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Analysis (paste)" sheetId="4" state="visible" r:id="rId4"/>
    <sheet xmlns:r="http://schemas.openxmlformats.org/officeDocument/2006/relationships" name="Diagnostics" sheetId="5" state="visible" r:id="rId5"/>
    <sheet xmlns:r="http://schemas.openxmlformats.org/officeDocument/2006/relationships" name="Readme" sheetId="6" state="visible" r:id="rId6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11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  <font>
      <i val="1"/>
      <color rgb="00888888"/>
    </font>
    <font>
      <b val="1"/>
      <color rgb="00b23a48"/>
    </font>
    <font>
      <color rgb="003a4a58"/>
      <sz val="10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(paste)'!$AF$7:$AF$1306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(paste)'!$AR$7:$AR$1306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'Analysis (paste)'!$AT$4:$AT$12</f>
            </numRef>
          </cat>
          <val>
            <numRef>
              <f>'Analysis (paste)'!$AU$4:$AU$12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(paste)'!$AF$7:$AF$1306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(paste)'!$BL$7:$BL$1306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5y β</a:t>
            </a:r>
          </a:p>
        </rich>
      </tx>
    </title>
    <plotArea>
      <lineChart>
        <grouping val="standard"/>
        <ser>
          <idx val="0"/>
          <order val="0"/>
          <tx>
            <v>X1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(paste)'!$AZ$7:$AZ$1306</f>
            </numRef>
          </val>
          <smooth val="0"/>
        </ser>
        <ser>
          <idx val="1"/>
          <order val="1"/>
          <tx>
            <v>X2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(paste)'!$BA$7:$BA$1306</f>
            </numRef>
          </val>
          <smooth val="0"/>
        </ser>
        <ser>
          <idx val="2"/>
          <order val="2"/>
          <tx>
            <v>X3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(paste)'!$BB$7:$BB$1306</f>
            </numRef>
          </val>
          <smooth val="0"/>
        </ser>
        <ser>
          <idx val="3"/>
          <order val="3"/>
          <tx>
            <v>X4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(paste)'!$BC$7:$BC$1306</f>
            </numRef>
          </val>
          <smooth val="0"/>
        </ser>
        <ser>
          <idx val="4"/>
          <order val="4"/>
          <tx>
            <v>X5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(paste)'!$BD$7:$BD$1306</f>
            </numRef>
          </val>
          <smooth val="0"/>
        </ser>
        <ser>
          <idx val="5"/>
          <order val="5"/>
          <tx>
            <v>X6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(paste)'!$BE$7:$BE$1306</f>
            </numRef>
          </val>
          <smooth val="0"/>
        </ser>
        <ser>
          <idx val="6"/>
          <order val="6"/>
          <tx>
            <v>X7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(paste)'!$BF$7:$BF$1306</f>
            </numRef>
          </val>
          <smooth val="0"/>
        </ser>
        <ser>
          <idx val="7"/>
          <order val="7"/>
          <tx>
            <v>X8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(paste)'!$BG$7:$BG$1306</f>
            </numRef>
          </val>
          <smooth val="0"/>
        </ser>
        <ser>
          <idx val="8"/>
          <order val="8"/>
          <tx>
            <v>X9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(paste)'!$BH$7:$BH$1306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(paste)'!$AY$7:$AY$1306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(paste)'!$BI$7:$BI$1306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69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69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69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69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69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69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P66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here: A=Date, B=dependent (Y), C..K=up to 9 explanatory series (X1..X9). Headers in row 4 (rename freely), TRANSFORM in row 5 (log=price/index → log return; diff=yield/spread/vol → Δlevel). DATA from row 7 down. Dates = market-close days; text or real dates both OK.</t>
        </is>
      </c>
      <c r="P1" s="14" t="inlineStr">
        <is>
          <t>Frequency:</t>
        </is>
      </c>
      <c r="Q1" s="15" t="inlineStr">
        <is>
          <t>Monthly</t>
        </is>
      </c>
    </row>
    <row r="2">
      <c r="AT2" s="6" t="inlineStr">
        <is>
          <t>Static regression (full sample)</t>
        </is>
      </c>
    </row>
    <row r="3">
      <c r="P3" t="inlineStr">
        <is>
          <t># periods</t>
        </is>
      </c>
      <c r="Q3">
        <f>SUM($P$7:$P$60000)</f>
        <v/>
      </c>
      <c r="AT3" s="5" t="inlineStr">
        <is>
          <t>Factor</t>
        </is>
      </c>
      <c r="AU3" s="5" t="inlineStr">
        <is>
          <t>β</t>
        </is>
      </c>
      <c r="AV3" s="5" t="inlineStr">
        <is>
          <t>std err</t>
        </is>
      </c>
      <c r="AW3" s="5" t="inlineStr">
        <is>
          <t>t</t>
        </is>
      </c>
    </row>
    <row r="4">
      <c r="A4" s="5" t="inlineStr">
        <is>
          <t>Date</t>
        </is>
      </c>
      <c r="B4" s="5" t="inlineStr">
        <is>
          <t>Y (dependent)</t>
        </is>
      </c>
      <c r="C4" s="5" t="inlineStr">
        <is>
          <t>X1</t>
        </is>
      </c>
      <c r="D4" s="5" t="inlineStr">
        <is>
          <t>X2</t>
        </is>
      </c>
      <c r="E4" s="5" t="inlineStr">
        <is>
          <t>X3</t>
        </is>
      </c>
      <c r="F4" s="5" t="inlineStr">
        <is>
          <t>X4</t>
        </is>
      </c>
      <c r="G4" s="5" t="inlineStr">
        <is>
          <t>X5</t>
        </is>
      </c>
      <c r="H4" s="5" t="inlineStr">
        <is>
          <t>X6</t>
        </is>
      </c>
      <c r="I4" s="5" t="inlineStr">
        <is>
          <t>X7</t>
        </is>
      </c>
      <c r="J4" s="5" t="inlineStr">
        <is>
          <t>X8</t>
        </is>
      </c>
      <c r="K4" s="5" t="inlineStr">
        <is>
          <t>X9</t>
        </is>
      </c>
      <c r="P4" t="inlineStr">
        <is>
          <t>periods/yr</t>
        </is>
      </c>
      <c r="Q4">
        <f>IF($Q$1="Weekly",52,IF($Q$1="Quarterly",4,12))</f>
        <v/>
      </c>
      <c r="AT4">
        <f>$C$4</f>
        <v/>
      </c>
      <c r="AU4" s="9">
        <f>INDEX(LINEST(OFFSET($AF$8,0,0,$Q$3-1,1),OFFSET($AG$8,0,0,$Q$3-1,9),TRUE,TRUE),1,9)</f>
        <v/>
      </c>
      <c r="AV4" s="9">
        <f>INDEX(LINEST(OFFSET($AF$8,0,0,$Q$3-1,1),OFFSET($AG$8,0,0,$Q$3-1,9),TRUE,TRUE),2,9)</f>
        <v/>
      </c>
      <c r="AW4" s="9">
        <f>AU4/AV4</f>
        <v/>
      </c>
    </row>
    <row r="5">
      <c r="A5" s="2" t="inlineStr">
        <is>
          <t>transform →</t>
        </is>
      </c>
      <c r="B5" s="3" t="inlineStr">
        <is>
          <t>log</t>
        </is>
      </c>
      <c r="C5" s="3" t="inlineStr">
        <is>
          <t>log</t>
        </is>
      </c>
      <c r="D5" s="3" t="inlineStr">
        <is>
          <t>log</t>
        </is>
      </c>
      <c r="E5" s="3" t="inlineStr">
        <is>
          <t>log</t>
        </is>
      </c>
      <c r="F5" s="3" t="inlineStr">
        <is>
          <t>log</t>
        </is>
      </c>
      <c r="G5" s="3" t="inlineStr">
        <is>
          <t>log</t>
        </is>
      </c>
      <c r="H5" s="3" t="inlineStr">
        <is>
          <t>log</t>
        </is>
      </c>
      <c r="I5" s="3" t="inlineStr">
        <is>
          <t>log</t>
        </is>
      </c>
      <c r="J5" s="3" t="inlineStr">
        <is>
          <t>log</t>
        </is>
      </c>
      <c r="K5" s="3" t="inlineStr">
        <is>
          <t>log</t>
        </is>
      </c>
      <c r="P5" t="inlineStr">
        <is>
          <t>5y window (per)</t>
        </is>
      </c>
      <c r="Q5">
        <f>IF($Q$1="Weekly",260,IF($Q$1="Quarterly",20,60))</f>
        <v/>
      </c>
      <c r="AT5">
        <f>$D$4</f>
        <v/>
      </c>
      <c r="AU5" s="9">
        <f>INDEX(LINEST(OFFSET($AF$8,0,0,$Q$3-1,1),OFFSET($AG$8,0,0,$Q$3-1,9),TRUE,TRUE),1,8)</f>
        <v/>
      </c>
      <c r="AV5" s="9">
        <f>INDEX(LINEST(OFFSET($AF$8,0,0,$Q$3-1,1),OFFSET($AG$8,0,0,$Q$3-1,9),TRUE,TRUE),2,8)</f>
        <v/>
      </c>
      <c r="AW5" s="9">
        <f>AU5/AV5</f>
        <v/>
      </c>
    </row>
    <row r="6">
      <c r="R6" s="16" t="inlineStr">
        <is>
          <t>date(parsed)</t>
        </is>
      </c>
      <c r="AT6">
        <f>$E$4</f>
        <v/>
      </c>
      <c r="AU6" s="9">
        <f>INDEX(LINEST(OFFSET($AF$8,0,0,$Q$3-1,1),OFFSET($AG$8,0,0,$Q$3-1,9),TRUE,TRUE),1,7)</f>
        <v/>
      </c>
      <c r="AV6" s="9">
        <f>INDEX(LINEST(OFFSET($AF$8,0,0,$Q$3-1,1),OFFSET($AG$8,0,0,$Q$3-1,9),TRUE,TRUE),2,7)</f>
        <v/>
      </c>
      <c r="AW6" s="9">
        <f>AU6/AV6</f>
        <v/>
      </c>
    </row>
    <row r="7">
      <c r="O7">
        <f>IF($R7="","",IF($Q$1="Weekly",INT(($R7-2)/7),IF($Q$1="Quarterly",YEAR($R7)*4+ROUNDUP(MONTH($R7)/3),YEAR($R7)*12+MONTH($R7))))</f>
        <v/>
      </c>
      <c r="P7">
        <f>IF($R7="","",IF($R8="",1,IF($O7&lt;&gt;$O8,1,0)))</f>
        <v/>
      </c>
      <c r="Q7">
        <f>IF($P7=1,SUM($P$7:$P7),"")</f>
        <v/>
      </c>
      <c r="R7">
        <f>IF($A7="","",IF(ISNUMBER($A7),$A7,IFERROR(DATEVALUE($A7),NA())))</f>
        <v/>
      </c>
      <c r="S7" s="7">
        <f>IFERROR(INDEX($R$7:$R$60000,MATCH(ROW()-6,$Q$7:$Q$60000,0)),"")</f>
        <v/>
      </c>
      <c r="T7">
        <f>IFERROR(INDEX($B$7:$B$60000,MATCH(ROW()-6,$Q$7:$Q$60000,0))*1,"")</f>
        <v/>
      </c>
      <c r="U7">
        <f>IFERROR(INDEX($C$7:$C$60000,MATCH(ROW()-6,$Q$7:$Q$60000,0))*1,"")</f>
        <v/>
      </c>
      <c r="V7">
        <f>IFERROR(INDEX($D$7:$D$60000,MATCH(ROW()-6,$Q$7:$Q$60000,0))*1,"")</f>
        <v/>
      </c>
      <c r="W7">
        <f>IFERROR(INDEX($E$7:$E$60000,MATCH(ROW()-6,$Q$7:$Q$60000,0))*1,"")</f>
        <v/>
      </c>
      <c r="X7">
        <f>IFERROR(INDEX($F$7:$F$60000,MATCH(ROW()-6,$Q$7:$Q$60000,0))*1,"")</f>
        <v/>
      </c>
      <c r="Y7">
        <f>IFERROR(INDEX($G$7:$G$60000,MATCH(ROW()-6,$Q$7:$Q$60000,0))*1,"")</f>
        <v/>
      </c>
      <c r="Z7">
        <f>IFERROR(INDEX($H$7:$H$60000,MATCH(ROW()-6,$Q$7:$Q$60000,0))*1,"")</f>
        <v/>
      </c>
      <c r="AA7">
        <f>IFERROR(INDEX($I$7:$I$60000,MATCH(ROW()-6,$Q$7:$Q$60000,0))*1,"")</f>
        <v/>
      </c>
      <c r="AB7">
        <f>IFERROR(INDEX($J$7:$J$60000,MATCH(ROW()-6,$Q$7:$Q$60000,0))*1,"")</f>
        <v/>
      </c>
      <c r="AC7">
        <f>IFERROR(INDEX($K$7:$K$60000,MATCH(ROW()-6,$Q$7:$Q$60000,0))*1,"")</f>
        <v/>
      </c>
      <c r="AT7">
        <f>$F$4</f>
        <v/>
      </c>
      <c r="AU7" s="9">
        <f>INDEX(LINEST(OFFSET($AF$8,0,0,$Q$3-1,1),OFFSET($AG$8,0,0,$Q$3-1,9),TRUE,TRUE),1,6)</f>
        <v/>
      </c>
      <c r="AV7" s="9">
        <f>INDEX(LINEST(OFFSET($AF$8,0,0,$Q$3-1,1),OFFSET($AG$8,0,0,$Q$3-1,9),TRUE,TRUE),2,6)</f>
        <v/>
      </c>
      <c r="AW7" s="9">
        <f>AU7/AV7</f>
        <v/>
      </c>
    </row>
    <row r="8">
      <c r="O8">
        <f>IF($R8="","",IF($Q$1="Weekly",INT(($R8-2)/7),IF($Q$1="Quarterly",YEAR($R8)*4+ROUNDUP(MONTH($R8)/3),YEAR($R8)*12+MONTH($R8))))</f>
        <v/>
      </c>
      <c r="P8">
        <f>IF($R8="","",IF($R9="",1,IF($O8&lt;&gt;$O9,1,0)))</f>
        <v/>
      </c>
      <c r="Q8">
        <f>IF($P8=1,SUM($P$7:$P8),"")</f>
        <v/>
      </c>
      <c r="R8">
        <f>IF($A8="","",IF(ISNUMBER($A8),$A8,IFERROR(DATEVALUE($A8),NA())))</f>
        <v/>
      </c>
      <c r="S8" s="7">
        <f>IFERROR(INDEX($R$7:$R$60000,MATCH(ROW()-6,$Q$7:$Q$60000,0)),"")</f>
        <v/>
      </c>
      <c r="T8">
        <f>IFERROR(INDEX($B$7:$B$60000,MATCH(ROW()-6,$Q$7:$Q$60000,0))*1,"")</f>
        <v/>
      </c>
      <c r="U8">
        <f>IFERROR(INDEX($C$7:$C$60000,MATCH(ROW()-6,$Q$7:$Q$60000,0))*1,"")</f>
        <v/>
      </c>
      <c r="V8">
        <f>IFERROR(INDEX($D$7:$D$60000,MATCH(ROW()-6,$Q$7:$Q$60000,0))*1,"")</f>
        <v/>
      </c>
      <c r="W8">
        <f>IFERROR(INDEX($E$7:$E$60000,MATCH(ROW()-6,$Q$7:$Q$60000,0))*1,"")</f>
        <v/>
      </c>
      <c r="X8">
        <f>IFERROR(INDEX($F$7:$F$60000,MATCH(ROW()-6,$Q$7:$Q$60000,0))*1,"")</f>
        <v/>
      </c>
      <c r="Y8">
        <f>IFERROR(INDEX($G$7:$G$60000,MATCH(ROW()-6,$Q$7:$Q$60000,0))*1,"")</f>
        <v/>
      </c>
      <c r="Z8">
        <f>IFERROR(INDEX($H$7:$H$60000,MATCH(ROW()-6,$Q$7:$Q$60000,0))*1,"")</f>
        <v/>
      </c>
      <c r="AA8">
        <f>IFERROR(INDEX($I$7:$I$60000,MATCH(ROW()-6,$Q$7:$Q$60000,0))*1,"")</f>
        <v/>
      </c>
      <c r="AB8">
        <f>IFERROR(INDEX($J$7:$J$60000,MATCH(ROW()-6,$Q$7:$Q$60000,0))*1,"")</f>
        <v/>
      </c>
      <c r="AC8">
        <f>IFERROR(INDEX($K$7:$K$60000,MATCH(ROW()-6,$Q$7:$Q$60000,0))*1,"")</f>
        <v/>
      </c>
      <c r="AF8" s="9">
        <f>IF(OR($S8="",$S7=""),"",IF($B$5="diff",($T8-$T7),LN($T8/$T7)))</f>
        <v/>
      </c>
      <c r="AG8" s="9">
        <f>IF(OR($S8="",$S7=""),"",IF($C$5="diff",(U8-U7),LN(U8/U7)))</f>
        <v/>
      </c>
      <c r="AH8" s="9">
        <f>IF(OR($S8="",$S7=""),"",IF($D$5="diff",(V8-V7),LN(V8/V7)))</f>
        <v/>
      </c>
      <c r="AI8" s="9">
        <f>IF(OR($S8="",$S7=""),"",IF($E$5="diff",(W8-W7),LN(W8/W7)))</f>
        <v/>
      </c>
      <c r="AJ8" s="9">
        <f>IF(OR($S8="",$S7=""),"",IF($F$5="diff",(X8-X7),LN(X8/X7)))</f>
        <v/>
      </c>
      <c r="AK8" s="9">
        <f>IF(OR($S8="",$S7=""),"",IF($G$5="diff",(Y8-Y7),LN(Y8/Y7)))</f>
        <v/>
      </c>
      <c r="AL8" s="9">
        <f>IF(OR($S8="",$S7=""),"",IF($H$5="diff",(Z8-Z7),LN(Z8/Z7)))</f>
        <v/>
      </c>
      <c r="AM8" s="9">
        <f>IF(OR($S8="",$S7=""),"",IF($I$5="diff",(AA8-AA7),LN(AA8/AA7)))</f>
        <v/>
      </c>
      <c r="AN8" s="9">
        <f>IF(OR($S8="",$S7=""),"",IF($J$5="diff",(AB8-AB7),LN(AB8/AB7)))</f>
        <v/>
      </c>
      <c r="AO8" s="9">
        <f>IF(OR($S8="",$S7=""),"",IF($K$5="diff",(AC8-AC7),LN(AC8/AC7)))</f>
        <v/>
      </c>
      <c r="AR8" s="9">
        <f>IF($AF8="","",$AU$13+$AU$4*AG8+$AU$5*AH8+$AU$6*AI8+$AU$7*AJ8+$AU$8*AK8+$AU$9*AL8+$AU$10*AM8+$AU$11*AN8+$AU$12*AO8)</f>
        <v/>
      </c>
      <c r="AT8">
        <f>$G$4</f>
        <v/>
      </c>
      <c r="AU8" s="9">
        <f>INDEX(LINEST(OFFSET($AF$8,0,0,$Q$3-1,1),OFFSET($AG$8,0,0,$Q$3-1,9),TRUE,TRUE),1,5)</f>
        <v/>
      </c>
      <c r="AV8" s="9">
        <f>INDEX(LINEST(OFFSET($AF$8,0,0,$Q$3-1,1),OFFSET($AG$8,0,0,$Q$3-1,9),TRUE,TRUE),2,5)</f>
        <v/>
      </c>
      <c r="AW8" s="9">
        <f>AU8/AV8</f>
        <v/>
      </c>
    </row>
    <row r="9">
      <c r="O9">
        <f>IF($R9="","",IF($Q$1="Weekly",INT(($R9-2)/7),IF($Q$1="Quarterly",YEAR($R9)*4+ROUNDUP(MONTH($R9)/3),YEAR($R9)*12+MONTH($R9))))</f>
        <v/>
      </c>
      <c r="P9">
        <f>IF($R9="","",IF($R10="",1,IF($O9&lt;&gt;$O10,1,0)))</f>
        <v/>
      </c>
      <c r="Q9">
        <f>IF($P9=1,SUM($P$7:$P9),"")</f>
        <v/>
      </c>
      <c r="R9">
        <f>IF($A9="","",IF(ISNUMBER($A9),$A9,IFERROR(DATEVALUE($A9),NA())))</f>
        <v/>
      </c>
      <c r="S9" s="7">
        <f>IFERROR(INDEX($R$7:$R$60000,MATCH(ROW()-6,$Q$7:$Q$60000,0)),"")</f>
        <v/>
      </c>
      <c r="T9">
        <f>IFERROR(INDEX($B$7:$B$60000,MATCH(ROW()-6,$Q$7:$Q$60000,0))*1,"")</f>
        <v/>
      </c>
      <c r="U9">
        <f>IFERROR(INDEX($C$7:$C$60000,MATCH(ROW()-6,$Q$7:$Q$60000,0))*1,"")</f>
        <v/>
      </c>
      <c r="V9">
        <f>IFERROR(INDEX($D$7:$D$60000,MATCH(ROW()-6,$Q$7:$Q$60000,0))*1,"")</f>
        <v/>
      </c>
      <c r="W9">
        <f>IFERROR(INDEX($E$7:$E$60000,MATCH(ROW()-6,$Q$7:$Q$60000,0))*1,"")</f>
        <v/>
      </c>
      <c r="X9">
        <f>IFERROR(INDEX($F$7:$F$60000,MATCH(ROW()-6,$Q$7:$Q$60000,0))*1,"")</f>
        <v/>
      </c>
      <c r="Y9">
        <f>IFERROR(INDEX($G$7:$G$60000,MATCH(ROW()-6,$Q$7:$Q$60000,0))*1,"")</f>
        <v/>
      </c>
      <c r="Z9">
        <f>IFERROR(INDEX($H$7:$H$60000,MATCH(ROW()-6,$Q$7:$Q$60000,0))*1,"")</f>
        <v/>
      </c>
      <c r="AA9">
        <f>IFERROR(INDEX($I$7:$I$60000,MATCH(ROW()-6,$Q$7:$Q$60000,0))*1,"")</f>
        <v/>
      </c>
      <c r="AB9">
        <f>IFERROR(INDEX($J$7:$J$60000,MATCH(ROW()-6,$Q$7:$Q$60000,0))*1,"")</f>
        <v/>
      </c>
      <c r="AC9">
        <f>IFERROR(INDEX($K$7:$K$60000,MATCH(ROW()-6,$Q$7:$Q$60000,0))*1,"")</f>
        <v/>
      </c>
      <c r="AF9" s="9">
        <f>IF(OR($S9="",$S8=""),"",IF($B$5="diff",($T9-$T8),LN($T9/$T8)))</f>
        <v/>
      </c>
      <c r="AG9" s="9">
        <f>IF(OR($S9="",$S8=""),"",IF($C$5="diff",(U9-U8),LN(U9/U8)))</f>
        <v/>
      </c>
      <c r="AH9" s="9">
        <f>IF(OR($S9="",$S8=""),"",IF($D$5="diff",(V9-V8),LN(V9/V8)))</f>
        <v/>
      </c>
      <c r="AI9" s="9">
        <f>IF(OR($S9="",$S8=""),"",IF($E$5="diff",(W9-W8),LN(W9/W8)))</f>
        <v/>
      </c>
      <c r="AJ9" s="9">
        <f>IF(OR($S9="",$S8=""),"",IF($F$5="diff",(X9-X8),LN(X9/X8)))</f>
        <v/>
      </c>
      <c r="AK9" s="9">
        <f>IF(OR($S9="",$S8=""),"",IF($G$5="diff",(Y9-Y8),LN(Y9/Y8)))</f>
        <v/>
      </c>
      <c r="AL9" s="9">
        <f>IF(OR($S9="",$S8=""),"",IF($H$5="diff",(Z9-Z8),LN(Z9/Z8)))</f>
        <v/>
      </c>
      <c r="AM9" s="9">
        <f>IF(OR($S9="",$S8=""),"",IF($I$5="diff",(AA9-AA8),LN(AA9/AA8)))</f>
        <v/>
      </c>
      <c r="AN9" s="9">
        <f>IF(OR($S9="",$S8=""),"",IF($J$5="diff",(AB9-AB8),LN(AB9/AB8)))</f>
        <v/>
      </c>
      <c r="AO9" s="9">
        <f>IF(OR($S9="",$S8=""),"",IF($K$5="diff",(AC9-AC8),LN(AC9/AC8)))</f>
        <v/>
      </c>
      <c r="AR9" s="9">
        <f>IF($AF9="","",$AU$13+$AU$4*AG9+$AU$5*AH9+$AU$6*AI9+$AU$7*AJ9+$AU$8*AK9+$AU$9*AL9+$AU$10*AM9+$AU$11*AN9+$AU$12*AO9)</f>
        <v/>
      </c>
      <c r="AT9">
        <f>$H$4</f>
        <v/>
      </c>
      <c r="AU9" s="9">
        <f>INDEX(LINEST(OFFSET($AF$8,0,0,$Q$3-1,1),OFFSET($AG$8,0,0,$Q$3-1,9),TRUE,TRUE),1,4)</f>
        <v/>
      </c>
      <c r="AV9" s="9">
        <f>INDEX(LINEST(OFFSET($AF$8,0,0,$Q$3-1,1),OFFSET($AG$8,0,0,$Q$3-1,9),TRUE,TRUE),2,4)</f>
        <v/>
      </c>
      <c r="AW9" s="9">
        <f>AU9/AV9</f>
        <v/>
      </c>
    </row>
    <row r="10">
      <c r="O10">
        <f>IF($R10="","",IF($Q$1="Weekly",INT(($R10-2)/7),IF($Q$1="Quarterly",YEAR($R10)*4+ROUNDUP(MONTH($R10)/3),YEAR($R10)*12+MONTH($R10))))</f>
        <v/>
      </c>
      <c r="P10">
        <f>IF($R10="","",IF($R11="",1,IF($O10&lt;&gt;$O11,1,0)))</f>
        <v/>
      </c>
      <c r="Q10">
        <f>IF($P10=1,SUM($P$7:$P10),"")</f>
        <v/>
      </c>
      <c r="R10">
        <f>IF($A10="","",IF(ISNUMBER($A10),$A10,IFERROR(DATEVALUE($A10),NA())))</f>
        <v/>
      </c>
      <c r="S10" s="7">
        <f>IFERROR(INDEX($R$7:$R$60000,MATCH(ROW()-6,$Q$7:$Q$60000,0)),"")</f>
        <v/>
      </c>
      <c r="T10">
        <f>IFERROR(INDEX($B$7:$B$60000,MATCH(ROW()-6,$Q$7:$Q$60000,0))*1,"")</f>
        <v/>
      </c>
      <c r="U10">
        <f>IFERROR(INDEX($C$7:$C$60000,MATCH(ROW()-6,$Q$7:$Q$60000,0))*1,"")</f>
        <v/>
      </c>
      <c r="V10">
        <f>IFERROR(INDEX($D$7:$D$60000,MATCH(ROW()-6,$Q$7:$Q$60000,0))*1,"")</f>
        <v/>
      </c>
      <c r="W10">
        <f>IFERROR(INDEX($E$7:$E$60000,MATCH(ROW()-6,$Q$7:$Q$60000,0))*1,"")</f>
        <v/>
      </c>
      <c r="X10">
        <f>IFERROR(INDEX($F$7:$F$60000,MATCH(ROW()-6,$Q$7:$Q$60000,0))*1,"")</f>
        <v/>
      </c>
      <c r="Y10">
        <f>IFERROR(INDEX($G$7:$G$60000,MATCH(ROW()-6,$Q$7:$Q$60000,0))*1,"")</f>
        <v/>
      </c>
      <c r="Z10">
        <f>IFERROR(INDEX($H$7:$H$60000,MATCH(ROW()-6,$Q$7:$Q$60000,0))*1,"")</f>
        <v/>
      </c>
      <c r="AA10">
        <f>IFERROR(INDEX($I$7:$I$60000,MATCH(ROW()-6,$Q$7:$Q$60000,0))*1,"")</f>
        <v/>
      </c>
      <c r="AB10">
        <f>IFERROR(INDEX($J$7:$J$60000,MATCH(ROW()-6,$Q$7:$Q$60000,0))*1,"")</f>
        <v/>
      </c>
      <c r="AC10">
        <f>IFERROR(INDEX($K$7:$K$60000,MATCH(ROW()-6,$Q$7:$Q$60000,0))*1,"")</f>
        <v/>
      </c>
      <c r="AF10" s="9">
        <f>IF(OR($S10="",$S9=""),"",IF($B$5="diff",($T10-$T9),LN($T10/$T9)))</f>
        <v/>
      </c>
      <c r="AG10" s="9">
        <f>IF(OR($S10="",$S9=""),"",IF($C$5="diff",(U10-U9),LN(U10/U9)))</f>
        <v/>
      </c>
      <c r="AH10" s="9">
        <f>IF(OR($S10="",$S9=""),"",IF($D$5="diff",(V10-V9),LN(V10/V9)))</f>
        <v/>
      </c>
      <c r="AI10" s="9">
        <f>IF(OR($S10="",$S9=""),"",IF($E$5="diff",(W10-W9),LN(W10/W9)))</f>
        <v/>
      </c>
      <c r="AJ10" s="9">
        <f>IF(OR($S10="",$S9=""),"",IF($F$5="diff",(X10-X9),LN(X10/X9)))</f>
        <v/>
      </c>
      <c r="AK10" s="9">
        <f>IF(OR($S10="",$S9=""),"",IF($G$5="diff",(Y10-Y9),LN(Y10/Y9)))</f>
        <v/>
      </c>
      <c r="AL10" s="9">
        <f>IF(OR($S10="",$S9=""),"",IF($H$5="diff",(Z10-Z9),LN(Z10/Z9)))</f>
        <v/>
      </c>
      <c r="AM10" s="9">
        <f>IF(OR($S10="",$S9=""),"",IF($I$5="diff",(AA10-AA9),LN(AA10/AA9)))</f>
        <v/>
      </c>
      <c r="AN10" s="9">
        <f>IF(OR($S10="",$S9=""),"",IF($J$5="diff",(AB10-AB9),LN(AB10/AB9)))</f>
        <v/>
      </c>
      <c r="AO10" s="9">
        <f>IF(OR($S10="",$S9=""),"",IF($K$5="diff",(AC10-AC9),LN(AC10/AC9)))</f>
        <v/>
      </c>
      <c r="AR10" s="9">
        <f>IF($AF10="","",$AU$13+$AU$4*AG10+$AU$5*AH10+$AU$6*AI10+$AU$7*AJ10+$AU$8*AK10+$AU$9*AL10+$AU$10*AM10+$AU$11*AN10+$AU$12*AO10)</f>
        <v/>
      </c>
      <c r="AT10">
        <f>$I$4</f>
        <v/>
      </c>
      <c r="AU10" s="9">
        <f>INDEX(LINEST(OFFSET($AF$8,0,0,$Q$3-1,1),OFFSET($AG$8,0,0,$Q$3-1,9),TRUE,TRUE),1,3)</f>
        <v/>
      </c>
      <c r="AV10" s="9">
        <f>INDEX(LINEST(OFFSET($AF$8,0,0,$Q$3-1,1),OFFSET($AG$8,0,0,$Q$3-1,9),TRUE,TRUE),2,3)</f>
        <v/>
      </c>
      <c r="AW10" s="9">
        <f>AU10/AV10</f>
        <v/>
      </c>
    </row>
    <row r="11">
      <c r="O11">
        <f>IF($R11="","",IF($Q$1="Weekly",INT(($R11-2)/7),IF($Q$1="Quarterly",YEAR($R11)*4+ROUNDUP(MONTH($R11)/3),YEAR($R11)*12+MONTH($R11))))</f>
        <v/>
      </c>
      <c r="P11">
        <f>IF($R11="","",IF($R12="",1,IF($O11&lt;&gt;$O12,1,0)))</f>
        <v/>
      </c>
      <c r="Q11">
        <f>IF($P11=1,SUM($P$7:$P11),"")</f>
        <v/>
      </c>
      <c r="R11">
        <f>IF($A11="","",IF(ISNUMBER($A11),$A11,IFERROR(DATEVALUE($A11),NA())))</f>
        <v/>
      </c>
      <c r="S11" s="7">
        <f>IFERROR(INDEX($R$7:$R$60000,MATCH(ROW()-6,$Q$7:$Q$60000,0)),"")</f>
        <v/>
      </c>
      <c r="T11">
        <f>IFERROR(INDEX($B$7:$B$60000,MATCH(ROW()-6,$Q$7:$Q$60000,0))*1,"")</f>
        <v/>
      </c>
      <c r="U11">
        <f>IFERROR(INDEX($C$7:$C$60000,MATCH(ROW()-6,$Q$7:$Q$60000,0))*1,"")</f>
        <v/>
      </c>
      <c r="V11">
        <f>IFERROR(INDEX($D$7:$D$60000,MATCH(ROW()-6,$Q$7:$Q$60000,0))*1,"")</f>
        <v/>
      </c>
      <c r="W11">
        <f>IFERROR(INDEX($E$7:$E$60000,MATCH(ROW()-6,$Q$7:$Q$60000,0))*1,"")</f>
        <v/>
      </c>
      <c r="X11">
        <f>IFERROR(INDEX($F$7:$F$60000,MATCH(ROW()-6,$Q$7:$Q$60000,0))*1,"")</f>
        <v/>
      </c>
      <c r="Y11">
        <f>IFERROR(INDEX($G$7:$G$60000,MATCH(ROW()-6,$Q$7:$Q$60000,0))*1,"")</f>
        <v/>
      </c>
      <c r="Z11">
        <f>IFERROR(INDEX($H$7:$H$60000,MATCH(ROW()-6,$Q$7:$Q$60000,0))*1,"")</f>
        <v/>
      </c>
      <c r="AA11">
        <f>IFERROR(INDEX($I$7:$I$60000,MATCH(ROW()-6,$Q$7:$Q$60000,0))*1,"")</f>
        <v/>
      </c>
      <c r="AB11">
        <f>IFERROR(INDEX($J$7:$J$60000,MATCH(ROW()-6,$Q$7:$Q$60000,0))*1,"")</f>
        <v/>
      </c>
      <c r="AC11">
        <f>IFERROR(INDEX($K$7:$K$60000,MATCH(ROW()-6,$Q$7:$Q$60000,0))*1,"")</f>
        <v/>
      </c>
      <c r="AF11" s="9">
        <f>IF(OR($S11="",$S10=""),"",IF($B$5="diff",($T11-$T10),LN($T11/$T10)))</f>
        <v/>
      </c>
      <c r="AG11" s="9">
        <f>IF(OR($S11="",$S10=""),"",IF($C$5="diff",(U11-U10),LN(U11/U10)))</f>
        <v/>
      </c>
      <c r="AH11" s="9">
        <f>IF(OR($S11="",$S10=""),"",IF($D$5="diff",(V11-V10),LN(V11/V10)))</f>
        <v/>
      </c>
      <c r="AI11" s="9">
        <f>IF(OR($S11="",$S10=""),"",IF($E$5="diff",(W11-W10),LN(W11/W10)))</f>
        <v/>
      </c>
      <c r="AJ11" s="9">
        <f>IF(OR($S11="",$S10=""),"",IF($F$5="diff",(X11-X10),LN(X11/X10)))</f>
        <v/>
      </c>
      <c r="AK11" s="9">
        <f>IF(OR($S11="",$S10=""),"",IF($G$5="diff",(Y11-Y10),LN(Y11/Y10)))</f>
        <v/>
      </c>
      <c r="AL11" s="9">
        <f>IF(OR($S11="",$S10=""),"",IF($H$5="diff",(Z11-Z10),LN(Z11/Z10)))</f>
        <v/>
      </c>
      <c r="AM11" s="9">
        <f>IF(OR($S11="",$S10=""),"",IF($I$5="diff",(AA11-AA10),LN(AA11/AA10)))</f>
        <v/>
      </c>
      <c r="AN11" s="9">
        <f>IF(OR($S11="",$S10=""),"",IF($J$5="diff",(AB11-AB10),LN(AB11/AB10)))</f>
        <v/>
      </c>
      <c r="AO11" s="9">
        <f>IF(OR($S11="",$S10=""),"",IF($K$5="diff",(AC11-AC10),LN(AC11/AC10)))</f>
        <v/>
      </c>
      <c r="AR11" s="9">
        <f>IF($AF11="","",$AU$13+$AU$4*AG11+$AU$5*AH11+$AU$6*AI11+$AU$7*AJ11+$AU$8*AK11+$AU$9*AL11+$AU$10*AM11+$AU$11*AN11+$AU$12*AO11)</f>
        <v/>
      </c>
      <c r="AT11">
        <f>$J$4</f>
        <v/>
      </c>
      <c r="AU11" s="9">
        <f>INDEX(LINEST(OFFSET($AF$8,0,0,$Q$3-1,1),OFFSET($AG$8,0,0,$Q$3-1,9),TRUE,TRUE),1,2)</f>
        <v/>
      </c>
      <c r="AV11" s="9">
        <f>INDEX(LINEST(OFFSET($AF$8,0,0,$Q$3-1,1),OFFSET($AG$8,0,0,$Q$3-1,9),TRUE,TRUE),2,2)</f>
        <v/>
      </c>
      <c r="AW11" s="9">
        <f>AU11/AV11</f>
        <v/>
      </c>
    </row>
    <row r="12">
      <c r="O12">
        <f>IF($R12="","",IF($Q$1="Weekly",INT(($R12-2)/7),IF($Q$1="Quarterly",YEAR($R12)*4+ROUNDUP(MONTH($R12)/3),YEAR($R12)*12+MONTH($R12))))</f>
        <v/>
      </c>
      <c r="P12">
        <f>IF($R12="","",IF($R13="",1,IF($O12&lt;&gt;$O13,1,0)))</f>
        <v/>
      </c>
      <c r="Q12">
        <f>IF($P12=1,SUM($P$7:$P12),"")</f>
        <v/>
      </c>
      <c r="R12">
        <f>IF($A12="","",IF(ISNUMBER($A12),$A12,IFERROR(DATEVALUE($A12),NA())))</f>
        <v/>
      </c>
      <c r="S12" s="7">
        <f>IFERROR(INDEX($R$7:$R$60000,MATCH(ROW()-6,$Q$7:$Q$60000,0)),"")</f>
        <v/>
      </c>
      <c r="T12">
        <f>IFERROR(INDEX($B$7:$B$60000,MATCH(ROW()-6,$Q$7:$Q$60000,0))*1,"")</f>
        <v/>
      </c>
      <c r="U12">
        <f>IFERROR(INDEX($C$7:$C$60000,MATCH(ROW()-6,$Q$7:$Q$60000,0))*1,"")</f>
        <v/>
      </c>
      <c r="V12">
        <f>IFERROR(INDEX($D$7:$D$60000,MATCH(ROW()-6,$Q$7:$Q$60000,0))*1,"")</f>
        <v/>
      </c>
      <c r="W12">
        <f>IFERROR(INDEX($E$7:$E$60000,MATCH(ROW()-6,$Q$7:$Q$60000,0))*1,"")</f>
        <v/>
      </c>
      <c r="X12">
        <f>IFERROR(INDEX($F$7:$F$60000,MATCH(ROW()-6,$Q$7:$Q$60000,0))*1,"")</f>
        <v/>
      </c>
      <c r="Y12">
        <f>IFERROR(INDEX($G$7:$G$60000,MATCH(ROW()-6,$Q$7:$Q$60000,0))*1,"")</f>
        <v/>
      </c>
      <c r="Z12">
        <f>IFERROR(INDEX($H$7:$H$60000,MATCH(ROW()-6,$Q$7:$Q$60000,0))*1,"")</f>
        <v/>
      </c>
      <c r="AA12">
        <f>IFERROR(INDEX($I$7:$I$60000,MATCH(ROW()-6,$Q$7:$Q$60000,0))*1,"")</f>
        <v/>
      </c>
      <c r="AB12">
        <f>IFERROR(INDEX($J$7:$J$60000,MATCH(ROW()-6,$Q$7:$Q$60000,0))*1,"")</f>
        <v/>
      </c>
      <c r="AC12">
        <f>IFERROR(INDEX($K$7:$K$60000,MATCH(ROW()-6,$Q$7:$Q$60000,0))*1,"")</f>
        <v/>
      </c>
      <c r="AF12" s="9">
        <f>IF(OR($S12="",$S11=""),"",IF($B$5="diff",($T12-$T11),LN($T12/$T11)))</f>
        <v/>
      </c>
      <c r="AG12" s="9">
        <f>IF(OR($S12="",$S11=""),"",IF($C$5="diff",(U12-U11),LN(U12/U11)))</f>
        <v/>
      </c>
      <c r="AH12" s="9">
        <f>IF(OR($S12="",$S11=""),"",IF($D$5="diff",(V12-V11),LN(V12/V11)))</f>
        <v/>
      </c>
      <c r="AI12" s="9">
        <f>IF(OR($S12="",$S11=""),"",IF($E$5="diff",(W12-W11),LN(W12/W11)))</f>
        <v/>
      </c>
      <c r="AJ12" s="9">
        <f>IF(OR($S12="",$S11=""),"",IF($F$5="diff",(X12-X11),LN(X12/X11)))</f>
        <v/>
      </c>
      <c r="AK12" s="9">
        <f>IF(OR($S12="",$S11=""),"",IF($G$5="diff",(Y12-Y11),LN(Y12/Y11)))</f>
        <v/>
      </c>
      <c r="AL12" s="9">
        <f>IF(OR($S12="",$S11=""),"",IF($H$5="diff",(Z12-Z11),LN(Z12/Z11)))</f>
        <v/>
      </c>
      <c r="AM12" s="9">
        <f>IF(OR($S12="",$S11=""),"",IF($I$5="diff",(AA12-AA11),LN(AA12/AA11)))</f>
        <v/>
      </c>
      <c r="AN12" s="9">
        <f>IF(OR($S12="",$S11=""),"",IF($J$5="diff",(AB12-AB11),LN(AB12/AB11)))</f>
        <v/>
      </c>
      <c r="AO12" s="9">
        <f>IF(OR($S12="",$S11=""),"",IF($K$5="diff",(AC12-AC11),LN(AC12/AC11)))</f>
        <v/>
      </c>
      <c r="AR12" s="9">
        <f>IF($AF12="","",$AU$13+$AU$4*AG12+$AU$5*AH12+$AU$6*AI12+$AU$7*AJ12+$AU$8*AK12+$AU$9*AL12+$AU$10*AM12+$AU$11*AN12+$AU$12*AO12)</f>
        <v/>
      </c>
      <c r="AT12">
        <f>$K$4</f>
        <v/>
      </c>
      <c r="AU12" s="9">
        <f>INDEX(LINEST(OFFSET($AF$8,0,0,$Q$3-1,1),OFFSET($AG$8,0,0,$Q$3-1,9),TRUE,TRUE),1,1)</f>
        <v/>
      </c>
      <c r="AV12" s="9">
        <f>INDEX(LINEST(OFFSET($AF$8,0,0,$Q$3-1,1),OFFSET($AG$8,0,0,$Q$3-1,9),TRUE,TRUE),2,1)</f>
        <v/>
      </c>
      <c r="AW12" s="9">
        <f>AU12/AV12</f>
        <v/>
      </c>
    </row>
    <row r="13">
      <c r="O13">
        <f>IF($R13="","",IF($Q$1="Weekly",INT(($R13-2)/7),IF($Q$1="Quarterly",YEAR($R13)*4+ROUNDUP(MONTH($R13)/3),YEAR($R13)*12+MONTH($R13))))</f>
        <v/>
      </c>
      <c r="P13">
        <f>IF($R13="","",IF($R14="",1,IF($O13&lt;&gt;$O14,1,0)))</f>
        <v/>
      </c>
      <c r="Q13">
        <f>IF($P13=1,SUM($P$7:$P13),"")</f>
        <v/>
      </c>
      <c r="R13">
        <f>IF($A13="","",IF(ISNUMBER($A13),$A13,IFERROR(DATEVALUE($A13),NA())))</f>
        <v/>
      </c>
      <c r="S13" s="7">
        <f>IFERROR(INDEX($R$7:$R$60000,MATCH(ROW()-6,$Q$7:$Q$60000,0)),"")</f>
        <v/>
      </c>
      <c r="T13">
        <f>IFERROR(INDEX($B$7:$B$60000,MATCH(ROW()-6,$Q$7:$Q$60000,0))*1,"")</f>
        <v/>
      </c>
      <c r="U13">
        <f>IFERROR(INDEX($C$7:$C$60000,MATCH(ROW()-6,$Q$7:$Q$60000,0))*1,"")</f>
        <v/>
      </c>
      <c r="V13">
        <f>IFERROR(INDEX($D$7:$D$60000,MATCH(ROW()-6,$Q$7:$Q$60000,0))*1,"")</f>
        <v/>
      </c>
      <c r="W13">
        <f>IFERROR(INDEX($E$7:$E$60000,MATCH(ROW()-6,$Q$7:$Q$60000,0))*1,"")</f>
        <v/>
      </c>
      <c r="X13">
        <f>IFERROR(INDEX($F$7:$F$60000,MATCH(ROW()-6,$Q$7:$Q$60000,0))*1,"")</f>
        <v/>
      </c>
      <c r="Y13">
        <f>IFERROR(INDEX($G$7:$G$60000,MATCH(ROW()-6,$Q$7:$Q$60000,0))*1,"")</f>
        <v/>
      </c>
      <c r="Z13">
        <f>IFERROR(INDEX($H$7:$H$60000,MATCH(ROW()-6,$Q$7:$Q$60000,0))*1,"")</f>
        <v/>
      </c>
      <c r="AA13">
        <f>IFERROR(INDEX($I$7:$I$60000,MATCH(ROW()-6,$Q$7:$Q$60000,0))*1,"")</f>
        <v/>
      </c>
      <c r="AB13">
        <f>IFERROR(INDEX($J$7:$J$60000,MATCH(ROW()-6,$Q$7:$Q$60000,0))*1,"")</f>
        <v/>
      </c>
      <c r="AC13">
        <f>IFERROR(INDEX($K$7:$K$60000,MATCH(ROW()-6,$Q$7:$Q$60000,0))*1,"")</f>
        <v/>
      </c>
      <c r="AF13" s="9">
        <f>IF(OR($S13="",$S12=""),"",IF($B$5="diff",($T13-$T12),LN($T13/$T12)))</f>
        <v/>
      </c>
      <c r="AG13" s="9">
        <f>IF(OR($S13="",$S12=""),"",IF($C$5="diff",(U13-U12),LN(U13/U12)))</f>
        <v/>
      </c>
      <c r="AH13" s="9">
        <f>IF(OR($S13="",$S12=""),"",IF($D$5="diff",(V13-V12),LN(V13/V12)))</f>
        <v/>
      </c>
      <c r="AI13" s="9">
        <f>IF(OR($S13="",$S12=""),"",IF($E$5="diff",(W13-W12),LN(W13/W12)))</f>
        <v/>
      </c>
      <c r="AJ13" s="9">
        <f>IF(OR($S13="",$S12=""),"",IF($F$5="diff",(X13-X12),LN(X13/X12)))</f>
        <v/>
      </c>
      <c r="AK13" s="9">
        <f>IF(OR($S13="",$S12=""),"",IF($G$5="diff",(Y13-Y12),LN(Y13/Y12)))</f>
        <v/>
      </c>
      <c r="AL13" s="9">
        <f>IF(OR($S13="",$S12=""),"",IF($H$5="diff",(Z13-Z12),LN(Z13/Z12)))</f>
        <v/>
      </c>
      <c r="AM13" s="9">
        <f>IF(OR($S13="",$S12=""),"",IF($I$5="diff",(AA13-AA12),LN(AA13/AA12)))</f>
        <v/>
      </c>
      <c r="AN13" s="9">
        <f>IF(OR($S13="",$S12=""),"",IF($J$5="diff",(AB13-AB12),LN(AB13/AB12)))</f>
        <v/>
      </c>
      <c r="AO13" s="9">
        <f>IF(OR($S13="",$S12=""),"",IF($K$5="diff",(AC13-AC12),LN(AC13/AC12)))</f>
        <v/>
      </c>
      <c r="AR13" s="9">
        <f>IF($AF13="","",$AU$13+$AU$4*AG13+$AU$5*AH13+$AU$6*AI13+$AU$7*AJ13+$AU$8*AK13+$AU$9*AL13+$AU$10*AM13+$AU$11*AN13+$AU$12*AO13)</f>
        <v/>
      </c>
      <c r="AT13" t="inlineStr">
        <is>
          <t>Intercept α</t>
        </is>
      </c>
      <c r="AU13" s="9">
        <f>INDEX(LINEST(OFFSET($AF$8,0,0,$Q$3-1,1),OFFSET($AG$8,0,0,$Q$3-1,9),TRUE,TRUE),1,10)</f>
        <v/>
      </c>
    </row>
    <row r="14">
      <c r="O14">
        <f>IF($R14="","",IF($Q$1="Weekly",INT(($R14-2)/7),IF($Q$1="Quarterly",YEAR($R14)*4+ROUNDUP(MONTH($R14)/3),YEAR($R14)*12+MONTH($R14))))</f>
        <v/>
      </c>
      <c r="P14">
        <f>IF($R14="","",IF($R15="",1,IF($O14&lt;&gt;$O15,1,0)))</f>
        <v/>
      </c>
      <c r="Q14">
        <f>IF($P14=1,SUM($P$7:$P14),"")</f>
        <v/>
      </c>
      <c r="R14">
        <f>IF($A14="","",IF(ISNUMBER($A14),$A14,IFERROR(DATEVALUE($A14),NA())))</f>
        <v/>
      </c>
      <c r="S14" s="7">
        <f>IFERROR(INDEX($R$7:$R$60000,MATCH(ROW()-6,$Q$7:$Q$60000,0)),"")</f>
        <v/>
      </c>
      <c r="T14">
        <f>IFERROR(INDEX($B$7:$B$60000,MATCH(ROW()-6,$Q$7:$Q$60000,0))*1,"")</f>
        <v/>
      </c>
      <c r="U14">
        <f>IFERROR(INDEX($C$7:$C$60000,MATCH(ROW()-6,$Q$7:$Q$60000,0))*1,"")</f>
        <v/>
      </c>
      <c r="V14">
        <f>IFERROR(INDEX($D$7:$D$60000,MATCH(ROW()-6,$Q$7:$Q$60000,0))*1,"")</f>
        <v/>
      </c>
      <c r="W14">
        <f>IFERROR(INDEX($E$7:$E$60000,MATCH(ROW()-6,$Q$7:$Q$60000,0))*1,"")</f>
        <v/>
      </c>
      <c r="X14">
        <f>IFERROR(INDEX($F$7:$F$60000,MATCH(ROW()-6,$Q$7:$Q$60000,0))*1,"")</f>
        <v/>
      </c>
      <c r="Y14">
        <f>IFERROR(INDEX($G$7:$G$60000,MATCH(ROW()-6,$Q$7:$Q$60000,0))*1,"")</f>
        <v/>
      </c>
      <c r="Z14">
        <f>IFERROR(INDEX($H$7:$H$60000,MATCH(ROW()-6,$Q$7:$Q$60000,0))*1,"")</f>
        <v/>
      </c>
      <c r="AA14">
        <f>IFERROR(INDEX($I$7:$I$60000,MATCH(ROW()-6,$Q$7:$Q$60000,0))*1,"")</f>
        <v/>
      </c>
      <c r="AB14">
        <f>IFERROR(INDEX($J$7:$J$60000,MATCH(ROW()-6,$Q$7:$Q$60000,0))*1,"")</f>
        <v/>
      </c>
      <c r="AC14">
        <f>IFERROR(INDEX($K$7:$K$60000,MATCH(ROW()-6,$Q$7:$Q$60000,0))*1,"")</f>
        <v/>
      </c>
      <c r="AF14" s="9">
        <f>IF(OR($S14="",$S13=""),"",IF($B$5="diff",($T14-$T13),LN($T14/$T13)))</f>
        <v/>
      </c>
      <c r="AG14" s="9">
        <f>IF(OR($S14="",$S13=""),"",IF($C$5="diff",(U14-U13),LN(U14/U13)))</f>
        <v/>
      </c>
      <c r="AH14" s="9">
        <f>IF(OR($S14="",$S13=""),"",IF($D$5="diff",(V14-V13),LN(V14/V13)))</f>
        <v/>
      </c>
      <c r="AI14" s="9">
        <f>IF(OR($S14="",$S13=""),"",IF($E$5="diff",(W14-W13),LN(W14/W13)))</f>
        <v/>
      </c>
      <c r="AJ14" s="9">
        <f>IF(OR($S14="",$S13=""),"",IF($F$5="diff",(X14-X13),LN(X14/X13)))</f>
        <v/>
      </c>
      <c r="AK14" s="9">
        <f>IF(OR($S14="",$S13=""),"",IF($G$5="diff",(Y14-Y13),LN(Y14/Y13)))</f>
        <v/>
      </c>
      <c r="AL14" s="9">
        <f>IF(OR($S14="",$S13=""),"",IF($H$5="diff",(Z14-Z13),LN(Z14/Z13)))</f>
        <v/>
      </c>
      <c r="AM14" s="9">
        <f>IF(OR($S14="",$S13=""),"",IF($I$5="diff",(AA14-AA13),LN(AA14/AA13)))</f>
        <v/>
      </c>
      <c r="AN14" s="9">
        <f>IF(OR($S14="",$S13=""),"",IF($J$5="diff",(AB14-AB13),LN(AB14/AB13)))</f>
        <v/>
      </c>
      <c r="AO14" s="9">
        <f>IF(OR($S14="",$S13=""),"",IF($K$5="diff",(AC14-AC13),LN(AC14/AC13)))</f>
        <v/>
      </c>
      <c r="AR14" s="9">
        <f>IF($AF14="","",$AU$13+$AU$4*AG14+$AU$5*AH14+$AU$6*AI14+$AU$7*AJ14+$AU$8*AK14+$AU$9*AL14+$AU$10*AM14+$AU$11*AN14+$AU$12*AO14)</f>
        <v/>
      </c>
      <c r="AT14" t="inlineStr">
        <is>
          <t>α annualized</t>
        </is>
      </c>
      <c r="AU14" s="10">
        <f>AU13*$Q$4</f>
        <v/>
      </c>
    </row>
    <row r="15">
      <c r="O15">
        <f>IF($R15="","",IF($Q$1="Weekly",INT(($R15-2)/7),IF($Q$1="Quarterly",YEAR($R15)*4+ROUNDUP(MONTH($R15)/3),YEAR($R15)*12+MONTH($R15))))</f>
        <v/>
      </c>
      <c r="P15">
        <f>IF($R15="","",IF($R16="",1,IF($O15&lt;&gt;$O16,1,0)))</f>
        <v/>
      </c>
      <c r="Q15">
        <f>IF($P15=1,SUM($P$7:$P15),"")</f>
        <v/>
      </c>
      <c r="R15">
        <f>IF($A15="","",IF(ISNUMBER($A15),$A15,IFERROR(DATEVALUE($A15),NA())))</f>
        <v/>
      </c>
      <c r="S15" s="7">
        <f>IFERROR(INDEX($R$7:$R$60000,MATCH(ROW()-6,$Q$7:$Q$60000,0)),"")</f>
        <v/>
      </c>
      <c r="T15">
        <f>IFERROR(INDEX($B$7:$B$60000,MATCH(ROW()-6,$Q$7:$Q$60000,0))*1,"")</f>
        <v/>
      </c>
      <c r="U15">
        <f>IFERROR(INDEX($C$7:$C$60000,MATCH(ROW()-6,$Q$7:$Q$60000,0))*1,"")</f>
        <v/>
      </c>
      <c r="V15">
        <f>IFERROR(INDEX($D$7:$D$60000,MATCH(ROW()-6,$Q$7:$Q$60000,0))*1,"")</f>
        <v/>
      </c>
      <c r="W15">
        <f>IFERROR(INDEX($E$7:$E$60000,MATCH(ROW()-6,$Q$7:$Q$60000,0))*1,"")</f>
        <v/>
      </c>
      <c r="X15">
        <f>IFERROR(INDEX($F$7:$F$60000,MATCH(ROW()-6,$Q$7:$Q$60000,0))*1,"")</f>
        <v/>
      </c>
      <c r="Y15">
        <f>IFERROR(INDEX($G$7:$G$60000,MATCH(ROW()-6,$Q$7:$Q$60000,0))*1,"")</f>
        <v/>
      </c>
      <c r="Z15">
        <f>IFERROR(INDEX($H$7:$H$60000,MATCH(ROW()-6,$Q$7:$Q$60000,0))*1,"")</f>
        <v/>
      </c>
      <c r="AA15">
        <f>IFERROR(INDEX($I$7:$I$60000,MATCH(ROW()-6,$Q$7:$Q$60000,0))*1,"")</f>
        <v/>
      </c>
      <c r="AB15">
        <f>IFERROR(INDEX($J$7:$J$60000,MATCH(ROW()-6,$Q$7:$Q$60000,0))*1,"")</f>
        <v/>
      </c>
      <c r="AC15">
        <f>IFERROR(INDEX($K$7:$K$60000,MATCH(ROW()-6,$Q$7:$Q$60000,0))*1,"")</f>
        <v/>
      </c>
      <c r="AF15" s="9">
        <f>IF(OR($S15="",$S14=""),"",IF($B$5="diff",($T15-$T14),LN($T15/$T14)))</f>
        <v/>
      </c>
      <c r="AG15" s="9">
        <f>IF(OR($S15="",$S14=""),"",IF($C$5="diff",(U15-U14),LN(U15/U14)))</f>
        <v/>
      </c>
      <c r="AH15" s="9">
        <f>IF(OR($S15="",$S14=""),"",IF($D$5="diff",(V15-V14),LN(V15/V14)))</f>
        <v/>
      </c>
      <c r="AI15" s="9">
        <f>IF(OR($S15="",$S14=""),"",IF($E$5="diff",(W15-W14),LN(W15/W14)))</f>
        <v/>
      </c>
      <c r="AJ15" s="9">
        <f>IF(OR($S15="",$S14=""),"",IF($F$5="diff",(X15-X14),LN(X15/X14)))</f>
        <v/>
      </c>
      <c r="AK15" s="9">
        <f>IF(OR($S15="",$S14=""),"",IF($G$5="diff",(Y15-Y14),LN(Y15/Y14)))</f>
        <v/>
      </c>
      <c r="AL15" s="9">
        <f>IF(OR($S15="",$S14=""),"",IF($H$5="diff",(Z15-Z14),LN(Z15/Z14)))</f>
        <v/>
      </c>
      <c r="AM15" s="9">
        <f>IF(OR($S15="",$S14=""),"",IF($I$5="diff",(AA15-AA14),LN(AA15/AA14)))</f>
        <v/>
      </c>
      <c r="AN15" s="9">
        <f>IF(OR($S15="",$S14=""),"",IF($J$5="diff",(AB15-AB14),LN(AB15/AB14)))</f>
        <v/>
      </c>
      <c r="AO15" s="9">
        <f>IF(OR($S15="",$S14=""),"",IF($K$5="diff",(AC15-AC14),LN(AC15/AC14)))</f>
        <v/>
      </c>
      <c r="AR15" s="9">
        <f>IF($AF15="","",$AU$13+$AU$4*AG15+$AU$5*AH15+$AU$6*AI15+$AU$7*AJ15+$AU$8*AK15+$AU$9*AL15+$AU$10*AM15+$AU$11*AN15+$AU$12*AO15)</f>
        <v/>
      </c>
      <c r="AT15" t="inlineStr">
        <is>
          <t>R²</t>
        </is>
      </c>
      <c r="AU15" s="10">
        <f>INDEX(LINEST(OFFSET($AF$8,0,0,$Q$3-1,1),OFFSET($AG$8,0,0,$Q$3-1,9),TRUE,TRUE),3,1)</f>
        <v/>
      </c>
    </row>
    <row r="16">
      <c r="O16">
        <f>IF($R16="","",IF($Q$1="Weekly",INT(($R16-2)/7),IF($Q$1="Quarterly",YEAR($R16)*4+ROUNDUP(MONTH($R16)/3),YEAR($R16)*12+MONTH($R16))))</f>
        <v/>
      </c>
      <c r="P16">
        <f>IF($R16="","",IF($R17="",1,IF($O16&lt;&gt;$O17,1,0)))</f>
        <v/>
      </c>
      <c r="Q16">
        <f>IF($P16=1,SUM($P$7:$P16),"")</f>
        <v/>
      </c>
      <c r="R16">
        <f>IF($A16="","",IF(ISNUMBER($A16),$A16,IFERROR(DATEVALUE($A16),NA())))</f>
        <v/>
      </c>
      <c r="S16" s="7">
        <f>IFERROR(INDEX($R$7:$R$60000,MATCH(ROW()-6,$Q$7:$Q$60000,0)),"")</f>
        <v/>
      </c>
      <c r="T16">
        <f>IFERROR(INDEX($B$7:$B$60000,MATCH(ROW()-6,$Q$7:$Q$60000,0))*1,"")</f>
        <v/>
      </c>
      <c r="U16">
        <f>IFERROR(INDEX($C$7:$C$60000,MATCH(ROW()-6,$Q$7:$Q$60000,0))*1,"")</f>
        <v/>
      </c>
      <c r="V16">
        <f>IFERROR(INDEX($D$7:$D$60000,MATCH(ROW()-6,$Q$7:$Q$60000,0))*1,"")</f>
        <v/>
      </c>
      <c r="W16">
        <f>IFERROR(INDEX($E$7:$E$60000,MATCH(ROW()-6,$Q$7:$Q$60000,0))*1,"")</f>
        <v/>
      </c>
      <c r="X16">
        <f>IFERROR(INDEX($F$7:$F$60000,MATCH(ROW()-6,$Q$7:$Q$60000,0))*1,"")</f>
        <v/>
      </c>
      <c r="Y16">
        <f>IFERROR(INDEX($G$7:$G$60000,MATCH(ROW()-6,$Q$7:$Q$60000,0))*1,"")</f>
        <v/>
      </c>
      <c r="Z16">
        <f>IFERROR(INDEX($H$7:$H$60000,MATCH(ROW()-6,$Q$7:$Q$60000,0))*1,"")</f>
        <v/>
      </c>
      <c r="AA16">
        <f>IFERROR(INDEX($I$7:$I$60000,MATCH(ROW()-6,$Q$7:$Q$60000,0))*1,"")</f>
        <v/>
      </c>
      <c r="AB16">
        <f>IFERROR(INDEX($J$7:$J$60000,MATCH(ROW()-6,$Q$7:$Q$60000,0))*1,"")</f>
        <v/>
      </c>
      <c r="AC16">
        <f>IFERROR(INDEX($K$7:$K$60000,MATCH(ROW()-6,$Q$7:$Q$60000,0))*1,"")</f>
        <v/>
      </c>
      <c r="AF16" s="9">
        <f>IF(OR($S16="",$S15=""),"",IF($B$5="diff",($T16-$T15),LN($T16/$T15)))</f>
        <v/>
      </c>
      <c r="AG16" s="9">
        <f>IF(OR($S16="",$S15=""),"",IF($C$5="diff",(U16-U15),LN(U16/U15)))</f>
        <v/>
      </c>
      <c r="AH16" s="9">
        <f>IF(OR($S16="",$S15=""),"",IF($D$5="diff",(V16-V15),LN(V16/V15)))</f>
        <v/>
      </c>
      <c r="AI16" s="9">
        <f>IF(OR($S16="",$S15=""),"",IF($E$5="diff",(W16-W15),LN(W16/W15)))</f>
        <v/>
      </c>
      <c r="AJ16" s="9">
        <f>IF(OR($S16="",$S15=""),"",IF($F$5="diff",(X16-X15),LN(X16/X15)))</f>
        <v/>
      </c>
      <c r="AK16" s="9">
        <f>IF(OR($S16="",$S15=""),"",IF($G$5="diff",(Y16-Y15),LN(Y16/Y15)))</f>
        <v/>
      </c>
      <c r="AL16" s="9">
        <f>IF(OR($S16="",$S15=""),"",IF($H$5="diff",(Z16-Z15),LN(Z16/Z15)))</f>
        <v/>
      </c>
      <c r="AM16" s="9">
        <f>IF(OR($S16="",$S15=""),"",IF($I$5="diff",(AA16-AA15),LN(AA16/AA15)))</f>
        <v/>
      </c>
      <c r="AN16" s="9">
        <f>IF(OR($S16="",$S15=""),"",IF($J$5="diff",(AB16-AB15),LN(AB16/AB15)))</f>
        <v/>
      </c>
      <c r="AO16" s="9">
        <f>IF(OR($S16="",$S15=""),"",IF($K$5="diff",(AC16-AC15),LN(AC16/AC15)))</f>
        <v/>
      </c>
      <c r="AR16" s="9">
        <f>IF($AF16="","",$AU$13+$AU$4*AG16+$AU$5*AH16+$AU$6*AI16+$AU$7*AJ16+$AU$8*AK16+$AU$9*AL16+$AU$10*AM16+$AU$11*AN16+$AU$12*AO16)</f>
        <v/>
      </c>
    </row>
    <row r="17">
      <c r="O17">
        <f>IF($R17="","",IF($Q$1="Weekly",INT(($R17-2)/7),IF($Q$1="Quarterly",YEAR($R17)*4+ROUNDUP(MONTH($R17)/3),YEAR($R17)*12+MONTH($R17))))</f>
        <v/>
      </c>
      <c r="P17">
        <f>IF($R17="","",IF($R18="",1,IF($O17&lt;&gt;$O18,1,0)))</f>
        <v/>
      </c>
      <c r="Q17">
        <f>IF($P17=1,SUM($P$7:$P17),"")</f>
        <v/>
      </c>
      <c r="R17">
        <f>IF($A17="","",IF(ISNUMBER($A17),$A17,IFERROR(DATEVALUE($A17),NA())))</f>
        <v/>
      </c>
      <c r="S17" s="7">
        <f>IFERROR(INDEX($R$7:$R$60000,MATCH(ROW()-6,$Q$7:$Q$60000,0)),"")</f>
        <v/>
      </c>
      <c r="T17">
        <f>IFERROR(INDEX($B$7:$B$60000,MATCH(ROW()-6,$Q$7:$Q$60000,0))*1,"")</f>
        <v/>
      </c>
      <c r="U17">
        <f>IFERROR(INDEX($C$7:$C$60000,MATCH(ROW()-6,$Q$7:$Q$60000,0))*1,"")</f>
        <v/>
      </c>
      <c r="V17">
        <f>IFERROR(INDEX($D$7:$D$60000,MATCH(ROW()-6,$Q$7:$Q$60000,0))*1,"")</f>
        <v/>
      </c>
      <c r="W17">
        <f>IFERROR(INDEX($E$7:$E$60000,MATCH(ROW()-6,$Q$7:$Q$60000,0))*1,"")</f>
        <v/>
      </c>
      <c r="X17">
        <f>IFERROR(INDEX($F$7:$F$60000,MATCH(ROW()-6,$Q$7:$Q$60000,0))*1,"")</f>
        <v/>
      </c>
      <c r="Y17">
        <f>IFERROR(INDEX($G$7:$G$60000,MATCH(ROW()-6,$Q$7:$Q$60000,0))*1,"")</f>
        <v/>
      </c>
      <c r="Z17">
        <f>IFERROR(INDEX($H$7:$H$60000,MATCH(ROW()-6,$Q$7:$Q$60000,0))*1,"")</f>
        <v/>
      </c>
      <c r="AA17">
        <f>IFERROR(INDEX($I$7:$I$60000,MATCH(ROW()-6,$Q$7:$Q$60000,0))*1,"")</f>
        <v/>
      </c>
      <c r="AB17">
        <f>IFERROR(INDEX($J$7:$J$60000,MATCH(ROW()-6,$Q$7:$Q$60000,0))*1,"")</f>
        <v/>
      </c>
      <c r="AC17">
        <f>IFERROR(INDEX($K$7:$K$60000,MATCH(ROW()-6,$Q$7:$Q$60000,0))*1,"")</f>
        <v/>
      </c>
      <c r="AF17" s="9">
        <f>IF(OR($S17="",$S16=""),"",IF($B$5="diff",($T17-$T16),LN($T17/$T16)))</f>
        <v/>
      </c>
      <c r="AG17" s="9">
        <f>IF(OR($S17="",$S16=""),"",IF($C$5="diff",(U17-U16),LN(U17/U16)))</f>
        <v/>
      </c>
      <c r="AH17" s="9">
        <f>IF(OR($S17="",$S16=""),"",IF($D$5="diff",(V17-V16),LN(V17/V16)))</f>
        <v/>
      </c>
      <c r="AI17" s="9">
        <f>IF(OR($S17="",$S16=""),"",IF($E$5="diff",(W17-W16),LN(W17/W16)))</f>
        <v/>
      </c>
      <c r="AJ17" s="9">
        <f>IF(OR($S17="",$S16=""),"",IF($F$5="diff",(X17-X16),LN(X17/X16)))</f>
        <v/>
      </c>
      <c r="AK17" s="9">
        <f>IF(OR($S17="",$S16=""),"",IF($G$5="diff",(Y17-Y16),LN(Y17/Y16)))</f>
        <v/>
      </c>
      <c r="AL17" s="9">
        <f>IF(OR($S17="",$S16=""),"",IF($H$5="diff",(Z17-Z16),LN(Z17/Z16)))</f>
        <v/>
      </c>
      <c r="AM17" s="9">
        <f>IF(OR($S17="",$S16=""),"",IF($I$5="diff",(AA17-AA16),LN(AA17/AA16)))</f>
        <v/>
      </c>
      <c r="AN17" s="9">
        <f>IF(OR($S17="",$S16=""),"",IF($J$5="diff",(AB17-AB16),LN(AB17/AB16)))</f>
        <v/>
      </c>
      <c r="AO17" s="9">
        <f>IF(OR($S17="",$S16=""),"",IF($K$5="diff",(AC17-AC16),LN(AC17/AC16)))</f>
        <v/>
      </c>
      <c r="AR17" s="9">
        <f>IF($AF17="","",$AU$13+$AU$4*AG17+$AU$5*AH17+$AU$6*AI17+$AU$7*AJ17+$AU$8*AK17+$AU$9*AL17+$AU$10*AM17+$AU$11*AN17+$AU$12*AO17)</f>
        <v/>
      </c>
    </row>
    <row r="18">
      <c r="O18">
        <f>IF($R18="","",IF($Q$1="Weekly",INT(($R18-2)/7),IF($Q$1="Quarterly",YEAR($R18)*4+ROUNDUP(MONTH($R18)/3),YEAR($R18)*12+MONTH($R18))))</f>
        <v/>
      </c>
      <c r="P18">
        <f>IF($R18="","",IF($R19="",1,IF($O18&lt;&gt;$O19,1,0)))</f>
        <v/>
      </c>
      <c r="Q18">
        <f>IF($P18=1,SUM($P$7:$P18),"")</f>
        <v/>
      </c>
      <c r="R18">
        <f>IF($A18="","",IF(ISNUMBER($A18),$A18,IFERROR(DATEVALUE($A18),NA())))</f>
        <v/>
      </c>
      <c r="S18" s="7">
        <f>IFERROR(INDEX($R$7:$R$60000,MATCH(ROW()-6,$Q$7:$Q$60000,0)),"")</f>
        <v/>
      </c>
      <c r="T18">
        <f>IFERROR(INDEX($B$7:$B$60000,MATCH(ROW()-6,$Q$7:$Q$60000,0))*1,"")</f>
        <v/>
      </c>
      <c r="U18">
        <f>IFERROR(INDEX($C$7:$C$60000,MATCH(ROW()-6,$Q$7:$Q$60000,0))*1,"")</f>
        <v/>
      </c>
      <c r="V18">
        <f>IFERROR(INDEX($D$7:$D$60000,MATCH(ROW()-6,$Q$7:$Q$60000,0))*1,"")</f>
        <v/>
      </c>
      <c r="W18">
        <f>IFERROR(INDEX($E$7:$E$60000,MATCH(ROW()-6,$Q$7:$Q$60000,0))*1,"")</f>
        <v/>
      </c>
      <c r="X18">
        <f>IFERROR(INDEX($F$7:$F$60000,MATCH(ROW()-6,$Q$7:$Q$60000,0))*1,"")</f>
        <v/>
      </c>
      <c r="Y18">
        <f>IFERROR(INDEX($G$7:$G$60000,MATCH(ROW()-6,$Q$7:$Q$60000,0))*1,"")</f>
        <v/>
      </c>
      <c r="Z18">
        <f>IFERROR(INDEX($H$7:$H$60000,MATCH(ROW()-6,$Q$7:$Q$60000,0))*1,"")</f>
        <v/>
      </c>
      <c r="AA18">
        <f>IFERROR(INDEX($I$7:$I$60000,MATCH(ROW()-6,$Q$7:$Q$60000,0))*1,"")</f>
        <v/>
      </c>
      <c r="AB18">
        <f>IFERROR(INDEX($J$7:$J$60000,MATCH(ROW()-6,$Q$7:$Q$60000,0))*1,"")</f>
        <v/>
      </c>
      <c r="AC18">
        <f>IFERROR(INDEX($K$7:$K$60000,MATCH(ROW()-6,$Q$7:$Q$60000,0))*1,"")</f>
        <v/>
      </c>
      <c r="AF18" s="9">
        <f>IF(OR($S18="",$S17=""),"",IF($B$5="diff",($T18-$T17),LN($T18/$T17)))</f>
        <v/>
      </c>
      <c r="AG18" s="9">
        <f>IF(OR($S18="",$S17=""),"",IF($C$5="diff",(U18-U17),LN(U18/U17)))</f>
        <v/>
      </c>
      <c r="AH18" s="9">
        <f>IF(OR($S18="",$S17=""),"",IF($D$5="diff",(V18-V17),LN(V18/V17)))</f>
        <v/>
      </c>
      <c r="AI18" s="9">
        <f>IF(OR($S18="",$S17=""),"",IF($E$5="diff",(W18-W17),LN(W18/W17)))</f>
        <v/>
      </c>
      <c r="AJ18" s="9">
        <f>IF(OR($S18="",$S17=""),"",IF($F$5="diff",(X18-X17),LN(X18/X17)))</f>
        <v/>
      </c>
      <c r="AK18" s="9">
        <f>IF(OR($S18="",$S17=""),"",IF($G$5="diff",(Y18-Y17),LN(Y18/Y17)))</f>
        <v/>
      </c>
      <c r="AL18" s="9">
        <f>IF(OR($S18="",$S17=""),"",IF($H$5="diff",(Z18-Z17),LN(Z18/Z17)))</f>
        <v/>
      </c>
      <c r="AM18" s="9">
        <f>IF(OR($S18="",$S17=""),"",IF($I$5="diff",(AA18-AA17),LN(AA18/AA17)))</f>
        <v/>
      </c>
      <c r="AN18" s="9">
        <f>IF(OR($S18="",$S17=""),"",IF($J$5="diff",(AB18-AB17),LN(AB18/AB17)))</f>
        <v/>
      </c>
      <c r="AO18" s="9">
        <f>IF(OR($S18="",$S17=""),"",IF($K$5="diff",(AC18-AC17),LN(AC18/AC17)))</f>
        <v/>
      </c>
      <c r="AR18" s="9">
        <f>IF($AF18="","",$AU$13+$AU$4*AG18+$AU$5*AH18+$AU$6*AI18+$AU$7*AJ18+$AU$8*AK18+$AU$9*AL18+$AU$10*AM18+$AU$11*AN18+$AU$12*AO18)</f>
        <v/>
      </c>
      <c r="AT18" s="6" t="inlineStr">
        <is>
          <t>Walk-forward OOS (rolling 5y → next)</t>
        </is>
      </c>
    </row>
    <row r="19">
      <c r="O19">
        <f>IF($R19="","",IF($Q$1="Weekly",INT(($R19-2)/7),IF($Q$1="Quarterly",YEAR($R19)*4+ROUNDUP(MONTH($R19)/3),YEAR($R19)*12+MONTH($R19))))</f>
        <v/>
      </c>
      <c r="P19">
        <f>IF($R19="","",IF($R20="",1,IF($O19&lt;&gt;$O20,1,0)))</f>
        <v/>
      </c>
      <c r="Q19">
        <f>IF($P19=1,SUM($P$7:$P19),"")</f>
        <v/>
      </c>
      <c r="R19">
        <f>IF($A19="","",IF(ISNUMBER($A19),$A19,IFERROR(DATEVALUE($A19),NA())))</f>
        <v/>
      </c>
      <c r="S19" s="7">
        <f>IFERROR(INDEX($R$7:$R$60000,MATCH(ROW()-6,$Q$7:$Q$60000,0)),"")</f>
        <v/>
      </c>
      <c r="T19">
        <f>IFERROR(INDEX($B$7:$B$60000,MATCH(ROW()-6,$Q$7:$Q$60000,0))*1,"")</f>
        <v/>
      </c>
      <c r="U19">
        <f>IFERROR(INDEX($C$7:$C$60000,MATCH(ROW()-6,$Q$7:$Q$60000,0))*1,"")</f>
        <v/>
      </c>
      <c r="V19">
        <f>IFERROR(INDEX($D$7:$D$60000,MATCH(ROW()-6,$Q$7:$Q$60000,0))*1,"")</f>
        <v/>
      </c>
      <c r="W19">
        <f>IFERROR(INDEX($E$7:$E$60000,MATCH(ROW()-6,$Q$7:$Q$60000,0))*1,"")</f>
        <v/>
      </c>
      <c r="X19">
        <f>IFERROR(INDEX($F$7:$F$60000,MATCH(ROW()-6,$Q$7:$Q$60000,0))*1,"")</f>
        <v/>
      </c>
      <c r="Y19">
        <f>IFERROR(INDEX($G$7:$G$60000,MATCH(ROW()-6,$Q$7:$Q$60000,0))*1,"")</f>
        <v/>
      </c>
      <c r="Z19">
        <f>IFERROR(INDEX($H$7:$H$60000,MATCH(ROW()-6,$Q$7:$Q$60000,0))*1,"")</f>
        <v/>
      </c>
      <c r="AA19">
        <f>IFERROR(INDEX($I$7:$I$60000,MATCH(ROW()-6,$Q$7:$Q$60000,0))*1,"")</f>
        <v/>
      </c>
      <c r="AB19">
        <f>IFERROR(INDEX($J$7:$J$60000,MATCH(ROW()-6,$Q$7:$Q$60000,0))*1,"")</f>
        <v/>
      </c>
      <c r="AC19">
        <f>IFERROR(INDEX($K$7:$K$60000,MATCH(ROW()-6,$Q$7:$Q$60000,0))*1,"")</f>
        <v/>
      </c>
      <c r="AF19" s="9">
        <f>IF(OR($S19="",$S18=""),"",IF($B$5="diff",($T19-$T18),LN($T19/$T18)))</f>
        <v/>
      </c>
      <c r="AG19" s="9">
        <f>IF(OR($S19="",$S18=""),"",IF($C$5="diff",(U19-U18),LN(U19/U18)))</f>
        <v/>
      </c>
      <c r="AH19" s="9">
        <f>IF(OR($S19="",$S18=""),"",IF($D$5="diff",(V19-V18),LN(V19/V18)))</f>
        <v/>
      </c>
      <c r="AI19" s="9">
        <f>IF(OR($S19="",$S18=""),"",IF($E$5="diff",(W19-W18),LN(W19/W18)))</f>
        <v/>
      </c>
      <c r="AJ19" s="9">
        <f>IF(OR($S19="",$S18=""),"",IF($F$5="diff",(X19-X18),LN(X19/X18)))</f>
        <v/>
      </c>
      <c r="AK19" s="9">
        <f>IF(OR($S19="",$S18=""),"",IF($G$5="diff",(Y19-Y18),LN(Y19/Y18)))</f>
        <v/>
      </c>
      <c r="AL19" s="9">
        <f>IF(OR($S19="",$S18=""),"",IF($H$5="diff",(Z19-Z18),LN(Z19/Z18)))</f>
        <v/>
      </c>
      <c r="AM19" s="9">
        <f>IF(OR($S19="",$S18=""),"",IF($I$5="diff",(AA19-AA18),LN(AA19/AA18)))</f>
        <v/>
      </c>
      <c r="AN19" s="9">
        <f>IF(OR($S19="",$S18=""),"",IF($J$5="diff",(AB19-AB18),LN(AB19/AB18)))</f>
        <v/>
      </c>
      <c r="AO19" s="9">
        <f>IF(OR($S19="",$S18=""),"",IF($K$5="diff",(AC19-AC18),LN(AC19/AC18)))</f>
        <v/>
      </c>
      <c r="AR19" s="9">
        <f>IF($AF19="","",$AU$13+$AU$4*AG19+$AU$5*AH19+$AU$6*AI19+$AU$7*AJ19+$AU$8*AK19+$AU$9*AL19+$AU$10*AM19+$AU$11*AN19+$AU$12*AO19)</f>
        <v/>
      </c>
      <c r="AT19" t="inlineStr">
        <is>
          <t>OOS R² vs RW(0)</t>
        </is>
      </c>
      <c r="AU19" s="10">
        <f>1-SUM(BN:BN)/SUM(BO:BO)</f>
        <v/>
      </c>
    </row>
    <row r="20">
      <c r="O20">
        <f>IF($R20="","",IF($Q$1="Weekly",INT(($R20-2)/7),IF($Q$1="Quarterly",YEAR($R20)*4+ROUNDUP(MONTH($R20)/3),YEAR($R20)*12+MONTH($R20))))</f>
        <v/>
      </c>
      <c r="P20">
        <f>IF($R20="","",IF($R21="",1,IF($O20&lt;&gt;$O21,1,0)))</f>
        <v/>
      </c>
      <c r="Q20">
        <f>IF($P20=1,SUM($P$7:$P20),"")</f>
        <v/>
      </c>
      <c r="R20">
        <f>IF($A20="","",IF(ISNUMBER($A20),$A20,IFERROR(DATEVALUE($A20),NA())))</f>
        <v/>
      </c>
      <c r="S20" s="7">
        <f>IFERROR(INDEX($R$7:$R$60000,MATCH(ROW()-6,$Q$7:$Q$60000,0)),"")</f>
        <v/>
      </c>
      <c r="T20">
        <f>IFERROR(INDEX($B$7:$B$60000,MATCH(ROW()-6,$Q$7:$Q$60000,0))*1,"")</f>
        <v/>
      </c>
      <c r="U20">
        <f>IFERROR(INDEX($C$7:$C$60000,MATCH(ROW()-6,$Q$7:$Q$60000,0))*1,"")</f>
        <v/>
      </c>
      <c r="V20">
        <f>IFERROR(INDEX($D$7:$D$60000,MATCH(ROW()-6,$Q$7:$Q$60000,0))*1,"")</f>
        <v/>
      </c>
      <c r="W20">
        <f>IFERROR(INDEX($E$7:$E$60000,MATCH(ROW()-6,$Q$7:$Q$60000,0))*1,"")</f>
        <v/>
      </c>
      <c r="X20">
        <f>IFERROR(INDEX($F$7:$F$60000,MATCH(ROW()-6,$Q$7:$Q$60000,0))*1,"")</f>
        <v/>
      </c>
      <c r="Y20">
        <f>IFERROR(INDEX($G$7:$G$60000,MATCH(ROW()-6,$Q$7:$Q$60000,0))*1,"")</f>
        <v/>
      </c>
      <c r="Z20">
        <f>IFERROR(INDEX($H$7:$H$60000,MATCH(ROW()-6,$Q$7:$Q$60000,0))*1,"")</f>
        <v/>
      </c>
      <c r="AA20">
        <f>IFERROR(INDEX($I$7:$I$60000,MATCH(ROW()-6,$Q$7:$Q$60000,0))*1,"")</f>
        <v/>
      </c>
      <c r="AB20">
        <f>IFERROR(INDEX($J$7:$J$60000,MATCH(ROW()-6,$Q$7:$Q$60000,0))*1,"")</f>
        <v/>
      </c>
      <c r="AC20">
        <f>IFERROR(INDEX($K$7:$K$60000,MATCH(ROW()-6,$Q$7:$Q$60000,0))*1,"")</f>
        <v/>
      </c>
      <c r="AF20" s="9">
        <f>IF(OR($S20="",$S19=""),"",IF($B$5="diff",($T20-$T19),LN($T20/$T19)))</f>
        <v/>
      </c>
      <c r="AG20" s="9">
        <f>IF(OR($S20="",$S19=""),"",IF($C$5="diff",(U20-U19),LN(U20/U19)))</f>
        <v/>
      </c>
      <c r="AH20" s="9">
        <f>IF(OR($S20="",$S19=""),"",IF($D$5="diff",(V20-V19),LN(V20/V19)))</f>
        <v/>
      </c>
      <c r="AI20" s="9">
        <f>IF(OR($S20="",$S19=""),"",IF($E$5="diff",(W20-W19),LN(W20/W19)))</f>
        <v/>
      </c>
      <c r="AJ20" s="9">
        <f>IF(OR($S20="",$S19=""),"",IF($F$5="diff",(X20-X19),LN(X20/X19)))</f>
        <v/>
      </c>
      <c r="AK20" s="9">
        <f>IF(OR($S20="",$S19=""),"",IF($G$5="diff",(Y20-Y19),LN(Y20/Y19)))</f>
        <v/>
      </c>
      <c r="AL20" s="9">
        <f>IF(OR($S20="",$S19=""),"",IF($H$5="diff",(Z20-Z19),LN(Z20/Z19)))</f>
        <v/>
      </c>
      <c r="AM20" s="9">
        <f>IF(OR($S20="",$S19=""),"",IF($I$5="diff",(AA20-AA19),LN(AA20/AA19)))</f>
        <v/>
      </c>
      <c r="AN20" s="9">
        <f>IF(OR($S20="",$S19=""),"",IF($J$5="diff",(AB20-AB19),LN(AB20/AB19)))</f>
        <v/>
      </c>
      <c r="AO20" s="9">
        <f>IF(OR($S20="",$S19=""),"",IF($K$5="diff",(AC20-AC19),LN(AC20/AC19)))</f>
        <v/>
      </c>
      <c r="AR20" s="9">
        <f>IF($AF20="","",$AU$13+$AU$4*AG20+$AU$5*AH20+$AU$6*AI20+$AU$7*AJ20+$AU$8*AK20+$AU$9*AL20+$AU$10*AM20+$AU$11*AN20+$AU$12*AO20)</f>
        <v/>
      </c>
      <c r="AT20" t="inlineStr">
        <is>
          <t>OOS R² vs RW+drift</t>
        </is>
      </c>
      <c r="AU20" s="10">
        <f>1-SUM(BN:BN)/SUM(BP:BP)</f>
        <v/>
      </c>
    </row>
    <row r="21">
      <c r="O21">
        <f>IF($R21="","",IF($Q$1="Weekly",INT(($R21-2)/7),IF($Q$1="Quarterly",YEAR($R21)*4+ROUNDUP(MONTH($R21)/3),YEAR($R21)*12+MONTH($R21))))</f>
        <v/>
      </c>
      <c r="P21">
        <f>IF($R21="","",IF($R22="",1,IF($O21&lt;&gt;$O22,1,0)))</f>
        <v/>
      </c>
      <c r="Q21">
        <f>IF($P21=1,SUM($P$7:$P21),"")</f>
        <v/>
      </c>
      <c r="R21">
        <f>IF($A21="","",IF(ISNUMBER($A21),$A21,IFERROR(DATEVALUE($A21),NA())))</f>
        <v/>
      </c>
      <c r="S21" s="7">
        <f>IFERROR(INDEX($R$7:$R$60000,MATCH(ROW()-6,$Q$7:$Q$60000,0)),"")</f>
        <v/>
      </c>
      <c r="T21">
        <f>IFERROR(INDEX($B$7:$B$60000,MATCH(ROW()-6,$Q$7:$Q$60000,0))*1,"")</f>
        <v/>
      </c>
      <c r="U21">
        <f>IFERROR(INDEX($C$7:$C$60000,MATCH(ROW()-6,$Q$7:$Q$60000,0))*1,"")</f>
        <v/>
      </c>
      <c r="V21">
        <f>IFERROR(INDEX($D$7:$D$60000,MATCH(ROW()-6,$Q$7:$Q$60000,0))*1,"")</f>
        <v/>
      </c>
      <c r="W21">
        <f>IFERROR(INDEX($E$7:$E$60000,MATCH(ROW()-6,$Q$7:$Q$60000,0))*1,"")</f>
        <v/>
      </c>
      <c r="X21">
        <f>IFERROR(INDEX($F$7:$F$60000,MATCH(ROW()-6,$Q$7:$Q$60000,0))*1,"")</f>
        <v/>
      </c>
      <c r="Y21">
        <f>IFERROR(INDEX($G$7:$G$60000,MATCH(ROW()-6,$Q$7:$Q$60000,0))*1,"")</f>
        <v/>
      </c>
      <c r="Z21">
        <f>IFERROR(INDEX($H$7:$H$60000,MATCH(ROW()-6,$Q$7:$Q$60000,0))*1,"")</f>
        <v/>
      </c>
      <c r="AA21">
        <f>IFERROR(INDEX($I$7:$I$60000,MATCH(ROW()-6,$Q$7:$Q$60000,0))*1,"")</f>
        <v/>
      </c>
      <c r="AB21">
        <f>IFERROR(INDEX($J$7:$J$60000,MATCH(ROW()-6,$Q$7:$Q$60000,0))*1,"")</f>
        <v/>
      </c>
      <c r="AC21">
        <f>IFERROR(INDEX($K$7:$K$60000,MATCH(ROW()-6,$Q$7:$Q$60000,0))*1,"")</f>
        <v/>
      </c>
      <c r="AF21" s="9">
        <f>IF(OR($S21="",$S20=""),"",IF($B$5="diff",($T21-$T20),LN($T21/$T20)))</f>
        <v/>
      </c>
      <c r="AG21" s="9">
        <f>IF(OR($S21="",$S20=""),"",IF($C$5="diff",(U21-U20),LN(U21/U20)))</f>
        <v/>
      </c>
      <c r="AH21" s="9">
        <f>IF(OR($S21="",$S20=""),"",IF($D$5="diff",(V21-V20),LN(V21/V20)))</f>
        <v/>
      </c>
      <c r="AI21" s="9">
        <f>IF(OR($S21="",$S20=""),"",IF($E$5="diff",(W21-W20),LN(W21/W20)))</f>
        <v/>
      </c>
      <c r="AJ21" s="9">
        <f>IF(OR($S21="",$S20=""),"",IF($F$5="diff",(X21-X20),LN(X21/X20)))</f>
        <v/>
      </c>
      <c r="AK21" s="9">
        <f>IF(OR($S21="",$S20=""),"",IF($G$5="diff",(Y21-Y20),LN(Y21/Y20)))</f>
        <v/>
      </c>
      <c r="AL21" s="9">
        <f>IF(OR($S21="",$S20=""),"",IF($H$5="diff",(Z21-Z20),LN(Z21/Z20)))</f>
        <v/>
      </c>
      <c r="AM21" s="9">
        <f>IF(OR($S21="",$S20=""),"",IF($I$5="diff",(AA21-AA20),LN(AA21/AA20)))</f>
        <v/>
      </c>
      <c r="AN21" s="9">
        <f>IF(OR($S21="",$S20=""),"",IF($J$5="diff",(AB21-AB20),LN(AB21/AB20)))</f>
        <v/>
      </c>
      <c r="AO21" s="9">
        <f>IF(OR($S21="",$S20=""),"",IF($K$5="diff",(AC21-AC20),LN(AC21/AC20)))</f>
        <v/>
      </c>
      <c r="AR21" s="9">
        <f>IF($AF21="","",$AU$13+$AU$4*AG21+$AU$5*AH21+$AU$6*AI21+$AU$7*AJ21+$AU$8*AK21+$AU$9*AL21+$AU$10*AM21+$AU$11*AN21+$AU$12*AO21)</f>
        <v/>
      </c>
      <c r="AT21" t="inlineStr">
        <is>
          <t>RMSE ratio</t>
        </is>
      </c>
      <c r="AU21" s="11">
        <f>SQRT(SUM(BN:BN)/SUM(BO:BO))</f>
        <v/>
      </c>
    </row>
    <row r="22">
      <c r="O22">
        <f>IF($R22="","",IF($Q$1="Weekly",INT(($R22-2)/7),IF($Q$1="Quarterly",YEAR($R22)*4+ROUNDUP(MONTH($R22)/3),YEAR($R22)*12+MONTH($R22))))</f>
        <v/>
      </c>
      <c r="P22">
        <f>IF($R22="","",IF($R23="",1,IF($O22&lt;&gt;$O23,1,0)))</f>
        <v/>
      </c>
      <c r="Q22">
        <f>IF($P22=1,SUM($P$7:$P22),"")</f>
        <v/>
      </c>
      <c r="R22">
        <f>IF($A22="","",IF(ISNUMBER($A22),$A22,IFERROR(DATEVALUE($A22),NA())))</f>
        <v/>
      </c>
      <c r="S22" s="7">
        <f>IFERROR(INDEX($R$7:$R$60000,MATCH(ROW()-6,$Q$7:$Q$60000,0)),"")</f>
        <v/>
      </c>
      <c r="T22">
        <f>IFERROR(INDEX($B$7:$B$60000,MATCH(ROW()-6,$Q$7:$Q$60000,0))*1,"")</f>
        <v/>
      </c>
      <c r="U22">
        <f>IFERROR(INDEX($C$7:$C$60000,MATCH(ROW()-6,$Q$7:$Q$60000,0))*1,"")</f>
        <v/>
      </c>
      <c r="V22">
        <f>IFERROR(INDEX($D$7:$D$60000,MATCH(ROW()-6,$Q$7:$Q$60000,0))*1,"")</f>
        <v/>
      </c>
      <c r="W22">
        <f>IFERROR(INDEX($E$7:$E$60000,MATCH(ROW()-6,$Q$7:$Q$60000,0))*1,"")</f>
        <v/>
      </c>
      <c r="X22">
        <f>IFERROR(INDEX($F$7:$F$60000,MATCH(ROW()-6,$Q$7:$Q$60000,0))*1,"")</f>
        <v/>
      </c>
      <c r="Y22">
        <f>IFERROR(INDEX($G$7:$G$60000,MATCH(ROW()-6,$Q$7:$Q$60000,0))*1,"")</f>
        <v/>
      </c>
      <c r="Z22">
        <f>IFERROR(INDEX($H$7:$H$60000,MATCH(ROW()-6,$Q$7:$Q$60000,0))*1,"")</f>
        <v/>
      </c>
      <c r="AA22">
        <f>IFERROR(INDEX($I$7:$I$60000,MATCH(ROW()-6,$Q$7:$Q$60000,0))*1,"")</f>
        <v/>
      </c>
      <c r="AB22">
        <f>IFERROR(INDEX($J$7:$J$60000,MATCH(ROW()-6,$Q$7:$Q$60000,0))*1,"")</f>
        <v/>
      </c>
      <c r="AC22">
        <f>IFERROR(INDEX($K$7:$K$60000,MATCH(ROW()-6,$Q$7:$Q$60000,0))*1,"")</f>
        <v/>
      </c>
      <c r="AF22" s="9">
        <f>IF(OR($S22="",$S21=""),"",IF($B$5="diff",($T22-$T21),LN($T22/$T21)))</f>
        <v/>
      </c>
      <c r="AG22" s="9">
        <f>IF(OR($S22="",$S21=""),"",IF($C$5="diff",(U22-U21),LN(U22/U21)))</f>
        <v/>
      </c>
      <c r="AH22" s="9">
        <f>IF(OR($S22="",$S21=""),"",IF($D$5="diff",(V22-V21),LN(V22/V21)))</f>
        <v/>
      </c>
      <c r="AI22" s="9">
        <f>IF(OR($S22="",$S21=""),"",IF($E$5="diff",(W22-W21),LN(W22/W21)))</f>
        <v/>
      </c>
      <c r="AJ22" s="9">
        <f>IF(OR($S22="",$S21=""),"",IF($F$5="diff",(X22-X21),LN(X22/X21)))</f>
        <v/>
      </c>
      <c r="AK22" s="9">
        <f>IF(OR($S22="",$S21=""),"",IF($G$5="diff",(Y22-Y21),LN(Y22/Y21)))</f>
        <v/>
      </c>
      <c r="AL22" s="9">
        <f>IF(OR($S22="",$S21=""),"",IF($H$5="diff",(Z22-Z21),LN(Z22/Z21)))</f>
        <v/>
      </c>
      <c r="AM22" s="9">
        <f>IF(OR($S22="",$S21=""),"",IF($I$5="diff",(AA22-AA21),LN(AA22/AA21)))</f>
        <v/>
      </c>
      <c r="AN22" s="9">
        <f>IF(OR($S22="",$S21=""),"",IF($J$5="diff",(AB22-AB21),LN(AB22/AB21)))</f>
        <v/>
      </c>
      <c r="AO22" s="9">
        <f>IF(OR($S22="",$S21=""),"",IF($K$5="diff",(AC22-AC21),LN(AC22/AC21)))</f>
        <v/>
      </c>
      <c r="AR22" s="9">
        <f>IF($AF22="","",$AU$13+$AU$4*AG22+$AU$5*AH22+$AU$6*AI22+$AU$7*AJ22+$AU$8*AK22+$AU$9*AL22+$AU$10*AM22+$AU$11*AN22+$AU$12*AO22)</f>
        <v/>
      </c>
      <c r="AT22" t="inlineStr">
        <is>
          <t>OOS periods</t>
        </is>
      </c>
      <c r="AU22">
        <f>COUNT(BL:BL)</f>
        <v/>
      </c>
    </row>
    <row r="23">
      <c r="O23">
        <f>IF($R23="","",IF($Q$1="Weekly",INT(($R23-2)/7),IF($Q$1="Quarterly",YEAR($R23)*4+ROUNDUP(MONTH($R23)/3),YEAR($R23)*12+MONTH($R23))))</f>
        <v/>
      </c>
      <c r="P23">
        <f>IF($R23="","",IF($R24="",1,IF($O23&lt;&gt;$O24,1,0)))</f>
        <v/>
      </c>
      <c r="Q23">
        <f>IF($P23=1,SUM($P$7:$P23),"")</f>
        <v/>
      </c>
      <c r="R23">
        <f>IF($A23="","",IF(ISNUMBER($A23),$A23,IFERROR(DATEVALUE($A23),NA())))</f>
        <v/>
      </c>
      <c r="S23" s="7">
        <f>IFERROR(INDEX($R$7:$R$60000,MATCH(ROW()-6,$Q$7:$Q$60000,0)),"")</f>
        <v/>
      </c>
      <c r="T23">
        <f>IFERROR(INDEX($B$7:$B$60000,MATCH(ROW()-6,$Q$7:$Q$60000,0))*1,"")</f>
        <v/>
      </c>
      <c r="U23">
        <f>IFERROR(INDEX($C$7:$C$60000,MATCH(ROW()-6,$Q$7:$Q$60000,0))*1,"")</f>
        <v/>
      </c>
      <c r="V23">
        <f>IFERROR(INDEX($D$7:$D$60000,MATCH(ROW()-6,$Q$7:$Q$60000,0))*1,"")</f>
        <v/>
      </c>
      <c r="W23">
        <f>IFERROR(INDEX($E$7:$E$60000,MATCH(ROW()-6,$Q$7:$Q$60000,0))*1,"")</f>
        <v/>
      </c>
      <c r="X23">
        <f>IFERROR(INDEX($F$7:$F$60000,MATCH(ROW()-6,$Q$7:$Q$60000,0))*1,"")</f>
        <v/>
      </c>
      <c r="Y23">
        <f>IFERROR(INDEX($G$7:$G$60000,MATCH(ROW()-6,$Q$7:$Q$60000,0))*1,"")</f>
        <v/>
      </c>
      <c r="Z23">
        <f>IFERROR(INDEX($H$7:$H$60000,MATCH(ROW()-6,$Q$7:$Q$60000,0))*1,"")</f>
        <v/>
      </c>
      <c r="AA23">
        <f>IFERROR(INDEX($I$7:$I$60000,MATCH(ROW()-6,$Q$7:$Q$60000,0))*1,"")</f>
        <v/>
      </c>
      <c r="AB23">
        <f>IFERROR(INDEX($J$7:$J$60000,MATCH(ROW()-6,$Q$7:$Q$60000,0))*1,"")</f>
        <v/>
      </c>
      <c r="AC23">
        <f>IFERROR(INDEX($K$7:$K$60000,MATCH(ROW()-6,$Q$7:$Q$60000,0))*1,"")</f>
        <v/>
      </c>
      <c r="AF23" s="9">
        <f>IF(OR($S23="",$S22=""),"",IF($B$5="diff",($T23-$T22),LN($T23/$T22)))</f>
        <v/>
      </c>
      <c r="AG23" s="9">
        <f>IF(OR($S23="",$S22=""),"",IF($C$5="diff",(U23-U22),LN(U23/U22)))</f>
        <v/>
      </c>
      <c r="AH23" s="9">
        <f>IF(OR($S23="",$S22=""),"",IF($D$5="diff",(V23-V22),LN(V23/V22)))</f>
        <v/>
      </c>
      <c r="AI23" s="9">
        <f>IF(OR($S23="",$S22=""),"",IF($E$5="diff",(W23-W22),LN(W23/W22)))</f>
        <v/>
      </c>
      <c r="AJ23" s="9">
        <f>IF(OR($S23="",$S22=""),"",IF($F$5="diff",(X23-X22),LN(X23/X22)))</f>
        <v/>
      </c>
      <c r="AK23" s="9">
        <f>IF(OR($S23="",$S22=""),"",IF($G$5="diff",(Y23-Y22),LN(Y23/Y22)))</f>
        <v/>
      </c>
      <c r="AL23" s="9">
        <f>IF(OR($S23="",$S22=""),"",IF($H$5="diff",(Z23-Z22),LN(Z23/Z22)))</f>
        <v/>
      </c>
      <c r="AM23" s="9">
        <f>IF(OR($S23="",$S22=""),"",IF($I$5="diff",(AA23-AA22),LN(AA23/AA22)))</f>
        <v/>
      </c>
      <c r="AN23" s="9">
        <f>IF(OR($S23="",$S22=""),"",IF($J$5="diff",(AB23-AB22),LN(AB23/AB22)))</f>
        <v/>
      </c>
      <c r="AO23" s="9">
        <f>IF(OR($S23="",$S22=""),"",IF($K$5="diff",(AC23-AC22),LN(AC23/AC22)))</f>
        <v/>
      </c>
      <c r="AR23" s="9">
        <f>IF($AF23="","",$AU$13+$AU$4*AG23+$AU$5*AH23+$AU$6*AI23+$AU$7*AJ23+$AU$8*AK23+$AU$9*AL23+$AU$10*AM23+$AU$11*AN23+$AU$12*AO23)</f>
        <v/>
      </c>
    </row>
    <row r="24">
      <c r="O24">
        <f>IF($R24="","",IF($Q$1="Weekly",INT(($R24-2)/7),IF($Q$1="Quarterly",YEAR($R24)*4+ROUNDUP(MONTH($R24)/3),YEAR($R24)*12+MONTH($R24))))</f>
        <v/>
      </c>
      <c r="P24">
        <f>IF($R24="","",IF($R25="",1,IF($O24&lt;&gt;$O25,1,0)))</f>
        <v/>
      </c>
      <c r="Q24">
        <f>IF($P24=1,SUM($P$7:$P24),"")</f>
        <v/>
      </c>
      <c r="R24">
        <f>IF($A24="","",IF(ISNUMBER($A24),$A24,IFERROR(DATEVALUE($A24),NA())))</f>
        <v/>
      </c>
      <c r="S24" s="7">
        <f>IFERROR(INDEX($R$7:$R$60000,MATCH(ROW()-6,$Q$7:$Q$60000,0)),"")</f>
        <v/>
      </c>
      <c r="T24">
        <f>IFERROR(INDEX($B$7:$B$60000,MATCH(ROW()-6,$Q$7:$Q$60000,0))*1,"")</f>
        <v/>
      </c>
      <c r="U24">
        <f>IFERROR(INDEX($C$7:$C$60000,MATCH(ROW()-6,$Q$7:$Q$60000,0))*1,"")</f>
        <v/>
      </c>
      <c r="V24">
        <f>IFERROR(INDEX($D$7:$D$60000,MATCH(ROW()-6,$Q$7:$Q$60000,0))*1,"")</f>
        <v/>
      </c>
      <c r="W24">
        <f>IFERROR(INDEX($E$7:$E$60000,MATCH(ROW()-6,$Q$7:$Q$60000,0))*1,"")</f>
        <v/>
      </c>
      <c r="X24">
        <f>IFERROR(INDEX($F$7:$F$60000,MATCH(ROW()-6,$Q$7:$Q$60000,0))*1,"")</f>
        <v/>
      </c>
      <c r="Y24">
        <f>IFERROR(INDEX($G$7:$G$60000,MATCH(ROW()-6,$Q$7:$Q$60000,0))*1,"")</f>
        <v/>
      </c>
      <c r="Z24">
        <f>IFERROR(INDEX($H$7:$H$60000,MATCH(ROW()-6,$Q$7:$Q$60000,0))*1,"")</f>
        <v/>
      </c>
      <c r="AA24">
        <f>IFERROR(INDEX($I$7:$I$60000,MATCH(ROW()-6,$Q$7:$Q$60000,0))*1,"")</f>
        <v/>
      </c>
      <c r="AB24">
        <f>IFERROR(INDEX($J$7:$J$60000,MATCH(ROW()-6,$Q$7:$Q$60000,0))*1,"")</f>
        <v/>
      </c>
      <c r="AC24">
        <f>IFERROR(INDEX($K$7:$K$60000,MATCH(ROW()-6,$Q$7:$Q$60000,0))*1,"")</f>
        <v/>
      </c>
      <c r="AF24" s="9">
        <f>IF(OR($S24="",$S23=""),"",IF($B$5="diff",($T24-$T23),LN($T24/$T23)))</f>
        <v/>
      </c>
      <c r="AG24" s="9">
        <f>IF(OR($S24="",$S23=""),"",IF($C$5="diff",(U24-U23),LN(U24/U23)))</f>
        <v/>
      </c>
      <c r="AH24" s="9">
        <f>IF(OR($S24="",$S23=""),"",IF($D$5="diff",(V24-V23),LN(V24/V23)))</f>
        <v/>
      </c>
      <c r="AI24" s="9">
        <f>IF(OR($S24="",$S23=""),"",IF($E$5="diff",(W24-W23),LN(W24/W23)))</f>
        <v/>
      </c>
      <c r="AJ24" s="9">
        <f>IF(OR($S24="",$S23=""),"",IF($F$5="diff",(X24-X23),LN(X24/X23)))</f>
        <v/>
      </c>
      <c r="AK24" s="9">
        <f>IF(OR($S24="",$S23=""),"",IF($G$5="diff",(Y24-Y23),LN(Y24/Y23)))</f>
        <v/>
      </c>
      <c r="AL24" s="9">
        <f>IF(OR($S24="",$S23=""),"",IF($H$5="diff",(Z24-Z23),LN(Z24/Z23)))</f>
        <v/>
      </c>
      <c r="AM24" s="9">
        <f>IF(OR($S24="",$S23=""),"",IF($I$5="diff",(AA24-AA23),LN(AA24/AA23)))</f>
        <v/>
      </c>
      <c r="AN24" s="9">
        <f>IF(OR($S24="",$S23=""),"",IF($J$5="diff",(AB24-AB23),LN(AB24/AB23)))</f>
        <v/>
      </c>
      <c r="AO24" s="9">
        <f>IF(OR($S24="",$S23=""),"",IF($K$5="diff",(AC24-AC23),LN(AC24/AC23)))</f>
        <v/>
      </c>
      <c r="AR24" s="9">
        <f>IF($AF24="","",$AU$13+$AU$4*AG24+$AU$5*AH24+$AU$6*AI24+$AU$7*AJ24+$AU$8*AK24+$AU$9*AL24+$AU$10*AM24+$AU$11*AN24+$AU$12*AO24)</f>
        <v/>
      </c>
    </row>
    <row r="25">
      <c r="O25">
        <f>IF($R25="","",IF($Q$1="Weekly",INT(($R25-2)/7),IF($Q$1="Quarterly",YEAR($R25)*4+ROUNDUP(MONTH($R25)/3),YEAR($R25)*12+MONTH($R25))))</f>
        <v/>
      </c>
      <c r="P25">
        <f>IF($R25="","",IF($R26="",1,IF($O25&lt;&gt;$O26,1,0)))</f>
        <v/>
      </c>
      <c r="Q25">
        <f>IF($P25=1,SUM($P$7:$P25),"")</f>
        <v/>
      </c>
      <c r="R25">
        <f>IF($A25="","",IF(ISNUMBER($A25),$A25,IFERROR(DATEVALUE($A25),NA())))</f>
        <v/>
      </c>
      <c r="S25" s="7">
        <f>IFERROR(INDEX($R$7:$R$60000,MATCH(ROW()-6,$Q$7:$Q$60000,0)),"")</f>
        <v/>
      </c>
      <c r="T25">
        <f>IFERROR(INDEX($B$7:$B$60000,MATCH(ROW()-6,$Q$7:$Q$60000,0))*1,"")</f>
        <v/>
      </c>
      <c r="U25">
        <f>IFERROR(INDEX($C$7:$C$60000,MATCH(ROW()-6,$Q$7:$Q$60000,0))*1,"")</f>
        <v/>
      </c>
      <c r="V25">
        <f>IFERROR(INDEX($D$7:$D$60000,MATCH(ROW()-6,$Q$7:$Q$60000,0))*1,"")</f>
        <v/>
      </c>
      <c r="W25">
        <f>IFERROR(INDEX($E$7:$E$60000,MATCH(ROW()-6,$Q$7:$Q$60000,0))*1,"")</f>
        <v/>
      </c>
      <c r="X25">
        <f>IFERROR(INDEX($F$7:$F$60000,MATCH(ROW()-6,$Q$7:$Q$60000,0))*1,"")</f>
        <v/>
      </c>
      <c r="Y25">
        <f>IFERROR(INDEX($G$7:$G$60000,MATCH(ROW()-6,$Q$7:$Q$60000,0))*1,"")</f>
        <v/>
      </c>
      <c r="Z25">
        <f>IFERROR(INDEX($H$7:$H$60000,MATCH(ROW()-6,$Q$7:$Q$60000,0))*1,"")</f>
        <v/>
      </c>
      <c r="AA25">
        <f>IFERROR(INDEX($I$7:$I$60000,MATCH(ROW()-6,$Q$7:$Q$60000,0))*1,"")</f>
        <v/>
      </c>
      <c r="AB25">
        <f>IFERROR(INDEX($J$7:$J$60000,MATCH(ROW()-6,$Q$7:$Q$60000,0))*1,"")</f>
        <v/>
      </c>
      <c r="AC25">
        <f>IFERROR(INDEX($K$7:$K$60000,MATCH(ROW()-6,$Q$7:$Q$60000,0))*1,"")</f>
        <v/>
      </c>
      <c r="AF25" s="9">
        <f>IF(OR($S25="",$S24=""),"",IF($B$5="diff",($T25-$T24),LN($T25/$T24)))</f>
        <v/>
      </c>
      <c r="AG25" s="9">
        <f>IF(OR($S25="",$S24=""),"",IF($C$5="diff",(U25-U24),LN(U25/U24)))</f>
        <v/>
      </c>
      <c r="AH25" s="9">
        <f>IF(OR($S25="",$S24=""),"",IF($D$5="diff",(V25-V24),LN(V25/V24)))</f>
        <v/>
      </c>
      <c r="AI25" s="9">
        <f>IF(OR($S25="",$S24=""),"",IF($E$5="diff",(W25-W24),LN(W25/W24)))</f>
        <v/>
      </c>
      <c r="AJ25" s="9">
        <f>IF(OR($S25="",$S24=""),"",IF($F$5="diff",(X25-X24),LN(X25/X24)))</f>
        <v/>
      </c>
      <c r="AK25" s="9">
        <f>IF(OR($S25="",$S24=""),"",IF($G$5="diff",(Y25-Y24),LN(Y25/Y24)))</f>
        <v/>
      </c>
      <c r="AL25" s="9">
        <f>IF(OR($S25="",$S24=""),"",IF($H$5="diff",(Z25-Z24),LN(Z25/Z24)))</f>
        <v/>
      </c>
      <c r="AM25" s="9">
        <f>IF(OR($S25="",$S24=""),"",IF($I$5="diff",(AA25-AA24),LN(AA25/AA24)))</f>
        <v/>
      </c>
      <c r="AN25" s="9">
        <f>IF(OR($S25="",$S24=""),"",IF($J$5="diff",(AB25-AB24),LN(AB25/AB24)))</f>
        <v/>
      </c>
      <c r="AO25" s="9">
        <f>IF(OR($S25="",$S24=""),"",IF($K$5="diff",(AC25-AC24),LN(AC25/AC24)))</f>
        <v/>
      </c>
      <c r="AR25" s="9">
        <f>IF($AF25="","",$AU$13+$AU$4*AG25+$AU$5*AH25+$AU$6*AI25+$AU$7*AJ25+$AU$8*AK25+$AU$9*AL25+$AU$10*AM25+$AU$11*AN25+$AU$12*AO25)</f>
        <v/>
      </c>
    </row>
    <row r="26">
      <c r="O26">
        <f>IF($R26="","",IF($Q$1="Weekly",INT(($R26-2)/7),IF($Q$1="Quarterly",YEAR($R26)*4+ROUNDUP(MONTH($R26)/3),YEAR($R26)*12+MONTH($R26))))</f>
        <v/>
      </c>
      <c r="P26">
        <f>IF($R26="","",IF($R27="",1,IF($O26&lt;&gt;$O27,1,0)))</f>
        <v/>
      </c>
      <c r="Q26">
        <f>IF($P26=1,SUM($P$7:$P26),"")</f>
        <v/>
      </c>
      <c r="R26">
        <f>IF($A26="","",IF(ISNUMBER($A26),$A26,IFERROR(DATEVALUE($A26),NA())))</f>
        <v/>
      </c>
      <c r="S26" s="7">
        <f>IFERROR(INDEX($R$7:$R$60000,MATCH(ROW()-6,$Q$7:$Q$60000,0)),"")</f>
        <v/>
      </c>
      <c r="T26">
        <f>IFERROR(INDEX($B$7:$B$60000,MATCH(ROW()-6,$Q$7:$Q$60000,0))*1,"")</f>
        <v/>
      </c>
      <c r="U26">
        <f>IFERROR(INDEX($C$7:$C$60000,MATCH(ROW()-6,$Q$7:$Q$60000,0))*1,"")</f>
        <v/>
      </c>
      <c r="V26">
        <f>IFERROR(INDEX($D$7:$D$60000,MATCH(ROW()-6,$Q$7:$Q$60000,0))*1,"")</f>
        <v/>
      </c>
      <c r="W26">
        <f>IFERROR(INDEX($E$7:$E$60000,MATCH(ROW()-6,$Q$7:$Q$60000,0))*1,"")</f>
        <v/>
      </c>
      <c r="X26">
        <f>IFERROR(INDEX($F$7:$F$60000,MATCH(ROW()-6,$Q$7:$Q$60000,0))*1,"")</f>
        <v/>
      </c>
      <c r="Y26">
        <f>IFERROR(INDEX($G$7:$G$60000,MATCH(ROW()-6,$Q$7:$Q$60000,0))*1,"")</f>
        <v/>
      </c>
      <c r="Z26">
        <f>IFERROR(INDEX($H$7:$H$60000,MATCH(ROW()-6,$Q$7:$Q$60000,0))*1,"")</f>
        <v/>
      </c>
      <c r="AA26">
        <f>IFERROR(INDEX($I$7:$I$60000,MATCH(ROW()-6,$Q$7:$Q$60000,0))*1,"")</f>
        <v/>
      </c>
      <c r="AB26">
        <f>IFERROR(INDEX($J$7:$J$60000,MATCH(ROW()-6,$Q$7:$Q$60000,0))*1,"")</f>
        <v/>
      </c>
      <c r="AC26">
        <f>IFERROR(INDEX($K$7:$K$60000,MATCH(ROW()-6,$Q$7:$Q$60000,0))*1,"")</f>
        <v/>
      </c>
      <c r="AF26" s="9">
        <f>IF(OR($S26="",$S25=""),"",IF($B$5="diff",($T26-$T25),LN($T26/$T25)))</f>
        <v/>
      </c>
      <c r="AG26" s="9">
        <f>IF(OR($S26="",$S25=""),"",IF($C$5="diff",(U26-U25),LN(U26/U25)))</f>
        <v/>
      </c>
      <c r="AH26" s="9">
        <f>IF(OR($S26="",$S25=""),"",IF($D$5="diff",(V26-V25),LN(V26/V25)))</f>
        <v/>
      </c>
      <c r="AI26" s="9">
        <f>IF(OR($S26="",$S25=""),"",IF($E$5="diff",(W26-W25),LN(W26/W25)))</f>
        <v/>
      </c>
      <c r="AJ26" s="9">
        <f>IF(OR($S26="",$S25=""),"",IF($F$5="diff",(X26-X25),LN(X26/X25)))</f>
        <v/>
      </c>
      <c r="AK26" s="9">
        <f>IF(OR($S26="",$S25=""),"",IF($G$5="diff",(Y26-Y25),LN(Y26/Y25)))</f>
        <v/>
      </c>
      <c r="AL26" s="9">
        <f>IF(OR($S26="",$S25=""),"",IF($H$5="diff",(Z26-Z25),LN(Z26/Z25)))</f>
        <v/>
      </c>
      <c r="AM26" s="9">
        <f>IF(OR($S26="",$S25=""),"",IF($I$5="diff",(AA26-AA25),LN(AA26/AA25)))</f>
        <v/>
      </c>
      <c r="AN26" s="9">
        <f>IF(OR($S26="",$S25=""),"",IF($J$5="diff",(AB26-AB25),LN(AB26/AB25)))</f>
        <v/>
      </c>
      <c r="AO26" s="9">
        <f>IF(OR($S26="",$S25=""),"",IF($K$5="diff",(AC26-AC25),LN(AC26/AC25)))</f>
        <v/>
      </c>
      <c r="AR26" s="9">
        <f>IF($AF26="","",$AU$13+$AU$4*AG26+$AU$5*AH26+$AU$6*AI26+$AU$7*AJ26+$AU$8*AK26+$AU$9*AL26+$AU$10*AM26+$AU$11*AN26+$AU$12*AO26)</f>
        <v/>
      </c>
    </row>
    <row r="27">
      <c r="O27">
        <f>IF($R27="","",IF($Q$1="Weekly",INT(($R27-2)/7),IF($Q$1="Quarterly",YEAR($R27)*4+ROUNDUP(MONTH($R27)/3),YEAR($R27)*12+MONTH($R27))))</f>
        <v/>
      </c>
      <c r="P27">
        <f>IF($R27="","",IF($R28="",1,IF($O27&lt;&gt;$O28,1,0)))</f>
        <v/>
      </c>
      <c r="Q27">
        <f>IF($P27=1,SUM($P$7:$P27),"")</f>
        <v/>
      </c>
      <c r="R27">
        <f>IF($A27="","",IF(ISNUMBER($A27),$A27,IFERROR(DATEVALUE($A27),NA())))</f>
        <v/>
      </c>
      <c r="S27" s="7">
        <f>IFERROR(INDEX($R$7:$R$60000,MATCH(ROW()-6,$Q$7:$Q$60000,0)),"")</f>
        <v/>
      </c>
      <c r="T27">
        <f>IFERROR(INDEX($B$7:$B$60000,MATCH(ROW()-6,$Q$7:$Q$60000,0))*1,"")</f>
        <v/>
      </c>
      <c r="U27">
        <f>IFERROR(INDEX($C$7:$C$60000,MATCH(ROW()-6,$Q$7:$Q$60000,0))*1,"")</f>
        <v/>
      </c>
      <c r="V27">
        <f>IFERROR(INDEX($D$7:$D$60000,MATCH(ROW()-6,$Q$7:$Q$60000,0))*1,"")</f>
        <v/>
      </c>
      <c r="W27">
        <f>IFERROR(INDEX($E$7:$E$60000,MATCH(ROW()-6,$Q$7:$Q$60000,0))*1,"")</f>
        <v/>
      </c>
      <c r="X27">
        <f>IFERROR(INDEX($F$7:$F$60000,MATCH(ROW()-6,$Q$7:$Q$60000,0))*1,"")</f>
        <v/>
      </c>
      <c r="Y27">
        <f>IFERROR(INDEX($G$7:$G$60000,MATCH(ROW()-6,$Q$7:$Q$60000,0))*1,"")</f>
        <v/>
      </c>
      <c r="Z27">
        <f>IFERROR(INDEX($H$7:$H$60000,MATCH(ROW()-6,$Q$7:$Q$60000,0))*1,"")</f>
        <v/>
      </c>
      <c r="AA27">
        <f>IFERROR(INDEX($I$7:$I$60000,MATCH(ROW()-6,$Q$7:$Q$60000,0))*1,"")</f>
        <v/>
      </c>
      <c r="AB27">
        <f>IFERROR(INDEX($J$7:$J$60000,MATCH(ROW()-6,$Q$7:$Q$60000,0))*1,"")</f>
        <v/>
      </c>
      <c r="AC27">
        <f>IFERROR(INDEX($K$7:$K$60000,MATCH(ROW()-6,$Q$7:$Q$60000,0))*1,"")</f>
        <v/>
      </c>
      <c r="AF27" s="9">
        <f>IF(OR($S27="",$S26=""),"",IF($B$5="diff",($T27-$T26),LN($T27/$T26)))</f>
        <v/>
      </c>
      <c r="AG27" s="9">
        <f>IF(OR($S27="",$S26=""),"",IF($C$5="diff",(U27-U26),LN(U27/U26)))</f>
        <v/>
      </c>
      <c r="AH27" s="9">
        <f>IF(OR($S27="",$S26=""),"",IF($D$5="diff",(V27-V26),LN(V27/V26)))</f>
        <v/>
      </c>
      <c r="AI27" s="9">
        <f>IF(OR($S27="",$S26=""),"",IF($E$5="diff",(W27-W26),LN(W27/W26)))</f>
        <v/>
      </c>
      <c r="AJ27" s="9">
        <f>IF(OR($S27="",$S26=""),"",IF($F$5="diff",(X27-X26),LN(X27/X26)))</f>
        <v/>
      </c>
      <c r="AK27" s="9">
        <f>IF(OR($S27="",$S26=""),"",IF($G$5="diff",(Y27-Y26),LN(Y27/Y26)))</f>
        <v/>
      </c>
      <c r="AL27" s="9">
        <f>IF(OR($S27="",$S26=""),"",IF($H$5="diff",(Z27-Z26),LN(Z27/Z26)))</f>
        <v/>
      </c>
      <c r="AM27" s="9">
        <f>IF(OR($S27="",$S26=""),"",IF($I$5="diff",(AA27-AA26),LN(AA27/AA26)))</f>
        <v/>
      </c>
      <c r="AN27" s="9">
        <f>IF(OR($S27="",$S26=""),"",IF($J$5="diff",(AB27-AB26),LN(AB27/AB26)))</f>
        <v/>
      </c>
      <c r="AO27" s="9">
        <f>IF(OR($S27="",$S26=""),"",IF($K$5="diff",(AC27-AC26),LN(AC27/AC26)))</f>
        <v/>
      </c>
      <c r="AR27" s="9">
        <f>IF($AF27="","",$AU$13+$AU$4*AG27+$AU$5*AH27+$AU$6*AI27+$AU$7*AJ27+$AU$8*AK27+$AU$9*AL27+$AU$10*AM27+$AU$11*AN27+$AU$12*AO27)</f>
        <v/>
      </c>
    </row>
    <row r="28">
      <c r="O28">
        <f>IF($R28="","",IF($Q$1="Weekly",INT(($R28-2)/7),IF($Q$1="Quarterly",YEAR($R28)*4+ROUNDUP(MONTH($R28)/3),YEAR($R28)*12+MONTH($R28))))</f>
        <v/>
      </c>
      <c r="P28">
        <f>IF($R28="","",IF($R29="",1,IF($O28&lt;&gt;$O29,1,0)))</f>
        <v/>
      </c>
      <c r="Q28">
        <f>IF($P28=1,SUM($P$7:$P28),"")</f>
        <v/>
      </c>
      <c r="R28">
        <f>IF($A28="","",IF(ISNUMBER($A28),$A28,IFERROR(DATEVALUE($A28),NA())))</f>
        <v/>
      </c>
      <c r="S28" s="7">
        <f>IFERROR(INDEX($R$7:$R$60000,MATCH(ROW()-6,$Q$7:$Q$60000,0)),"")</f>
        <v/>
      </c>
      <c r="T28">
        <f>IFERROR(INDEX($B$7:$B$60000,MATCH(ROW()-6,$Q$7:$Q$60000,0))*1,"")</f>
        <v/>
      </c>
      <c r="U28">
        <f>IFERROR(INDEX($C$7:$C$60000,MATCH(ROW()-6,$Q$7:$Q$60000,0))*1,"")</f>
        <v/>
      </c>
      <c r="V28">
        <f>IFERROR(INDEX($D$7:$D$60000,MATCH(ROW()-6,$Q$7:$Q$60000,0))*1,"")</f>
        <v/>
      </c>
      <c r="W28">
        <f>IFERROR(INDEX($E$7:$E$60000,MATCH(ROW()-6,$Q$7:$Q$60000,0))*1,"")</f>
        <v/>
      </c>
      <c r="X28">
        <f>IFERROR(INDEX($F$7:$F$60000,MATCH(ROW()-6,$Q$7:$Q$60000,0))*1,"")</f>
        <v/>
      </c>
      <c r="Y28">
        <f>IFERROR(INDEX($G$7:$G$60000,MATCH(ROW()-6,$Q$7:$Q$60000,0))*1,"")</f>
        <v/>
      </c>
      <c r="Z28">
        <f>IFERROR(INDEX($H$7:$H$60000,MATCH(ROW()-6,$Q$7:$Q$60000,0))*1,"")</f>
        <v/>
      </c>
      <c r="AA28">
        <f>IFERROR(INDEX($I$7:$I$60000,MATCH(ROW()-6,$Q$7:$Q$60000,0))*1,"")</f>
        <v/>
      </c>
      <c r="AB28">
        <f>IFERROR(INDEX($J$7:$J$60000,MATCH(ROW()-6,$Q$7:$Q$60000,0))*1,"")</f>
        <v/>
      </c>
      <c r="AC28">
        <f>IFERROR(INDEX($K$7:$K$60000,MATCH(ROW()-6,$Q$7:$Q$60000,0))*1,"")</f>
        <v/>
      </c>
      <c r="AF28" s="9">
        <f>IF(OR($S28="",$S27=""),"",IF($B$5="diff",($T28-$T27),LN($T28/$T27)))</f>
        <v/>
      </c>
      <c r="AG28" s="9">
        <f>IF(OR($S28="",$S27=""),"",IF($C$5="diff",(U28-U27),LN(U28/U27)))</f>
        <v/>
      </c>
      <c r="AH28" s="9">
        <f>IF(OR($S28="",$S27=""),"",IF($D$5="diff",(V28-V27),LN(V28/V27)))</f>
        <v/>
      </c>
      <c r="AI28" s="9">
        <f>IF(OR($S28="",$S27=""),"",IF($E$5="diff",(W28-W27),LN(W28/W27)))</f>
        <v/>
      </c>
      <c r="AJ28" s="9">
        <f>IF(OR($S28="",$S27=""),"",IF($F$5="diff",(X28-X27),LN(X28/X27)))</f>
        <v/>
      </c>
      <c r="AK28" s="9">
        <f>IF(OR($S28="",$S27=""),"",IF($G$5="diff",(Y28-Y27),LN(Y28/Y27)))</f>
        <v/>
      </c>
      <c r="AL28" s="9">
        <f>IF(OR($S28="",$S27=""),"",IF($H$5="diff",(Z28-Z27),LN(Z28/Z27)))</f>
        <v/>
      </c>
      <c r="AM28" s="9">
        <f>IF(OR($S28="",$S27=""),"",IF($I$5="diff",(AA28-AA27),LN(AA28/AA27)))</f>
        <v/>
      </c>
      <c r="AN28" s="9">
        <f>IF(OR($S28="",$S27=""),"",IF($J$5="diff",(AB28-AB27),LN(AB28/AB27)))</f>
        <v/>
      </c>
      <c r="AO28" s="9">
        <f>IF(OR($S28="",$S27=""),"",IF($K$5="diff",(AC28-AC27),LN(AC28/AC27)))</f>
        <v/>
      </c>
      <c r="AR28" s="9">
        <f>IF($AF28="","",$AU$13+$AU$4*AG28+$AU$5*AH28+$AU$6*AI28+$AU$7*AJ28+$AU$8*AK28+$AU$9*AL28+$AU$10*AM28+$AU$11*AN28+$AU$12*AO28)</f>
        <v/>
      </c>
      <c r="AY28" s="10">
        <f>IF(AND((ROW()-7)&gt;=$Q$5,(ROW()-6)&lt;=$Q$3),INDEX(LINEST(OFFSET(AF28,1-$Q$5,0,$Q$5,1),OFFSET(AG28,1-$Q$5,0,$Q$5,9),TRUE,TRUE),1,10)*$Q$4,"")</f>
        <v/>
      </c>
      <c r="AZ28" s="9">
        <f>IF(AND((ROW()-7)&gt;=$Q$5,(ROW()-6)&lt;=$Q$3),INDEX(LINEST(OFFSET(AF28,1-$Q$5,0,$Q$5,1),OFFSET(AG28,1-$Q$5,0,$Q$5,9),TRUE,TRUE),1,9),"")</f>
        <v/>
      </c>
      <c r="BA28" s="9">
        <f>IF(AND((ROW()-7)&gt;=$Q$5,(ROW()-6)&lt;=$Q$3),INDEX(LINEST(OFFSET(AF28,1-$Q$5,0,$Q$5,1),OFFSET(AG28,1-$Q$5,0,$Q$5,9),TRUE,TRUE),1,8),"")</f>
        <v/>
      </c>
      <c r="BB28" s="9">
        <f>IF(AND((ROW()-7)&gt;=$Q$5,(ROW()-6)&lt;=$Q$3),INDEX(LINEST(OFFSET(AF28,1-$Q$5,0,$Q$5,1),OFFSET(AG28,1-$Q$5,0,$Q$5,9),TRUE,TRUE),1,7),"")</f>
        <v/>
      </c>
      <c r="BC28" s="9">
        <f>IF(AND((ROW()-7)&gt;=$Q$5,(ROW()-6)&lt;=$Q$3),INDEX(LINEST(OFFSET(AF28,1-$Q$5,0,$Q$5,1),OFFSET(AG28,1-$Q$5,0,$Q$5,9),TRUE,TRUE),1,6),"")</f>
        <v/>
      </c>
      <c r="BD28" s="9">
        <f>IF(AND((ROW()-7)&gt;=$Q$5,(ROW()-6)&lt;=$Q$3),INDEX(LINEST(OFFSET(AF28,1-$Q$5,0,$Q$5,1),OFFSET(AG28,1-$Q$5,0,$Q$5,9),TRUE,TRUE),1,5),"")</f>
        <v/>
      </c>
      <c r="BE28" s="9">
        <f>IF(AND((ROW()-7)&gt;=$Q$5,(ROW()-6)&lt;=$Q$3),INDEX(LINEST(OFFSET(AF28,1-$Q$5,0,$Q$5,1),OFFSET(AG28,1-$Q$5,0,$Q$5,9),TRUE,TRUE),1,4),"")</f>
        <v/>
      </c>
      <c r="BF28" s="9">
        <f>IF(AND((ROW()-7)&gt;=$Q$5,(ROW()-6)&lt;=$Q$3),INDEX(LINEST(OFFSET(AF28,1-$Q$5,0,$Q$5,1),OFFSET(AG28,1-$Q$5,0,$Q$5,9),TRUE,TRUE),1,3),"")</f>
        <v/>
      </c>
      <c r="BG28" s="9">
        <f>IF(AND((ROW()-7)&gt;=$Q$5,(ROW()-6)&lt;=$Q$3),INDEX(LINEST(OFFSET(AF28,1-$Q$5,0,$Q$5,1),OFFSET(AG28,1-$Q$5,0,$Q$5,9),TRUE,TRUE),1,2),"")</f>
        <v/>
      </c>
      <c r="BH28" s="9">
        <f>IF(AND((ROW()-7)&gt;=$Q$5,(ROW()-6)&lt;=$Q$3),INDEX(LINEST(OFFSET(AF28,1-$Q$5,0,$Q$5,1),OFFSET(AG28,1-$Q$5,0,$Q$5,9),TRUE,TRUE),1,1),"")</f>
        <v/>
      </c>
      <c r="BI28" s="10">
        <f>IF(AND((ROW()-7)&gt;=$Q$5,(ROW()-6)&lt;=$Q$3),INDEX(LINEST(OFFSET(AF28,1-$Q$5,0,$Q$5,1),OFFSET(AG28,1-$Q$5,0,$Q$5,9),TRUE,TRUE),3,1),"")</f>
        <v/>
      </c>
    </row>
    <row r="29">
      <c r="O29">
        <f>IF($R29="","",IF($Q$1="Weekly",INT(($R29-2)/7),IF($Q$1="Quarterly",YEAR($R29)*4+ROUNDUP(MONTH($R29)/3),YEAR($R29)*12+MONTH($R29))))</f>
        <v/>
      </c>
      <c r="P29">
        <f>IF($R29="","",IF($R30="",1,IF($O29&lt;&gt;$O30,1,0)))</f>
        <v/>
      </c>
      <c r="Q29">
        <f>IF($P29=1,SUM($P$7:$P29),"")</f>
        <v/>
      </c>
      <c r="R29">
        <f>IF($A29="","",IF(ISNUMBER($A29),$A29,IFERROR(DATEVALUE($A29),NA())))</f>
        <v/>
      </c>
      <c r="S29" s="7">
        <f>IFERROR(INDEX($R$7:$R$60000,MATCH(ROW()-6,$Q$7:$Q$60000,0)),"")</f>
        <v/>
      </c>
      <c r="T29">
        <f>IFERROR(INDEX($B$7:$B$60000,MATCH(ROW()-6,$Q$7:$Q$60000,0))*1,"")</f>
        <v/>
      </c>
      <c r="U29">
        <f>IFERROR(INDEX($C$7:$C$60000,MATCH(ROW()-6,$Q$7:$Q$60000,0))*1,"")</f>
        <v/>
      </c>
      <c r="V29">
        <f>IFERROR(INDEX($D$7:$D$60000,MATCH(ROW()-6,$Q$7:$Q$60000,0))*1,"")</f>
        <v/>
      </c>
      <c r="W29">
        <f>IFERROR(INDEX($E$7:$E$60000,MATCH(ROW()-6,$Q$7:$Q$60000,0))*1,"")</f>
        <v/>
      </c>
      <c r="X29">
        <f>IFERROR(INDEX($F$7:$F$60000,MATCH(ROW()-6,$Q$7:$Q$60000,0))*1,"")</f>
        <v/>
      </c>
      <c r="Y29">
        <f>IFERROR(INDEX($G$7:$G$60000,MATCH(ROW()-6,$Q$7:$Q$60000,0))*1,"")</f>
        <v/>
      </c>
      <c r="Z29">
        <f>IFERROR(INDEX($H$7:$H$60000,MATCH(ROW()-6,$Q$7:$Q$60000,0))*1,"")</f>
        <v/>
      </c>
      <c r="AA29">
        <f>IFERROR(INDEX($I$7:$I$60000,MATCH(ROW()-6,$Q$7:$Q$60000,0))*1,"")</f>
        <v/>
      </c>
      <c r="AB29">
        <f>IFERROR(INDEX($J$7:$J$60000,MATCH(ROW()-6,$Q$7:$Q$60000,0))*1,"")</f>
        <v/>
      </c>
      <c r="AC29">
        <f>IFERROR(INDEX($K$7:$K$60000,MATCH(ROW()-6,$Q$7:$Q$60000,0))*1,"")</f>
        <v/>
      </c>
      <c r="AF29" s="9">
        <f>IF(OR($S29="",$S28=""),"",IF($B$5="diff",($T29-$T28),LN($T29/$T28)))</f>
        <v/>
      </c>
      <c r="AG29" s="9">
        <f>IF(OR($S29="",$S28=""),"",IF($C$5="diff",(U29-U28),LN(U29/U28)))</f>
        <v/>
      </c>
      <c r="AH29" s="9">
        <f>IF(OR($S29="",$S28=""),"",IF($D$5="diff",(V29-V28),LN(V29/V28)))</f>
        <v/>
      </c>
      <c r="AI29" s="9">
        <f>IF(OR($S29="",$S28=""),"",IF($E$5="diff",(W29-W28),LN(W29/W28)))</f>
        <v/>
      </c>
      <c r="AJ29" s="9">
        <f>IF(OR($S29="",$S28=""),"",IF($F$5="diff",(X29-X28),LN(X29/X28)))</f>
        <v/>
      </c>
      <c r="AK29" s="9">
        <f>IF(OR($S29="",$S28=""),"",IF($G$5="diff",(Y29-Y28),LN(Y29/Y28)))</f>
        <v/>
      </c>
      <c r="AL29" s="9">
        <f>IF(OR($S29="",$S28=""),"",IF($H$5="diff",(Z29-Z28),LN(Z29/Z28)))</f>
        <v/>
      </c>
      <c r="AM29" s="9">
        <f>IF(OR($S29="",$S28=""),"",IF($I$5="diff",(AA29-AA28),LN(AA29/AA28)))</f>
        <v/>
      </c>
      <c r="AN29" s="9">
        <f>IF(OR($S29="",$S28=""),"",IF($J$5="diff",(AB29-AB28),LN(AB29/AB28)))</f>
        <v/>
      </c>
      <c r="AO29" s="9">
        <f>IF(OR($S29="",$S28=""),"",IF($K$5="diff",(AC29-AC28),LN(AC29/AC28)))</f>
        <v/>
      </c>
      <c r="AR29" s="9">
        <f>IF($AF29="","",$AU$13+$AU$4*AG29+$AU$5*AH29+$AU$6*AI29+$AU$7*AJ29+$AU$8*AK29+$AU$9*AL29+$AU$10*AM29+$AU$11*AN29+$AU$12*AO29)</f>
        <v/>
      </c>
      <c r="AY29" s="10">
        <f>IF(AND((ROW()-7)&gt;=$Q$5,(ROW()-6)&lt;=$Q$3),INDEX(LINEST(OFFSET(AF29,1-$Q$5,0,$Q$5,1),OFFSET(AG29,1-$Q$5,0,$Q$5,9),TRUE,TRUE),1,10)*$Q$4,"")</f>
        <v/>
      </c>
      <c r="AZ29" s="9">
        <f>IF(AND((ROW()-7)&gt;=$Q$5,(ROW()-6)&lt;=$Q$3),INDEX(LINEST(OFFSET(AF29,1-$Q$5,0,$Q$5,1),OFFSET(AG29,1-$Q$5,0,$Q$5,9),TRUE,TRUE),1,9),"")</f>
        <v/>
      </c>
      <c r="BA29" s="9">
        <f>IF(AND((ROW()-7)&gt;=$Q$5,(ROW()-6)&lt;=$Q$3),INDEX(LINEST(OFFSET(AF29,1-$Q$5,0,$Q$5,1),OFFSET(AG29,1-$Q$5,0,$Q$5,9),TRUE,TRUE),1,8),"")</f>
        <v/>
      </c>
      <c r="BB29" s="9">
        <f>IF(AND((ROW()-7)&gt;=$Q$5,(ROW()-6)&lt;=$Q$3),INDEX(LINEST(OFFSET(AF29,1-$Q$5,0,$Q$5,1),OFFSET(AG29,1-$Q$5,0,$Q$5,9),TRUE,TRUE),1,7),"")</f>
        <v/>
      </c>
      <c r="BC29" s="9">
        <f>IF(AND((ROW()-7)&gt;=$Q$5,(ROW()-6)&lt;=$Q$3),INDEX(LINEST(OFFSET(AF29,1-$Q$5,0,$Q$5,1),OFFSET(AG29,1-$Q$5,0,$Q$5,9),TRUE,TRUE),1,6),"")</f>
        <v/>
      </c>
      <c r="BD29" s="9">
        <f>IF(AND((ROW()-7)&gt;=$Q$5,(ROW()-6)&lt;=$Q$3),INDEX(LINEST(OFFSET(AF29,1-$Q$5,0,$Q$5,1),OFFSET(AG29,1-$Q$5,0,$Q$5,9),TRUE,TRUE),1,5),"")</f>
        <v/>
      </c>
      <c r="BE29" s="9">
        <f>IF(AND((ROW()-7)&gt;=$Q$5,(ROW()-6)&lt;=$Q$3),INDEX(LINEST(OFFSET(AF29,1-$Q$5,0,$Q$5,1),OFFSET(AG29,1-$Q$5,0,$Q$5,9),TRUE,TRUE),1,4),"")</f>
        <v/>
      </c>
      <c r="BF29" s="9">
        <f>IF(AND((ROW()-7)&gt;=$Q$5,(ROW()-6)&lt;=$Q$3),INDEX(LINEST(OFFSET(AF29,1-$Q$5,0,$Q$5,1),OFFSET(AG29,1-$Q$5,0,$Q$5,9),TRUE,TRUE),1,3),"")</f>
        <v/>
      </c>
      <c r="BG29" s="9">
        <f>IF(AND((ROW()-7)&gt;=$Q$5,(ROW()-6)&lt;=$Q$3),INDEX(LINEST(OFFSET(AF29,1-$Q$5,0,$Q$5,1),OFFSET(AG29,1-$Q$5,0,$Q$5,9),TRUE,TRUE),1,2),"")</f>
        <v/>
      </c>
      <c r="BH29" s="9">
        <f>IF(AND((ROW()-7)&gt;=$Q$5,(ROW()-6)&lt;=$Q$3),INDEX(LINEST(OFFSET(AF29,1-$Q$5,0,$Q$5,1),OFFSET(AG29,1-$Q$5,0,$Q$5,9),TRUE,TRUE),1,1),"")</f>
        <v/>
      </c>
      <c r="BI29" s="10">
        <f>IF(AND((ROW()-7)&gt;=$Q$5,(ROW()-6)&lt;=$Q$3),INDEX(LINEST(OFFSET(AF29,1-$Q$5,0,$Q$5,1),OFFSET(AG29,1-$Q$5,0,$Q$5,9),TRUE,TRUE),3,1),"")</f>
        <v/>
      </c>
      <c r="BL29" s="9">
        <f>IF(AND((ROW()-6)&lt;=$Q$3,ISNUMBER(AY28)),AY28/$Q$4+AZ28*AG29+BA28*AH29+BB28*AI29+BC28*AJ29+BD28*AK29+BE28*AL29+BF28*AM29+BG28*AN29+BH28*AO29,"")</f>
        <v/>
      </c>
      <c r="BM29">
        <f>IF(ISNUMBER(BL29),AVERAGE(OFFSET(AF28,1-$Q$5,0,$Q$5,1)),"")</f>
        <v/>
      </c>
      <c r="BN29">
        <f>IF(ISNUMBER(BL29),(AF29-BL29)^2,"")</f>
        <v/>
      </c>
      <c r="BO29">
        <f>IF(ISNUMBER(BL29),AF29^2,"")</f>
        <v/>
      </c>
      <c r="BP29">
        <f>IF(ISNUMBER(BL29),(AF29-BM29)^2,"")</f>
        <v/>
      </c>
    </row>
    <row r="30">
      <c r="O30">
        <f>IF($R30="","",IF($Q$1="Weekly",INT(($R30-2)/7),IF($Q$1="Quarterly",YEAR($R30)*4+ROUNDUP(MONTH($R30)/3),YEAR($R30)*12+MONTH($R30))))</f>
        <v/>
      </c>
      <c r="P30">
        <f>IF($R30="","",IF($R31="",1,IF($O30&lt;&gt;$O31,1,0)))</f>
        <v/>
      </c>
      <c r="Q30">
        <f>IF($P30=1,SUM($P$7:$P30),"")</f>
        <v/>
      </c>
      <c r="R30">
        <f>IF($A30="","",IF(ISNUMBER($A30),$A30,IFERROR(DATEVALUE($A30),NA())))</f>
        <v/>
      </c>
      <c r="S30" s="7">
        <f>IFERROR(INDEX($R$7:$R$60000,MATCH(ROW()-6,$Q$7:$Q$60000,0)),"")</f>
        <v/>
      </c>
      <c r="T30">
        <f>IFERROR(INDEX($B$7:$B$60000,MATCH(ROW()-6,$Q$7:$Q$60000,0))*1,"")</f>
        <v/>
      </c>
      <c r="U30">
        <f>IFERROR(INDEX($C$7:$C$60000,MATCH(ROW()-6,$Q$7:$Q$60000,0))*1,"")</f>
        <v/>
      </c>
      <c r="V30">
        <f>IFERROR(INDEX($D$7:$D$60000,MATCH(ROW()-6,$Q$7:$Q$60000,0))*1,"")</f>
        <v/>
      </c>
      <c r="W30">
        <f>IFERROR(INDEX($E$7:$E$60000,MATCH(ROW()-6,$Q$7:$Q$60000,0))*1,"")</f>
        <v/>
      </c>
      <c r="X30">
        <f>IFERROR(INDEX($F$7:$F$60000,MATCH(ROW()-6,$Q$7:$Q$60000,0))*1,"")</f>
        <v/>
      </c>
      <c r="Y30">
        <f>IFERROR(INDEX($G$7:$G$60000,MATCH(ROW()-6,$Q$7:$Q$60000,0))*1,"")</f>
        <v/>
      </c>
      <c r="Z30">
        <f>IFERROR(INDEX($H$7:$H$60000,MATCH(ROW()-6,$Q$7:$Q$60000,0))*1,"")</f>
        <v/>
      </c>
      <c r="AA30">
        <f>IFERROR(INDEX($I$7:$I$60000,MATCH(ROW()-6,$Q$7:$Q$60000,0))*1,"")</f>
        <v/>
      </c>
      <c r="AB30">
        <f>IFERROR(INDEX($J$7:$J$60000,MATCH(ROW()-6,$Q$7:$Q$60000,0))*1,"")</f>
        <v/>
      </c>
      <c r="AC30">
        <f>IFERROR(INDEX($K$7:$K$60000,MATCH(ROW()-6,$Q$7:$Q$60000,0))*1,"")</f>
        <v/>
      </c>
      <c r="AF30" s="9">
        <f>IF(OR($S30="",$S29=""),"",IF($B$5="diff",($T30-$T29),LN($T30/$T29)))</f>
        <v/>
      </c>
      <c r="AG30" s="9">
        <f>IF(OR($S30="",$S29=""),"",IF($C$5="diff",(U30-U29),LN(U30/U29)))</f>
        <v/>
      </c>
      <c r="AH30" s="9">
        <f>IF(OR($S30="",$S29=""),"",IF($D$5="diff",(V30-V29),LN(V30/V29)))</f>
        <v/>
      </c>
      <c r="AI30" s="9">
        <f>IF(OR($S30="",$S29=""),"",IF($E$5="diff",(W30-W29),LN(W30/W29)))</f>
        <v/>
      </c>
      <c r="AJ30" s="9">
        <f>IF(OR($S30="",$S29=""),"",IF($F$5="diff",(X30-X29),LN(X30/X29)))</f>
        <v/>
      </c>
      <c r="AK30" s="9">
        <f>IF(OR($S30="",$S29=""),"",IF($G$5="diff",(Y30-Y29),LN(Y30/Y29)))</f>
        <v/>
      </c>
      <c r="AL30" s="9">
        <f>IF(OR($S30="",$S29=""),"",IF($H$5="diff",(Z30-Z29),LN(Z30/Z29)))</f>
        <v/>
      </c>
      <c r="AM30" s="9">
        <f>IF(OR($S30="",$S29=""),"",IF($I$5="diff",(AA30-AA29),LN(AA30/AA29)))</f>
        <v/>
      </c>
      <c r="AN30" s="9">
        <f>IF(OR($S30="",$S29=""),"",IF($J$5="diff",(AB30-AB29),LN(AB30/AB29)))</f>
        <v/>
      </c>
      <c r="AO30" s="9">
        <f>IF(OR($S30="",$S29=""),"",IF($K$5="diff",(AC30-AC29),LN(AC30/AC29)))</f>
        <v/>
      </c>
      <c r="AR30" s="9">
        <f>IF($AF30="","",$AU$13+$AU$4*AG30+$AU$5*AH30+$AU$6*AI30+$AU$7*AJ30+$AU$8*AK30+$AU$9*AL30+$AU$10*AM30+$AU$11*AN30+$AU$12*AO30)</f>
        <v/>
      </c>
      <c r="AY30" s="10">
        <f>IF(AND((ROW()-7)&gt;=$Q$5,(ROW()-6)&lt;=$Q$3),INDEX(LINEST(OFFSET(AF30,1-$Q$5,0,$Q$5,1),OFFSET(AG30,1-$Q$5,0,$Q$5,9),TRUE,TRUE),1,10)*$Q$4,"")</f>
        <v/>
      </c>
      <c r="AZ30" s="9">
        <f>IF(AND((ROW()-7)&gt;=$Q$5,(ROW()-6)&lt;=$Q$3),INDEX(LINEST(OFFSET(AF30,1-$Q$5,0,$Q$5,1),OFFSET(AG30,1-$Q$5,0,$Q$5,9),TRUE,TRUE),1,9),"")</f>
        <v/>
      </c>
      <c r="BA30" s="9">
        <f>IF(AND((ROW()-7)&gt;=$Q$5,(ROW()-6)&lt;=$Q$3),INDEX(LINEST(OFFSET(AF30,1-$Q$5,0,$Q$5,1),OFFSET(AG30,1-$Q$5,0,$Q$5,9),TRUE,TRUE),1,8),"")</f>
        <v/>
      </c>
      <c r="BB30" s="9">
        <f>IF(AND((ROW()-7)&gt;=$Q$5,(ROW()-6)&lt;=$Q$3),INDEX(LINEST(OFFSET(AF30,1-$Q$5,0,$Q$5,1),OFFSET(AG30,1-$Q$5,0,$Q$5,9),TRUE,TRUE),1,7),"")</f>
        <v/>
      </c>
      <c r="BC30" s="9">
        <f>IF(AND((ROW()-7)&gt;=$Q$5,(ROW()-6)&lt;=$Q$3),INDEX(LINEST(OFFSET(AF30,1-$Q$5,0,$Q$5,1),OFFSET(AG30,1-$Q$5,0,$Q$5,9),TRUE,TRUE),1,6),"")</f>
        <v/>
      </c>
      <c r="BD30" s="9">
        <f>IF(AND((ROW()-7)&gt;=$Q$5,(ROW()-6)&lt;=$Q$3),INDEX(LINEST(OFFSET(AF30,1-$Q$5,0,$Q$5,1),OFFSET(AG30,1-$Q$5,0,$Q$5,9),TRUE,TRUE),1,5),"")</f>
        <v/>
      </c>
      <c r="BE30" s="9">
        <f>IF(AND((ROW()-7)&gt;=$Q$5,(ROW()-6)&lt;=$Q$3),INDEX(LINEST(OFFSET(AF30,1-$Q$5,0,$Q$5,1),OFFSET(AG30,1-$Q$5,0,$Q$5,9),TRUE,TRUE),1,4),"")</f>
        <v/>
      </c>
      <c r="BF30" s="9">
        <f>IF(AND((ROW()-7)&gt;=$Q$5,(ROW()-6)&lt;=$Q$3),INDEX(LINEST(OFFSET(AF30,1-$Q$5,0,$Q$5,1),OFFSET(AG30,1-$Q$5,0,$Q$5,9),TRUE,TRUE),1,3),"")</f>
        <v/>
      </c>
      <c r="BG30" s="9">
        <f>IF(AND((ROW()-7)&gt;=$Q$5,(ROW()-6)&lt;=$Q$3),INDEX(LINEST(OFFSET(AF30,1-$Q$5,0,$Q$5,1),OFFSET(AG30,1-$Q$5,0,$Q$5,9),TRUE,TRUE),1,2),"")</f>
        <v/>
      </c>
      <c r="BH30" s="9">
        <f>IF(AND((ROW()-7)&gt;=$Q$5,(ROW()-6)&lt;=$Q$3),INDEX(LINEST(OFFSET(AF30,1-$Q$5,0,$Q$5,1),OFFSET(AG30,1-$Q$5,0,$Q$5,9),TRUE,TRUE),1,1),"")</f>
        <v/>
      </c>
      <c r="BI30" s="10">
        <f>IF(AND((ROW()-7)&gt;=$Q$5,(ROW()-6)&lt;=$Q$3),INDEX(LINEST(OFFSET(AF30,1-$Q$5,0,$Q$5,1),OFFSET(AG30,1-$Q$5,0,$Q$5,9),TRUE,TRUE),3,1),"")</f>
        <v/>
      </c>
      <c r="BL30" s="9">
        <f>IF(AND((ROW()-6)&lt;=$Q$3,ISNUMBER(AY29)),AY29/$Q$4+AZ29*AG30+BA29*AH30+BB29*AI30+BC29*AJ30+BD29*AK30+BE29*AL30+BF29*AM30+BG29*AN30+BH29*AO30,"")</f>
        <v/>
      </c>
      <c r="BM30">
        <f>IF(ISNUMBER(BL30),AVERAGE(OFFSET(AF29,1-$Q$5,0,$Q$5,1)),"")</f>
        <v/>
      </c>
      <c r="BN30">
        <f>IF(ISNUMBER(BL30),(AF30-BL30)^2,"")</f>
        <v/>
      </c>
      <c r="BO30">
        <f>IF(ISNUMBER(BL30),AF30^2,"")</f>
        <v/>
      </c>
      <c r="BP30">
        <f>IF(ISNUMBER(BL30),(AF30-BM30)^2,"")</f>
        <v/>
      </c>
    </row>
    <row r="31">
      <c r="O31">
        <f>IF($R31="","",IF($Q$1="Weekly",INT(($R31-2)/7),IF($Q$1="Quarterly",YEAR($R31)*4+ROUNDUP(MONTH($R31)/3),YEAR($R31)*12+MONTH($R31))))</f>
        <v/>
      </c>
      <c r="P31">
        <f>IF($R31="","",IF($R32="",1,IF($O31&lt;&gt;$O32,1,0)))</f>
        <v/>
      </c>
      <c r="Q31">
        <f>IF($P31=1,SUM($P$7:$P31),"")</f>
        <v/>
      </c>
      <c r="R31">
        <f>IF($A31="","",IF(ISNUMBER($A31),$A31,IFERROR(DATEVALUE($A31),NA())))</f>
        <v/>
      </c>
      <c r="S31" s="7">
        <f>IFERROR(INDEX($R$7:$R$60000,MATCH(ROW()-6,$Q$7:$Q$60000,0)),"")</f>
        <v/>
      </c>
      <c r="T31">
        <f>IFERROR(INDEX($B$7:$B$60000,MATCH(ROW()-6,$Q$7:$Q$60000,0))*1,"")</f>
        <v/>
      </c>
      <c r="U31">
        <f>IFERROR(INDEX($C$7:$C$60000,MATCH(ROW()-6,$Q$7:$Q$60000,0))*1,"")</f>
        <v/>
      </c>
      <c r="V31">
        <f>IFERROR(INDEX($D$7:$D$60000,MATCH(ROW()-6,$Q$7:$Q$60000,0))*1,"")</f>
        <v/>
      </c>
      <c r="W31">
        <f>IFERROR(INDEX($E$7:$E$60000,MATCH(ROW()-6,$Q$7:$Q$60000,0))*1,"")</f>
        <v/>
      </c>
      <c r="X31">
        <f>IFERROR(INDEX($F$7:$F$60000,MATCH(ROW()-6,$Q$7:$Q$60000,0))*1,"")</f>
        <v/>
      </c>
      <c r="Y31">
        <f>IFERROR(INDEX($G$7:$G$60000,MATCH(ROW()-6,$Q$7:$Q$60000,0))*1,"")</f>
        <v/>
      </c>
      <c r="Z31">
        <f>IFERROR(INDEX($H$7:$H$60000,MATCH(ROW()-6,$Q$7:$Q$60000,0))*1,"")</f>
        <v/>
      </c>
      <c r="AA31">
        <f>IFERROR(INDEX($I$7:$I$60000,MATCH(ROW()-6,$Q$7:$Q$60000,0))*1,"")</f>
        <v/>
      </c>
      <c r="AB31">
        <f>IFERROR(INDEX($J$7:$J$60000,MATCH(ROW()-6,$Q$7:$Q$60000,0))*1,"")</f>
        <v/>
      </c>
      <c r="AC31">
        <f>IFERROR(INDEX($K$7:$K$60000,MATCH(ROW()-6,$Q$7:$Q$60000,0))*1,"")</f>
        <v/>
      </c>
      <c r="AF31" s="9">
        <f>IF(OR($S31="",$S30=""),"",IF($B$5="diff",($T31-$T30),LN($T31/$T30)))</f>
        <v/>
      </c>
      <c r="AG31" s="9">
        <f>IF(OR($S31="",$S30=""),"",IF($C$5="diff",(U31-U30),LN(U31/U30)))</f>
        <v/>
      </c>
      <c r="AH31" s="9">
        <f>IF(OR($S31="",$S30=""),"",IF($D$5="diff",(V31-V30),LN(V31/V30)))</f>
        <v/>
      </c>
      <c r="AI31" s="9">
        <f>IF(OR($S31="",$S30=""),"",IF($E$5="diff",(W31-W30),LN(W31/W30)))</f>
        <v/>
      </c>
      <c r="AJ31" s="9">
        <f>IF(OR($S31="",$S30=""),"",IF($F$5="diff",(X31-X30),LN(X31/X30)))</f>
        <v/>
      </c>
      <c r="AK31" s="9">
        <f>IF(OR($S31="",$S30=""),"",IF($G$5="diff",(Y31-Y30),LN(Y31/Y30)))</f>
        <v/>
      </c>
      <c r="AL31" s="9">
        <f>IF(OR($S31="",$S30=""),"",IF($H$5="diff",(Z31-Z30),LN(Z31/Z30)))</f>
        <v/>
      </c>
      <c r="AM31" s="9">
        <f>IF(OR($S31="",$S30=""),"",IF($I$5="diff",(AA31-AA30),LN(AA31/AA30)))</f>
        <v/>
      </c>
      <c r="AN31" s="9">
        <f>IF(OR($S31="",$S30=""),"",IF($J$5="diff",(AB31-AB30),LN(AB31/AB30)))</f>
        <v/>
      </c>
      <c r="AO31" s="9">
        <f>IF(OR($S31="",$S30=""),"",IF($K$5="diff",(AC31-AC30),LN(AC31/AC30)))</f>
        <v/>
      </c>
      <c r="AR31" s="9">
        <f>IF($AF31="","",$AU$13+$AU$4*AG31+$AU$5*AH31+$AU$6*AI31+$AU$7*AJ31+$AU$8*AK31+$AU$9*AL31+$AU$10*AM31+$AU$11*AN31+$AU$12*AO31)</f>
        <v/>
      </c>
      <c r="AY31" s="10">
        <f>IF(AND((ROW()-7)&gt;=$Q$5,(ROW()-6)&lt;=$Q$3),INDEX(LINEST(OFFSET(AF31,1-$Q$5,0,$Q$5,1),OFFSET(AG31,1-$Q$5,0,$Q$5,9),TRUE,TRUE),1,10)*$Q$4,"")</f>
        <v/>
      </c>
      <c r="AZ31" s="9">
        <f>IF(AND((ROW()-7)&gt;=$Q$5,(ROW()-6)&lt;=$Q$3),INDEX(LINEST(OFFSET(AF31,1-$Q$5,0,$Q$5,1),OFFSET(AG31,1-$Q$5,0,$Q$5,9),TRUE,TRUE),1,9),"")</f>
        <v/>
      </c>
      <c r="BA31" s="9">
        <f>IF(AND((ROW()-7)&gt;=$Q$5,(ROW()-6)&lt;=$Q$3),INDEX(LINEST(OFFSET(AF31,1-$Q$5,0,$Q$5,1),OFFSET(AG31,1-$Q$5,0,$Q$5,9),TRUE,TRUE),1,8),"")</f>
        <v/>
      </c>
      <c r="BB31" s="9">
        <f>IF(AND((ROW()-7)&gt;=$Q$5,(ROW()-6)&lt;=$Q$3),INDEX(LINEST(OFFSET(AF31,1-$Q$5,0,$Q$5,1),OFFSET(AG31,1-$Q$5,0,$Q$5,9),TRUE,TRUE),1,7),"")</f>
        <v/>
      </c>
      <c r="BC31" s="9">
        <f>IF(AND((ROW()-7)&gt;=$Q$5,(ROW()-6)&lt;=$Q$3),INDEX(LINEST(OFFSET(AF31,1-$Q$5,0,$Q$5,1),OFFSET(AG31,1-$Q$5,0,$Q$5,9),TRUE,TRUE),1,6),"")</f>
        <v/>
      </c>
      <c r="BD31" s="9">
        <f>IF(AND((ROW()-7)&gt;=$Q$5,(ROW()-6)&lt;=$Q$3),INDEX(LINEST(OFFSET(AF31,1-$Q$5,0,$Q$5,1),OFFSET(AG31,1-$Q$5,0,$Q$5,9),TRUE,TRUE),1,5),"")</f>
        <v/>
      </c>
      <c r="BE31" s="9">
        <f>IF(AND((ROW()-7)&gt;=$Q$5,(ROW()-6)&lt;=$Q$3),INDEX(LINEST(OFFSET(AF31,1-$Q$5,0,$Q$5,1),OFFSET(AG31,1-$Q$5,0,$Q$5,9),TRUE,TRUE),1,4),"")</f>
        <v/>
      </c>
      <c r="BF31" s="9">
        <f>IF(AND((ROW()-7)&gt;=$Q$5,(ROW()-6)&lt;=$Q$3),INDEX(LINEST(OFFSET(AF31,1-$Q$5,0,$Q$5,1),OFFSET(AG31,1-$Q$5,0,$Q$5,9),TRUE,TRUE),1,3),"")</f>
        <v/>
      </c>
      <c r="BG31" s="9">
        <f>IF(AND((ROW()-7)&gt;=$Q$5,(ROW()-6)&lt;=$Q$3),INDEX(LINEST(OFFSET(AF31,1-$Q$5,0,$Q$5,1),OFFSET(AG31,1-$Q$5,0,$Q$5,9),TRUE,TRUE),1,2),"")</f>
        <v/>
      </c>
      <c r="BH31" s="9">
        <f>IF(AND((ROW()-7)&gt;=$Q$5,(ROW()-6)&lt;=$Q$3),INDEX(LINEST(OFFSET(AF31,1-$Q$5,0,$Q$5,1),OFFSET(AG31,1-$Q$5,0,$Q$5,9),TRUE,TRUE),1,1),"")</f>
        <v/>
      </c>
      <c r="BI31" s="10">
        <f>IF(AND((ROW()-7)&gt;=$Q$5,(ROW()-6)&lt;=$Q$3),INDEX(LINEST(OFFSET(AF31,1-$Q$5,0,$Q$5,1),OFFSET(AG31,1-$Q$5,0,$Q$5,9),TRUE,TRUE),3,1),"")</f>
        <v/>
      </c>
      <c r="BL31" s="9">
        <f>IF(AND((ROW()-6)&lt;=$Q$3,ISNUMBER(AY30)),AY30/$Q$4+AZ30*AG31+BA30*AH31+BB30*AI31+BC30*AJ31+BD30*AK31+BE30*AL31+BF30*AM31+BG30*AN31+BH30*AO31,"")</f>
        <v/>
      </c>
      <c r="BM31">
        <f>IF(ISNUMBER(BL31),AVERAGE(OFFSET(AF30,1-$Q$5,0,$Q$5,1)),"")</f>
        <v/>
      </c>
      <c r="BN31">
        <f>IF(ISNUMBER(BL31),(AF31-BL31)^2,"")</f>
        <v/>
      </c>
      <c r="BO31">
        <f>IF(ISNUMBER(BL31),AF31^2,"")</f>
        <v/>
      </c>
      <c r="BP31">
        <f>IF(ISNUMBER(BL31),(AF31-BM31)^2,"")</f>
        <v/>
      </c>
    </row>
    <row r="32">
      <c r="O32">
        <f>IF($R32="","",IF($Q$1="Weekly",INT(($R32-2)/7),IF($Q$1="Quarterly",YEAR($R32)*4+ROUNDUP(MONTH($R32)/3),YEAR($R32)*12+MONTH($R32))))</f>
        <v/>
      </c>
      <c r="P32">
        <f>IF($R32="","",IF($R33="",1,IF($O32&lt;&gt;$O33,1,0)))</f>
        <v/>
      </c>
      <c r="Q32">
        <f>IF($P32=1,SUM($P$7:$P32),"")</f>
        <v/>
      </c>
      <c r="R32">
        <f>IF($A32="","",IF(ISNUMBER($A32),$A32,IFERROR(DATEVALUE($A32),NA())))</f>
        <v/>
      </c>
      <c r="S32" s="7">
        <f>IFERROR(INDEX($R$7:$R$60000,MATCH(ROW()-6,$Q$7:$Q$60000,0)),"")</f>
        <v/>
      </c>
      <c r="T32">
        <f>IFERROR(INDEX($B$7:$B$60000,MATCH(ROW()-6,$Q$7:$Q$60000,0))*1,"")</f>
        <v/>
      </c>
      <c r="U32">
        <f>IFERROR(INDEX($C$7:$C$60000,MATCH(ROW()-6,$Q$7:$Q$60000,0))*1,"")</f>
        <v/>
      </c>
      <c r="V32">
        <f>IFERROR(INDEX($D$7:$D$60000,MATCH(ROW()-6,$Q$7:$Q$60000,0))*1,"")</f>
        <v/>
      </c>
      <c r="W32">
        <f>IFERROR(INDEX($E$7:$E$60000,MATCH(ROW()-6,$Q$7:$Q$60000,0))*1,"")</f>
        <v/>
      </c>
      <c r="X32">
        <f>IFERROR(INDEX($F$7:$F$60000,MATCH(ROW()-6,$Q$7:$Q$60000,0))*1,"")</f>
        <v/>
      </c>
      <c r="Y32">
        <f>IFERROR(INDEX($G$7:$G$60000,MATCH(ROW()-6,$Q$7:$Q$60000,0))*1,"")</f>
        <v/>
      </c>
      <c r="Z32">
        <f>IFERROR(INDEX($H$7:$H$60000,MATCH(ROW()-6,$Q$7:$Q$60000,0))*1,"")</f>
        <v/>
      </c>
      <c r="AA32">
        <f>IFERROR(INDEX($I$7:$I$60000,MATCH(ROW()-6,$Q$7:$Q$60000,0))*1,"")</f>
        <v/>
      </c>
      <c r="AB32">
        <f>IFERROR(INDEX($J$7:$J$60000,MATCH(ROW()-6,$Q$7:$Q$60000,0))*1,"")</f>
        <v/>
      </c>
      <c r="AC32">
        <f>IFERROR(INDEX($K$7:$K$60000,MATCH(ROW()-6,$Q$7:$Q$60000,0))*1,"")</f>
        <v/>
      </c>
      <c r="AF32" s="9">
        <f>IF(OR($S32="",$S31=""),"",IF($B$5="diff",($T32-$T31),LN($T32/$T31)))</f>
        <v/>
      </c>
      <c r="AG32" s="9">
        <f>IF(OR($S32="",$S31=""),"",IF($C$5="diff",(U32-U31),LN(U32/U31)))</f>
        <v/>
      </c>
      <c r="AH32" s="9">
        <f>IF(OR($S32="",$S31=""),"",IF($D$5="diff",(V32-V31),LN(V32/V31)))</f>
        <v/>
      </c>
      <c r="AI32" s="9">
        <f>IF(OR($S32="",$S31=""),"",IF($E$5="diff",(W32-W31),LN(W32/W31)))</f>
        <v/>
      </c>
      <c r="AJ32" s="9">
        <f>IF(OR($S32="",$S31=""),"",IF($F$5="diff",(X32-X31),LN(X32/X31)))</f>
        <v/>
      </c>
      <c r="AK32" s="9">
        <f>IF(OR($S32="",$S31=""),"",IF($G$5="diff",(Y32-Y31),LN(Y32/Y31)))</f>
        <v/>
      </c>
      <c r="AL32" s="9">
        <f>IF(OR($S32="",$S31=""),"",IF($H$5="diff",(Z32-Z31),LN(Z32/Z31)))</f>
        <v/>
      </c>
      <c r="AM32" s="9">
        <f>IF(OR($S32="",$S31=""),"",IF($I$5="diff",(AA32-AA31),LN(AA32/AA31)))</f>
        <v/>
      </c>
      <c r="AN32" s="9">
        <f>IF(OR($S32="",$S31=""),"",IF($J$5="diff",(AB32-AB31),LN(AB32/AB31)))</f>
        <v/>
      </c>
      <c r="AO32" s="9">
        <f>IF(OR($S32="",$S31=""),"",IF($K$5="diff",(AC32-AC31),LN(AC32/AC31)))</f>
        <v/>
      </c>
      <c r="AR32" s="9">
        <f>IF($AF32="","",$AU$13+$AU$4*AG32+$AU$5*AH32+$AU$6*AI32+$AU$7*AJ32+$AU$8*AK32+$AU$9*AL32+$AU$10*AM32+$AU$11*AN32+$AU$12*AO32)</f>
        <v/>
      </c>
      <c r="AY32" s="10">
        <f>IF(AND((ROW()-7)&gt;=$Q$5,(ROW()-6)&lt;=$Q$3),INDEX(LINEST(OFFSET(AF32,1-$Q$5,0,$Q$5,1),OFFSET(AG32,1-$Q$5,0,$Q$5,9),TRUE,TRUE),1,10)*$Q$4,"")</f>
        <v/>
      </c>
      <c r="AZ32" s="9">
        <f>IF(AND((ROW()-7)&gt;=$Q$5,(ROW()-6)&lt;=$Q$3),INDEX(LINEST(OFFSET(AF32,1-$Q$5,0,$Q$5,1),OFFSET(AG32,1-$Q$5,0,$Q$5,9),TRUE,TRUE),1,9),"")</f>
        <v/>
      </c>
      <c r="BA32" s="9">
        <f>IF(AND((ROW()-7)&gt;=$Q$5,(ROW()-6)&lt;=$Q$3),INDEX(LINEST(OFFSET(AF32,1-$Q$5,0,$Q$5,1),OFFSET(AG32,1-$Q$5,0,$Q$5,9),TRUE,TRUE),1,8),"")</f>
        <v/>
      </c>
      <c r="BB32" s="9">
        <f>IF(AND((ROW()-7)&gt;=$Q$5,(ROW()-6)&lt;=$Q$3),INDEX(LINEST(OFFSET(AF32,1-$Q$5,0,$Q$5,1),OFFSET(AG32,1-$Q$5,0,$Q$5,9),TRUE,TRUE),1,7),"")</f>
        <v/>
      </c>
      <c r="BC32" s="9">
        <f>IF(AND((ROW()-7)&gt;=$Q$5,(ROW()-6)&lt;=$Q$3),INDEX(LINEST(OFFSET(AF32,1-$Q$5,0,$Q$5,1),OFFSET(AG32,1-$Q$5,0,$Q$5,9),TRUE,TRUE),1,6),"")</f>
        <v/>
      </c>
      <c r="BD32" s="9">
        <f>IF(AND((ROW()-7)&gt;=$Q$5,(ROW()-6)&lt;=$Q$3),INDEX(LINEST(OFFSET(AF32,1-$Q$5,0,$Q$5,1),OFFSET(AG32,1-$Q$5,0,$Q$5,9),TRUE,TRUE),1,5),"")</f>
        <v/>
      </c>
      <c r="BE32" s="9">
        <f>IF(AND((ROW()-7)&gt;=$Q$5,(ROW()-6)&lt;=$Q$3),INDEX(LINEST(OFFSET(AF32,1-$Q$5,0,$Q$5,1),OFFSET(AG32,1-$Q$5,0,$Q$5,9),TRUE,TRUE),1,4),"")</f>
        <v/>
      </c>
      <c r="BF32" s="9">
        <f>IF(AND((ROW()-7)&gt;=$Q$5,(ROW()-6)&lt;=$Q$3),INDEX(LINEST(OFFSET(AF32,1-$Q$5,0,$Q$5,1),OFFSET(AG32,1-$Q$5,0,$Q$5,9),TRUE,TRUE),1,3),"")</f>
        <v/>
      </c>
      <c r="BG32" s="9">
        <f>IF(AND((ROW()-7)&gt;=$Q$5,(ROW()-6)&lt;=$Q$3),INDEX(LINEST(OFFSET(AF32,1-$Q$5,0,$Q$5,1),OFFSET(AG32,1-$Q$5,0,$Q$5,9),TRUE,TRUE),1,2),"")</f>
        <v/>
      </c>
      <c r="BH32" s="9">
        <f>IF(AND((ROW()-7)&gt;=$Q$5,(ROW()-6)&lt;=$Q$3),INDEX(LINEST(OFFSET(AF32,1-$Q$5,0,$Q$5,1),OFFSET(AG32,1-$Q$5,0,$Q$5,9),TRUE,TRUE),1,1),"")</f>
        <v/>
      </c>
      <c r="BI32" s="10">
        <f>IF(AND((ROW()-7)&gt;=$Q$5,(ROW()-6)&lt;=$Q$3),INDEX(LINEST(OFFSET(AF32,1-$Q$5,0,$Q$5,1),OFFSET(AG32,1-$Q$5,0,$Q$5,9),TRUE,TRUE),3,1),"")</f>
        <v/>
      </c>
      <c r="BL32" s="9">
        <f>IF(AND((ROW()-6)&lt;=$Q$3,ISNUMBER(AY31)),AY31/$Q$4+AZ31*AG32+BA31*AH32+BB31*AI32+BC31*AJ32+BD31*AK32+BE31*AL32+BF31*AM32+BG31*AN32+BH31*AO32,"")</f>
        <v/>
      </c>
      <c r="BM32">
        <f>IF(ISNUMBER(BL32),AVERAGE(OFFSET(AF31,1-$Q$5,0,$Q$5,1)),"")</f>
        <v/>
      </c>
      <c r="BN32">
        <f>IF(ISNUMBER(BL32),(AF32-BL32)^2,"")</f>
        <v/>
      </c>
      <c r="BO32">
        <f>IF(ISNUMBER(BL32),AF32^2,"")</f>
        <v/>
      </c>
      <c r="BP32">
        <f>IF(ISNUMBER(BL32),(AF32-BM32)^2,"")</f>
        <v/>
      </c>
    </row>
    <row r="33">
      <c r="O33">
        <f>IF($R33="","",IF($Q$1="Weekly",INT(($R33-2)/7),IF($Q$1="Quarterly",YEAR($R33)*4+ROUNDUP(MONTH($R33)/3),YEAR($R33)*12+MONTH($R33))))</f>
        <v/>
      </c>
      <c r="P33">
        <f>IF($R33="","",IF($R34="",1,IF($O33&lt;&gt;$O34,1,0)))</f>
        <v/>
      </c>
      <c r="Q33">
        <f>IF($P33=1,SUM($P$7:$P33),"")</f>
        <v/>
      </c>
      <c r="R33">
        <f>IF($A33="","",IF(ISNUMBER($A33),$A33,IFERROR(DATEVALUE($A33),NA())))</f>
        <v/>
      </c>
      <c r="S33" s="7">
        <f>IFERROR(INDEX($R$7:$R$60000,MATCH(ROW()-6,$Q$7:$Q$60000,0)),"")</f>
        <v/>
      </c>
      <c r="T33">
        <f>IFERROR(INDEX($B$7:$B$60000,MATCH(ROW()-6,$Q$7:$Q$60000,0))*1,"")</f>
        <v/>
      </c>
      <c r="U33">
        <f>IFERROR(INDEX($C$7:$C$60000,MATCH(ROW()-6,$Q$7:$Q$60000,0))*1,"")</f>
        <v/>
      </c>
      <c r="V33">
        <f>IFERROR(INDEX($D$7:$D$60000,MATCH(ROW()-6,$Q$7:$Q$60000,0))*1,"")</f>
        <v/>
      </c>
      <c r="W33">
        <f>IFERROR(INDEX($E$7:$E$60000,MATCH(ROW()-6,$Q$7:$Q$60000,0))*1,"")</f>
        <v/>
      </c>
      <c r="X33">
        <f>IFERROR(INDEX($F$7:$F$60000,MATCH(ROW()-6,$Q$7:$Q$60000,0))*1,"")</f>
        <v/>
      </c>
      <c r="Y33">
        <f>IFERROR(INDEX($G$7:$G$60000,MATCH(ROW()-6,$Q$7:$Q$60000,0))*1,"")</f>
        <v/>
      </c>
      <c r="Z33">
        <f>IFERROR(INDEX($H$7:$H$60000,MATCH(ROW()-6,$Q$7:$Q$60000,0))*1,"")</f>
        <v/>
      </c>
      <c r="AA33">
        <f>IFERROR(INDEX($I$7:$I$60000,MATCH(ROW()-6,$Q$7:$Q$60000,0))*1,"")</f>
        <v/>
      </c>
      <c r="AB33">
        <f>IFERROR(INDEX($J$7:$J$60000,MATCH(ROW()-6,$Q$7:$Q$60000,0))*1,"")</f>
        <v/>
      </c>
      <c r="AC33">
        <f>IFERROR(INDEX($K$7:$K$60000,MATCH(ROW()-6,$Q$7:$Q$60000,0))*1,"")</f>
        <v/>
      </c>
      <c r="AF33" s="9">
        <f>IF(OR($S33="",$S32=""),"",IF($B$5="diff",($T33-$T32),LN($T33/$T32)))</f>
        <v/>
      </c>
      <c r="AG33" s="9">
        <f>IF(OR($S33="",$S32=""),"",IF($C$5="diff",(U33-U32),LN(U33/U32)))</f>
        <v/>
      </c>
      <c r="AH33" s="9">
        <f>IF(OR($S33="",$S32=""),"",IF($D$5="diff",(V33-V32),LN(V33/V32)))</f>
        <v/>
      </c>
      <c r="AI33" s="9">
        <f>IF(OR($S33="",$S32=""),"",IF($E$5="diff",(W33-W32),LN(W33/W32)))</f>
        <v/>
      </c>
      <c r="AJ33" s="9">
        <f>IF(OR($S33="",$S32=""),"",IF($F$5="diff",(X33-X32),LN(X33/X32)))</f>
        <v/>
      </c>
      <c r="AK33" s="9">
        <f>IF(OR($S33="",$S32=""),"",IF($G$5="diff",(Y33-Y32),LN(Y33/Y32)))</f>
        <v/>
      </c>
      <c r="AL33" s="9">
        <f>IF(OR($S33="",$S32=""),"",IF($H$5="diff",(Z33-Z32),LN(Z33/Z32)))</f>
        <v/>
      </c>
      <c r="AM33" s="9">
        <f>IF(OR($S33="",$S32=""),"",IF($I$5="diff",(AA33-AA32),LN(AA33/AA32)))</f>
        <v/>
      </c>
      <c r="AN33" s="9">
        <f>IF(OR($S33="",$S32=""),"",IF($J$5="diff",(AB33-AB32),LN(AB33/AB32)))</f>
        <v/>
      </c>
      <c r="AO33" s="9">
        <f>IF(OR($S33="",$S32=""),"",IF($K$5="diff",(AC33-AC32),LN(AC33/AC32)))</f>
        <v/>
      </c>
      <c r="AR33" s="9">
        <f>IF($AF33="","",$AU$13+$AU$4*AG33+$AU$5*AH33+$AU$6*AI33+$AU$7*AJ33+$AU$8*AK33+$AU$9*AL33+$AU$10*AM33+$AU$11*AN33+$AU$12*AO33)</f>
        <v/>
      </c>
      <c r="AY33" s="10">
        <f>IF(AND((ROW()-7)&gt;=$Q$5,(ROW()-6)&lt;=$Q$3),INDEX(LINEST(OFFSET(AF33,1-$Q$5,0,$Q$5,1),OFFSET(AG33,1-$Q$5,0,$Q$5,9),TRUE,TRUE),1,10)*$Q$4,"")</f>
        <v/>
      </c>
      <c r="AZ33" s="9">
        <f>IF(AND((ROW()-7)&gt;=$Q$5,(ROW()-6)&lt;=$Q$3),INDEX(LINEST(OFFSET(AF33,1-$Q$5,0,$Q$5,1),OFFSET(AG33,1-$Q$5,0,$Q$5,9),TRUE,TRUE),1,9),"")</f>
        <v/>
      </c>
      <c r="BA33" s="9">
        <f>IF(AND((ROW()-7)&gt;=$Q$5,(ROW()-6)&lt;=$Q$3),INDEX(LINEST(OFFSET(AF33,1-$Q$5,0,$Q$5,1),OFFSET(AG33,1-$Q$5,0,$Q$5,9),TRUE,TRUE),1,8),"")</f>
        <v/>
      </c>
      <c r="BB33" s="9">
        <f>IF(AND((ROW()-7)&gt;=$Q$5,(ROW()-6)&lt;=$Q$3),INDEX(LINEST(OFFSET(AF33,1-$Q$5,0,$Q$5,1),OFFSET(AG33,1-$Q$5,0,$Q$5,9),TRUE,TRUE),1,7),"")</f>
        <v/>
      </c>
      <c r="BC33" s="9">
        <f>IF(AND((ROW()-7)&gt;=$Q$5,(ROW()-6)&lt;=$Q$3),INDEX(LINEST(OFFSET(AF33,1-$Q$5,0,$Q$5,1),OFFSET(AG33,1-$Q$5,0,$Q$5,9),TRUE,TRUE),1,6),"")</f>
        <v/>
      </c>
      <c r="BD33" s="9">
        <f>IF(AND((ROW()-7)&gt;=$Q$5,(ROW()-6)&lt;=$Q$3),INDEX(LINEST(OFFSET(AF33,1-$Q$5,0,$Q$5,1),OFFSET(AG33,1-$Q$5,0,$Q$5,9),TRUE,TRUE),1,5),"")</f>
        <v/>
      </c>
      <c r="BE33" s="9">
        <f>IF(AND((ROW()-7)&gt;=$Q$5,(ROW()-6)&lt;=$Q$3),INDEX(LINEST(OFFSET(AF33,1-$Q$5,0,$Q$5,1),OFFSET(AG33,1-$Q$5,0,$Q$5,9),TRUE,TRUE),1,4),"")</f>
        <v/>
      </c>
      <c r="BF33" s="9">
        <f>IF(AND((ROW()-7)&gt;=$Q$5,(ROW()-6)&lt;=$Q$3),INDEX(LINEST(OFFSET(AF33,1-$Q$5,0,$Q$5,1),OFFSET(AG33,1-$Q$5,0,$Q$5,9),TRUE,TRUE),1,3),"")</f>
        <v/>
      </c>
      <c r="BG33" s="9">
        <f>IF(AND((ROW()-7)&gt;=$Q$5,(ROW()-6)&lt;=$Q$3),INDEX(LINEST(OFFSET(AF33,1-$Q$5,0,$Q$5,1),OFFSET(AG33,1-$Q$5,0,$Q$5,9),TRUE,TRUE),1,2),"")</f>
        <v/>
      </c>
      <c r="BH33" s="9">
        <f>IF(AND((ROW()-7)&gt;=$Q$5,(ROW()-6)&lt;=$Q$3),INDEX(LINEST(OFFSET(AF33,1-$Q$5,0,$Q$5,1),OFFSET(AG33,1-$Q$5,0,$Q$5,9),TRUE,TRUE),1,1),"")</f>
        <v/>
      </c>
      <c r="BI33" s="10">
        <f>IF(AND((ROW()-7)&gt;=$Q$5,(ROW()-6)&lt;=$Q$3),INDEX(LINEST(OFFSET(AF33,1-$Q$5,0,$Q$5,1),OFFSET(AG33,1-$Q$5,0,$Q$5,9),TRUE,TRUE),3,1),"")</f>
        <v/>
      </c>
      <c r="BL33" s="9">
        <f>IF(AND((ROW()-6)&lt;=$Q$3,ISNUMBER(AY32)),AY32/$Q$4+AZ32*AG33+BA32*AH33+BB32*AI33+BC32*AJ33+BD32*AK33+BE32*AL33+BF32*AM33+BG32*AN33+BH32*AO33,"")</f>
        <v/>
      </c>
      <c r="BM33">
        <f>IF(ISNUMBER(BL33),AVERAGE(OFFSET(AF32,1-$Q$5,0,$Q$5,1)),"")</f>
        <v/>
      </c>
      <c r="BN33">
        <f>IF(ISNUMBER(BL33),(AF33-BL33)^2,"")</f>
        <v/>
      </c>
      <c r="BO33">
        <f>IF(ISNUMBER(BL33),AF33^2,"")</f>
        <v/>
      </c>
      <c r="BP33">
        <f>IF(ISNUMBER(BL33),(AF33-BM33)^2,"")</f>
        <v/>
      </c>
    </row>
    <row r="34">
      <c r="O34">
        <f>IF($R34="","",IF($Q$1="Weekly",INT(($R34-2)/7),IF($Q$1="Quarterly",YEAR($R34)*4+ROUNDUP(MONTH($R34)/3),YEAR($R34)*12+MONTH($R34))))</f>
        <v/>
      </c>
      <c r="P34">
        <f>IF($R34="","",IF($R35="",1,IF($O34&lt;&gt;$O35,1,0)))</f>
        <v/>
      </c>
      <c r="Q34">
        <f>IF($P34=1,SUM($P$7:$P34),"")</f>
        <v/>
      </c>
      <c r="R34">
        <f>IF($A34="","",IF(ISNUMBER($A34),$A34,IFERROR(DATEVALUE($A34),NA())))</f>
        <v/>
      </c>
      <c r="S34" s="7">
        <f>IFERROR(INDEX($R$7:$R$60000,MATCH(ROW()-6,$Q$7:$Q$60000,0)),"")</f>
        <v/>
      </c>
      <c r="T34">
        <f>IFERROR(INDEX($B$7:$B$60000,MATCH(ROW()-6,$Q$7:$Q$60000,0))*1,"")</f>
        <v/>
      </c>
      <c r="U34">
        <f>IFERROR(INDEX($C$7:$C$60000,MATCH(ROW()-6,$Q$7:$Q$60000,0))*1,"")</f>
        <v/>
      </c>
      <c r="V34">
        <f>IFERROR(INDEX($D$7:$D$60000,MATCH(ROW()-6,$Q$7:$Q$60000,0))*1,"")</f>
        <v/>
      </c>
      <c r="W34">
        <f>IFERROR(INDEX($E$7:$E$60000,MATCH(ROW()-6,$Q$7:$Q$60000,0))*1,"")</f>
        <v/>
      </c>
      <c r="X34">
        <f>IFERROR(INDEX($F$7:$F$60000,MATCH(ROW()-6,$Q$7:$Q$60000,0))*1,"")</f>
        <v/>
      </c>
      <c r="Y34">
        <f>IFERROR(INDEX($G$7:$G$60000,MATCH(ROW()-6,$Q$7:$Q$60000,0))*1,"")</f>
        <v/>
      </c>
      <c r="Z34">
        <f>IFERROR(INDEX($H$7:$H$60000,MATCH(ROW()-6,$Q$7:$Q$60000,0))*1,"")</f>
        <v/>
      </c>
      <c r="AA34">
        <f>IFERROR(INDEX($I$7:$I$60000,MATCH(ROW()-6,$Q$7:$Q$60000,0))*1,"")</f>
        <v/>
      </c>
      <c r="AB34">
        <f>IFERROR(INDEX($J$7:$J$60000,MATCH(ROW()-6,$Q$7:$Q$60000,0))*1,"")</f>
        <v/>
      </c>
      <c r="AC34">
        <f>IFERROR(INDEX($K$7:$K$60000,MATCH(ROW()-6,$Q$7:$Q$60000,0))*1,"")</f>
        <v/>
      </c>
      <c r="AF34" s="9">
        <f>IF(OR($S34="",$S33=""),"",IF($B$5="diff",($T34-$T33),LN($T34/$T33)))</f>
        <v/>
      </c>
      <c r="AG34" s="9">
        <f>IF(OR($S34="",$S33=""),"",IF($C$5="diff",(U34-U33),LN(U34/U33)))</f>
        <v/>
      </c>
      <c r="AH34" s="9">
        <f>IF(OR($S34="",$S33=""),"",IF($D$5="diff",(V34-V33),LN(V34/V33)))</f>
        <v/>
      </c>
      <c r="AI34" s="9">
        <f>IF(OR($S34="",$S33=""),"",IF($E$5="diff",(W34-W33),LN(W34/W33)))</f>
        <v/>
      </c>
      <c r="AJ34" s="9">
        <f>IF(OR($S34="",$S33=""),"",IF($F$5="diff",(X34-X33),LN(X34/X33)))</f>
        <v/>
      </c>
      <c r="AK34" s="9">
        <f>IF(OR($S34="",$S33=""),"",IF($G$5="diff",(Y34-Y33),LN(Y34/Y33)))</f>
        <v/>
      </c>
      <c r="AL34" s="9">
        <f>IF(OR($S34="",$S33=""),"",IF($H$5="diff",(Z34-Z33),LN(Z34/Z33)))</f>
        <v/>
      </c>
      <c r="AM34" s="9">
        <f>IF(OR($S34="",$S33=""),"",IF($I$5="diff",(AA34-AA33),LN(AA34/AA33)))</f>
        <v/>
      </c>
      <c r="AN34" s="9">
        <f>IF(OR($S34="",$S33=""),"",IF($J$5="diff",(AB34-AB33),LN(AB34/AB33)))</f>
        <v/>
      </c>
      <c r="AO34" s="9">
        <f>IF(OR($S34="",$S33=""),"",IF($K$5="diff",(AC34-AC33),LN(AC34/AC33)))</f>
        <v/>
      </c>
      <c r="AR34" s="9">
        <f>IF($AF34="","",$AU$13+$AU$4*AG34+$AU$5*AH34+$AU$6*AI34+$AU$7*AJ34+$AU$8*AK34+$AU$9*AL34+$AU$10*AM34+$AU$11*AN34+$AU$12*AO34)</f>
        <v/>
      </c>
      <c r="AY34" s="10">
        <f>IF(AND((ROW()-7)&gt;=$Q$5,(ROW()-6)&lt;=$Q$3),INDEX(LINEST(OFFSET(AF34,1-$Q$5,0,$Q$5,1),OFFSET(AG34,1-$Q$5,0,$Q$5,9),TRUE,TRUE),1,10)*$Q$4,"")</f>
        <v/>
      </c>
      <c r="AZ34" s="9">
        <f>IF(AND((ROW()-7)&gt;=$Q$5,(ROW()-6)&lt;=$Q$3),INDEX(LINEST(OFFSET(AF34,1-$Q$5,0,$Q$5,1),OFFSET(AG34,1-$Q$5,0,$Q$5,9),TRUE,TRUE),1,9),"")</f>
        <v/>
      </c>
      <c r="BA34" s="9">
        <f>IF(AND((ROW()-7)&gt;=$Q$5,(ROW()-6)&lt;=$Q$3),INDEX(LINEST(OFFSET(AF34,1-$Q$5,0,$Q$5,1),OFFSET(AG34,1-$Q$5,0,$Q$5,9),TRUE,TRUE),1,8),"")</f>
        <v/>
      </c>
      <c r="BB34" s="9">
        <f>IF(AND((ROW()-7)&gt;=$Q$5,(ROW()-6)&lt;=$Q$3),INDEX(LINEST(OFFSET(AF34,1-$Q$5,0,$Q$5,1),OFFSET(AG34,1-$Q$5,0,$Q$5,9),TRUE,TRUE),1,7),"")</f>
        <v/>
      </c>
      <c r="BC34" s="9">
        <f>IF(AND((ROW()-7)&gt;=$Q$5,(ROW()-6)&lt;=$Q$3),INDEX(LINEST(OFFSET(AF34,1-$Q$5,0,$Q$5,1),OFFSET(AG34,1-$Q$5,0,$Q$5,9),TRUE,TRUE),1,6),"")</f>
        <v/>
      </c>
      <c r="BD34" s="9">
        <f>IF(AND((ROW()-7)&gt;=$Q$5,(ROW()-6)&lt;=$Q$3),INDEX(LINEST(OFFSET(AF34,1-$Q$5,0,$Q$5,1),OFFSET(AG34,1-$Q$5,0,$Q$5,9),TRUE,TRUE),1,5),"")</f>
        <v/>
      </c>
      <c r="BE34" s="9">
        <f>IF(AND((ROW()-7)&gt;=$Q$5,(ROW()-6)&lt;=$Q$3),INDEX(LINEST(OFFSET(AF34,1-$Q$5,0,$Q$5,1),OFFSET(AG34,1-$Q$5,0,$Q$5,9),TRUE,TRUE),1,4),"")</f>
        <v/>
      </c>
      <c r="BF34" s="9">
        <f>IF(AND((ROW()-7)&gt;=$Q$5,(ROW()-6)&lt;=$Q$3),INDEX(LINEST(OFFSET(AF34,1-$Q$5,0,$Q$5,1),OFFSET(AG34,1-$Q$5,0,$Q$5,9),TRUE,TRUE),1,3),"")</f>
        <v/>
      </c>
      <c r="BG34" s="9">
        <f>IF(AND((ROW()-7)&gt;=$Q$5,(ROW()-6)&lt;=$Q$3),INDEX(LINEST(OFFSET(AF34,1-$Q$5,0,$Q$5,1),OFFSET(AG34,1-$Q$5,0,$Q$5,9),TRUE,TRUE),1,2),"")</f>
        <v/>
      </c>
      <c r="BH34" s="9">
        <f>IF(AND((ROW()-7)&gt;=$Q$5,(ROW()-6)&lt;=$Q$3),INDEX(LINEST(OFFSET(AF34,1-$Q$5,0,$Q$5,1),OFFSET(AG34,1-$Q$5,0,$Q$5,9),TRUE,TRUE),1,1),"")</f>
        <v/>
      </c>
      <c r="BI34" s="10">
        <f>IF(AND((ROW()-7)&gt;=$Q$5,(ROW()-6)&lt;=$Q$3),INDEX(LINEST(OFFSET(AF34,1-$Q$5,0,$Q$5,1),OFFSET(AG34,1-$Q$5,0,$Q$5,9),TRUE,TRUE),3,1),"")</f>
        <v/>
      </c>
      <c r="BL34" s="9">
        <f>IF(AND((ROW()-6)&lt;=$Q$3,ISNUMBER(AY33)),AY33/$Q$4+AZ33*AG34+BA33*AH34+BB33*AI34+BC33*AJ34+BD33*AK34+BE33*AL34+BF33*AM34+BG33*AN34+BH33*AO34,"")</f>
        <v/>
      </c>
      <c r="BM34">
        <f>IF(ISNUMBER(BL34),AVERAGE(OFFSET(AF33,1-$Q$5,0,$Q$5,1)),"")</f>
        <v/>
      </c>
      <c r="BN34">
        <f>IF(ISNUMBER(BL34),(AF34-BL34)^2,"")</f>
        <v/>
      </c>
      <c r="BO34">
        <f>IF(ISNUMBER(BL34),AF34^2,"")</f>
        <v/>
      </c>
      <c r="BP34">
        <f>IF(ISNUMBER(BL34),(AF34-BM34)^2,"")</f>
        <v/>
      </c>
    </row>
    <row r="35">
      <c r="O35">
        <f>IF($R35="","",IF($Q$1="Weekly",INT(($R35-2)/7),IF($Q$1="Quarterly",YEAR($R35)*4+ROUNDUP(MONTH($R35)/3),YEAR($R35)*12+MONTH($R35))))</f>
        <v/>
      </c>
      <c r="P35">
        <f>IF($R35="","",IF($R36="",1,IF($O35&lt;&gt;$O36,1,0)))</f>
        <v/>
      </c>
      <c r="Q35">
        <f>IF($P35=1,SUM($P$7:$P35),"")</f>
        <v/>
      </c>
      <c r="R35">
        <f>IF($A35="","",IF(ISNUMBER($A35),$A35,IFERROR(DATEVALUE($A35),NA())))</f>
        <v/>
      </c>
      <c r="S35" s="7">
        <f>IFERROR(INDEX($R$7:$R$60000,MATCH(ROW()-6,$Q$7:$Q$60000,0)),"")</f>
        <v/>
      </c>
      <c r="T35">
        <f>IFERROR(INDEX($B$7:$B$60000,MATCH(ROW()-6,$Q$7:$Q$60000,0))*1,"")</f>
        <v/>
      </c>
      <c r="U35">
        <f>IFERROR(INDEX($C$7:$C$60000,MATCH(ROW()-6,$Q$7:$Q$60000,0))*1,"")</f>
        <v/>
      </c>
      <c r="V35">
        <f>IFERROR(INDEX($D$7:$D$60000,MATCH(ROW()-6,$Q$7:$Q$60000,0))*1,"")</f>
        <v/>
      </c>
      <c r="W35">
        <f>IFERROR(INDEX($E$7:$E$60000,MATCH(ROW()-6,$Q$7:$Q$60000,0))*1,"")</f>
        <v/>
      </c>
      <c r="X35">
        <f>IFERROR(INDEX($F$7:$F$60000,MATCH(ROW()-6,$Q$7:$Q$60000,0))*1,"")</f>
        <v/>
      </c>
      <c r="Y35">
        <f>IFERROR(INDEX($G$7:$G$60000,MATCH(ROW()-6,$Q$7:$Q$60000,0))*1,"")</f>
        <v/>
      </c>
      <c r="Z35">
        <f>IFERROR(INDEX($H$7:$H$60000,MATCH(ROW()-6,$Q$7:$Q$60000,0))*1,"")</f>
        <v/>
      </c>
      <c r="AA35">
        <f>IFERROR(INDEX($I$7:$I$60000,MATCH(ROW()-6,$Q$7:$Q$60000,0))*1,"")</f>
        <v/>
      </c>
      <c r="AB35">
        <f>IFERROR(INDEX($J$7:$J$60000,MATCH(ROW()-6,$Q$7:$Q$60000,0))*1,"")</f>
        <v/>
      </c>
      <c r="AC35">
        <f>IFERROR(INDEX($K$7:$K$60000,MATCH(ROW()-6,$Q$7:$Q$60000,0))*1,"")</f>
        <v/>
      </c>
      <c r="AF35" s="9">
        <f>IF(OR($S35="",$S34=""),"",IF($B$5="diff",($T35-$T34),LN($T35/$T34)))</f>
        <v/>
      </c>
      <c r="AG35" s="9">
        <f>IF(OR($S35="",$S34=""),"",IF($C$5="diff",(U35-U34),LN(U35/U34)))</f>
        <v/>
      </c>
      <c r="AH35" s="9">
        <f>IF(OR($S35="",$S34=""),"",IF($D$5="diff",(V35-V34),LN(V35/V34)))</f>
        <v/>
      </c>
      <c r="AI35" s="9">
        <f>IF(OR($S35="",$S34=""),"",IF($E$5="diff",(W35-W34),LN(W35/W34)))</f>
        <v/>
      </c>
      <c r="AJ35" s="9">
        <f>IF(OR($S35="",$S34=""),"",IF($F$5="diff",(X35-X34),LN(X35/X34)))</f>
        <v/>
      </c>
      <c r="AK35" s="9">
        <f>IF(OR($S35="",$S34=""),"",IF($G$5="diff",(Y35-Y34),LN(Y35/Y34)))</f>
        <v/>
      </c>
      <c r="AL35" s="9">
        <f>IF(OR($S35="",$S34=""),"",IF($H$5="diff",(Z35-Z34),LN(Z35/Z34)))</f>
        <v/>
      </c>
      <c r="AM35" s="9">
        <f>IF(OR($S35="",$S34=""),"",IF($I$5="diff",(AA35-AA34),LN(AA35/AA34)))</f>
        <v/>
      </c>
      <c r="AN35" s="9">
        <f>IF(OR($S35="",$S34=""),"",IF($J$5="diff",(AB35-AB34),LN(AB35/AB34)))</f>
        <v/>
      </c>
      <c r="AO35" s="9">
        <f>IF(OR($S35="",$S34=""),"",IF($K$5="diff",(AC35-AC34),LN(AC35/AC34)))</f>
        <v/>
      </c>
      <c r="AR35" s="9">
        <f>IF($AF35="","",$AU$13+$AU$4*AG35+$AU$5*AH35+$AU$6*AI35+$AU$7*AJ35+$AU$8*AK35+$AU$9*AL35+$AU$10*AM35+$AU$11*AN35+$AU$12*AO35)</f>
        <v/>
      </c>
      <c r="AY35" s="10">
        <f>IF(AND((ROW()-7)&gt;=$Q$5,(ROW()-6)&lt;=$Q$3),INDEX(LINEST(OFFSET(AF35,1-$Q$5,0,$Q$5,1),OFFSET(AG35,1-$Q$5,0,$Q$5,9),TRUE,TRUE),1,10)*$Q$4,"")</f>
        <v/>
      </c>
      <c r="AZ35" s="9">
        <f>IF(AND((ROW()-7)&gt;=$Q$5,(ROW()-6)&lt;=$Q$3),INDEX(LINEST(OFFSET(AF35,1-$Q$5,0,$Q$5,1),OFFSET(AG35,1-$Q$5,0,$Q$5,9),TRUE,TRUE),1,9),"")</f>
        <v/>
      </c>
      <c r="BA35" s="9">
        <f>IF(AND((ROW()-7)&gt;=$Q$5,(ROW()-6)&lt;=$Q$3),INDEX(LINEST(OFFSET(AF35,1-$Q$5,0,$Q$5,1),OFFSET(AG35,1-$Q$5,0,$Q$5,9),TRUE,TRUE),1,8),"")</f>
        <v/>
      </c>
      <c r="BB35" s="9">
        <f>IF(AND((ROW()-7)&gt;=$Q$5,(ROW()-6)&lt;=$Q$3),INDEX(LINEST(OFFSET(AF35,1-$Q$5,0,$Q$5,1),OFFSET(AG35,1-$Q$5,0,$Q$5,9),TRUE,TRUE),1,7),"")</f>
        <v/>
      </c>
      <c r="BC35" s="9">
        <f>IF(AND((ROW()-7)&gt;=$Q$5,(ROW()-6)&lt;=$Q$3),INDEX(LINEST(OFFSET(AF35,1-$Q$5,0,$Q$5,1),OFFSET(AG35,1-$Q$5,0,$Q$5,9),TRUE,TRUE),1,6),"")</f>
        <v/>
      </c>
      <c r="BD35" s="9">
        <f>IF(AND((ROW()-7)&gt;=$Q$5,(ROW()-6)&lt;=$Q$3),INDEX(LINEST(OFFSET(AF35,1-$Q$5,0,$Q$5,1),OFFSET(AG35,1-$Q$5,0,$Q$5,9),TRUE,TRUE),1,5),"")</f>
        <v/>
      </c>
      <c r="BE35" s="9">
        <f>IF(AND((ROW()-7)&gt;=$Q$5,(ROW()-6)&lt;=$Q$3),INDEX(LINEST(OFFSET(AF35,1-$Q$5,0,$Q$5,1),OFFSET(AG35,1-$Q$5,0,$Q$5,9),TRUE,TRUE),1,4),"")</f>
        <v/>
      </c>
      <c r="BF35" s="9">
        <f>IF(AND((ROW()-7)&gt;=$Q$5,(ROW()-6)&lt;=$Q$3),INDEX(LINEST(OFFSET(AF35,1-$Q$5,0,$Q$5,1),OFFSET(AG35,1-$Q$5,0,$Q$5,9),TRUE,TRUE),1,3),"")</f>
        <v/>
      </c>
      <c r="BG35" s="9">
        <f>IF(AND((ROW()-7)&gt;=$Q$5,(ROW()-6)&lt;=$Q$3),INDEX(LINEST(OFFSET(AF35,1-$Q$5,0,$Q$5,1),OFFSET(AG35,1-$Q$5,0,$Q$5,9),TRUE,TRUE),1,2),"")</f>
        <v/>
      </c>
      <c r="BH35" s="9">
        <f>IF(AND((ROW()-7)&gt;=$Q$5,(ROW()-6)&lt;=$Q$3),INDEX(LINEST(OFFSET(AF35,1-$Q$5,0,$Q$5,1),OFFSET(AG35,1-$Q$5,0,$Q$5,9),TRUE,TRUE),1,1),"")</f>
        <v/>
      </c>
      <c r="BI35" s="10">
        <f>IF(AND((ROW()-7)&gt;=$Q$5,(ROW()-6)&lt;=$Q$3),INDEX(LINEST(OFFSET(AF35,1-$Q$5,0,$Q$5,1),OFFSET(AG35,1-$Q$5,0,$Q$5,9),TRUE,TRUE),3,1),"")</f>
        <v/>
      </c>
      <c r="BL35" s="9">
        <f>IF(AND((ROW()-6)&lt;=$Q$3,ISNUMBER(AY34)),AY34/$Q$4+AZ34*AG35+BA34*AH35+BB34*AI35+BC34*AJ35+BD34*AK35+BE34*AL35+BF34*AM35+BG34*AN35+BH34*AO35,"")</f>
        <v/>
      </c>
      <c r="BM35">
        <f>IF(ISNUMBER(BL35),AVERAGE(OFFSET(AF34,1-$Q$5,0,$Q$5,1)),"")</f>
        <v/>
      </c>
      <c r="BN35">
        <f>IF(ISNUMBER(BL35),(AF35-BL35)^2,"")</f>
        <v/>
      </c>
      <c r="BO35">
        <f>IF(ISNUMBER(BL35),AF35^2,"")</f>
        <v/>
      </c>
      <c r="BP35">
        <f>IF(ISNUMBER(BL35),(AF35-BM35)^2,"")</f>
        <v/>
      </c>
    </row>
    <row r="36">
      <c r="O36">
        <f>IF($R36="","",IF($Q$1="Weekly",INT(($R36-2)/7),IF($Q$1="Quarterly",YEAR($R36)*4+ROUNDUP(MONTH($R36)/3),YEAR($R36)*12+MONTH($R36))))</f>
        <v/>
      </c>
      <c r="P36">
        <f>IF($R36="","",IF($R37="",1,IF($O36&lt;&gt;$O37,1,0)))</f>
        <v/>
      </c>
      <c r="Q36">
        <f>IF($P36=1,SUM($P$7:$P36),"")</f>
        <v/>
      </c>
      <c r="R36">
        <f>IF($A36="","",IF(ISNUMBER($A36),$A36,IFERROR(DATEVALUE($A36),NA())))</f>
        <v/>
      </c>
      <c r="S36" s="7">
        <f>IFERROR(INDEX($R$7:$R$60000,MATCH(ROW()-6,$Q$7:$Q$60000,0)),"")</f>
        <v/>
      </c>
      <c r="T36">
        <f>IFERROR(INDEX($B$7:$B$60000,MATCH(ROW()-6,$Q$7:$Q$60000,0))*1,"")</f>
        <v/>
      </c>
      <c r="U36">
        <f>IFERROR(INDEX($C$7:$C$60000,MATCH(ROW()-6,$Q$7:$Q$60000,0))*1,"")</f>
        <v/>
      </c>
      <c r="V36">
        <f>IFERROR(INDEX($D$7:$D$60000,MATCH(ROW()-6,$Q$7:$Q$60000,0))*1,"")</f>
        <v/>
      </c>
      <c r="W36">
        <f>IFERROR(INDEX($E$7:$E$60000,MATCH(ROW()-6,$Q$7:$Q$60000,0))*1,"")</f>
        <v/>
      </c>
      <c r="X36">
        <f>IFERROR(INDEX($F$7:$F$60000,MATCH(ROW()-6,$Q$7:$Q$60000,0))*1,"")</f>
        <v/>
      </c>
      <c r="Y36">
        <f>IFERROR(INDEX($G$7:$G$60000,MATCH(ROW()-6,$Q$7:$Q$60000,0))*1,"")</f>
        <v/>
      </c>
      <c r="Z36">
        <f>IFERROR(INDEX($H$7:$H$60000,MATCH(ROW()-6,$Q$7:$Q$60000,0))*1,"")</f>
        <v/>
      </c>
      <c r="AA36">
        <f>IFERROR(INDEX($I$7:$I$60000,MATCH(ROW()-6,$Q$7:$Q$60000,0))*1,"")</f>
        <v/>
      </c>
      <c r="AB36">
        <f>IFERROR(INDEX($J$7:$J$60000,MATCH(ROW()-6,$Q$7:$Q$60000,0))*1,"")</f>
        <v/>
      </c>
      <c r="AC36">
        <f>IFERROR(INDEX($K$7:$K$60000,MATCH(ROW()-6,$Q$7:$Q$60000,0))*1,"")</f>
        <v/>
      </c>
      <c r="AF36" s="9">
        <f>IF(OR($S36="",$S35=""),"",IF($B$5="diff",($T36-$T35),LN($T36/$T35)))</f>
        <v/>
      </c>
      <c r="AG36" s="9">
        <f>IF(OR($S36="",$S35=""),"",IF($C$5="diff",(U36-U35),LN(U36/U35)))</f>
        <v/>
      </c>
      <c r="AH36" s="9">
        <f>IF(OR($S36="",$S35=""),"",IF($D$5="diff",(V36-V35),LN(V36/V35)))</f>
        <v/>
      </c>
      <c r="AI36" s="9">
        <f>IF(OR($S36="",$S35=""),"",IF($E$5="diff",(W36-W35),LN(W36/W35)))</f>
        <v/>
      </c>
      <c r="AJ36" s="9">
        <f>IF(OR($S36="",$S35=""),"",IF($F$5="diff",(X36-X35),LN(X36/X35)))</f>
        <v/>
      </c>
      <c r="AK36" s="9">
        <f>IF(OR($S36="",$S35=""),"",IF($G$5="diff",(Y36-Y35),LN(Y36/Y35)))</f>
        <v/>
      </c>
      <c r="AL36" s="9">
        <f>IF(OR($S36="",$S35=""),"",IF($H$5="diff",(Z36-Z35),LN(Z36/Z35)))</f>
        <v/>
      </c>
      <c r="AM36" s="9">
        <f>IF(OR($S36="",$S35=""),"",IF($I$5="diff",(AA36-AA35),LN(AA36/AA35)))</f>
        <v/>
      </c>
      <c r="AN36" s="9">
        <f>IF(OR($S36="",$S35=""),"",IF($J$5="diff",(AB36-AB35),LN(AB36/AB35)))</f>
        <v/>
      </c>
      <c r="AO36" s="9">
        <f>IF(OR($S36="",$S35=""),"",IF($K$5="diff",(AC36-AC35),LN(AC36/AC35)))</f>
        <v/>
      </c>
      <c r="AR36" s="9">
        <f>IF($AF36="","",$AU$13+$AU$4*AG36+$AU$5*AH36+$AU$6*AI36+$AU$7*AJ36+$AU$8*AK36+$AU$9*AL36+$AU$10*AM36+$AU$11*AN36+$AU$12*AO36)</f>
        <v/>
      </c>
      <c r="AY36" s="10">
        <f>IF(AND((ROW()-7)&gt;=$Q$5,(ROW()-6)&lt;=$Q$3),INDEX(LINEST(OFFSET(AF36,1-$Q$5,0,$Q$5,1),OFFSET(AG36,1-$Q$5,0,$Q$5,9),TRUE,TRUE),1,10)*$Q$4,"")</f>
        <v/>
      </c>
      <c r="AZ36" s="9">
        <f>IF(AND((ROW()-7)&gt;=$Q$5,(ROW()-6)&lt;=$Q$3),INDEX(LINEST(OFFSET(AF36,1-$Q$5,0,$Q$5,1),OFFSET(AG36,1-$Q$5,0,$Q$5,9),TRUE,TRUE),1,9),"")</f>
        <v/>
      </c>
      <c r="BA36" s="9">
        <f>IF(AND((ROW()-7)&gt;=$Q$5,(ROW()-6)&lt;=$Q$3),INDEX(LINEST(OFFSET(AF36,1-$Q$5,0,$Q$5,1),OFFSET(AG36,1-$Q$5,0,$Q$5,9),TRUE,TRUE),1,8),"")</f>
        <v/>
      </c>
      <c r="BB36" s="9">
        <f>IF(AND((ROW()-7)&gt;=$Q$5,(ROW()-6)&lt;=$Q$3),INDEX(LINEST(OFFSET(AF36,1-$Q$5,0,$Q$5,1),OFFSET(AG36,1-$Q$5,0,$Q$5,9),TRUE,TRUE),1,7),"")</f>
        <v/>
      </c>
      <c r="BC36" s="9">
        <f>IF(AND((ROW()-7)&gt;=$Q$5,(ROW()-6)&lt;=$Q$3),INDEX(LINEST(OFFSET(AF36,1-$Q$5,0,$Q$5,1),OFFSET(AG36,1-$Q$5,0,$Q$5,9),TRUE,TRUE),1,6),"")</f>
        <v/>
      </c>
      <c r="BD36" s="9">
        <f>IF(AND((ROW()-7)&gt;=$Q$5,(ROW()-6)&lt;=$Q$3),INDEX(LINEST(OFFSET(AF36,1-$Q$5,0,$Q$5,1),OFFSET(AG36,1-$Q$5,0,$Q$5,9),TRUE,TRUE),1,5),"")</f>
        <v/>
      </c>
      <c r="BE36" s="9">
        <f>IF(AND((ROW()-7)&gt;=$Q$5,(ROW()-6)&lt;=$Q$3),INDEX(LINEST(OFFSET(AF36,1-$Q$5,0,$Q$5,1),OFFSET(AG36,1-$Q$5,0,$Q$5,9),TRUE,TRUE),1,4),"")</f>
        <v/>
      </c>
      <c r="BF36" s="9">
        <f>IF(AND((ROW()-7)&gt;=$Q$5,(ROW()-6)&lt;=$Q$3),INDEX(LINEST(OFFSET(AF36,1-$Q$5,0,$Q$5,1),OFFSET(AG36,1-$Q$5,0,$Q$5,9),TRUE,TRUE),1,3),"")</f>
        <v/>
      </c>
      <c r="BG36" s="9">
        <f>IF(AND((ROW()-7)&gt;=$Q$5,(ROW()-6)&lt;=$Q$3),INDEX(LINEST(OFFSET(AF36,1-$Q$5,0,$Q$5,1),OFFSET(AG36,1-$Q$5,0,$Q$5,9),TRUE,TRUE),1,2),"")</f>
        <v/>
      </c>
      <c r="BH36" s="9">
        <f>IF(AND((ROW()-7)&gt;=$Q$5,(ROW()-6)&lt;=$Q$3),INDEX(LINEST(OFFSET(AF36,1-$Q$5,0,$Q$5,1),OFFSET(AG36,1-$Q$5,0,$Q$5,9),TRUE,TRUE),1,1),"")</f>
        <v/>
      </c>
      <c r="BI36" s="10">
        <f>IF(AND((ROW()-7)&gt;=$Q$5,(ROW()-6)&lt;=$Q$3),INDEX(LINEST(OFFSET(AF36,1-$Q$5,0,$Q$5,1),OFFSET(AG36,1-$Q$5,0,$Q$5,9),TRUE,TRUE),3,1),"")</f>
        <v/>
      </c>
      <c r="BL36" s="9">
        <f>IF(AND((ROW()-6)&lt;=$Q$3,ISNUMBER(AY35)),AY35/$Q$4+AZ35*AG36+BA35*AH36+BB35*AI36+BC35*AJ36+BD35*AK36+BE35*AL36+BF35*AM36+BG35*AN36+BH35*AO36,"")</f>
        <v/>
      </c>
      <c r="BM36">
        <f>IF(ISNUMBER(BL36),AVERAGE(OFFSET(AF35,1-$Q$5,0,$Q$5,1)),"")</f>
        <v/>
      </c>
      <c r="BN36">
        <f>IF(ISNUMBER(BL36),(AF36-BL36)^2,"")</f>
        <v/>
      </c>
      <c r="BO36">
        <f>IF(ISNUMBER(BL36),AF36^2,"")</f>
        <v/>
      </c>
      <c r="BP36">
        <f>IF(ISNUMBER(BL36),(AF36-BM36)^2,"")</f>
        <v/>
      </c>
    </row>
    <row r="37">
      <c r="O37">
        <f>IF($R37="","",IF($Q$1="Weekly",INT(($R37-2)/7),IF($Q$1="Quarterly",YEAR($R37)*4+ROUNDUP(MONTH($R37)/3),YEAR($R37)*12+MONTH($R37))))</f>
        <v/>
      </c>
      <c r="P37">
        <f>IF($R37="","",IF($R38="",1,IF($O37&lt;&gt;$O38,1,0)))</f>
        <v/>
      </c>
      <c r="Q37">
        <f>IF($P37=1,SUM($P$7:$P37),"")</f>
        <v/>
      </c>
      <c r="R37">
        <f>IF($A37="","",IF(ISNUMBER($A37),$A37,IFERROR(DATEVALUE($A37),NA())))</f>
        <v/>
      </c>
      <c r="S37" s="7">
        <f>IFERROR(INDEX($R$7:$R$60000,MATCH(ROW()-6,$Q$7:$Q$60000,0)),"")</f>
        <v/>
      </c>
      <c r="T37">
        <f>IFERROR(INDEX($B$7:$B$60000,MATCH(ROW()-6,$Q$7:$Q$60000,0))*1,"")</f>
        <v/>
      </c>
      <c r="U37">
        <f>IFERROR(INDEX($C$7:$C$60000,MATCH(ROW()-6,$Q$7:$Q$60000,0))*1,"")</f>
        <v/>
      </c>
      <c r="V37">
        <f>IFERROR(INDEX($D$7:$D$60000,MATCH(ROW()-6,$Q$7:$Q$60000,0))*1,"")</f>
        <v/>
      </c>
      <c r="W37">
        <f>IFERROR(INDEX($E$7:$E$60000,MATCH(ROW()-6,$Q$7:$Q$60000,0))*1,"")</f>
        <v/>
      </c>
      <c r="X37">
        <f>IFERROR(INDEX($F$7:$F$60000,MATCH(ROW()-6,$Q$7:$Q$60000,0))*1,"")</f>
        <v/>
      </c>
      <c r="Y37">
        <f>IFERROR(INDEX($G$7:$G$60000,MATCH(ROW()-6,$Q$7:$Q$60000,0))*1,"")</f>
        <v/>
      </c>
      <c r="Z37">
        <f>IFERROR(INDEX($H$7:$H$60000,MATCH(ROW()-6,$Q$7:$Q$60000,0))*1,"")</f>
        <v/>
      </c>
      <c r="AA37">
        <f>IFERROR(INDEX($I$7:$I$60000,MATCH(ROW()-6,$Q$7:$Q$60000,0))*1,"")</f>
        <v/>
      </c>
      <c r="AB37">
        <f>IFERROR(INDEX($J$7:$J$60000,MATCH(ROW()-6,$Q$7:$Q$60000,0))*1,"")</f>
        <v/>
      </c>
      <c r="AC37">
        <f>IFERROR(INDEX($K$7:$K$60000,MATCH(ROW()-6,$Q$7:$Q$60000,0))*1,"")</f>
        <v/>
      </c>
      <c r="AF37" s="9">
        <f>IF(OR($S37="",$S36=""),"",IF($B$5="diff",($T37-$T36),LN($T37/$T36)))</f>
        <v/>
      </c>
      <c r="AG37" s="9">
        <f>IF(OR($S37="",$S36=""),"",IF($C$5="diff",(U37-U36),LN(U37/U36)))</f>
        <v/>
      </c>
      <c r="AH37" s="9">
        <f>IF(OR($S37="",$S36=""),"",IF($D$5="diff",(V37-V36),LN(V37/V36)))</f>
        <v/>
      </c>
      <c r="AI37" s="9">
        <f>IF(OR($S37="",$S36=""),"",IF($E$5="diff",(W37-W36),LN(W37/W36)))</f>
        <v/>
      </c>
      <c r="AJ37" s="9">
        <f>IF(OR($S37="",$S36=""),"",IF($F$5="diff",(X37-X36),LN(X37/X36)))</f>
        <v/>
      </c>
      <c r="AK37" s="9">
        <f>IF(OR($S37="",$S36=""),"",IF($G$5="diff",(Y37-Y36),LN(Y37/Y36)))</f>
        <v/>
      </c>
      <c r="AL37" s="9">
        <f>IF(OR($S37="",$S36=""),"",IF($H$5="diff",(Z37-Z36),LN(Z37/Z36)))</f>
        <v/>
      </c>
      <c r="AM37" s="9">
        <f>IF(OR($S37="",$S36=""),"",IF($I$5="diff",(AA37-AA36),LN(AA37/AA36)))</f>
        <v/>
      </c>
      <c r="AN37" s="9">
        <f>IF(OR($S37="",$S36=""),"",IF($J$5="diff",(AB37-AB36),LN(AB37/AB36)))</f>
        <v/>
      </c>
      <c r="AO37" s="9">
        <f>IF(OR($S37="",$S36=""),"",IF($K$5="diff",(AC37-AC36),LN(AC37/AC36)))</f>
        <v/>
      </c>
      <c r="AR37" s="9">
        <f>IF($AF37="","",$AU$13+$AU$4*AG37+$AU$5*AH37+$AU$6*AI37+$AU$7*AJ37+$AU$8*AK37+$AU$9*AL37+$AU$10*AM37+$AU$11*AN37+$AU$12*AO37)</f>
        <v/>
      </c>
      <c r="AY37" s="10">
        <f>IF(AND((ROW()-7)&gt;=$Q$5,(ROW()-6)&lt;=$Q$3),INDEX(LINEST(OFFSET(AF37,1-$Q$5,0,$Q$5,1),OFFSET(AG37,1-$Q$5,0,$Q$5,9),TRUE,TRUE),1,10)*$Q$4,"")</f>
        <v/>
      </c>
      <c r="AZ37" s="9">
        <f>IF(AND((ROW()-7)&gt;=$Q$5,(ROW()-6)&lt;=$Q$3),INDEX(LINEST(OFFSET(AF37,1-$Q$5,0,$Q$5,1),OFFSET(AG37,1-$Q$5,0,$Q$5,9),TRUE,TRUE),1,9),"")</f>
        <v/>
      </c>
      <c r="BA37" s="9">
        <f>IF(AND((ROW()-7)&gt;=$Q$5,(ROW()-6)&lt;=$Q$3),INDEX(LINEST(OFFSET(AF37,1-$Q$5,0,$Q$5,1),OFFSET(AG37,1-$Q$5,0,$Q$5,9),TRUE,TRUE),1,8),"")</f>
        <v/>
      </c>
      <c r="BB37" s="9">
        <f>IF(AND((ROW()-7)&gt;=$Q$5,(ROW()-6)&lt;=$Q$3),INDEX(LINEST(OFFSET(AF37,1-$Q$5,0,$Q$5,1),OFFSET(AG37,1-$Q$5,0,$Q$5,9),TRUE,TRUE),1,7),"")</f>
        <v/>
      </c>
      <c r="BC37" s="9">
        <f>IF(AND((ROW()-7)&gt;=$Q$5,(ROW()-6)&lt;=$Q$3),INDEX(LINEST(OFFSET(AF37,1-$Q$5,0,$Q$5,1),OFFSET(AG37,1-$Q$5,0,$Q$5,9),TRUE,TRUE),1,6),"")</f>
        <v/>
      </c>
      <c r="BD37" s="9">
        <f>IF(AND((ROW()-7)&gt;=$Q$5,(ROW()-6)&lt;=$Q$3),INDEX(LINEST(OFFSET(AF37,1-$Q$5,0,$Q$5,1),OFFSET(AG37,1-$Q$5,0,$Q$5,9),TRUE,TRUE),1,5),"")</f>
        <v/>
      </c>
      <c r="BE37" s="9">
        <f>IF(AND((ROW()-7)&gt;=$Q$5,(ROW()-6)&lt;=$Q$3),INDEX(LINEST(OFFSET(AF37,1-$Q$5,0,$Q$5,1),OFFSET(AG37,1-$Q$5,0,$Q$5,9),TRUE,TRUE),1,4),"")</f>
        <v/>
      </c>
      <c r="BF37" s="9">
        <f>IF(AND((ROW()-7)&gt;=$Q$5,(ROW()-6)&lt;=$Q$3),INDEX(LINEST(OFFSET(AF37,1-$Q$5,0,$Q$5,1),OFFSET(AG37,1-$Q$5,0,$Q$5,9),TRUE,TRUE),1,3),"")</f>
        <v/>
      </c>
      <c r="BG37" s="9">
        <f>IF(AND((ROW()-7)&gt;=$Q$5,(ROW()-6)&lt;=$Q$3),INDEX(LINEST(OFFSET(AF37,1-$Q$5,0,$Q$5,1),OFFSET(AG37,1-$Q$5,0,$Q$5,9),TRUE,TRUE),1,2),"")</f>
        <v/>
      </c>
      <c r="BH37" s="9">
        <f>IF(AND((ROW()-7)&gt;=$Q$5,(ROW()-6)&lt;=$Q$3),INDEX(LINEST(OFFSET(AF37,1-$Q$5,0,$Q$5,1),OFFSET(AG37,1-$Q$5,0,$Q$5,9),TRUE,TRUE),1,1),"")</f>
        <v/>
      </c>
      <c r="BI37" s="10">
        <f>IF(AND((ROW()-7)&gt;=$Q$5,(ROW()-6)&lt;=$Q$3),INDEX(LINEST(OFFSET(AF37,1-$Q$5,0,$Q$5,1),OFFSET(AG37,1-$Q$5,0,$Q$5,9),TRUE,TRUE),3,1),"")</f>
        <v/>
      </c>
      <c r="BL37" s="9">
        <f>IF(AND((ROW()-6)&lt;=$Q$3,ISNUMBER(AY36)),AY36/$Q$4+AZ36*AG37+BA36*AH37+BB36*AI37+BC36*AJ37+BD36*AK37+BE36*AL37+BF36*AM37+BG36*AN37+BH36*AO37,"")</f>
        <v/>
      </c>
      <c r="BM37">
        <f>IF(ISNUMBER(BL37),AVERAGE(OFFSET(AF36,1-$Q$5,0,$Q$5,1)),"")</f>
        <v/>
      </c>
      <c r="BN37">
        <f>IF(ISNUMBER(BL37),(AF37-BL37)^2,"")</f>
        <v/>
      </c>
      <c r="BO37">
        <f>IF(ISNUMBER(BL37),AF37^2,"")</f>
        <v/>
      </c>
      <c r="BP37">
        <f>IF(ISNUMBER(BL37),(AF37-BM37)^2,"")</f>
        <v/>
      </c>
    </row>
    <row r="38">
      <c r="O38">
        <f>IF($R38="","",IF($Q$1="Weekly",INT(($R38-2)/7),IF($Q$1="Quarterly",YEAR($R38)*4+ROUNDUP(MONTH($R38)/3),YEAR($R38)*12+MONTH($R38))))</f>
        <v/>
      </c>
      <c r="P38">
        <f>IF($R38="","",IF($R39="",1,IF($O38&lt;&gt;$O39,1,0)))</f>
        <v/>
      </c>
      <c r="Q38">
        <f>IF($P38=1,SUM($P$7:$P38),"")</f>
        <v/>
      </c>
      <c r="R38">
        <f>IF($A38="","",IF(ISNUMBER($A38),$A38,IFERROR(DATEVALUE($A38),NA())))</f>
        <v/>
      </c>
      <c r="S38" s="7">
        <f>IFERROR(INDEX($R$7:$R$60000,MATCH(ROW()-6,$Q$7:$Q$60000,0)),"")</f>
        <v/>
      </c>
      <c r="T38">
        <f>IFERROR(INDEX($B$7:$B$60000,MATCH(ROW()-6,$Q$7:$Q$60000,0))*1,"")</f>
        <v/>
      </c>
      <c r="U38">
        <f>IFERROR(INDEX($C$7:$C$60000,MATCH(ROW()-6,$Q$7:$Q$60000,0))*1,"")</f>
        <v/>
      </c>
      <c r="V38">
        <f>IFERROR(INDEX($D$7:$D$60000,MATCH(ROW()-6,$Q$7:$Q$60000,0))*1,"")</f>
        <v/>
      </c>
      <c r="W38">
        <f>IFERROR(INDEX($E$7:$E$60000,MATCH(ROW()-6,$Q$7:$Q$60000,0))*1,"")</f>
        <v/>
      </c>
      <c r="X38">
        <f>IFERROR(INDEX($F$7:$F$60000,MATCH(ROW()-6,$Q$7:$Q$60000,0))*1,"")</f>
        <v/>
      </c>
      <c r="Y38">
        <f>IFERROR(INDEX($G$7:$G$60000,MATCH(ROW()-6,$Q$7:$Q$60000,0))*1,"")</f>
        <v/>
      </c>
      <c r="Z38">
        <f>IFERROR(INDEX($H$7:$H$60000,MATCH(ROW()-6,$Q$7:$Q$60000,0))*1,"")</f>
        <v/>
      </c>
      <c r="AA38">
        <f>IFERROR(INDEX($I$7:$I$60000,MATCH(ROW()-6,$Q$7:$Q$60000,0))*1,"")</f>
        <v/>
      </c>
      <c r="AB38">
        <f>IFERROR(INDEX($J$7:$J$60000,MATCH(ROW()-6,$Q$7:$Q$60000,0))*1,"")</f>
        <v/>
      </c>
      <c r="AC38">
        <f>IFERROR(INDEX($K$7:$K$60000,MATCH(ROW()-6,$Q$7:$Q$60000,0))*1,"")</f>
        <v/>
      </c>
      <c r="AF38" s="9">
        <f>IF(OR($S38="",$S37=""),"",IF($B$5="diff",($T38-$T37),LN($T38/$T37)))</f>
        <v/>
      </c>
      <c r="AG38" s="9">
        <f>IF(OR($S38="",$S37=""),"",IF($C$5="diff",(U38-U37),LN(U38/U37)))</f>
        <v/>
      </c>
      <c r="AH38" s="9">
        <f>IF(OR($S38="",$S37=""),"",IF($D$5="diff",(V38-V37),LN(V38/V37)))</f>
        <v/>
      </c>
      <c r="AI38" s="9">
        <f>IF(OR($S38="",$S37=""),"",IF($E$5="diff",(W38-W37),LN(W38/W37)))</f>
        <v/>
      </c>
      <c r="AJ38" s="9">
        <f>IF(OR($S38="",$S37=""),"",IF($F$5="diff",(X38-X37),LN(X38/X37)))</f>
        <v/>
      </c>
      <c r="AK38" s="9">
        <f>IF(OR($S38="",$S37=""),"",IF($G$5="diff",(Y38-Y37),LN(Y38/Y37)))</f>
        <v/>
      </c>
      <c r="AL38" s="9">
        <f>IF(OR($S38="",$S37=""),"",IF($H$5="diff",(Z38-Z37),LN(Z38/Z37)))</f>
        <v/>
      </c>
      <c r="AM38" s="9">
        <f>IF(OR($S38="",$S37=""),"",IF($I$5="diff",(AA38-AA37),LN(AA38/AA37)))</f>
        <v/>
      </c>
      <c r="AN38" s="9">
        <f>IF(OR($S38="",$S37=""),"",IF($J$5="diff",(AB38-AB37),LN(AB38/AB37)))</f>
        <v/>
      </c>
      <c r="AO38" s="9">
        <f>IF(OR($S38="",$S37=""),"",IF($K$5="diff",(AC38-AC37),LN(AC38/AC37)))</f>
        <v/>
      </c>
      <c r="AR38" s="9">
        <f>IF($AF38="","",$AU$13+$AU$4*AG38+$AU$5*AH38+$AU$6*AI38+$AU$7*AJ38+$AU$8*AK38+$AU$9*AL38+$AU$10*AM38+$AU$11*AN38+$AU$12*AO38)</f>
        <v/>
      </c>
      <c r="AY38" s="10">
        <f>IF(AND((ROW()-7)&gt;=$Q$5,(ROW()-6)&lt;=$Q$3),INDEX(LINEST(OFFSET(AF38,1-$Q$5,0,$Q$5,1),OFFSET(AG38,1-$Q$5,0,$Q$5,9),TRUE,TRUE),1,10)*$Q$4,"")</f>
        <v/>
      </c>
      <c r="AZ38" s="9">
        <f>IF(AND((ROW()-7)&gt;=$Q$5,(ROW()-6)&lt;=$Q$3),INDEX(LINEST(OFFSET(AF38,1-$Q$5,0,$Q$5,1),OFFSET(AG38,1-$Q$5,0,$Q$5,9),TRUE,TRUE),1,9),"")</f>
        <v/>
      </c>
      <c r="BA38" s="9">
        <f>IF(AND((ROW()-7)&gt;=$Q$5,(ROW()-6)&lt;=$Q$3),INDEX(LINEST(OFFSET(AF38,1-$Q$5,0,$Q$5,1),OFFSET(AG38,1-$Q$5,0,$Q$5,9),TRUE,TRUE),1,8),"")</f>
        <v/>
      </c>
      <c r="BB38" s="9">
        <f>IF(AND((ROW()-7)&gt;=$Q$5,(ROW()-6)&lt;=$Q$3),INDEX(LINEST(OFFSET(AF38,1-$Q$5,0,$Q$5,1),OFFSET(AG38,1-$Q$5,0,$Q$5,9),TRUE,TRUE),1,7),"")</f>
        <v/>
      </c>
      <c r="BC38" s="9">
        <f>IF(AND((ROW()-7)&gt;=$Q$5,(ROW()-6)&lt;=$Q$3),INDEX(LINEST(OFFSET(AF38,1-$Q$5,0,$Q$5,1),OFFSET(AG38,1-$Q$5,0,$Q$5,9),TRUE,TRUE),1,6),"")</f>
        <v/>
      </c>
      <c r="BD38" s="9">
        <f>IF(AND((ROW()-7)&gt;=$Q$5,(ROW()-6)&lt;=$Q$3),INDEX(LINEST(OFFSET(AF38,1-$Q$5,0,$Q$5,1),OFFSET(AG38,1-$Q$5,0,$Q$5,9),TRUE,TRUE),1,5),"")</f>
        <v/>
      </c>
      <c r="BE38" s="9">
        <f>IF(AND((ROW()-7)&gt;=$Q$5,(ROW()-6)&lt;=$Q$3),INDEX(LINEST(OFFSET(AF38,1-$Q$5,0,$Q$5,1),OFFSET(AG38,1-$Q$5,0,$Q$5,9),TRUE,TRUE),1,4),"")</f>
        <v/>
      </c>
      <c r="BF38" s="9">
        <f>IF(AND((ROW()-7)&gt;=$Q$5,(ROW()-6)&lt;=$Q$3),INDEX(LINEST(OFFSET(AF38,1-$Q$5,0,$Q$5,1),OFFSET(AG38,1-$Q$5,0,$Q$5,9),TRUE,TRUE),1,3),"")</f>
        <v/>
      </c>
      <c r="BG38" s="9">
        <f>IF(AND((ROW()-7)&gt;=$Q$5,(ROW()-6)&lt;=$Q$3),INDEX(LINEST(OFFSET(AF38,1-$Q$5,0,$Q$5,1),OFFSET(AG38,1-$Q$5,0,$Q$5,9),TRUE,TRUE),1,2),"")</f>
        <v/>
      </c>
      <c r="BH38" s="9">
        <f>IF(AND((ROW()-7)&gt;=$Q$5,(ROW()-6)&lt;=$Q$3),INDEX(LINEST(OFFSET(AF38,1-$Q$5,0,$Q$5,1),OFFSET(AG38,1-$Q$5,0,$Q$5,9),TRUE,TRUE),1,1),"")</f>
        <v/>
      </c>
      <c r="BI38" s="10">
        <f>IF(AND((ROW()-7)&gt;=$Q$5,(ROW()-6)&lt;=$Q$3),INDEX(LINEST(OFFSET(AF38,1-$Q$5,0,$Q$5,1),OFFSET(AG38,1-$Q$5,0,$Q$5,9),TRUE,TRUE),3,1),"")</f>
        <v/>
      </c>
      <c r="BL38" s="9">
        <f>IF(AND((ROW()-6)&lt;=$Q$3,ISNUMBER(AY37)),AY37/$Q$4+AZ37*AG38+BA37*AH38+BB37*AI38+BC37*AJ38+BD37*AK38+BE37*AL38+BF37*AM38+BG37*AN38+BH37*AO38,"")</f>
        <v/>
      </c>
      <c r="BM38">
        <f>IF(ISNUMBER(BL38),AVERAGE(OFFSET(AF37,1-$Q$5,0,$Q$5,1)),"")</f>
        <v/>
      </c>
      <c r="BN38">
        <f>IF(ISNUMBER(BL38),(AF38-BL38)^2,"")</f>
        <v/>
      </c>
      <c r="BO38">
        <f>IF(ISNUMBER(BL38),AF38^2,"")</f>
        <v/>
      </c>
      <c r="BP38">
        <f>IF(ISNUMBER(BL38),(AF38-BM38)^2,"")</f>
        <v/>
      </c>
    </row>
    <row r="39">
      <c r="O39">
        <f>IF($R39="","",IF($Q$1="Weekly",INT(($R39-2)/7),IF($Q$1="Quarterly",YEAR($R39)*4+ROUNDUP(MONTH($R39)/3),YEAR($R39)*12+MONTH($R39))))</f>
        <v/>
      </c>
      <c r="P39">
        <f>IF($R39="","",IF($R40="",1,IF($O39&lt;&gt;$O40,1,0)))</f>
        <v/>
      </c>
      <c r="Q39">
        <f>IF($P39=1,SUM($P$7:$P39),"")</f>
        <v/>
      </c>
      <c r="R39">
        <f>IF($A39="","",IF(ISNUMBER($A39),$A39,IFERROR(DATEVALUE($A39),NA())))</f>
        <v/>
      </c>
      <c r="S39" s="7">
        <f>IFERROR(INDEX($R$7:$R$60000,MATCH(ROW()-6,$Q$7:$Q$60000,0)),"")</f>
        <v/>
      </c>
      <c r="T39">
        <f>IFERROR(INDEX($B$7:$B$60000,MATCH(ROW()-6,$Q$7:$Q$60000,0))*1,"")</f>
        <v/>
      </c>
      <c r="U39">
        <f>IFERROR(INDEX($C$7:$C$60000,MATCH(ROW()-6,$Q$7:$Q$60000,0))*1,"")</f>
        <v/>
      </c>
      <c r="V39">
        <f>IFERROR(INDEX($D$7:$D$60000,MATCH(ROW()-6,$Q$7:$Q$60000,0))*1,"")</f>
        <v/>
      </c>
      <c r="W39">
        <f>IFERROR(INDEX($E$7:$E$60000,MATCH(ROW()-6,$Q$7:$Q$60000,0))*1,"")</f>
        <v/>
      </c>
      <c r="X39">
        <f>IFERROR(INDEX($F$7:$F$60000,MATCH(ROW()-6,$Q$7:$Q$60000,0))*1,"")</f>
        <v/>
      </c>
      <c r="Y39">
        <f>IFERROR(INDEX($G$7:$G$60000,MATCH(ROW()-6,$Q$7:$Q$60000,0))*1,"")</f>
        <v/>
      </c>
      <c r="Z39">
        <f>IFERROR(INDEX($H$7:$H$60000,MATCH(ROW()-6,$Q$7:$Q$60000,0))*1,"")</f>
        <v/>
      </c>
      <c r="AA39">
        <f>IFERROR(INDEX($I$7:$I$60000,MATCH(ROW()-6,$Q$7:$Q$60000,0))*1,"")</f>
        <v/>
      </c>
      <c r="AB39">
        <f>IFERROR(INDEX($J$7:$J$60000,MATCH(ROW()-6,$Q$7:$Q$60000,0))*1,"")</f>
        <v/>
      </c>
      <c r="AC39">
        <f>IFERROR(INDEX($K$7:$K$60000,MATCH(ROW()-6,$Q$7:$Q$60000,0))*1,"")</f>
        <v/>
      </c>
      <c r="AF39" s="9">
        <f>IF(OR($S39="",$S38=""),"",IF($B$5="diff",($T39-$T38),LN($T39/$T38)))</f>
        <v/>
      </c>
      <c r="AG39" s="9">
        <f>IF(OR($S39="",$S38=""),"",IF($C$5="diff",(U39-U38),LN(U39/U38)))</f>
        <v/>
      </c>
      <c r="AH39" s="9">
        <f>IF(OR($S39="",$S38=""),"",IF($D$5="diff",(V39-V38),LN(V39/V38)))</f>
        <v/>
      </c>
      <c r="AI39" s="9">
        <f>IF(OR($S39="",$S38=""),"",IF($E$5="diff",(W39-W38),LN(W39/W38)))</f>
        <v/>
      </c>
      <c r="AJ39" s="9">
        <f>IF(OR($S39="",$S38=""),"",IF($F$5="diff",(X39-X38),LN(X39/X38)))</f>
        <v/>
      </c>
      <c r="AK39" s="9">
        <f>IF(OR($S39="",$S38=""),"",IF($G$5="diff",(Y39-Y38),LN(Y39/Y38)))</f>
        <v/>
      </c>
      <c r="AL39" s="9">
        <f>IF(OR($S39="",$S38=""),"",IF($H$5="diff",(Z39-Z38),LN(Z39/Z38)))</f>
        <v/>
      </c>
      <c r="AM39" s="9">
        <f>IF(OR($S39="",$S38=""),"",IF($I$5="diff",(AA39-AA38),LN(AA39/AA38)))</f>
        <v/>
      </c>
      <c r="AN39" s="9">
        <f>IF(OR($S39="",$S38=""),"",IF($J$5="diff",(AB39-AB38),LN(AB39/AB38)))</f>
        <v/>
      </c>
      <c r="AO39" s="9">
        <f>IF(OR($S39="",$S38=""),"",IF($K$5="diff",(AC39-AC38),LN(AC39/AC38)))</f>
        <v/>
      </c>
      <c r="AR39" s="9">
        <f>IF($AF39="","",$AU$13+$AU$4*AG39+$AU$5*AH39+$AU$6*AI39+$AU$7*AJ39+$AU$8*AK39+$AU$9*AL39+$AU$10*AM39+$AU$11*AN39+$AU$12*AO39)</f>
        <v/>
      </c>
      <c r="AY39" s="10">
        <f>IF(AND((ROW()-7)&gt;=$Q$5,(ROW()-6)&lt;=$Q$3),INDEX(LINEST(OFFSET(AF39,1-$Q$5,0,$Q$5,1),OFFSET(AG39,1-$Q$5,0,$Q$5,9),TRUE,TRUE),1,10)*$Q$4,"")</f>
        <v/>
      </c>
      <c r="AZ39" s="9">
        <f>IF(AND((ROW()-7)&gt;=$Q$5,(ROW()-6)&lt;=$Q$3),INDEX(LINEST(OFFSET(AF39,1-$Q$5,0,$Q$5,1),OFFSET(AG39,1-$Q$5,0,$Q$5,9),TRUE,TRUE),1,9),"")</f>
        <v/>
      </c>
      <c r="BA39" s="9">
        <f>IF(AND((ROW()-7)&gt;=$Q$5,(ROW()-6)&lt;=$Q$3),INDEX(LINEST(OFFSET(AF39,1-$Q$5,0,$Q$5,1),OFFSET(AG39,1-$Q$5,0,$Q$5,9),TRUE,TRUE),1,8),"")</f>
        <v/>
      </c>
      <c r="BB39" s="9">
        <f>IF(AND((ROW()-7)&gt;=$Q$5,(ROW()-6)&lt;=$Q$3),INDEX(LINEST(OFFSET(AF39,1-$Q$5,0,$Q$5,1),OFFSET(AG39,1-$Q$5,0,$Q$5,9),TRUE,TRUE),1,7),"")</f>
        <v/>
      </c>
      <c r="BC39" s="9">
        <f>IF(AND((ROW()-7)&gt;=$Q$5,(ROW()-6)&lt;=$Q$3),INDEX(LINEST(OFFSET(AF39,1-$Q$5,0,$Q$5,1),OFFSET(AG39,1-$Q$5,0,$Q$5,9),TRUE,TRUE),1,6),"")</f>
        <v/>
      </c>
      <c r="BD39" s="9">
        <f>IF(AND((ROW()-7)&gt;=$Q$5,(ROW()-6)&lt;=$Q$3),INDEX(LINEST(OFFSET(AF39,1-$Q$5,0,$Q$5,1),OFFSET(AG39,1-$Q$5,0,$Q$5,9),TRUE,TRUE),1,5),"")</f>
        <v/>
      </c>
      <c r="BE39" s="9">
        <f>IF(AND((ROW()-7)&gt;=$Q$5,(ROW()-6)&lt;=$Q$3),INDEX(LINEST(OFFSET(AF39,1-$Q$5,0,$Q$5,1),OFFSET(AG39,1-$Q$5,0,$Q$5,9),TRUE,TRUE),1,4),"")</f>
        <v/>
      </c>
      <c r="BF39" s="9">
        <f>IF(AND((ROW()-7)&gt;=$Q$5,(ROW()-6)&lt;=$Q$3),INDEX(LINEST(OFFSET(AF39,1-$Q$5,0,$Q$5,1),OFFSET(AG39,1-$Q$5,0,$Q$5,9),TRUE,TRUE),1,3),"")</f>
        <v/>
      </c>
      <c r="BG39" s="9">
        <f>IF(AND((ROW()-7)&gt;=$Q$5,(ROW()-6)&lt;=$Q$3),INDEX(LINEST(OFFSET(AF39,1-$Q$5,0,$Q$5,1),OFFSET(AG39,1-$Q$5,0,$Q$5,9),TRUE,TRUE),1,2),"")</f>
        <v/>
      </c>
      <c r="BH39" s="9">
        <f>IF(AND((ROW()-7)&gt;=$Q$5,(ROW()-6)&lt;=$Q$3),INDEX(LINEST(OFFSET(AF39,1-$Q$5,0,$Q$5,1),OFFSET(AG39,1-$Q$5,0,$Q$5,9),TRUE,TRUE),1,1),"")</f>
        <v/>
      </c>
      <c r="BI39" s="10">
        <f>IF(AND((ROW()-7)&gt;=$Q$5,(ROW()-6)&lt;=$Q$3),INDEX(LINEST(OFFSET(AF39,1-$Q$5,0,$Q$5,1),OFFSET(AG39,1-$Q$5,0,$Q$5,9),TRUE,TRUE),3,1),"")</f>
        <v/>
      </c>
      <c r="BL39" s="9">
        <f>IF(AND((ROW()-6)&lt;=$Q$3,ISNUMBER(AY38)),AY38/$Q$4+AZ38*AG39+BA38*AH39+BB38*AI39+BC38*AJ39+BD38*AK39+BE38*AL39+BF38*AM39+BG38*AN39+BH38*AO39,"")</f>
        <v/>
      </c>
      <c r="BM39">
        <f>IF(ISNUMBER(BL39),AVERAGE(OFFSET(AF38,1-$Q$5,0,$Q$5,1)),"")</f>
        <v/>
      </c>
      <c r="BN39">
        <f>IF(ISNUMBER(BL39),(AF39-BL39)^2,"")</f>
        <v/>
      </c>
      <c r="BO39">
        <f>IF(ISNUMBER(BL39),AF39^2,"")</f>
        <v/>
      </c>
      <c r="BP39">
        <f>IF(ISNUMBER(BL39),(AF39-BM39)^2,"")</f>
        <v/>
      </c>
    </row>
    <row r="40">
      <c r="O40">
        <f>IF($R40="","",IF($Q$1="Weekly",INT(($R40-2)/7),IF($Q$1="Quarterly",YEAR($R40)*4+ROUNDUP(MONTH($R40)/3),YEAR($R40)*12+MONTH($R40))))</f>
        <v/>
      </c>
      <c r="P40">
        <f>IF($R40="","",IF($R41="",1,IF($O40&lt;&gt;$O41,1,0)))</f>
        <v/>
      </c>
      <c r="Q40">
        <f>IF($P40=1,SUM($P$7:$P40),"")</f>
        <v/>
      </c>
      <c r="R40">
        <f>IF($A40="","",IF(ISNUMBER($A40),$A40,IFERROR(DATEVALUE($A40),NA())))</f>
        <v/>
      </c>
      <c r="S40" s="7">
        <f>IFERROR(INDEX($R$7:$R$60000,MATCH(ROW()-6,$Q$7:$Q$60000,0)),"")</f>
        <v/>
      </c>
      <c r="T40">
        <f>IFERROR(INDEX($B$7:$B$60000,MATCH(ROW()-6,$Q$7:$Q$60000,0))*1,"")</f>
        <v/>
      </c>
      <c r="U40">
        <f>IFERROR(INDEX($C$7:$C$60000,MATCH(ROW()-6,$Q$7:$Q$60000,0))*1,"")</f>
        <v/>
      </c>
      <c r="V40">
        <f>IFERROR(INDEX($D$7:$D$60000,MATCH(ROW()-6,$Q$7:$Q$60000,0))*1,"")</f>
        <v/>
      </c>
      <c r="W40">
        <f>IFERROR(INDEX($E$7:$E$60000,MATCH(ROW()-6,$Q$7:$Q$60000,0))*1,"")</f>
        <v/>
      </c>
      <c r="X40">
        <f>IFERROR(INDEX($F$7:$F$60000,MATCH(ROW()-6,$Q$7:$Q$60000,0))*1,"")</f>
        <v/>
      </c>
      <c r="Y40">
        <f>IFERROR(INDEX($G$7:$G$60000,MATCH(ROW()-6,$Q$7:$Q$60000,0))*1,"")</f>
        <v/>
      </c>
      <c r="Z40">
        <f>IFERROR(INDEX($H$7:$H$60000,MATCH(ROW()-6,$Q$7:$Q$60000,0))*1,"")</f>
        <v/>
      </c>
      <c r="AA40">
        <f>IFERROR(INDEX($I$7:$I$60000,MATCH(ROW()-6,$Q$7:$Q$60000,0))*1,"")</f>
        <v/>
      </c>
      <c r="AB40">
        <f>IFERROR(INDEX($J$7:$J$60000,MATCH(ROW()-6,$Q$7:$Q$60000,0))*1,"")</f>
        <v/>
      </c>
      <c r="AC40">
        <f>IFERROR(INDEX($K$7:$K$60000,MATCH(ROW()-6,$Q$7:$Q$60000,0))*1,"")</f>
        <v/>
      </c>
      <c r="AF40" s="9">
        <f>IF(OR($S40="",$S39=""),"",IF($B$5="diff",($T40-$T39),LN($T40/$T39)))</f>
        <v/>
      </c>
      <c r="AG40" s="9">
        <f>IF(OR($S40="",$S39=""),"",IF($C$5="diff",(U40-U39),LN(U40/U39)))</f>
        <v/>
      </c>
      <c r="AH40" s="9">
        <f>IF(OR($S40="",$S39=""),"",IF($D$5="diff",(V40-V39),LN(V40/V39)))</f>
        <v/>
      </c>
      <c r="AI40" s="9">
        <f>IF(OR($S40="",$S39=""),"",IF($E$5="diff",(W40-W39),LN(W40/W39)))</f>
        <v/>
      </c>
      <c r="AJ40" s="9">
        <f>IF(OR($S40="",$S39=""),"",IF($F$5="diff",(X40-X39),LN(X40/X39)))</f>
        <v/>
      </c>
      <c r="AK40" s="9">
        <f>IF(OR($S40="",$S39=""),"",IF($G$5="diff",(Y40-Y39),LN(Y40/Y39)))</f>
        <v/>
      </c>
      <c r="AL40" s="9">
        <f>IF(OR($S40="",$S39=""),"",IF($H$5="diff",(Z40-Z39),LN(Z40/Z39)))</f>
        <v/>
      </c>
      <c r="AM40" s="9">
        <f>IF(OR($S40="",$S39=""),"",IF($I$5="diff",(AA40-AA39),LN(AA40/AA39)))</f>
        <v/>
      </c>
      <c r="AN40" s="9">
        <f>IF(OR($S40="",$S39=""),"",IF($J$5="diff",(AB40-AB39),LN(AB40/AB39)))</f>
        <v/>
      </c>
      <c r="AO40" s="9">
        <f>IF(OR($S40="",$S39=""),"",IF($K$5="diff",(AC40-AC39),LN(AC40/AC39)))</f>
        <v/>
      </c>
      <c r="AR40" s="9">
        <f>IF($AF40="","",$AU$13+$AU$4*AG40+$AU$5*AH40+$AU$6*AI40+$AU$7*AJ40+$AU$8*AK40+$AU$9*AL40+$AU$10*AM40+$AU$11*AN40+$AU$12*AO40)</f>
        <v/>
      </c>
      <c r="AY40" s="10">
        <f>IF(AND((ROW()-7)&gt;=$Q$5,(ROW()-6)&lt;=$Q$3),INDEX(LINEST(OFFSET(AF40,1-$Q$5,0,$Q$5,1),OFFSET(AG40,1-$Q$5,0,$Q$5,9),TRUE,TRUE),1,10)*$Q$4,"")</f>
        <v/>
      </c>
      <c r="AZ40" s="9">
        <f>IF(AND((ROW()-7)&gt;=$Q$5,(ROW()-6)&lt;=$Q$3),INDEX(LINEST(OFFSET(AF40,1-$Q$5,0,$Q$5,1),OFFSET(AG40,1-$Q$5,0,$Q$5,9),TRUE,TRUE),1,9),"")</f>
        <v/>
      </c>
      <c r="BA40" s="9">
        <f>IF(AND((ROW()-7)&gt;=$Q$5,(ROW()-6)&lt;=$Q$3),INDEX(LINEST(OFFSET(AF40,1-$Q$5,0,$Q$5,1),OFFSET(AG40,1-$Q$5,0,$Q$5,9),TRUE,TRUE),1,8),"")</f>
        <v/>
      </c>
      <c r="BB40" s="9">
        <f>IF(AND((ROW()-7)&gt;=$Q$5,(ROW()-6)&lt;=$Q$3),INDEX(LINEST(OFFSET(AF40,1-$Q$5,0,$Q$5,1),OFFSET(AG40,1-$Q$5,0,$Q$5,9),TRUE,TRUE),1,7),"")</f>
        <v/>
      </c>
      <c r="BC40" s="9">
        <f>IF(AND((ROW()-7)&gt;=$Q$5,(ROW()-6)&lt;=$Q$3),INDEX(LINEST(OFFSET(AF40,1-$Q$5,0,$Q$5,1),OFFSET(AG40,1-$Q$5,0,$Q$5,9),TRUE,TRUE),1,6),"")</f>
        <v/>
      </c>
      <c r="BD40" s="9">
        <f>IF(AND((ROW()-7)&gt;=$Q$5,(ROW()-6)&lt;=$Q$3),INDEX(LINEST(OFFSET(AF40,1-$Q$5,0,$Q$5,1),OFFSET(AG40,1-$Q$5,0,$Q$5,9),TRUE,TRUE),1,5),"")</f>
        <v/>
      </c>
      <c r="BE40" s="9">
        <f>IF(AND((ROW()-7)&gt;=$Q$5,(ROW()-6)&lt;=$Q$3),INDEX(LINEST(OFFSET(AF40,1-$Q$5,0,$Q$5,1),OFFSET(AG40,1-$Q$5,0,$Q$5,9),TRUE,TRUE),1,4),"")</f>
        <v/>
      </c>
      <c r="BF40" s="9">
        <f>IF(AND((ROW()-7)&gt;=$Q$5,(ROW()-6)&lt;=$Q$3),INDEX(LINEST(OFFSET(AF40,1-$Q$5,0,$Q$5,1),OFFSET(AG40,1-$Q$5,0,$Q$5,9),TRUE,TRUE),1,3),"")</f>
        <v/>
      </c>
      <c r="BG40" s="9">
        <f>IF(AND((ROW()-7)&gt;=$Q$5,(ROW()-6)&lt;=$Q$3),INDEX(LINEST(OFFSET(AF40,1-$Q$5,0,$Q$5,1),OFFSET(AG40,1-$Q$5,0,$Q$5,9),TRUE,TRUE),1,2),"")</f>
        <v/>
      </c>
      <c r="BH40" s="9">
        <f>IF(AND((ROW()-7)&gt;=$Q$5,(ROW()-6)&lt;=$Q$3),INDEX(LINEST(OFFSET(AF40,1-$Q$5,0,$Q$5,1),OFFSET(AG40,1-$Q$5,0,$Q$5,9),TRUE,TRUE),1,1),"")</f>
        <v/>
      </c>
      <c r="BI40" s="10">
        <f>IF(AND((ROW()-7)&gt;=$Q$5,(ROW()-6)&lt;=$Q$3),INDEX(LINEST(OFFSET(AF40,1-$Q$5,0,$Q$5,1),OFFSET(AG40,1-$Q$5,0,$Q$5,9),TRUE,TRUE),3,1),"")</f>
        <v/>
      </c>
      <c r="BL40" s="9">
        <f>IF(AND((ROW()-6)&lt;=$Q$3,ISNUMBER(AY39)),AY39/$Q$4+AZ39*AG40+BA39*AH40+BB39*AI40+BC39*AJ40+BD39*AK40+BE39*AL40+BF39*AM40+BG39*AN40+BH39*AO40,"")</f>
        <v/>
      </c>
      <c r="BM40">
        <f>IF(ISNUMBER(BL40),AVERAGE(OFFSET(AF39,1-$Q$5,0,$Q$5,1)),"")</f>
        <v/>
      </c>
      <c r="BN40">
        <f>IF(ISNUMBER(BL40),(AF40-BL40)^2,"")</f>
        <v/>
      </c>
      <c r="BO40">
        <f>IF(ISNUMBER(BL40),AF40^2,"")</f>
        <v/>
      </c>
      <c r="BP40">
        <f>IF(ISNUMBER(BL40),(AF40-BM40)^2,"")</f>
        <v/>
      </c>
    </row>
    <row r="41">
      <c r="O41">
        <f>IF($R41="","",IF($Q$1="Weekly",INT(($R41-2)/7),IF($Q$1="Quarterly",YEAR($R41)*4+ROUNDUP(MONTH($R41)/3),YEAR($R41)*12+MONTH($R41))))</f>
        <v/>
      </c>
      <c r="P41">
        <f>IF($R41="","",IF($R42="",1,IF($O41&lt;&gt;$O42,1,0)))</f>
        <v/>
      </c>
      <c r="Q41">
        <f>IF($P41=1,SUM($P$7:$P41),"")</f>
        <v/>
      </c>
      <c r="R41">
        <f>IF($A41="","",IF(ISNUMBER($A41),$A41,IFERROR(DATEVALUE($A41),NA())))</f>
        <v/>
      </c>
      <c r="S41" s="7">
        <f>IFERROR(INDEX($R$7:$R$60000,MATCH(ROW()-6,$Q$7:$Q$60000,0)),"")</f>
        <v/>
      </c>
      <c r="T41">
        <f>IFERROR(INDEX($B$7:$B$60000,MATCH(ROW()-6,$Q$7:$Q$60000,0))*1,"")</f>
        <v/>
      </c>
      <c r="U41">
        <f>IFERROR(INDEX($C$7:$C$60000,MATCH(ROW()-6,$Q$7:$Q$60000,0))*1,"")</f>
        <v/>
      </c>
      <c r="V41">
        <f>IFERROR(INDEX($D$7:$D$60000,MATCH(ROW()-6,$Q$7:$Q$60000,0))*1,"")</f>
        <v/>
      </c>
      <c r="W41">
        <f>IFERROR(INDEX($E$7:$E$60000,MATCH(ROW()-6,$Q$7:$Q$60000,0))*1,"")</f>
        <v/>
      </c>
      <c r="X41">
        <f>IFERROR(INDEX($F$7:$F$60000,MATCH(ROW()-6,$Q$7:$Q$60000,0))*1,"")</f>
        <v/>
      </c>
      <c r="Y41">
        <f>IFERROR(INDEX($G$7:$G$60000,MATCH(ROW()-6,$Q$7:$Q$60000,0))*1,"")</f>
        <v/>
      </c>
      <c r="Z41">
        <f>IFERROR(INDEX($H$7:$H$60000,MATCH(ROW()-6,$Q$7:$Q$60000,0))*1,"")</f>
        <v/>
      </c>
      <c r="AA41">
        <f>IFERROR(INDEX($I$7:$I$60000,MATCH(ROW()-6,$Q$7:$Q$60000,0))*1,"")</f>
        <v/>
      </c>
      <c r="AB41">
        <f>IFERROR(INDEX($J$7:$J$60000,MATCH(ROW()-6,$Q$7:$Q$60000,0))*1,"")</f>
        <v/>
      </c>
      <c r="AC41">
        <f>IFERROR(INDEX($K$7:$K$60000,MATCH(ROW()-6,$Q$7:$Q$60000,0))*1,"")</f>
        <v/>
      </c>
      <c r="AF41" s="9">
        <f>IF(OR($S41="",$S40=""),"",IF($B$5="diff",($T41-$T40),LN($T41/$T40)))</f>
        <v/>
      </c>
      <c r="AG41" s="9">
        <f>IF(OR($S41="",$S40=""),"",IF($C$5="diff",(U41-U40),LN(U41/U40)))</f>
        <v/>
      </c>
      <c r="AH41" s="9">
        <f>IF(OR($S41="",$S40=""),"",IF($D$5="diff",(V41-V40),LN(V41/V40)))</f>
        <v/>
      </c>
      <c r="AI41" s="9">
        <f>IF(OR($S41="",$S40=""),"",IF($E$5="diff",(W41-W40),LN(W41/W40)))</f>
        <v/>
      </c>
      <c r="AJ41" s="9">
        <f>IF(OR($S41="",$S40=""),"",IF($F$5="diff",(X41-X40),LN(X41/X40)))</f>
        <v/>
      </c>
      <c r="AK41" s="9">
        <f>IF(OR($S41="",$S40=""),"",IF($G$5="diff",(Y41-Y40),LN(Y41/Y40)))</f>
        <v/>
      </c>
      <c r="AL41" s="9">
        <f>IF(OR($S41="",$S40=""),"",IF($H$5="diff",(Z41-Z40),LN(Z41/Z40)))</f>
        <v/>
      </c>
      <c r="AM41" s="9">
        <f>IF(OR($S41="",$S40=""),"",IF($I$5="diff",(AA41-AA40),LN(AA41/AA40)))</f>
        <v/>
      </c>
      <c r="AN41" s="9">
        <f>IF(OR($S41="",$S40=""),"",IF($J$5="diff",(AB41-AB40),LN(AB41/AB40)))</f>
        <v/>
      </c>
      <c r="AO41" s="9">
        <f>IF(OR($S41="",$S40=""),"",IF($K$5="diff",(AC41-AC40),LN(AC41/AC40)))</f>
        <v/>
      </c>
      <c r="AR41" s="9">
        <f>IF($AF41="","",$AU$13+$AU$4*AG41+$AU$5*AH41+$AU$6*AI41+$AU$7*AJ41+$AU$8*AK41+$AU$9*AL41+$AU$10*AM41+$AU$11*AN41+$AU$12*AO41)</f>
        <v/>
      </c>
      <c r="AY41" s="10">
        <f>IF(AND((ROW()-7)&gt;=$Q$5,(ROW()-6)&lt;=$Q$3),INDEX(LINEST(OFFSET(AF41,1-$Q$5,0,$Q$5,1),OFFSET(AG41,1-$Q$5,0,$Q$5,9),TRUE,TRUE),1,10)*$Q$4,"")</f>
        <v/>
      </c>
      <c r="AZ41" s="9">
        <f>IF(AND((ROW()-7)&gt;=$Q$5,(ROW()-6)&lt;=$Q$3),INDEX(LINEST(OFFSET(AF41,1-$Q$5,0,$Q$5,1),OFFSET(AG41,1-$Q$5,0,$Q$5,9),TRUE,TRUE),1,9),"")</f>
        <v/>
      </c>
      <c r="BA41" s="9">
        <f>IF(AND((ROW()-7)&gt;=$Q$5,(ROW()-6)&lt;=$Q$3),INDEX(LINEST(OFFSET(AF41,1-$Q$5,0,$Q$5,1),OFFSET(AG41,1-$Q$5,0,$Q$5,9),TRUE,TRUE),1,8),"")</f>
        <v/>
      </c>
      <c r="BB41" s="9">
        <f>IF(AND((ROW()-7)&gt;=$Q$5,(ROW()-6)&lt;=$Q$3),INDEX(LINEST(OFFSET(AF41,1-$Q$5,0,$Q$5,1),OFFSET(AG41,1-$Q$5,0,$Q$5,9),TRUE,TRUE),1,7),"")</f>
        <v/>
      </c>
      <c r="BC41" s="9">
        <f>IF(AND((ROW()-7)&gt;=$Q$5,(ROW()-6)&lt;=$Q$3),INDEX(LINEST(OFFSET(AF41,1-$Q$5,0,$Q$5,1),OFFSET(AG41,1-$Q$5,0,$Q$5,9),TRUE,TRUE),1,6),"")</f>
        <v/>
      </c>
      <c r="BD41" s="9">
        <f>IF(AND((ROW()-7)&gt;=$Q$5,(ROW()-6)&lt;=$Q$3),INDEX(LINEST(OFFSET(AF41,1-$Q$5,0,$Q$5,1),OFFSET(AG41,1-$Q$5,0,$Q$5,9),TRUE,TRUE),1,5),"")</f>
        <v/>
      </c>
      <c r="BE41" s="9">
        <f>IF(AND((ROW()-7)&gt;=$Q$5,(ROW()-6)&lt;=$Q$3),INDEX(LINEST(OFFSET(AF41,1-$Q$5,0,$Q$5,1),OFFSET(AG41,1-$Q$5,0,$Q$5,9),TRUE,TRUE),1,4),"")</f>
        <v/>
      </c>
      <c r="BF41" s="9">
        <f>IF(AND((ROW()-7)&gt;=$Q$5,(ROW()-6)&lt;=$Q$3),INDEX(LINEST(OFFSET(AF41,1-$Q$5,0,$Q$5,1),OFFSET(AG41,1-$Q$5,0,$Q$5,9),TRUE,TRUE),1,3),"")</f>
        <v/>
      </c>
      <c r="BG41" s="9">
        <f>IF(AND((ROW()-7)&gt;=$Q$5,(ROW()-6)&lt;=$Q$3),INDEX(LINEST(OFFSET(AF41,1-$Q$5,0,$Q$5,1),OFFSET(AG41,1-$Q$5,0,$Q$5,9),TRUE,TRUE),1,2),"")</f>
        <v/>
      </c>
      <c r="BH41" s="9">
        <f>IF(AND((ROW()-7)&gt;=$Q$5,(ROW()-6)&lt;=$Q$3),INDEX(LINEST(OFFSET(AF41,1-$Q$5,0,$Q$5,1),OFFSET(AG41,1-$Q$5,0,$Q$5,9),TRUE,TRUE),1,1),"")</f>
        <v/>
      </c>
      <c r="BI41" s="10">
        <f>IF(AND((ROW()-7)&gt;=$Q$5,(ROW()-6)&lt;=$Q$3),INDEX(LINEST(OFFSET(AF41,1-$Q$5,0,$Q$5,1),OFFSET(AG41,1-$Q$5,0,$Q$5,9),TRUE,TRUE),3,1),"")</f>
        <v/>
      </c>
      <c r="BL41" s="9">
        <f>IF(AND((ROW()-6)&lt;=$Q$3,ISNUMBER(AY40)),AY40/$Q$4+AZ40*AG41+BA40*AH41+BB40*AI41+BC40*AJ41+BD40*AK41+BE40*AL41+BF40*AM41+BG40*AN41+BH40*AO41,"")</f>
        <v/>
      </c>
      <c r="BM41">
        <f>IF(ISNUMBER(BL41),AVERAGE(OFFSET(AF40,1-$Q$5,0,$Q$5,1)),"")</f>
        <v/>
      </c>
      <c r="BN41">
        <f>IF(ISNUMBER(BL41),(AF41-BL41)^2,"")</f>
        <v/>
      </c>
      <c r="BO41">
        <f>IF(ISNUMBER(BL41),AF41^2,"")</f>
        <v/>
      </c>
      <c r="BP41">
        <f>IF(ISNUMBER(BL41),(AF41-BM41)^2,"")</f>
        <v/>
      </c>
    </row>
    <row r="42">
      <c r="O42">
        <f>IF($R42="","",IF($Q$1="Weekly",INT(($R42-2)/7),IF($Q$1="Quarterly",YEAR($R42)*4+ROUNDUP(MONTH($R42)/3),YEAR($R42)*12+MONTH($R42))))</f>
        <v/>
      </c>
      <c r="P42">
        <f>IF($R42="","",IF($R43="",1,IF($O42&lt;&gt;$O43,1,0)))</f>
        <v/>
      </c>
      <c r="Q42">
        <f>IF($P42=1,SUM($P$7:$P42),"")</f>
        <v/>
      </c>
      <c r="R42">
        <f>IF($A42="","",IF(ISNUMBER($A42),$A42,IFERROR(DATEVALUE($A42),NA())))</f>
        <v/>
      </c>
      <c r="S42" s="7">
        <f>IFERROR(INDEX($R$7:$R$60000,MATCH(ROW()-6,$Q$7:$Q$60000,0)),"")</f>
        <v/>
      </c>
      <c r="T42">
        <f>IFERROR(INDEX($B$7:$B$60000,MATCH(ROW()-6,$Q$7:$Q$60000,0))*1,"")</f>
        <v/>
      </c>
      <c r="U42">
        <f>IFERROR(INDEX($C$7:$C$60000,MATCH(ROW()-6,$Q$7:$Q$60000,0))*1,"")</f>
        <v/>
      </c>
      <c r="V42">
        <f>IFERROR(INDEX($D$7:$D$60000,MATCH(ROW()-6,$Q$7:$Q$60000,0))*1,"")</f>
        <v/>
      </c>
      <c r="W42">
        <f>IFERROR(INDEX($E$7:$E$60000,MATCH(ROW()-6,$Q$7:$Q$60000,0))*1,"")</f>
        <v/>
      </c>
      <c r="X42">
        <f>IFERROR(INDEX($F$7:$F$60000,MATCH(ROW()-6,$Q$7:$Q$60000,0))*1,"")</f>
        <v/>
      </c>
      <c r="Y42">
        <f>IFERROR(INDEX($G$7:$G$60000,MATCH(ROW()-6,$Q$7:$Q$60000,0))*1,"")</f>
        <v/>
      </c>
      <c r="Z42">
        <f>IFERROR(INDEX($H$7:$H$60000,MATCH(ROW()-6,$Q$7:$Q$60000,0))*1,"")</f>
        <v/>
      </c>
      <c r="AA42">
        <f>IFERROR(INDEX($I$7:$I$60000,MATCH(ROW()-6,$Q$7:$Q$60000,0))*1,"")</f>
        <v/>
      </c>
      <c r="AB42">
        <f>IFERROR(INDEX($J$7:$J$60000,MATCH(ROW()-6,$Q$7:$Q$60000,0))*1,"")</f>
        <v/>
      </c>
      <c r="AC42">
        <f>IFERROR(INDEX($K$7:$K$60000,MATCH(ROW()-6,$Q$7:$Q$60000,0))*1,"")</f>
        <v/>
      </c>
      <c r="AF42" s="9">
        <f>IF(OR($S42="",$S41=""),"",IF($B$5="diff",($T42-$T41),LN($T42/$T41)))</f>
        <v/>
      </c>
      <c r="AG42" s="9">
        <f>IF(OR($S42="",$S41=""),"",IF($C$5="diff",(U42-U41),LN(U42/U41)))</f>
        <v/>
      </c>
      <c r="AH42" s="9">
        <f>IF(OR($S42="",$S41=""),"",IF($D$5="diff",(V42-V41),LN(V42/V41)))</f>
        <v/>
      </c>
      <c r="AI42" s="9">
        <f>IF(OR($S42="",$S41=""),"",IF($E$5="diff",(W42-W41),LN(W42/W41)))</f>
        <v/>
      </c>
      <c r="AJ42" s="9">
        <f>IF(OR($S42="",$S41=""),"",IF($F$5="diff",(X42-X41),LN(X42/X41)))</f>
        <v/>
      </c>
      <c r="AK42" s="9">
        <f>IF(OR($S42="",$S41=""),"",IF($G$5="diff",(Y42-Y41),LN(Y42/Y41)))</f>
        <v/>
      </c>
      <c r="AL42" s="9">
        <f>IF(OR($S42="",$S41=""),"",IF($H$5="diff",(Z42-Z41),LN(Z42/Z41)))</f>
        <v/>
      </c>
      <c r="AM42" s="9">
        <f>IF(OR($S42="",$S41=""),"",IF($I$5="diff",(AA42-AA41),LN(AA42/AA41)))</f>
        <v/>
      </c>
      <c r="AN42" s="9">
        <f>IF(OR($S42="",$S41=""),"",IF($J$5="diff",(AB42-AB41),LN(AB42/AB41)))</f>
        <v/>
      </c>
      <c r="AO42" s="9">
        <f>IF(OR($S42="",$S41=""),"",IF($K$5="diff",(AC42-AC41),LN(AC42/AC41)))</f>
        <v/>
      </c>
      <c r="AR42" s="9">
        <f>IF($AF42="","",$AU$13+$AU$4*AG42+$AU$5*AH42+$AU$6*AI42+$AU$7*AJ42+$AU$8*AK42+$AU$9*AL42+$AU$10*AM42+$AU$11*AN42+$AU$12*AO42)</f>
        <v/>
      </c>
      <c r="AY42" s="10">
        <f>IF(AND((ROW()-7)&gt;=$Q$5,(ROW()-6)&lt;=$Q$3),INDEX(LINEST(OFFSET(AF42,1-$Q$5,0,$Q$5,1),OFFSET(AG42,1-$Q$5,0,$Q$5,9),TRUE,TRUE),1,10)*$Q$4,"")</f>
        <v/>
      </c>
      <c r="AZ42" s="9">
        <f>IF(AND((ROW()-7)&gt;=$Q$5,(ROW()-6)&lt;=$Q$3),INDEX(LINEST(OFFSET(AF42,1-$Q$5,0,$Q$5,1),OFFSET(AG42,1-$Q$5,0,$Q$5,9),TRUE,TRUE),1,9),"")</f>
        <v/>
      </c>
      <c r="BA42" s="9">
        <f>IF(AND((ROW()-7)&gt;=$Q$5,(ROW()-6)&lt;=$Q$3),INDEX(LINEST(OFFSET(AF42,1-$Q$5,0,$Q$5,1),OFFSET(AG42,1-$Q$5,0,$Q$5,9),TRUE,TRUE),1,8),"")</f>
        <v/>
      </c>
      <c r="BB42" s="9">
        <f>IF(AND((ROW()-7)&gt;=$Q$5,(ROW()-6)&lt;=$Q$3),INDEX(LINEST(OFFSET(AF42,1-$Q$5,0,$Q$5,1),OFFSET(AG42,1-$Q$5,0,$Q$5,9),TRUE,TRUE),1,7),"")</f>
        <v/>
      </c>
      <c r="BC42" s="9">
        <f>IF(AND((ROW()-7)&gt;=$Q$5,(ROW()-6)&lt;=$Q$3),INDEX(LINEST(OFFSET(AF42,1-$Q$5,0,$Q$5,1),OFFSET(AG42,1-$Q$5,0,$Q$5,9),TRUE,TRUE),1,6),"")</f>
        <v/>
      </c>
      <c r="BD42" s="9">
        <f>IF(AND((ROW()-7)&gt;=$Q$5,(ROW()-6)&lt;=$Q$3),INDEX(LINEST(OFFSET(AF42,1-$Q$5,0,$Q$5,1),OFFSET(AG42,1-$Q$5,0,$Q$5,9),TRUE,TRUE),1,5),"")</f>
        <v/>
      </c>
      <c r="BE42" s="9">
        <f>IF(AND((ROW()-7)&gt;=$Q$5,(ROW()-6)&lt;=$Q$3),INDEX(LINEST(OFFSET(AF42,1-$Q$5,0,$Q$5,1),OFFSET(AG42,1-$Q$5,0,$Q$5,9),TRUE,TRUE),1,4),"")</f>
        <v/>
      </c>
      <c r="BF42" s="9">
        <f>IF(AND((ROW()-7)&gt;=$Q$5,(ROW()-6)&lt;=$Q$3),INDEX(LINEST(OFFSET(AF42,1-$Q$5,0,$Q$5,1),OFFSET(AG42,1-$Q$5,0,$Q$5,9),TRUE,TRUE),1,3),"")</f>
        <v/>
      </c>
      <c r="BG42" s="9">
        <f>IF(AND((ROW()-7)&gt;=$Q$5,(ROW()-6)&lt;=$Q$3),INDEX(LINEST(OFFSET(AF42,1-$Q$5,0,$Q$5,1),OFFSET(AG42,1-$Q$5,0,$Q$5,9),TRUE,TRUE),1,2),"")</f>
        <v/>
      </c>
      <c r="BH42" s="9">
        <f>IF(AND((ROW()-7)&gt;=$Q$5,(ROW()-6)&lt;=$Q$3),INDEX(LINEST(OFFSET(AF42,1-$Q$5,0,$Q$5,1),OFFSET(AG42,1-$Q$5,0,$Q$5,9),TRUE,TRUE),1,1),"")</f>
        <v/>
      </c>
      <c r="BI42" s="10">
        <f>IF(AND((ROW()-7)&gt;=$Q$5,(ROW()-6)&lt;=$Q$3),INDEX(LINEST(OFFSET(AF42,1-$Q$5,0,$Q$5,1),OFFSET(AG42,1-$Q$5,0,$Q$5,9),TRUE,TRUE),3,1),"")</f>
        <v/>
      </c>
      <c r="BL42" s="9">
        <f>IF(AND((ROW()-6)&lt;=$Q$3,ISNUMBER(AY41)),AY41/$Q$4+AZ41*AG42+BA41*AH42+BB41*AI42+BC41*AJ42+BD41*AK42+BE41*AL42+BF41*AM42+BG41*AN42+BH41*AO42,"")</f>
        <v/>
      </c>
      <c r="BM42">
        <f>IF(ISNUMBER(BL42),AVERAGE(OFFSET(AF41,1-$Q$5,0,$Q$5,1)),"")</f>
        <v/>
      </c>
      <c r="BN42">
        <f>IF(ISNUMBER(BL42),(AF42-BL42)^2,"")</f>
        <v/>
      </c>
      <c r="BO42">
        <f>IF(ISNUMBER(BL42),AF42^2,"")</f>
        <v/>
      </c>
      <c r="BP42">
        <f>IF(ISNUMBER(BL42),(AF42-BM42)^2,"")</f>
        <v/>
      </c>
    </row>
    <row r="43">
      <c r="O43">
        <f>IF($R43="","",IF($Q$1="Weekly",INT(($R43-2)/7),IF($Q$1="Quarterly",YEAR($R43)*4+ROUNDUP(MONTH($R43)/3),YEAR($R43)*12+MONTH($R43))))</f>
        <v/>
      </c>
      <c r="P43">
        <f>IF($R43="","",IF($R44="",1,IF($O43&lt;&gt;$O44,1,0)))</f>
        <v/>
      </c>
      <c r="Q43">
        <f>IF($P43=1,SUM($P$7:$P43),"")</f>
        <v/>
      </c>
      <c r="R43">
        <f>IF($A43="","",IF(ISNUMBER($A43),$A43,IFERROR(DATEVALUE($A43),NA())))</f>
        <v/>
      </c>
      <c r="S43" s="7">
        <f>IFERROR(INDEX($R$7:$R$60000,MATCH(ROW()-6,$Q$7:$Q$60000,0)),"")</f>
        <v/>
      </c>
      <c r="T43">
        <f>IFERROR(INDEX($B$7:$B$60000,MATCH(ROW()-6,$Q$7:$Q$60000,0))*1,"")</f>
        <v/>
      </c>
      <c r="U43">
        <f>IFERROR(INDEX($C$7:$C$60000,MATCH(ROW()-6,$Q$7:$Q$60000,0))*1,"")</f>
        <v/>
      </c>
      <c r="V43">
        <f>IFERROR(INDEX($D$7:$D$60000,MATCH(ROW()-6,$Q$7:$Q$60000,0))*1,"")</f>
        <v/>
      </c>
      <c r="W43">
        <f>IFERROR(INDEX($E$7:$E$60000,MATCH(ROW()-6,$Q$7:$Q$60000,0))*1,"")</f>
        <v/>
      </c>
      <c r="X43">
        <f>IFERROR(INDEX($F$7:$F$60000,MATCH(ROW()-6,$Q$7:$Q$60000,0))*1,"")</f>
        <v/>
      </c>
      <c r="Y43">
        <f>IFERROR(INDEX($G$7:$G$60000,MATCH(ROW()-6,$Q$7:$Q$60000,0))*1,"")</f>
        <v/>
      </c>
      <c r="Z43">
        <f>IFERROR(INDEX($H$7:$H$60000,MATCH(ROW()-6,$Q$7:$Q$60000,0))*1,"")</f>
        <v/>
      </c>
      <c r="AA43">
        <f>IFERROR(INDEX($I$7:$I$60000,MATCH(ROW()-6,$Q$7:$Q$60000,0))*1,"")</f>
        <v/>
      </c>
      <c r="AB43">
        <f>IFERROR(INDEX($J$7:$J$60000,MATCH(ROW()-6,$Q$7:$Q$60000,0))*1,"")</f>
        <v/>
      </c>
      <c r="AC43">
        <f>IFERROR(INDEX($K$7:$K$60000,MATCH(ROW()-6,$Q$7:$Q$60000,0))*1,"")</f>
        <v/>
      </c>
      <c r="AF43" s="9">
        <f>IF(OR($S43="",$S42=""),"",IF($B$5="diff",($T43-$T42),LN($T43/$T42)))</f>
        <v/>
      </c>
      <c r="AG43" s="9">
        <f>IF(OR($S43="",$S42=""),"",IF($C$5="diff",(U43-U42),LN(U43/U42)))</f>
        <v/>
      </c>
      <c r="AH43" s="9">
        <f>IF(OR($S43="",$S42=""),"",IF($D$5="diff",(V43-V42),LN(V43/V42)))</f>
        <v/>
      </c>
      <c r="AI43" s="9">
        <f>IF(OR($S43="",$S42=""),"",IF($E$5="diff",(W43-W42),LN(W43/W42)))</f>
        <v/>
      </c>
      <c r="AJ43" s="9">
        <f>IF(OR($S43="",$S42=""),"",IF($F$5="diff",(X43-X42),LN(X43/X42)))</f>
        <v/>
      </c>
      <c r="AK43" s="9">
        <f>IF(OR($S43="",$S42=""),"",IF($G$5="diff",(Y43-Y42),LN(Y43/Y42)))</f>
        <v/>
      </c>
      <c r="AL43" s="9">
        <f>IF(OR($S43="",$S42=""),"",IF($H$5="diff",(Z43-Z42),LN(Z43/Z42)))</f>
        <v/>
      </c>
      <c r="AM43" s="9">
        <f>IF(OR($S43="",$S42=""),"",IF($I$5="diff",(AA43-AA42),LN(AA43/AA42)))</f>
        <v/>
      </c>
      <c r="AN43" s="9">
        <f>IF(OR($S43="",$S42=""),"",IF($J$5="diff",(AB43-AB42),LN(AB43/AB42)))</f>
        <v/>
      </c>
      <c r="AO43" s="9">
        <f>IF(OR($S43="",$S42=""),"",IF($K$5="diff",(AC43-AC42),LN(AC43/AC42)))</f>
        <v/>
      </c>
      <c r="AR43" s="9">
        <f>IF($AF43="","",$AU$13+$AU$4*AG43+$AU$5*AH43+$AU$6*AI43+$AU$7*AJ43+$AU$8*AK43+$AU$9*AL43+$AU$10*AM43+$AU$11*AN43+$AU$12*AO43)</f>
        <v/>
      </c>
      <c r="AY43" s="10">
        <f>IF(AND((ROW()-7)&gt;=$Q$5,(ROW()-6)&lt;=$Q$3),INDEX(LINEST(OFFSET(AF43,1-$Q$5,0,$Q$5,1),OFFSET(AG43,1-$Q$5,0,$Q$5,9),TRUE,TRUE),1,10)*$Q$4,"")</f>
        <v/>
      </c>
      <c r="AZ43" s="9">
        <f>IF(AND((ROW()-7)&gt;=$Q$5,(ROW()-6)&lt;=$Q$3),INDEX(LINEST(OFFSET(AF43,1-$Q$5,0,$Q$5,1),OFFSET(AG43,1-$Q$5,0,$Q$5,9),TRUE,TRUE),1,9),"")</f>
        <v/>
      </c>
      <c r="BA43" s="9">
        <f>IF(AND((ROW()-7)&gt;=$Q$5,(ROW()-6)&lt;=$Q$3),INDEX(LINEST(OFFSET(AF43,1-$Q$5,0,$Q$5,1),OFFSET(AG43,1-$Q$5,0,$Q$5,9),TRUE,TRUE),1,8),"")</f>
        <v/>
      </c>
      <c r="BB43" s="9">
        <f>IF(AND((ROW()-7)&gt;=$Q$5,(ROW()-6)&lt;=$Q$3),INDEX(LINEST(OFFSET(AF43,1-$Q$5,0,$Q$5,1),OFFSET(AG43,1-$Q$5,0,$Q$5,9),TRUE,TRUE),1,7),"")</f>
        <v/>
      </c>
      <c r="BC43" s="9">
        <f>IF(AND((ROW()-7)&gt;=$Q$5,(ROW()-6)&lt;=$Q$3),INDEX(LINEST(OFFSET(AF43,1-$Q$5,0,$Q$5,1),OFFSET(AG43,1-$Q$5,0,$Q$5,9),TRUE,TRUE),1,6),"")</f>
        <v/>
      </c>
      <c r="BD43" s="9">
        <f>IF(AND((ROW()-7)&gt;=$Q$5,(ROW()-6)&lt;=$Q$3),INDEX(LINEST(OFFSET(AF43,1-$Q$5,0,$Q$5,1),OFFSET(AG43,1-$Q$5,0,$Q$5,9),TRUE,TRUE),1,5),"")</f>
        <v/>
      </c>
      <c r="BE43" s="9">
        <f>IF(AND((ROW()-7)&gt;=$Q$5,(ROW()-6)&lt;=$Q$3),INDEX(LINEST(OFFSET(AF43,1-$Q$5,0,$Q$5,1),OFFSET(AG43,1-$Q$5,0,$Q$5,9),TRUE,TRUE),1,4),"")</f>
        <v/>
      </c>
      <c r="BF43" s="9">
        <f>IF(AND((ROW()-7)&gt;=$Q$5,(ROW()-6)&lt;=$Q$3),INDEX(LINEST(OFFSET(AF43,1-$Q$5,0,$Q$5,1),OFFSET(AG43,1-$Q$5,0,$Q$5,9),TRUE,TRUE),1,3),"")</f>
        <v/>
      </c>
      <c r="BG43" s="9">
        <f>IF(AND((ROW()-7)&gt;=$Q$5,(ROW()-6)&lt;=$Q$3),INDEX(LINEST(OFFSET(AF43,1-$Q$5,0,$Q$5,1),OFFSET(AG43,1-$Q$5,0,$Q$5,9),TRUE,TRUE),1,2),"")</f>
        <v/>
      </c>
      <c r="BH43" s="9">
        <f>IF(AND((ROW()-7)&gt;=$Q$5,(ROW()-6)&lt;=$Q$3),INDEX(LINEST(OFFSET(AF43,1-$Q$5,0,$Q$5,1),OFFSET(AG43,1-$Q$5,0,$Q$5,9),TRUE,TRUE),1,1),"")</f>
        <v/>
      </c>
      <c r="BI43" s="10">
        <f>IF(AND((ROW()-7)&gt;=$Q$5,(ROW()-6)&lt;=$Q$3),INDEX(LINEST(OFFSET(AF43,1-$Q$5,0,$Q$5,1),OFFSET(AG43,1-$Q$5,0,$Q$5,9),TRUE,TRUE),3,1),"")</f>
        <v/>
      </c>
      <c r="BL43" s="9">
        <f>IF(AND((ROW()-6)&lt;=$Q$3,ISNUMBER(AY42)),AY42/$Q$4+AZ42*AG43+BA42*AH43+BB42*AI43+BC42*AJ43+BD42*AK43+BE42*AL43+BF42*AM43+BG42*AN43+BH42*AO43,"")</f>
        <v/>
      </c>
      <c r="BM43">
        <f>IF(ISNUMBER(BL43),AVERAGE(OFFSET(AF42,1-$Q$5,0,$Q$5,1)),"")</f>
        <v/>
      </c>
      <c r="BN43">
        <f>IF(ISNUMBER(BL43),(AF43-BL43)^2,"")</f>
        <v/>
      </c>
      <c r="BO43">
        <f>IF(ISNUMBER(BL43),AF43^2,"")</f>
        <v/>
      </c>
      <c r="BP43">
        <f>IF(ISNUMBER(BL43),(AF43-BM43)^2,"")</f>
        <v/>
      </c>
    </row>
    <row r="44">
      <c r="O44">
        <f>IF($R44="","",IF($Q$1="Weekly",INT(($R44-2)/7),IF($Q$1="Quarterly",YEAR($R44)*4+ROUNDUP(MONTH($R44)/3),YEAR($R44)*12+MONTH($R44))))</f>
        <v/>
      </c>
      <c r="P44">
        <f>IF($R44="","",IF($R45="",1,IF($O44&lt;&gt;$O45,1,0)))</f>
        <v/>
      </c>
      <c r="Q44">
        <f>IF($P44=1,SUM($P$7:$P44),"")</f>
        <v/>
      </c>
      <c r="R44">
        <f>IF($A44="","",IF(ISNUMBER($A44),$A44,IFERROR(DATEVALUE($A44),NA())))</f>
        <v/>
      </c>
      <c r="S44" s="7">
        <f>IFERROR(INDEX($R$7:$R$60000,MATCH(ROW()-6,$Q$7:$Q$60000,0)),"")</f>
        <v/>
      </c>
      <c r="T44">
        <f>IFERROR(INDEX($B$7:$B$60000,MATCH(ROW()-6,$Q$7:$Q$60000,0))*1,"")</f>
        <v/>
      </c>
      <c r="U44">
        <f>IFERROR(INDEX($C$7:$C$60000,MATCH(ROW()-6,$Q$7:$Q$60000,0))*1,"")</f>
        <v/>
      </c>
      <c r="V44">
        <f>IFERROR(INDEX($D$7:$D$60000,MATCH(ROW()-6,$Q$7:$Q$60000,0))*1,"")</f>
        <v/>
      </c>
      <c r="W44">
        <f>IFERROR(INDEX($E$7:$E$60000,MATCH(ROW()-6,$Q$7:$Q$60000,0))*1,"")</f>
        <v/>
      </c>
      <c r="X44">
        <f>IFERROR(INDEX($F$7:$F$60000,MATCH(ROW()-6,$Q$7:$Q$60000,0))*1,"")</f>
        <v/>
      </c>
      <c r="Y44">
        <f>IFERROR(INDEX($G$7:$G$60000,MATCH(ROW()-6,$Q$7:$Q$60000,0))*1,"")</f>
        <v/>
      </c>
      <c r="Z44">
        <f>IFERROR(INDEX($H$7:$H$60000,MATCH(ROW()-6,$Q$7:$Q$60000,0))*1,"")</f>
        <v/>
      </c>
      <c r="AA44">
        <f>IFERROR(INDEX($I$7:$I$60000,MATCH(ROW()-6,$Q$7:$Q$60000,0))*1,"")</f>
        <v/>
      </c>
      <c r="AB44">
        <f>IFERROR(INDEX($J$7:$J$60000,MATCH(ROW()-6,$Q$7:$Q$60000,0))*1,"")</f>
        <v/>
      </c>
      <c r="AC44">
        <f>IFERROR(INDEX($K$7:$K$60000,MATCH(ROW()-6,$Q$7:$Q$60000,0))*1,"")</f>
        <v/>
      </c>
      <c r="AF44" s="9">
        <f>IF(OR($S44="",$S43=""),"",IF($B$5="diff",($T44-$T43),LN($T44/$T43)))</f>
        <v/>
      </c>
      <c r="AG44" s="9">
        <f>IF(OR($S44="",$S43=""),"",IF($C$5="diff",(U44-U43),LN(U44/U43)))</f>
        <v/>
      </c>
      <c r="AH44" s="9">
        <f>IF(OR($S44="",$S43=""),"",IF($D$5="diff",(V44-V43),LN(V44/V43)))</f>
        <v/>
      </c>
      <c r="AI44" s="9">
        <f>IF(OR($S44="",$S43=""),"",IF($E$5="diff",(W44-W43),LN(W44/W43)))</f>
        <v/>
      </c>
      <c r="AJ44" s="9">
        <f>IF(OR($S44="",$S43=""),"",IF($F$5="diff",(X44-X43),LN(X44/X43)))</f>
        <v/>
      </c>
      <c r="AK44" s="9">
        <f>IF(OR($S44="",$S43=""),"",IF($G$5="diff",(Y44-Y43),LN(Y44/Y43)))</f>
        <v/>
      </c>
      <c r="AL44" s="9">
        <f>IF(OR($S44="",$S43=""),"",IF($H$5="diff",(Z44-Z43),LN(Z44/Z43)))</f>
        <v/>
      </c>
      <c r="AM44" s="9">
        <f>IF(OR($S44="",$S43=""),"",IF($I$5="diff",(AA44-AA43),LN(AA44/AA43)))</f>
        <v/>
      </c>
      <c r="AN44" s="9">
        <f>IF(OR($S44="",$S43=""),"",IF($J$5="diff",(AB44-AB43),LN(AB44/AB43)))</f>
        <v/>
      </c>
      <c r="AO44" s="9">
        <f>IF(OR($S44="",$S43=""),"",IF($K$5="diff",(AC44-AC43),LN(AC44/AC43)))</f>
        <v/>
      </c>
      <c r="AR44" s="9">
        <f>IF($AF44="","",$AU$13+$AU$4*AG44+$AU$5*AH44+$AU$6*AI44+$AU$7*AJ44+$AU$8*AK44+$AU$9*AL44+$AU$10*AM44+$AU$11*AN44+$AU$12*AO44)</f>
        <v/>
      </c>
      <c r="AY44" s="10">
        <f>IF(AND((ROW()-7)&gt;=$Q$5,(ROW()-6)&lt;=$Q$3),INDEX(LINEST(OFFSET(AF44,1-$Q$5,0,$Q$5,1),OFFSET(AG44,1-$Q$5,0,$Q$5,9),TRUE,TRUE),1,10)*$Q$4,"")</f>
        <v/>
      </c>
      <c r="AZ44" s="9">
        <f>IF(AND((ROW()-7)&gt;=$Q$5,(ROW()-6)&lt;=$Q$3),INDEX(LINEST(OFFSET(AF44,1-$Q$5,0,$Q$5,1),OFFSET(AG44,1-$Q$5,0,$Q$5,9),TRUE,TRUE),1,9),"")</f>
        <v/>
      </c>
      <c r="BA44" s="9">
        <f>IF(AND((ROW()-7)&gt;=$Q$5,(ROW()-6)&lt;=$Q$3),INDEX(LINEST(OFFSET(AF44,1-$Q$5,0,$Q$5,1),OFFSET(AG44,1-$Q$5,0,$Q$5,9),TRUE,TRUE),1,8),"")</f>
        <v/>
      </c>
      <c r="BB44" s="9">
        <f>IF(AND((ROW()-7)&gt;=$Q$5,(ROW()-6)&lt;=$Q$3),INDEX(LINEST(OFFSET(AF44,1-$Q$5,0,$Q$5,1),OFFSET(AG44,1-$Q$5,0,$Q$5,9),TRUE,TRUE),1,7),"")</f>
        <v/>
      </c>
      <c r="BC44" s="9">
        <f>IF(AND((ROW()-7)&gt;=$Q$5,(ROW()-6)&lt;=$Q$3),INDEX(LINEST(OFFSET(AF44,1-$Q$5,0,$Q$5,1),OFFSET(AG44,1-$Q$5,0,$Q$5,9),TRUE,TRUE),1,6),"")</f>
        <v/>
      </c>
      <c r="BD44" s="9">
        <f>IF(AND((ROW()-7)&gt;=$Q$5,(ROW()-6)&lt;=$Q$3),INDEX(LINEST(OFFSET(AF44,1-$Q$5,0,$Q$5,1),OFFSET(AG44,1-$Q$5,0,$Q$5,9),TRUE,TRUE),1,5),"")</f>
        <v/>
      </c>
      <c r="BE44" s="9">
        <f>IF(AND((ROW()-7)&gt;=$Q$5,(ROW()-6)&lt;=$Q$3),INDEX(LINEST(OFFSET(AF44,1-$Q$5,0,$Q$5,1),OFFSET(AG44,1-$Q$5,0,$Q$5,9),TRUE,TRUE),1,4),"")</f>
        <v/>
      </c>
      <c r="BF44" s="9">
        <f>IF(AND((ROW()-7)&gt;=$Q$5,(ROW()-6)&lt;=$Q$3),INDEX(LINEST(OFFSET(AF44,1-$Q$5,0,$Q$5,1),OFFSET(AG44,1-$Q$5,0,$Q$5,9),TRUE,TRUE),1,3),"")</f>
        <v/>
      </c>
      <c r="BG44" s="9">
        <f>IF(AND((ROW()-7)&gt;=$Q$5,(ROW()-6)&lt;=$Q$3),INDEX(LINEST(OFFSET(AF44,1-$Q$5,0,$Q$5,1),OFFSET(AG44,1-$Q$5,0,$Q$5,9),TRUE,TRUE),1,2),"")</f>
        <v/>
      </c>
      <c r="BH44" s="9">
        <f>IF(AND((ROW()-7)&gt;=$Q$5,(ROW()-6)&lt;=$Q$3),INDEX(LINEST(OFFSET(AF44,1-$Q$5,0,$Q$5,1),OFFSET(AG44,1-$Q$5,0,$Q$5,9),TRUE,TRUE),1,1),"")</f>
        <v/>
      </c>
      <c r="BI44" s="10">
        <f>IF(AND((ROW()-7)&gt;=$Q$5,(ROW()-6)&lt;=$Q$3),INDEX(LINEST(OFFSET(AF44,1-$Q$5,0,$Q$5,1),OFFSET(AG44,1-$Q$5,0,$Q$5,9),TRUE,TRUE),3,1),"")</f>
        <v/>
      </c>
      <c r="BL44" s="9">
        <f>IF(AND((ROW()-6)&lt;=$Q$3,ISNUMBER(AY43)),AY43/$Q$4+AZ43*AG44+BA43*AH44+BB43*AI44+BC43*AJ44+BD43*AK44+BE43*AL44+BF43*AM44+BG43*AN44+BH43*AO44,"")</f>
        <v/>
      </c>
      <c r="BM44">
        <f>IF(ISNUMBER(BL44),AVERAGE(OFFSET(AF43,1-$Q$5,0,$Q$5,1)),"")</f>
        <v/>
      </c>
      <c r="BN44">
        <f>IF(ISNUMBER(BL44),(AF44-BL44)^2,"")</f>
        <v/>
      </c>
      <c r="BO44">
        <f>IF(ISNUMBER(BL44),AF44^2,"")</f>
        <v/>
      </c>
      <c r="BP44">
        <f>IF(ISNUMBER(BL44),(AF44-BM44)^2,"")</f>
        <v/>
      </c>
    </row>
    <row r="45">
      <c r="O45">
        <f>IF($R45="","",IF($Q$1="Weekly",INT(($R45-2)/7),IF($Q$1="Quarterly",YEAR($R45)*4+ROUNDUP(MONTH($R45)/3),YEAR($R45)*12+MONTH($R45))))</f>
        <v/>
      </c>
      <c r="P45">
        <f>IF($R45="","",IF($R46="",1,IF($O45&lt;&gt;$O46,1,0)))</f>
        <v/>
      </c>
      <c r="Q45">
        <f>IF($P45=1,SUM($P$7:$P45),"")</f>
        <v/>
      </c>
      <c r="R45">
        <f>IF($A45="","",IF(ISNUMBER($A45),$A45,IFERROR(DATEVALUE($A45),NA())))</f>
        <v/>
      </c>
      <c r="S45" s="7">
        <f>IFERROR(INDEX($R$7:$R$60000,MATCH(ROW()-6,$Q$7:$Q$60000,0)),"")</f>
        <v/>
      </c>
      <c r="T45">
        <f>IFERROR(INDEX($B$7:$B$60000,MATCH(ROW()-6,$Q$7:$Q$60000,0))*1,"")</f>
        <v/>
      </c>
      <c r="U45">
        <f>IFERROR(INDEX($C$7:$C$60000,MATCH(ROW()-6,$Q$7:$Q$60000,0))*1,"")</f>
        <v/>
      </c>
      <c r="V45">
        <f>IFERROR(INDEX($D$7:$D$60000,MATCH(ROW()-6,$Q$7:$Q$60000,0))*1,"")</f>
        <v/>
      </c>
      <c r="W45">
        <f>IFERROR(INDEX($E$7:$E$60000,MATCH(ROW()-6,$Q$7:$Q$60000,0))*1,"")</f>
        <v/>
      </c>
      <c r="X45">
        <f>IFERROR(INDEX($F$7:$F$60000,MATCH(ROW()-6,$Q$7:$Q$60000,0))*1,"")</f>
        <v/>
      </c>
      <c r="Y45">
        <f>IFERROR(INDEX($G$7:$G$60000,MATCH(ROW()-6,$Q$7:$Q$60000,0))*1,"")</f>
        <v/>
      </c>
      <c r="Z45">
        <f>IFERROR(INDEX($H$7:$H$60000,MATCH(ROW()-6,$Q$7:$Q$60000,0))*1,"")</f>
        <v/>
      </c>
      <c r="AA45">
        <f>IFERROR(INDEX($I$7:$I$60000,MATCH(ROW()-6,$Q$7:$Q$60000,0))*1,"")</f>
        <v/>
      </c>
      <c r="AB45">
        <f>IFERROR(INDEX($J$7:$J$60000,MATCH(ROW()-6,$Q$7:$Q$60000,0))*1,"")</f>
        <v/>
      </c>
      <c r="AC45">
        <f>IFERROR(INDEX($K$7:$K$60000,MATCH(ROW()-6,$Q$7:$Q$60000,0))*1,"")</f>
        <v/>
      </c>
      <c r="AF45" s="9">
        <f>IF(OR($S45="",$S44=""),"",IF($B$5="diff",($T45-$T44),LN($T45/$T44)))</f>
        <v/>
      </c>
      <c r="AG45" s="9">
        <f>IF(OR($S45="",$S44=""),"",IF($C$5="diff",(U45-U44),LN(U45/U44)))</f>
        <v/>
      </c>
      <c r="AH45" s="9">
        <f>IF(OR($S45="",$S44=""),"",IF($D$5="diff",(V45-V44),LN(V45/V44)))</f>
        <v/>
      </c>
      <c r="AI45" s="9">
        <f>IF(OR($S45="",$S44=""),"",IF($E$5="diff",(W45-W44),LN(W45/W44)))</f>
        <v/>
      </c>
      <c r="AJ45" s="9">
        <f>IF(OR($S45="",$S44=""),"",IF($F$5="diff",(X45-X44),LN(X45/X44)))</f>
        <v/>
      </c>
      <c r="AK45" s="9">
        <f>IF(OR($S45="",$S44=""),"",IF($G$5="diff",(Y45-Y44),LN(Y45/Y44)))</f>
        <v/>
      </c>
      <c r="AL45" s="9">
        <f>IF(OR($S45="",$S44=""),"",IF($H$5="diff",(Z45-Z44),LN(Z45/Z44)))</f>
        <v/>
      </c>
      <c r="AM45" s="9">
        <f>IF(OR($S45="",$S44=""),"",IF($I$5="diff",(AA45-AA44),LN(AA45/AA44)))</f>
        <v/>
      </c>
      <c r="AN45" s="9">
        <f>IF(OR($S45="",$S44=""),"",IF($J$5="diff",(AB45-AB44),LN(AB45/AB44)))</f>
        <v/>
      </c>
      <c r="AO45" s="9">
        <f>IF(OR($S45="",$S44=""),"",IF($K$5="diff",(AC45-AC44),LN(AC45/AC44)))</f>
        <v/>
      </c>
      <c r="AR45" s="9">
        <f>IF($AF45="","",$AU$13+$AU$4*AG45+$AU$5*AH45+$AU$6*AI45+$AU$7*AJ45+$AU$8*AK45+$AU$9*AL45+$AU$10*AM45+$AU$11*AN45+$AU$12*AO45)</f>
        <v/>
      </c>
      <c r="AY45" s="10">
        <f>IF(AND((ROW()-7)&gt;=$Q$5,(ROW()-6)&lt;=$Q$3),INDEX(LINEST(OFFSET(AF45,1-$Q$5,0,$Q$5,1),OFFSET(AG45,1-$Q$5,0,$Q$5,9),TRUE,TRUE),1,10)*$Q$4,"")</f>
        <v/>
      </c>
      <c r="AZ45" s="9">
        <f>IF(AND((ROW()-7)&gt;=$Q$5,(ROW()-6)&lt;=$Q$3),INDEX(LINEST(OFFSET(AF45,1-$Q$5,0,$Q$5,1),OFFSET(AG45,1-$Q$5,0,$Q$5,9),TRUE,TRUE),1,9),"")</f>
        <v/>
      </c>
      <c r="BA45" s="9">
        <f>IF(AND((ROW()-7)&gt;=$Q$5,(ROW()-6)&lt;=$Q$3),INDEX(LINEST(OFFSET(AF45,1-$Q$5,0,$Q$5,1),OFFSET(AG45,1-$Q$5,0,$Q$5,9),TRUE,TRUE),1,8),"")</f>
        <v/>
      </c>
      <c r="BB45" s="9">
        <f>IF(AND((ROW()-7)&gt;=$Q$5,(ROW()-6)&lt;=$Q$3),INDEX(LINEST(OFFSET(AF45,1-$Q$5,0,$Q$5,1),OFFSET(AG45,1-$Q$5,0,$Q$5,9),TRUE,TRUE),1,7),"")</f>
        <v/>
      </c>
      <c r="BC45" s="9">
        <f>IF(AND((ROW()-7)&gt;=$Q$5,(ROW()-6)&lt;=$Q$3),INDEX(LINEST(OFFSET(AF45,1-$Q$5,0,$Q$5,1),OFFSET(AG45,1-$Q$5,0,$Q$5,9),TRUE,TRUE),1,6),"")</f>
        <v/>
      </c>
      <c r="BD45" s="9">
        <f>IF(AND((ROW()-7)&gt;=$Q$5,(ROW()-6)&lt;=$Q$3),INDEX(LINEST(OFFSET(AF45,1-$Q$5,0,$Q$5,1),OFFSET(AG45,1-$Q$5,0,$Q$5,9),TRUE,TRUE),1,5),"")</f>
        <v/>
      </c>
      <c r="BE45" s="9">
        <f>IF(AND((ROW()-7)&gt;=$Q$5,(ROW()-6)&lt;=$Q$3),INDEX(LINEST(OFFSET(AF45,1-$Q$5,0,$Q$5,1),OFFSET(AG45,1-$Q$5,0,$Q$5,9),TRUE,TRUE),1,4),"")</f>
        <v/>
      </c>
      <c r="BF45" s="9">
        <f>IF(AND((ROW()-7)&gt;=$Q$5,(ROW()-6)&lt;=$Q$3),INDEX(LINEST(OFFSET(AF45,1-$Q$5,0,$Q$5,1),OFFSET(AG45,1-$Q$5,0,$Q$5,9),TRUE,TRUE),1,3),"")</f>
        <v/>
      </c>
      <c r="BG45" s="9">
        <f>IF(AND((ROW()-7)&gt;=$Q$5,(ROW()-6)&lt;=$Q$3),INDEX(LINEST(OFFSET(AF45,1-$Q$5,0,$Q$5,1),OFFSET(AG45,1-$Q$5,0,$Q$5,9),TRUE,TRUE),1,2),"")</f>
        <v/>
      </c>
      <c r="BH45" s="9">
        <f>IF(AND((ROW()-7)&gt;=$Q$5,(ROW()-6)&lt;=$Q$3),INDEX(LINEST(OFFSET(AF45,1-$Q$5,0,$Q$5,1),OFFSET(AG45,1-$Q$5,0,$Q$5,9),TRUE,TRUE),1,1),"")</f>
        <v/>
      </c>
      <c r="BI45" s="10">
        <f>IF(AND((ROW()-7)&gt;=$Q$5,(ROW()-6)&lt;=$Q$3),INDEX(LINEST(OFFSET(AF45,1-$Q$5,0,$Q$5,1),OFFSET(AG45,1-$Q$5,0,$Q$5,9),TRUE,TRUE),3,1),"")</f>
        <v/>
      </c>
      <c r="BL45" s="9">
        <f>IF(AND((ROW()-6)&lt;=$Q$3,ISNUMBER(AY44)),AY44/$Q$4+AZ44*AG45+BA44*AH45+BB44*AI45+BC44*AJ45+BD44*AK45+BE44*AL45+BF44*AM45+BG44*AN45+BH44*AO45,"")</f>
        <v/>
      </c>
      <c r="BM45">
        <f>IF(ISNUMBER(BL45),AVERAGE(OFFSET(AF44,1-$Q$5,0,$Q$5,1)),"")</f>
        <v/>
      </c>
      <c r="BN45">
        <f>IF(ISNUMBER(BL45),(AF45-BL45)^2,"")</f>
        <v/>
      </c>
      <c r="BO45">
        <f>IF(ISNUMBER(BL45),AF45^2,"")</f>
        <v/>
      </c>
      <c r="BP45">
        <f>IF(ISNUMBER(BL45),(AF45-BM45)^2,"")</f>
        <v/>
      </c>
    </row>
    <row r="46">
      <c r="O46">
        <f>IF($R46="","",IF($Q$1="Weekly",INT(($R46-2)/7),IF($Q$1="Quarterly",YEAR($R46)*4+ROUNDUP(MONTH($R46)/3),YEAR($R46)*12+MONTH($R46))))</f>
        <v/>
      </c>
      <c r="P46">
        <f>IF($R46="","",IF($R47="",1,IF($O46&lt;&gt;$O47,1,0)))</f>
        <v/>
      </c>
      <c r="Q46">
        <f>IF($P46=1,SUM($P$7:$P46),"")</f>
        <v/>
      </c>
      <c r="R46">
        <f>IF($A46="","",IF(ISNUMBER($A46),$A46,IFERROR(DATEVALUE($A46),NA())))</f>
        <v/>
      </c>
      <c r="S46" s="7">
        <f>IFERROR(INDEX($R$7:$R$60000,MATCH(ROW()-6,$Q$7:$Q$60000,0)),"")</f>
        <v/>
      </c>
      <c r="T46">
        <f>IFERROR(INDEX($B$7:$B$60000,MATCH(ROW()-6,$Q$7:$Q$60000,0))*1,"")</f>
        <v/>
      </c>
      <c r="U46">
        <f>IFERROR(INDEX($C$7:$C$60000,MATCH(ROW()-6,$Q$7:$Q$60000,0))*1,"")</f>
        <v/>
      </c>
      <c r="V46">
        <f>IFERROR(INDEX($D$7:$D$60000,MATCH(ROW()-6,$Q$7:$Q$60000,0))*1,"")</f>
        <v/>
      </c>
      <c r="W46">
        <f>IFERROR(INDEX($E$7:$E$60000,MATCH(ROW()-6,$Q$7:$Q$60000,0))*1,"")</f>
        <v/>
      </c>
      <c r="X46">
        <f>IFERROR(INDEX($F$7:$F$60000,MATCH(ROW()-6,$Q$7:$Q$60000,0))*1,"")</f>
        <v/>
      </c>
      <c r="Y46">
        <f>IFERROR(INDEX($G$7:$G$60000,MATCH(ROW()-6,$Q$7:$Q$60000,0))*1,"")</f>
        <v/>
      </c>
      <c r="Z46">
        <f>IFERROR(INDEX($H$7:$H$60000,MATCH(ROW()-6,$Q$7:$Q$60000,0))*1,"")</f>
        <v/>
      </c>
      <c r="AA46">
        <f>IFERROR(INDEX($I$7:$I$60000,MATCH(ROW()-6,$Q$7:$Q$60000,0))*1,"")</f>
        <v/>
      </c>
      <c r="AB46">
        <f>IFERROR(INDEX($J$7:$J$60000,MATCH(ROW()-6,$Q$7:$Q$60000,0))*1,"")</f>
        <v/>
      </c>
      <c r="AC46">
        <f>IFERROR(INDEX($K$7:$K$60000,MATCH(ROW()-6,$Q$7:$Q$60000,0))*1,"")</f>
        <v/>
      </c>
      <c r="AF46" s="9">
        <f>IF(OR($S46="",$S45=""),"",IF($B$5="diff",($T46-$T45),LN($T46/$T45)))</f>
        <v/>
      </c>
      <c r="AG46" s="9">
        <f>IF(OR($S46="",$S45=""),"",IF($C$5="diff",(U46-U45),LN(U46/U45)))</f>
        <v/>
      </c>
      <c r="AH46" s="9">
        <f>IF(OR($S46="",$S45=""),"",IF($D$5="diff",(V46-V45),LN(V46/V45)))</f>
        <v/>
      </c>
      <c r="AI46" s="9">
        <f>IF(OR($S46="",$S45=""),"",IF($E$5="diff",(W46-W45),LN(W46/W45)))</f>
        <v/>
      </c>
      <c r="AJ46" s="9">
        <f>IF(OR($S46="",$S45=""),"",IF($F$5="diff",(X46-X45),LN(X46/X45)))</f>
        <v/>
      </c>
      <c r="AK46" s="9">
        <f>IF(OR($S46="",$S45=""),"",IF($G$5="diff",(Y46-Y45),LN(Y46/Y45)))</f>
        <v/>
      </c>
      <c r="AL46" s="9">
        <f>IF(OR($S46="",$S45=""),"",IF($H$5="diff",(Z46-Z45),LN(Z46/Z45)))</f>
        <v/>
      </c>
      <c r="AM46" s="9">
        <f>IF(OR($S46="",$S45=""),"",IF($I$5="diff",(AA46-AA45),LN(AA46/AA45)))</f>
        <v/>
      </c>
      <c r="AN46" s="9">
        <f>IF(OR($S46="",$S45=""),"",IF($J$5="diff",(AB46-AB45),LN(AB46/AB45)))</f>
        <v/>
      </c>
      <c r="AO46" s="9">
        <f>IF(OR($S46="",$S45=""),"",IF($K$5="diff",(AC46-AC45),LN(AC46/AC45)))</f>
        <v/>
      </c>
      <c r="AR46" s="9">
        <f>IF($AF46="","",$AU$13+$AU$4*AG46+$AU$5*AH46+$AU$6*AI46+$AU$7*AJ46+$AU$8*AK46+$AU$9*AL46+$AU$10*AM46+$AU$11*AN46+$AU$12*AO46)</f>
        <v/>
      </c>
      <c r="AY46" s="10">
        <f>IF(AND((ROW()-7)&gt;=$Q$5,(ROW()-6)&lt;=$Q$3),INDEX(LINEST(OFFSET(AF46,1-$Q$5,0,$Q$5,1),OFFSET(AG46,1-$Q$5,0,$Q$5,9),TRUE,TRUE),1,10)*$Q$4,"")</f>
        <v/>
      </c>
      <c r="AZ46" s="9">
        <f>IF(AND((ROW()-7)&gt;=$Q$5,(ROW()-6)&lt;=$Q$3),INDEX(LINEST(OFFSET(AF46,1-$Q$5,0,$Q$5,1),OFFSET(AG46,1-$Q$5,0,$Q$5,9),TRUE,TRUE),1,9),"")</f>
        <v/>
      </c>
      <c r="BA46" s="9">
        <f>IF(AND((ROW()-7)&gt;=$Q$5,(ROW()-6)&lt;=$Q$3),INDEX(LINEST(OFFSET(AF46,1-$Q$5,0,$Q$5,1),OFFSET(AG46,1-$Q$5,0,$Q$5,9),TRUE,TRUE),1,8),"")</f>
        <v/>
      </c>
      <c r="BB46" s="9">
        <f>IF(AND((ROW()-7)&gt;=$Q$5,(ROW()-6)&lt;=$Q$3),INDEX(LINEST(OFFSET(AF46,1-$Q$5,0,$Q$5,1),OFFSET(AG46,1-$Q$5,0,$Q$5,9),TRUE,TRUE),1,7),"")</f>
        <v/>
      </c>
      <c r="BC46" s="9">
        <f>IF(AND((ROW()-7)&gt;=$Q$5,(ROW()-6)&lt;=$Q$3),INDEX(LINEST(OFFSET(AF46,1-$Q$5,0,$Q$5,1),OFFSET(AG46,1-$Q$5,0,$Q$5,9),TRUE,TRUE),1,6),"")</f>
        <v/>
      </c>
      <c r="BD46" s="9">
        <f>IF(AND((ROW()-7)&gt;=$Q$5,(ROW()-6)&lt;=$Q$3),INDEX(LINEST(OFFSET(AF46,1-$Q$5,0,$Q$5,1),OFFSET(AG46,1-$Q$5,0,$Q$5,9),TRUE,TRUE),1,5),"")</f>
        <v/>
      </c>
      <c r="BE46" s="9">
        <f>IF(AND((ROW()-7)&gt;=$Q$5,(ROW()-6)&lt;=$Q$3),INDEX(LINEST(OFFSET(AF46,1-$Q$5,0,$Q$5,1),OFFSET(AG46,1-$Q$5,0,$Q$5,9),TRUE,TRUE),1,4),"")</f>
        <v/>
      </c>
      <c r="BF46" s="9">
        <f>IF(AND((ROW()-7)&gt;=$Q$5,(ROW()-6)&lt;=$Q$3),INDEX(LINEST(OFFSET(AF46,1-$Q$5,0,$Q$5,1),OFFSET(AG46,1-$Q$5,0,$Q$5,9),TRUE,TRUE),1,3),"")</f>
        <v/>
      </c>
      <c r="BG46" s="9">
        <f>IF(AND((ROW()-7)&gt;=$Q$5,(ROW()-6)&lt;=$Q$3),INDEX(LINEST(OFFSET(AF46,1-$Q$5,0,$Q$5,1),OFFSET(AG46,1-$Q$5,0,$Q$5,9),TRUE,TRUE),1,2),"")</f>
        <v/>
      </c>
      <c r="BH46" s="9">
        <f>IF(AND((ROW()-7)&gt;=$Q$5,(ROW()-6)&lt;=$Q$3),INDEX(LINEST(OFFSET(AF46,1-$Q$5,0,$Q$5,1),OFFSET(AG46,1-$Q$5,0,$Q$5,9),TRUE,TRUE),1,1),"")</f>
        <v/>
      </c>
      <c r="BI46" s="10">
        <f>IF(AND((ROW()-7)&gt;=$Q$5,(ROW()-6)&lt;=$Q$3),INDEX(LINEST(OFFSET(AF46,1-$Q$5,0,$Q$5,1),OFFSET(AG46,1-$Q$5,0,$Q$5,9),TRUE,TRUE),3,1),"")</f>
        <v/>
      </c>
      <c r="BL46" s="9">
        <f>IF(AND((ROW()-6)&lt;=$Q$3,ISNUMBER(AY45)),AY45/$Q$4+AZ45*AG46+BA45*AH46+BB45*AI46+BC45*AJ46+BD45*AK46+BE45*AL46+BF45*AM46+BG45*AN46+BH45*AO46,"")</f>
        <v/>
      </c>
      <c r="BM46">
        <f>IF(ISNUMBER(BL46),AVERAGE(OFFSET(AF45,1-$Q$5,0,$Q$5,1)),"")</f>
        <v/>
      </c>
      <c r="BN46">
        <f>IF(ISNUMBER(BL46),(AF46-BL46)^2,"")</f>
        <v/>
      </c>
      <c r="BO46">
        <f>IF(ISNUMBER(BL46),AF46^2,"")</f>
        <v/>
      </c>
      <c r="BP46">
        <f>IF(ISNUMBER(BL46),(AF46-BM46)^2,"")</f>
        <v/>
      </c>
    </row>
    <row r="47">
      <c r="O47">
        <f>IF($R47="","",IF($Q$1="Weekly",INT(($R47-2)/7),IF($Q$1="Quarterly",YEAR($R47)*4+ROUNDUP(MONTH($R47)/3),YEAR($R47)*12+MONTH($R47))))</f>
        <v/>
      </c>
      <c r="P47">
        <f>IF($R47="","",IF($R48="",1,IF($O47&lt;&gt;$O48,1,0)))</f>
        <v/>
      </c>
      <c r="Q47">
        <f>IF($P47=1,SUM($P$7:$P47),"")</f>
        <v/>
      </c>
      <c r="R47">
        <f>IF($A47="","",IF(ISNUMBER($A47),$A47,IFERROR(DATEVALUE($A47),NA())))</f>
        <v/>
      </c>
      <c r="S47" s="7">
        <f>IFERROR(INDEX($R$7:$R$60000,MATCH(ROW()-6,$Q$7:$Q$60000,0)),"")</f>
        <v/>
      </c>
      <c r="T47">
        <f>IFERROR(INDEX($B$7:$B$60000,MATCH(ROW()-6,$Q$7:$Q$60000,0))*1,"")</f>
        <v/>
      </c>
      <c r="U47">
        <f>IFERROR(INDEX($C$7:$C$60000,MATCH(ROW()-6,$Q$7:$Q$60000,0))*1,"")</f>
        <v/>
      </c>
      <c r="V47">
        <f>IFERROR(INDEX($D$7:$D$60000,MATCH(ROW()-6,$Q$7:$Q$60000,0))*1,"")</f>
        <v/>
      </c>
      <c r="W47">
        <f>IFERROR(INDEX($E$7:$E$60000,MATCH(ROW()-6,$Q$7:$Q$60000,0))*1,"")</f>
        <v/>
      </c>
      <c r="X47">
        <f>IFERROR(INDEX($F$7:$F$60000,MATCH(ROW()-6,$Q$7:$Q$60000,0))*1,"")</f>
        <v/>
      </c>
      <c r="Y47">
        <f>IFERROR(INDEX($G$7:$G$60000,MATCH(ROW()-6,$Q$7:$Q$60000,0))*1,"")</f>
        <v/>
      </c>
      <c r="Z47">
        <f>IFERROR(INDEX($H$7:$H$60000,MATCH(ROW()-6,$Q$7:$Q$60000,0))*1,"")</f>
        <v/>
      </c>
      <c r="AA47">
        <f>IFERROR(INDEX($I$7:$I$60000,MATCH(ROW()-6,$Q$7:$Q$60000,0))*1,"")</f>
        <v/>
      </c>
      <c r="AB47">
        <f>IFERROR(INDEX($J$7:$J$60000,MATCH(ROW()-6,$Q$7:$Q$60000,0))*1,"")</f>
        <v/>
      </c>
      <c r="AC47">
        <f>IFERROR(INDEX($K$7:$K$60000,MATCH(ROW()-6,$Q$7:$Q$60000,0))*1,"")</f>
        <v/>
      </c>
      <c r="AF47" s="9">
        <f>IF(OR($S47="",$S46=""),"",IF($B$5="diff",($T47-$T46),LN($T47/$T46)))</f>
        <v/>
      </c>
      <c r="AG47" s="9">
        <f>IF(OR($S47="",$S46=""),"",IF($C$5="diff",(U47-U46),LN(U47/U46)))</f>
        <v/>
      </c>
      <c r="AH47" s="9">
        <f>IF(OR($S47="",$S46=""),"",IF($D$5="diff",(V47-V46),LN(V47/V46)))</f>
        <v/>
      </c>
      <c r="AI47" s="9">
        <f>IF(OR($S47="",$S46=""),"",IF($E$5="diff",(W47-W46),LN(W47/W46)))</f>
        <v/>
      </c>
      <c r="AJ47" s="9">
        <f>IF(OR($S47="",$S46=""),"",IF($F$5="diff",(X47-X46),LN(X47/X46)))</f>
        <v/>
      </c>
      <c r="AK47" s="9">
        <f>IF(OR($S47="",$S46=""),"",IF($G$5="diff",(Y47-Y46),LN(Y47/Y46)))</f>
        <v/>
      </c>
      <c r="AL47" s="9">
        <f>IF(OR($S47="",$S46=""),"",IF($H$5="diff",(Z47-Z46),LN(Z47/Z46)))</f>
        <v/>
      </c>
      <c r="AM47" s="9">
        <f>IF(OR($S47="",$S46=""),"",IF($I$5="diff",(AA47-AA46),LN(AA47/AA46)))</f>
        <v/>
      </c>
      <c r="AN47" s="9">
        <f>IF(OR($S47="",$S46=""),"",IF($J$5="diff",(AB47-AB46),LN(AB47/AB46)))</f>
        <v/>
      </c>
      <c r="AO47" s="9">
        <f>IF(OR($S47="",$S46=""),"",IF($K$5="diff",(AC47-AC46),LN(AC47/AC46)))</f>
        <v/>
      </c>
      <c r="AR47" s="9">
        <f>IF($AF47="","",$AU$13+$AU$4*AG47+$AU$5*AH47+$AU$6*AI47+$AU$7*AJ47+$AU$8*AK47+$AU$9*AL47+$AU$10*AM47+$AU$11*AN47+$AU$12*AO47)</f>
        <v/>
      </c>
      <c r="AY47" s="10">
        <f>IF(AND((ROW()-7)&gt;=$Q$5,(ROW()-6)&lt;=$Q$3),INDEX(LINEST(OFFSET(AF47,1-$Q$5,0,$Q$5,1),OFFSET(AG47,1-$Q$5,0,$Q$5,9),TRUE,TRUE),1,10)*$Q$4,"")</f>
        <v/>
      </c>
      <c r="AZ47" s="9">
        <f>IF(AND((ROW()-7)&gt;=$Q$5,(ROW()-6)&lt;=$Q$3),INDEX(LINEST(OFFSET(AF47,1-$Q$5,0,$Q$5,1),OFFSET(AG47,1-$Q$5,0,$Q$5,9),TRUE,TRUE),1,9),"")</f>
        <v/>
      </c>
      <c r="BA47" s="9">
        <f>IF(AND((ROW()-7)&gt;=$Q$5,(ROW()-6)&lt;=$Q$3),INDEX(LINEST(OFFSET(AF47,1-$Q$5,0,$Q$5,1),OFFSET(AG47,1-$Q$5,0,$Q$5,9),TRUE,TRUE),1,8),"")</f>
        <v/>
      </c>
      <c r="BB47" s="9">
        <f>IF(AND((ROW()-7)&gt;=$Q$5,(ROW()-6)&lt;=$Q$3),INDEX(LINEST(OFFSET(AF47,1-$Q$5,0,$Q$5,1),OFFSET(AG47,1-$Q$5,0,$Q$5,9),TRUE,TRUE),1,7),"")</f>
        <v/>
      </c>
      <c r="BC47" s="9">
        <f>IF(AND((ROW()-7)&gt;=$Q$5,(ROW()-6)&lt;=$Q$3),INDEX(LINEST(OFFSET(AF47,1-$Q$5,0,$Q$5,1),OFFSET(AG47,1-$Q$5,0,$Q$5,9),TRUE,TRUE),1,6),"")</f>
        <v/>
      </c>
      <c r="BD47" s="9">
        <f>IF(AND((ROW()-7)&gt;=$Q$5,(ROW()-6)&lt;=$Q$3),INDEX(LINEST(OFFSET(AF47,1-$Q$5,0,$Q$5,1),OFFSET(AG47,1-$Q$5,0,$Q$5,9),TRUE,TRUE),1,5),"")</f>
        <v/>
      </c>
      <c r="BE47" s="9">
        <f>IF(AND((ROW()-7)&gt;=$Q$5,(ROW()-6)&lt;=$Q$3),INDEX(LINEST(OFFSET(AF47,1-$Q$5,0,$Q$5,1),OFFSET(AG47,1-$Q$5,0,$Q$5,9),TRUE,TRUE),1,4),"")</f>
        <v/>
      </c>
      <c r="BF47" s="9">
        <f>IF(AND((ROW()-7)&gt;=$Q$5,(ROW()-6)&lt;=$Q$3),INDEX(LINEST(OFFSET(AF47,1-$Q$5,0,$Q$5,1),OFFSET(AG47,1-$Q$5,0,$Q$5,9),TRUE,TRUE),1,3),"")</f>
        <v/>
      </c>
      <c r="BG47" s="9">
        <f>IF(AND((ROW()-7)&gt;=$Q$5,(ROW()-6)&lt;=$Q$3),INDEX(LINEST(OFFSET(AF47,1-$Q$5,0,$Q$5,1),OFFSET(AG47,1-$Q$5,0,$Q$5,9),TRUE,TRUE),1,2),"")</f>
        <v/>
      </c>
      <c r="BH47" s="9">
        <f>IF(AND((ROW()-7)&gt;=$Q$5,(ROW()-6)&lt;=$Q$3),INDEX(LINEST(OFFSET(AF47,1-$Q$5,0,$Q$5,1),OFFSET(AG47,1-$Q$5,0,$Q$5,9),TRUE,TRUE),1,1),"")</f>
        <v/>
      </c>
      <c r="BI47" s="10">
        <f>IF(AND((ROW()-7)&gt;=$Q$5,(ROW()-6)&lt;=$Q$3),INDEX(LINEST(OFFSET(AF47,1-$Q$5,0,$Q$5,1),OFFSET(AG47,1-$Q$5,0,$Q$5,9),TRUE,TRUE),3,1),"")</f>
        <v/>
      </c>
      <c r="BL47" s="9">
        <f>IF(AND((ROW()-6)&lt;=$Q$3,ISNUMBER(AY46)),AY46/$Q$4+AZ46*AG47+BA46*AH47+BB46*AI47+BC46*AJ47+BD46*AK47+BE46*AL47+BF46*AM47+BG46*AN47+BH46*AO47,"")</f>
        <v/>
      </c>
      <c r="BM47">
        <f>IF(ISNUMBER(BL47),AVERAGE(OFFSET(AF46,1-$Q$5,0,$Q$5,1)),"")</f>
        <v/>
      </c>
      <c r="BN47">
        <f>IF(ISNUMBER(BL47),(AF47-BL47)^2,"")</f>
        <v/>
      </c>
      <c r="BO47">
        <f>IF(ISNUMBER(BL47),AF47^2,"")</f>
        <v/>
      </c>
      <c r="BP47">
        <f>IF(ISNUMBER(BL47),(AF47-BM47)^2,"")</f>
        <v/>
      </c>
    </row>
    <row r="48">
      <c r="O48">
        <f>IF($R48="","",IF($Q$1="Weekly",INT(($R48-2)/7),IF($Q$1="Quarterly",YEAR($R48)*4+ROUNDUP(MONTH($R48)/3),YEAR($R48)*12+MONTH($R48))))</f>
        <v/>
      </c>
      <c r="P48">
        <f>IF($R48="","",IF($R49="",1,IF($O48&lt;&gt;$O49,1,0)))</f>
        <v/>
      </c>
      <c r="Q48">
        <f>IF($P48=1,SUM($P$7:$P48),"")</f>
        <v/>
      </c>
      <c r="R48">
        <f>IF($A48="","",IF(ISNUMBER($A48),$A48,IFERROR(DATEVALUE($A48),NA())))</f>
        <v/>
      </c>
      <c r="S48" s="7">
        <f>IFERROR(INDEX($R$7:$R$60000,MATCH(ROW()-6,$Q$7:$Q$60000,0)),"")</f>
        <v/>
      </c>
      <c r="T48">
        <f>IFERROR(INDEX($B$7:$B$60000,MATCH(ROW()-6,$Q$7:$Q$60000,0))*1,"")</f>
        <v/>
      </c>
      <c r="U48">
        <f>IFERROR(INDEX($C$7:$C$60000,MATCH(ROW()-6,$Q$7:$Q$60000,0))*1,"")</f>
        <v/>
      </c>
      <c r="V48">
        <f>IFERROR(INDEX($D$7:$D$60000,MATCH(ROW()-6,$Q$7:$Q$60000,0))*1,"")</f>
        <v/>
      </c>
      <c r="W48">
        <f>IFERROR(INDEX($E$7:$E$60000,MATCH(ROW()-6,$Q$7:$Q$60000,0))*1,"")</f>
        <v/>
      </c>
      <c r="X48">
        <f>IFERROR(INDEX($F$7:$F$60000,MATCH(ROW()-6,$Q$7:$Q$60000,0))*1,"")</f>
        <v/>
      </c>
      <c r="Y48">
        <f>IFERROR(INDEX($G$7:$G$60000,MATCH(ROW()-6,$Q$7:$Q$60000,0))*1,"")</f>
        <v/>
      </c>
      <c r="Z48">
        <f>IFERROR(INDEX($H$7:$H$60000,MATCH(ROW()-6,$Q$7:$Q$60000,0))*1,"")</f>
        <v/>
      </c>
      <c r="AA48">
        <f>IFERROR(INDEX($I$7:$I$60000,MATCH(ROW()-6,$Q$7:$Q$60000,0))*1,"")</f>
        <v/>
      </c>
      <c r="AB48">
        <f>IFERROR(INDEX($J$7:$J$60000,MATCH(ROW()-6,$Q$7:$Q$60000,0))*1,"")</f>
        <v/>
      </c>
      <c r="AC48">
        <f>IFERROR(INDEX($K$7:$K$60000,MATCH(ROW()-6,$Q$7:$Q$60000,0))*1,"")</f>
        <v/>
      </c>
      <c r="AF48" s="9">
        <f>IF(OR($S48="",$S47=""),"",IF($B$5="diff",($T48-$T47),LN($T48/$T47)))</f>
        <v/>
      </c>
      <c r="AG48" s="9">
        <f>IF(OR($S48="",$S47=""),"",IF($C$5="diff",(U48-U47),LN(U48/U47)))</f>
        <v/>
      </c>
      <c r="AH48" s="9">
        <f>IF(OR($S48="",$S47=""),"",IF($D$5="diff",(V48-V47),LN(V48/V47)))</f>
        <v/>
      </c>
      <c r="AI48" s="9">
        <f>IF(OR($S48="",$S47=""),"",IF($E$5="diff",(W48-W47),LN(W48/W47)))</f>
        <v/>
      </c>
      <c r="AJ48" s="9">
        <f>IF(OR($S48="",$S47=""),"",IF($F$5="diff",(X48-X47),LN(X48/X47)))</f>
        <v/>
      </c>
      <c r="AK48" s="9">
        <f>IF(OR($S48="",$S47=""),"",IF($G$5="diff",(Y48-Y47),LN(Y48/Y47)))</f>
        <v/>
      </c>
      <c r="AL48" s="9">
        <f>IF(OR($S48="",$S47=""),"",IF($H$5="diff",(Z48-Z47),LN(Z48/Z47)))</f>
        <v/>
      </c>
      <c r="AM48" s="9">
        <f>IF(OR($S48="",$S47=""),"",IF($I$5="diff",(AA48-AA47),LN(AA48/AA47)))</f>
        <v/>
      </c>
      <c r="AN48" s="9">
        <f>IF(OR($S48="",$S47=""),"",IF($J$5="diff",(AB48-AB47),LN(AB48/AB47)))</f>
        <v/>
      </c>
      <c r="AO48" s="9">
        <f>IF(OR($S48="",$S47=""),"",IF($K$5="diff",(AC48-AC47),LN(AC48/AC47)))</f>
        <v/>
      </c>
      <c r="AR48" s="9">
        <f>IF($AF48="","",$AU$13+$AU$4*AG48+$AU$5*AH48+$AU$6*AI48+$AU$7*AJ48+$AU$8*AK48+$AU$9*AL48+$AU$10*AM48+$AU$11*AN48+$AU$12*AO48)</f>
        <v/>
      </c>
      <c r="AY48" s="10">
        <f>IF(AND((ROW()-7)&gt;=$Q$5,(ROW()-6)&lt;=$Q$3),INDEX(LINEST(OFFSET(AF48,1-$Q$5,0,$Q$5,1),OFFSET(AG48,1-$Q$5,0,$Q$5,9),TRUE,TRUE),1,10)*$Q$4,"")</f>
        <v/>
      </c>
      <c r="AZ48" s="9">
        <f>IF(AND((ROW()-7)&gt;=$Q$5,(ROW()-6)&lt;=$Q$3),INDEX(LINEST(OFFSET(AF48,1-$Q$5,0,$Q$5,1),OFFSET(AG48,1-$Q$5,0,$Q$5,9),TRUE,TRUE),1,9),"")</f>
        <v/>
      </c>
      <c r="BA48" s="9">
        <f>IF(AND((ROW()-7)&gt;=$Q$5,(ROW()-6)&lt;=$Q$3),INDEX(LINEST(OFFSET(AF48,1-$Q$5,0,$Q$5,1),OFFSET(AG48,1-$Q$5,0,$Q$5,9),TRUE,TRUE),1,8),"")</f>
        <v/>
      </c>
      <c r="BB48" s="9">
        <f>IF(AND((ROW()-7)&gt;=$Q$5,(ROW()-6)&lt;=$Q$3),INDEX(LINEST(OFFSET(AF48,1-$Q$5,0,$Q$5,1),OFFSET(AG48,1-$Q$5,0,$Q$5,9),TRUE,TRUE),1,7),"")</f>
        <v/>
      </c>
      <c r="BC48" s="9">
        <f>IF(AND((ROW()-7)&gt;=$Q$5,(ROW()-6)&lt;=$Q$3),INDEX(LINEST(OFFSET(AF48,1-$Q$5,0,$Q$5,1),OFFSET(AG48,1-$Q$5,0,$Q$5,9),TRUE,TRUE),1,6),"")</f>
        <v/>
      </c>
      <c r="BD48" s="9">
        <f>IF(AND((ROW()-7)&gt;=$Q$5,(ROW()-6)&lt;=$Q$3),INDEX(LINEST(OFFSET(AF48,1-$Q$5,0,$Q$5,1),OFFSET(AG48,1-$Q$5,0,$Q$5,9),TRUE,TRUE),1,5),"")</f>
        <v/>
      </c>
      <c r="BE48" s="9">
        <f>IF(AND((ROW()-7)&gt;=$Q$5,(ROW()-6)&lt;=$Q$3),INDEX(LINEST(OFFSET(AF48,1-$Q$5,0,$Q$5,1),OFFSET(AG48,1-$Q$5,0,$Q$5,9),TRUE,TRUE),1,4),"")</f>
        <v/>
      </c>
      <c r="BF48" s="9">
        <f>IF(AND((ROW()-7)&gt;=$Q$5,(ROW()-6)&lt;=$Q$3),INDEX(LINEST(OFFSET(AF48,1-$Q$5,0,$Q$5,1),OFFSET(AG48,1-$Q$5,0,$Q$5,9),TRUE,TRUE),1,3),"")</f>
        <v/>
      </c>
      <c r="BG48" s="9">
        <f>IF(AND((ROW()-7)&gt;=$Q$5,(ROW()-6)&lt;=$Q$3),INDEX(LINEST(OFFSET(AF48,1-$Q$5,0,$Q$5,1),OFFSET(AG48,1-$Q$5,0,$Q$5,9),TRUE,TRUE),1,2),"")</f>
        <v/>
      </c>
      <c r="BH48" s="9">
        <f>IF(AND((ROW()-7)&gt;=$Q$5,(ROW()-6)&lt;=$Q$3),INDEX(LINEST(OFFSET(AF48,1-$Q$5,0,$Q$5,1),OFFSET(AG48,1-$Q$5,0,$Q$5,9),TRUE,TRUE),1,1),"")</f>
        <v/>
      </c>
      <c r="BI48" s="10">
        <f>IF(AND((ROW()-7)&gt;=$Q$5,(ROW()-6)&lt;=$Q$3),INDEX(LINEST(OFFSET(AF48,1-$Q$5,0,$Q$5,1),OFFSET(AG48,1-$Q$5,0,$Q$5,9),TRUE,TRUE),3,1),"")</f>
        <v/>
      </c>
      <c r="BL48" s="9">
        <f>IF(AND((ROW()-6)&lt;=$Q$3,ISNUMBER(AY47)),AY47/$Q$4+AZ47*AG48+BA47*AH48+BB47*AI48+BC47*AJ48+BD47*AK48+BE47*AL48+BF47*AM48+BG47*AN48+BH47*AO48,"")</f>
        <v/>
      </c>
      <c r="BM48">
        <f>IF(ISNUMBER(BL48),AVERAGE(OFFSET(AF47,1-$Q$5,0,$Q$5,1)),"")</f>
        <v/>
      </c>
      <c r="BN48">
        <f>IF(ISNUMBER(BL48),(AF48-BL48)^2,"")</f>
        <v/>
      </c>
      <c r="BO48">
        <f>IF(ISNUMBER(BL48),AF48^2,"")</f>
        <v/>
      </c>
      <c r="BP48">
        <f>IF(ISNUMBER(BL48),(AF48-BM48)^2,"")</f>
        <v/>
      </c>
    </row>
    <row r="49">
      <c r="O49">
        <f>IF($R49="","",IF($Q$1="Weekly",INT(($R49-2)/7),IF($Q$1="Quarterly",YEAR($R49)*4+ROUNDUP(MONTH($R49)/3),YEAR($R49)*12+MONTH($R49))))</f>
        <v/>
      </c>
      <c r="P49">
        <f>IF($R49="","",IF($R50="",1,IF($O49&lt;&gt;$O50,1,0)))</f>
        <v/>
      </c>
      <c r="Q49">
        <f>IF($P49=1,SUM($P$7:$P49),"")</f>
        <v/>
      </c>
      <c r="R49">
        <f>IF($A49="","",IF(ISNUMBER($A49),$A49,IFERROR(DATEVALUE($A49),NA())))</f>
        <v/>
      </c>
      <c r="S49" s="7">
        <f>IFERROR(INDEX($R$7:$R$60000,MATCH(ROW()-6,$Q$7:$Q$60000,0)),"")</f>
        <v/>
      </c>
      <c r="T49">
        <f>IFERROR(INDEX($B$7:$B$60000,MATCH(ROW()-6,$Q$7:$Q$60000,0))*1,"")</f>
        <v/>
      </c>
      <c r="U49">
        <f>IFERROR(INDEX($C$7:$C$60000,MATCH(ROW()-6,$Q$7:$Q$60000,0))*1,"")</f>
        <v/>
      </c>
      <c r="V49">
        <f>IFERROR(INDEX($D$7:$D$60000,MATCH(ROW()-6,$Q$7:$Q$60000,0))*1,"")</f>
        <v/>
      </c>
      <c r="W49">
        <f>IFERROR(INDEX($E$7:$E$60000,MATCH(ROW()-6,$Q$7:$Q$60000,0))*1,"")</f>
        <v/>
      </c>
      <c r="X49">
        <f>IFERROR(INDEX($F$7:$F$60000,MATCH(ROW()-6,$Q$7:$Q$60000,0))*1,"")</f>
        <v/>
      </c>
      <c r="Y49">
        <f>IFERROR(INDEX($G$7:$G$60000,MATCH(ROW()-6,$Q$7:$Q$60000,0))*1,"")</f>
        <v/>
      </c>
      <c r="Z49">
        <f>IFERROR(INDEX($H$7:$H$60000,MATCH(ROW()-6,$Q$7:$Q$60000,0))*1,"")</f>
        <v/>
      </c>
      <c r="AA49">
        <f>IFERROR(INDEX($I$7:$I$60000,MATCH(ROW()-6,$Q$7:$Q$60000,0))*1,"")</f>
        <v/>
      </c>
      <c r="AB49">
        <f>IFERROR(INDEX($J$7:$J$60000,MATCH(ROW()-6,$Q$7:$Q$60000,0))*1,"")</f>
        <v/>
      </c>
      <c r="AC49">
        <f>IFERROR(INDEX($K$7:$K$60000,MATCH(ROW()-6,$Q$7:$Q$60000,0))*1,"")</f>
        <v/>
      </c>
      <c r="AF49" s="9">
        <f>IF(OR($S49="",$S48=""),"",IF($B$5="diff",($T49-$T48),LN($T49/$T48)))</f>
        <v/>
      </c>
      <c r="AG49" s="9">
        <f>IF(OR($S49="",$S48=""),"",IF($C$5="diff",(U49-U48),LN(U49/U48)))</f>
        <v/>
      </c>
      <c r="AH49" s="9">
        <f>IF(OR($S49="",$S48=""),"",IF($D$5="diff",(V49-V48),LN(V49/V48)))</f>
        <v/>
      </c>
      <c r="AI49" s="9">
        <f>IF(OR($S49="",$S48=""),"",IF($E$5="diff",(W49-W48),LN(W49/W48)))</f>
        <v/>
      </c>
      <c r="AJ49" s="9">
        <f>IF(OR($S49="",$S48=""),"",IF($F$5="diff",(X49-X48),LN(X49/X48)))</f>
        <v/>
      </c>
      <c r="AK49" s="9">
        <f>IF(OR($S49="",$S48=""),"",IF($G$5="diff",(Y49-Y48),LN(Y49/Y48)))</f>
        <v/>
      </c>
      <c r="AL49" s="9">
        <f>IF(OR($S49="",$S48=""),"",IF($H$5="diff",(Z49-Z48),LN(Z49/Z48)))</f>
        <v/>
      </c>
      <c r="AM49" s="9">
        <f>IF(OR($S49="",$S48=""),"",IF($I$5="diff",(AA49-AA48),LN(AA49/AA48)))</f>
        <v/>
      </c>
      <c r="AN49" s="9">
        <f>IF(OR($S49="",$S48=""),"",IF($J$5="diff",(AB49-AB48),LN(AB49/AB48)))</f>
        <v/>
      </c>
      <c r="AO49" s="9">
        <f>IF(OR($S49="",$S48=""),"",IF($K$5="diff",(AC49-AC48),LN(AC49/AC48)))</f>
        <v/>
      </c>
      <c r="AR49" s="9">
        <f>IF($AF49="","",$AU$13+$AU$4*AG49+$AU$5*AH49+$AU$6*AI49+$AU$7*AJ49+$AU$8*AK49+$AU$9*AL49+$AU$10*AM49+$AU$11*AN49+$AU$12*AO49)</f>
        <v/>
      </c>
      <c r="AY49" s="10">
        <f>IF(AND((ROW()-7)&gt;=$Q$5,(ROW()-6)&lt;=$Q$3),INDEX(LINEST(OFFSET(AF49,1-$Q$5,0,$Q$5,1),OFFSET(AG49,1-$Q$5,0,$Q$5,9),TRUE,TRUE),1,10)*$Q$4,"")</f>
        <v/>
      </c>
      <c r="AZ49" s="9">
        <f>IF(AND((ROW()-7)&gt;=$Q$5,(ROW()-6)&lt;=$Q$3),INDEX(LINEST(OFFSET(AF49,1-$Q$5,0,$Q$5,1),OFFSET(AG49,1-$Q$5,0,$Q$5,9),TRUE,TRUE),1,9),"")</f>
        <v/>
      </c>
      <c r="BA49" s="9">
        <f>IF(AND((ROW()-7)&gt;=$Q$5,(ROW()-6)&lt;=$Q$3),INDEX(LINEST(OFFSET(AF49,1-$Q$5,0,$Q$5,1),OFFSET(AG49,1-$Q$5,0,$Q$5,9),TRUE,TRUE),1,8),"")</f>
        <v/>
      </c>
      <c r="BB49" s="9">
        <f>IF(AND((ROW()-7)&gt;=$Q$5,(ROW()-6)&lt;=$Q$3),INDEX(LINEST(OFFSET(AF49,1-$Q$5,0,$Q$5,1),OFFSET(AG49,1-$Q$5,0,$Q$5,9),TRUE,TRUE),1,7),"")</f>
        <v/>
      </c>
      <c r="BC49" s="9">
        <f>IF(AND((ROW()-7)&gt;=$Q$5,(ROW()-6)&lt;=$Q$3),INDEX(LINEST(OFFSET(AF49,1-$Q$5,0,$Q$5,1),OFFSET(AG49,1-$Q$5,0,$Q$5,9),TRUE,TRUE),1,6),"")</f>
        <v/>
      </c>
      <c r="BD49" s="9">
        <f>IF(AND((ROW()-7)&gt;=$Q$5,(ROW()-6)&lt;=$Q$3),INDEX(LINEST(OFFSET(AF49,1-$Q$5,0,$Q$5,1),OFFSET(AG49,1-$Q$5,0,$Q$5,9),TRUE,TRUE),1,5),"")</f>
        <v/>
      </c>
      <c r="BE49" s="9">
        <f>IF(AND((ROW()-7)&gt;=$Q$5,(ROW()-6)&lt;=$Q$3),INDEX(LINEST(OFFSET(AF49,1-$Q$5,0,$Q$5,1),OFFSET(AG49,1-$Q$5,0,$Q$5,9),TRUE,TRUE),1,4),"")</f>
        <v/>
      </c>
      <c r="BF49" s="9">
        <f>IF(AND((ROW()-7)&gt;=$Q$5,(ROW()-6)&lt;=$Q$3),INDEX(LINEST(OFFSET(AF49,1-$Q$5,0,$Q$5,1),OFFSET(AG49,1-$Q$5,0,$Q$5,9),TRUE,TRUE),1,3),"")</f>
        <v/>
      </c>
      <c r="BG49" s="9">
        <f>IF(AND((ROW()-7)&gt;=$Q$5,(ROW()-6)&lt;=$Q$3),INDEX(LINEST(OFFSET(AF49,1-$Q$5,0,$Q$5,1),OFFSET(AG49,1-$Q$5,0,$Q$5,9),TRUE,TRUE),1,2),"")</f>
        <v/>
      </c>
      <c r="BH49" s="9">
        <f>IF(AND((ROW()-7)&gt;=$Q$5,(ROW()-6)&lt;=$Q$3),INDEX(LINEST(OFFSET(AF49,1-$Q$5,0,$Q$5,1),OFFSET(AG49,1-$Q$5,0,$Q$5,9),TRUE,TRUE),1,1),"")</f>
        <v/>
      </c>
      <c r="BI49" s="10">
        <f>IF(AND((ROW()-7)&gt;=$Q$5,(ROW()-6)&lt;=$Q$3),INDEX(LINEST(OFFSET(AF49,1-$Q$5,0,$Q$5,1),OFFSET(AG49,1-$Q$5,0,$Q$5,9),TRUE,TRUE),3,1),"")</f>
        <v/>
      </c>
      <c r="BL49" s="9">
        <f>IF(AND((ROW()-6)&lt;=$Q$3,ISNUMBER(AY48)),AY48/$Q$4+AZ48*AG49+BA48*AH49+BB48*AI49+BC48*AJ49+BD48*AK49+BE48*AL49+BF48*AM49+BG48*AN49+BH48*AO49,"")</f>
        <v/>
      </c>
      <c r="BM49">
        <f>IF(ISNUMBER(BL49),AVERAGE(OFFSET(AF48,1-$Q$5,0,$Q$5,1)),"")</f>
        <v/>
      </c>
      <c r="BN49">
        <f>IF(ISNUMBER(BL49),(AF49-BL49)^2,"")</f>
        <v/>
      </c>
      <c r="BO49">
        <f>IF(ISNUMBER(BL49),AF49^2,"")</f>
        <v/>
      </c>
      <c r="BP49">
        <f>IF(ISNUMBER(BL49),(AF49-BM49)^2,"")</f>
        <v/>
      </c>
    </row>
    <row r="50">
      <c r="O50">
        <f>IF($R50="","",IF($Q$1="Weekly",INT(($R50-2)/7),IF($Q$1="Quarterly",YEAR($R50)*4+ROUNDUP(MONTH($R50)/3),YEAR($R50)*12+MONTH($R50))))</f>
        <v/>
      </c>
      <c r="P50">
        <f>IF($R50="","",IF($R51="",1,IF($O50&lt;&gt;$O51,1,0)))</f>
        <v/>
      </c>
      <c r="Q50">
        <f>IF($P50=1,SUM($P$7:$P50),"")</f>
        <v/>
      </c>
      <c r="R50">
        <f>IF($A50="","",IF(ISNUMBER($A50),$A50,IFERROR(DATEVALUE($A50),NA())))</f>
        <v/>
      </c>
      <c r="S50" s="7">
        <f>IFERROR(INDEX($R$7:$R$60000,MATCH(ROW()-6,$Q$7:$Q$60000,0)),"")</f>
        <v/>
      </c>
      <c r="T50">
        <f>IFERROR(INDEX($B$7:$B$60000,MATCH(ROW()-6,$Q$7:$Q$60000,0))*1,"")</f>
        <v/>
      </c>
      <c r="U50">
        <f>IFERROR(INDEX($C$7:$C$60000,MATCH(ROW()-6,$Q$7:$Q$60000,0))*1,"")</f>
        <v/>
      </c>
      <c r="V50">
        <f>IFERROR(INDEX($D$7:$D$60000,MATCH(ROW()-6,$Q$7:$Q$60000,0))*1,"")</f>
        <v/>
      </c>
      <c r="W50">
        <f>IFERROR(INDEX($E$7:$E$60000,MATCH(ROW()-6,$Q$7:$Q$60000,0))*1,"")</f>
        <v/>
      </c>
      <c r="X50">
        <f>IFERROR(INDEX($F$7:$F$60000,MATCH(ROW()-6,$Q$7:$Q$60000,0))*1,"")</f>
        <v/>
      </c>
      <c r="Y50">
        <f>IFERROR(INDEX($G$7:$G$60000,MATCH(ROW()-6,$Q$7:$Q$60000,0))*1,"")</f>
        <v/>
      </c>
      <c r="Z50">
        <f>IFERROR(INDEX($H$7:$H$60000,MATCH(ROW()-6,$Q$7:$Q$60000,0))*1,"")</f>
        <v/>
      </c>
      <c r="AA50">
        <f>IFERROR(INDEX($I$7:$I$60000,MATCH(ROW()-6,$Q$7:$Q$60000,0))*1,"")</f>
        <v/>
      </c>
      <c r="AB50">
        <f>IFERROR(INDEX($J$7:$J$60000,MATCH(ROW()-6,$Q$7:$Q$60000,0))*1,"")</f>
        <v/>
      </c>
      <c r="AC50">
        <f>IFERROR(INDEX($K$7:$K$60000,MATCH(ROW()-6,$Q$7:$Q$60000,0))*1,"")</f>
        <v/>
      </c>
      <c r="AF50" s="9">
        <f>IF(OR($S50="",$S49=""),"",IF($B$5="diff",($T50-$T49),LN($T50/$T49)))</f>
        <v/>
      </c>
      <c r="AG50" s="9">
        <f>IF(OR($S50="",$S49=""),"",IF($C$5="diff",(U50-U49),LN(U50/U49)))</f>
        <v/>
      </c>
      <c r="AH50" s="9">
        <f>IF(OR($S50="",$S49=""),"",IF($D$5="diff",(V50-V49),LN(V50/V49)))</f>
        <v/>
      </c>
      <c r="AI50" s="9">
        <f>IF(OR($S50="",$S49=""),"",IF($E$5="diff",(W50-W49),LN(W50/W49)))</f>
        <v/>
      </c>
      <c r="AJ50" s="9">
        <f>IF(OR($S50="",$S49=""),"",IF($F$5="diff",(X50-X49),LN(X50/X49)))</f>
        <v/>
      </c>
      <c r="AK50" s="9">
        <f>IF(OR($S50="",$S49=""),"",IF($G$5="diff",(Y50-Y49),LN(Y50/Y49)))</f>
        <v/>
      </c>
      <c r="AL50" s="9">
        <f>IF(OR($S50="",$S49=""),"",IF($H$5="diff",(Z50-Z49),LN(Z50/Z49)))</f>
        <v/>
      </c>
      <c r="AM50" s="9">
        <f>IF(OR($S50="",$S49=""),"",IF($I$5="diff",(AA50-AA49),LN(AA50/AA49)))</f>
        <v/>
      </c>
      <c r="AN50" s="9">
        <f>IF(OR($S50="",$S49=""),"",IF($J$5="diff",(AB50-AB49),LN(AB50/AB49)))</f>
        <v/>
      </c>
      <c r="AO50" s="9">
        <f>IF(OR($S50="",$S49=""),"",IF($K$5="diff",(AC50-AC49),LN(AC50/AC49)))</f>
        <v/>
      </c>
      <c r="AR50" s="9">
        <f>IF($AF50="","",$AU$13+$AU$4*AG50+$AU$5*AH50+$AU$6*AI50+$AU$7*AJ50+$AU$8*AK50+$AU$9*AL50+$AU$10*AM50+$AU$11*AN50+$AU$12*AO50)</f>
        <v/>
      </c>
      <c r="AY50" s="10">
        <f>IF(AND((ROW()-7)&gt;=$Q$5,(ROW()-6)&lt;=$Q$3),INDEX(LINEST(OFFSET(AF50,1-$Q$5,0,$Q$5,1),OFFSET(AG50,1-$Q$5,0,$Q$5,9),TRUE,TRUE),1,10)*$Q$4,"")</f>
        <v/>
      </c>
      <c r="AZ50" s="9">
        <f>IF(AND((ROW()-7)&gt;=$Q$5,(ROW()-6)&lt;=$Q$3),INDEX(LINEST(OFFSET(AF50,1-$Q$5,0,$Q$5,1),OFFSET(AG50,1-$Q$5,0,$Q$5,9),TRUE,TRUE),1,9),"")</f>
        <v/>
      </c>
      <c r="BA50" s="9">
        <f>IF(AND((ROW()-7)&gt;=$Q$5,(ROW()-6)&lt;=$Q$3),INDEX(LINEST(OFFSET(AF50,1-$Q$5,0,$Q$5,1),OFFSET(AG50,1-$Q$5,0,$Q$5,9),TRUE,TRUE),1,8),"")</f>
        <v/>
      </c>
      <c r="BB50" s="9">
        <f>IF(AND((ROW()-7)&gt;=$Q$5,(ROW()-6)&lt;=$Q$3),INDEX(LINEST(OFFSET(AF50,1-$Q$5,0,$Q$5,1),OFFSET(AG50,1-$Q$5,0,$Q$5,9),TRUE,TRUE),1,7),"")</f>
        <v/>
      </c>
      <c r="BC50" s="9">
        <f>IF(AND((ROW()-7)&gt;=$Q$5,(ROW()-6)&lt;=$Q$3),INDEX(LINEST(OFFSET(AF50,1-$Q$5,0,$Q$5,1),OFFSET(AG50,1-$Q$5,0,$Q$5,9),TRUE,TRUE),1,6),"")</f>
        <v/>
      </c>
      <c r="BD50" s="9">
        <f>IF(AND((ROW()-7)&gt;=$Q$5,(ROW()-6)&lt;=$Q$3),INDEX(LINEST(OFFSET(AF50,1-$Q$5,0,$Q$5,1),OFFSET(AG50,1-$Q$5,0,$Q$5,9),TRUE,TRUE),1,5),"")</f>
        <v/>
      </c>
      <c r="BE50" s="9">
        <f>IF(AND((ROW()-7)&gt;=$Q$5,(ROW()-6)&lt;=$Q$3),INDEX(LINEST(OFFSET(AF50,1-$Q$5,0,$Q$5,1),OFFSET(AG50,1-$Q$5,0,$Q$5,9),TRUE,TRUE),1,4),"")</f>
        <v/>
      </c>
      <c r="BF50" s="9">
        <f>IF(AND((ROW()-7)&gt;=$Q$5,(ROW()-6)&lt;=$Q$3),INDEX(LINEST(OFFSET(AF50,1-$Q$5,0,$Q$5,1),OFFSET(AG50,1-$Q$5,0,$Q$5,9),TRUE,TRUE),1,3),"")</f>
        <v/>
      </c>
      <c r="BG50" s="9">
        <f>IF(AND((ROW()-7)&gt;=$Q$5,(ROW()-6)&lt;=$Q$3),INDEX(LINEST(OFFSET(AF50,1-$Q$5,0,$Q$5,1),OFFSET(AG50,1-$Q$5,0,$Q$5,9),TRUE,TRUE),1,2),"")</f>
        <v/>
      </c>
      <c r="BH50" s="9">
        <f>IF(AND((ROW()-7)&gt;=$Q$5,(ROW()-6)&lt;=$Q$3),INDEX(LINEST(OFFSET(AF50,1-$Q$5,0,$Q$5,1),OFFSET(AG50,1-$Q$5,0,$Q$5,9),TRUE,TRUE),1,1),"")</f>
        <v/>
      </c>
      <c r="BI50" s="10">
        <f>IF(AND((ROW()-7)&gt;=$Q$5,(ROW()-6)&lt;=$Q$3),INDEX(LINEST(OFFSET(AF50,1-$Q$5,0,$Q$5,1),OFFSET(AG50,1-$Q$5,0,$Q$5,9),TRUE,TRUE),3,1),"")</f>
        <v/>
      </c>
      <c r="BL50" s="9">
        <f>IF(AND((ROW()-6)&lt;=$Q$3,ISNUMBER(AY49)),AY49/$Q$4+AZ49*AG50+BA49*AH50+BB49*AI50+BC49*AJ50+BD49*AK50+BE49*AL50+BF49*AM50+BG49*AN50+BH49*AO50,"")</f>
        <v/>
      </c>
      <c r="BM50">
        <f>IF(ISNUMBER(BL50),AVERAGE(OFFSET(AF49,1-$Q$5,0,$Q$5,1)),"")</f>
        <v/>
      </c>
      <c r="BN50">
        <f>IF(ISNUMBER(BL50),(AF50-BL50)^2,"")</f>
        <v/>
      </c>
      <c r="BO50">
        <f>IF(ISNUMBER(BL50),AF50^2,"")</f>
        <v/>
      </c>
      <c r="BP50">
        <f>IF(ISNUMBER(BL50),(AF50-BM50)^2,"")</f>
        <v/>
      </c>
    </row>
    <row r="51">
      <c r="O51">
        <f>IF($R51="","",IF($Q$1="Weekly",INT(($R51-2)/7),IF($Q$1="Quarterly",YEAR($R51)*4+ROUNDUP(MONTH($R51)/3),YEAR($R51)*12+MONTH($R51))))</f>
        <v/>
      </c>
      <c r="P51">
        <f>IF($R51="","",IF($R52="",1,IF($O51&lt;&gt;$O52,1,0)))</f>
        <v/>
      </c>
      <c r="Q51">
        <f>IF($P51=1,SUM($P$7:$P51),"")</f>
        <v/>
      </c>
      <c r="R51">
        <f>IF($A51="","",IF(ISNUMBER($A51),$A51,IFERROR(DATEVALUE($A51),NA())))</f>
        <v/>
      </c>
      <c r="S51" s="7">
        <f>IFERROR(INDEX($R$7:$R$60000,MATCH(ROW()-6,$Q$7:$Q$60000,0)),"")</f>
        <v/>
      </c>
      <c r="T51">
        <f>IFERROR(INDEX($B$7:$B$60000,MATCH(ROW()-6,$Q$7:$Q$60000,0))*1,"")</f>
        <v/>
      </c>
      <c r="U51">
        <f>IFERROR(INDEX($C$7:$C$60000,MATCH(ROW()-6,$Q$7:$Q$60000,0))*1,"")</f>
        <v/>
      </c>
      <c r="V51">
        <f>IFERROR(INDEX($D$7:$D$60000,MATCH(ROW()-6,$Q$7:$Q$60000,0))*1,"")</f>
        <v/>
      </c>
      <c r="W51">
        <f>IFERROR(INDEX($E$7:$E$60000,MATCH(ROW()-6,$Q$7:$Q$60000,0))*1,"")</f>
        <v/>
      </c>
      <c r="X51">
        <f>IFERROR(INDEX($F$7:$F$60000,MATCH(ROW()-6,$Q$7:$Q$60000,0))*1,"")</f>
        <v/>
      </c>
      <c r="Y51">
        <f>IFERROR(INDEX($G$7:$G$60000,MATCH(ROW()-6,$Q$7:$Q$60000,0))*1,"")</f>
        <v/>
      </c>
      <c r="Z51">
        <f>IFERROR(INDEX($H$7:$H$60000,MATCH(ROW()-6,$Q$7:$Q$60000,0))*1,"")</f>
        <v/>
      </c>
      <c r="AA51">
        <f>IFERROR(INDEX($I$7:$I$60000,MATCH(ROW()-6,$Q$7:$Q$60000,0))*1,"")</f>
        <v/>
      </c>
      <c r="AB51">
        <f>IFERROR(INDEX($J$7:$J$60000,MATCH(ROW()-6,$Q$7:$Q$60000,0))*1,"")</f>
        <v/>
      </c>
      <c r="AC51">
        <f>IFERROR(INDEX($K$7:$K$60000,MATCH(ROW()-6,$Q$7:$Q$60000,0))*1,"")</f>
        <v/>
      </c>
      <c r="AF51" s="9">
        <f>IF(OR($S51="",$S50=""),"",IF($B$5="diff",($T51-$T50),LN($T51/$T50)))</f>
        <v/>
      </c>
      <c r="AG51" s="9">
        <f>IF(OR($S51="",$S50=""),"",IF($C$5="diff",(U51-U50),LN(U51/U50)))</f>
        <v/>
      </c>
      <c r="AH51" s="9">
        <f>IF(OR($S51="",$S50=""),"",IF($D$5="diff",(V51-V50),LN(V51/V50)))</f>
        <v/>
      </c>
      <c r="AI51" s="9">
        <f>IF(OR($S51="",$S50=""),"",IF($E$5="diff",(W51-W50),LN(W51/W50)))</f>
        <v/>
      </c>
      <c r="AJ51" s="9">
        <f>IF(OR($S51="",$S50=""),"",IF($F$5="diff",(X51-X50),LN(X51/X50)))</f>
        <v/>
      </c>
      <c r="AK51" s="9">
        <f>IF(OR($S51="",$S50=""),"",IF($G$5="diff",(Y51-Y50),LN(Y51/Y50)))</f>
        <v/>
      </c>
      <c r="AL51" s="9">
        <f>IF(OR($S51="",$S50=""),"",IF($H$5="diff",(Z51-Z50),LN(Z51/Z50)))</f>
        <v/>
      </c>
      <c r="AM51" s="9">
        <f>IF(OR($S51="",$S50=""),"",IF($I$5="diff",(AA51-AA50),LN(AA51/AA50)))</f>
        <v/>
      </c>
      <c r="AN51" s="9">
        <f>IF(OR($S51="",$S50=""),"",IF($J$5="diff",(AB51-AB50),LN(AB51/AB50)))</f>
        <v/>
      </c>
      <c r="AO51" s="9">
        <f>IF(OR($S51="",$S50=""),"",IF($K$5="diff",(AC51-AC50),LN(AC51/AC50)))</f>
        <v/>
      </c>
      <c r="AR51" s="9">
        <f>IF($AF51="","",$AU$13+$AU$4*AG51+$AU$5*AH51+$AU$6*AI51+$AU$7*AJ51+$AU$8*AK51+$AU$9*AL51+$AU$10*AM51+$AU$11*AN51+$AU$12*AO51)</f>
        <v/>
      </c>
      <c r="AY51" s="10">
        <f>IF(AND((ROW()-7)&gt;=$Q$5,(ROW()-6)&lt;=$Q$3),INDEX(LINEST(OFFSET(AF51,1-$Q$5,0,$Q$5,1),OFFSET(AG51,1-$Q$5,0,$Q$5,9),TRUE,TRUE),1,10)*$Q$4,"")</f>
        <v/>
      </c>
      <c r="AZ51" s="9">
        <f>IF(AND((ROW()-7)&gt;=$Q$5,(ROW()-6)&lt;=$Q$3),INDEX(LINEST(OFFSET(AF51,1-$Q$5,0,$Q$5,1),OFFSET(AG51,1-$Q$5,0,$Q$5,9),TRUE,TRUE),1,9),"")</f>
        <v/>
      </c>
      <c r="BA51" s="9">
        <f>IF(AND((ROW()-7)&gt;=$Q$5,(ROW()-6)&lt;=$Q$3),INDEX(LINEST(OFFSET(AF51,1-$Q$5,0,$Q$5,1),OFFSET(AG51,1-$Q$5,0,$Q$5,9),TRUE,TRUE),1,8),"")</f>
        <v/>
      </c>
      <c r="BB51" s="9">
        <f>IF(AND((ROW()-7)&gt;=$Q$5,(ROW()-6)&lt;=$Q$3),INDEX(LINEST(OFFSET(AF51,1-$Q$5,0,$Q$5,1),OFFSET(AG51,1-$Q$5,0,$Q$5,9),TRUE,TRUE),1,7),"")</f>
        <v/>
      </c>
      <c r="BC51" s="9">
        <f>IF(AND((ROW()-7)&gt;=$Q$5,(ROW()-6)&lt;=$Q$3),INDEX(LINEST(OFFSET(AF51,1-$Q$5,0,$Q$5,1),OFFSET(AG51,1-$Q$5,0,$Q$5,9),TRUE,TRUE),1,6),"")</f>
        <v/>
      </c>
      <c r="BD51" s="9">
        <f>IF(AND((ROW()-7)&gt;=$Q$5,(ROW()-6)&lt;=$Q$3),INDEX(LINEST(OFFSET(AF51,1-$Q$5,0,$Q$5,1),OFFSET(AG51,1-$Q$5,0,$Q$5,9),TRUE,TRUE),1,5),"")</f>
        <v/>
      </c>
      <c r="BE51" s="9">
        <f>IF(AND((ROW()-7)&gt;=$Q$5,(ROW()-6)&lt;=$Q$3),INDEX(LINEST(OFFSET(AF51,1-$Q$5,0,$Q$5,1),OFFSET(AG51,1-$Q$5,0,$Q$5,9),TRUE,TRUE),1,4),"")</f>
        <v/>
      </c>
      <c r="BF51" s="9">
        <f>IF(AND((ROW()-7)&gt;=$Q$5,(ROW()-6)&lt;=$Q$3),INDEX(LINEST(OFFSET(AF51,1-$Q$5,0,$Q$5,1),OFFSET(AG51,1-$Q$5,0,$Q$5,9),TRUE,TRUE),1,3),"")</f>
        <v/>
      </c>
      <c r="BG51" s="9">
        <f>IF(AND((ROW()-7)&gt;=$Q$5,(ROW()-6)&lt;=$Q$3),INDEX(LINEST(OFFSET(AF51,1-$Q$5,0,$Q$5,1),OFFSET(AG51,1-$Q$5,0,$Q$5,9),TRUE,TRUE),1,2),"")</f>
        <v/>
      </c>
      <c r="BH51" s="9">
        <f>IF(AND((ROW()-7)&gt;=$Q$5,(ROW()-6)&lt;=$Q$3),INDEX(LINEST(OFFSET(AF51,1-$Q$5,0,$Q$5,1),OFFSET(AG51,1-$Q$5,0,$Q$5,9),TRUE,TRUE),1,1),"")</f>
        <v/>
      </c>
      <c r="BI51" s="10">
        <f>IF(AND((ROW()-7)&gt;=$Q$5,(ROW()-6)&lt;=$Q$3),INDEX(LINEST(OFFSET(AF51,1-$Q$5,0,$Q$5,1),OFFSET(AG51,1-$Q$5,0,$Q$5,9),TRUE,TRUE),3,1),"")</f>
        <v/>
      </c>
      <c r="BL51" s="9">
        <f>IF(AND((ROW()-6)&lt;=$Q$3,ISNUMBER(AY50)),AY50/$Q$4+AZ50*AG51+BA50*AH51+BB50*AI51+BC50*AJ51+BD50*AK51+BE50*AL51+BF50*AM51+BG50*AN51+BH50*AO51,"")</f>
        <v/>
      </c>
      <c r="BM51">
        <f>IF(ISNUMBER(BL51),AVERAGE(OFFSET(AF50,1-$Q$5,0,$Q$5,1)),"")</f>
        <v/>
      </c>
      <c r="BN51">
        <f>IF(ISNUMBER(BL51),(AF51-BL51)^2,"")</f>
        <v/>
      </c>
      <c r="BO51">
        <f>IF(ISNUMBER(BL51),AF51^2,"")</f>
        <v/>
      </c>
      <c r="BP51">
        <f>IF(ISNUMBER(BL51),(AF51-BM51)^2,"")</f>
        <v/>
      </c>
    </row>
    <row r="52">
      <c r="O52">
        <f>IF($R52="","",IF($Q$1="Weekly",INT(($R52-2)/7),IF($Q$1="Quarterly",YEAR($R52)*4+ROUNDUP(MONTH($R52)/3),YEAR($R52)*12+MONTH($R52))))</f>
        <v/>
      </c>
      <c r="P52">
        <f>IF($R52="","",IF($R53="",1,IF($O52&lt;&gt;$O53,1,0)))</f>
        <v/>
      </c>
      <c r="Q52">
        <f>IF($P52=1,SUM($P$7:$P52),"")</f>
        <v/>
      </c>
      <c r="R52">
        <f>IF($A52="","",IF(ISNUMBER($A52),$A52,IFERROR(DATEVALUE($A52),NA())))</f>
        <v/>
      </c>
      <c r="S52" s="7">
        <f>IFERROR(INDEX($R$7:$R$60000,MATCH(ROW()-6,$Q$7:$Q$60000,0)),"")</f>
        <v/>
      </c>
      <c r="T52">
        <f>IFERROR(INDEX($B$7:$B$60000,MATCH(ROW()-6,$Q$7:$Q$60000,0))*1,"")</f>
        <v/>
      </c>
      <c r="U52">
        <f>IFERROR(INDEX($C$7:$C$60000,MATCH(ROW()-6,$Q$7:$Q$60000,0))*1,"")</f>
        <v/>
      </c>
      <c r="V52">
        <f>IFERROR(INDEX($D$7:$D$60000,MATCH(ROW()-6,$Q$7:$Q$60000,0))*1,"")</f>
        <v/>
      </c>
      <c r="W52">
        <f>IFERROR(INDEX($E$7:$E$60000,MATCH(ROW()-6,$Q$7:$Q$60000,0))*1,"")</f>
        <v/>
      </c>
      <c r="X52">
        <f>IFERROR(INDEX($F$7:$F$60000,MATCH(ROW()-6,$Q$7:$Q$60000,0))*1,"")</f>
        <v/>
      </c>
      <c r="Y52">
        <f>IFERROR(INDEX($G$7:$G$60000,MATCH(ROW()-6,$Q$7:$Q$60000,0))*1,"")</f>
        <v/>
      </c>
      <c r="Z52">
        <f>IFERROR(INDEX($H$7:$H$60000,MATCH(ROW()-6,$Q$7:$Q$60000,0))*1,"")</f>
        <v/>
      </c>
      <c r="AA52">
        <f>IFERROR(INDEX($I$7:$I$60000,MATCH(ROW()-6,$Q$7:$Q$60000,0))*1,"")</f>
        <v/>
      </c>
      <c r="AB52">
        <f>IFERROR(INDEX($J$7:$J$60000,MATCH(ROW()-6,$Q$7:$Q$60000,0))*1,"")</f>
        <v/>
      </c>
      <c r="AC52">
        <f>IFERROR(INDEX($K$7:$K$60000,MATCH(ROW()-6,$Q$7:$Q$60000,0))*1,"")</f>
        <v/>
      </c>
      <c r="AF52" s="9">
        <f>IF(OR($S52="",$S51=""),"",IF($B$5="diff",($T52-$T51),LN($T52/$T51)))</f>
        <v/>
      </c>
      <c r="AG52" s="9">
        <f>IF(OR($S52="",$S51=""),"",IF($C$5="diff",(U52-U51),LN(U52/U51)))</f>
        <v/>
      </c>
      <c r="AH52" s="9">
        <f>IF(OR($S52="",$S51=""),"",IF($D$5="diff",(V52-V51),LN(V52/V51)))</f>
        <v/>
      </c>
      <c r="AI52" s="9">
        <f>IF(OR($S52="",$S51=""),"",IF($E$5="diff",(W52-W51),LN(W52/W51)))</f>
        <v/>
      </c>
      <c r="AJ52" s="9">
        <f>IF(OR($S52="",$S51=""),"",IF($F$5="diff",(X52-X51),LN(X52/X51)))</f>
        <v/>
      </c>
      <c r="AK52" s="9">
        <f>IF(OR($S52="",$S51=""),"",IF($G$5="diff",(Y52-Y51),LN(Y52/Y51)))</f>
        <v/>
      </c>
      <c r="AL52" s="9">
        <f>IF(OR($S52="",$S51=""),"",IF($H$5="diff",(Z52-Z51),LN(Z52/Z51)))</f>
        <v/>
      </c>
      <c r="AM52" s="9">
        <f>IF(OR($S52="",$S51=""),"",IF($I$5="diff",(AA52-AA51),LN(AA52/AA51)))</f>
        <v/>
      </c>
      <c r="AN52" s="9">
        <f>IF(OR($S52="",$S51=""),"",IF($J$5="diff",(AB52-AB51),LN(AB52/AB51)))</f>
        <v/>
      </c>
      <c r="AO52" s="9">
        <f>IF(OR($S52="",$S51=""),"",IF($K$5="diff",(AC52-AC51),LN(AC52/AC51)))</f>
        <v/>
      </c>
      <c r="AR52" s="9">
        <f>IF($AF52="","",$AU$13+$AU$4*AG52+$AU$5*AH52+$AU$6*AI52+$AU$7*AJ52+$AU$8*AK52+$AU$9*AL52+$AU$10*AM52+$AU$11*AN52+$AU$12*AO52)</f>
        <v/>
      </c>
      <c r="AY52" s="10">
        <f>IF(AND((ROW()-7)&gt;=$Q$5,(ROW()-6)&lt;=$Q$3),INDEX(LINEST(OFFSET(AF52,1-$Q$5,0,$Q$5,1),OFFSET(AG52,1-$Q$5,0,$Q$5,9),TRUE,TRUE),1,10)*$Q$4,"")</f>
        <v/>
      </c>
      <c r="AZ52" s="9">
        <f>IF(AND((ROW()-7)&gt;=$Q$5,(ROW()-6)&lt;=$Q$3),INDEX(LINEST(OFFSET(AF52,1-$Q$5,0,$Q$5,1),OFFSET(AG52,1-$Q$5,0,$Q$5,9),TRUE,TRUE),1,9),"")</f>
        <v/>
      </c>
      <c r="BA52" s="9">
        <f>IF(AND((ROW()-7)&gt;=$Q$5,(ROW()-6)&lt;=$Q$3),INDEX(LINEST(OFFSET(AF52,1-$Q$5,0,$Q$5,1),OFFSET(AG52,1-$Q$5,0,$Q$5,9),TRUE,TRUE),1,8),"")</f>
        <v/>
      </c>
      <c r="BB52" s="9">
        <f>IF(AND((ROW()-7)&gt;=$Q$5,(ROW()-6)&lt;=$Q$3),INDEX(LINEST(OFFSET(AF52,1-$Q$5,0,$Q$5,1),OFFSET(AG52,1-$Q$5,0,$Q$5,9),TRUE,TRUE),1,7),"")</f>
        <v/>
      </c>
      <c r="BC52" s="9">
        <f>IF(AND((ROW()-7)&gt;=$Q$5,(ROW()-6)&lt;=$Q$3),INDEX(LINEST(OFFSET(AF52,1-$Q$5,0,$Q$5,1),OFFSET(AG52,1-$Q$5,0,$Q$5,9),TRUE,TRUE),1,6),"")</f>
        <v/>
      </c>
      <c r="BD52" s="9">
        <f>IF(AND((ROW()-7)&gt;=$Q$5,(ROW()-6)&lt;=$Q$3),INDEX(LINEST(OFFSET(AF52,1-$Q$5,0,$Q$5,1),OFFSET(AG52,1-$Q$5,0,$Q$5,9),TRUE,TRUE),1,5),"")</f>
        <v/>
      </c>
      <c r="BE52" s="9">
        <f>IF(AND((ROW()-7)&gt;=$Q$5,(ROW()-6)&lt;=$Q$3),INDEX(LINEST(OFFSET(AF52,1-$Q$5,0,$Q$5,1),OFFSET(AG52,1-$Q$5,0,$Q$5,9),TRUE,TRUE),1,4),"")</f>
        <v/>
      </c>
      <c r="BF52" s="9">
        <f>IF(AND((ROW()-7)&gt;=$Q$5,(ROW()-6)&lt;=$Q$3),INDEX(LINEST(OFFSET(AF52,1-$Q$5,0,$Q$5,1),OFFSET(AG52,1-$Q$5,0,$Q$5,9),TRUE,TRUE),1,3),"")</f>
        <v/>
      </c>
      <c r="BG52" s="9">
        <f>IF(AND((ROW()-7)&gt;=$Q$5,(ROW()-6)&lt;=$Q$3),INDEX(LINEST(OFFSET(AF52,1-$Q$5,0,$Q$5,1),OFFSET(AG52,1-$Q$5,0,$Q$5,9),TRUE,TRUE),1,2),"")</f>
        <v/>
      </c>
      <c r="BH52" s="9">
        <f>IF(AND((ROW()-7)&gt;=$Q$5,(ROW()-6)&lt;=$Q$3),INDEX(LINEST(OFFSET(AF52,1-$Q$5,0,$Q$5,1),OFFSET(AG52,1-$Q$5,0,$Q$5,9),TRUE,TRUE),1,1),"")</f>
        <v/>
      </c>
      <c r="BI52" s="10">
        <f>IF(AND((ROW()-7)&gt;=$Q$5,(ROW()-6)&lt;=$Q$3),INDEX(LINEST(OFFSET(AF52,1-$Q$5,0,$Q$5,1),OFFSET(AG52,1-$Q$5,0,$Q$5,9),TRUE,TRUE),3,1),"")</f>
        <v/>
      </c>
      <c r="BL52" s="9">
        <f>IF(AND((ROW()-6)&lt;=$Q$3,ISNUMBER(AY51)),AY51/$Q$4+AZ51*AG52+BA51*AH52+BB51*AI52+BC51*AJ52+BD51*AK52+BE51*AL52+BF51*AM52+BG51*AN52+BH51*AO52,"")</f>
        <v/>
      </c>
      <c r="BM52">
        <f>IF(ISNUMBER(BL52),AVERAGE(OFFSET(AF51,1-$Q$5,0,$Q$5,1)),"")</f>
        <v/>
      </c>
      <c r="BN52">
        <f>IF(ISNUMBER(BL52),(AF52-BL52)^2,"")</f>
        <v/>
      </c>
      <c r="BO52">
        <f>IF(ISNUMBER(BL52),AF52^2,"")</f>
        <v/>
      </c>
      <c r="BP52">
        <f>IF(ISNUMBER(BL52),(AF52-BM52)^2,"")</f>
        <v/>
      </c>
    </row>
    <row r="53">
      <c r="O53">
        <f>IF($R53="","",IF($Q$1="Weekly",INT(($R53-2)/7),IF($Q$1="Quarterly",YEAR($R53)*4+ROUNDUP(MONTH($R53)/3),YEAR($R53)*12+MONTH($R53))))</f>
        <v/>
      </c>
      <c r="P53">
        <f>IF($R53="","",IF($R54="",1,IF($O53&lt;&gt;$O54,1,0)))</f>
        <v/>
      </c>
      <c r="Q53">
        <f>IF($P53=1,SUM($P$7:$P53),"")</f>
        <v/>
      </c>
      <c r="R53">
        <f>IF($A53="","",IF(ISNUMBER($A53),$A53,IFERROR(DATEVALUE($A53),NA())))</f>
        <v/>
      </c>
      <c r="S53" s="7">
        <f>IFERROR(INDEX($R$7:$R$60000,MATCH(ROW()-6,$Q$7:$Q$60000,0)),"")</f>
        <v/>
      </c>
      <c r="T53">
        <f>IFERROR(INDEX($B$7:$B$60000,MATCH(ROW()-6,$Q$7:$Q$60000,0))*1,"")</f>
        <v/>
      </c>
      <c r="U53">
        <f>IFERROR(INDEX($C$7:$C$60000,MATCH(ROW()-6,$Q$7:$Q$60000,0))*1,"")</f>
        <v/>
      </c>
      <c r="V53">
        <f>IFERROR(INDEX($D$7:$D$60000,MATCH(ROW()-6,$Q$7:$Q$60000,0))*1,"")</f>
        <v/>
      </c>
      <c r="W53">
        <f>IFERROR(INDEX($E$7:$E$60000,MATCH(ROW()-6,$Q$7:$Q$60000,0))*1,"")</f>
        <v/>
      </c>
      <c r="X53">
        <f>IFERROR(INDEX($F$7:$F$60000,MATCH(ROW()-6,$Q$7:$Q$60000,0))*1,"")</f>
        <v/>
      </c>
      <c r="Y53">
        <f>IFERROR(INDEX($G$7:$G$60000,MATCH(ROW()-6,$Q$7:$Q$60000,0))*1,"")</f>
        <v/>
      </c>
      <c r="Z53">
        <f>IFERROR(INDEX($H$7:$H$60000,MATCH(ROW()-6,$Q$7:$Q$60000,0))*1,"")</f>
        <v/>
      </c>
      <c r="AA53">
        <f>IFERROR(INDEX($I$7:$I$60000,MATCH(ROW()-6,$Q$7:$Q$60000,0))*1,"")</f>
        <v/>
      </c>
      <c r="AB53">
        <f>IFERROR(INDEX($J$7:$J$60000,MATCH(ROW()-6,$Q$7:$Q$60000,0))*1,"")</f>
        <v/>
      </c>
      <c r="AC53">
        <f>IFERROR(INDEX($K$7:$K$60000,MATCH(ROW()-6,$Q$7:$Q$60000,0))*1,"")</f>
        <v/>
      </c>
      <c r="AF53" s="9">
        <f>IF(OR($S53="",$S52=""),"",IF($B$5="diff",($T53-$T52),LN($T53/$T52)))</f>
        <v/>
      </c>
      <c r="AG53" s="9">
        <f>IF(OR($S53="",$S52=""),"",IF($C$5="diff",(U53-U52),LN(U53/U52)))</f>
        <v/>
      </c>
      <c r="AH53" s="9">
        <f>IF(OR($S53="",$S52=""),"",IF($D$5="diff",(V53-V52),LN(V53/V52)))</f>
        <v/>
      </c>
      <c r="AI53" s="9">
        <f>IF(OR($S53="",$S52=""),"",IF($E$5="diff",(W53-W52),LN(W53/W52)))</f>
        <v/>
      </c>
      <c r="AJ53" s="9">
        <f>IF(OR($S53="",$S52=""),"",IF($F$5="diff",(X53-X52),LN(X53/X52)))</f>
        <v/>
      </c>
      <c r="AK53" s="9">
        <f>IF(OR($S53="",$S52=""),"",IF($G$5="diff",(Y53-Y52),LN(Y53/Y52)))</f>
        <v/>
      </c>
      <c r="AL53" s="9">
        <f>IF(OR($S53="",$S52=""),"",IF($H$5="diff",(Z53-Z52),LN(Z53/Z52)))</f>
        <v/>
      </c>
      <c r="AM53" s="9">
        <f>IF(OR($S53="",$S52=""),"",IF($I$5="diff",(AA53-AA52),LN(AA53/AA52)))</f>
        <v/>
      </c>
      <c r="AN53" s="9">
        <f>IF(OR($S53="",$S52=""),"",IF($J$5="diff",(AB53-AB52),LN(AB53/AB52)))</f>
        <v/>
      </c>
      <c r="AO53" s="9">
        <f>IF(OR($S53="",$S52=""),"",IF($K$5="diff",(AC53-AC52),LN(AC53/AC52)))</f>
        <v/>
      </c>
      <c r="AR53" s="9">
        <f>IF($AF53="","",$AU$13+$AU$4*AG53+$AU$5*AH53+$AU$6*AI53+$AU$7*AJ53+$AU$8*AK53+$AU$9*AL53+$AU$10*AM53+$AU$11*AN53+$AU$12*AO53)</f>
        <v/>
      </c>
      <c r="AY53" s="10">
        <f>IF(AND((ROW()-7)&gt;=$Q$5,(ROW()-6)&lt;=$Q$3),INDEX(LINEST(OFFSET(AF53,1-$Q$5,0,$Q$5,1),OFFSET(AG53,1-$Q$5,0,$Q$5,9),TRUE,TRUE),1,10)*$Q$4,"")</f>
        <v/>
      </c>
      <c r="AZ53" s="9">
        <f>IF(AND((ROW()-7)&gt;=$Q$5,(ROW()-6)&lt;=$Q$3),INDEX(LINEST(OFFSET(AF53,1-$Q$5,0,$Q$5,1),OFFSET(AG53,1-$Q$5,0,$Q$5,9),TRUE,TRUE),1,9),"")</f>
        <v/>
      </c>
      <c r="BA53" s="9">
        <f>IF(AND((ROW()-7)&gt;=$Q$5,(ROW()-6)&lt;=$Q$3),INDEX(LINEST(OFFSET(AF53,1-$Q$5,0,$Q$5,1),OFFSET(AG53,1-$Q$5,0,$Q$5,9),TRUE,TRUE),1,8),"")</f>
        <v/>
      </c>
      <c r="BB53" s="9">
        <f>IF(AND((ROW()-7)&gt;=$Q$5,(ROW()-6)&lt;=$Q$3),INDEX(LINEST(OFFSET(AF53,1-$Q$5,0,$Q$5,1),OFFSET(AG53,1-$Q$5,0,$Q$5,9),TRUE,TRUE),1,7),"")</f>
        <v/>
      </c>
      <c r="BC53" s="9">
        <f>IF(AND((ROW()-7)&gt;=$Q$5,(ROW()-6)&lt;=$Q$3),INDEX(LINEST(OFFSET(AF53,1-$Q$5,0,$Q$5,1),OFFSET(AG53,1-$Q$5,0,$Q$5,9),TRUE,TRUE),1,6),"")</f>
        <v/>
      </c>
      <c r="BD53" s="9">
        <f>IF(AND((ROW()-7)&gt;=$Q$5,(ROW()-6)&lt;=$Q$3),INDEX(LINEST(OFFSET(AF53,1-$Q$5,0,$Q$5,1),OFFSET(AG53,1-$Q$5,0,$Q$5,9),TRUE,TRUE),1,5),"")</f>
        <v/>
      </c>
      <c r="BE53" s="9">
        <f>IF(AND((ROW()-7)&gt;=$Q$5,(ROW()-6)&lt;=$Q$3),INDEX(LINEST(OFFSET(AF53,1-$Q$5,0,$Q$5,1),OFFSET(AG53,1-$Q$5,0,$Q$5,9),TRUE,TRUE),1,4),"")</f>
        <v/>
      </c>
      <c r="BF53" s="9">
        <f>IF(AND((ROW()-7)&gt;=$Q$5,(ROW()-6)&lt;=$Q$3),INDEX(LINEST(OFFSET(AF53,1-$Q$5,0,$Q$5,1),OFFSET(AG53,1-$Q$5,0,$Q$5,9),TRUE,TRUE),1,3),"")</f>
        <v/>
      </c>
      <c r="BG53" s="9">
        <f>IF(AND((ROW()-7)&gt;=$Q$5,(ROW()-6)&lt;=$Q$3),INDEX(LINEST(OFFSET(AF53,1-$Q$5,0,$Q$5,1),OFFSET(AG53,1-$Q$5,0,$Q$5,9),TRUE,TRUE),1,2),"")</f>
        <v/>
      </c>
      <c r="BH53" s="9">
        <f>IF(AND((ROW()-7)&gt;=$Q$5,(ROW()-6)&lt;=$Q$3),INDEX(LINEST(OFFSET(AF53,1-$Q$5,0,$Q$5,1),OFFSET(AG53,1-$Q$5,0,$Q$5,9),TRUE,TRUE),1,1),"")</f>
        <v/>
      </c>
      <c r="BI53" s="10">
        <f>IF(AND((ROW()-7)&gt;=$Q$5,(ROW()-6)&lt;=$Q$3),INDEX(LINEST(OFFSET(AF53,1-$Q$5,0,$Q$5,1),OFFSET(AG53,1-$Q$5,0,$Q$5,9),TRUE,TRUE),3,1),"")</f>
        <v/>
      </c>
      <c r="BL53" s="9">
        <f>IF(AND((ROW()-6)&lt;=$Q$3,ISNUMBER(AY52)),AY52/$Q$4+AZ52*AG53+BA52*AH53+BB52*AI53+BC52*AJ53+BD52*AK53+BE52*AL53+BF52*AM53+BG52*AN53+BH52*AO53,"")</f>
        <v/>
      </c>
      <c r="BM53">
        <f>IF(ISNUMBER(BL53),AVERAGE(OFFSET(AF52,1-$Q$5,0,$Q$5,1)),"")</f>
        <v/>
      </c>
      <c r="BN53">
        <f>IF(ISNUMBER(BL53),(AF53-BL53)^2,"")</f>
        <v/>
      </c>
      <c r="BO53">
        <f>IF(ISNUMBER(BL53),AF53^2,"")</f>
        <v/>
      </c>
      <c r="BP53">
        <f>IF(ISNUMBER(BL53),(AF53-BM53)^2,"")</f>
        <v/>
      </c>
    </row>
    <row r="54">
      <c r="O54">
        <f>IF($R54="","",IF($Q$1="Weekly",INT(($R54-2)/7),IF($Q$1="Quarterly",YEAR($R54)*4+ROUNDUP(MONTH($R54)/3),YEAR($R54)*12+MONTH($R54))))</f>
        <v/>
      </c>
      <c r="P54">
        <f>IF($R54="","",IF($R55="",1,IF($O54&lt;&gt;$O55,1,0)))</f>
        <v/>
      </c>
      <c r="Q54">
        <f>IF($P54=1,SUM($P$7:$P54),"")</f>
        <v/>
      </c>
      <c r="R54">
        <f>IF($A54="","",IF(ISNUMBER($A54),$A54,IFERROR(DATEVALUE($A54),NA())))</f>
        <v/>
      </c>
      <c r="S54" s="7">
        <f>IFERROR(INDEX($R$7:$R$60000,MATCH(ROW()-6,$Q$7:$Q$60000,0)),"")</f>
        <v/>
      </c>
      <c r="T54">
        <f>IFERROR(INDEX($B$7:$B$60000,MATCH(ROW()-6,$Q$7:$Q$60000,0))*1,"")</f>
        <v/>
      </c>
      <c r="U54">
        <f>IFERROR(INDEX($C$7:$C$60000,MATCH(ROW()-6,$Q$7:$Q$60000,0))*1,"")</f>
        <v/>
      </c>
      <c r="V54">
        <f>IFERROR(INDEX($D$7:$D$60000,MATCH(ROW()-6,$Q$7:$Q$60000,0))*1,"")</f>
        <v/>
      </c>
      <c r="W54">
        <f>IFERROR(INDEX($E$7:$E$60000,MATCH(ROW()-6,$Q$7:$Q$60000,0))*1,"")</f>
        <v/>
      </c>
      <c r="X54">
        <f>IFERROR(INDEX($F$7:$F$60000,MATCH(ROW()-6,$Q$7:$Q$60000,0))*1,"")</f>
        <v/>
      </c>
      <c r="Y54">
        <f>IFERROR(INDEX($G$7:$G$60000,MATCH(ROW()-6,$Q$7:$Q$60000,0))*1,"")</f>
        <v/>
      </c>
      <c r="Z54">
        <f>IFERROR(INDEX($H$7:$H$60000,MATCH(ROW()-6,$Q$7:$Q$60000,0))*1,"")</f>
        <v/>
      </c>
      <c r="AA54">
        <f>IFERROR(INDEX($I$7:$I$60000,MATCH(ROW()-6,$Q$7:$Q$60000,0))*1,"")</f>
        <v/>
      </c>
      <c r="AB54">
        <f>IFERROR(INDEX($J$7:$J$60000,MATCH(ROW()-6,$Q$7:$Q$60000,0))*1,"")</f>
        <v/>
      </c>
      <c r="AC54">
        <f>IFERROR(INDEX($K$7:$K$60000,MATCH(ROW()-6,$Q$7:$Q$60000,0))*1,"")</f>
        <v/>
      </c>
      <c r="AF54" s="9">
        <f>IF(OR($S54="",$S53=""),"",IF($B$5="diff",($T54-$T53),LN($T54/$T53)))</f>
        <v/>
      </c>
      <c r="AG54" s="9">
        <f>IF(OR($S54="",$S53=""),"",IF($C$5="diff",(U54-U53),LN(U54/U53)))</f>
        <v/>
      </c>
      <c r="AH54" s="9">
        <f>IF(OR($S54="",$S53=""),"",IF($D$5="diff",(V54-V53),LN(V54/V53)))</f>
        <v/>
      </c>
      <c r="AI54" s="9">
        <f>IF(OR($S54="",$S53=""),"",IF($E$5="diff",(W54-W53),LN(W54/W53)))</f>
        <v/>
      </c>
      <c r="AJ54" s="9">
        <f>IF(OR($S54="",$S53=""),"",IF($F$5="diff",(X54-X53),LN(X54/X53)))</f>
        <v/>
      </c>
      <c r="AK54" s="9">
        <f>IF(OR($S54="",$S53=""),"",IF($G$5="diff",(Y54-Y53),LN(Y54/Y53)))</f>
        <v/>
      </c>
      <c r="AL54" s="9">
        <f>IF(OR($S54="",$S53=""),"",IF($H$5="diff",(Z54-Z53),LN(Z54/Z53)))</f>
        <v/>
      </c>
      <c r="AM54" s="9">
        <f>IF(OR($S54="",$S53=""),"",IF($I$5="diff",(AA54-AA53),LN(AA54/AA53)))</f>
        <v/>
      </c>
      <c r="AN54" s="9">
        <f>IF(OR($S54="",$S53=""),"",IF($J$5="diff",(AB54-AB53),LN(AB54/AB53)))</f>
        <v/>
      </c>
      <c r="AO54" s="9">
        <f>IF(OR($S54="",$S53=""),"",IF($K$5="diff",(AC54-AC53),LN(AC54/AC53)))</f>
        <v/>
      </c>
      <c r="AR54" s="9">
        <f>IF($AF54="","",$AU$13+$AU$4*AG54+$AU$5*AH54+$AU$6*AI54+$AU$7*AJ54+$AU$8*AK54+$AU$9*AL54+$AU$10*AM54+$AU$11*AN54+$AU$12*AO54)</f>
        <v/>
      </c>
      <c r="AY54" s="10">
        <f>IF(AND((ROW()-7)&gt;=$Q$5,(ROW()-6)&lt;=$Q$3),INDEX(LINEST(OFFSET(AF54,1-$Q$5,0,$Q$5,1),OFFSET(AG54,1-$Q$5,0,$Q$5,9),TRUE,TRUE),1,10)*$Q$4,"")</f>
        <v/>
      </c>
      <c r="AZ54" s="9">
        <f>IF(AND((ROW()-7)&gt;=$Q$5,(ROW()-6)&lt;=$Q$3),INDEX(LINEST(OFFSET(AF54,1-$Q$5,0,$Q$5,1),OFFSET(AG54,1-$Q$5,0,$Q$5,9),TRUE,TRUE),1,9),"")</f>
        <v/>
      </c>
      <c r="BA54" s="9">
        <f>IF(AND((ROW()-7)&gt;=$Q$5,(ROW()-6)&lt;=$Q$3),INDEX(LINEST(OFFSET(AF54,1-$Q$5,0,$Q$5,1),OFFSET(AG54,1-$Q$5,0,$Q$5,9),TRUE,TRUE),1,8),"")</f>
        <v/>
      </c>
      <c r="BB54" s="9">
        <f>IF(AND((ROW()-7)&gt;=$Q$5,(ROW()-6)&lt;=$Q$3),INDEX(LINEST(OFFSET(AF54,1-$Q$5,0,$Q$5,1),OFFSET(AG54,1-$Q$5,0,$Q$5,9),TRUE,TRUE),1,7),"")</f>
        <v/>
      </c>
      <c r="BC54" s="9">
        <f>IF(AND((ROW()-7)&gt;=$Q$5,(ROW()-6)&lt;=$Q$3),INDEX(LINEST(OFFSET(AF54,1-$Q$5,0,$Q$5,1),OFFSET(AG54,1-$Q$5,0,$Q$5,9),TRUE,TRUE),1,6),"")</f>
        <v/>
      </c>
      <c r="BD54" s="9">
        <f>IF(AND((ROW()-7)&gt;=$Q$5,(ROW()-6)&lt;=$Q$3),INDEX(LINEST(OFFSET(AF54,1-$Q$5,0,$Q$5,1),OFFSET(AG54,1-$Q$5,0,$Q$5,9),TRUE,TRUE),1,5),"")</f>
        <v/>
      </c>
      <c r="BE54" s="9">
        <f>IF(AND((ROW()-7)&gt;=$Q$5,(ROW()-6)&lt;=$Q$3),INDEX(LINEST(OFFSET(AF54,1-$Q$5,0,$Q$5,1),OFFSET(AG54,1-$Q$5,0,$Q$5,9),TRUE,TRUE),1,4),"")</f>
        <v/>
      </c>
      <c r="BF54" s="9">
        <f>IF(AND((ROW()-7)&gt;=$Q$5,(ROW()-6)&lt;=$Q$3),INDEX(LINEST(OFFSET(AF54,1-$Q$5,0,$Q$5,1),OFFSET(AG54,1-$Q$5,0,$Q$5,9),TRUE,TRUE),1,3),"")</f>
        <v/>
      </c>
      <c r="BG54" s="9">
        <f>IF(AND((ROW()-7)&gt;=$Q$5,(ROW()-6)&lt;=$Q$3),INDEX(LINEST(OFFSET(AF54,1-$Q$5,0,$Q$5,1),OFFSET(AG54,1-$Q$5,0,$Q$5,9),TRUE,TRUE),1,2),"")</f>
        <v/>
      </c>
      <c r="BH54" s="9">
        <f>IF(AND((ROW()-7)&gt;=$Q$5,(ROW()-6)&lt;=$Q$3),INDEX(LINEST(OFFSET(AF54,1-$Q$5,0,$Q$5,1),OFFSET(AG54,1-$Q$5,0,$Q$5,9),TRUE,TRUE),1,1),"")</f>
        <v/>
      </c>
      <c r="BI54" s="10">
        <f>IF(AND((ROW()-7)&gt;=$Q$5,(ROW()-6)&lt;=$Q$3),INDEX(LINEST(OFFSET(AF54,1-$Q$5,0,$Q$5,1),OFFSET(AG54,1-$Q$5,0,$Q$5,9),TRUE,TRUE),3,1),"")</f>
        <v/>
      </c>
      <c r="BL54" s="9">
        <f>IF(AND((ROW()-6)&lt;=$Q$3,ISNUMBER(AY53)),AY53/$Q$4+AZ53*AG54+BA53*AH54+BB53*AI54+BC53*AJ54+BD53*AK54+BE53*AL54+BF53*AM54+BG53*AN54+BH53*AO54,"")</f>
        <v/>
      </c>
      <c r="BM54">
        <f>IF(ISNUMBER(BL54),AVERAGE(OFFSET(AF53,1-$Q$5,0,$Q$5,1)),"")</f>
        <v/>
      </c>
      <c r="BN54">
        <f>IF(ISNUMBER(BL54),(AF54-BL54)^2,"")</f>
        <v/>
      </c>
      <c r="BO54">
        <f>IF(ISNUMBER(BL54),AF54^2,"")</f>
        <v/>
      </c>
      <c r="BP54">
        <f>IF(ISNUMBER(BL54),(AF54-BM54)^2,"")</f>
        <v/>
      </c>
    </row>
    <row r="55">
      <c r="O55">
        <f>IF($R55="","",IF($Q$1="Weekly",INT(($R55-2)/7),IF($Q$1="Quarterly",YEAR($R55)*4+ROUNDUP(MONTH($R55)/3),YEAR($R55)*12+MONTH($R55))))</f>
        <v/>
      </c>
      <c r="P55">
        <f>IF($R55="","",IF($R56="",1,IF($O55&lt;&gt;$O56,1,0)))</f>
        <v/>
      </c>
      <c r="Q55">
        <f>IF($P55=1,SUM($P$7:$P55),"")</f>
        <v/>
      </c>
      <c r="R55">
        <f>IF($A55="","",IF(ISNUMBER($A55),$A55,IFERROR(DATEVALUE($A55),NA())))</f>
        <v/>
      </c>
      <c r="S55" s="7">
        <f>IFERROR(INDEX($R$7:$R$60000,MATCH(ROW()-6,$Q$7:$Q$60000,0)),"")</f>
        <v/>
      </c>
      <c r="T55">
        <f>IFERROR(INDEX($B$7:$B$60000,MATCH(ROW()-6,$Q$7:$Q$60000,0))*1,"")</f>
        <v/>
      </c>
      <c r="U55">
        <f>IFERROR(INDEX($C$7:$C$60000,MATCH(ROW()-6,$Q$7:$Q$60000,0))*1,"")</f>
        <v/>
      </c>
      <c r="V55">
        <f>IFERROR(INDEX($D$7:$D$60000,MATCH(ROW()-6,$Q$7:$Q$60000,0))*1,"")</f>
        <v/>
      </c>
      <c r="W55">
        <f>IFERROR(INDEX($E$7:$E$60000,MATCH(ROW()-6,$Q$7:$Q$60000,0))*1,"")</f>
        <v/>
      </c>
      <c r="X55">
        <f>IFERROR(INDEX($F$7:$F$60000,MATCH(ROW()-6,$Q$7:$Q$60000,0))*1,"")</f>
        <v/>
      </c>
      <c r="Y55">
        <f>IFERROR(INDEX($G$7:$G$60000,MATCH(ROW()-6,$Q$7:$Q$60000,0))*1,"")</f>
        <v/>
      </c>
      <c r="Z55">
        <f>IFERROR(INDEX($H$7:$H$60000,MATCH(ROW()-6,$Q$7:$Q$60000,0))*1,"")</f>
        <v/>
      </c>
      <c r="AA55">
        <f>IFERROR(INDEX($I$7:$I$60000,MATCH(ROW()-6,$Q$7:$Q$60000,0))*1,"")</f>
        <v/>
      </c>
      <c r="AB55">
        <f>IFERROR(INDEX($J$7:$J$60000,MATCH(ROW()-6,$Q$7:$Q$60000,0))*1,"")</f>
        <v/>
      </c>
      <c r="AC55">
        <f>IFERROR(INDEX($K$7:$K$60000,MATCH(ROW()-6,$Q$7:$Q$60000,0))*1,"")</f>
        <v/>
      </c>
      <c r="AF55" s="9">
        <f>IF(OR($S55="",$S54=""),"",IF($B$5="diff",($T55-$T54),LN($T55/$T54)))</f>
        <v/>
      </c>
      <c r="AG55" s="9">
        <f>IF(OR($S55="",$S54=""),"",IF($C$5="diff",(U55-U54),LN(U55/U54)))</f>
        <v/>
      </c>
      <c r="AH55" s="9">
        <f>IF(OR($S55="",$S54=""),"",IF($D$5="diff",(V55-V54),LN(V55/V54)))</f>
        <v/>
      </c>
      <c r="AI55" s="9">
        <f>IF(OR($S55="",$S54=""),"",IF($E$5="diff",(W55-W54),LN(W55/W54)))</f>
        <v/>
      </c>
      <c r="AJ55" s="9">
        <f>IF(OR($S55="",$S54=""),"",IF($F$5="diff",(X55-X54),LN(X55/X54)))</f>
        <v/>
      </c>
      <c r="AK55" s="9">
        <f>IF(OR($S55="",$S54=""),"",IF($G$5="diff",(Y55-Y54),LN(Y55/Y54)))</f>
        <v/>
      </c>
      <c r="AL55" s="9">
        <f>IF(OR($S55="",$S54=""),"",IF($H$5="diff",(Z55-Z54),LN(Z55/Z54)))</f>
        <v/>
      </c>
      <c r="AM55" s="9">
        <f>IF(OR($S55="",$S54=""),"",IF($I$5="diff",(AA55-AA54),LN(AA55/AA54)))</f>
        <v/>
      </c>
      <c r="AN55" s="9">
        <f>IF(OR($S55="",$S54=""),"",IF($J$5="diff",(AB55-AB54),LN(AB55/AB54)))</f>
        <v/>
      </c>
      <c r="AO55" s="9">
        <f>IF(OR($S55="",$S54=""),"",IF($K$5="diff",(AC55-AC54),LN(AC55/AC54)))</f>
        <v/>
      </c>
      <c r="AR55" s="9">
        <f>IF($AF55="","",$AU$13+$AU$4*AG55+$AU$5*AH55+$AU$6*AI55+$AU$7*AJ55+$AU$8*AK55+$AU$9*AL55+$AU$10*AM55+$AU$11*AN55+$AU$12*AO55)</f>
        <v/>
      </c>
      <c r="AY55" s="10">
        <f>IF(AND((ROW()-7)&gt;=$Q$5,(ROW()-6)&lt;=$Q$3),INDEX(LINEST(OFFSET(AF55,1-$Q$5,0,$Q$5,1),OFFSET(AG55,1-$Q$5,0,$Q$5,9),TRUE,TRUE),1,10)*$Q$4,"")</f>
        <v/>
      </c>
      <c r="AZ55" s="9">
        <f>IF(AND((ROW()-7)&gt;=$Q$5,(ROW()-6)&lt;=$Q$3),INDEX(LINEST(OFFSET(AF55,1-$Q$5,0,$Q$5,1),OFFSET(AG55,1-$Q$5,0,$Q$5,9),TRUE,TRUE),1,9),"")</f>
        <v/>
      </c>
      <c r="BA55" s="9">
        <f>IF(AND((ROW()-7)&gt;=$Q$5,(ROW()-6)&lt;=$Q$3),INDEX(LINEST(OFFSET(AF55,1-$Q$5,0,$Q$5,1),OFFSET(AG55,1-$Q$5,0,$Q$5,9),TRUE,TRUE),1,8),"")</f>
        <v/>
      </c>
      <c r="BB55" s="9">
        <f>IF(AND((ROW()-7)&gt;=$Q$5,(ROW()-6)&lt;=$Q$3),INDEX(LINEST(OFFSET(AF55,1-$Q$5,0,$Q$5,1),OFFSET(AG55,1-$Q$5,0,$Q$5,9),TRUE,TRUE),1,7),"")</f>
        <v/>
      </c>
      <c r="BC55" s="9">
        <f>IF(AND((ROW()-7)&gt;=$Q$5,(ROW()-6)&lt;=$Q$3),INDEX(LINEST(OFFSET(AF55,1-$Q$5,0,$Q$5,1),OFFSET(AG55,1-$Q$5,0,$Q$5,9),TRUE,TRUE),1,6),"")</f>
        <v/>
      </c>
      <c r="BD55" s="9">
        <f>IF(AND((ROW()-7)&gt;=$Q$5,(ROW()-6)&lt;=$Q$3),INDEX(LINEST(OFFSET(AF55,1-$Q$5,0,$Q$5,1),OFFSET(AG55,1-$Q$5,0,$Q$5,9),TRUE,TRUE),1,5),"")</f>
        <v/>
      </c>
      <c r="BE55" s="9">
        <f>IF(AND((ROW()-7)&gt;=$Q$5,(ROW()-6)&lt;=$Q$3),INDEX(LINEST(OFFSET(AF55,1-$Q$5,0,$Q$5,1),OFFSET(AG55,1-$Q$5,0,$Q$5,9),TRUE,TRUE),1,4),"")</f>
        <v/>
      </c>
      <c r="BF55" s="9">
        <f>IF(AND((ROW()-7)&gt;=$Q$5,(ROW()-6)&lt;=$Q$3),INDEX(LINEST(OFFSET(AF55,1-$Q$5,0,$Q$5,1),OFFSET(AG55,1-$Q$5,0,$Q$5,9),TRUE,TRUE),1,3),"")</f>
        <v/>
      </c>
      <c r="BG55" s="9">
        <f>IF(AND((ROW()-7)&gt;=$Q$5,(ROW()-6)&lt;=$Q$3),INDEX(LINEST(OFFSET(AF55,1-$Q$5,0,$Q$5,1),OFFSET(AG55,1-$Q$5,0,$Q$5,9),TRUE,TRUE),1,2),"")</f>
        <v/>
      </c>
      <c r="BH55" s="9">
        <f>IF(AND((ROW()-7)&gt;=$Q$5,(ROW()-6)&lt;=$Q$3),INDEX(LINEST(OFFSET(AF55,1-$Q$5,0,$Q$5,1),OFFSET(AG55,1-$Q$5,0,$Q$5,9),TRUE,TRUE),1,1),"")</f>
        <v/>
      </c>
      <c r="BI55" s="10">
        <f>IF(AND((ROW()-7)&gt;=$Q$5,(ROW()-6)&lt;=$Q$3),INDEX(LINEST(OFFSET(AF55,1-$Q$5,0,$Q$5,1),OFFSET(AG55,1-$Q$5,0,$Q$5,9),TRUE,TRUE),3,1),"")</f>
        <v/>
      </c>
      <c r="BL55" s="9">
        <f>IF(AND((ROW()-6)&lt;=$Q$3,ISNUMBER(AY54)),AY54/$Q$4+AZ54*AG55+BA54*AH55+BB54*AI55+BC54*AJ55+BD54*AK55+BE54*AL55+BF54*AM55+BG54*AN55+BH54*AO55,"")</f>
        <v/>
      </c>
      <c r="BM55">
        <f>IF(ISNUMBER(BL55),AVERAGE(OFFSET(AF54,1-$Q$5,0,$Q$5,1)),"")</f>
        <v/>
      </c>
      <c r="BN55">
        <f>IF(ISNUMBER(BL55),(AF55-BL55)^2,"")</f>
        <v/>
      </c>
      <c r="BO55">
        <f>IF(ISNUMBER(BL55),AF55^2,"")</f>
        <v/>
      </c>
      <c r="BP55">
        <f>IF(ISNUMBER(BL55),(AF55-BM55)^2,"")</f>
        <v/>
      </c>
    </row>
    <row r="56">
      <c r="O56">
        <f>IF($R56="","",IF($Q$1="Weekly",INT(($R56-2)/7),IF($Q$1="Quarterly",YEAR($R56)*4+ROUNDUP(MONTH($R56)/3),YEAR($R56)*12+MONTH($R56))))</f>
        <v/>
      </c>
      <c r="P56">
        <f>IF($R56="","",IF($R57="",1,IF($O56&lt;&gt;$O57,1,0)))</f>
        <v/>
      </c>
      <c r="Q56">
        <f>IF($P56=1,SUM($P$7:$P56),"")</f>
        <v/>
      </c>
      <c r="R56">
        <f>IF($A56="","",IF(ISNUMBER($A56),$A56,IFERROR(DATEVALUE($A56),NA())))</f>
        <v/>
      </c>
      <c r="S56" s="7">
        <f>IFERROR(INDEX($R$7:$R$60000,MATCH(ROW()-6,$Q$7:$Q$60000,0)),"")</f>
        <v/>
      </c>
      <c r="T56">
        <f>IFERROR(INDEX($B$7:$B$60000,MATCH(ROW()-6,$Q$7:$Q$60000,0))*1,"")</f>
        <v/>
      </c>
      <c r="U56">
        <f>IFERROR(INDEX($C$7:$C$60000,MATCH(ROW()-6,$Q$7:$Q$60000,0))*1,"")</f>
        <v/>
      </c>
      <c r="V56">
        <f>IFERROR(INDEX($D$7:$D$60000,MATCH(ROW()-6,$Q$7:$Q$60000,0))*1,"")</f>
        <v/>
      </c>
      <c r="W56">
        <f>IFERROR(INDEX($E$7:$E$60000,MATCH(ROW()-6,$Q$7:$Q$60000,0))*1,"")</f>
        <v/>
      </c>
      <c r="X56">
        <f>IFERROR(INDEX($F$7:$F$60000,MATCH(ROW()-6,$Q$7:$Q$60000,0))*1,"")</f>
        <v/>
      </c>
      <c r="Y56">
        <f>IFERROR(INDEX($G$7:$G$60000,MATCH(ROW()-6,$Q$7:$Q$60000,0))*1,"")</f>
        <v/>
      </c>
      <c r="Z56">
        <f>IFERROR(INDEX($H$7:$H$60000,MATCH(ROW()-6,$Q$7:$Q$60000,0))*1,"")</f>
        <v/>
      </c>
      <c r="AA56">
        <f>IFERROR(INDEX($I$7:$I$60000,MATCH(ROW()-6,$Q$7:$Q$60000,0))*1,"")</f>
        <v/>
      </c>
      <c r="AB56">
        <f>IFERROR(INDEX($J$7:$J$60000,MATCH(ROW()-6,$Q$7:$Q$60000,0))*1,"")</f>
        <v/>
      </c>
      <c r="AC56">
        <f>IFERROR(INDEX($K$7:$K$60000,MATCH(ROW()-6,$Q$7:$Q$60000,0))*1,"")</f>
        <v/>
      </c>
      <c r="AF56" s="9">
        <f>IF(OR($S56="",$S55=""),"",IF($B$5="diff",($T56-$T55),LN($T56/$T55)))</f>
        <v/>
      </c>
      <c r="AG56" s="9">
        <f>IF(OR($S56="",$S55=""),"",IF($C$5="diff",(U56-U55),LN(U56/U55)))</f>
        <v/>
      </c>
      <c r="AH56" s="9">
        <f>IF(OR($S56="",$S55=""),"",IF($D$5="diff",(V56-V55),LN(V56/V55)))</f>
        <v/>
      </c>
      <c r="AI56" s="9">
        <f>IF(OR($S56="",$S55=""),"",IF($E$5="diff",(W56-W55),LN(W56/W55)))</f>
        <v/>
      </c>
      <c r="AJ56" s="9">
        <f>IF(OR($S56="",$S55=""),"",IF($F$5="diff",(X56-X55),LN(X56/X55)))</f>
        <v/>
      </c>
      <c r="AK56" s="9">
        <f>IF(OR($S56="",$S55=""),"",IF($G$5="diff",(Y56-Y55),LN(Y56/Y55)))</f>
        <v/>
      </c>
      <c r="AL56" s="9">
        <f>IF(OR($S56="",$S55=""),"",IF($H$5="diff",(Z56-Z55),LN(Z56/Z55)))</f>
        <v/>
      </c>
      <c r="AM56" s="9">
        <f>IF(OR($S56="",$S55=""),"",IF($I$5="diff",(AA56-AA55),LN(AA56/AA55)))</f>
        <v/>
      </c>
      <c r="AN56" s="9">
        <f>IF(OR($S56="",$S55=""),"",IF($J$5="diff",(AB56-AB55),LN(AB56/AB55)))</f>
        <v/>
      </c>
      <c r="AO56" s="9">
        <f>IF(OR($S56="",$S55=""),"",IF($K$5="diff",(AC56-AC55),LN(AC56/AC55)))</f>
        <v/>
      </c>
      <c r="AR56" s="9">
        <f>IF($AF56="","",$AU$13+$AU$4*AG56+$AU$5*AH56+$AU$6*AI56+$AU$7*AJ56+$AU$8*AK56+$AU$9*AL56+$AU$10*AM56+$AU$11*AN56+$AU$12*AO56)</f>
        <v/>
      </c>
      <c r="AY56" s="10">
        <f>IF(AND((ROW()-7)&gt;=$Q$5,(ROW()-6)&lt;=$Q$3),INDEX(LINEST(OFFSET(AF56,1-$Q$5,0,$Q$5,1),OFFSET(AG56,1-$Q$5,0,$Q$5,9),TRUE,TRUE),1,10)*$Q$4,"")</f>
        <v/>
      </c>
      <c r="AZ56" s="9">
        <f>IF(AND((ROW()-7)&gt;=$Q$5,(ROW()-6)&lt;=$Q$3),INDEX(LINEST(OFFSET(AF56,1-$Q$5,0,$Q$5,1),OFFSET(AG56,1-$Q$5,0,$Q$5,9),TRUE,TRUE),1,9),"")</f>
        <v/>
      </c>
      <c r="BA56" s="9">
        <f>IF(AND((ROW()-7)&gt;=$Q$5,(ROW()-6)&lt;=$Q$3),INDEX(LINEST(OFFSET(AF56,1-$Q$5,0,$Q$5,1),OFFSET(AG56,1-$Q$5,0,$Q$5,9),TRUE,TRUE),1,8),"")</f>
        <v/>
      </c>
      <c r="BB56" s="9">
        <f>IF(AND((ROW()-7)&gt;=$Q$5,(ROW()-6)&lt;=$Q$3),INDEX(LINEST(OFFSET(AF56,1-$Q$5,0,$Q$5,1),OFFSET(AG56,1-$Q$5,0,$Q$5,9),TRUE,TRUE),1,7),"")</f>
        <v/>
      </c>
      <c r="BC56" s="9">
        <f>IF(AND((ROW()-7)&gt;=$Q$5,(ROW()-6)&lt;=$Q$3),INDEX(LINEST(OFFSET(AF56,1-$Q$5,0,$Q$5,1),OFFSET(AG56,1-$Q$5,0,$Q$5,9),TRUE,TRUE),1,6),"")</f>
        <v/>
      </c>
      <c r="BD56" s="9">
        <f>IF(AND((ROW()-7)&gt;=$Q$5,(ROW()-6)&lt;=$Q$3),INDEX(LINEST(OFFSET(AF56,1-$Q$5,0,$Q$5,1),OFFSET(AG56,1-$Q$5,0,$Q$5,9),TRUE,TRUE),1,5),"")</f>
        <v/>
      </c>
      <c r="BE56" s="9">
        <f>IF(AND((ROW()-7)&gt;=$Q$5,(ROW()-6)&lt;=$Q$3),INDEX(LINEST(OFFSET(AF56,1-$Q$5,0,$Q$5,1),OFFSET(AG56,1-$Q$5,0,$Q$5,9),TRUE,TRUE),1,4),"")</f>
        <v/>
      </c>
      <c r="BF56" s="9">
        <f>IF(AND((ROW()-7)&gt;=$Q$5,(ROW()-6)&lt;=$Q$3),INDEX(LINEST(OFFSET(AF56,1-$Q$5,0,$Q$5,1),OFFSET(AG56,1-$Q$5,0,$Q$5,9),TRUE,TRUE),1,3),"")</f>
        <v/>
      </c>
      <c r="BG56" s="9">
        <f>IF(AND((ROW()-7)&gt;=$Q$5,(ROW()-6)&lt;=$Q$3),INDEX(LINEST(OFFSET(AF56,1-$Q$5,0,$Q$5,1),OFFSET(AG56,1-$Q$5,0,$Q$5,9),TRUE,TRUE),1,2),"")</f>
        <v/>
      </c>
      <c r="BH56" s="9">
        <f>IF(AND((ROW()-7)&gt;=$Q$5,(ROW()-6)&lt;=$Q$3),INDEX(LINEST(OFFSET(AF56,1-$Q$5,0,$Q$5,1),OFFSET(AG56,1-$Q$5,0,$Q$5,9),TRUE,TRUE),1,1),"")</f>
        <v/>
      </c>
      <c r="BI56" s="10">
        <f>IF(AND((ROW()-7)&gt;=$Q$5,(ROW()-6)&lt;=$Q$3),INDEX(LINEST(OFFSET(AF56,1-$Q$5,0,$Q$5,1),OFFSET(AG56,1-$Q$5,0,$Q$5,9),TRUE,TRUE),3,1),"")</f>
        <v/>
      </c>
      <c r="BL56" s="9">
        <f>IF(AND((ROW()-6)&lt;=$Q$3,ISNUMBER(AY55)),AY55/$Q$4+AZ55*AG56+BA55*AH56+BB55*AI56+BC55*AJ56+BD55*AK56+BE55*AL56+BF55*AM56+BG55*AN56+BH55*AO56,"")</f>
        <v/>
      </c>
      <c r="BM56">
        <f>IF(ISNUMBER(BL56),AVERAGE(OFFSET(AF55,1-$Q$5,0,$Q$5,1)),"")</f>
        <v/>
      </c>
      <c r="BN56">
        <f>IF(ISNUMBER(BL56),(AF56-BL56)^2,"")</f>
        <v/>
      </c>
      <c r="BO56">
        <f>IF(ISNUMBER(BL56),AF56^2,"")</f>
        <v/>
      </c>
      <c r="BP56">
        <f>IF(ISNUMBER(BL56),(AF56-BM56)^2,"")</f>
        <v/>
      </c>
    </row>
    <row r="57">
      <c r="O57">
        <f>IF($R57="","",IF($Q$1="Weekly",INT(($R57-2)/7),IF($Q$1="Quarterly",YEAR($R57)*4+ROUNDUP(MONTH($R57)/3),YEAR($R57)*12+MONTH($R57))))</f>
        <v/>
      </c>
      <c r="P57">
        <f>IF($R57="","",IF($R58="",1,IF($O57&lt;&gt;$O58,1,0)))</f>
        <v/>
      </c>
      <c r="Q57">
        <f>IF($P57=1,SUM($P$7:$P57),"")</f>
        <v/>
      </c>
      <c r="R57">
        <f>IF($A57="","",IF(ISNUMBER($A57),$A57,IFERROR(DATEVALUE($A57),NA())))</f>
        <v/>
      </c>
      <c r="S57" s="7">
        <f>IFERROR(INDEX($R$7:$R$60000,MATCH(ROW()-6,$Q$7:$Q$60000,0)),"")</f>
        <v/>
      </c>
      <c r="T57">
        <f>IFERROR(INDEX($B$7:$B$60000,MATCH(ROW()-6,$Q$7:$Q$60000,0))*1,"")</f>
        <v/>
      </c>
      <c r="U57">
        <f>IFERROR(INDEX($C$7:$C$60000,MATCH(ROW()-6,$Q$7:$Q$60000,0))*1,"")</f>
        <v/>
      </c>
      <c r="V57">
        <f>IFERROR(INDEX($D$7:$D$60000,MATCH(ROW()-6,$Q$7:$Q$60000,0))*1,"")</f>
        <v/>
      </c>
      <c r="W57">
        <f>IFERROR(INDEX($E$7:$E$60000,MATCH(ROW()-6,$Q$7:$Q$60000,0))*1,"")</f>
        <v/>
      </c>
      <c r="X57">
        <f>IFERROR(INDEX($F$7:$F$60000,MATCH(ROW()-6,$Q$7:$Q$60000,0))*1,"")</f>
        <v/>
      </c>
      <c r="Y57">
        <f>IFERROR(INDEX($G$7:$G$60000,MATCH(ROW()-6,$Q$7:$Q$60000,0))*1,"")</f>
        <v/>
      </c>
      <c r="Z57">
        <f>IFERROR(INDEX($H$7:$H$60000,MATCH(ROW()-6,$Q$7:$Q$60000,0))*1,"")</f>
        <v/>
      </c>
      <c r="AA57">
        <f>IFERROR(INDEX($I$7:$I$60000,MATCH(ROW()-6,$Q$7:$Q$60000,0))*1,"")</f>
        <v/>
      </c>
      <c r="AB57">
        <f>IFERROR(INDEX($J$7:$J$60000,MATCH(ROW()-6,$Q$7:$Q$60000,0))*1,"")</f>
        <v/>
      </c>
      <c r="AC57">
        <f>IFERROR(INDEX($K$7:$K$60000,MATCH(ROW()-6,$Q$7:$Q$60000,0))*1,"")</f>
        <v/>
      </c>
      <c r="AF57" s="9">
        <f>IF(OR($S57="",$S56=""),"",IF($B$5="diff",($T57-$T56),LN($T57/$T56)))</f>
        <v/>
      </c>
      <c r="AG57" s="9">
        <f>IF(OR($S57="",$S56=""),"",IF($C$5="diff",(U57-U56),LN(U57/U56)))</f>
        <v/>
      </c>
      <c r="AH57" s="9">
        <f>IF(OR($S57="",$S56=""),"",IF($D$5="diff",(V57-V56),LN(V57/V56)))</f>
        <v/>
      </c>
      <c r="AI57" s="9">
        <f>IF(OR($S57="",$S56=""),"",IF($E$5="diff",(W57-W56),LN(W57/W56)))</f>
        <v/>
      </c>
      <c r="AJ57" s="9">
        <f>IF(OR($S57="",$S56=""),"",IF($F$5="diff",(X57-X56),LN(X57/X56)))</f>
        <v/>
      </c>
      <c r="AK57" s="9">
        <f>IF(OR($S57="",$S56=""),"",IF($G$5="diff",(Y57-Y56),LN(Y57/Y56)))</f>
        <v/>
      </c>
      <c r="AL57" s="9">
        <f>IF(OR($S57="",$S56=""),"",IF($H$5="diff",(Z57-Z56),LN(Z57/Z56)))</f>
        <v/>
      </c>
      <c r="AM57" s="9">
        <f>IF(OR($S57="",$S56=""),"",IF($I$5="diff",(AA57-AA56),LN(AA57/AA56)))</f>
        <v/>
      </c>
      <c r="AN57" s="9">
        <f>IF(OR($S57="",$S56=""),"",IF($J$5="diff",(AB57-AB56),LN(AB57/AB56)))</f>
        <v/>
      </c>
      <c r="AO57" s="9">
        <f>IF(OR($S57="",$S56=""),"",IF($K$5="diff",(AC57-AC56),LN(AC57/AC56)))</f>
        <v/>
      </c>
      <c r="AR57" s="9">
        <f>IF($AF57="","",$AU$13+$AU$4*AG57+$AU$5*AH57+$AU$6*AI57+$AU$7*AJ57+$AU$8*AK57+$AU$9*AL57+$AU$10*AM57+$AU$11*AN57+$AU$12*AO57)</f>
        <v/>
      </c>
      <c r="AY57" s="10">
        <f>IF(AND((ROW()-7)&gt;=$Q$5,(ROW()-6)&lt;=$Q$3),INDEX(LINEST(OFFSET(AF57,1-$Q$5,0,$Q$5,1),OFFSET(AG57,1-$Q$5,0,$Q$5,9),TRUE,TRUE),1,10)*$Q$4,"")</f>
        <v/>
      </c>
      <c r="AZ57" s="9">
        <f>IF(AND((ROW()-7)&gt;=$Q$5,(ROW()-6)&lt;=$Q$3),INDEX(LINEST(OFFSET(AF57,1-$Q$5,0,$Q$5,1),OFFSET(AG57,1-$Q$5,0,$Q$5,9),TRUE,TRUE),1,9),"")</f>
        <v/>
      </c>
      <c r="BA57" s="9">
        <f>IF(AND((ROW()-7)&gt;=$Q$5,(ROW()-6)&lt;=$Q$3),INDEX(LINEST(OFFSET(AF57,1-$Q$5,0,$Q$5,1),OFFSET(AG57,1-$Q$5,0,$Q$5,9),TRUE,TRUE),1,8),"")</f>
        <v/>
      </c>
      <c r="BB57" s="9">
        <f>IF(AND((ROW()-7)&gt;=$Q$5,(ROW()-6)&lt;=$Q$3),INDEX(LINEST(OFFSET(AF57,1-$Q$5,0,$Q$5,1),OFFSET(AG57,1-$Q$5,0,$Q$5,9),TRUE,TRUE),1,7),"")</f>
        <v/>
      </c>
      <c r="BC57" s="9">
        <f>IF(AND((ROW()-7)&gt;=$Q$5,(ROW()-6)&lt;=$Q$3),INDEX(LINEST(OFFSET(AF57,1-$Q$5,0,$Q$5,1),OFFSET(AG57,1-$Q$5,0,$Q$5,9),TRUE,TRUE),1,6),"")</f>
        <v/>
      </c>
      <c r="BD57" s="9">
        <f>IF(AND((ROW()-7)&gt;=$Q$5,(ROW()-6)&lt;=$Q$3),INDEX(LINEST(OFFSET(AF57,1-$Q$5,0,$Q$5,1),OFFSET(AG57,1-$Q$5,0,$Q$5,9),TRUE,TRUE),1,5),"")</f>
        <v/>
      </c>
      <c r="BE57" s="9">
        <f>IF(AND((ROW()-7)&gt;=$Q$5,(ROW()-6)&lt;=$Q$3),INDEX(LINEST(OFFSET(AF57,1-$Q$5,0,$Q$5,1),OFFSET(AG57,1-$Q$5,0,$Q$5,9),TRUE,TRUE),1,4),"")</f>
        <v/>
      </c>
      <c r="BF57" s="9">
        <f>IF(AND((ROW()-7)&gt;=$Q$5,(ROW()-6)&lt;=$Q$3),INDEX(LINEST(OFFSET(AF57,1-$Q$5,0,$Q$5,1),OFFSET(AG57,1-$Q$5,0,$Q$5,9),TRUE,TRUE),1,3),"")</f>
        <v/>
      </c>
      <c r="BG57" s="9">
        <f>IF(AND((ROW()-7)&gt;=$Q$5,(ROW()-6)&lt;=$Q$3),INDEX(LINEST(OFFSET(AF57,1-$Q$5,0,$Q$5,1),OFFSET(AG57,1-$Q$5,0,$Q$5,9),TRUE,TRUE),1,2),"")</f>
        <v/>
      </c>
      <c r="BH57" s="9">
        <f>IF(AND((ROW()-7)&gt;=$Q$5,(ROW()-6)&lt;=$Q$3),INDEX(LINEST(OFFSET(AF57,1-$Q$5,0,$Q$5,1),OFFSET(AG57,1-$Q$5,0,$Q$5,9),TRUE,TRUE),1,1),"")</f>
        <v/>
      </c>
      <c r="BI57" s="10">
        <f>IF(AND((ROW()-7)&gt;=$Q$5,(ROW()-6)&lt;=$Q$3),INDEX(LINEST(OFFSET(AF57,1-$Q$5,0,$Q$5,1),OFFSET(AG57,1-$Q$5,0,$Q$5,9),TRUE,TRUE),3,1),"")</f>
        <v/>
      </c>
      <c r="BL57" s="9">
        <f>IF(AND((ROW()-6)&lt;=$Q$3,ISNUMBER(AY56)),AY56/$Q$4+AZ56*AG57+BA56*AH57+BB56*AI57+BC56*AJ57+BD56*AK57+BE56*AL57+BF56*AM57+BG56*AN57+BH56*AO57,"")</f>
        <v/>
      </c>
      <c r="BM57">
        <f>IF(ISNUMBER(BL57),AVERAGE(OFFSET(AF56,1-$Q$5,0,$Q$5,1)),"")</f>
        <v/>
      </c>
      <c r="BN57">
        <f>IF(ISNUMBER(BL57),(AF57-BL57)^2,"")</f>
        <v/>
      </c>
      <c r="BO57">
        <f>IF(ISNUMBER(BL57),AF57^2,"")</f>
        <v/>
      </c>
      <c r="BP57">
        <f>IF(ISNUMBER(BL57),(AF57-BM57)^2,"")</f>
        <v/>
      </c>
    </row>
    <row r="58">
      <c r="O58">
        <f>IF($R58="","",IF($Q$1="Weekly",INT(($R58-2)/7),IF($Q$1="Quarterly",YEAR($R58)*4+ROUNDUP(MONTH($R58)/3),YEAR($R58)*12+MONTH($R58))))</f>
        <v/>
      </c>
      <c r="P58">
        <f>IF($R58="","",IF($R59="",1,IF($O58&lt;&gt;$O59,1,0)))</f>
        <v/>
      </c>
      <c r="Q58">
        <f>IF($P58=1,SUM($P$7:$P58),"")</f>
        <v/>
      </c>
      <c r="R58">
        <f>IF($A58="","",IF(ISNUMBER($A58),$A58,IFERROR(DATEVALUE($A58),NA())))</f>
        <v/>
      </c>
      <c r="S58" s="7">
        <f>IFERROR(INDEX($R$7:$R$60000,MATCH(ROW()-6,$Q$7:$Q$60000,0)),"")</f>
        <v/>
      </c>
      <c r="T58">
        <f>IFERROR(INDEX($B$7:$B$60000,MATCH(ROW()-6,$Q$7:$Q$60000,0))*1,"")</f>
        <v/>
      </c>
      <c r="U58">
        <f>IFERROR(INDEX($C$7:$C$60000,MATCH(ROW()-6,$Q$7:$Q$60000,0))*1,"")</f>
        <v/>
      </c>
      <c r="V58">
        <f>IFERROR(INDEX($D$7:$D$60000,MATCH(ROW()-6,$Q$7:$Q$60000,0))*1,"")</f>
        <v/>
      </c>
      <c r="W58">
        <f>IFERROR(INDEX($E$7:$E$60000,MATCH(ROW()-6,$Q$7:$Q$60000,0))*1,"")</f>
        <v/>
      </c>
      <c r="X58">
        <f>IFERROR(INDEX($F$7:$F$60000,MATCH(ROW()-6,$Q$7:$Q$60000,0))*1,"")</f>
        <v/>
      </c>
      <c r="Y58">
        <f>IFERROR(INDEX($G$7:$G$60000,MATCH(ROW()-6,$Q$7:$Q$60000,0))*1,"")</f>
        <v/>
      </c>
      <c r="Z58">
        <f>IFERROR(INDEX($H$7:$H$60000,MATCH(ROW()-6,$Q$7:$Q$60000,0))*1,"")</f>
        <v/>
      </c>
      <c r="AA58">
        <f>IFERROR(INDEX($I$7:$I$60000,MATCH(ROW()-6,$Q$7:$Q$60000,0))*1,"")</f>
        <v/>
      </c>
      <c r="AB58">
        <f>IFERROR(INDEX($J$7:$J$60000,MATCH(ROW()-6,$Q$7:$Q$60000,0))*1,"")</f>
        <v/>
      </c>
      <c r="AC58">
        <f>IFERROR(INDEX($K$7:$K$60000,MATCH(ROW()-6,$Q$7:$Q$60000,0))*1,"")</f>
        <v/>
      </c>
      <c r="AF58" s="9">
        <f>IF(OR($S58="",$S57=""),"",IF($B$5="diff",($T58-$T57),LN($T58/$T57)))</f>
        <v/>
      </c>
      <c r="AG58" s="9">
        <f>IF(OR($S58="",$S57=""),"",IF($C$5="diff",(U58-U57),LN(U58/U57)))</f>
        <v/>
      </c>
      <c r="AH58" s="9">
        <f>IF(OR($S58="",$S57=""),"",IF($D$5="diff",(V58-V57),LN(V58/V57)))</f>
        <v/>
      </c>
      <c r="AI58" s="9">
        <f>IF(OR($S58="",$S57=""),"",IF($E$5="diff",(W58-W57),LN(W58/W57)))</f>
        <v/>
      </c>
      <c r="AJ58" s="9">
        <f>IF(OR($S58="",$S57=""),"",IF($F$5="diff",(X58-X57),LN(X58/X57)))</f>
        <v/>
      </c>
      <c r="AK58" s="9">
        <f>IF(OR($S58="",$S57=""),"",IF($G$5="diff",(Y58-Y57),LN(Y58/Y57)))</f>
        <v/>
      </c>
      <c r="AL58" s="9">
        <f>IF(OR($S58="",$S57=""),"",IF($H$5="diff",(Z58-Z57),LN(Z58/Z57)))</f>
        <v/>
      </c>
      <c r="AM58" s="9">
        <f>IF(OR($S58="",$S57=""),"",IF($I$5="diff",(AA58-AA57),LN(AA58/AA57)))</f>
        <v/>
      </c>
      <c r="AN58" s="9">
        <f>IF(OR($S58="",$S57=""),"",IF($J$5="diff",(AB58-AB57),LN(AB58/AB57)))</f>
        <v/>
      </c>
      <c r="AO58" s="9">
        <f>IF(OR($S58="",$S57=""),"",IF($K$5="diff",(AC58-AC57),LN(AC58/AC57)))</f>
        <v/>
      </c>
      <c r="AR58" s="9">
        <f>IF($AF58="","",$AU$13+$AU$4*AG58+$AU$5*AH58+$AU$6*AI58+$AU$7*AJ58+$AU$8*AK58+$AU$9*AL58+$AU$10*AM58+$AU$11*AN58+$AU$12*AO58)</f>
        <v/>
      </c>
      <c r="AY58" s="10">
        <f>IF(AND((ROW()-7)&gt;=$Q$5,(ROW()-6)&lt;=$Q$3),INDEX(LINEST(OFFSET(AF58,1-$Q$5,0,$Q$5,1),OFFSET(AG58,1-$Q$5,0,$Q$5,9),TRUE,TRUE),1,10)*$Q$4,"")</f>
        <v/>
      </c>
      <c r="AZ58" s="9">
        <f>IF(AND((ROW()-7)&gt;=$Q$5,(ROW()-6)&lt;=$Q$3),INDEX(LINEST(OFFSET(AF58,1-$Q$5,0,$Q$5,1),OFFSET(AG58,1-$Q$5,0,$Q$5,9),TRUE,TRUE),1,9),"")</f>
        <v/>
      </c>
      <c r="BA58" s="9">
        <f>IF(AND((ROW()-7)&gt;=$Q$5,(ROW()-6)&lt;=$Q$3),INDEX(LINEST(OFFSET(AF58,1-$Q$5,0,$Q$5,1),OFFSET(AG58,1-$Q$5,0,$Q$5,9),TRUE,TRUE),1,8),"")</f>
        <v/>
      </c>
      <c r="BB58" s="9">
        <f>IF(AND((ROW()-7)&gt;=$Q$5,(ROW()-6)&lt;=$Q$3),INDEX(LINEST(OFFSET(AF58,1-$Q$5,0,$Q$5,1),OFFSET(AG58,1-$Q$5,0,$Q$5,9),TRUE,TRUE),1,7),"")</f>
        <v/>
      </c>
      <c r="BC58" s="9">
        <f>IF(AND((ROW()-7)&gt;=$Q$5,(ROW()-6)&lt;=$Q$3),INDEX(LINEST(OFFSET(AF58,1-$Q$5,0,$Q$5,1),OFFSET(AG58,1-$Q$5,0,$Q$5,9),TRUE,TRUE),1,6),"")</f>
        <v/>
      </c>
      <c r="BD58" s="9">
        <f>IF(AND((ROW()-7)&gt;=$Q$5,(ROW()-6)&lt;=$Q$3),INDEX(LINEST(OFFSET(AF58,1-$Q$5,0,$Q$5,1),OFFSET(AG58,1-$Q$5,0,$Q$5,9),TRUE,TRUE),1,5),"")</f>
        <v/>
      </c>
      <c r="BE58" s="9">
        <f>IF(AND((ROW()-7)&gt;=$Q$5,(ROW()-6)&lt;=$Q$3),INDEX(LINEST(OFFSET(AF58,1-$Q$5,0,$Q$5,1),OFFSET(AG58,1-$Q$5,0,$Q$5,9),TRUE,TRUE),1,4),"")</f>
        <v/>
      </c>
      <c r="BF58" s="9">
        <f>IF(AND((ROW()-7)&gt;=$Q$5,(ROW()-6)&lt;=$Q$3),INDEX(LINEST(OFFSET(AF58,1-$Q$5,0,$Q$5,1),OFFSET(AG58,1-$Q$5,0,$Q$5,9),TRUE,TRUE),1,3),"")</f>
        <v/>
      </c>
      <c r="BG58" s="9">
        <f>IF(AND((ROW()-7)&gt;=$Q$5,(ROW()-6)&lt;=$Q$3),INDEX(LINEST(OFFSET(AF58,1-$Q$5,0,$Q$5,1),OFFSET(AG58,1-$Q$5,0,$Q$5,9),TRUE,TRUE),1,2),"")</f>
        <v/>
      </c>
      <c r="BH58" s="9">
        <f>IF(AND((ROW()-7)&gt;=$Q$5,(ROW()-6)&lt;=$Q$3),INDEX(LINEST(OFFSET(AF58,1-$Q$5,0,$Q$5,1),OFFSET(AG58,1-$Q$5,0,$Q$5,9),TRUE,TRUE),1,1),"")</f>
        <v/>
      </c>
      <c r="BI58" s="10">
        <f>IF(AND((ROW()-7)&gt;=$Q$5,(ROW()-6)&lt;=$Q$3),INDEX(LINEST(OFFSET(AF58,1-$Q$5,0,$Q$5,1),OFFSET(AG58,1-$Q$5,0,$Q$5,9),TRUE,TRUE),3,1),"")</f>
        <v/>
      </c>
      <c r="BL58" s="9">
        <f>IF(AND((ROW()-6)&lt;=$Q$3,ISNUMBER(AY57)),AY57/$Q$4+AZ57*AG58+BA57*AH58+BB57*AI58+BC57*AJ58+BD57*AK58+BE57*AL58+BF57*AM58+BG57*AN58+BH57*AO58,"")</f>
        <v/>
      </c>
      <c r="BM58">
        <f>IF(ISNUMBER(BL58),AVERAGE(OFFSET(AF57,1-$Q$5,0,$Q$5,1)),"")</f>
        <v/>
      </c>
      <c r="BN58">
        <f>IF(ISNUMBER(BL58),(AF58-BL58)^2,"")</f>
        <v/>
      </c>
      <c r="BO58">
        <f>IF(ISNUMBER(BL58),AF58^2,"")</f>
        <v/>
      </c>
      <c r="BP58">
        <f>IF(ISNUMBER(BL58),(AF58-BM58)^2,"")</f>
        <v/>
      </c>
    </row>
    <row r="59">
      <c r="O59">
        <f>IF($R59="","",IF($Q$1="Weekly",INT(($R59-2)/7),IF($Q$1="Quarterly",YEAR($R59)*4+ROUNDUP(MONTH($R59)/3),YEAR($R59)*12+MONTH($R59))))</f>
        <v/>
      </c>
      <c r="P59">
        <f>IF($R59="","",IF($R60="",1,IF($O59&lt;&gt;$O60,1,0)))</f>
        <v/>
      </c>
      <c r="Q59">
        <f>IF($P59=1,SUM($P$7:$P59),"")</f>
        <v/>
      </c>
      <c r="R59">
        <f>IF($A59="","",IF(ISNUMBER($A59),$A59,IFERROR(DATEVALUE($A59),NA())))</f>
        <v/>
      </c>
      <c r="S59" s="7">
        <f>IFERROR(INDEX($R$7:$R$60000,MATCH(ROW()-6,$Q$7:$Q$60000,0)),"")</f>
        <v/>
      </c>
      <c r="T59">
        <f>IFERROR(INDEX($B$7:$B$60000,MATCH(ROW()-6,$Q$7:$Q$60000,0))*1,"")</f>
        <v/>
      </c>
      <c r="U59">
        <f>IFERROR(INDEX($C$7:$C$60000,MATCH(ROW()-6,$Q$7:$Q$60000,0))*1,"")</f>
        <v/>
      </c>
      <c r="V59">
        <f>IFERROR(INDEX($D$7:$D$60000,MATCH(ROW()-6,$Q$7:$Q$60000,0))*1,"")</f>
        <v/>
      </c>
      <c r="W59">
        <f>IFERROR(INDEX($E$7:$E$60000,MATCH(ROW()-6,$Q$7:$Q$60000,0))*1,"")</f>
        <v/>
      </c>
      <c r="X59">
        <f>IFERROR(INDEX($F$7:$F$60000,MATCH(ROW()-6,$Q$7:$Q$60000,0))*1,"")</f>
        <v/>
      </c>
      <c r="Y59">
        <f>IFERROR(INDEX($G$7:$G$60000,MATCH(ROW()-6,$Q$7:$Q$60000,0))*1,"")</f>
        <v/>
      </c>
      <c r="Z59">
        <f>IFERROR(INDEX($H$7:$H$60000,MATCH(ROW()-6,$Q$7:$Q$60000,0))*1,"")</f>
        <v/>
      </c>
      <c r="AA59">
        <f>IFERROR(INDEX($I$7:$I$60000,MATCH(ROW()-6,$Q$7:$Q$60000,0))*1,"")</f>
        <v/>
      </c>
      <c r="AB59">
        <f>IFERROR(INDEX($J$7:$J$60000,MATCH(ROW()-6,$Q$7:$Q$60000,0))*1,"")</f>
        <v/>
      </c>
      <c r="AC59">
        <f>IFERROR(INDEX($K$7:$K$60000,MATCH(ROW()-6,$Q$7:$Q$60000,0))*1,"")</f>
        <v/>
      </c>
      <c r="AF59" s="9">
        <f>IF(OR($S59="",$S58=""),"",IF($B$5="diff",($T59-$T58),LN($T59/$T58)))</f>
        <v/>
      </c>
      <c r="AG59" s="9">
        <f>IF(OR($S59="",$S58=""),"",IF($C$5="diff",(U59-U58),LN(U59/U58)))</f>
        <v/>
      </c>
      <c r="AH59" s="9">
        <f>IF(OR($S59="",$S58=""),"",IF($D$5="diff",(V59-V58),LN(V59/V58)))</f>
        <v/>
      </c>
      <c r="AI59" s="9">
        <f>IF(OR($S59="",$S58=""),"",IF($E$5="diff",(W59-W58),LN(W59/W58)))</f>
        <v/>
      </c>
      <c r="AJ59" s="9">
        <f>IF(OR($S59="",$S58=""),"",IF($F$5="diff",(X59-X58),LN(X59/X58)))</f>
        <v/>
      </c>
      <c r="AK59" s="9">
        <f>IF(OR($S59="",$S58=""),"",IF($G$5="diff",(Y59-Y58),LN(Y59/Y58)))</f>
        <v/>
      </c>
      <c r="AL59" s="9">
        <f>IF(OR($S59="",$S58=""),"",IF($H$5="diff",(Z59-Z58),LN(Z59/Z58)))</f>
        <v/>
      </c>
      <c r="AM59" s="9">
        <f>IF(OR($S59="",$S58=""),"",IF($I$5="diff",(AA59-AA58),LN(AA59/AA58)))</f>
        <v/>
      </c>
      <c r="AN59" s="9">
        <f>IF(OR($S59="",$S58=""),"",IF($J$5="diff",(AB59-AB58),LN(AB59/AB58)))</f>
        <v/>
      </c>
      <c r="AO59" s="9">
        <f>IF(OR($S59="",$S58=""),"",IF($K$5="diff",(AC59-AC58),LN(AC59/AC58)))</f>
        <v/>
      </c>
      <c r="AR59" s="9">
        <f>IF($AF59="","",$AU$13+$AU$4*AG59+$AU$5*AH59+$AU$6*AI59+$AU$7*AJ59+$AU$8*AK59+$AU$9*AL59+$AU$10*AM59+$AU$11*AN59+$AU$12*AO59)</f>
        <v/>
      </c>
      <c r="AY59" s="10">
        <f>IF(AND((ROW()-7)&gt;=$Q$5,(ROW()-6)&lt;=$Q$3),INDEX(LINEST(OFFSET(AF59,1-$Q$5,0,$Q$5,1),OFFSET(AG59,1-$Q$5,0,$Q$5,9),TRUE,TRUE),1,10)*$Q$4,"")</f>
        <v/>
      </c>
      <c r="AZ59" s="9">
        <f>IF(AND((ROW()-7)&gt;=$Q$5,(ROW()-6)&lt;=$Q$3),INDEX(LINEST(OFFSET(AF59,1-$Q$5,0,$Q$5,1),OFFSET(AG59,1-$Q$5,0,$Q$5,9),TRUE,TRUE),1,9),"")</f>
        <v/>
      </c>
      <c r="BA59" s="9">
        <f>IF(AND((ROW()-7)&gt;=$Q$5,(ROW()-6)&lt;=$Q$3),INDEX(LINEST(OFFSET(AF59,1-$Q$5,0,$Q$5,1),OFFSET(AG59,1-$Q$5,0,$Q$5,9),TRUE,TRUE),1,8),"")</f>
        <v/>
      </c>
      <c r="BB59" s="9">
        <f>IF(AND((ROW()-7)&gt;=$Q$5,(ROW()-6)&lt;=$Q$3),INDEX(LINEST(OFFSET(AF59,1-$Q$5,0,$Q$5,1),OFFSET(AG59,1-$Q$5,0,$Q$5,9),TRUE,TRUE),1,7),"")</f>
        <v/>
      </c>
      <c r="BC59" s="9">
        <f>IF(AND((ROW()-7)&gt;=$Q$5,(ROW()-6)&lt;=$Q$3),INDEX(LINEST(OFFSET(AF59,1-$Q$5,0,$Q$5,1),OFFSET(AG59,1-$Q$5,0,$Q$5,9),TRUE,TRUE),1,6),"")</f>
        <v/>
      </c>
      <c r="BD59" s="9">
        <f>IF(AND((ROW()-7)&gt;=$Q$5,(ROW()-6)&lt;=$Q$3),INDEX(LINEST(OFFSET(AF59,1-$Q$5,0,$Q$5,1),OFFSET(AG59,1-$Q$5,0,$Q$5,9),TRUE,TRUE),1,5),"")</f>
        <v/>
      </c>
      <c r="BE59" s="9">
        <f>IF(AND((ROW()-7)&gt;=$Q$5,(ROW()-6)&lt;=$Q$3),INDEX(LINEST(OFFSET(AF59,1-$Q$5,0,$Q$5,1),OFFSET(AG59,1-$Q$5,0,$Q$5,9),TRUE,TRUE),1,4),"")</f>
        <v/>
      </c>
      <c r="BF59" s="9">
        <f>IF(AND((ROW()-7)&gt;=$Q$5,(ROW()-6)&lt;=$Q$3),INDEX(LINEST(OFFSET(AF59,1-$Q$5,0,$Q$5,1),OFFSET(AG59,1-$Q$5,0,$Q$5,9),TRUE,TRUE),1,3),"")</f>
        <v/>
      </c>
      <c r="BG59" s="9">
        <f>IF(AND((ROW()-7)&gt;=$Q$5,(ROW()-6)&lt;=$Q$3),INDEX(LINEST(OFFSET(AF59,1-$Q$5,0,$Q$5,1),OFFSET(AG59,1-$Q$5,0,$Q$5,9),TRUE,TRUE),1,2),"")</f>
        <v/>
      </c>
      <c r="BH59" s="9">
        <f>IF(AND((ROW()-7)&gt;=$Q$5,(ROW()-6)&lt;=$Q$3),INDEX(LINEST(OFFSET(AF59,1-$Q$5,0,$Q$5,1),OFFSET(AG59,1-$Q$5,0,$Q$5,9),TRUE,TRUE),1,1),"")</f>
        <v/>
      </c>
      <c r="BI59" s="10">
        <f>IF(AND((ROW()-7)&gt;=$Q$5,(ROW()-6)&lt;=$Q$3),INDEX(LINEST(OFFSET(AF59,1-$Q$5,0,$Q$5,1),OFFSET(AG59,1-$Q$5,0,$Q$5,9),TRUE,TRUE),3,1),"")</f>
        <v/>
      </c>
      <c r="BL59" s="9">
        <f>IF(AND((ROW()-6)&lt;=$Q$3,ISNUMBER(AY58)),AY58/$Q$4+AZ58*AG59+BA58*AH59+BB58*AI59+BC58*AJ59+BD58*AK59+BE58*AL59+BF58*AM59+BG58*AN59+BH58*AO59,"")</f>
        <v/>
      </c>
      <c r="BM59">
        <f>IF(ISNUMBER(BL59),AVERAGE(OFFSET(AF58,1-$Q$5,0,$Q$5,1)),"")</f>
        <v/>
      </c>
      <c r="BN59">
        <f>IF(ISNUMBER(BL59),(AF59-BL59)^2,"")</f>
        <v/>
      </c>
      <c r="BO59">
        <f>IF(ISNUMBER(BL59),AF59^2,"")</f>
        <v/>
      </c>
      <c r="BP59">
        <f>IF(ISNUMBER(BL59),(AF59-BM59)^2,"")</f>
        <v/>
      </c>
    </row>
    <row r="60">
      <c r="O60">
        <f>IF($R60="","",IF($Q$1="Weekly",INT(($R60-2)/7),IF($Q$1="Quarterly",YEAR($R60)*4+ROUNDUP(MONTH($R60)/3),YEAR($R60)*12+MONTH($R60))))</f>
        <v/>
      </c>
      <c r="P60">
        <f>IF($R60="","",IF($R61="",1,IF($O60&lt;&gt;$O61,1,0)))</f>
        <v/>
      </c>
      <c r="Q60">
        <f>IF($P60=1,SUM($P$7:$P60),"")</f>
        <v/>
      </c>
      <c r="R60">
        <f>IF($A60="","",IF(ISNUMBER($A60),$A60,IFERROR(DATEVALUE($A60),NA())))</f>
        <v/>
      </c>
      <c r="S60" s="7">
        <f>IFERROR(INDEX($R$7:$R$60000,MATCH(ROW()-6,$Q$7:$Q$60000,0)),"")</f>
        <v/>
      </c>
      <c r="T60">
        <f>IFERROR(INDEX($B$7:$B$60000,MATCH(ROW()-6,$Q$7:$Q$60000,0))*1,"")</f>
        <v/>
      </c>
      <c r="U60">
        <f>IFERROR(INDEX($C$7:$C$60000,MATCH(ROW()-6,$Q$7:$Q$60000,0))*1,"")</f>
        <v/>
      </c>
      <c r="V60">
        <f>IFERROR(INDEX($D$7:$D$60000,MATCH(ROW()-6,$Q$7:$Q$60000,0))*1,"")</f>
        <v/>
      </c>
      <c r="W60">
        <f>IFERROR(INDEX($E$7:$E$60000,MATCH(ROW()-6,$Q$7:$Q$60000,0))*1,"")</f>
        <v/>
      </c>
      <c r="X60">
        <f>IFERROR(INDEX($F$7:$F$60000,MATCH(ROW()-6,$Q$7:$Q$60000,0))*1,"")</f>
        <v/>
      </c>
      <c r="Y60">
        <f>IFERROR(INDEX($G$7:$G$60000,MATCH(ROW()-6,$Q$7:$Q$60000,0))*1,"")</f>
        <v/>
      </c>
      <c r="Z60">
        <f>IFERROR(INDEX($H$7:$H$60000,MATCH(ROW()-6,$Q$7:$Q$60000,0))*1,"")</f>
        <v/>
      </c>
      <c r="AA60">
        <f>IFERROR(INDEX($I$7:$I$60000,MATCH(ROW()-6,$Q$7:$Q$60000,0))*1,"")</f>
        <v/>
      </c>
      <c r="AB60">
        <f>IFERROR(INDEX($J$7:$J$60000,MATCH(ROW()-6,$Q$7:$Q$60000,0))*1,"")</f>
        <v/>
      </c>
      <c r="AC60">
        <f>IFERROR(INDEX($K$7:$K$60000,MATCH(ROW()-6,$Q$7:$Q$60000,0))*1,"")</f>
        <v/>
      </c>
      <c r="AF60" s="9">
        <f>IF(OR($S60="",$S59=""),"",IF($B$5="diff",($T60-$T59),LN($T60/$T59)))</f>
        <v/>
      </c>
      <c r="AG60" s="9">
        <f>IF(OR($S60="",$S59=""),"",IF($C$5="diff",(U60-U59),LN(U60/U59)))</f>
        <v/>
      </c>
      <c r="AH60" s="9">
        <f>IF(OR($S60="",$S59=""),"",IF($D$5="diff",(V60-V59),LN(V60/V59)))</f>
        <v/>
      </c>
      <c r="AI60" s="9">
        <f>IF(OR($S60="",$S59=""),"",IF($E$5="diff",(W60-W59),LN(W60/W59)))</f>
        <v/>
      </c>
      <c r="AJ60" s="9">
        <f>IF(OR($S60="",$S59=""),"",IF($F$5="diff",(X60-X59),LN(X60/X59)))</f>
        <v/>
      </c>
      <c r="AK60" s="9">
        <f>IF(OR($S60="",$S59=""),"",IF($G$5="diff",(Y60-Y59),LN(Y60/Y59)))</f>
        <v/>
      </c>
      <c r="AL60" s="9">
        <f>IF(OR($S60="",$S59=""),"",IF($H$5="diff",(Z60-Z59),LN(Z60/Z59)))</f>
        <v/>
      </c>
      <c r="AM60" s="9">
        <f>IF(OR($S60="",$S59=""),"",IF($I$5="diff",(AA60-AA59),LN(AA60/AA59)))</f>
        <v/>
      </c>
      <c r="AN60" s="9">
        <f>IF(OR($S60="",$S59=""),"",IF($J$5="diff",(AB60-AB59),LN(AB60/AB59)))</f>
        <v/>
      </c>
      <c r="AO60" s="9">
        <f>IF(OR($S60="",$S59=""),"",IF($K$5="diff",(AC60-AC59),LN(AC60/AC59)))</f>
        <v/>
      </c>
      <c r="AR60" s="9">
        <f>IF($AF60="","",$AU$13+$AU$4*AG60+$AU$5*AH60+$AU$6*AI60+$AU$7*AJ60+$AU$8*AK60+$AU$9*AL60+$AU$10*AM60+$AU$11*AN60+$AU$12*AO60)</f>
        <v/>
      </c>
      <c r="AY60" s="10">
        <f>IF(AND((ROW()-7)&gt;=$Q$5,(ROW()-6)&lt;=$Q$3),INDEX(LINEST(OFFSET(AF60,1-$Q$5,0,$Q$5,1),OFFSET(AG60,1-$Q$5,0,$Q$5,9),TRUE,TRUE),1,10)*$Q$4,"")</f>
        <v/>
      </c>
      <c r="AZ60" s="9">
        <f>IF(AND((ROW()-7)&gt;=$Q$5,(ROW()-6)&lt;=$Q$3),INDEX(LINEST(OFFSET(AF60,1-$Q$5,0,$Q$5,1),OFFSET(AG60,1-$Q$5,0,$Q$5,9),TRUE,TRUE),1,9),"")</f>
        <v/>
      </c>
      <c r="BA60" s="9">
        <f>IF(AND((ROW()-7)&gt;=$Q$5,(ROW()-6)&lt;=$Q$3),INDEX(LINEST(OFFSET(AF60,1-$Q$5,0,$Q$5,1),OFFSET(AG60,1-$Q$5,0,$Q$5,9),TRUE,TRUE),1,8),"")</f>
        <v/>
      </c>
      <c r="BB60" s="9">
        <f>IF(AND((ROW()-7)&gt;=$Q$5,(ROW()-6)&lt;=$Q$3),INDEX(LINEST(OFFSET(AF60,1-$Q$5,0,$Q$5,1),OFFSET(AG60,1-$Q$5,0,$Q$5,9),TRUE,TRUE),1,7),"")</f>
        <v/>
      </c>
      <c r="BC60" s="9">
        <f>IF(AND((ROW()-7)&gt;=$Q$5,(ROW()-6)&lt;=$Q$3),INDEX(LINEST(OFFSET(AF60,1-$Q$5,0,$Q$5,1),OFFSET(AG60,1-$Q$5,0,$Q$5,9),TRUE,TRUE),1,6),"")</f>
        <v/>
      </c>
      <c r="BD60" s="9">
        <f>IF(AND((ROW()-7)&gt;=$Q$5,(ROW()-6)&lt;=$Q$3),INDEX(LINEST(OFFSET(AF60,1-$Q$5,0,$Q$5,1),OFFSET(AG60,1-$Q$5,0,$Q$5,9),TRUE,TRUE),1,5),"")</f>
        <v/>
      </c>
      <c r="BE60" s="9">
        <f>IF(AND((ROW()-7)&gt;=$Q$5,(ROW()-6)&lt;=$Q$3),INDEX(LINEST(OFFSET(AF60,1-$Q$5,0,$Q$5,1),OFFSET(AG60,1-$Q$5,0,$Q$5,9),TRUE,TRUE),1,4),"")</f>
        <v/>
      </c>
      <c r="BF60" s="9">
        <f>IF(AND((ROW()-7)&gt;=$Q$5,(ROW()-6)&lt;=$Q$3),INDEX(LINEST(OFFSET(AF60,1-$Q$5,0,$Q$5,1),OFFSET(AG60,1-$Q$5,0,$Q$5,9),TRUE,TRUE),1,3),"")</f>
        <v/>
      </c>
      <c r="BG60" s="9">
        <f>IF(AND((ROW()-7)&gt;=$Q$5,(ROW()-6)&lt;=$Q$3),INDEX(LINEST(OFFSET(AF60,1-$Q$5,0,$Q$5,1),OFFSET(AG60,1-$Q$5,0,$Q$5,9),TRUE,TRUE),1,2),"")</f>
        <v/>
      </c>
      <c r="BH60" s="9">
        <f>IF(AND((ROW()-7)&gt;=$Q$5,(ROW()-6)&lt;=$Q$3),INDEX(LINEST(OFFSET(AF60,1-$Q$5,0,$Q$5,1),OFFSET(AG60,1-$Q$5,0,$Q$5,9),TRUE,TRUE),1,1),"")</f>
        <v/>
      </c>
      <c r="BI60" s="10">
        <f>IF(AND((ROW()-7)&gt;=$Q$5,(ROW()-6)&lt;=$Q$3),INDEX(LINEST(OFFSET(AF60,1-$Q$5,0,$Q$5,1),OFFSET(AG60,1-$Q$5,0,$Q$5,9),TRUE,TRUE),3,1),"")</f>
        <v/>
      </c>
      <c r="BL60" s="9">
        <f>IF(AND((ROW()-6)&lt;=$Q$3,ISNUMBER(AY59)),AY59/$Q$4+AZ59*AG60+BA59*AH60+BB59*AI60+BC59*AJ60+BD59*AK60+BE59*AL60+BF59*AM60+BG59*AN60+BH59*AO60,"")</f>
        <v/>
      </c>
      <c r="BM60">
        <f>IF(ISNUMBER(BL60),AVERAGE(OFFSET(AF59,1-$Q$5,0,$Q$5,1)),"")</f>
        <v/>
      </c>
      <c r="BN60">
        <f>IF(ISNUMBER(BL60),(AF60-BL60)^2,"")</f>
        <v/>
      </c>
      <c r="BO60">
        <f>IF(ISNUMBER(BL60),AF60^2,"")</f>
        <v/>
      </c>
      <c r="BP60">
        <f>IF(ISNUMBER(BL60),(AF60-BM60)^2,"")</f>
        <v/>
      </c>
    </row>
    <row r="61">
      <c r="O61">
        <f>IF($R61="","",IF($Q$1="Weekly",INT(($R61-2)/7),IF($Q$1="Quarterly",YEAR($R61)*4+ROUNDUP(MONTH($R61)/3),YEAR($R61)*12+MONTH($R61))))</f>
        <v/>
      </c>
      <c r="P61">
        <f>IF($R61="","",IF($R62="",1,IF($O61&lt;&gt;$O62,1,0)))</f>
        <v/>
      </c>
      <c r="Q61">
        <f>IF($P61=1,SUM($P$7:$P61),"")</f>
        <v/>
      </c>
      <c r="R61">
        <f>IF($A61="","",IF(ISNUMBER($A61),$A61,IFERROR(DATEVALUE($A61),NA())))</f>
        <v/>
      </c>
      <c r="S61" s="7">
        <f>IFERROR(INDEX($R$7:$R$60000,MATCH(ROW()-6,$Q$7:$Q$60000,0)),"")</f>
        <v/>
      </c>
      <c r="T61">
        <f>IFERROR(INDEX($B$7:$B$60000,MATCH(ROW()-6,$Q$7:$Q$60000,0))*1,"")</f>
        <v/>
      </c>
      <c r="U61">
        <f>IFERROR(INDEX($C$7:$C$60000,MATCH(ROW()-6,$Q$7:$Q$60000,0))*1,"")</f>
        <v/>
      </c>
      <c r="V61">
        <f>IFERROR(INDEX($D$7:$D$60000,MATCH(ROW()-6,$Q$7:$Q$60000,0))*1,"")</f>
        <v/>
      </c>
      <c r="W61">
        <f>IFERROR(INDEX($E$7:$E$60000,MATCH(ROW()-6,$Q$7:$Q$60000,0))*1,"")</f>
        <v/>
      </c>
      <c r="X61">
        <f>IFERROR(INDEX($F$7:$F$60000,MATCH(ROW()-6,$Q$7:$Q$60000,0))*1,"")</f>
        <v/>
      </c>
      <c r="Y61">
        <f>IFERROR(INDEX($G$7:$G$60000,MATCH(ROW()-6,$Q$7:$Q$60000,0))*1,"")</f>
        <v/>
      </c>
      <c r="Z61">
        <f>IFERROR(INDEX($H$7:$H$60000,MATCH(ROW()-6,$Q$7:$Q$60000,0))*1,"")</f>
        <v/>
      </c>
      <c r="AA61">
        <f>IFERROR(INDEX($I$7:$I$60000,MATCH(ROW()-6,$Q$7:$Q$60000,0))*1,"")</f>
        <v/>
      </c>
      <c r="AB61">
        <f>IFERROR(INDEX($J$7:$J$60000,MATCH(ROW()-6,$Q$7:$Q$60000,0))*1,"")</f>
        <v/>
      </c>
      <c r="AC61">
        <f>IFERROR(INDEX($K$7:$K$60000,MATCH(ROW()-6,$Q$7:$Q$60000,0))*1,"")</f>
        <v/>
      </c>
      <c r="AF61" s="9">
        <f>IF(OR($S61="",$S60=""),"",IF($B$5="diff",($T61-$T60),LN($T61/$T60)))</f>
        <v/>
      </c>
      <c r="AG61" s="9">
        <f>IF(OR($S61="",$S60=""),"",IF($C$5="diff",(U61-U60),LN(U61/U60)))</f>
        <v/>
      </c>
      <c r="AH61" s="9">
        <f>IF(OR($S61="",$S60=""),"",IF($D$5="diff",(V61-V60),LN(V61/V60)))</f>
        <v/>
      </c>
      <c r="AI61" s="9">
        <f>IF(OR($S61="",$S60=""),"",IF($E$5="diff",(W61-W60),LN(W61/W60)))</f>
        <v/>
      </c>
      <c r="AJ61" s="9">
        <f>IF(OR($S61="",$S60=""),"",IF($F$5="diff",(X61-X60),LN(X61/X60)))</f>
        <v/>
      </c>
      <c r="AK61" s="9">
        <f>IF(OR($S61="",$S60=""),"",IF($G$5="diff",(Y61-Y60),LN(Y61/Y60)))</f>
        <v/>
      </c>
      <c r="AL61" s="9">
        <f>IF(OR($S61="",$S60=""),"",IF($H$5="diff",(Z61-Z60),LN(Z61/Z60)))</f>
        <v/>
      </c>
      <c r="AM61" s="9">
        <f>IF(OR($S61="",$S60=""),"",IF($I$5="diff",(AA61-AA60),LN(AA61/AA60)))</f>
        <v/>
      </c>
      <c r="AN61" s="9">
        <f>IF(OR($S61="",$S60=""),"",IF($J$5="diff",(AB61-AB60),LN(AB61/AB60)))</f>
        <v/>
      </c>
      <c r="AO61" s="9">
        <f>IF(OR($S61="",$S60=""),"",IF($K$5="diff",(AC61-AC60),LN(AC61/AC60)))</f>
        <v/>
      </c>
      <c r="AR61" s="9">
        <f>IF($AF61="","",$AU$13+$AU$4*AG61+$AU$5*AH61+$AU$6*AI61+$AU$7*AJ61+$AU$8*AK61+$AU$9*AL61+$AU$10*AM61+$AU$11*AN61+$AU$12*AO61)</f>
        <v/>
      </c>
      <c r="AY61" s="10">
        <f>IF(AND((ROW()-7)&gt;=$Q$5,(ROW()-6)&lt;=$Q$3),INDEX(LINEST(OFFSET(AF61,1-$Q$5,0,$Q$5,1),OFFSET(AG61,1-$Q$5,0,$Q$5,9),TRUE,TRUE),1,10)*$Q$4,"")</f>
        <v/>
      </c>
      <c r="AZ61" s="9">
        <f>IF(AND((ROW()-7)&gt;=$Q$5,(ROW()-6)&lt;=$Q$3),INDEX(LINEST(OFFSET(AF61,1-$Q$5,0,$Q$5,1),OFFSET(AG61,1-$Q$5,0,$Q$5,9),TRUE,TRUE),1,9),"")</f>
        <v/>
      </c>
      <c r="BA61" s="9">
        <f>IF(AND((ROW()-7)&gt;=$Q$5,(ROW()-6)&lt;=$Q$3),INDEX(LINEST(OFFSET(AF61,1-$Q$5,0,$Q$5,1),OFFSET(AG61,1-$Q$5,0,$Q$5,9),TRUE,TRUE),1,8),"")</f>
        <v/>
      </c>
      <c r="BB61" s="9">
        <f>IF(AND((ROW()-7)&gt;=$Q$5,(ROW()-6)&lt;=$Q$3),INDEX(LINEST(OFFSET(AF61,1-$Q$5,0,$Q$5,1),OFFSET(AG61,1-$Q$5,0,$Q$5,9),TRUE,TRUE),1,7),"")</f>
        <v/>
      </c>
      <c r="BC61" s="9">
        <f>IF(AND((ROW()-7)&gt;=$Q$5,(ROW()-6)&lt;=$Q$3),INDEX(LINEST(OFFSET(AF61,1-$Q$5,0,$Q$5,1),OFFSET(AG61,1-$Q$5,0,$Q$5,9),TRUE,TRUE),1,6),"")</f>
        <v/>
      </c>
      <c r="BD61" s="9">
        <f>IF(AND((ROW()-7)&gt;=$Q$5,(ROW()-6)&lt;=$Q$3),INDEX(LINEST(OFFSET(AF61,1-$Q$5,0,$Q$5,1),OFFSET(AG61,1-$Q$5,0,$Q$5,9),TRUE,TRUE),1,5),"")</f>
        <v/>
      </c>
      <c r="BE61" s="9">
        <f>IF(AND((ROW()-7)&gt;=$Q$5,(ROW()-6)&lt;=$Q$3),INDEX(LINEST(OFFSET(AF61,1-$Q$5,0,$Q$5,1),OFFSET(AG61,1-$Q$5,0,$Q$5,9),TRUE,TRUE),1,4),"")</f>
        <v/>
      </c>
      <c r="BF61" s="9">
        <f>IF(AND((ROW()-7)&gt;=$Q$5,(ROW()-6)&lt;=$Q$3),INDEX(LINEST(OFFSET(AF61,1-$Q$5,0,$Q$5,1),OFFSET(AG61,1-$Q$5,0,$Q$5,9),TRUE,TRUE),1,3),"")</f>
        <v/>
      </c>
      <c r="BG61" s="9">
        <f>IF(AND((ROW()-7)&gt;=$Q$5,(ROW()-6)&lt;=$Q$3),INDEX(LINEST(OFFSET(AF61,1-$Q$5,0,$Q$5,1),OFFSET(AG61,1-$Q$5,0,$Q$5,9),TRUE,TRUE),1,2),"")</f>
        <v/>
      </c>
      <c r="BH61" s="9">
        <f>IF(AND((ROW()-7)&gt;=$Q$5,(ROW()-6)&lt;=$Q$3),INDEX(LINEST(OFFSET(AF61,1-$Q$5,0,$Q$5,1),OFFSET(AG61,1-$Q$5,0,$Q$5,9),TRUE,TRUE),1,1),"")</f>
        <v/>
      </c>
      <c r="BI61" s="10">
        <f>IF(AND((ROW()-7)&gt;=$Q$5,(ROW()-6)&lt;=$Q$3),INDEX(LINEST(OFFSET(AF61,1-$Q$5,0,$Q$5,1),OFFSET(AG61,1-$Q$5,0,$Q$5,9),TRUE,TRUE),3,1),"")</f>
        <v/>
      </c>
      <c r="BL61" s="9">
        <f>IF(AND((ROW()-6)&lt;=$Q$3,ISNUMBER(AY60)),AY60/$Q$4+AZ60*AG61+BA60*AH61+BB60*AI61+BC60*AJ61+BD60*AK61+BE60*AL61+BF60*AM61+BG60*AN61+BH60*AO61,"")</f>
        <v/>
      </c>
      <c r="BM61">
        <f>IF(ISNUMBER(BL61),AVERAGE(OFFSET(AF60,1-$Q$5,0,$Q$5,1)),"")</f>
        <v/>
      </c>
      <c r="BN61">
        <f>IF(ISNUMBER(BL61),(AF61-BL61)^2,"")</f>
        <v/>
      </c>
      <c r="BO61">
        <f>IF(ISNUMBER(BL61),AF61^2,"")</f>
        <v/>
      </c>
      <c r="BP61">
        <f>IF(ISNUMBER(BL61),(AF61-BM61)^2,"")</f>
        <v/>
      </c>
    </row>
    <row r="62">
      <c r="O62">
        <f>IF($R62="","",IF($Q$1="Weekly",INT(($R62-2)/7),IF($Q$1="Quarterly",YEAR($R62)*4+ROUNDUP(MONTH($R62)/3),YEAR($R62)*12+MONTH($R62))))</f>
        <v/>
      </c>
      <c r="P62">
        <f>IF($R62="","",IF($R63="",1,IF($O62&lt;&gt;$O63,1,0)))</f>
        <v/>
      </c>
      <c r="Q62">
        <f>IF($P62=1,SUM($P$7:$P62),"")</f>
        <v/>
      </c>
      <c r="R62">
        <f>IF($A62="","",IF(ISNUMBER($A62),$A62,IFERROR(DATEVALUE($A62),NA())))</f>
        <v/>
      </c>
      <c r="S62" s="7">
        <f>IFERROR(INDEX($R$7:$R$60000,MATCH(ROW()-6,$Q$7:$Q$60000,0)),"")</f>
        <v/>
      </c>
      <c r="T62">
        <f>IFERROR(INDEX($B$7:$B$60000,MATCH(ROW()-6,$Q$7:$Q$60000,0))*1,"")</f>
        <v/>
      </c>
      <c r="U62">
        <f>IFERROR(INDEX($C$7:$C$60000,MATCH(ROW()-6,$Q$7:$Q$60000,0))*1,"")</f>
        <v/>
      </c>
      <c r="V62">
        <f>IFERROR(INDEX($D$7:$D$60000,MATCH(ROW()-6,$Q$7:$Q$60000,0))*1,"")</f>
        <v/>
      </c>
      <c r="W62">
        <f>IFERROR(INDEX($E$7:$E$60000,MATCH(ROW()-6,$Q$7:$Q$60000,0))*1,"")</f>
        <v/>
      </c>
      <c r="X62">
        <f>IFERROR(INDEX($F$7:$F$60000,MATCH(ROW()-6,$Q$7:$Q$60000,0))*1,"")</f>
        <v/>
      </c>
      <c r="Y62">
        <f>IFERROR(INDEX($G$7:$G$60000,MATCH(ROW()-6,$Q$7:$Q$60000,0))*1,"")</f>
        <v/>
      </c>
      <c r="Z62">
        <f>IFERROR(INDEX($H$7:$H$60000,MATCH(ROW()-6,$Q$7:$Q$60000,0))*1,"")</f>
        <v/>
      </c>
      <c r="AA62">
        <f>IFERROR(INDEX($I$7:$I$60000,MATCH(ROW()-6,$Q$7:$Q$60000,0))*1,"")</f>
        <v/>
      </c>
      <c r="AB62">
        <f>IFERROR(INDEX($J$7:$J$60000,MATCH(ROW()-6,$Q$7:$Q$60000,0))*1,"")</f>
        <v/>
      </c>
      <c r="AC62">
        <f>IFERROR(INDEX($K$7:$K$60000,MATCH(ROW()-6,$Q$7:$Q$60000,0))*1,"")</f>
        <v/>
      </c>
      <c r="AF62" s="9">
        <f>IF(OR($S62="",$S61=""),"",IF($B$5="diff",($T62-$T61),LN($T62/$T61)))</f>
        <v/>
      </c>
      <c r="AG62" s="9">
        <f>IF(OR($S62="",$S61=""),"",IF($C$5="diff",(U62-U61),LN(U62/U61)))</f>
        <v/>
      </c>
      <c r="AH62" s="9">
        <f>IF(OR($S62="",$S61=""),"",IF($D$5="diff",(V62-V61),LN(V62/V61)))</f>
        <v/>
      </c>
      <c r="AI62" s="9">
        <f>IF(OR($S62="",$S61=""),"",IF($E$5="diff",(W62-W61),LN(W62/W61)))</f>
        <v/>
      </c>
      <c r="AJ62" s="9">
        <f>IF(OR($S62="",$S61=""),"",IF($F$5="diff",(X62-X61),LN(X62/X61)))</f>
        <v/>
      </c>
      <c r="AK62" s="9">
        <f>IF(OR($S62="",$S61=""),"",IF($G$5="diff",(Y62-Y61),LN(Y62/Y61)))</f>
        <v/>
      </c>
      <c r="AL62" s="9">
        <f>IF(OR($S62="",$S61=""),"",IF($H$5="diff",(Z62-Z61),LN(Z62/Z61)))</f>
        <v/>
      </c>
      <c r="AM62" s="9">
        <f>IF(OR($S62="",$S61=""),"",IF($I$5="diff",(AA62-AA61),LN(AA62/AA61)))</f>
        <v/>
      </c>
      <c r="AN62" s="9">
        <f>IF(OR($S62="",$S61=""),"",IF($J$5="diff",(AB62-AB61),LN(AB62/AB61)))</f>
        <v/>
      </c>
      <c r="AO62" s="9">
        <f>IF(OR($S62="",$S61=""),"",IF($K$5="diff",(AC62-AC61),LN(AC62/AC61)))</f>
        <v/>
      </c>
      <c r="AR62" s="9">
        <f>IF($AF62="","",$AU$13+$AU$4*AG62+$AU$5*AH62+$AU$6*AI62+$AU$7*AJ62+$AU$8*AK62+$AU$9*AL62+$AU$10*AM62+$AU$11*AN62+$AU$12*AO62)</f>
        <v/>
      </c>
      <c r="AY62" s="10">
        <f>IF(AND((ROW()-7)&gt;=$Q$5,(ROW()-6)&lt;=$Q$3),INDEX(LINEST(OFFSET(AF62,1-$Q$5,0,$Q$5,1),OFFSET(AG62,1-$Q$5,0,$Q$5,9),TRUE,TRUE),1,10)*$Q$4,"")</f>
        <v/>
      </c>
      <c r="AZ62" s="9">
        <f>IF(AND((ROW()-7)&gt;=$Q$5,(ROW()-6)&lt;=$Q$3),INDEX(LINEST(OFFSET(AF62,1-$Q$5,0,$Q$5,1),OFFSET(AG62,1-$Q$5,0,$Q$5,9),TRUE,TRUE),1,9),"")</f>
        <v/>
      </c>
      <c r="BA62" s="9">
        <f>IF(AND((ROW()-7)&gt;=$Q$5,(ROW()-6)&lt;=$Q$3),INDEX(LINEST(OFFSET(AF62,1-$Q$5,0,$Q$5,1),OFFSET(AG62,1-$Q$5,0,$Q$5,9),TRUE,TRUE),1,8),"")</f>
        <v/>
      </c>
      <c r="BB62" s="9">
        <f>IF(AND((ROW()-7)&gt;=$Q$5,(ROW()-6)&lt;=$Q$3),INDEX(LINEST(OFFSET(AF62,1-$Q$5,0,$Q$5,1),OFFSET(AG62,1-$Q$5,0,$Q$5,9),TRUE,TRUE),1,7),"")</f>
        <v/>
      </c>
      <c r="BC62" s="9">
        <f>IF(AND((ROW()-7)&gt;=$Q$5,(ROW()-6)&lt;=$Q$3),INDEX(LINEST(OFFSET(AF62,1-$Q$5,0,$Q$5,1),OFFSET(AG62,1-$Q$5,0,$Q$5,9),TRUE,TRUE),1,6),"")</f>
        <v/>
      </c>
      <c r="BD62" s="9">
        <f>IF(AND((ROW()-7)&gt;=$Q$5,(ROW()-6)&lt;=$Q$3),INDEX(LINEST(OFFSET(AF62,1-$Q$5,0,$Q$5,1),OFFSET(AG62,1-$Q$5,0,$Q$5,9),TRUE,TRUE),1,5),"")</f>
        <v/>
      </c>
      <c r="BE62" s="9">
        <f>IF(AND((ROW()-7)&gt;=$Q$5,(ROW()-6)&lt;=$Q$3),INDEX(LINEST(OFFSET(AF62,1-$Q$5,0,$Q$5,1),OFFSET(AG62,1-$Q$5,0,$Q$5,9),TRUE,TRUE),1,4),"")</f>
        <v/>
      </c>
      <c r="BF62" s="9">
        <f>IF(AND((ROW()-7)&gt;=$Q$5,(ROW()-6)&lt;=$Q$3),INDEX(LINEST(OFFSET(AF62,1-$Q$5,0,$Q$5,1),OFFSET(AG62,1-$Q$5,0,$Q$5,9),TRUE,TRUE),1,3),"")</f>
        <v/>
      </c>
      <c r="BG62" s="9">
        <f>IF(AND((ROW()-7)&gt;=$Q$5,(ROW()-6)&lt;=$Q$3),INDEX(LINEST(OFFSET(AF62,1-$Q$5,0,$Q$5,1),OFFSET(AG62,1-$Q$5,0,$Q$5,9),TRUE,TRUE),1,2),"")</f>
        <v/>
      </c>
      <c r="BH62" s="9">
        <f>IF(AND((ROW()-7)&gt;=$Q$5,(ROW()-6)&lt;=$Q$3),INDEX(LINEST(OFFSET(AF62,1-$Q$5,0,$Q$5,1),OFFSET(AG62,1-$Q$5,0,$Q$5,9),TRUE,TRUE),1,1),"")</f>
        <v/>
      </c>
      <c r="BI62" s="10">
        <f>IF(AND((ROW()-7)&gt;=$Q$5,(ROW()-6)&lt;=$Q$3),INDEX(LINEST(OFFSET(AF62,1-$Q$5,0,$Q$5,1),OFFSET(AG62,1-$Q$5,0,$Q$5,9),TRUE,TRUE),3,1),"")</f>
        <v/>
      </c>
      <c r="BL62" s="9">
        <f>IF(AND((ROW()-6)&lt;=$Q$3,ISNUMBER(AY61)),AY61/$Q$4+AZ61*AG62+BA61*AH62+BB61*AI62+BC61*AJ62+BD61*AK62+BE61*AL62+BF61*AM62+BG61*AN62+BH61*AO62,"")</f>
        <v/>
      </c>
      <c r="BM62">
        <f>IF(ISNUMBER(BL62),AVERAGE(OFFSET(AF61,1-$Q$5,0,$Q$5,1)),"")</f>
        <v/>
      </c>
      <c r="BN62">
        <f>IF(ISNUMBER(BL62),(AF62-BL62)^2,"")</f>
        <v/>
      </c>
      <c r="BO62">
        <f>IF(ISNUMBER(BL62),AF62^2,"")</f>
        <v/>
      </c>
      <c r="BP62">
        <f>IF(ISNUMBER(BL62),(AF62-BM62)^2,"")</f>
        <v/>
      </c>
    </row>
    <row r="63">
      <c r="O63">
        <f>IF($R63="","",IF($Q$1="Weekly",INT(($R63-2)/7),IF($Q$1="Quarterly",YEAR($R63)*4+ROUNDUP(MONTH($R63)/3),YEAR($R63)*12+MONTH($R63))))</f>
        <v/>
      </c>
      <c r="P63">
        <f>IF($R63="","",IF($R64="",1,IF($O63&lt;&gt;$O64,1,0)))</f>
        <v/>
      </c>
      <c r="Q63">
        <f>IF($P63=1,SUM($P$7:$P63),"")</f>
        <v/>
      </c>
      <c r="R63">
        <f>IF($A63="","",IF(ISNUMBER($A63),$A63,IFERROR(DATEVALUE($A63),NA())))</f>
        <v/>
      </c>
      <c r="S63" s="7">
        <f>IFERROR(INDEX($R$7:$R$60000,MATCH(ROW()-6,$Q$7:$Q$60000,0)),"")</f>
        <v/>
      </c>
      <c r="T63">
        <f>IFERROR(INDEX($B$7:$B$60000,MATCH(ROW()-6,$Q$7:$Q$60000,0))*1,"")</f>
        <v/>
      </c>
      <c r="U63">
        <f>IFERROR(INDEX($C$7:$C$60000,MATCH(ROW()-6,$Q$7:$Q$60000,0))*1,"")</f>
        <v/>
      </c>
      <c r="V63">
        <f>IFERROR(INDEX($D$7:$D$60000,MATCH(ROW()-6,$Q$7:$Q$60000,0))*1,"")</f>
        <v/>
      </c>
      <c r="W63">
        <f>IFERROR(INDEX($E$7:$E$60000,MATCH(ROW()-6,$Q$7:$Q$60000,0))*1,"")</f>
        <v/>
      </c>
      <c r="X63">
        <f>IFERROR(INDEX($F$7:$F$60000,MATCH(ROW()-6,$Q$7:$Q$60000,0))*1,"")</f>
        <v/>
      </c>
      <c r="Y63">
        <f>IFERROR(INDEX($G$7:$G$60000,MATCH(ROW()-6,$Q$7:$Q$60000,0))*1,"")</f>
        <v/>
      </c>
      <c r="Z63">
        <f>IFERROR(INDEX($H$7:$H$60000,MATCH(ROW()-6,$Q$7:$Q$60000,0))*1,"")</f>
        <v/>
      </c>
      <c r="AA63">
        <f>IFERROR(INDEX($I$7:$I$60000,MATCH(ROW()-6,$Q$7:$Q$60000,0))*1,"")</f>
        <v/>
      </c>
      <c r="AB63">
        <f>IFERROR(INDEX($J$7:$J$60000,MATCH(ROW()-6,$Q$7:$Q$60000,0))*1,"")</f>
        <v/>
      </c>
      <c r="AC63">
        <f>IFERROR(INDEX($K$7:$K$60000,MATCH(ROW()-6,$Q$7:$Q$60000,0))*1,"")</f>
        <v/>
      </c>
      <c r="AF63" s="9">
        <f>IF(OR($S63="",$S62=""),"",IF($B$5="diff",($T63-$T62),LN($T63/$T62)))</f>
        <v/>
      </c>
      <c r="AG63" s="9">
        <f>IF(OR($S63="",$S62=""),"",IF($C$5="diff",(U63-U62),LN(U63/U62)))</f>
        <v/>
      </c>
      <c r="AH63" s="9">
        <f>IF(OR($S63="",$S62=""),"",IF($D$5="diff",(V63-V62),LN(V63/V62)))</f>
        <v/>
      </c>
      <c r="AI63" s="9">
        <f>IF(OR($S63="",$S62=""),"",IF($E$5="diff",(W63-W62),LN(W63/W62)))</f>
        <v/>
      </c>
      <c r="AJ63" s="9">
        <f>IF(OR($S63="",$S62=""),"",IF($F$5="diff",(X63-X62),LN(X63/X62)))</f>
        <v/>
      </c>
      <c r="AK63" s="9">
        <f>IF(OR($S63="",$S62=""),"",IF($G$5="diff",(Y63-Y62),LN(Y63/Y62)))</f>
        <v/>
      </c>
      <c r="AL63" s="9">
        <f>IF(OR($S63="",$S62=""),"",IF($H$5="diff",(Z63-Z62),LN(Z63/Z62)))</f>
        <v/>
      </c>
      <c r="AM63" s="9">
        <f>IF(OR($S63="",$S62=""),"",IF($I$5="diff",(AA63-AA62),LN(AA63/AA62)))</f>
        <v/>
      </c>
      <c r="AN63" s="9">
        <f>IF(OR($S63="",$S62=""),"",IF($J$5="diff",(AB63-AB62),LN(AB63/AB62)))</f>
        <v/>
      </c>
      <c r="AO63" s="9">
        <f>IF(OR($S63="",$S62=""),"",IF($K$5="diff",(AC63-AC62),LN(AC63/AC62)))</f>
        <v/>
      </c>
      <c r="AR63" s="9">
        <f>IF($AF63="","",$AU$13+$AU$4*AG63+$AU$5*AH63+$AU$6*AI63+$AU$7*AJ63+$AU$8*AK63+$AU$9*AL63+$AU$10*AM63+$AU$11*AN63+$AU$12*AO63)</f>
        <v/>
      </c>
      <c r="AY63" s="10">
        <f>IF(AND((ROW()-7)&gt;=$Q$5,(ROW()-6)&lt;=$Q$3),INDEX(LINEST(OFFSET(AF63,1-$Q$5,0,$Q$5,1),OFFSET(AG63,1-$Q$5,0,$Q$5,9),TRUE,TRUE),1,10)*$Q$4,"")</f>
        <v/>
      </c>
      <c r="AZ63" s="9">
        <f>IF(AND((ROW()-7)&gt;=$Q$5,(ROW()-6)&lt;=$Q$3),INDEX(LINEST(OFFSET(AF63,1-$Q$5,0,$Q$5,1),OFFSET(AG63,1-$Q$5,0,$Q$5,9),TRUE,TRUE),1,9),"")</f>
        <v/>
      </c>
      <c r="BA63" s="9">
        <f>IF(AND((ROW()-7)&gt;=$Q$5,(ROW()-6)&lt;=$Q$3),INDEX(LINEST(OFFSET(AF63,1-$Q$5,0,$Q$5,1),OFFSET(AG63,1-$Q$5,0,$Q$5,9),TRUE,TRUE),1,8),"")</f>
        <v/>
      </c>
      <c r="BB63" s="9">
        <f>IF(AND((ROW()-7)&gt;=$Q$5,(ROW()-6)&lt;=$Q$3),INDEX(LINEST(OFFSET(AF63,1-$Q$5,0,$Q$5,1),OFFSET(AG63,1-$Q$5,0,$Q$5,9),TRUE,TRUE),1,7),"")</f>
        <v/>
      </c>
      <c r="BC63" s="9">
        <f>IF(AND((ROW()-7)&gt;=$Q$5,(ROW()-6)&lt;=$Q$3),INDEX(LINEST(OFFSET(AF63,1-$Q$5,0,$Q$5,1),OFFSET(AG63,1-$Q$5,0,$Q$5,9),TRUE,TRUE),1,6),"")</f>
        <v/>
      </c>
      <c r="BD63" s="9">
        <f>IF(AND((ROW()-7)&gt;=$Q$5,(ROW()-6)&lt;=$Q$3),INDEX(LINEST(OFFSET(AF63,1-$Q$5,0,$Q$5,1),OFFSET(AG63,1-$Q$5,0,$Q$5,9),TRUE,TRUE),1,5),"")</f>
        <v/>
      </c>
      <c r="BE63" s="9">
        <f>IF(AND((ROW()-7)&gt;=$Q$5,(ROW()-6)&lt;=$Q$3),INDEX(LINEST(OFFSET(AF63,1-$Q$5,0,$Q$5,1),OFFSET(AG63,1-$Q$5,0,$Q$5,9),TRUE,TRUE),1,4),"")</f>
        <v/>
      </c>
      <c r="BF63" s="9">
        <f>IF(AND((ROW()-7)&gt;=$Q$5,(ROW()-6)&lt;=$Q$3),INDEX(LINEST(OFFSET(AF63,1-$Q$5,0,$Q$5,1),OFFSET(AG63,1-$Q$5,0,$Q$5,9),TRUE,TRUE),1,3),"")</f>
        <v/>
      </c>
      <c r="BG63" s="9">
        <f>IF(AND((ROW()-7)&gt;=$Q$5,(ROW()-6)&lt;=$Q$3),INDEX(LINEST(OFFSET(AF63,1-$Q$5,0,$Q$5,1),OFFSET(AG63,1-$Q$5,0,$Q$5,9),TRUE,TRUE),1,2),"")</f>
        <v/>
      </c>
      <c r="BH63" s="9">
        <f>IF(AND((ROW()-7)&gt;=$Q$5,(ROW()-6)&lt;=$Q$3),INDEX(LINEST(OFFSET(AF63,1-$Q$5,0,$Q$5,1),OFFSET(AG63,1-$Q$5,0,$Q$5,9),TRUE,TRUE),1,1),"")</f>
        <v/>
      </c>
      <c r="BI63" s="10">
        <f>IF(AND((ROW()-7)&gt;=$Q$5,(ROW()-6)&lt;=$Q$3),INDEX(LINEST(OFFSET(AF63,1-$Q$5,0,$Q$5,1),OFFSET(AG63,1-$Q$5,0,$Q$5,9),TRUE,TRUE),3,1),"")</f>
        <v/>
      </c>
      <c r="BL63" s="9">
        <f>IF(AND((ROW()-6)&lt;=$Q$3,ISNUMBER(AY62)),AY62/$Q$4+AZ62*AG63+BA62*AH63+BB62*AI63+BC62*AJ63+BD62*AK63+BE62*AL63+BF62*AM63+BG62*AN63+BH62*AO63,"")</f>
        <v/>
      </c>
      <c r="BM63">
        <f>IF(ISNUMBER(BL63),AVERAGE(OFFSET(AF62,1-$Q$5,0,$Q$5,1)),"")</f>
        <v/>
      </c>
      <c r="BN63">
        <f>IF(ISNUMBER(BL63),(AF63-BL63)^2,"")</f>
        <v/>
      </c>
      <c r="BO63">
        <f>IF(ISNUMBER(BL63),AF63^2,"")</f>
        <v/>
      </c>
      <c r="BP63">
        <f>IF(ISNUMBER(BL63),(AF63-BM63)^2,"")</f>
        <v/>
      </c>
    </row>
    <row r="64">
      <c r="O64">
        <f>IF($R64="","",IF($Q$1="Weekly",INT(($R64-2)/7),IF($Q$1="Quarterly",YEAR($R64)*4+ROUNDUP(MONTH($R64)/3),YEAR($R64)*12+MONTH($R64))))</f>
        <v/>
      </c>
      <c r="P64">
        <f>IF($R64="","",IF($R65="",1,IF($O64&lt;&gt;$O65,1,0)))</f>
        <v/>
      </c>
      <c r="Q64">
        <f>IF($P64=1,SUM($P$7:$P64),"")</f>
        <v/>
      </c>
      <c r="R64">
        <f>IF($A64="","",IF(ISNUMBER($A64),$A64,IFERROR(DATEVALUE($A64),NA())))</f>
        <v/>
      </c>
      <c r="S64" s="7">
        <f>IFERROR(INDEX($R$7:$R$60000,MATCH(ROW()-6,$Q$7:$Q$60000,0)),"")</f>
        <v/>
      </c>
      <c r="T64">
        <f>IFERROR(INDEX($B$7:$B$60000,MATCH(ROW()-6,$Q$7:$Q$60000,0))*1,"")</f>
        <v/>
      </c>
      <c r="U64">
        <f>IFERROR(INDEX($C$7:$C$60000,MATCH(ROW()-6,$Q$7:$Q$60000,0))*1,"")</f>
        <v/>
      </c>
      <c r="V64">
        <f>IFERROR(INDEX($D$7:$D$60000,MATCH(ROW()-6,$Q$7:$Q$60000,0))*1,"")</f>
        <v/>
      </c>
      <c r="W64">
        <f>IFERROR(INDEX($E$7:$E$60000,MATCH(ROW()-6,$Q$7:$Q$60000,0))*1,"")</f>
        <v/>
      </c>
      <c r="X64">
        <f>IFERROR(INDEX($F$7:$F$60000,MATCH(ROW()-6,$Q$7:$Q$60000,0))*1,"")</f>
        <v/>
      </c>
      <c r="Y64">
        <f>IFERROR(INDEX($G$7:$G$60000,MATCH(ROW()-6,$Q$7:$Q$60000,0))*1,"")</f>
        <v/>
      </c>
      <c r="Z64">
        <f>IFERROR(INDEX($H$7:$H$60000,MATCH(ROW()-6,$Q$7:$Q$60000,0))*1,"")</f>
        <v/>
      </c>
      <c r="AA64">
        <f>IFERROR(INDEX($I$7:$I$60000,MATCH(ROW()-6,$Q$7:$Q$60000,0))*1,"")</f>
        <v/>
      </c>
      <c r="AB64">
        <f>IFERROR(INDEX($J$7:$J$60000,MATCH(ROW()-6,$Q$7:$Q$60000,0))*1,"")</f>
        <v/>
      </c>
      <c r="AC64">
        <f>IFERROR(INDEX($K$7:$K$60000,MATCH(ROW()-6,$Q$7:$Q$60000,0))*1,"")</f>
        <v/>
      </c>
      <c r="AF64" s="9">
        <f>IF(OR($S64="",$S63=""),"",IF($B$5="diff",($T64-$T63),LN($T64/$T63)))</f>
        <v/>
      </c>
      <c r="AG64" s="9">
        <f>IF(OR($S64="",$S63=""),"",IF($C$5="diff",(U64-U63),LN(U64/U63)))</f>
        <v/>
      </c>
      <c r="AH64" s="9">
        <f>IF(OR($S64="",$S63=""),"",IF($D$5="diff",(V64-V63),LN(V64/V63)))</f>
        <v/>
      </c>
      <c r="AI64" s="9">
        <f>IF(OR($S64="",$S63=""),"",IF($E$5="diff",(W64-W63),LN(W64/W63)))</f>
        <v/>
      </c>
      <c r="AJ64" s="9">
        <f>IF(OR($S64="",$S63=""),"",IF($F$5="diff",(X64-X63),LN(X64/X63)))</f>
        <v/>
      </c>
      <c r="AK64" s="9">
        <f>IF(OR($S64="",$S63=""),"",IF($G$5="diff",(Y64-Y63),LN(Y64/Y63)))</f>
        <v/>
      </c>
      <c r="AL64" s="9">
        <f>IF(OR($S64="",$S63=""),"",IF($H$5="diff",(Z64-Z63),LN(Z64/Z63)))</f>
        <v/>
      </c>
      <c r="AM64" s="9">
        <f>IF(OR($S64="",$S63=""),"",IF($I$5="diff",(AA64-AA63),LN(AA64/AA63)))</f>
        <v/>
      </c>
      <c r="AN64" s="9">
        <f>IF(OR($S64="",$S63=""),"",IF($J$5="diff",(AB64-AB63),LN(AB64/AB63)))</f>
        <v/>
      </c>
      <c r="AO64" s="9">
        <f>IF(OR($S64="",$S63=""),"",IF($K$5="diff",(AC64-AC63),LN(AC64/AC63)))</f>
        <v/>
      </c>
      <c r="AR64" s="9">
        <f>IF($AF64="","",$AU$13+$AU$4*AG64+$AU$5*AH64+$AU$6*AI64+$AU$7*AJ64+$AU$8*AK64+$AU$9*AL64+$AU$10*AM64+$AU$11*AN64+$AU$12*AO64)</f>
        <v/>
      </c>
      <c r="AY64" s="10">
        <f>IF(AND((ROW()-7)&gt;=$Q$5,(ROW()-6)&lt;=$Q$3),INDEX(LINEST(OFFSET(AF64,1-$Q$5,0,$Q$5,1),OFFSET(AG64,1-$Q$5,0,$Q$5,9),TRUE,TRUE),1,10)*$Q$4,"")</f>
        <v/>
      </c>
      <c r="AZ64" s="9">
        <f>IF(AND((ROW()-7)&gt;=$Q$5,(ROW()-6)&lt;=$Q$3),INDEX(LINEST(OFFSET(AF64,1-$Q$5,0,$Q$5,1),OFFSET(AG64,1-$Q$5,0,$Q$5,9),TRUE,TRUE),1,9),"")</f>
        <v/>
      </c>
      <c r="BA64" s="9">
        <f>IF(AND((ROW()-7)&gt;=$Q$5,(ROW()-6)&lt;=$Q$3),INDEX(LINEST(OFFSET(AF64,1-$Q$5,0,$Q$5,1),OFFSET(AG64,1-$Q$5,0,$Q$5,9),TRUE,TRUE),1,8),"")</f>
        <v/>
      </c>
      <c r="BB64" s="9">
        <f>IF(AND((ROW()-7)&gt;=$Q$5,(ROW()-6)&lt;=$Q$3),INDEX(LINEST(OFFSET(AF64,1-$Q$5,0,$Q$5,1),OFFSET(AG64,1-$Q$5,0,$Q$5,9),TRUE,TRUE),1,7),"")</f>
        <v/>
      </c>
      <c r="BC64" s="9">
        <f>IF(AND((ROW()-7)&gt;=$Q$5,(ROW()-6)&lt;=$Q$3),INDEX(LINEST(OFFSET(AF64,1-$Q$5,0,$Q$5,1),OFFSET(AG64,1-$Q$5,0,$Q$5,9),TRUE,TRUE),1,6),"")</f>
        <v/>
      </c>
      <c r="BD64" s="9">
        <f>IF(AND((ROW()-7)&gt;=$Q$5,(ROW()-6)&lt;=$Q$3),INDEX(LINEST(OFFSET(AF64,1-$Q$5,0,$Q$5,1),OFFSET(AG64,1-$Q$5,0,$Q$5,9),TRUE,TRUE),1,5),"")</f>
        <v/>
      </c>
      <c r="BE64" s="9">
        <f>IF(AND((ROW()-7)&gt;=$Q$5,(ROW()-6)&lt;=$Q$3),INDEX(LINEST(OFFSET(AF64,1-$Q$5,0,$Q$5,1),OFFSET(AG64,1-$Q$5,0,$Q$5,9),TRUE,TRUE),1,4),"")</f>
        <v/>
      </c>
      <c r="BF64" s="9">
        <f>IF(AND((ROW()-7)&gt;=$Q$5,(ROW()-6)&lt;=$Q$3),INDEX(LINEST(OFFSET(AF64,1-$Q$5,0,$Q$5,1),OFFSET(AG64,1-$Q$5,0,$Q$5,9),TRUE,TRUE),1,3),"")</f>
        <v/>
      </c>
      <c r="BG64" s="9">
        <f>IF(AND((ROW()-7)&gt;=$Q$5,(ROW()-6)&lt;=$Q$3),INDEX(LINEST(OFFSET(AF64,1-$Q$5,0,$Q$5,1),OFFSET(AG64,1-$Q$5,0,$Q$5,9),TRUE,TRUE),1,2),"")</f>
        <v/>
      </c>
      <c r="BH64" s="9">
        <f>IF(AND((ROW()-7)&gt;=$Q$5,(ROW()-6)&lt;=$Q$3),INDEX(LINEST(OFFSET(AF64,1-$Q$5,0,$Q$5,1),OFFSET(AG64,1-$Q$5,0,$Q$5,9),TRUE,TRUE),1,1),"")</f>
        <v/>
      </c>
      <c r="BI64" s="10">
        <f>IF(AND((ROW()-7)&gt;=$Q$5,(ROW()-6)&lt;=$Q$3),INDEX(LINEST(OFFSET(AF64,1-$Q$5,0,$Q$5,1),OFFSET(AG64,1-$Q$5,0,$Q$5,9),TRUE,TRUE),3,1),"")</f>
        <v/>
      </c>
      <c r="BL64" s="9">
        <f>IF(AND((ROW()-6)&lt;=$Q$3,ISNUMBER(AY63)),AY63/$Q$4+AZ63*AG64+BA63*AH64+BB63*AI64+BC63*AJ64+BD63*AK64+BE63*AL64+BF63*AM64+BG63*AN64+BH63*AO64,"")</f>
        <v/>
      </c>
      <c r="BM64">
        <f>IF(ISNUMBER(BL64),AVERAGE(OFFSET(AF63,1-$Q$5,0,$Q$5,1)),"")</f>
        <v/>
      </c>
      <c r="BN64">
        <f>IF(ISNUMBER(BL64),(AF64-BL64)^2,"")</f>
        <v/>
      </c>
      <c r="BO64">
        <f>IF(ISNUMBER(BL64),AF64^2,"")</f>
        <v/>
      </c>
      <c r="BP64">
        <f>IF(ISNUMBER(BL64),(AF64-BM64)^2,"")</f>
        <v/>
      </c>
    </row>
    <row r="65">
      <c r="O65">
        <f>IF($R65="","",IF($Q$1="Weekly",INT(($R65-2)/7),IF($Q$1="Quarterly",YEAR($R65)*4+ROUNDUP(MONTH($R65)/3),YEAR($R65)*12+MONTH($R65))))</f>
        <v/>
      </c>
      <c r="P65">
        <f>IF($R65="","",IF($R66="",1,IF($O65&lt;&gt;$O66,1,0)))</f>
        <v/>
      </c>
      <c r="Q65">
        <f>IF($P65=1,SUM($P$7:$P65),"")</f>
        <v/>
      </c>
      <c r="R65">
        <f>IF($A65="","",IF(ISNUMBER($A65),$A65,IFERROR(DATEVALUE($A65),NA())))</f>
        <v/>
      </c>
      <c r="S65" s="7">
        <f>IFERROR(INDEX($R$7:$R$60000,MATCH(ROW()-6,$Q$7:$Q$60000,0)),"")</f>
        <v/>
      </c>
      <c r="T65">
        <f>IFERROR(INDEX($B$7:$B$60000,MATCH(ROW()-6,$Q$7:$Q$60000,0))*1,"")</f>
        <v/>
      </c>
      <c r="U65">
        <f>IFERROR(INDEX($C$7:$C$60000,MATCH(ROW()-6,$Q$7:$Q$60000,0))*1,"")</f>
        <v/>
      </c>
      <c r="V65">
        <f>IFERROR(INDEX($D$7:$D$60000,MATCH(ROW()-6,$Q$7:$Q$60000,0))*1,"")</f>
        <v/>
      </c>
      <c r="W65">
        <f>IFERROR(INDEX($E$7:$E$60000,MATCH(ROW()-6,$Q$7:$Q$60000,0))*1,"")</f>
        <v/>
      </c>
      <c r="X65">
        <f>IFERROR(INDEX($F$7:$F$60000,MATCH(ROW()-6,$Q$7:$Q$60000,0))*1,"")</f>
        <v/>
      </c>
      <c r="Y65">
        <f>IFERROR(INDEX($G$7:$G$60000,MATCH(ROW()-6,$Q$7:$Q$60000,0))*1,"")</f>
        <v/>
      </c>
      <c r="Z65">
        <f>IFERROR(INDEX($H$7:$H$60000,MATCH(ROW()-6,$Q$7:$Q$60000,0))*1,"")</f>
        <v/>
      </c>
      <c r="AA65">
        <f>IFERROR(INDEX($I$7:$I$60000,MATCH(ROW()-6,$Q$7:$Q$60000,0))*1,"")</f>
        <v/>
      </c>
      <c r="AB65">
        <f>IFERROR(INDEX($J$7:$J$60000,MATCH(ROW()-6,$Q$7:$Q$60000,0))*1,"")</f>
        <v/>
      </c>
      <c r="AC65">
        <f>IFERROR(INDEX($K$7:$K$60000,MATCH(ROW()-6,$Q$7:$Q$60000,0))*1,"")</f>
        <v/>
      </c>
      <c r="AF65" s="9">
        <f>IF(OR($S65="",$S64=""),"",IF($B$5="diff",($T65-$T64),LN($T65/$T64)))</f>
        <v/>
      </c>
      <c r="AG65" s="9">
        <f>IF(OR($S65="",$S64=""),"",IF($C$5="diff",(U65-U64),LN(U65/U64)))</f>
        <v/>
      </c>
      <c r="AH65" s="9">
        <f>IF(OR($S65="",$S64=""),"",IF($D$5="diff",(V65-V64),LN(V65/V64)))</f>
        <v/>
      </c>
      <c r="AI65" s="9">
        <f>IF(OR($S65="",$S64=""),"",IF($E$5="diff",(W65-W64),LN(W65/W64)))</f>
        <v/>
      </c>
      <c r="AJ65" s="9">
        <f>IF(OR($S65="",$S64=""),"",IF($F$5="diff",(X65-X64),LN(X65/X64)))</f>
        <v/>
      </c>
      <c r="AK65" s="9">
        <f>IF(OR($S65="",$S64=""),"",IF($G$5="diff",(Y65-Y64),LN(Y65/Y64)))</f>
        <v/>
      </c>
      <c r="AL65" s="9">
        <f>IF(OR($S65="",$S64=""),"",IF($H$5="diff",(Z65-Z64),LN(Z65/Z64)))</f>
        <v/>
      </c>
      <c r="AM65" s="9">
        <f>IF(OR($S65="",$S64=""),"",IF($I$5="diff",(AA65-AA64),LN(AA65/AA64)))</f>
        <v/>
      </c>
      <c r="AN65" s="9">
        <f>IF(OR($S65="",$S64=""),"",IF($J$5="diff",(AB65-AB64),LN(AB65/AB64)))</f>
        <v/>
      </c>
      <c r="AO65" s="9">
        <f>IF(OR($S65="",$S64=""),"",IF($K$5="diff",(AC65-AC64),LN(AC65/AC64)))</f>
        <v/>
      </c>
      <c r="AR65" s="9">
        <f>IF($AF65="","",$AU$13+$AU$4*AG65+$AU$5*AH65+$AU$6*AI65+$AU$7*AJ65+$AU$8*AK65+$AU$9*AL65+$AU$10*AM65+$AU$11*AN65+$AU$12*AO65)</f>
        <v/>
      </c>
      <c r="AY65" s="10">
        <f>IF(AND((ROW()-7)&gt;=$Q$5,(ROW()-6)&lt;=$Q$3),INDEX(LINEST(OFFSET(AF65,1-$Q$5,0,$Q$5,1),OFFSET(AG65,1-$Q$5,0,$Q$5,9),TRUE,TRUE),1,10)*$Q$4,"")</f>
        <v/>
      </c>
      <c r="AZ65" s="9">
        <f>IF(AND((ROW()-7)&gt;=$Q$5,(ROW()-6)&lt;=$Q$3),INDEX(LINEST(OFFSET(AF65,1-$Q$5,0,$Q$5,1),OFFSET(AG65,1-$Q$5,0,$Q$5,9),TRUE,TRUE),1,9),"")</f>
        <v/>
      </c>
      <c r="BA65" s="9">
        <f>IF(AND((ROW()-7)&gt;=$Q$5,(ROW()-6)&lt;=$Q$3),INDEX(LINEST(OFFSET(AF65,1-$Q$5,0,$Q$5,1),OFFSET(AG65,1-$Q$5,0,$Q$5,9),TRUE,TRUE),1,8),"")</f>
        <v/>
      </c>
      <c r="BB65" s="9">
        <f>IF(AND((ROW()-7)&gt;=$Q$5,(ROW()-6)&lt;=$Q$3),INDEX(LINEST(OFFSET(AF65,1-$Q$5,0,$Q$5,1),OFFSET(AG65,1-$Q$5,0,$Q$5,9),TRUE,TRUE),1,7),"")</f>
        <v/>
      </c>
      <c r="BC65" s="9">
        <f>IF(AND((ROW()-7)&gt;=$Q$5,(ROW()-6)&lt;=$Q$3),INDEX(LINEST(OFFSET(AF65,1-$Q$5,0,$Q$5,1),OFFSET(AG65,1-$Q$5,0,$Q$5,9),TRUE,TRUE),1,6),"")</f>
        <v/>
      </c>
      <c r="BD65" s="9">
        <f>IF(AND((ROW()-7)&gt;=$Q$5,(ROW()-6)&lt;=$Q$3),INDEX(LINEST(OFFSET(AF65,1-$Q$5,0,$Q$5,1),OFFSET(AG65,1-$Q$5,0,$Q$5,9),TRUE,TRUE),1,5),"")</f>
        <v/>
      </c>
      <c r="BE65" s="9">
        <f>IF(AND((ROW()-7)&gt;=$Q$5,(ROW()-6)&lt;=$Q$3),INDEX(LINEST(OFFSET(AF65,1-$Q$5,0,$Q$5,1),OFFSET(AG65,1-$Q$5,0,$Q$5,9),TRUE,TRUE),1,4),"")</f>
        <v/>
      </c>
      <c r="BF65" s="9">
        <f>IF(AND((ROW()-7)&gt;=$Q$5,(ROW()-6)&lt;=$Q$3),INDEX(LINEST(OFFSET(AF65,1-$Q$5,0,$Q$5,1),OFFSET(AG65,1-$Q$5,0,$Q$5,9),TRUE,TRUE),1,3),"")</f>
        <v/>
      </c>
      <c r="BG65" s="9">
        <f>IF(AND((ROW()-7)&gt;=$Q$5,(ROW()-6)&lt;=$Q$3),INDEX(LINEST(OFFSET(AF65,1-$Q$5,0,$Q$5,1),OFFSET(AG65,1-$Q$5,0,$Q$5,9),TRUE,TRUE),1,2),"")</f>
        <v/>
      </c>
      <c r="BH65" s="9">
        <f>IF(AND((ROW()-7)&gt;=$Q$5,(ROW()-6)&lt;=$Q$3),INDEX(LINEST(OFFSET(AF65,1-$Q$5,0,$Q$5,1),OFFSET(AG65,1-$Q$5,0,$Q$5,9),TRUE,TRUE),1,1),"")</f>
        <v/>
      </c>
      <c r="BI65" s="10">
        <f>IF(AND((ROW()-7)&gt;=$Q$5,(ROW()-6)&lt;=$Q$3),INDEX(LINEST(OFFSET(AF65,1-$Q$5,0,$Q$5,1),OFFSET(AG65,1-$Q$5,0,$Q$5,9),TRUE,TRUE),3,1),"")</f>
        <v/>
      </c>
      <c r="BL65" s="9">
        <f>IF(AND((ROW()-6)&lt;=$Q$3,ISNUMBER(AY64)),AY64/$Q$4+AZ64*AG65+BA64*AH65+BB64*AI65+BC64*AJ65+BD64*AK65+BE64*AL65+BF64*AM65+BG64*AN65+BH64*AO65,"")</f>
        <v/>
      </c>
      <c r="BM65">
        <f>IF(ISNUMBER(BL65),AVERAGE(OFFSET(AF64,1-$Q$5,0,$Q$5,1)),"")</f>
        <v/>
      </c>
      <c r="BN65">
        <f>IF(ISNUMBER(BL65),(AF65-BL65)^2,"")</f>
        <v/>
      </c>
      <c r="BO65">
        <f>IF(ISNUMBER(BL65),AF65^2,"")</f>
        <v/>
      </c>
      <c r="BP65">
        <f>IF(ISNUMBER(BL65),(AF65-BM65)^2,"")</f>
        <v/>
      </c>
    </row>
    <row r="66">
      <c r="O66">
        <f>IF($R66="","",IF($Q$1="Weekly",INT(($R66-2)/7),IF($Q$1="Quarterly",YEAR($R66)*4+ROUNDUP(MONTH($R66)/3),YEAR($R66)*12+MONTH($R66))))</f>
        <v/>
      </c>
      <c r="P66">
        <f>IF($R66="","",IF($R67="",1,IF($O66&lt;&gt;$O67,1,0)))</f>
        <v/>
      </c>
      <c r="Q66">
        <f>IF($P66=1,SUM($P$7:$P66),"")</f>
        <v/>
      </c>
      <c r="R66">
        <f>IF($A66="","",IF(ISNUMBER($A66),$A66,IFERROR(DATEVALUE($A66),NA())))</f>
        <v/>
      </c>
      <c r="S66" s="7">
        <f>IFERROR(INDEX($R$7:$R$60000,MATCH(ROW()-6,$Q$7:$Q$60000,0)),"")</f>
        <v/>
      </c>
      <c r="T66">
        <f>IFERROR(INDEX($B$7:$B$60000,MATCH(ROW()-6,$Q$7:$Q$60000,0))*1,"")</f>
        <v/>
      </c>
      <c r="U66">
        <f>IFERROR(INDEX($C$7:$C$60000,MATCH(ROW()-6,$Q$7:$Q$60000,0))*1,"")</f>
        <v/>
      </c>
      <c r="V66">
        <f>IFERROR(INDEX($D$7:$D$60000,MATCH(ROW()-6,$Q$7:$Q$60000,0))*1,"")</f>
        <v/>
      </c>
      <c r="W66">
        <f>IFERROR(INDEX($E$7:$E$60000,MATCH(ROW()-6,$Q$7:$Q$60000,0))*1,"")</f>
        <v/>
      </c>
      <c r="X66">
        <f>IFERROR(INDEX($F$7:$F$60000,MATCH(ROW()-6,$Q$7:$Q$60000,0))*1,"")</f>
        <v/>
      </c>
      <c r="Y66">
        <f>IFERROR(INDEX($G$7:$G$60000,MATCH(ROW()-6,$Q$7:$Q$60000,0))*1,"")</f>
        <v/>
      </c>
      <c r="Z66">
        <f>IFERROR(INDEX($H$7:$H$60000,MATCH(ROW()-6,$Q$7:$Q$60000,0))*1,"")</f>
        <v/>
      </c>
      <c r="AA66">
        <f>IFERROR(INDEX($I$7:$I$60000,MATCH(ROW()-6,$Q$7:$Q$60000,0))*1,"")</f>
        <v/>
      </c>
      <c r="AB66">
        <f>IFERROR(INDEX($J$7:$J$60000,MATCH(ROW()-6,$Q$7:$Q$60000,0))*1,"")</f>
        <v/>
      </c>
      <c r="AC66">
        <f>IFERROR(INDEX($K$7:$K$60000,MATCH(ROW()-6,$Q$7:$Q$60000,0))*1,"")</f>
        <v/>
      </c>
      <c r="AF66" s="9">
        <f>IF(OR($S66="",$S65=""),"",IF($B$5="diff",($T66-$T65),LN($T66/$T65)))</f>
        <v/>
      </c>
      <c r="AG66" s="9">
        <f>IF(OR($S66="",$S65=""),"",IF($C$5="diff",(U66-U65),LN(U66/U65)))</f>
        <v/>
      </c>
      <c r="AH66" s="9">
        <f>IF(OR($S66="",$S65=""),"",IF($D$5="diff",(V66-V65),LN(V66/V65)))</f>
        <v/>
      </c>
      <c r="AI66" s="9">
        <f>IF(OR($S66="",$S65=""),"",IF($E$5="diff",(W66-W65),LN(W66/W65)))</f>
        <v/>
      </c>
      <c r="AJ66" s="9">
        <f>IF(OR($S66="",$S65=""),"",IF($F$5="diff",(X66-X65),LN(X66/X65)))</f>
        <v/>
      </c>
      <c r="AK66" s="9">
        <f>IF(OR($S66="",$S65=""),"",IF($G$5="diff",(Y66-Y65),LN(Y66/Y65)))</f>
        <v/>
      </c>
      <c r="AL66" s="9">
        <f>IF(OR($S66="",$S65=""),"",IF($H$5="diff",(Z66-Z65),LN(Z66/Z65)))</f>
        <v/>
      </c>
      <c r="AM66" s="9">
        <f>IF(OR($S66="",$S65=""),"",IF($I$5="diff",(AA66-AA65),LN(AA66/AA65)))</f>
        <v/>
      </c>
      <c r="AN66" s="9">
        <f>IF(OR($S66="",$S65=""),"",IF($J$5="diff",(AB66-AB65),LN(AB66/AB65)))</f>
        <v/>
      </c>
      <c r="AO66" s="9">
        <f>IF(OR($S66="",$S65=""),"",IF($K$5="diff",(AC66-AC65),LN(AC66/AC65)))</f>
        <v/>
      </c>
      <c r="AR66" s="9">
        <f>IF($AF66="","",$AU$13+$AU$4*AG66+$AU$5*AH66+$AU$6*AI66+$AU$7*AJ66+$AU$8*AK66+$AU$9*AL66+$AU$10*AM66+$AU$11*AN66+$AU$12*AO66)</f>
        <v/>
      </c>
      <c r="AY66" s="10">
        <f>IF(AND((ROW()-7)&gt;=$Q$5,(ROW()-6)&lt;=$Q$3),INDEX(LINEST(OFFSET(AF66,1-$Q$5,0,$Q$5,1),OFFSET(AG66,1-$Q$5,0,$Q$5,9),TRUE,TRUE),1,10)*$Q$4,"")</f>
        <v/>
      </c>
      <c r="AZ66" s="9">
        <f>IF(AND((ROW()-7)&gt;=$Q$5,(ROW()-6)&lt;=$Q$3),INDEX(LINEST(OFFSET(AF66,1-$Q$5,0,$Q$5,1),OFFSET(AG66,1-$Q$5,0,$Q$5,9),TRUE,TRUE),1,9),"")</f>
        <v/>
      </c>
      <c r="BA66" s="9">
        <f>IF(AND((ROW()-7)&gt;=$Q$5,(ROW()-6)&lt;=$Q$3),INDEX(LINEST(OFFSET(AF66,1-$Q$5,0,$Q$5,1),OFFSET(AG66,1-$Q$5,0,$Q$5,9),TRUE,TRUE),1,8),"")</f>
        <v/>
      </c>
      <c r="BB66" s="9">
        <f>IF(AND((ROW()-7)&gt;=$Q$5,(ROW()-6)&lt;=$Q$3),INDEX(LINEST(OFFSET(AF66,1-$Q$5,0,$Q$5,1),OFFSET(AG66,1-$Q$5,0,$Q$5,9),TRUE,TRUE),1,7),"")</f>
        <v/>
      </c>
      <c r="BC66" s="9">
        <f>IF(AND((ROW()-7)&gt;=$Q$5,(ROW()-6)&lt;=$Q$3),INDEX(LINEST(OFFSET(AF66,1-$Q$5,0,$Q$5,1),OFFSET(AG66,1-$Q$5,0,$Q$5,9),TRUE,TRUE),1,6),"")</f>
        <v/>
      </c>
      <c r="BD66" s="9">
        <f>IF(AND((ROW()-7)&gt;=$Q$5,(ROW()-6)&lt;=$Q$3),INDEX(LINEST(OFFSET(AF66,1-$Q$5,0,$Q$5,1),OFFSET(AG66,1-$Q$5,0,$Q$5,9),TRUE,TRUE),1,5),"")</f>
        <v/>
      </c>
      <c r="BE66" s="9">
        <f>IF(AND((ROW()-7)&gt;=$Q$5,(ROW()-6)&lt;=$Q$3),INDEX(LINEST(OFFSET(AF66,1-$Q$5,0,$Q$5,1),OFFSET(AG66,1-$Q$5,0,$Q$5,9),TRUE,TRUE),1,4),"")</f>
        <v/>
      </c>
      <c r="BF66" s="9">
        <f>IF(AND((ROW()-7)&gt;=$Q$5,(ROW()-6)&lt;=$Q$3),INDEX(LINEST(OFFSET(AF66,1-$Q$5,0,$Q$5,1),OFFSET(AG66,1-$Q$5,0,$Q$5,9),TRUE,TRUE),1,3),"")</f>
        <v/>
      </c>
      <c r="BG66" s="9">
        <f>IF(AND((ROW()-7)&gt;=$Q$5,(ROW()-6)&lt;=$Q$3),INDEX(LINEST(OFFSET(AF66,1-$Q$5,0,$Q$5,1),OFFSET(AG66,1-$Q$5,0,$Q$5,9),TRUE,TRUE),1,2),"")</f>
        <v/>
      </c>
      <c r="BH66" s="9">
        <f>IF(AND((ROW()-7)&gt;=$Q$5,(ROW()-6)&lt;=$Q$3),INDEX(LINEST(OFFSET(AF66,1-$Q$5,0,$Q$5,1),OFFSET(AG66,1-$Q$5,0,$Q$5,9),TRUE,TRUE),1,1),"")</f>
        <v/>
      </c>
      <c r="BI66" s="10">
        <f>IF(AND((ROW()-7)&gt;=$Q$5,(ROW()-6)&lt;=$Q$3),INDEX(LINEST(OFFSET(AF66,1-$Q$5,0,$Q$5,1),OFFSET(AG66,1-$Q$5,0,$Q$5,9),TRUE,TRUE),3,1),"")</f>
        <v/>
      </c>
      <c r="BL66" s="9">
        <f>IF(AND((ROW()-6)&lt;=$Q$3,ISNUMBER(AY65)),AY65/$Q$4+AZ65*AG66+BA65*AH66+BB65*AI66+BC65*AJ66+BD65*AK66+BE65*AL66+BF65*AM66+BG65*AN66+BH65*AO66,"")</f>
        <v/>
      </c>
      <c r="BM66">
        <f>IF(ISNUMBER(BL66),AVERAGE(OFFSET(AF65,1-$Q$5,0,$Q$5,1)),"")</f>
        <v/>
      </c>
      <c r="BN66">
        <f>IF(ISNUMBER(BL66),(AF66-BL66)^2,"")</f>
        <v/>
      </c>
      <c r="BO66">
        <f>IF(ISNUMBER(BL66),AF66^2,"")</f>
        <v/>
      </c>
      <c r="BP66">
        <f>IF(ISNUMBER(BL66),(AF66-BM66)^2,"")</f>
        <v/>
      </c>
    </row>
    <row r="67">
      <c r="O67">
        <f>IF($R67="","",IF($Q$1="Weekly",INT(($R67-2)/7),IF($Q$1="Quarterly",YEAR($R67)*4+ROUNDUP(MONTH($R67)/3),YEAR($R67)*12+MONTH($R67))))</f>
        <v/>
      </c>
      <c r="P67">
        <f>IF($R67="","",IF($R68="",1,IF($O67&lt;&gt;$O68,1,0)))</f>
        <v/>
      </c>
      <c r="Q67">
        <f>IF($P67=1,SUM($P$7:$P67),"")</f>
        <v/>
      </c>
      <c r="R67">
        <f>IF($A67="","",IF(ISNUMBER($A67),$A67,IFERROR(DATEVALUE($A67),NA())))</f>
        <v/>
      </c>
      <c r="S67" s="7">
        <f>IFERROR(INDEX($R$7:$R$60000,MATCH(ROW()-6,$Q$7:$Q$60000,0)),"")</f>
        <v/>
      </c>
      <c r="T67">
        <f>IFERROR(INDEX($B$7:$B$60000,MATCH(ROW()-6,$Q$7:$Q$60000,0))*1,"")</f>
        <v/>
      </c>
      <c r="U67">
        <f>IFERROR(INDEX($C$7:$C$60000,MATCH(ROW()-6,$Q$7:$Q$60000,0))*1,"")</f>
        <v/>
      </c>
      <c r="V67">
        <f>IFERROR(INDEX($D$7:$D$60000,MATCH(ROW()-6,$Q$7:$Q$60000,0))*1,"")</f>
        <v/>
      </c>
      <c r="W67">
        <f>IFERROR(INDEX($E$7:$E$60000,MATCH(ROW()-6,$Q$7:$Q$60000,0))*1,"")</f>
        <v/>
      </c>
      <c r="X67">
        <f>IFERROR(INDEX($F$7:$F$60000,MATCH(ROW()-6,$Q$7:$Q$60000,0))*1,"")</f>
        <v/>
      </c>
      <c r="Y67">
        <f>IFERROR(INDEX($G$7:$G$60000,MATCH(ROW()-6,$Q$7:$Q$60000,0))*1,"")</f>
        <v/>
      </c>
      <c r="Z67">
        <f>IFERROR(INDEX($H$7:$H$60000,MATCH(ROW()-6,$Q$7:$Q$60000,0))*1,"")</f>
        <v/>
      </c>
      <c r="AA67">
        <f>IFERROR(INDEX($I$7:$I$60000,MATCH(ROW()-6,$Q$7:$Q$60000,0))*1,"")</f>
        <v/>
      </c>
      <c r="AB67">
        <f>IFERROR(INDEX($J$7:$J$60000,MATCH(ROW()-6,$Q$7:$Q$60000,0))*1,"")</f>
        <v/>
      </c>
      <c r="AC67">
        <f>IFERROR(INDEX($K$7:$K$60000,MATCH(ROW()-6,$Q$7:$Q$60000,0))*1,"")</f>
        <v/>
      </c>
      <c r="AF67" s="9">
        <f>IF(OR($S67="",$S66=""),"",IF($B$5="diff",($T67-$T66),LN($T67/$T66)))</f>
        <v/>
      </c>
      <c r="AG67" s="9">
        <f>IF(OR($S67="",$S66=""),"",IF($C$5="diff",(U67-U66),LN(U67/U66)))</f>
        <v/>
      </c>
      <c r="AH67" s="9">
        <f>IF(OR($S67="",$S66=""),"",IF($D$5="diff",(V67-V66),LN(V67/V66)))</f>
        <v/>
      </c>
      <c r="AI67" s="9">
        <f>IF(OR($S67="",$S66=""),"",IF($E$5="diff",(W67-W66),LN(W67/W66)))</f>
        <v/>
      </c>
      <c r="AJ67" s="9">
        <f>IF(OR($S67="",$S66=""),"",IF($F$5="diff",(X67-X66),LN(X67/X66)))</f>
        <v/>
      </c>
      <c r="AK67" s="9">
        <f>IF(OR($S67="",$S66=""),"",IF($G$5="diff",(Y67-Y66),LN(Y67/Y66)))</f>
        <v/>
      </c>
      <c r="AL67" s="9">
        <f>IF(OR($S67="",$S66=""),"",IF($H$5="diff",(Z67-Z66),LN(Z67/Z66)))</f>
        <v/>
      </c>
      <c r="AM67" s="9">
        <f>IF(OR($S67="",$S66=""),"",IF($I$5="diff",(AA67-AA66),LN(AA67/AA66)))</f>
        <v/>
      </c>
      <c r="AN67" s="9">
        <f>IF(OR($S67="",$S66=""),"",IF($J$5="diff",(AB67-AB66),LN(AB67/AB66)))</f>
        <v/>
      </c>
      <c r="AO67" s="9">
        <f>IF(OR($S67="",$S66=""),"",IF($K$5="diff",(AC67-AC66),LN(AC67/AC66)))</f>
        <v/>
      </c>
      <c r="AR67" s="9">
        <f>IF($AF67="","",$AU$13+$AU$4*AG67+$AU$5*AH67+$AU$6*AI67+$AU$7*AJ67+$AU$8*AK67+$AU$9*AL67+$AU$10*AM67+$AU$11*AN67+$AU$12*AO67)</f>
        <v/>
      </c>
      <c r="AY67" s="10">
        <f>IF(AND((ROW()-7)&gt;=$Q$5,(ROW()-6)&lt;=$Q$3),INDEX(LINEST(OFFSET(AF67,1-$Q$5,0,$Q$5,1),OFFSET(AG67,1-$Q$5,0,$Q$5,9),TRUE,TRUE),1,10)*$Q$4,"")</f>
        <v/>
      </c>
      <c r="AZ67" s="9">
        <f>IF(AND((ROW()-7)&gt;=$Q$5,(ROW()-6)&lt;=$Q$3),INDEX(LINEST(OFFSET(AF67,1-$Q$5,0,$Q$5,1),OFFSET(AG67,1-$Q$5,0,$Q$5,9),TRUE,TRUE),1,9),"")</f>
        <v/>
      </c>
      <c r="BA67" s="9">
        <f>IF(AND((ROW()-7)&gt;=$Q$5,(ROW()-6)&lt;=$Q$3),INDEX(LINEST(OFFSET(AF67,1-$Q$5,0,$Q$5,1),OFFSET(AG67,1-$Q$5,0,$Q$5,9),TRUE,TRUE),1,8),"")</f>
        <v/>
      </c>
      <c r="BB67" s="9">
        <f>IF(AND((ROW()-7)&gt;=$Q$5,(ROW()-6)&lt;=$Q$3),INDEX(LINEST(OFFSET(AF67,1-$Q$5,0,$Q$5,1),OFFSET(AG67,1-$Q$5,0,$Q$5,9),TRUE,TRUE),1,7),"")</f>
        <v/>
      </c>
      <c r="BC67" s="9">
        <f>IF(AND((ROW()-7)&gt;=$Q$5,(ROW()-6)&lt;=$Q$3),INDEX(LINEST(OFFSET(AF67,1-$Q$5,0,$Q$5,1),OFFSET(AG67,1-$Q$5,0,$Q$5,9),TRUE,TRUE),1,6),"")</f>
        <v/>
      </c>
      <c r="BD67" s="9">
        <f>IF(AND((ROW()-7)&gt;=$Q$5,(ROW()-6)&lt;=$Q$3),INDEX(LINEST(OFFSET(AF67,1-$Q$5,0,$Q$5,1),OFFSET(AG67,1-$Q$5,0,$Q$5,9),TRUE,TRUE),1,5),"")</f>
        <v/>
      </c>
      <c r="BE67" s="9">
        <f>IF(AND((ROW()-7)&gt;=$Q$5,(ROW()-6)&lt;=$Q$3),INDEX(LINEST(OFFSET(AF67,1-$Q$5,0,$Q$5,1),OFFSET(AG67,1-$Q$5,0,$Q$5,9),TRUE,TRUE),1,4),"")</f>
        <v/>
      </c>
      <c r="BF67" s="9">
        <f>IF(AND((ROW()-7)&gt;=$Q$5,(ROW()-6)&lt;=$Q$3),INDEX(LINEST(OFFSET(AF67,1-$Q$5,0,$Q$5,1),OFFSET(AG67,1-$Q$5,0,$Q$5,9),TRUE,TRUE),1,3),"")</f>
        <v/>
      </c>
      <c r="BG67" s="9">
        <f>IF(AND((ROW()-7)&gt;=$Q$5,(ROW()-6)&lt;=$Q$3),INDEX(LINEST(OFFSET(AF67,1-$Q$5,0,$Q$5,1),OFFSET(AG67,1-$Q$5,0,$Q$5,9),TRUE,TRUE),1,2),"")</f>
        <v/>
      </c>
      <c r="BH67" s="9">
        <f>IF(AND((ROW()-7)&gt;=$Q$5,(ROW()-6)&lt;=$Q$3),INDEX(LINEST(OFFSET(AF67,1-$Q$5,0,$Q$5,1),OFFSET(AG67,1-$Q$5,0,$Q$5,9),TRUE,TRUE),1,1),"")</f>
        <v/>
      </c>
      <c r="BI67" s="10">
        <f>IF(AND((ROW()-7)&gt;=$Q$5,(ROW()-6)&lt;=$Q$3),INDEX(LINEST(OFFSET(AF67,1-$Q$5,0,$Q$5,1),OFFSET(AG67,1-$Q$5,0,$Q$5,9),TRUE,TRUE),3,1),"")</f>
        <v/>
      </c>
      <c r="BL67" s="9">
        <f>IF(AND((ROW()-6)&lt;=$Q$3,ISNUMBER(AY66)),AY66/$Q$4+AZ66*AG67+BA66*AH67+BB66*AI67+BC66*AJ67+BD66*AK67+BE66*AL67+BF66*AM67+BG66*AN67+BH66*AO67,"")</f>
        <v/>
      </c>
      <c r="BM67">
        <f>IF(ISNUMBER(BL67),AVERAGE(OFFSET(AF66,1-$Q$5,0,$Q$5,1)),"")</f>
        <v/>
      </c>
      <c r="BN67">
        <f>IF(ISNUMBER(BL67),(AF67-BL67)^2,"")</f>
        <v/>
      </c>
      <c r="BO67">
        <f>IF(ISNUMBER(BL67),AF67^2,"")</f>
        <v/>
      </c>
      <c r="BP67">
        <f>IF(ISNUMBER(BL67),(AF67-BM67)^2,"")</f>
        <v/>
      </c>
    </row>
    <row r="68">
      <c r="O68">
        <f>IF($R68="","",IF($Q$1="Weekly",INT(($R68-2)/7),IF($Q$1="Quarterly",YEAR($R68)*4+ROUNDUP(MONTH($R68)/3),YEAR($R68)*12+MONTH($R68))))</f>
        <v/>
      </c>
      <c r="P68">
        <f>IF($R68="","",IF($R69="",1,IF($O68&lt;&gt;$O69,1,0)))</f>
        <v/>
      </c>
      <c r="Q68">
        <f>IF($P68=1,SUM($P$7:$P68),"")</f>
        <v/>
      </c>
      <c r="R68">
        <f>IF($A68="","",IF(ISNUMBER($A68),$A68,IFERROR(DATEVALUE($A68),NA())))</f>
        <v/>
      </c>
      <c r="S68" s="7">
        <f>IFERROR(INDEX($R$7:$R$60000,MATCH(ROW()-6,$Q$7:$Q$60000,0)),"")</f>
        <v/>
      </c>
      <c r="T68">
        <f>IFERROR(INDEX($B$7:$B$60000,MATCH(ROW()-6,$Q$7:$Q$60000,0))*1,"")</f>
        <v/>
      </c>
      <c r="U68">
        <f>IFERROR(INDEX($C$7:$C$60000,MATCH(ROW()-6,$Q$7:$Q$60000,0))*1,"")</f>
        <v/>
      </c>
      <c r="V68">
        <f>IFERROR(INDEX($D$7:$D$60000,MATCH(ROW()-6,$Q$7:$Q$60000,0))*1,"")</f>
        <v/>
      </c>
      <c r="W68">
        <f>IFERROR(INDEX($E$7:$E$60000,MATCH(ROW()-6,$Q$7:$Q$60000,0))*1,"")</f>
        <v/>
      </c>
      <c r="X68">
        <f>IFERROR(INDEX($F$7:$F$60000,MATCH(ROW()-6,$Q$7:$Q$60000,0))*1,"")</f>
        <v/>
      </c>
      <c r="Y68">
        <f>IFERROR(INDEX($G$7:$G$60000,MATCH(ROW()-6,$Q$7:$Q$60000,0))*1,"")</f>
        <v/>
      </c>
      <c r="Z68">
        <f>IFERROR(INDEX($H$7:$H$60000,MATCH(ROW()-6,$Q$7:$Q$60000,0))*1,"")</f>
        <v/>
      </c>
      <c r="AA68">
        <f>IFERROR(INDEX($I$7:$I$60000,MATCH(ROW()-6,$Q$7:$Q$60000,0))*1,"")</f>
        <v/>
      </c>
      <c r="AB68">
        <f>IFERROR(INDEX($J$7:$J$60000,MATCH(ROW()-6,$Q$7:$Q$60000,0))*1,"")</f>
        <v/>
      </c>
      <c r="AC68">
        <f>IFERROR(INDEX($K$7:$K$60000,MATCH(ROW()-6,$Q$7:$Q$60000,0))*1,"")</f>
        <v/>
      </c>
      <c r="AF68" s="9">
        <f>IF(OR($S68="",$S67=""),"",IF($B$5="diff",($T68-$T67),LN($T68/$T67)))</f>
        <v/>
      </c>
      <c r="AG68" s="9">
        <f>IF(OR($S68="",$S67=""),"",IF($C$5="diff",(U68-U67),LN(U68/U67)))</f>
        <v/>
      </c>
      <c r="AH68" s="9">
        <f>IF(OR($S68="",$S67=""),"",IF($D$5="diff",(V68-V67),LN(V68/V67)))</f>
        <v/>
      </c>
      <c r="AI68" s="9">
        <f>IF(OR($S68="",$S67=""),"",IF($E$5="diff",(W68-W67),LN(W68/W67)))</f>
        <v/>
      </c>
      <c r="AJ68" s="9">
        <f>IF(OR($S68="",$S67=""),"",IF($F$5="diff",(X68-X67),LN(X68/X67)))</f>
        <v/>
      </c>
      <c r="AK68" s="9">
        <f>IF(OR($S68="",$S67=""),"",IF($G$5="diff",(Y68-Y67),LN(Y68/Y67)))</f>
        <v/>
      </c>
      <c r="AL68" s="9">
        <f>IF(OR($S68="",$S67=""),"",IF($H$5="diff",(Z68-Z67),LN(Z68/Z67)))</f>
        <v/>
      </c>
      <c r="AM68" s="9">
        <f>IF(OR($S68="",$S67=""),"",IF($I$5="diff",(AA68-AA67),LN(AA68/AA67)))</f>
        <v/>
      </c>
      <c r="AN68" s="9">
        <f>IF(OR($S68="",$S67=""),"",IF($J$5="diff",(AB68-AB67),LN(AB68/AB67)))</f>
        <v/>
      </c>
      <c r="AO68" s="9">
        <f>IF(OR($S68="",$S67=""),"",IF($K$5="diff",(AC68-AC67),LN(AC68/AC67)))</f>
        <v/>
      </c>
      <c r="AR68" s="9">
        <f>IF($AF68="","",$AU$13+$AU$4*AG68+$AU$5*AH68+$AU$6*AI68+$AU$7*AJ68+$AU$8*AK68+$AU$9*AL68+$AU$10*AM68+$AU$11*AN68+$AU$12*AO68)</f>
        <v/>
      </c>
      <c r="AY68" s="10">
        <f>IF(AND((ROW()-7)&gt;=$Q$5,(ROW()-6)&lt;=$Q$3),INDEX(LINEST(OFFSET(AF68,1-$Q$5,0,$Q$5,1),OFFSET(AG68,1-$Q$5,0,$Q$5,9),TRUE,TRUE),1,10)*$Q$4,"")</f>
        <v/>
      </c>
      <c r="AZ68" s="9">
        <f>IF(AND((ROW()-7)&gt;=$Q$5,(ROW()-6)&lt;=$Q$3),INDEX(LINEST(OFFSET(AF68,1-$Q$5,0,$Q$5,1),OFFSET(AG68,1-$Q$5,0,$Q$5,9),TRUE,TRUE),1,9),"")</f>
        <v/>
      </c>
      <c r="BA68" s="9">
        <f>IF(AND((ROW()-7)&gt;=$Q$5,(ROW()-6)&lt;=$Q$3),INDEX(LINEST(OFFSET(AF68,1-$Q$5,0,$Q$5,1),OFFSET(AG68,1-$Q$5,0,$Q$5,9),TRUE,TRUE),1,8),"")</f>
        <v/>
      </c>
      <c r="BB68" s="9">
        <f>IF(AND((ROW()-7)&gt;=$Q$5,(ROW()-6)&lt;=$Q$3),INDEX(LINEST(OFFSET(AF68,1-$Q$5,0,$Q$5,1),OFFSET(AG68,1-$Q$5,0,$Q$5,9),TRUE,TRUE),1,7),"")</f>
        <v/>
      </c>
      <c r="BC68" s="9">
        <f>IF(AND((ROW()-7)&gt;=$Q$5,(ROW()-6)&lt;=$Q$3),INDEX(LINEST(OFFSET(AF68,1-$Q$5,0,$Q$5,1),OFFSET(AG68,1-$Q$5,0,$Q$5,9),TRUE,TRUE),1,6),"")</f>
        <v/>
      </c>
      <c r="BD68" s="9">
        <f>IF(AND((ROW()-7)&gt;=$Q$5,(ROW()-6)&lt;=$Q$3),INDEX(LINEST(OFFSET(AF68,1-$Q$5,0,$Q$5,1),OFFSET(AG68,1-$Q$5,0,$Q$5,9),TRUE,TRUE),1,5),"")</f>
        <v/>
      </c>
      <c r="BE68" s="9">
        <f>IF(AND((ROW()-7)&gt;=$Q$5,(ROW()-6)&lt;=$Q$3),INDEX(LINEST(OFFSET(AF68,1-$Q$5,0,$Q$5,1),OFFSET(AG68,1-$Q$5,0,$Q$5,9),TRUE,TRUE),1,4),"")</f>
        <v/>
      </c>
      <c r="BF68" s="9">
        <f>IF(AND((ROW()-7)&gt;=$Q$5,(ROW()-6)&lt;=$Q$3),INDEX(LINEST(OFFSET(AF68,1-$Q$5,0,$Q$5,1),OFFSET(AG68,1-$Q$5,0,$Q$5,9),TRUE,TRUE),1,3),"")</f>
        <v/>
      </c>
      <c r="BG68" s="9">
        <f>IF(AND((ROW()-7)&gt;=$Q$5,(ROW()-6)&lt;=$Q$3),INDEX(LINEST(OFFSET(AF68,1-$Q$5,0,$Q$5,1),OFFSET(AG68,1-$Q$5,0,$Q$5,9),TRUE,TRUE),1,2),"")</f>
        <v/>
      </c>
      <c r="BH68" s="9">
        <f>IF(AND((ROW()-7)&gt;=$Q$5,(ROW()-6)&lt;=$Q$3),INDEX(LINEST(OFFSET(AF68,1-$Q$5,0,$Q$5,1),OFFSET(AG68,1-$Q$5,0,$Q$5,9),TRUE,TRUE),1,1),"")</f>
        <v/>
      </c>
      <c r="BI68" s="10">
        <f>IF(AND((ROW()-7)&gt;=$Q$5,(ROW()-6)&lt;=$Q$3),INDEX(LINEST(OFFSET(AF68,1-$Q$5,0,$Q$5,1),OFFSET(AG68,1-$Q$5,0,$Q$5,9),TRUE,TRUE),3,1),"")</f>
        <v/>
      </c>
      <c r="BL68" s="9">
        <f>IF(AND((ROW()-6)&lt;=$Q$3,ISNUMBER(AY67)),AY67/$Q$4+AZ67*AG68+BA67*AH68+BB67*AI68+BC67*AJ68+BD67*AK68+BE67*AL68+BF67*AM68+BG67*AN68+BH67*AO68,"")</f>
        <v/>
      </c>
      <c r="BM68">
        <f>IF(ISNUMBER(BL68),AVERAGE(OFFSET(AF67,1-$Q$5,0,$Q$5,1)),"")</f>
        <v/>
      </c>
      <c r="BN68">
        <f>IF(ISNUMBER(BL68),(AF68-BL68)^2,"")</f>
        <v/>
      </c>
      <c r="BO68">
        <f>IF(ISNUMBER(BL68),AF68^2,"")</f>
        <v/>
      </c>
      <c r="BP68">
        <f>IF(ISNUMBER(BL68),(AF68-BM68)^2,"")</f>
        <v/>
      </c>
    </row>
    <row r="69">
      <c r="O69">
        <f>IF($R69="","",IF($Q$1="Weekly",INT(($R69-2)/7),IF($Q$1="Quarterly",YEAR($R69)*4+ROUNDUP(MONTH($R69)/3),YEAR($R69)*12+MONTH($R69))))</f>
        <v/>
      </c>
      <c r="P69">
        <f>IF($R69="","",IF($R70="",1,IF($O69&lt;&gt;$O70,1,0)))</f>
        <v/>
      </c>
      <c r="Q69">
        <f>IF($P69=1,SUM($P$7:$P69),"")</f>
        <v/>
      </c>
      <c r="R69">
        <f>IF($A69="","",IF(ISNUMBER($A69),$A69,IFERROR(DATEVALUE($A69),NA())))</f>
        <v/>
      </c>
      <c r="S69" s="7">
        <f>IFERROR(INDEX($R$7:$R$60000,MATCH(ROW()-6,$Q$7:$Q$60000,0)),"")</f>
        <v/>
      </c>
      <c r="T69">
        <f>IFERROR(INDEX($B$7:$B$60000,MATCH(ROW()-6,$Q$7:$Q$60000,0))*1,"")</f>
        <v/>
      </c>
      <c r="U69">
        <f>IFERROR(INDEX($C$7:$C$60000,MATCH(ROW()-6,$Q$7:$Q$60000,0))*1,"")</f>
        <v/>
      </c>
      <c r="V69">
        <f>IFERROR(INDEX($D$7:$D$60000,MATCH(ROW()-6,$Q$7:$Q$60000,0))*1,"")</f>
        <v/>
      </c>
      <c r="W69">
        <f>IFERROR(INDEX($E$7:$E$60000,MATCH(ROW()-6,$Q$7:$Q$60000,0))*1,"")</f>
        <v/>
      </c>
      <c r="X69">
        <f>IFERROR(INDEX($F$7:$F$60000,MATCH(ROW()-6,$Q$7:$Q$60000,0))*1,"")</f>
        <v/>
      </c>
      <c r="Y69">
        <f>IFERROR(INDEX($G$7:$G$60000,MATCH(ROW()-6,$Q$7:$Q$60000,0))*1,"")</f>
        <v/>
      </c>
      <c r="Z69">
        <f>IFERROR(INDEX($H$7:$H$60000,MATCH(ROW()-6,$Q$7:$Q$60000,0))*1,"")</f>
        <v/>
      </c>
      <c r="AA69">
        <f>IFERROR(INDEX($I$7:$I$60000,MATCH(ROW()-6,$Q$7:$Q$60000,0))*1,"")</f>
        <v/>
      </c>
      <c r="AB69">
        <f>IFERROR(INDEX($J$7:$J$60000,MATCH(ROW()-6,$Q$7:$Q$60000,0))*1,"")</f>
        <v/>
      </c>
      <c r="AC69">
        <f>IFERROR(INDEX($K$7:$K$60000,MATCH(ROW()-6,$Q$7:$Q$60000,0))*1,"")</f>
        <v/>
      </c>
      <c r="AF69" s="9">
        <f>IF(OR($S69="",$S68=""),"",IF($B$5="diff",($T69-$T68),LN($T69/$T68)))</f>
        <v/>
      </c>
      <c r="AG69" s="9">
        <f>IF(OR($S69="",$S68=""),"",IF($C$5="diff",(U69-U68),LN(U69/U68)))</f>
        <v/>
      </c>
      <c r="AH69" s="9">
        <f>IF(OR($S69="",$S68=""),"",IF($D$5="diff",(V69-V68),LN(V69/V68)))</f>
        <v/>
      </c>
      <c r="AI69" s="9">
        <f>IF(OR($S69="",$S68=""),"",IF($E$5="diff",(W69-W68),LN(W69/W68)))</f>
        <v/>
      </c>
      <c r="AJ69" s="9">
        <f>IF(OR($S69="",$S68=""),"",IF($F$5="diff",(X69-X68),LN(X69/X68)))</f>
        <v/>
      </c>
      <c r="AK69" s="9">
        <f>IF(OR($S69="",$S68=""),"",IF($G$5="diff",(Y69-Y68),LN(Y69/Y68)))</f>
        <v/>
      </c>
      <c r="AL69" s="9">
        <f>IF(OR($S69="",$S68=""),"",IF($H$5="diff",(Z69-Z68),LN(Z69/Z68)))</f>
        <v/>
      </c>
      <c r="AM69" s="9">
        <f>IF(OR($S69="",$S68=""),"",IF($I$5="diff",(AA69-AA68),LN(AA69/AA68)))</f>
        <v/>
      </c>
      <c r="AN69" s="9">
        <f>IF(OR($S69="",$S68=""),"",IF($J$5="diff",(AB69-AB68),LN(AB69/AB68)))</f>
        <v/>
      </c>
      <c r="AO69" s="9">
        <f>IF(OR($S69="",$S68=""),"",IF($K$5="diff",(AC69-AC68),LN(AC69/AC68)))</f>
        <v/>
      </c>
      <c r="AR69" s="9">
        <f>IF($AF69="","",$AU$13+$AU$4*AG69+$AU$5*AH69+$AU$6*AI69+$AU$7*AJ69+$AU$8*AK69+$AU$9*AL69+$AU$10*AM69+$AU$11*AN69+$AU$12*AO69)</f>
        <v/>
      </c>
      <c r="AY69" s="10">
        <f>IF(AND((ROW()-7)&gt;=$Q$5,(ROW()-6)&lt;=$Q$3),INDEX(LINEST(OFFSET(AF69,1-$Q$5,0,$Q$5,1),OFFSET(AG69,1-$Q$5,0,$Q$5,9),TRUE,TRUE),1,10)*$Q$4,"")</f>
        <v/>
      </c>
      <c r="AZ69" s="9">
        <f>IF(AND((ROW()-7)&gt;=$Q$5,(ROW()-6)&lt;=$Q$3),INDEX(LINEST(OFFSET(AF69,1-$Q$5,0,$Q$5,1),OFFSET(AG69,1-$Q$5,0,$Q$5,9),TRUE,TRUE),1,9),"")</f>
        <v/>
      </c>
      <c r="BA69" s="9">
        <f>IF(AND((ROW()-7)&gt;=$Q$5,(ROW()-6)&lt;=$Q$3),INDEX(LINEST(OFFSET(AF69,1-$Q$5,0,$Q$5,1),OFFSET(AG69,1-$Q$5,0,$Q$5,9),TRUE,TRUE),1,8),"")</f>
        <v/>
      </c>
      <c r="BB69" s="9">
        <f>IF(AND((ROW()-7)&gt;=$Q$5,(ROW()-6)&lt;=$Q$3),INDEX(LINEST(OFFSET(AF69,1-$Q$5,0,$Q$5,1),OFFSET(AG69,1-$Q$5,0,$Q$5,9),TRUE,TRUE),1,7),"")</f>
        <v/>
      </c>
      <c r="BC69" s="9">
        <f>IF(AND((ROW()-7)&gt;=$Q$5,(ROW()-6)&lt;=$Q$3),INDEX(LINEST(OFFSET(AF69,1-$Q$5,0,$Q$5,1),OFFSET(AG69,1-$Q$5,0,$Q$5,9),TRUE,TRUE),1,6),"")</f>
        <v/>
      </c>
      <c r="BD69" s="9">
        <f>IF(AND((ROW()-7)&gt;=$Q$5,(ROW()-6)&lt;=$Q$3),INDEX(LINEST(OFFSET(AF69,1-$Q$5,0,$Q$5,1),OFFSET(AG69,1-$Q$5,0,$Q$5,9),TRUE,TRUE),1,5),"")</f>
        <v/>
      </c>
      <c r="BE69" s="9">
        <f>IF(AND((ROW()-7)&gt;=$Q$5,(ROW()-6)&lt;=$Q$3),INDEX(LINEST(OFFSET(AF69,1-$Q$5,0,$Q$5,1),OFFSET(AG69,1-$Q$5,0,$Q$5,9),TRUE,TRUE),1,4),"")</f>
        <v/>
      </c>
      <c r="BF69" s="9">
        <f>IF(AND((ROW()-7)&gt;=$Q$5,(ROW()-6)&lt;=$Q$3),INDEX(LINEST(OFFSET(AF69,1-$Q$5,0,$Q$5,1),OFFSET(AG69,1-$Q$5,0,$Q$5,9),TRUE,TRUE),1,3),"")</f>
        <v/>
      </c>
      <c r="BG69" s="9">
        <f>IF(AND((ROW()-7)&gt;=$Q$5,(ROW()-6)&lt;=$Q$3),INDEX(LINEST(OFFSET(AF69,1-$Q$5,0,$Q$5,1),OFFSET(AG69,1-$Q$5,0,$Q$5,9),TRUE,TRUE),1,2),"")</f>
        <v/>
      </c>
      <c r="BH69" s="9">
        <f>IF(AND((ROW()-7)&gt;=$Q$5,(ROW()-6)&lt;=$Q$3),INDEX(LINEST(OFFSET(AF69,1-$Q$5,0,$Q$5,1),OFFSET(AG69,1-$Q$5,0,$Q$5,9),TRUE,TRUE),1,1),"")</f>
        <v/>
      </c>
      <c r="BI69" s="10">
        <f>IF(AND((ROW()-7)&gt;=$Q$5,(ROW()-6)&lt;=$Q$3),INDEX(LINEST(OFFSET(AF69,1-$Q$5,0,$Q$5,1),OFFSET(AG69,1-$Q$5,0,$Q$5,9),TRUE,TRUE),3,1),"")</f>
        <v/>
      </c>
      <c r="BL69" s="9">
        <f>IF(AND((ROW()-6)&lt;=$Q$3,ISNUMBER(AY68)),AY68/$Q$4+AZ68*AG69+BA68*AH69+BB68*AI69+BC68*AJ69+BD68*AK69+BE68*AL69+BF68*AM69+BG68*AN69+BH68*AO69,"")</f>
        <v/>
      </c>
      <c r="BM69">
        <f>IF(ISNUMBER(BL69),AVERAGE(OFFSET(AF68,1-$Q$5,0,$Q$5,1)),"")</f>
        <v/>
      </c>
      <c r="BN69">
        <f>IF(ISNUMBER(BL69),(AF69-BL69)^2,"")</f>
        <v/>
      </c>
      <c r="BO69">
        <f>IF(ISNUMBER(BL69),AF69^2,"")</f>
        <v/>
      </c>
      <c r="BP69">
        <f>IF(ISNUMBER(BL69),(AF69-BM69)^2,"")</f>
        <v/>
      </c>
    </row>
    <row r="70">
      <c r="O70">
        <f>IF($R70="","",IF($Q$1="Weekly",INT(($R70-2)/7),IF($Q$1="Quarterly",YEAR($R70)*4+ROUNDUP(MONTH($R70)/3),YEAR($R70)*12+MONTH($R70))))</f>
        <v/>
      </c>
      <c r="P70">
        <f>IF($R70="","",IF($R71="",1,IF($O70&lt;&gt;$O71,1,0)))</f>
        <v/>
      </c>
      <c r="Q70">
        <f>IF($P70=1,SUM($P$7:$P70),"")</f>
        <v/>
      </c>
      <c r="R70">
        <f>IF($A70="","",IF(ISNUMBER($A70),$A70,IFERROR(DATEVALUE($A70),NA())))</f>
        <v/>
      </c>
      <c r="S70" s="7">
        <f>IFERROR(INDEX($R$7:$R$60000,MATCH(ROW()-6,$Q$7:$Q$60000,0)),"")</f>
        <v/>
      </c>
      <c r="T70">
        <f>IFERROR(INDEX($B$7:$B$60000,MATCH(ROW()-6,$Q$7:$Q$60000,0))*1,"")</f>
        <v/>
      </c>
      <c r="U70">
        <f>IFERROR(INDEX($C$7:$C$60000,MATCH(ROW()-6,$Q$7:$Q$60000,0))*1,"")</f>
        <v/>
      </c>
      <c r="V70">
        <f>IFERROR(INDEX($D$7:$D$60000,MATCH(ROW()-6,$Q$7:$Q$60000,0))*1,"")</f>
        <v/>
      </c>
      <c r="W70">
        <f>IFERROR(INDEX($E$7:$E$60000,MATCH(ROW()-6,$Q$7:$Q$60000,0))*1,"")</f>
        <v/>
      </c>
      <c r="X70">
        <f>IFERROR(INDEX($F$7:$F$60000,MATCH(ROW()-6,$Q$7:$Q$60000,0))*1,"")</f>
        <v/>
      </c>
      <c r="Y70">
        <f>IFERROR(INDEX($G$7:$G$60000,MATCH(ROW()-6,$Q$7:$Q$60000,0))*1,"")</f>
        <v/>
      </c>
      <c r="Z70">
        <f>IFERROR(INDEX($H$7:$H$60000,MATCH(ROW()-6,$Q$7:$Q$60000,0))*1,"")</f>
        <v/>
      </c>
      <c r="AA70">
        <f>IFERROR(INDEX($I$7:$I$60000,MATCH(ROW()-6,$Q$7:$Q$60000,0))*1,"")</f>
        <v/>
      </c>
      <c r="AB70">
        <f>IFERROR(INDEX($J$7:$J$60000,MATCH(ROW()-6,$Q$7:$Q$60000,0))*1,"")</f>
        <v/>
      </c>
      <c r="AC70">
        <f>IFERROR(INDEX($K$7:$K$60000,MATCH(ROW()-6,$Q$7:$Q$60000,0))*1,"")</f>
        <v/>
      </c>
      <c r="AF70" s="9">
        <f>IF(OR($S70="",$S69=""),"",IF($B$5="diff",($T70-$T69),LN($T70/$T69)))</f>
        <v/>
      </c>
      <c r="AG70" s="9">
        <f>IF(OR($S70="",$S69=""),"",IF($C$5="diff",(U70-U69),LN(U70/U69)))</f>
        <v/>
      </c>
      <c r="AH70" s="9">
        <f>IF(OR($S70="",$S69=""),"",IF($D$5="diff",(V70-V69),LN(V70/V69)))</f>
        <v/>
      </c>
      <c r="AI70" s="9">
        <f>IF(OR($S70="",$S69=""),"",IF($E$5="diff",(W70-W69),LN(W70/W69)))</f>
        <v/>
      </c>
      <c r="AJ70" s="9">
        <f>IF(OR($S70="",$S69=""),"",IF($F$5="diff",(X70-X69),LN(X70/X69)))</f>
        <v/>
      </c>
      <c r="AK70" s="9">
        <f>IF(OR($S70="",$S69=""),"",IF($G$5="diff",(Y70-Y69),LN(Y70/Y69)))</f>
        <v/>
      </c>
      <c r="AL70" s="9">
        <f>IF(OR($S70="",$S69=""),"",IF($H$5="diff",(Z70-Z69),LN(Z70/Z69)))</f>
        <v/>
      </c>
      <c r="AM70" s="9">
        <f>IF(OR($S70="",$S69=""),"",IF($I$5="diff",(AA70-AA69),LN(AA70/AA69)))</f>
        <v/>
      </c>
      <c r="AN70" s="9">
        <f>IF(OR($S70="",$S69=""),"",IF($J$5="diff",(AB70-AB69),LN(AB70/AB69)))</f>
        <v/>
      </c>
      <c r="AO70" s="9">
        <f>IF(OR($S70="",$S69=""),"",IF($K$5="diff",(AC70-AC69),LN(AC70/AC69)))</f>
        <v/>
      </c>
      <c r="AR70" s="9">
        <f>IF($AF70="","",$AU$13+$AU$4*AG70+$AU$5*AH70+$AU$6*AI70+$AU$7*AJ70+$AU$8*AK70+$AU$9*AL70+$AU$10*AM70+$AU$11*AN70+$AU$12*AO70)</f>
        <v/>
      </c>
      <c r="AY70" s="10">
        <f>IF(AND((ROW()-7)&gt;=$Q$5,(ROW()-6)&lt;=$Q$3),INDEX(LINEST(OFFSET(AF70,1-$Q$5,0,$Q$5,1),OFFSET(AG70,1-$Q$5,0,$Q$5,9),TRUE,TRUE),1,10)*$Q$4,"")</f>
        <v/>
      </c>
      <c r="AZ70" s="9">
        <f>IF(AND((ROW()-7)&gt;=$Q$5,(ROW()-6)&lt;=$Q$3),INDEX(LINEST(OFFSET(AF70,1-$Q$5,0,$Q$5,1),OFFSET(AG70,1-$Q$5,0,$Q$5,9),TRUE,TRUE),1,9),"")</f>
        <v/>
      </c>
      <c r="BA70" s="9">
        <f>IF(AND((ROW()-7)&gt;=$Q$5,(ROW()-6)&lt;=$Q$3),INDEX(LINEST(OFFSET(AF70,1-$Q$5,0,$Q$5,1),OFFSET(AG70,1-$Q$5,0,$Q$5,9),TRUE,TRUE),1,8),"")</f>
        <v/>
      </c>
      <c r="BB70" s="9">
        <f>IF(AND((ROW()-7)&gt;=$Q$5,(ROW()-6)&lt;=$Q$3),INDEX(LINEST(OFFSET(AF70,1-$Q$5,0,$Q$5,1),OFFSET(AG70,1-$Q$5,0,$Q$5,9),TRUE,TRUE),1,7),"")</f>
        <v/>
      </c>
      <c r="BC70" s="9">
        <f>IF(AND((ROW()-7)&gt;=$Q$5,(ROW()-6)&lt;=$Q$3),INDEX(LINEST(OFFSET(AF70,1-$Q$5,0,$Q$5,1),OFFSET(AG70,1-$Q$5,0,$Q$5,9),TRUE,TRUE),1,6),"")</f>
        <v/>
      </c>
      <c r="BD70" s="9">
        <f>IF(AND((ROW()-7)&gt;=$Q$5,(ROW()-6)&lt;=$Q$3),INDEX(LINEST(OFFSET(AF70,1-$Q$5,0,$Q$5,1),OFFSET(AG70,1-$Q$5,0,$Q$5,9),TRUE,TRUE),1,5),"")</f>
        <v/>
      </c>
      <c r="BE70" s="9">
        <f>IF(AND((ROW()-7)&gt;=$Q$5,(ROW()-6)&lt;=$Q$3),INDEX(LINEST(OFFSET(AF70,1-$Q$5,0,$Q$5,1),OFFSET(AG70,1-$Q$5,0,$Q$5,9),TRUE,TRUE),1,4),"")</f>
        <v/>
      </c>
      <c r="BF70" s="9">
        <f>IF(AND((ROW()-7)&gt;=$Q$5,(ROW()-6)&lt;=$Q$3),INDEX(LINEST(OFFSET(AF70,1-$Q$5,0,$Q$5,1),OFFSET(AG70,1-$Q$5,0,$Q$5,9),TRUE,TRUE),1,3),"")</f>
        <v/>
      </c>
      <c r="BG70" s="9">
        <f>IF(AND((ROW()-7)&gt;=$Q$5,(ROW()-6)&lt;=$Q$3),INDEX(LINEST(OFFSET(AF70,1-$Q$5,0,$Q$5,1),OFFSET(AG70,1-$Q$5,0,$Q$5,9),TRUE,TRUE),1,2),"")</f>
        <v/>
      </c>
      <c r="BH70" s="9">
        <f>IF(AND((ROW()-7)&gt;=$Q$5,(ROW()-6)&lt;=$Q$3),INDEX(LINEST(OFFSET(AF70,1-$Q$5,0,$Q$5,1),OFFSET(AG70,1-$Q$5,0,$Q$5,9),TRUE,TRUE),1,1),"")</f>
        <v/>
      </c>
      <c r="BI70" s="10">
        <f>IF(AND((ROW()-7)&gt;=$Q$5,(ROW()-6)&lt;=$Q$3),INDEX(LINEST(OFFSET(AF70,1-$Q$5,0,$Q$5,1),OFFSET(AG70,1-$Q$5,0,$Q$5,9),TRUE,TRUE),3,1),"")</f>
        <v/>
      </c>
      <c r="BL70" s="9">
        <f>IF(AND((ROW()-6)&lt;=$Q$3,ISNUMBER(AY69)),AY69/$Q$4+AZ69*AG70+BA69*AH70+BB69*AI70+BC69*AJ70+BD69*AK70+BE69*AL70+BF69*AM70+BG69*AN70+BH69*AO70,"")</f>
        <v/>
      </c>
      <c r="BM70">
        <f>IF(ISNUMBER(BL70),AVERAGE(OFFSET(AF69,1-$Q$5,0,$Q$5,1)),"")</f>
        <v/>
      </c>
      <c r="BN70">
        <f>IF(ISNUMBER(BL70),(AF70-BL70)^2,"")</f>
        <v/>
      </c>
      <c r="BO70">
        <f>IF(ISNUMBER(BL70),AF70^2,"")</f>
        <v/>
      </c>
      <c r="BP70">
        <f>IF(ISNUMBER(BL70),(AF70-BM70)^2,"")</f>
        <v/>
      </c>
    </row>
    <row r="71">
      <c r="O71">
        <f>IF($R71="","",IF($Q$1="Weekly",INT(($R71-2)/7),IF($Q$1="Quarterly",YEAR($R71)*4+ROUNDUP(MONTH($R71)/3),YEAR($R71)*12+MONTH($R71))))</f>
        <v/>
      </c>
      <c r="P71">
        <f>IF($R71="","",IF($R72="",1,IF($O71&lt;&gt;$O72,1,0)))</f>
        <v/>
      </c>
      <c r="Q71">
        <f>IF($P71=1,SUM($P$7:$P71),"")</f>
        <v/>
      </c>
      <c r="R71">
        <f>IF($A71="","",IF(ISNUMBER($A71),$A71,IFERROR(DATEVALUE($A71),NA())))</f>
        <v/>
      </c>
      <c r="S71" s="7">
        <f>IFERROR(INDEX($R$7:$R$60000,MATCH(ROW()-6,$Q$7:$Q$60000,0)),"")</f>
        <v/>
      </c>
      <c r="T71">
        <f>IFERROR(INDEX($B$7:$B$60000,MATCH(ROW()-6,$Q$7:$Q$60000,0))*1,"")</f>
        <v/>
      </c>
      <c r="U71">
        <f>IFERROR(INDEX($C$7:$C$60000,MATCH(ROW()-6,$Q$7:$Q$60000,0))*1,"")</f>
        <v/>
      </c>
      <c r="V71">
        <f>IFERROR(INDEX($D$7:$D$60000,MATCH(ROW()-6,$Q$7:$Q$60000,0))*1,"")</f>
        <v/>
      </c>
      <c r="W71">
        <f>IFERROR(INDEX($E$7:$E$60000,MATCH(ROW()-6,$Q$7:$Q$60000,0))*1,"")</f>
        <v/>
      </c>
      <c r="X71">
        <f>IFERROR(INDEX($F$7:$F$60000,MATCH(ROW()-6,$Q$7:$Q$60000,0))*1,"")</f>
        <v/>
      </c>
      <c r="Y71">
        <f>IFERROR(INDEX($G$7:$G$60000,MATCH(ROW()-6,$Q$7:$Q$60000,0))*1,"")</f>
        <v/>
      </c>
      <c r="Z71">
        <f>IFERROR(INDEX($H$7:$H$60000,MATCH(ROW()-6,$Q$7:$Q$60000,0))*1,"")</f>
        <v/>
      </c>
      <c r="AA71">
        <f>IFERROR(INDEX($I$7:$I$60000,MATCH(ROW()-6,$Q$7:$Q$60000,0))*1,"")</f>
        <v/>
      </c>
      <c r="AB71">
        <f>IFERROR(INDEX($J$7:$J$60000,MATCH(ROW()-6,$Q$7:$Q$60000,0))*1,"")</f>
        <v/>
      </c>
      <c r="AC71">
        <f>IFERROR(INDEX($K$7:$K$60000,MATCH(ROW()-6,$Q$7:$Q$60000,0))*1,"")</f>
        <v/>
      </c>
      <c r="AF71" s="9">
        <f>IF(OR($S71="",$S70=""),"",IF($B$5="diff",($T71-$T70),LN($T71/$T70)))</f>
        <v/>
      </c>
      <c r="AG71" s="9">
        <f>IF(OR($S71="",$S70=""),"",IF($C$5="diff",(U71-U70),LN(U71/U70)))</f>
        <v/>
      </c>
      <c r="AH71" s="9">
        <f>IF(OR($S71="",$S70=""),"",IF($D$5="diff",(V71-V70),LN(V71/V70)))</f>
        <v/>
      </c>
      <c r="AI71" s="9">
        <f>IF(OR($S71="",$S70=""),"",IF($E$5="diff",(W71-W70),LN(W71/W70)))</f>
        <v/>
      </c>
      <c r="AJ71" s="9">
        <f>IF(OR($S71="",$S70=""),"",IF($F$5="diff",(X71-X70),LN(X71/X70)))</f>
        <v/>
      </c>
      <c r="AK71" s="9">
        <f>IF(OR($S71="",$S70=""),"",IF($G$5="diff",(Y71-Y70),LN(Y71/Y70)))</f>
        <v/>
      </c>
      <c r="AL71" s="9">
        <f>IF(OR($S71="",$S70=""),"",IF($H$5="diff",(Z71-Z70),LN(Z71/Z70)))</f>
        <v/>
      </c>
      <c r="AM71" s="9">
        <f>IF(OR($S71="",$S70=""),"",IF($I$5="diff",(AA71-AA70),LN(AA71/AA70)))</f>
        <v/>
      </c>
      <c r="AN71" s="9">
        <f>IF(OR($S71="",$S70=""),"",IF($J$5="diff",(AB71-AB70),LN(AB71/AB70)))</f>
        <v/>
      </c>
      <c r="AO71" s="9">
        <f>IF(OR($S71="",$S70=""),"",IF($K$5="diff",(AC71-AC70),LN(AC71/AC70)))</f>
        <v/>
      </c>
      <c r="AR71" s="9">
        <f>IF($AF71="","",$AU$13+$AU$4*AG71+$AU$5*AH71+$AU$6*AI71+$AU$7*AJ71+$AU$8*AK71+$AU$9*AL71+$AU$10*AM71+$AU$11*AN71+$AU$12*AO71)</f>
        <v/>
      </c>
      <c r="AY71" s="10">
        <f>IF(AND((ROW()-7)&gt;=$Q$5,(ROW()-6)&lt;=$Q$3),INDEX(LINEST(OFFSET(AF71,1-$Q$5,0,$Q$5,1),OFFSET(AG71,1-$Q$5,0,$Q$5,9),TRUE,TRUE),1,10)*$Q$4,"")</f>
        <v/>
      </c>
      <c r="AZ71" s="9">
        <f>IF(AND((ROW()-7)&gt;=$Q$5,(ROW()-6)&lt;=$Q$3),INDEX(LINEST(OFFSET(AF71,1-$Q$5,0,$Q$5,1),OFFSET(AG71,1-$Q$5,0,$Q$5,9),TRUE,TRUE),1,9),"")</f>
        <v/>
      </c>
      <c r="BA71" s="9">
        <f>IF(AND((ROW()-7)&gt;=$Q$5,(ROW()-6)&lt;=$Q$3),INDEX(LINEST(OFFSET(AF71,1-$Q$5,0,$Q$5,1),OFFSET(AG71,1-$Q$5,0,$Q$5,9),TRUE,TRUE),1,8),"")</f>
        <v/>
      </c>
      <c r="BB71" s="9">
        <f>IF(AND((ROW()-7)&gt;=$Q$5,(ROW()-6)&lt;=$Q$3),INDEX(LINEST(OFFSET(AF71,1-$Q$5,0,$Q$5,1),OFFSET(AG71,1-$Q$5,0,$Q$5,9),TRUE,TRUE),1,7),"")</f>
        <v/>
      </c>
      <c r="BC71" s="9">
        <f>IF(AND((ROW()-7)&gt;=$Q$5,(ROW()-6)&lt;=$Q$3),INDEX(LINEST(OFFSET(AF71,1-$Q$5,0,$Q$5,1),OFFSET(AG71,1-$Q$5,0,$Q$5,9),TRUE,TRUE),1,6),"")</f>
        <v/>
      </c>
      <c r="BD71" s="9">
        <f>IF(AND((ROW()-7)&gt;=$Q$5,(ROW()-6)&lt;=$Q$3),INDEX(LINEST(OFFSET(AF71,1-$Q$5,0,$Q$5,1),OFFSET(AG71,1-$Q$5,0,$Q$5,9),TRUE,TRUE),1,5),"")</f>
        <v/>
      </c>
      <c r="BE71" s="9">
        <f>IF(AND((ROW()-7)&gt;=$Q$5,(ROW()-6)&lt;=$Q$3),INDEX(LINEST(OFFSET(AF71,1-$Q$5,0,$Q$5,1),OFFSET(AG71,1-$Q$5,0,$Q$5,9),TRUE,TRUE),1,4),"")</f>
        <v/>
      </c>
      <c r="BF71" s="9">
        <f>IF(AND((ROW()-7)&gt;=$Q$5,(ROW()-6)&lt;=$Q$3),INDEX(LINEST(OFFSET(AF71,1-$Q$5,0,$Q$5,1),OFFSET(AG71,1-$Q$5,0,$Q$5,9),TRUE,TRUE),1,3),"")</f>
        <v/>
      </c>
      <c r="BG71" s="9">
        <f>IF(AND((ROW()-7)&gt;=$Q$5,(ROW()-6)&lt;=$Q$3),INDEX(LINEST(OFFSET(AF71,1-$Q$5,0,$Q$5,1),OFFSET(AG71,1-$Q$5,0,$Q$5,9),TRUE,TRUE),1,2),"")</f>
        <v/>
      </c>
      <c r="BH71" s="9">
        <f>IF(AND((ROW()-7)&gt;=$Q$5,(ROW()-6)&lt;=$Q$3),INDEX(LINEST(OFFSET(AF71,1-$Q$5,0,$Q$5,1),OFFSET(AG71,1-$Q$5,0,$Q$5,9),TRUE,TRUE),1,1),"")</f>
        <v/>
      </c>
      <c r="BI71" s="10">
        <f>IF(AND((ROW()-7)&gt;=$Q$5,(ROW()-6)&lt;=$Q$3),INDEX(LINEST(OFFSET(AF71,1-$Q$5,0,$Q$5,1),OFFSET(AG71,1-$Q$5,0,$Q$5,9),TRUE,TRUE),3,1),"")</f>
        <v/>
      </c>
      <c r="BL71" s="9">
        <f>IF(AND((ROW()-6)&lt;=$Q$3,ISNUMBER(AY70)),AY70/$Q$4+AZ70*AG71+BA70*AH71+BB70*AI71+BC70*AJ71+BD70*AK71+BE70*AL71+BF70*AM71+BG70*AN71+BH70*AO71,"")</f>
        <v/>
      </c>
      <c r="BM71">
        <f>IF(ISNUMBER(BL71),AVERAGE(OFFSET(AF70,1-$Q$5,0,$Q$5,1)),"")</f>
        <v/>
      </c>
      <c r="BN71">
        <f>IF(ISNUMBER(BL71),(AF71-BL71)^2,"")</f>
        <v/>
      </c>
      <c r="BO71">
        <f>IF(ISNUMBER(BL71),AF71^2,"")</f>
        <v/>
      </c>
      <c r="BP71">
        <f>IF(ISNUMBER(BL71),(AF71-BM71)^2,"")</f>
        <v/>
      </c>
    </row>
    <row r="72">
      <c r="O72">
        <f>IF($R72="","",IF($Q$1="Weekly",INT(($R72-2)/7),IF($Q$1="Quarterly",YEAR($R72)*4+ROUNDUP(MONTH($R72)/3),YEAR($R72)*12+MONTH($R72))))</f>
        <v/>
      </c>
      <c r="P72">
        <f>IF($R72="","",IF($R73="",1,IF($O72&lt;&gt;$O73,1,0)))</f>
        <v/>
      </c>
      <c r="Q72">
        <f>IF($P72=1,SUM($P$7:$P72),"")</f>
        <v/>
      </c>
      <c r="R72">
        <f>IF($A72="","",IF(ISNUMBER($A72),$A72,IFERROR(DATEVALUE($A72),NA())))</f>
        <v/>
      </c>
      <c r="S72" s="7">
        <f>IFERROR(INDEX($R$7:$R$60000,MATCH(ROW()-6,$Q$7:$Q$60000,0)),"")</f>
        <v/>
      </c>
      <c r="T72">
        <f>IFERROR(INDEX($B$7:$B$60000,MATCH(ROW()-6,$Q$7:$Q$60000,0))*1,"")</f>
        <v/>
      </c>
      <c r="U72">
        <f>IFERROR(INDEX($C$7:$C$60000,MATCH(ROW()-6,$Q$7:$Q$60000,0))*1,"")</f>
        <v/>
      </c>
      <c r="V72">
        <f>IFERROR(INDEX($D$7:$D$60000,MATCH(ROW()-6,$Q$7:$Q$60000,0))*1,"")</f>
        <v/>
      </c>
      <c r="W72">
        <f>IFERROR(INDEX($E$7:$E$60000,MATCH(ROW()-6,$Q$7:$Q$60000,0))*1,"")</f>
        <v/>
      </c>
      <c r="X72">
        <f>IFERROR(INDEX($F$7:$F$60000,MATCH(ROW()-6,$Q$7:$Q$60000,0))*1,"")</f>
        <v/>
      </c>
      <c r="Y72">
        <f>IFERROR(INDEX($G$7:$G$60000,MATCH(ROW()-6,$Q$7:$Q$60000,0))*1,"")</f>
        <v/>
      </c>
      <c r="Z72">
        <f>IFERROR(INDEX($H$7:$H$60000,MATCH(ROW()-6,$Q$7:$Q$60000,0))*1,"")</f>
        <v/>
      </c>
      <c r="AA72">
        <f>IFERROR(INDEX($I$7:$I$60000,MATCH(ROW()-6,$Q$7:$Q$60000,0))*1,"")</f>
        <v/>
      </c>
      <c r="AB72">
        <f>IFERROR(INDEX($J$7:$J$60000,MATCH(ROW()-6,$Q$7:$Q$60000,0))*1,"")</f>
        <v/>
      </c>
      <c r="AC72">
        <f>IFERROR(INDEX($K$7:$K$60000,MATCH(ROW()-6,$Q$7:$Q$60000,0))*1,"")</f>
        <v/>
      </c>
      <c r="AF72" s="9">
        <f>IF(OR($S72="",$S71=""),"",IF($B$5="diff",($T72-$T71),LN($T72/$T71)))</f>
        <v/>
      </c>
      <c r="AG72" s="9">
        <f>IF(OR($S72="",$S71=""),"",IF($C$5="diff",(U72-U71),LN(U72/U71)))</f>
        <v/>
      </c>
      <c r="AH72" s="9">
        <f>IF(OR($S72="",$S71=""),"",IF($D$5="diff",(V72-V71),LN(V72/V71)))</f>
        <v/>
      </c>
      <c r="AI72" s="9">
        <f>IF(OR($S72="",$S71=""),"",IF($E$5="diff",(W72-W71),LN(W72/W71)))</f>
        <v/>
      </c>
      <c r="AJ72" s="9">
        <f>IF(OR($S72="",$S71=""),"",IF($F$5="diff",(X72-X71),LN(X72/X71)))</f>
        <v/>
      </c>
      <c r="AK72" s="9">
        <f>IF(OR($S72="",$S71=""),"",IF($G$5="diff",(Y72-Y71),LN(Y72/Y71)))</f>
        <v/>
      </c>
      <c r="AL72" s="9">
        <f>IF(OR($S72="",$S71=""),"",IF($H$5="diff",(Z72-Z71),LN(Z72/Z71)))</f>
        <v/>
      </c>
      <c r="AM72" s="9">
        <f>IF(OR($S72="",$S71=""),"",IF($I$5="diff",(AA72-AA71),LN(AA72/AA71)))</f>
        <v/>
      </c>
      <c r="AN72" s="9">
        <f>IF(OR($S72="",$S71=""),"",IF($J$5="diff",(AB72-AB71),LN(AB72/AB71)))</f>
        <v/>
      </c>
      <c r="AO72" s="9">
        <f>IF(OR($S72="",$S71=""),"",IF($K$5="diff",(AC72-AC71),LN(AC72/AC71)))</f>
        <v/>
      </c>
      <c r="AR72" s="9">
        <f>IF($AF72="","",$AU$13+$AU$4*AG72+$AU$5*AH72+$AU$6*AI72+$AU$7*AJ72+$AU$8*AK72+$AU$9*AL72+$AU$10*AM72+$AU$11*AN72+$AU$12*AO72)</f>
        <v/>
      </c>
      <c r="AY72" s="10">
        <f>IF(AND((ROW()-7)&gt;=$Q$5,(ROW()-6)&lt;=$Q$3),INDEX(LINEST(OFFSET(AF72,1-$Q$5,0,$Q$5,1),OFFSET(AG72,1-$Q$5,0,$Q$5,9),TRUE,TRUE),1,10)*$Q$4,"")</f>
        <v/>
      </c>
      <c r="AZ72" s="9">
        <f>IF(AND((ROW()-7)&gt;=$Q$5,(ROW()-6)&lt;=$Q$3),INDEX(LINEST(OFFSET(AF72,1-$Q$5,0,$Q$5,1),OFFSET(AG72,1-$Q$5,0,$Q$5,9),TRUE,TRUE),1,9),"")</f>
        <v/>
      </c>
      <c r="BA72" s="9">
        <f>IF(AND((ROW()-7)&gt;=$Q$5,(ROW()-6)&lt;=$Q$3),INDEX(LINEST(OFFSET(AF72,1-$Q$5,0,$Q$5,1),OFFSET(AG72,1-$Q$5,0,$Q$5,9),TRUE,TRUE),1,8),"")</f>
        <v/>
      </c>
      <c r="BB72" s="9">
        <f>IF(AND((ROW()-7)&gt;=$Q$5,(ROW()-6)&lt;=$Q$3),INDEX(LINEST(OFFSET(AF72,1-$Q$5,0,$Q$5,1),OFFSET(AG72,1-$Q$5,0,$Q$5,9),TRUE,TRUE),1,7),"")</f>
        <v/>
      </c>
      <c r="BC72" s="9">
        <f>IF(AND((ROW()-7)&gt;=$Q$5,(ROW()-6)&lt;=$Q$3),INDEX(LINEST(OFFSET(AF72,1-$Q$5,0,$Q$5,1),OFFSET(AG72,1-$Q$5,0,$Q$5,9),TRUE,TRUE),1,6),"")</f>
        <v/>
      </c>
      <c r="BD72" s="9">
        <f>IF(AND((ROW()-7)&gt;=$Q$5,(ROW()-6)&lt;=$Q$3),INDEX(LINEST(OFFSET(AF72,1-$Q$5,0,$Q$5,1),OFFSET(AG72,1-$Q$5,0,$Q$5,9),TRUE,TRUE),1,5),"")</f>
        <v/>
      </c>
      <c r="BE72" s="9">
        <f>IF(AND((ROW()-7)&gt;=$Q$5,(ROW()-6)&lt;=$Q$3),INDEX(LINEST(OFFSET(AF72,1-$Q$5,0,$Q$5,1),OFFSET(AG72,1-$Q$5,0,$Q$5,9),TRUE,TRUE),1,4),"")</f>
        <v/>
      </c>
      <c r="BF72" s="9">
        <f>IF(AND((ROW()-7)&gt;=$Q$5,(ROW()-6)&lt;=$Q$3),INDEX(LINEST(OFFSET(AF72,1-$Q$5,0,$Q$5,1),OFFSET(AG72,1-$Q$5,0,$Q$5,9),TRUE,TRUE),1,3),"")</f>
        <v/>
      </c>
      <c r="BG72" s="9">
        <f>IF(AND((ROW()-7)&gt;=$Q$5,(ROW()-6)&lt;=$Q$3),INDEX(LINEST(OFFSET(AF72,1-$Q$5,0,$Q$5,1),OFFSET(AG72,1-$Q$5,0,$Q$5,9),TRUE,TRUE),1,2),"")</f>
        <v/>
      </c>
      <c r="BH72" s="9">
        <f>IF(AND((ROW()-7)&gt;=$Q$5,(ROW()-6)&lt;=$Q$3),INDEX(LINEST(OFFSET(AF72,1-$Q$5,0,$Q$5,1),OFFSET(AG72,1-$Q$5,0,$Q$5,9),TRUE,TRUE),1,1),"")</f>
        <v/>
      </c>
      <c r="BI72" s="10">
        <f>IF(AND((ROW()-7)&gt;=$Q$5,(ROW()-6)&lt;=$Q$3),INDEX(LINEST(OFFSET(AF72,1-$Q$5,0,$Q$5,1),OFFSET(AG72,1-$Q$5,0,$Q$5,9),TRUE,TRUE),3,1),"")</f>
        <v/>
      </c>
      <c r="BL72" s="9">
        <f>IF(AND((ROW()-6)&lt;=$Q$3,ISNUMBER(AY71)),AY71/$Q$4+AZ71*AG72+BA71*AH72+BB71*AI72+BC71*AJ72+BD71*AK72+BE71*AL72+BF71*AM72+BG71*AN72+BH71*AO72,"")</f>
        <v/>
      </c>
      <c r="BM72">
        <f>IF(ISNUMBER(BL72),AVERAGE(OFFSET(AF71,1-$Q$5,0,$Q$5,1)),"")</f>
        <v/>
      </c>
      <c r="BN72">
        <f>IF(ISNUMBER(BL72),(AF72-BL72)^2,"")</f>
        <v/>
      </c>
      <c r="BO72">
        <f>IF(ISNUMBER(BL72),AF72^2,"")</f>
        <v/>
      </c>
      <c r="BP72">
        <f>IF(ISNUMBER(BL72),(AF72-BM72)^2,"")</f>
        <v/>
      </c>
    </row>
    <row r="73">
      <c r="O73">
        <f>IF($R73="","",IF($Q$1="Weekly",INT(($R73-2)/7),IF($Q$1="Quarterly",YEAR($R73)*4+ROUNDUP(MONTH($R73)/3),YEAR($R73)*12+MONTH($R73))))</f>
        <v/>
      </c>
      <c r="P73">
        <f>IF($R73="","",IF($R74="",1,IF($O73&lt;&gt;$O74,1,0)))</f>
        <v/>
      </c>
      <c r="Q73">
        <f>IF($P73=1,SUM($P$7:$P73),"")</f>
        <v/>
      </c>
      <c r="R73">
        <f>IF($A73="","",IF(ISNUMBER($A73),$A73,IFERROR(DATEVALUE($A73),NA())))</f>
        <v/>
      </c>
      <c r="S73" s="7">
        <f>IFERROR(INDEX($R$7:$R$60000,MATCH(ROW()-6,$Q$7:$Q$60000,0)),"")</f>
        <v/>
      </c>
      <c r="T73">
        <f>IFERROR(INDEX($B$7:$B$60000,MATCH(ROW()-6,$Q$7:$Q$60000,0))*1,"")</f>
        <v/>
      </c>
      <c r="U73">
        <f>IFERROR(INDEX($C$7:$C$60000,MATCH(ROW()-6,$Q$7:$Q$60000,0))*1,"")</f>
        <v/>
      </c>
      <c r="V73">
        <f>IFERROR(INDEX($D$7:$D$60000,MATCH(ROW()-6,$Q$7:$Q$60000,0))*1,"")</f>
        <v/>
      </c>
      <c r="W73">
        <f>IFERROR(INDEX($E$7:$E$60000,MATCH(ROW()-6,$Q$7:$Q$60000,0))*1,"")</f>
        <v/>
      </c>
      <c r="X73">
        <f>IFERROR(INDEX($F$7:$F$60000,MATCH(ROW()-6,$Q$7:$Q$60000,0))*1,"")</f>
        <v/>
      </c>
      <c r="Y73">
        <f>IFERROR(INDEX($G$7:$G$60000,MATCH(ROW()-6,$Q$7:$Q$60000,0))*1,"")</f>
        <v/>
      </c>
      <c r="Z73">
        <f>IFERROR(INDEX($H$7:$H$60000,MATCH(ROW()-6,$Q$7:$Q$60000,0))*1,"")</f>
        <v/>
      </c>
      <c r="AA73">
        <f>IFERROR(INDEX($I$7:$I$60000,MATCH(ROW()-6,$Q$7:$Q$60000,0))*1,"")</f>
        <v/>
      </c>
      <c r="AB73">
        <f>IFERROR(INDEX($J$7:$J$60000,MATCH(ROW()-6,$Q$7:$Q$60000,0))*1,"")</f>
        <v/>
      </c>
      <c r="AC73">
        <f>IFERROR(INDEX($K$7:$K$60000,MATCH(ROW()-6,$Q$7:$Q$60000,0))*1,"")</f>
        <v/>
      </c>
      <c r="AF73" s="9">
        <f>IF(OR($S73="",$S72=""),"",IF($B$5="diff",($T73-$T72),LN($T73/$T72)))</f>
        <v/>
      </c>
      <c r="AG73" s="9">
        <f>IF(OR($S73="",$S72=""),"",IF($C$5="diff",(U73-U72),LN(U73/U72)))</f>
        <v/>
      </c>
      <c r="AH73" s="9">
        <f>IF(OR($S73="",$S72=""),"",IF($D$5="diff",(V73-V72),LN(V73/V72)))</f>
        <v/>
      </c>
      <c r="AI73" s="9">
        <f>IF(OR($S73="",$S72=""),"",IF($E$5="diff",(W73-W72),LN(W73/W72)))</f>
        <v/>
      </c>
      <c r="AJ73" s="9">
        <f>IF(OR($S73="",$S72=""),"",IF($F$5="diff",(X73-X72),LN(X73/X72)))</f>
        <v/>
      </c>
      <c r="AK73" s="9">
        <f>IF(OR($S73="",$S72=""),"",IF($G$5="diff",(Y73-Y72),LN(Y73/Y72)))</f>
        <v/>
      </c>
      <c r="AL73" s="9">
        <f>IF(OR($S73="",$S72=""),"",IF($H$5="diff",(Z73-Z72),LN(Z73/Z72)))</f>
        <v/>
      </c>
      <c r="AM73" s="9">
        <f>IF(OR($S73="",$S72=""),"",IF($I$5="diff",(AA73-AA72),LN(AA73/AA72)))</f>
        <v/>
      </c>
      <c r="AN73" s="9">
        <f>IF(OR($S73="",$S72=""),"",IF($J$5="diff",(AB73-AB72),LN(AB73/AB72)))</f>
        <v/>
      </c>
      <c r="AO73" s="9">
        <f>IF(OR($S73="",$S72=""),"",IF($K$5="diff",(AC73-AC72),LN(AC73/AC72)))</f>
        <v/>
      </c>
      <c r="AR73" s="9">
        <f>IF($AF73="","",$AU$13+$AU$4*AG73+$AU$5*AH73+$AU$6*AI73+$AU$7*AJ73+$AU$8*AK73+$AU$9*AL73+$AU$10*AM73+$AU$11*AN73+$AU$12*AO73)</f>
        <v/>
      </c>
      <c r="AY73" s="10">
        <f>IF(AND((ROW()-7)&gt;=$Q$5,(ROW()-6)&lt;=$Q$3),INDEX(LINEST(OFFSET(AF73,1-$Q$5,0,$Q$5,1),OFFSET(AG73,1-$Q$5,0,$Q$5,9),TRUE,TRUE),1,10)*$Q$4,"")</f>
        <v/>
      </c>
      <c r="AZ73" s="9">
        <f>IF(AND((ROW()-7)&gt;=$Q$5,(ROW()-6)&lt;=$Q$3),INDEX(LINEST(OFFSET(AF73,1-$Q$5,0,$Q$5,1),OFFSET(AG73,1-$Q$5,0,$Q$5,9),TRUE,TRUE),1,9),"")</f>
        <v/>
      </c>
      <c r="BA73" s="9">
        <f>IF(AND((ROW()-7)&gt;=$Q$5,(ROW()-6)&lt;=$Q$3),INDEX(LINEST(OFFSET(AF73,1-$Q$5,0,$Q$5,1),OFFSET(AG73,1-$Q$5,0,$Q$5,9),TRUE,TRUE),1,8),"")</f>
        <v/>
      </c>
      <c r="BB73" s="9">
        <f>IF(AND((ROW()-7)&gt;=$Q$5,(ROW()-6)&lt;=$Q$3),INDEX(LINEST(OFFSET(AF73,1-$Q$5,0,$Q$5,1),OFFSET(AG73,1-$Q$5,0,$Q$5,9),TRUE,TRUE),1,7),"")</f>
        <v/>
      </c>
      <c r="BC73" s="9">
        <f>IF(AND((ROW()-7)&gt;=$Q$5,(ROW()-6)&lt;=$Q$3),INDEX(LINEST(OFFSET(AF73,1-$Q$5,0,$Q$5,1),OFFSET(AG73,1-$Q$5,0,$Q$5,9),TRUE,TRUE),1,6),"")</f>
        <v/>
      </c>
      <c r="BD73" s="9">
        <f>IF(AND((ROW()-7)&gt;=$Q$5,(ROW()-6)&lt;=$Q$3),INDEX(LINEST(OFFSET(AF73,1-$Q$5,0,$Q$5,1),OFFSET(AG73,1-$Q$5,0,$Q$5,9),TRUE,TRUE),1,5),"")</f>
        <v/>
      </c>
      <c r="BE73" s="9">
        <f>IF(AND((ROW()-7)&gt;=$Q$5,(ROW()-6)&lt;=$Q$3),INDEX(LINEST(OFFSET(AF73,1-$Q$5,0,$Q$5,1),OFFSET(AG73,1-$Q$5,0,$Q$5,9),TRUE,TRUE),1,4),"")</f>
        <v/>
      </c>
      <c r="BF73" s="9">
        <f>IF(AND((ROW()-7)&gt;=$Q$5,(ROW()-6)&lt;=$Q$3),INDEX(LINEST(OFFSET(AF73,1-$Q$5,0,$Q$5,1),OFFSET(AG73,1-$Q$5,0,$Q$5,9),TRUE,TRUE),1,3),"")</f>
        <v/>
      </c>
      <c r="BG73" s="9">
        <f>IF(AND((ROW()-7)&gt;=$Q$5,(ROW()-6)&lt;=$Q$3),INDEX(LINEST(OFFSET(AF73,1-$Q$5,0,$Q$5,1),OFFSET(AG73,1-$Q$5,0,$Q$5,9),TRUE,TRUE),1,2),"")</f>
        <v/>
      </c>
      <c r="BH73" s="9">
        <f>IF(AND((ROW()-7)&gt;=$Q$5,(ROW()-6)&lt;=$Q$3),INDEX(LINEST(OFFSET(AF73,1-$Q$5,0,$Q$5,1),OFFSET(AG73,1-$Q$5,0,$Q$5,9),TRUE,TRUE),1,1),"")</f>
        <v/>
      </c>
      <c r="BI73" s="10">
        <f>IF(AND((ROW()-7)&gt;=$Q$5,(ROW()-6)&lt;=$Q$3),INDEX(LINEST(OFFSET(AF73,1-$Q$5,0,$Q$5,1),OFFSET(AG73,1-$Q$5,0,$Q$5,9),TRUE,TRUE),3,1),"")</f>
        <v/>
      </c>
      <c r="BL73" s="9">
        <f>IF(AND((ROW()-6)&lt;=$Q$3,ISNUMBER(AY72)),AY72/$Q$4+AZ72*AG73+BA72*AH73+BB72*AI73+BC72*AJ73+BD72*AK73+BE72*AL73+BF72*AM73+BG72*AN73+BH72*AO73,"")</f>
        <v/>
      </c>
      <c r="BM73">
        <f>IF(ISNUMBER(BL73),AVERAGE(OFFSET(AF72,1-$Q$5,0,$Q$5,1)),"")</f>
        <v/>
      </c>
      <c r="BN73">
        <f>IF(ISNUMBER(BL73),(AF73-BL73)^2,"")</f>
        <v/>
      </c>
      <c r="BO73">
        <f>IF(ISNUMBER(BL73),AF73^2,"")</f>
        <v/>
      </c>
      <c r="BP73">
        <f>IF(ISNUMBER(BL73),(AF73-BM73)^2,"")</f>
        <v/>
      </c>
    </row>
    <row r="74">
      <c r="O74">
        <f>IF($R74="","",IF($Q$1="Weekly",INT(($R74-2)/7),IF($Q$1="Quarterly",YEAR($R74)*4+ROUNDUP(MONTH($R74)/3),YEAR($R74)*12+MONTH($R74))))</f>
        <v/>
      </c>
      <c r="P74">
        <f>IF($R74="","",IF($R75="",1,IF($O74&lt;&gt;$O75,1,0)))</f>
        <v/>
      </c>
      <c r="Q74">
        <f>IF($P74=1,SUM($P$7:$P74),"")</f>
        <v/>
      </c>
      <c r="R74">
        <f>IF($A74="","",IF(ISNUMBER($A74),$A74,IFERROR(DATEVALUE($A74),NA())))</f>
        <v/>
      </c>
      <c r="S74" s="7">
        <f>IFERROR(INDEX($R$7:$R$60000,MATCH(ROW()-6,$Q$7:$Q$60000,0)),"")</f>
        <v/>
      </c>
      <c r="T74">
        <f>IFERROR(INDEX($B$7:$B$60000,MATCH(ROW()-6,$Q$7:$Q$60000,0))*1,"")</f>
        <v/>
      </c>
      <c r="U74">
        <f>IFERROR(INDEX($C$7:$C$60000,MATCH(ROW()-6,$Q$7:$Q$60000,0))*1,"")</f>
        <v/>
      </c>
      <c r="V74">
        <f>IFERROR(INDEX($D$7:$D$60000,MATCH(ROW()-6,$Q$7:$Q$60000,0))*1,"")</f>
        <v/>
      </c>
      <c r="W74">
        <f>IFERROR(INDEX($E$7:$E$60000,MATCH(ROW()-6,$Q$7:$Q$60000,0))*1,"")</f>
        <v/>
      </c>
      <c r="X74">
        <f>IFERROR(INDEX($F$7:$F$60000,MATCH(ROW()-6,$Q$7:$Q$60000,0))*1,"")</f>
        <v/>
      </c>
      <c r="Y74">
        <f>IFERROR(INDEX($G$7:$G$60000,MATCH(ROW()-6,$Q$7:$Q$60000,0))*1,"")</f>
        <v/>
      </c>
      <c r="Z74">
        <f>IFERROR(INDEX($H$7:$H$60000,MATCH(ROW()-6,$Q$7:$Q$60000,0))*1,"")</f>
        <v/>
      </c>
      <c r="AA74">
        <f>IFERROR(INDEX($I$7:$I$60000,MATCH(ROW()-6,$Q$7:$Q$60000,0))*1,"")</f>
        <v/>
      </c>
      <c r="AB74">
        <f>IFERROR(INDEX($J$7:$J$60000,MATCH(ROW()-6,$Q$7:$Q$60000,0))*1,"")</f>
        <v/>
      </c>
      <c r="AC74">
        <f>IFERROR(INDEX($K$7:$K$60000,MATCH(ROW()-6,$Q$7:$Q$60000,0))*1,"")</f>
        <v/>
      </c>
      <c r="AF74" s="9">
        <f>IF(OR($S74="",$S73=""),"",IF($B$5="diff",($T74-$T73),LN($T74/$T73)))</f>
        <v/>
      </c>
      <c r="AG74" s="9">
        <f>IF(OR($S74="",$S73=""),"",IF($C$5="diff",(U74-U73),LN(U74/U73)))</f>
        <v/>
      </c>
      <c r="AH74" s="9">
        <f>IF(OR($S74="",$S73=""),"",IF($D$5="diff",(V74-V73),LN(V74/V73)))</f>
        <v/>
      </c>
      <c r="AI74" s="9">
        <f>IF(OR($S74="",$S73=""),"",IF($E$5="diff",(W74-W73),LN(W74/W73)))</f>
        <v/>
      </c>
      <c r="AJ74" s="9">
        <f>IF(OR($S74="",$S73=""),"",IF($F$5="diff",(X74-X73),LN(X74/X73)))</f>
        <v/>
      </c>
      <c r="AK74" s="9">
        <f>IF(OR($S74="",$S73=""),"",IF($G$5="diff",(Y74-Y73),LN(Y74/Y73)))</f>
        <v/>
      </c>
      <c r="AL74" s="9">
        <f>IF(OR($S74="",$S73=""),"",IF($H$5="diff",(Z74-Z73),LN(Z74/Z73)))</f>
        <v/>
      </c>
      <c r="AM74" s="9">
        <f>IF(OR($S74="",$S73=""),"",IF($I$5="diff",(AA74-AA73),LN(AA74/AA73)))</f>
        <v/>
      </c>
      <c r="AN74" s="9">
        <f>IF(OR($S74="",$S73=""),"",IF($J$5="diff",(AB74-AB73),LN(AB74/AB73)))</f>
        <v/>
      </c>
      <c r="AO74" s="9">
        <f>IF(OR($S74="",$S73=""),"",IF($K$5="diff",(AC74-AC73),LN(AC74/AC73)))</f>
        <v/>
      </c>
      <c r="AR74" s="9">
        <f>IF($AF74="","",$AU$13+$AU$4*AG74+$AU$5*AH74+$AU$6*AI74+$AU$7*AJ74+$AU$8*AK74+$AU$9*AL74+$AU$10*AM74+$AU$11*AN74+$AU$12*AO74)</f>
        <v/>
      </c>
      <c r="AY74" s="10">
        <f>IF(AND((ROW()-7)&gt;=$Q$5,(ROW()-6)&lt;=$Q$3),INDEX(LINEST(OFFSET(AF74,1-$Q$5,0,$Q$5,1),OFFSET(AG74,1-$Q$5,0,$Q$5,9),TRUE,TRUE),1,10)*$Q$4,"")</f>
        <v/>
      </c>
      <c r="AZ74" s="9">
        <f>IF(AND((ROW()-7)&gt;=$Q$5,(ROW()-6)&lt;=$Q$3),INDEX(LINEST(OFFSET(AF74,1-$Q$5,0,$Q$5,1),OFFSET(AG74,1-$Q$5,0,$Q$5,9),TRUE,TRUE),1,9),"")</f>
        <v/>
      </c>
      <c r="BA74" s="9">
        <f>IF(AND((ROW()-7)&gt;=$Q$5,(ROW()-6)&lt;=$Q$3),INDEX(LINEST(OFFSET(AF74,1-$Q$5,0,$Q$5,1),OFFSET(AG74,1-$Q$5,0,$Q$5,9),TRUE,TRUE),1,8),"")</f>
        <v/>
      </c>
      <c r="BB74" s="9">
        <f>IF(AND((ROW()-7)&gt;=$Q$5,(ROW()-6)&lt;=$Q$3),INDEX(LINEST(OFFSET(AF74,1-$Q$5,0,$Q$5,1),OFFSET(AG74,1-$Q$5,0,$Q$5,9),TRUE,TRUE),1,7),"")</f>
        <v/>
      </c>
      <c r="BC74" s="9">
        <f>IF(AND((ROW()-7)&gt;=$Q$5,(ROW()-6)&lt;=$Q$3),INDEX(LINEST(OFFSET(AF74,1-$Q$5,0,$Q$5,1),OFFSET(AG74,1-$Q$5,0,$Q$5,9),TRUE,TRUE),1,6),"")</f>
        <v/>
      </c>
      <c r="BD74" s="9">
        <f>IF(AND((ROW()-7)&gt;=$Q$5,(ROW()-6)&lt;=$Q$3),INDEX(LINEST(OFFSET(AF74,1-$Q$5,0,$Q$5,1),OFFSET(AG74,1-$Q$5,0,$Q$5,9),TRUE,TRUE),1,5),"")</f>
        <v/>
      </c>
      <c r="BE74" s="9">
        <f>IF(AND((ROW()-7)&gt;=$Q$5,(ROW()-6)&lt;=$Q$3),INDEX(LINEST(OFFSET(AF74,1-$Q$5,0,$Q$5,1),OFFSET(AG74,1-$Q$5,0,$Q$5,9),TRUE,TRUE),1,4),"")</f>
        <v/>
      </c>
      <c r="BF74" s="9">
        <f>IF(AND((ROW()-7)&gt;=$Q$5,(ROW()-6)&lt;=$Q$3),INDEX(LINEST(OFFSET(AF74,1-$Q$5,0,$Q$5,1),OFFSET(AG74,1-$Q$5,0,$Q$5,9),TRUE,TRUE),1,3),"")</f>
        <v/>
      </c>
      <c r="BG74" s="9">
        <f>IF(AND((ROW()-7)&gt;=$Q$5,(ROW()-6)&lt;=$Q$3),INDEX(LINEST(OFFSET(AF74,1-$Q$5,0,$Q$5,1),OFFSET(AG74,1-$Q$5,0,$Q$5,9),TRUE,TRUE),1,2),"")</f>
        <v/>
      </c>
      <c r="BH74" s="9">
        <f>IF(AND((ROW()-7)&gt;=$Q$5,(ROW()-6)&lt;=$Q$3),INDEX(LINEST(OFFSET(AF74,1-$Q$5,0,$Q$5,1),OFFSET(AG74,1-$Q$5,0,$Q$5,9),TRUE,TRUE),1,1),"")</f>
        <v/>
      </c>
      <c r="BI74" s="10">
        <f>IF(AND((ROW()-7)&gt;=$Q$5,(ROW()-6)&lt;=$Q$3),INDEX(LINEST(OFFSET(AF74,1-$Q$5,0,$Q$5,1),OFFSET(AG74,1-$Q$5,0,$Q$5,9),TRUE,TRUE),3,1),"")</f>
        <v/>
      </c>
      <c r="BL74" s="9">
        <f>IF(AND((ROW()-6)&lt;=$Q$3,ISNUMBER(AY73)),AY73/$Q$4+AZ73*AG74+BA73*AH74+BB73*AI74+BC73*AJ74+BD73*AK74+BE73*AL74+BF73*AM74+BG73*AN74+BH73*AO74,"")</f>
        <v/>
      </c>
      <c r="BM74">
        <f>IF(ISNUMBER(BL74),AVERAGE(OFFSET(AF73,1-$Q$5,0,$Q$5,1)),"")</f>
        <v/>
      </c>
      <c r="BN74">
        <f>IF(ISNUMBER(BL74),(AF74-BL74)^2,"")</f>
        <v/>
      </c>
      <c r="BO74">
        <f>IF(ISNUMBER(BL74),AF74^2,"")</f>
        <v/>
      </c>
      <c r="BP74">
        <f>IF(ISNUMBER(BL74),(AF74-BM74)^2,"")</f>
        <v/>
      </c>
    </row>
    <row r="75">
      <c r="O75">
        <f>IF($R75="","",IF($Q$1="Weekly",INT(($R75-2)/7),IF($Q$1="Quarterly",YEAR($R75)*4+ROUNDUP(MONTH($R75)/3),YEAR($R75)*12+MONTH($R75))))</f>
        <v/>
      </c>
      <c r="P75">
        <f>IF($R75="","",IF($R76="",1,IF($O75&lt;&gt;$O76,1,0)))</f>
        <v/>
      </c>
      <c r="Q75">
        <f>IF($P75=1,SUM($P$7:$P75),"")</f>
        <v/>
      </c>
      <c r="R75">
        <f>IF($A75="","",IF(ISNUMBER($A75),$A75,IFERROR(DATEVALUE($A75),NA())))</f>
        <v/>
      </c>
      <c r="S75" s="7">
        <f>IFERROR(INDEX($R$7:$R$60000,MATCH(ROW()-6,$Q$7:$Q$60000,0)),"")</f>
        <v/>
      </c>
      <c r="T75">
        <f>IFERROR(INDEX($B$7:$B$60000,MATCH(ROW()-6,$Q$7:$Q$60000,0))*1,"")</f>
        <v/>
      </c>
      <c r="U75">
        <f>IFERROR(INDEX($C$7:$C$60000,MATCH(ROW()-6,$Q$7:$Q$60000,0))*1,"")</f>
        <v/>
      </c>
      <c r="V75">
        <f>IFERROR(INDEX($D$7:$D$60000,MATCH(ROW()-6,$Q$7:$Q$60000,0))*1,"")</f>
        <v/>
      </c>
      <c r="W75">
        <f>IFERROR(INDEX($E$7:$E$60000,MATCH(ROW()-6,$Q$7:$Q$60000,0))*1,"")</f>
        <v/>
      </c>
      <c r="X75">
        <f>IFERROR(INDEX($F$7:$F$60000,MATCH(ROW()-6,$Q$7:$Q$60000,0))*1,"")</f>
        <v/>
      </c>
      <c r="Y75">
        <f>IFERROR(INDEX($G$7:$G$60000,MATCH(ROW()-6,$Q$7:$Q$60000,0))*1,"")</f>
        <v/>
      </c>
      <c r="Z75">
        <f>IFERROR(INDEX($H$7:$H$60000,MATCH(ROW()-6,$Q$7:$Q$60000,0))*1,"")</f>
        <v/>
      </c>
      <c r="AA75">
        <f>IFERROR(INDEX($I$7:$I$60000,MATCH(ROW()-6,$Q$7:$Q$60000,0))*1,"")</f>
        <v/>
      </c>
      <c r="AB75">
        <f>IFERROR(INDEX($J$7:$J$60000,MATCH(ROW()-6,$Q$7:$Q$60000,0))*1,"")</f>
        <v/>
      </c>
      <c r="AC75">
        <f>IFERROR(INDEX($K$7:$K$60000,MATCH(ROW()-6,$Q$7:$Q$60000,0))*1,"")</f>
        <v/>
      </c>
      <c r="AF75" s="9">
        <f>IF(OR($S75="",$S74=""),"",IF($B$5="diff",($T75-$T74),LN($T75/$T74)))</f>
        <v/>
      </c>
      <c r="AG75" s="9">
        <f>IF(OR($S75="",$S74=""),"",IF($C$5="diff",(U75-U74),LN(U75/U74)))</f>
        <v/>
      </c>
      <c r="AH75" s="9">
        <f>IF(OR($S75="",$S74=""),"",IF($D$5="diff",(V75-V74),LN(V75/V74)))</f>
        <v/>
      </c>
      <c r="AI75" s="9">
        <f>IF(OR($S75="",$S74=""),"",IF($E$5="diff",(W75-W74),LN(W75/W74)))</f>
        <v/>
      </c>
      <c r="AJ75" s="9">
        <f>IF(OR($S75="",$S74=""),"",IF($F$5="diff",(X75-X74),LN(X75/X74)))</f>
        <v/>
      </c>
      <c r="AK75" s="9">
        <f>IF(OR($S75="",$S74=""),"",IF($G$5="diff",(Y75-Y74),LN(Y75/Y74)))</f>
        <v/>
      </c>
      <c r="AL75" s="9">
        <f>IF(OR($S75="",$S74=""),"",IF($H$5="diff",(Z75-Z74),LN(Z75/Z74)))</f>
        <v/>
      </c>
      <c r="AM75" s="9">
        <f>IF(OR($S75="",$S74=""),"",IF($I$5="diff",(AA75-AA74),LN(AA75/AA74)))</f>
        <v/>
      </c>
      <c r="AN75" s="9">
        <f>IF(OR($S75="",$S74=""),"",IF($J$5="diff",(AB75-AB74),LN(AB75/AB74)))</f>
        <v/>
      </c>
      <c r="AO75" s="9">
        <f>IF(OR($S75="",$S74=""),"",IF($K$5="diff",(AC75-AC74),LN(AC75/AC74)))</f>
        <v/>
      </c>
      <c r="AR75" s="9">
        <f>IF($AF75="","",$AU$13+$AU$4*AG75+$AU$5*AH75+$AU$6*AI75+$AU$7*AJ75+$AU$8*AK75+$AU$9*AL75+$AU$10*AM75+$AU$11*AN75+$AU$12*AO75)</f>
        <v/>
      </c>
      <c r="AY75" s="10">
        <f>IF(AND((ROW()-7)&gt;=$Q$5,(ROW()-6)&lt;=$Q$3),INDEX(LINEST(OFFSET(AF75,1-$Q$5,0,$Q$5,1),OFFSET(AG75,1-$Q$5,0,$Q$5,9),TRUE,TRUE),1,10)*$Q$4,"")</f>
        <v/>
      </c>
      <c r="AZ75" s="9">
        <f>IF(AND((ROW()-7)&gt;=$Q$5,(ROW()-6)&lt;=$Q$3),INDEX(LINEST(OFFSET(AF75,1-$Q$5,0,$Q$5,1),OFFSET(AG75,1-$Q$5,0,$Q$5,9),TRUE,TRUE),1,9),"")</f>
        <v/>
      </c>
      <c r="BA75" s="9">
        <f>IF(AND((ROW()-7)&gt;=$Q$5,(ROW()-6)&lt;=$Q$3),INDEX(LINEST(OFFSET(AF75,1-$Q$5,0,$Q$5,1),OFFSET(AG75,1-$Q$5,0,$Q$5,9),TRUE,TRUE),1,8),"")</f>
        <v/>
      </c>
      <c r="BB75" s="9">
        <f>IF(AND((ROW()-7)&gt;=$Q$5,(ROW()-6)&lt;=$Q$3),INDEX(LINEST(OFFSET(AF75,1-$Q$5,0,$Q$5,1),OFFSET(AG75,1-$Q$5,0,$Q$5,9),TRUE,TRUE),1,7),"")</f>
        <v/>
      </c>
      <c r="BC75" s="9">
        <f>IF(AND((ROW()-7)&gt;=$Q$5,(ROW()-6)&lt;=$Q$3),INDEX(LINEST(OFFSET(AF75,1-$Q$5,0,$Q$5,1),OFFSET(AG75,1-$Q$5,0,$Q$5,9),TRUE,TRUE),1,6),"")</f>
        <v/>
      </c>
      <c r="BD75" s="9">
        <f>IF(AND((ROW()-7)&gt;=$Q$5,(ROW()-6)&lt;=$Q$3),INDEX(LINEST(OFFSET(AF75,1-$Q$5,0,$Q$5,1),OFFSET(AG75,1-$Q$5,0,$Q$5,9),TRUE,TRUE),1,5),"")</f>
        <v/>
      </c>
      <c r="BE75" s="9">
        <f>IF(AND((ROW()-7)&gt;=$Q$5,(ROW()-6)&lt;=$Q$3),INDEX(LINEST(OFFSET(AF75,1-$Q$5,0,$Q$5,1),OFFSET(AG75,1-$Q$5,0,$Q$5,9),TRUE,TRUE),1,4),"")</f>
        <v/>
      </c>
      <c r="BF75" s="9">
        <f>IF(AND((ROW()-7)&gt;=$Q$5,(ROW()-6)&lt;=$Q$3),INDEX(LINEST(OFFSET(AF75,1-$Q$5,0,$Q$5,1),OFFSET(AG75,1-$Q$5,0,$Q$5,9),TRUE,TRUE),1,3),"")</f>
        <v/>
      </c>
      <c r="BG75" s="9">
        <f>IF(AND((ROW()-7)&gt;=$Q$5,(ROW()-6)&lt;=$Q$3),INDEX(LINEST(OFFSET(AF75,1-$Q$5,0,$Q$5,1),OFFSET(AG75,1-$Q$5,0,$Q$5,9),TRUE,TRUE),1,2),"")</f>
        <v/>
      </c>
      <c r="BH75" s="9">
        <f>IF(AND((ROW()-7)&gt;=$Q$5,(ROW()-6)&lt;=$Q$3),INDEX(LINEST(OFFSET(AF75,1-$Q$5,0,$Q$5,1),OFFSET(AG75,1-$Q$5,0,$Q$5,9),TRUE,TRUE),1,1),"")</f>
        <v/>
      </c>
      <c r="BI75" s="10">
        <f>IF(AND((ROW()-7)&gt;=$Q$5,(ROW()-6)&lt;=$Q$3),INDEX(LINEST(OFFSET(AF75,1-$Q$5,0,$Q$5,1),OFFSET(AG75,1-$Q$5,0,$Q$5,9),TRUE,TRUE),3,1),"")</f>
        <v/>
      </c>
      <c r="BL75" s="9">
        <f>IF(AND((ROW()-6)&lt;=$Q$3,ISNUMBER(AY74)),AY74/$Q$4+AZ74*AG75+BA74*AH75+BB74*AI75+BC74*AJ75+BD74*AK75+BE74*AL75+BF74*AM75+BG74*AN75+BH74*AO75,"")</f>
        <v/>
      </c>
      <c r="BM75">
        <f>IF(ISNUMBER(BL75),AVERAGE(OFFSET(AF74,1-$Q$5,0,$Q$5,1)),"")</f>
        <v/>
      </c>
      <c r="BN75">
        <f>IF(ISNUMBER(BL75),(AF75-BL75)^2,"")</f>
        <v/>
      </c>
      <c r="BO75">
        <f>IF(ISNUMBER(BL75),AF75^2,"")</f>
        <v/>
      </c>
      <c r="BP75">
        <f>IF(ISNUMBER(BL75),(AF75-BM75)^2,"")</f>
        <v/>
      </c>
    </row>
    <row r="76">
      <c r="O76">
        <f>IF($R76="","",IF($Q$1="Weekly",INT(($R76-2)/7),IF($Q$1="Quarterly",YEAR($R76)*4+ROUNDUP(MONTH($R76)/3),YEAR($R76)*12+MONTH($R76))))</f>
        <v/>
      </c>
      <c r="P76">
        <f>IF($R76="","",IF($R77="",1,IF($O76&lt;&gt;$O77,1,0)))</f>
        <v/>
      </c>
      <c r="Q76">
        <f>IF($P76=1,SUM($P$7:$P76),"")</f>
        <v/>
      </c>
      <c r="R76">
        <f>IF($A76="","",IF(ISNUMBER($A76),$A76,IFERROR(DATEVALUE($A76),NA())))</f>
        <v/>
      </c>
      <c r="S76" s="7">
        <f>IFERROR(INDEX($R$7:$R$60000,MATCH(ROW()-6,$Q$7:$Q$60000,0)),"")</f>
        <v/>
      </c>
      <c r="T76">
        <f>IFERROR(INDEX($B$7:$B$60000,MATCH(ROW()-6,$Q$7:$Q$60000,0))*1,"")</f>
        <v/>
      </c>
      <c r="U76">
        <f>IFERROR(INDEX($C$7:$C$60000,MATCH(ROW()-6,$Q$7:$Q$60000,0))*1,"")</f>
        <v/>
      </c>
      <c r="V76">
        <f>IFERROR(INDEX($D$7:$D$60000,MATCH(ROW()-6,$Q$7:$Q$60000,0))*1,"")</f>
        <v/>
      </c>
      <c r="W76">
        <f>IFERROR(INDEX($E$7:$E$60000,MATCH(ROW()-6,$Q$7:$Q$60000,0))*1,"")</f>
        <v/>
      </c>
      <c r="X76">
        <f>IFERROR(INDEX($F$7:$F$60000,MATCH(ROW()-6,$Q$7:$Q$60000,0))*1,"")</f>
        <v/>
      </c>
      <c r="Y76">
        <f>IFERROR(INDEX($G$7:$G$60000,MATCH(ROW()-6,$Q$7:$Q$60000,0))*1,"")</f>
        <v/>
      </c>
      <c r="Z76">
        <f>IFERROR(INDEX($H$7:$H$60000,MATCH(ROW()-6,$Q$7:$Q$60000,0))*1,"")</f>
        <v/>
      </c>
      <c r="AA76">
        <f>IFERROR(INDEX($I$7:$I$60000,MATCH(ROW()-6,$Q$7:$Q$60000,0))*1,"")</f>
        <v/>
      </c>
      <c r="AB76">
        <f>IFERROR(INDEX($J$7:$J$60000,MATCH(ROW()-6,$Q$7:$Q$60000,0))*1,"")</f>
        <v/>
      </c>
      <c r="AC76">
        <f>IFERROR(INDEX($K$7:$K$60000,MATCH(ROW()-6,$Q$7:$Q$60000,0))*1,"")</f>
        <v/>
      </c>
      <c r="AF76" s="9">
        <f>IF(OR($S76="",$S75=""),"",IF($B$5="diff",($T76-$T75),LN($T76/$T75)))</f>
        <v/>
      </c>
      <c r="AG76" s="9">
        <f>IF(OR($S76="",$S75=""),"",IF($C$5="diff",(U76-U75),LN(U76/U75)))</f>
        <v/>
      </c>
      <c r="AH76" s="9">
        <f>IF(OR($S76="",$S75=""),"",IF($D$5="diff",(V76-V75),LN(V76/V75)))</f>
        <v/>
      </c>
      <c r="AI76" s="9">
        <f>IF(OR($S76="",$S75=""),"",IF($E$5="diff",(W76-W75),LN(W76/W75)))</f>
        <v/>
      </c>
      <c r="AJ76" s="9">
        <f>IF(OR($S76="",$S75=""),"",IF($F$5="diff",(X76-X75),LN(X76/X75)))</f>
        <v/>
      </c>
      <c r="AK76" s="9">
        <f>IF(OR($S76="",$S75=""),"",IF($G$5="diff",(Y76-Y75),LN(Y76/Y75)))</f>
        <v/>
      </c>
      <c r="AL76" s="9">
        <f>IF(OR($S76="",$S75=""),"",IF($H$5="diff",(Z76-Z75),LN(Z76/Z75)))</f>
        <v/>
      </c>
      <c r="AM76" s="9">
        <f>IF(OR($S76="",$S75=""),"",IF($I$5="diff",(AA76-AA75),LN(AA76/AA75)))</f>
        <v/>
      </c>
      <c r="AN76" s="9">
        <f>IF(OR($S76="",$S75=""),"",IF($J$5="diff",(AB76-AB75),LN(AB76/AB75)))</f>
        <v/>
      </c>
      <c r="AO76" s="9">
        <f>IF(OR($S76="",$S75=""),"",IF($K$5="diff",(AC76-AC75),LN(AC76/AC75)))</f>
        <v/>
      </c>
      <c r="AR76" s="9">
        <f>IF($AF76="","",$AU$13+$AU$4*AG76+$AU$5*AH76+$AU$6*AI76+$AU$7*AJ76+$AU$8*AK76+$AU$9*AL76+$AU$10*AM76+$AU$11*AN76+$AU$12*AO76)</f>
        <v/>
      </c>
      <c r="AY76" s="10">
        <f>IF(AND((ROW()-7)&gt;=$Q$5,(ROW()-6)&lt;=$Q$3),INDEX(LINEST(OFFSET(AF76,1-$Q$5,0,$Q$5,1),OFFSET(AG76,1-$Q$5,0,$Q$5,9),TRUE,TRUE),1,10)*$Q$4,"")</f>
        <v/>
      </c>
      <c r="AZ76" s="9">
        <f>IF(AND((ROW()-7)&gt;=$Q$5,(ROW()-6)&lt;=$Q$3),INDEX(LINEST(OFFSET(AF76,1-$Q$5,0,$Q$5,1),OFFSET(AG76,1-$Q$5,0,$Q$5,9),TRUE,TRUE),1,9),"")</f>
        <v/>
      </c>
      <c r="BA76" s="9">
        <f>IF(AND((ROW()-7)&gt;=$Q$5,(ROW()-6)&lt;=$Q$3),INDEX(LINEST(OFFSET(AF76,1-$Q$5,0,$Q$5,1),OFFSET(AG76,1-$Q$5,0,$Q$5,9),TRUE,TRUE),1,8),"")</f>
        <v/>
      </c>
      <c r="BB76" s="9">
        <f>IF(AND((ROW()-7)&gt;=$Q$5,(ROW()-6)&lt;=$Q$3),INDEX(LINEST(OFFSET(AF76,1-$Q$5,0,$Q$5,1),OFFSET(AG76,1-$Q$5,0,$Q$5,9),TRUE,TRUE),1,7),"")</f>
        <v/>
      </c>
      <c r="BC76" s="9">
        <f>IF(AND((ROW()-7)&gt;=$Q$5,(ROW()-6)&lt;=$Q$3),INDEX(LINEST(OFFSET(AF76,1-$Q$5,0,$Q$5,1),OFFSET(AG76,1-$Q$5,0,$Q$5,9),TRUE,TRUE),1,6),"")</f>
        <v/>
      </c>
      <c r="BD76" s="9">
        <f>IF(AND((ROW()-7)&gt;=$Q$5,(ROW()-6)&lt;=$Q$3),INDEX(LINEST(OFFSET(AF76,1-$Q$5,0,$Q$5,1),OFFSET(AG76,1-$Q$5,0,$Q$5,9),TRUE,TRUE),1,5),"")</f>
        <v/>
      </c>
      <c r="BE76" s="9">
        <f>IF(AND((ROW()-7)&gt;=$Q$5,(ROW()-6)&lt;=$Q$3),INDEX(LINEST(OFFSET(AF76,1-$Q$5,0,$Q$5,1),OFFSET(AG76,1-$Q$5,0,$Q$5,9),TRUE,TRUE),1,4),"")</f>
        <v/>
      </c>
      <c r="BF76" s="9">
        <f>IF(AND((ROW()-7)&gt;=$Q$5,(ROW()-6)&lt;=$Q$3),INDEX(LINEST(OFFSET(AF76,1-$Q$5,0,$Q$5,1),OFFSET(AG76,1-$Q$5,0,$Q$5,9),TRUE,TRUE),1,3),"")</f>
        <v/>
      </c>
      <c r="BG76" s="9">
        <f>IF(AND((ROW()-7)&gt;=$Q$5,(ROW()-6)&lt;=$Q$3),INDEX(LINEST(OFFSET(AF76,1-$Q$5,0,$Q$5,1),OFFSET(AG76,1-$Q$5,0,$Q$5,9),TRUE,TRUE),1,2),"")</f>
        <v/>
      </c>
      <c r="BH76" s="9">
        <f>IF(AND((ROW()-7)&gt;=$Q$5,(ROW()-6)&lt;=$Q$3),INDEX(LINEST(OFFSET(AF76,1-$Q$5,0,$Q$5,1),OFFSET(AG76,1-$Q$5,0,$Q$5,9),TRUE,TRUE),1,1),"")</f>
        <v/>
      </c>
      <c r="BI76" s="10">
        <f>IF(AND((ROW()-7)&gt;=$Q$5,(ROW()-6)&lt;=$Q$3),INDEX(LINEST(OFFSET(AF76,1-$Q$5,0,$Q$5,1),OFFSET(AG76,1-$Q$5,0,$Q$5,9),TRUE,TRUE),3,1),"")</f>
        <v/>
      </c>
      <c r="BL76" s="9">
        <f>IF(AND((ROW()-6)&lt;=$Q$3,ISNUMBER(AY75)),AY75/$Q$4+AZ75*AG76+BA75*AH76+BB75*AI76+BC75*AJ76+BD75*AK76+BE75*AL76+BF75*AM76+BG75*AN76+BH75*AO76,"")</f>
        <v/>
      </c>
      <c r="BM76">
        <f>IF(ISNUMBER(BL76),AVERAGE(OFFSET(AF75,1-$Q$5,0,$Q$5,1)),"")</f>
        <v/>
      </c>
      <c r="BN76">
        <f>IF(ISNUMBER(BL76),(AF76-BL76)^2,"")</f>
        <v/>
      </c>
      <c r="BO76">
        <f>IF(ISNUMBER(BL76),AF76^2,"")</f>
        <v/>
      </c>
      <c r="BP76">
        <f>IF(ISNUMBER(BL76),(AF76-BM76)^2,"")</f>
        <v/>
      </c>
    </row>
    <row r="77">
      <c r="O77">
        <f>IF($R77="","",IF($Q$1="Weekly",INT(($R77-2)/7),IF($Q$1="Quarterly",YEAR($R77)*4+ROUNDUP(MONTH($R77)/3),YEAR($R77)*12+MONTH($R77))))</f>
        <v/>
      </c>
      <c r="P77">
        <f>IF($R77="","",IF($R78="",1,IF($O77&lt;&gt;$O78,1,0)))</f>
        <v/>
      </c>
      <c r="Q77">
        <f>IF($P77=1,SUM($P$7:$P77),"")</f>
        <v/>
      </c>
      <c r="R77">
        <f>IF($A77="","",IF(ISNUMBER($A77),$A77,IFERROR(DATEVALUE($A77),NA())))</f>
        <v/>
      </c>
      <c r="S77" s="7">
        <f>IFERROR(INDEX($R$7:$R$60000,MATCH(ROW()-6,$Q$7:$Q$60000,0)),"")</f>
        <v/>
      </c>
      <c r="T77">
        <f>IFERROR(INDEX($B$7:$B$60000,MATCH(ROW()-6,$Q$7:$Q$60000,0))*1,"")</f>
        <v/>
      </c>
      <c r="U77">
        <f>IFERROR(INDEX($C$7:$C$60000,MATCH(ROW()-6,$Q$7:$Q$60000,0))*1,"")</f>
        <v/>
      </c>
      <c r="V77">
        <f>IFERROR(INDEX($D$7:$D$60000,MATCH(ROW()-6,$Q$7:$Q$60000,0))*1,"")</f>
        <v/>
      </c>
      <c r="W77">
        <f>IFERROR(INDEX($E$7:$E$60000,MATCH(ROW()-6,$Q$7:$Q$60000,0))*1,"")</f>
        <v/>
      </c>
      <c r="X77">
        <f>IFERROR(INDEX($F$7:$F$60000,MATCH(ROW()-6,$Q$7:$Q$60000,0))*1,"")</f>
        <v/>
      </c>
      <c r="Y77">
        <f>IFERROR(INDEX($G$7:$G$60000,MATCH(ROW()-6,$Q$7:$Q$60000,0))*1,"")</f>
        <v/>
      </c>
      <c r="Z77">
        <f>IFERROR(INDEX($H$7:$H$60000,MATCH(ROW()-6,$Q$7:$Q$60000,0))*1,"")</f>
        <v/>
      </c>
      <c r="AA77">
        <f>IFERROR(INDEX($I$7:$I$60000,MATCH(ROW()-6,$Q$7:$Q$60000,0))*1,"")</f>
        <v/>
      </c>
      <c r="AB77">
        <f>IFERROR(INDEX($J$7:$J$60000,MATCH(ROW()-6,$Q$7:$Q$60000,0))*1,"")</f>
        <v/>
      </c>
      <c r="AC77">
        <f>IFERROR(INDEX($K$7:$K$60000,MATCH(ROW()-6,$Q$7:$Q$60000,0))*1,"")</f>
        <v/>
      </c>
      <c r="AF77" s="9">
        <f>IF(OR($S77="",$S76=""),"",IF($B$5="diff",($T77-$T76),LN($T77/$T76)))</f>
        <v/>
      </c>
      <c r="AG77" s="9">
        <f>IF(OR($S77="",$S76=""),"",IF($C$5="diff",(U77-U76),LN(U77/U76)))</f>
        <v/>
      </c>
      <c r="AH77" s="9">
        <f>IF(OR($S77="",$S76=""),"",IF($D$5="diff",(V77-V76),LN(V77/V76)))</f>
        <v/>
      </c>
      <c r="AI77" s="9">
        <f>IF(OR($S77="",$S76=""),"",IF($E$5="diff",(W77-W76),LN(W77/W76)))</f>
        <v/>
      </c>
      <c r="AJ77" s="9">
        <f>IF(OR($S77="",$S76=""),"",IF($F$5="diff",(X77-X76),LN(X77/X76)))</f>
        <v/>
      </c>
      <c r="AK77" s="9">
        <f>IF(OR($S77="",$S76=""),"",IF($G$5="diff",(Y77-Y76),LN(Y77/Y76)))</f>
        <v/>
      </c>
      <c r="AL77" s="9">
        <f>IF(OR($S77="",$S76=""),"",IF($H$5="diff",(Z77-Z76),LN(Z77/Z76)))</f>
        <v/>
      </c>
      <c r="AM77" s="9">
        <f>IF(OR($S77="",$S76=""),"",IF($I$5="diff",(AA77-AA76),LN(AA77/AA76)))</f>
        <v/>
      </c>
      <c r="AN77" s="9">
        <f>IF(OR($S77="",$S76=""),"",IF($J$5="diff",(AB77-AB76),LN(AB77/AB76)))</f>
        <v/>
      </c>
      <c r="AO77" s="9">
        <f>IF(OR($S77="",$S76=""),"",IF($K$5="diff",(AC77-AC76),LN(AC77/AC76)))</f>
        <v/>
      </c>
      <c r="AR77" s="9">
        <f>IF($AF77="","",$AU$13+$AU$4*AG77+$AU$5*AH77+$AU$6*AI77+$AU$7*AJ77+$AU$8*AK77+$AU$9*AL77+$AU$10*AM77+$AU$11*AN77+$AU$12*AO77)</f>
        <v/>
      </c>
      <c r="AY77" s="10">
        <f>IF(AND((ROW()-7)&gt;=$Q$5,(ROW()-6)&lt;=$Q$3),INDEX(LINEST(OFFSET(AF77,1-$Q$5,0,$Q$5,1),OFFSET(AG77,1-$Q$5,0,$Q$5,9),TRUE,TRUE),1,10)*$Q$4,"")</f>
        <v/>
      </c>
      <c r="AZ77" s="9">
        <f>IF(AND((ROW()-7)&gt;=$Q$5,(ROW()-6)&lt;=$Q$3),INDEX(LINEST(OFFSET(AF77,1-$Q$5,0,$Q$5,1),OFFSET(AG77,1-$Q$5,0,$Q$5,9),TRUE,TRUE),1,9),"")</f>
        <v/>
      </c>
      <c r="BA77" s="9">
        <f>IF(AND((ROW()-7)&gt;=$Q$5,(ROW()-6)&lt;=$Q$3),INDEX(LINEST(OFFSET(AF77,1-$Q$5,0,$Q$5,1),OFFSET(AG77,1-$Q$5,0,$Q$5,9),TRUE,TRUE),1,8),"")</f>
        <v/>
      </c>
      <c r="BB77" s="9">
        <f>IF(AND((ROW()-7)&gt;=$Q$5,(ROW()-6)&lt;=$Q$3),INDEX(LINEST(OFFSET(AF77,1-$Q$5,0,$Q$5,1),OFFSET(AG77,1-$Q$5,0,$Q$5,9),TRUE,TRUE),1,7),"")</f>
        <v/>
      </c>
      <c r="BC77" s="9">
        <f>IF(AND((ROW()-7)&gt;=$Q$5,(ROW()-6)&lt;=$Q$3),INDEX(LINEST(OFFSET(AF77,1-$Q$5,0,$Q$5,1),OFFSET(AG77,1-$Q$5,0,$Q$5,9),TRUE,TRUE),1,6),"")</f>
        <v/>
      </c>
      <c r="BD77" s="9">
        <f>IF(AND((ROW()-7)&gt;=$Q$5,(ROW()-6)&lt;=$Q$3),INDEX(LINEST(OFFSET(AF77,1-$Q$5,0,$Q$5,1),OFFSET(AG77,1-$Q$5,0,$Q$5,9),TRUE,TRUE),1,5),"")</f>
        <v/>
      </c>
      <c r="BE77" s="9">
        <f>IF(AND((ROW()-7)&gt;=$Q$5,(ROW()-6)&lt;=$Q$3),INDEX(LINEST(OFFSET(AF77,1-$Q$5,0,$Q$5,1),OFFSET(AG77,1-$Q$5,0,$Q$5,9),TRUE,TRUE),1,4),"")</f>
        <v/>
      </c>
      <c r="BF77" s="9">
        <f>IF(AND((ROW()-7)&gt;=$Q$5,(ROW()-6)&lt;=$Q$3),INDEX(LINEST(OFFSET(AF77,1-$Q$5,0,$Q$5,1),OFFSET(AG77,1-$Q$5,0,$Q$5,9),TRUE,TRUE),1,3),"")</f>
        <v/>
      </c>
      <c r="BG77" s="9">
        <f>IF(AND((ROW()-7)&gt;=$Q$5,(ROW()-6)&lt;=$Q$3),INDEX(LINEST(OFFSET(AF77,1-$Q$5,0,$Q$5,1),OFFSET(AG77,1-$Q$5,0,$Q$5,9),TRUE,TRUE),1,2),"")</f>
        <v/>
      </c>
      <c r="BH77" s="9">
        <f>IF(AND((ROW()-7)&gt;=$Q$5,(ROW()-6)&lt;=$Q$3),INDEX(LINEST(OFFSET(AF77,1-$Q$5,0,$Q$5,1),OFFSET(AG77,1-$Q$5,0,$Q$5,9),TRUE,TRUE),1,1),"")</f>
        <v/>
      </c>
      <c r="BI77" s="10">
        <f>IF(AND((ROW()-7)&gt;=$Q$5,(ROW()-6)&lt;=$Q$3),INDEX(LINEST(OFFSET(AF77,1-$Q$5,0,$Q$5,1),OFFSET(AG77,1-$Q$5,0,$Q$5,9),TRUE,TRUE),3,1),"")</f>
        <v/>
      </c>
      <c r="BL77" s="9">
        <f>IF(AND((ROW()-6)&lt;=$Q$3,ISNUMBER(AY76)),AY76/$Q$4+AZ76*AG77+BA76*AH77+BB76*AI77+BC76*AJ77+BD76*AK77+BE76*AL77+BF76*AM77+BG76*AN77+BH76*AO77,"")</f>
        <v/>
      </c>
      <c r="BM77">
        <f>IF(ISNUMBER(BL77),AVERAGE(OFFSET(AF76,1-$Q$5,0,$Q$5,1)),"")</f>
        <v/>
      </c>
      <c r="BN77">
        <f>IF(ISNUMBER(BL77),(AF77-BL77)^2,"")</f>
        <v/>
      </c>
      <c r="BO77">
        <f>IF(ISNUMBER(BL77),AF77^2,"")</f>
        <v/>
      </c>
      <c r="BP77">
        <f>IF(ISNUMBER(BL77),(AF77-BM77)^2,"")</f>
        <v/>
      </c>
    </row>
    <row r="78">
      <c r="O78">
        <f>IF($R78="","",IF($Q$1="Weekly",INT(($R78-2)/7),IF($Q$1="Quarterly",YEAR($R78)*4+ROUNDUP(MONTH($R78)/3),YEAR($R78)*12+MONTH($R78))))</f>
        <v/>
      </c>
      <c r="P78">
        <f>IF($R78="","",IF($R79="",1,IF($O78&lt;&gt;$O79,1,0)))</f>
        <v/>
      </c>
      <c r="Q78">
        <f>IF($P78=1,SUM($P$7:$P78),"")</f>
        <v/>
      </c>
      <c r="R78">
        <f>IF($A78="","",IF(ISNUMBER($A78),$A78,IFERROR(DATEVALUE($A78),NA())))</f>
        <v/>
      </c>
      <c r="S78" s="7">
        <f>IFERROR(INDEX($R$7:$R$60000,MATCH(ROW()-6,$Q$7:$Q$60000,0)),"")</f>
        <v/>
      </c>
      <c r="T78">
        <f>IFERROR(INDEX($B$7:$B$60000,MATCH(ROW()-6,$Q$7:$Q$60000,0))*1,"")</f>
        <v/>
      </c>
      <c r="U78">
        <f>IFERROR(INDEX($C$7:$C$60000,MATCH(ROW()-6,$Q$7:$Q$60000,0))*1,"")</f>
        <v/>
      </c>
      <c r="V78">
        <f>IFERROR(INDEX($D$7:$D$60000,MATCH(ROW()-6,$Q$7:$Q$60000,0))*1,"")</f>
        <v/>
      </c>
      <c r="W78">
        <f>IFERROR(INDEX($E$7:$E$60000,MATCH(ROW()-6,$Q$7:$Q$60000,0))*1,"")</f>
        <v/>
      </c>
      <c r="X78">
        <f>IFERROR(INDEX($F$7:$F$60000,MATCH(ROW()-6,$Q$7:$Q$60000,0))*1,"")</f>
        <v/>
      </c>
      <c r="Y78">
        <f>IFERROR(INDEX($G$7:$G$60000,MATCH(ROW()-6,$Q$7:$Q$60000,0))*1,"")</f>
        <v/>
      </c>
      <c r="Z78">
        <f>IFERROR(INDEX($H$7:$H$60000,MATCH(ROW()-6,$Q$7:$Q$60000,0))*1,"")</f>
        <v/>
      </c>
      <c r="AA78">
        <f>IFERROR(INDEX($I$7:$I$60000,MATCH(ROW()-6,$Q$7:$Q$60000,0))*1,"")</f>
        <v/>
      </c>
      <c r="AB78">
        <f>IFERROR(INDEX($J$7:$J$60000,MATCH(ROW()-6,$Q$7:$Q$60000,0))*1,"")</f>
        <v/>
      </c>
      <c r="AC78">
        <f>IFERROR(INDEX($K$7:$K$60000,MATCH(ROW()-6,$Q$7:$Q$60000,0))*1,"")</f>
        <v/>
      </c>
      <c r="AF78" s="9">
        <f>IF(OR($S78="",$S77=""),"",IF($B$5="diff",($T78-$T77),LN($T78/$T77)))</f>
        <v/>
      </c>
      <c r="AG78" s="9">
        <f>IF(OR($S78="",$S77=""),"",IF($C$5="diff",(U78-U77),LN(U78/U77)))</f>
        <v/>
      </c>
      <c r="AH78" s="9">
        <f>IF(OR($S78="",$S77=""),"",IF($D$5="diff",(V78-V77),LN(V78/V77)))</f>
        <v/>
      </c>
      <c r="AI78" s="9">
        <f>IF(OR($S78="",$S77=""),"",IF($E$5="diff",(W78-W77),LN(W78/W77)))</f>
        <v/>
      </c>
      <c r="AJ78" s="9">
        <f>IF(OR($S78="",$S77=""),"",IF($F$5="diff",(X78-X77),LN(X78/X77)))</f>
        <v/>
      </c>
      <c r="AK78" s="9">
        <f>IF(OR($S78="",$S77=""),"",IF($G$5="diff",(Y78-Y77),LN(Y78/Y77)))</f>
        <v/>
      </c>
      <c r="AL78" s="9">
        <f>IF(OR($S78="",$S77=""),"",IF($H$5="diff",(Z78-Z77),LN(Z78/Z77)))</f>
        <v/>
      </c>
      <c r="AM78" s="9">
        <f>IF(OR($S78="",$S77=""),"",IF($I$5="diff",(AA78-AA77),LN(AA78/AA77)))</f>
        <v/>
      </c>
      <c r="AN78" s="9">
        <f>IF(OR($S78="",$S77=""),"",IF($J$5="diff",(AB78-AB77),LN(AB78/AB77)))</f>
        <v/>
      </c>
      <c r="AO78" s="9">
        <f>IF(OR($S78="",$S77=""),"",IF($K$5="diff",(AC78-AC77),LN(AC78/AC77)))</f>
        <v/>
      </c>
      <c r="AR78" s="9">
        <f>IF($AF78="","",$AU$13+$AU$4*AG78+$AU$5*AH78+$AU$6*AI78+$AU$7*AJ78+$AU$8*AK78+$AU$9*AL78+$AU$10*AM78+$AU$11*AN78+$AU$12*AO78)</f>
        <v/>
      </c>
      <c r="AY78" s="10">
        <f>IF(AND((ROW()-7)&gt;=$Q$5,(ROW()-6)&lt;=$Q$3),INDEX(LINEST(OFFSET(AF78,1-$Q$5,0,$Q$5,1),OFFSET(AG78,1-$Q$5,0,$Q$5,9),TRUE,TRUE),1,10)*$Q$4,"")</f>
        <v/>
      </c>
      <c r="AZ78" s="9">
        <f>IF(AND((ROW()-7)&gt;=$Q$5,(ROW()-6)&lt;=$Q$3),INDEX(LINEST(OFFSET(AF78,1-$Q$5,0,$Q$5,1),OFFSET(AG78,1-$Q$5,0,$Q$5,9),TRUE,TRUE),1,9),"")</f>
        <v/>
      </c>
      <c r="BA78" s="9">
        <f>IF(AND((ROW()-7)&gt;=$Q$5,(ROW()-6)&lt;=$Q$3),INDEX(LINEST(OFFSET(AF78,1-$Q$5,0,$Q$5,1),OFFSET(AG78,1-$Q$5,0,$Q$5,9),TRUE,TRUE),1,8),"")</f>
        <v/>
      </c>
      <c r="BB78" s="9">
        <f>IF(AND((ROW()-7)&gt;=$Q$5,(ROW()-6)&lt;=$Q$3),INDEX(LINEST(OFFSET(AF78,1-$Q$5,0,$Q$5,1),OFFSET(AG78,1-$Q$5,0,$Q$5,9),TRUE,TRUE),1,7),"")</f>
        <v/>
      </c>
      <c r="BC78" s="9">
        <f>IF(AND((ROW()-7)&gt;=$Q$5,(ROW()-6)&lt;=$Q$3),INDEX(LINEST(OFFSET(AF78,1-$Q$5,0,$Q$5,1),OFFSET(AG78,1-$Q$5,0,$Q$5,9),TRUE,TRUE),1,6),"")</f>
        <v/>
      </c>
      <c r="BD78" s="9">
        <f>IF(AND((ROW()-7)&gt;=$Q$5,(ROW()-6)&lt;=$Q$3),INDEX(LINEST(OFFSET(AF78,1-$Q$5,0,$Q$5,1),OFFSET(AG78,1-$Q$5,0,$Q$5,9),TRUE,TRUE),1,5),"")</f>
        <v/>
      </c>
      <c r="BE78" s="9">
        <f>IF(AND((ROW()-7)&gt;=$Q$5,(ROW()-6)&lt;=$Q$3),INDEX(LINEST(OFFSET(AF78,1-$Q$5,0,$Q$5,1),OFFSET(AG78,1-$Q$5,0,$Q$5,9),TRUE,TRUE),1,4),"")</f>
        <v/>
      </c>
      <c r="BF78" s="9">
        <f>IF(AND((ROW()-7)&gt;=$Q$5,(ROW()-6)&lt;=$Q$3),INDEX(LINEST(OFFSET(AF78,1-$Q$5,0,$Q$5,1),OFFSET(AG78,1-$Q$5,0,$Q$5,9),TRUE,TRUE),1,3),"")</f>
        <v/>
      </c>
      <c r="BG78" s="9">
        <f>IF(AND((ROW()-7)&gt;=$Q$5,(ROW()-6)&lt;=$Q$3),INDEX(LINEST(OFFSET(AF78,1-$Q$5,0,$Q$5,1),OFFSET(AG78,1-$Q$5,0,$Q$5,9),TRUE,TRUE),1,2),"")</f>
        <v/>
      </c>
      <c r="BH78" s="9">
        <f>IF(AND((ROW()-7)&gt;=$Q$5,(ROW()-6)&lt;=$Q$3),INDEX(LINEST(OFFSET(AF78,1-$Q$5,0,$Q$5,1),OFFSET(AG78,1-$Q$5,0,$Q$5,9),TRUE,TRUE),1,1),"")</f>
        <v/>
      </c>
      <c r="BI78" s="10">
        <f>IF(AND((ROW()-7)&gt;=$Q$5,(ROW()-6)&lt;=$Q$3),INDEX(LINEST(OFFSET(AF78,1-$Q$5,0,$Q$5,1),OFFSET(AG78,1-$Q$5,0,$Q$5,9),TRUE,TRUE),3,1),"")</f>
        <v/>
      </c>
      <c r="BL78" s="9">
        <f>IF(AND((ROW()-6)&lt;=$Q$3,ISNUMBER(AY77)),AY77/$Q$4+AZ77*AG78+BA77*AH78+BB77*AI78+BC77*AJ78+BD77*AK78+BE77*AL78+BF77*AM78+BG77*AN78+BH77*AO78,"")</f>
        <v/>
      </c>
      <c r="BM78">
        <f>IF(ISNUMBER(BL78),AVERAGE(OFFSET(AF77,1-$Q$5,0,$Q$5,1)),"")</f>
        <v/>
      </c>
      <c r="BN78">
        <f>IF(ISNUMBER(BL78),(AF78-BL78)^2,"")</f>
        <v/>
      </c>
      <c r="BO78">
        <f>IF(ISNUMBER(BL78),AF78^2,"")</f>
        <v/>
      </c>
      <c r="BP78">
        <f>IF(ISNUMBER(BL78),(AF78-BM78)^2,"")</f>
        <v/>
      </c>
    </row>
    <row r="79">
      <c r="O79">
        <f>IF($R79="","",IF($Q$1="Weekly",INT(($R79-2)/7),IF($Q$1="Quarterly",YEAR($R79)*4+ROUNDUP(MONTH($R79)/3),YEAR($R79)*12+MONTH($R79))))</f>
        <v/>
      </c>
      <c r="P79">
        <f>IF($R79="","",IF($R80="",1,IF($O79&lt;&gt;$O80,1,0)))</f>
        <v/>
      </c>
      <c r="Q79">
        <f>IF($P79=1,SUM($P$7:$P79),"")</f>
        <v/>
      </c>
      <c r="R79">
        <f>IF($A79="","",IF(ISNUMBER($A79),$A79,IFERROR(DATEVALUE($A79),NA())))</f>
        <v/>
      </c>
      <c r="S79" s="7">
        <f>IFERROR(INDEX($R$7:$R$60000,MATCH(ROW()-6,$Q$7:$Q$60000,0)),"")</f>
        <v/>
      </c>
      <c r="T79">
        <f>IFERROR(INDEX($B$7:$B$60000,MATCH(ROW()-6,$Q$7:$Q$60000,0))*1,"")</f>
        <v/>
      </c>
      <c r="U79">
        <f>IFERROR(INDEX($C$7:$C$60000,MATCH(ROW()-6,$Q$7:$Q$60000,0))*1,"")</f>
        <v/>
      </c>
      <c r="V79">
        <f>IFERROR(INDEX($D$7:$D$60000,MATCH(ROW()-6,$Q$7:$Q$60000,0))*1,"")</f>
        <v/>
      </c>
      <c r="W79">
        <f>IFERROR(INDEX($E$7:$E$60000,MATCH(ROW()-6,$Q$7:$Q$60000,0))*1,"")</f>
        <v/>
      </c>
      <c r="X79">
        <f>IFERROR(INDEX($F$7:$F$60000,MATCH(ROW()-6,$Q$7:$Q$60000,0))*1,"")</f>
        <v/>
      </c>
      <c r="Y79">
        <f>IFERROR(INDEX($G$7:$G$60000,MATCH(ROW()-6,$Q$7:$Q$60000,0))*1,"")</f>
        <v/>
      </c>
      <c r="Z79">
        <f>IFERROR(INDEX($H$7:$H$60000,MATCH(ROW()-6,$Q$7:$Q$60000,0))*1,"")</f>
        <v/>
      </c>
      <c r="AA79">
        <f>IFERROR(INDEX($I$7:$I$60000,MATCH(ROW()-6,$Q$7:$Q$60000,0))*1,"")</f>
        <v/>
      </c>
      <c r="AB79">
        <f>IFERROR(INDEX($J$7:$J$60000,MATCH(ROW()-6,$Q$7:$Q$60000,0))*1,"")</f>
        <v/>
      </c>
      <c r="AC79">
        <f>IFERROR(INDEX($K$7:$K$60000,MATCH(ROW()-6,$Q$7:$Q$60000,0))*1,"")</f>
        <v/>
      </c>
      <c r="AF79" s="9">
        <f>IF(OR($S79="",$S78=""),"",IF($B$5="diff",($T79-$T78),LN($T79/$T78)))</f>
        <v/>
      </c>
      <c r="AG79" s="9">
        <f>IF(OR($S79="",$S78=""),"",IF($C$5="diff",(U79-U78),LN(U79/U78)))</f>
        <v/>
      </c>
      <c r="AH79" s="9">
        <f>IF(OR($S79="",$S78=""),"",IF($D$5="diff",(V79-V78),LN(V79/V78)))</f>
        <v/>
      </c>
      <c r="AI79" s="9">
        <f>IF(OR($S79="",$S78=""),"",IF($E$5="diff",(W79-W78),LN(W79/W78)))</f>
        <v/>
      </c>
      <c r="AJ79" s="9">
        <f>IF(OR($S79="",$S78=""),"",IF($F$5="diff",(X79-X78),LN(X79/X78)))</f>
        <v/>
      </c>
      <c r="AK79" s="9">
        <f>IF(OR($S79="",$S78=""),"",IF($G$5="diff",(Y79-Y78),LN(Y79/Y78)))</f>
        <v/>
      </c>
      <c r="AL79" s="9">
        <f>IF(OR($S79="",$S78=""),"",IF($H$5="diff",(Z79-Z78),LN(Z79/Z78)))</f>
        <v/>
      </c>
      <c r="AM79" s="9">
        <f>IF(OR($S79="",$S78=""),"",IF($I$5="diff",(AA79-AA78),LN(AA79/AA78)))</f>
        <v/>
      </c>
      <c r="AN79" s="9">
        <f>IF(OR($S79="",$S78=""),"",IF($J$5="diff",(AB79-AB78),LN(AB79/AB78)))</f>
        <v/>
      </c>
      <c r="AO79" s="9">
        <f>IF(OR($S79="",$S78=""),"",IF($K$5="diff",(AC79-AC78),LN(AC79/AC78)))</f>
        <v/>
      </c>
      <c r="AR79" s="9">
        <f>IF($AF79="","",$AU$13+$AU$4*AG79+$AU$5*AH79+$AU$6*AI79+$AU$7*AJ79+$AU$8*AK79+$AU$9*AL79+$AU$10*AM79+$AU$11*AN79+$AU$12*AO79)</f>
        <v/>
      </c>
      <c r="AY79" s="10">
        <f>IF(AND((ROW()-7)&gt;=$Q$5,(ROW()-6)&lt;=$Q$3),INDEX(LINEST(OFFSET(AF79,1-$Q$5,0,$Q$5,1),OFFSET(AG79,1-$Q$5,0,$Q$5,9),TRUE,TRUE),1,10)*$Q$4,"")</f>
        <v/>
      </c>
      <c r="AZ79" s="9">
        <f>IF(AND((ROW()-7)&gt;=$Q$5,(ROW()-6)&lt;=$Q$3),INDEX(LINEST(OFFSET(AF79,1-$Q$5,0,$Q$5,1),OFFSET(AG79,1-$Q$5,0,$Q$5,9),TRUE,TRUE),1,9),"")</f>
        <v/>
      </c>
      <c r="BA79" s="9">
        <f>IF(AND((ROW()-7)&gt;=$Q$5,(ROW()-6)&lt;=$Q$3),INDEX(LINEST(OFFSET(AF79,1-$Q$5,0,$Q$5,1),OFFSET(AG79,1-$Q$5,0,$Q$5,9),TRUE,TRUE),1,8),"")</f>
        <v/>
      </c>
      <c r="BB79" s="9">
        <f>IF(AND((ROW()-7)&gt;=$Q$5,(ROW()-6)&lt;=$Q$3),INDEX(LINEST(OFFSET(AF79,1-$Q$5,0,$Q$5,1),OFFSET(AG79,1-$Q$5,0,$Q$5,9),TRUE,TRUE),1,7),"")</f>
        <v/>
      </c>
      <c r="BC79" s="9">
        <f>IF(AND((ROW()-7)&gt;=$Q$5,(ROW()-6)&lt;=$Q$3),INDEX(LINEST(OFFSET(AF79,1-$Q$5,0,$Q$5,1),OFFSET(AG79,1-$Q$5,0,$Q$5,9),TRUE,TRUE),1,6),"")</f>
        <v/>
      </c>
      <c r="BD79" s="9">
        <f>IF(AND((ROW()-7)&gt;=$Q$5,(ROW()-6)&lt;=$Q$3),INDEX(LINEST(OFFSET(AF79,1-$Q$5,0,$Q$5,1),OFFSET(AG79,1-$Q$5,0,$Q$5,9),TRUE,TRUE),1,5),"")</f>
        <v/>
      </c>
      <c r="BE79" s="9">
        <f>IF(AND((ROW()-7)&gt;=$Q$5,(ROW()-6)&lt;=$Q$3),INDEX(LINEST(OFFSET(AF79,1-$Q$5,0,$Q$5,1),OFFSET(AG79,1-$Q$5,0,$Q$5,9),TRUE,TRUE),1,4),"")</f>
        <v/>
      </c>
      <c r="BF79" s="9">
        <f>IF(AND((ROW()-7)&gt;=$Q$5,(ROW()-6)&lt;=$Q$3),INDEX(LINEST(OFFSET(AF79,1-$Q$5,0,$Q$5,1),OFFSET(AG79,1-$Q$5,0,$Q$5,9),TRUE,TRUE),1,3),"")</f>
        <v/>
      </c>
      <c r="BG79" s="9">
        <f>IF(AND((ROW()-7)&gt;=$Q$5,(ROW()-6)&lt;=$Q$3),INDEX(LINEST(OFFSET(AF79,1-$Q$5,0,$Q$5,1),OFFSET(AG79,1-$Q$5,0,$Q$5,9),TRUE,TRUE),1,2),"")</f>
        <v/>
      </c>
      <c r="BH79" s="9">
        <f>IF(AND((ROW()-7)&gt;=$Q$5,(ROW()-6)&lt;=$Q$3),INDEX(LINEST(OFFSET(AF79,1-$Q$5,0,$Q$5,1),OFFSET(AG79,1-$Q$5,0,$Q$5,9),TRUE,TRUE),1,1),"")</f>
        <v/>
      </c>
      <c r="BI79" s="10">
        <f>IF(AND((ROW()-7)&gt;=$Q$5,(ROW()-6)&lt;=$Q$3),INDEX(LINEST(OFFSET(AF79,1-$Q$5,0,$Q$5,1),OFFSET(AG79,1-$Q$5,0,$Q$5,9),TRUE,TRUE),3,1),"")</f>
        <v/>
      </c>
      <c r="BL79" s="9">
        <f>IF(AND((ROW()-6)&lt;=$Q$3,ISNUMBER(AY78)),AY78/$Q$4+AZ78*AG79+BA78*AH79+BB78*AI79+BC78*AJ79+BD78*AK79+BE78*AL79+BF78*AM79+BG78*AN79+BH78*AO79,"")</f>
        <v/>
      </c>
      <c r="BM79">
        <f>IF(ISNUMBER(BL79),AVERAGE(OFFSET(AF78,1-$Q$5,0,$Q$5,1)),"")</f>
        <v/>
      </c>
      <c r="BN79">
        <f>IF(ISNUMBER(BL79),(AF79-BL79)^2,"")</f>
        <v/>
      </c>
      <c r="BO79">
        <f>IF(ISNUMBER(BL79),AF79^2,"")</f>
        <v/>
      </c>
      <c r="BP79">
        <f>IF(ISNUMBER(BL79),(AF79-BM79)^2,"")</f>
        <v/>
      </c>
    </row>
    <row r="80">
      <c r="O80">
        <f>IF($R80="","",IF($Q$1="Weekly",INT(($R80-2)/7),IF($Q$1="Quarterly",YEAR($R80)*4+ROUNDUP(MONTH($R80)/3),YEAR($R80)*12+MONTH($R80))))</f>
        <v/>
      </c>
      <c r="P80">
        <f>IF($R80="","",IF($R81="",1,IF($O80&lt;&gt;$O81,1,0)))</f>
        <v/>
      </c>
      <c r="Q80">
        <f>IF($P80=1,SUM($P$7:$P80),"")</f>
        <v/>
      </c>
      <c r="R80">
        <f>IF($A80="","",IF(ISNUMBER($A80),$A80,IFERROR(DATEVALUE($A80),NA())))</f>
        <v/>
      </c>
      <c r="S80" s="7">
        <f>IFERROR(INDEX($R$7:$R$60000,MATCH(ROW()-6,$Q$7:$Q$60000,0)),"")</f>
        <v/>
      </c>
      <c r="T80">
        <f>IFERROR(INDEX($B$7:$B$60000,MATCH(ROW()-6,$Q$7:$Q$60000,0))*1,"")</f>
        <v/>
      </c>
      <c r="U80">
        <f>IFERROR(INDEX($C$7:$C$60000,MATCH(ROW()-6,$Q$7:$Q$60000,0))*1,"")</f>
        <v/>
      </c>
      <c r="V80">
        <f>IFERROR(INDEX($D$7:$D$60000,MATCH(ROW()-6,$Q$7:$Q$60000,0))*1,"")</f>
        <v/>
      </c>
      <c r="W80">
        <f>IFERROR(INDEX($E$7:$E$60000,MATCH(ROW()-6,$Q$7:$Q$60000,0))*1,"")</f>
        <v/>
      </c>
      <c r="X80">
        <f>IFERROR(INDEX($F$7:$F$60000,MATCH(ROW()-6,$Q$7:$Q$60000,0))*1,"")</f>
        <v/>
      </c>
      <c r="Y80">
        <f>IFERROR(INDEX($G$7:$G$60000,MATCH(ROW()-6,$Q$7:$Q$60000,0))*1,"")</f>
        <v/>
      </c>
      <c r="Z80">
        <f>IFERROR(INDEX($H$7:$H$60000,MATCH(ROW()-6,$Q$7:$Q$60000,0))*1,"")</f>
        <v/>
      </c>
      <c r="AA80">
        <f>IFERROR(INDEX($I$7:$I$60000,MATCH(ROW()-6,$Q$7:$Q$60000,0))*1,"")</f>
        <v/>
      </c>
      <c r="AB80">
        <f>IFERROR(INDEX($J$7:$J$60000,MATCH(ROW()-6,$Q$7:$Q$60000,0))*1,"")</f>
        <v/>
      </c>
      <c r="AC80">
        <f>IFERROR(INDEX($K$7:$K$60000,MATCH(ROW()-6,$Q$7:$Q$60000,0))*1,"")</f>
        <v/>
      </c>
      <c r="AF80" s="9">
        <f>IF(OR($S80="",$S79=""),"",IF($B$5="diff",($T80-$T79),LN($T80/$T79)))</f>
        <v/>
      </c>
      <c r="AG80" s="9">
        <f>IF(OR($S80="",$S79=""),"",IF($C$5="diff",(U80-U79),LN(U80/U79)))</f>
        <v/>
      </c>
      <c r="AH80" s="9">
        <f>IF(OR($S80="",$S79=""),"",IF($D$5="diff",(V80-V79),LN(V80/V79)))</f>
        <v/>
      </c>
      <c r="AI80" s="9">
        <f>IF(OR($S80="",$S79=""),"",IF($E$5="diff",(W80-W79),LN(W80/W79)))</f>
        <v/>
      </c>
      <c r="AJ80" s="9">
        <f>IF(OR($S80="",$S79=""),"",IF($F$5="diff",(X80-X79),LN(X80/X79)))</f>
        <v/>
      </c>
      <c r="AK80" s="9">
        <f>IF(OR($S80="",$S79=""),"",IF($G$5="diff",(Y80-Y79),LN(Y80/Y79)))</f>
        <v/>
      </c>
      <c r="AL80" s="9">
        <f>IF(OR($S80="",$S79=""),"",IF($H$5="diff",(Z80-Z79),LN(Z80/Z79)))</f>
        <v/>
      </c>
      <c r="AM80" s="9">
        <f>IF(OR($S80="",$S79=""),"",IF($I$5="diff",(AA80-AA79),LN(AA80/AA79)))</f>
        <v/>
      </c>
      <c r="AN80" s="9">
        <f>IF(OR($S80="",$S79=""),"",IF($J$5="diff",(AB80-AB79),LN(AB80/AB79)))</f>
        <v/>
      </c>
      <c r="AO80" s="9">
        <f>IF(OR($S80="",$S79=""),"",IF($K$5="diff",(AC80-AC79),LN(AC80/AC79)))</f>
        <v/>
      </c>
      <c r="AR80" s="9">
        <f>IF($AF80="","",$AU$13+$AU$4*AG80+$AU$5*AH80+$AU$6*AI80+$AU$7*AJ80+$AU$8*AK80+$AU$9*AL80+$AU$10*AM80+$AU$11*AN80+$AU$12*AO80)</f>
        <v/>
      </c>
      <c r="AY80" s="10">
        <f>IF(AND((ROW()-7)&gt;=$Q$5,(ROW()-6)&lt;=$Q$3),INDEX(LINEST(OFFSET(AF80,1-$Q$5,0,$Q$5,1),OFFSET(AG80,1-$Q$5,0,$Q$5,9),TRUE,TRUE),1,10)*$Q$4,"")</f>
        <v/>
      </c>
      <c r="AZ80" s="9">
        <f>IF(AND((ROW()-7)&gt;=$Q$5,(ROW()-6)&lt;=$Q$3),INDEX(LINEST(OFFSET(AF80,1-$Q$5,0,$Q$5,1),OFFSET(AG80,1-$Q$5,0,$Q$5,9),TRUE,TRUE),1,9),"")</f>
        <v/>
      </c>
      <c r="BA80" s="9">
        <f>IF(AND((ROW()-7)&gt;=$Q$5,(ROW()-6)&lt;=$Q$3),INDEX(LINEST(OFFSET(AF80,1-$Q$5,0,$Q$5,1),OFFSET(AG80,1-$Q$5,0,$Q$5,9),TRUE,TRUE),1,8),"")</f>
        <v/>
      </c>
      <c r="BB80" s="9">
        <f>IF(AND((ROW()-7)&gt;=$Q$5,(ROW()-6)&lt;=$Q$3),INDEX(LINEST(OFFSET(AF80,1-$Q$5,0,$Q$5,1),OFFSET(AG80,1-$Q$5,0,$Q$5,9),TRUE,TRUE),1,7),"")</f>
        <v/>
      </c>
      <c r="BC80" s="9">
        <f>IF(AND((ROW()-7)&gt;=$Q$5,(ROW()-6)&lt;=$Q$3),INDEX(LINEST(OFFSET(AF80,1-$Q$5,0,$Q$5,1),OFFSET(AG80,1-$Q$5,0,$Q$5,9),TRUE,TRUE),1,6),"")</f>
        <v/>
      </c>
      <c r="BD80" s="9">
        <f>IF(AND((ROW()-7)&gt;=$Q$5,(ROW()-6)&lt;=$Q$3),INDEX(LINEST(OFFSET(AF80,1-$Q$5,0,$Q$5,1),OFFSET(AG80,1-$Q$5,0,$Q$5,9),TRUE,TRUE),1,5),"")</f>
        <v/>
      </c>
      <c r="BE80" s="9">
        <f>IF(AND((ROW()-7)&gt;=$Q$5,(ROW()-6)&lt;=$Q$3),INDEX(LINEST(OFFSET(AF80,1-$Q$5,0,$Q$5,1),OFFSET(AG80,1-$Q$5,0,$Q$5,9),TRUE,TRUE),1,4),"")</f>
        <v/>
      </c>
      <c r="BF80" s="9">
        <f>IF(AND((ROW()-7)&gt;=$Q$5,(ROW()-6)&lt;=$Q$3),INDEX(LINEST(OFFSET(AF80,1-$Q$5,0,$Q$5,1),OFFSET(AG80,1-$Q$5,0,$Q$5,9),TRUE,TRUE),1,3),"")</f>
        <v/>
      </c>
      <c r="BG80" s="9">
        <f>IF(AND((ROW()-7)&gt;=$Q$5,(ROW()-6)&lt;=$Q$3),INDEX(LINEST(OFFSET(AF80,1-$Q$5,0,$Q$5,1),OFFSET(AG80,1-$Q$5,0,$Q$5,9),TRUE,TRUE),1,2),"")</f>
        <v/>
      </c>
      <c r="BH80" s="9">
        <f>IF(AND((ROW()-7)&gt;=$Q$5,(ROW()-6)&lt;=$Q$3),INDEX(LINEST(OFFSET(AF80,1-$Q$5,0,$Q$5,1),OFFSET(AG80,1-$Q$5,0,$Q$5,9),TRUE,TRUE),1,1),"")</f>
        <v/>
      </c>
      <c r="BI80" s="10">
        <f>IF(AND((ROW()-7)&gt;=$Q$5,(ROW()-6)&lt;=$Q$3),INDEX(LINEST(OFFSET(AF80,1-$Q$5,0,$Q$5,1),OFFSET(AG80,1-$Q$5,0,$Q$5,9),TRUE,TRUE),3,1),"")</f>
        <v/>
      </c>
      <c r="BL80" s="9">
        <f>IF(AND((ROW()-6)&lt;=$Q$3,ISNUMBER(AY79)),AY79/$Q$4+AZ79*AG80+BA79*AH80+BB79*AI80+BC79*AJ80+BD79*AK80+BE79*AL80+BF79*AM80+BG79*AN80+BH79*AO80,"")</f>
        <v/>
      </c>
      <c r="BM80">
        <f>IF(ISNUMBER(BL80),AVERAGE(OFFSET(AF79,1-$Q$5,0,$Q$5,1)),"")</f>
        <v/>
      </c>
      <c r="BN80">
        <f>IF(ISNUMBER(BL80),(AF80-BL80)^2,"")</f>
        <v/>
      </c>
      <c r="BO80">
        <f>IF(ISNUMBER(BL80),AF80^2,"")</f>
        <v/>
      </c>
      <c r="BP80">
        <f>IF(ISNUMBER(BL80),(AF80-BM80)^2,"")</f>
        <v/>
      </c>
    </row>
    <row r="81">
      <c r="O81">
        <f>IF($R81="","",IF($Q$1="Weekly",INT(($R81-2)/7),IF($Q$1="Quarterly",YEAR($R81)*4+ROUNDUP(MONTH($R81)/3),YEAR($R81)*12+MONTH($R81))))</f>
        <v/>
      </c>
      <c r="P81">
        <f>IF($R81="","",IF($R82="",1,IF($O81&lt;&gt;$O82,1,0)))</f>
        <v/>
      </c>
      <c r="Q81">
        <f>IF($P81=1,SUM($P$7:$P81),"")</f>
        <v/>
      </c>
      <c r="R81">
        <f>IF($A81="","",IF(ISNUMBER($A81),$A81,IFERROR(DATEVALUE($A81),NA())))</f>
        <v/>
      </c>
      <c r="S81" s="7">
        <f>IFERROR(INDEX($R$7:$R$60000,MATCH(ROW()-6,$Q$7:$Q$60000,0)),"")</f>
        <v/>
      </c>
      <c r="T81">
        <f>IFERROR(INDEX($B$7:$B$60000,MATCH(ROW()-6,$Q$7:$Q$60000,0))*1,"")</f>
        <v/>
      </c>
      <c r="U81">
        <f>IFERROR(INDEX($C$7:$C$60000,MATCH(ROW()-6,$Q$7:$Q$60000,0))*1,"")</f>
        <v/>
      </c>
      <c r="V81">
        <f>IFERROR(INDEX($D$7:$D$60000,MATCH(ROW()-6,$Q$7:$Q$60000,0))*1,"")</f>
        <v/>
      </c>
      <c r="W81">
        <f>IFERROR(INDEX($E$7:$E$60000,MATCH(ROW()-6,$Q$7:$Q$60000,0))*1,"")</f>
        <v/>
      </c>
      <c r="X81">
        <f>IFERROR(INDEX($F$7:$F$60000,MATCH(ROW()-6,$Q$7:$Q$60000,0))*1,"")</f>
        <v/>
      </c>
      <c r="Y81">
        <f>IFERROR(INDEX($G$7:$G$60000,MATCH(ROW()-6,$Q$7:$Q$60000,0))*1,"")</f>
        <v/>
      </c>
      <c r="Z81">
        <f>IFERROR(INDEX($H$7:$H$60000,MATCH(ROW()-6,$Q$7:$Q$60000,0))*1,"")</f>
        <v/>
      </c>
      <c r="AA81">
        <f>IFERROR(INDEX($I$7:$I$60000,MATCH(ROW()-6,$Q$7:$Q$60000,0))*1,"")</f>
        <v/>
      </c>
      <c r="AB81">
        <f>IFERROR(INDEX($J$7:$J$60000,MATCH(ROW()-6,$Q$7:$Q$60000,0))*1,"")</f>
        <v/>
      </c>
      <c r="AC81">
        <f>IFERROR(INDEX($K$7:$K$60000,MATCH(ROW()-6,$Q$7:$Q$60000,0))*1,"")</f>
        <v/>
      </c>
      <c r="AF81" s="9">
        <f>IF(OR($S81="",$S80=""),"",IF($B$5="diff",($T81-$T80),LN($T81/$T80)))</f>
        <v/>
      </c>
      <c r="AG81" s="9">
        <f>IF(OR($S81="",$S80=""),"",IF($C$5="diff",(U81-U80),LN(U81/U80)))</f>
        <v/>
      </c>
      <c r="AH81" s="9">
        <f>IF(OR($S81="",$S80=""),"",IF($D$5="diff",(V81-V80),LN(V81/V80)))</f>
        <v/>
      </c>
      <c r="AI81" s="9">
        <f>IF(OR($S81="",$S80=""),"",IF($E$5="diff",(W81-W80),LN(W81/W80)))</f>
        <v/>
      </c>
      <c r="AJ81" s="9">
        <f>IF(OR($S81="",$S80=""),"",IF($F$5="diff",(X81-X80),LN(X81/X80)))</f>
        <v/>
      </c>
      <c r="AK81" s="9">
        <f>IF(OR($S81="",$S80=""),"",IF($G$5="diff",(Y81-Y80),LN(Y81/Y80)))</f>
        <v/>
      </c>
      <c r="AL81" s="9">
        <f>IF(OR($S81="",$S80=""),"",IF($H$5="diff",(Z81-Z80),LN(Z81/Z80)))</f>
        <v/>
      </c>
      <c r="AM81" s="9">
        <f>IF(OR($S81="",$S80=""),"",IF($I$5="diff",(AA81-AA80),LN(AA81/AA80)))</f>
        <v/>
      </c>
      <c r="AN81" s="9">
        <f>IF(OR($S81="",$S80=""),"",IF($J$5="diff",(AB81-AB80),LN(AB81/AB80)))</f>
        <v/>
      </c>
      <c r="AO81" s="9">
        <f>IF(OR($S81="",$S80=""),"",IF($K$5="diff",(AC81-AC80),LN(AC81/AC80)))</f>
        <v/>
      </c>
      <c r="AR81" s="9">
        <f>IF($AF81="","",$AU$13+$AU$4*AG81+$AU$5*AH81+$AU$6*AI81+$AU$7*AJ81+$AU$8*AK81+$AU$9*AL81+$AU$10*AM81+$AU$11*AN81+$AU$12*AO81)</f>
        <v/>
      </c>
      <c r="AY81" s="10">
        <f>IF(AND((ROW()-7)&gt;=$Q$5,(ROW()-6)&lt;=$Q$3),INDEX(LINEST(OFFSET(AF81,1-$Q$5,0,$Q$5,1),OFFSET(AG81,1-$Q$5,0,$Q$5,9),TRUE,TRUE),1,10)*$Q$4,"")</f>
        <v/>
      </c>
      <c r="AZ81" s="9">
        <f>IF(AND((ROW()-7)&gt;=$Q$5,(ROW()-6)&lt;=$Q$3),INDEX(LINEST(OFFSET(AF81,1-$Q$5,0,$Q$5,1),OFFSET(AG81,1-$Q$5,0,$Q$5,9),TRUE,TRUE),1,9),"")</f>
        <v/>
      </c>
      <c r="BA81" s="9">
        <f>IF(AND((ROW()-7)&gt;=$Q$5,(ROW()-6)&lt;=$Q$3),INDEX(LINEST(OFFSET(AF81,1-$Q$5,0,$Q$5,1),OFFSET(AG81,1-$Q$5,0,$Q$5,9),TRUE,TRUE),1,8),"")</f>
        <v/>
      </c>
      <c r="BB81" s="9">
        <f>IF(AND((ROW()-7)&gt;=$Q$5,(ROW()-6)&lt;=$Q$3),INDEX(LINEST(OFFSET(AF81,1-$Q$5,0,$Q$5,1),OFFSET(AG81,1-$Q$5,0,$Q$5,9),TRUE,TRUE),1,7),"")</f>
        <v/>
      </c>
      <c r="BC81" s="9">
        <f>IF(AND((ROW()-7)&gt;=$Q$5,(ROW()-6)&lt;=$Q$3),INDEX(LINEST(OFFSET(AF81,1-$Q$5,0,$Q$5,1),OFFSET(AG81,1-$Q$5,0,$Q$5,9),TRUE,TRUE),1,6),"")</f>
        <v/>
      </c>
      <c r="BD81" s="9">
        <f>IF(AND((ROW()-7)&gt;=$Q$5,(ROW()-6)&lt;=$Q$3),INDEX(LINEST(OFFSET(AF81,1-$Q$5,0,$Q$5,1),OFFSET(AG81,1-$Q$5,0,$Q$5,9),TRUE,TRUE),1,5),"")</f>
        <v/>
      </c>
      <c r="BE81" s="9">
        <f>IF(AND((ROW()-7)&gt;=$Q$5,(ROW()-6)&lt;=$Q$3),INDEX(LINEST(OFFSET(AF81,1-$Q$5,0,$Q$5,1),OFFSET(AG81,1-$Q$5,0,$Q$5,9),TRUE,TRUE),1,4),"")</f>
        <v/>
      </c>
      <c r="BF81" s="9">
        <f>IF(AND((ROW()-7)&gt;=$Q$5,(ROW()-6)&lt;=$Q$3),INDEX(LINEST(OFFSET(AF81,1-$Q$5,0,$Q$5,1),OFFSET(AG81,1-$Q$5,0,$Q$5,9),TRUE,TRUE),1,3),"")</f>
        <v/>
      </c>
      <c r="BG81" s="9">
        <f>IF(AND((ROW()-7)&gt;=$Q$5,(ROW()-6)&lt;=$Q$3),INDEX(LINEST(OFFSET(AF81,1-$Q$5,0,$Q$5,1),OFFSET(AG81,1-$Q$5,0,$Q$5,9),TRUE,TRUE),1,2),"")</f>
        <v/>
      </c>
      <c r="BH81" s="9">
        <f>IF(AND((ROW()-7)&gt;=$Q$5,(ROW()-6)&lt;=$Q$3),INDEX(LINEST(OFFSET(AF81,1-$Q$5,0,$Q$5,1),OFFSET(AG81,1-$Q$5,0,$Q$5,9),TRUE,TRUE),1,1),"")</f>
        <v/>
      </c>
      <c r="BI81" s="10">
        <f>IF(AND((ROW()-7)&gt;=$Q$5,(ROW()-6)&lt;=$Q$3),INDEX(LINEST(OFFSET(AF81,1-$Q$5,0,$Q$5,1),OFFSET(AG81,1-$Q$5,0,$Q$5,9),TRUE,TRUE),3,1),"")</f>
        <v/>
      </c>
      <c r="BL81" s="9">
        <f>IF(AND((ROW()-6)&lt;=$Q$3,ISNUMBER(AY80)),AY80/$Q$4+AZ80*AG81+BA80*AH81+BB80*AI81+BC80*AJ81+BD80*AK81+BE80*AL81+BF80*AM81+BG80*AN81+BH80*AO81,"")</f>
        <v/>
      </c>
      <c r="BM81">
        <f>IF(ISNUMBER(BL81),AVERAGE(OFFSET(AF80,1-$Q$5,0,$Q$5,1)),"")</f>
        <v/>
      </c>
      <c r="BN81">
        <f>IF(ISNUMBER(BL81),(AF81-BL81)^2,"")</f>
        <v/>
      </c>
      <c r="BO81">
        <f>IF(ISNUMBER(BL81),AF81^2,"")</f>
        <v/>
      </c>
      <c r="BP81">
        <f>IF(ISNUMBER(BL81),(AF81-BM81)^2,"")</f>
        <v/>
      </c>
    </row>
    <row r="82">
      <c r="O82">
        <f>IF($R82="","",IF($Q$1="Weekly",INT(($R82-2)/7),IF($Q$1="Quarterly",YEAR($R82)*4+ROUNDUP(MONTH($R82)/3),YEAR($R82)*12+MONTH($R82))))</f>
        <v/>
      </c>
      <c r="P82">
        <f>IF($R82="","",IF($R83="",1,IF($O82&lt;&gt;$O83,1,0)))</f>
        <v/>
      </c>
      <c r="Q82">
        <f>IF($P82=1,SUM($P$7:$P82),"")</f>
        <v/>
      </c>
      <c r="R82">
        <f>IF($A82="","",IF(ISNUMBER($A82),$A82,IFERROR(DATEVALUE($A82),NA())))</f>
        <v/>
      </c>
      <c r="S82" s="7">
        <f>IFERROR(INDEX($R$7:$R$60000,MATCH(ROW()-6,$Q$7:$Q$60000,0)),"")</f>
        <v/>
      </c>
      <c r="T82">
        <f>IFERROR(INDEX($B$7:$B$60000,MATCH(ROW()-6,$Q$7:$Q$60000,0))*1,"")</f>
        <v/>
      </c>
      <c r="U82">
        <f>IFERROR(INDEX($C$7:$C$60000,MATCH(ROW()-6,$Q$7:$Q$60000,0))*1,"")</f>
        <v/>
      </c>
      <c r="V82">
        <f>IFERROR(INDEX($D$7:$D$60000,MATCH(ROW()-6,$Q$7:$Q$60000,0))*1,"")</f>
        <v/>
      </c>
      <c r="W82">
        <f>IFERROR(INDEX($E$7:$E$60000,MATCH(ROW()-6,$Q$7:$Q$60000,0))*1,"")</f>
        <v/>
      </c>
      <c r="X82">
        <f>IFERROR(INDEX($F$7:$F$60000,MATCH(ROW()-6,$Q$7:$Q$60000,0))*1,"")</f>
        <v/>
      </c>
      <c r="Y82">
        <f>IFERROR(INDEX($G$7:$G$60000,MATCH(ROW()-6,$Q$7:$Q$60000,0))*1,"")</f>
        <v/>
      </c>
      <c r="Z82">
        <f>IFERROR(INDEX($H$7:$H$60000,MATCH(ROW()-6,$Q$7:$Q$60000,0))*1,"")</f>
        <v/>
      </c>
      <c r="AA82">
        <f>IFERROR(INDEX($I$7:$I$60000,MATCH(ROW()-6,$Q$7:$Q$60000,0))*1,"")</f>
        <v/>
      </c>
      <c r="AB82">
        <f>IFERROR(INDEX($J$7:$J$60000,MATCH(ROW()-6,$Q$7:$Q$60000,0))*1,"")</f>
        <v/>
      </c>
      <c r="AC82">
        <f>IFERROR(INDEX($K$7:$K$60000,MATCH(ROW()-6,$Q$7:$Q$60000,0))*1,"")</f>
        <v/>
      </c>
      <c r="AF82" s="9">
        <f>IF(OR($S82="",$S81=""),"",IF($B$5="diff",($T82-$T81),LN($T82/$T81)))</f>
        <v/>
      </c>
      <c r="AG82" s="9">
        <f>IF(OR($S82="",$S81=""),"",IF($C$5="diff",(U82-U81),LN(U82/U81)))</f>
        <v/>
      </c>
      <c r="AH82" s="9">
        <f>IF(OR($S82="",$S81=""),"",IF($D$5="diff",(V82-V81),LN(V82/V81)))</f>
        <v/>
      </c>
      <c r="AI82" s="9">
        <f>IF(OR($S82="",$S81=""),"",IF($E$5="diff",(W82-W81),LN(W82/W81)))</f>
        <v/>
      </c>
      <c r="AJ82" s="9">
        <f>IF(OR($S82="",$S81=""),"",IF($F$5="diff",(X82-X81),LN(X82/X81)))</f>
        <v/>
      </c>
      <c r="AK82" s="9">
        <f>IF(OR($S82="",$S81=""),"",IF($G$5="diff",(Y82-Y81),LN(Y82/Y81)))</f>
        <v/>
      </c>
      <c r="AL82" s="9">
        <f>IF(OR($S82="",$S81=""),"",IF($H$5="diff",(Z82-Z81),LN(Z82/Z81)))</f>
        <v/>
      </c>
      <c r="AM82" s="9">
        <f>IF(OR($S82="",$S81=""),"",IF($I$5="diff",(AA82-AA81),LN(AA82/AA81)))</f>
        <v/>
      </c>
      <c r="AN82" s="9">
        <f>IF(OR($S82="",$S81=""),"",IF($J$5="diff",(AB82-AB81),LN(AB82/AB81)))</f>
        <v/>
      </c>
      <c r="AO82" s="9">
        <f>IF(OR($S82="",$S81=""),"",IF($K$5="diff",(AC82-AC81),LN(AC82/AC81)))</f>
        <v/>
      </c>
      <c r="AR82" s="9">
        <f>IF($AF82="","",$AU$13+$AU$4*AG82+$AU$5*AH82+$AU$6*AI82+$AU$7*AJ82+$AU$8*AK82+$AU$9*AL82+$AU$10*AM82+$AU$11*AN82+$AU$12*AO82)</f>
        <v/>
      </c>
      <c r="AY82" s="10">
        <f>IF(AND((ROW()-7)&gt;=$Q$5,(ROW()-6)&lt;=$Q$3),INDEX(LINEST(OFFSET(AF82,1-$Q$5,0,$Q$5,1),OFFSET(AG82,1-$Q$5,0,$Q$5,9),TRUE,TRUE),1,10)*$Q$4,"")</f>
        <v/>
      </c>
      <c r="AZ82" s="9">
        <f>IF(AND((ROW()-7)&gt;=$Q$5,(ROW()-6)&lt;=$Q$3),INDEX(LINEST(OFFSET(AF82,1-$Q$5,0,$Q$5,1),OFFSET(AG82,1-$Q$5,0,$Q$5,9),TRUE,TRUE),1,9),"")</f>
        <v/>
      </c>
      <c r="BA82" s="9">
        <f>IF(AND((ROW()-7)&gt;=$Q$5,(ROW()-6)&lt;=$Q$3),INDEX(LINEST(OFFSET(AF82,1-$Q$5,0,$Q$5,1),OFFSET(AG82,1-$Q$5,0,$Q$5,9),TRUE,TRUE),1,8),"")</f>
        <v/>
      </c>
      <c r="BB82" s="9">
        <f>IF(AND((ROW()-7)&gt;=$Q$5,(ROW()-6)&lt;=$Q$3),INDEX(LINEST(OFFSET(AF82,1-$Q$5,0,$Q$5,1),OFFSET(AG82,1-$Q$5,0,$Q$5,9),TRUE,TRUE),1,7),"")</f>
        <v/>
      </c>
      <c r="BC82" s="9">
        <f>IF(AND((ROW()-7)&gt;=$Q$5,(ROW()-6)&lt;=$Q$3),INDEX(LINEST(OFFSET(AF82,1-$Q$5,0,$Q$5,1),OFFSET(AG82,1-$Q$5,0,$Q$5,9),TRUE,TRUE),1,6),"")</f>
        <v/>
      </c>
      <c r="BD82" s="9">
        <f>IF(AND((ROW()-7)&gt;=$Q$5,(ROW()-6)&lt;=$Q$3),INDEX(LINEST(OFFSET(AF82,1-$Q$5,0,$Q$5,1),OFFSET(AG82,1-$Q$5,0,$Q$5,9),TRUE,TRUE),1,5),"")</f>
        <v/>
      </c>
      <c r="BE82" s="9">
        <f>IF(AND((ROW()-7)&gt;=$Q$5,(ROW()-6)&lt;=$Q$3),INDEX(LINEST(OFFSET(AF82,1-$Q$5,0,$Q$5,1),OFFSET(AG82,1-$Q$5,0,$Q$5,9),TRUE,TRUE),1,4),"")</f>
        <v/>
      </c>
      <c r="BF82" s="9">
        <f>IF(AND((ROW()-7)&gt;=$Q$5,(ROW()-6)&lt;=$Q$3),INDEX(LINEST(OFFSET(AF82,1-$Q$5,0,$Q$5,1),OFFSET(AG82,1-$Q$5,0,$Q$5,9),TRUE,TRUE),1,3),"")</f>
        <v/>
      </c>
      <c r="BG82" s="9">
        <f>IF(AND((ROW()-7)&gt;=$Q$5,(ROW()-6)&lt;=$Q$3),INDEX(LINEST(OFFSET(AF82,1-$Q$5,0,$Q$5,1),OFFSET(AG82,1-$Q$5,0,$Q$5,9),TRUE,TRUE),1,2),"")</f>
        <v/>
      </c>
      <c r="BH82" s="9">
        <f>IF(AND((ROW()-7)&gt;=$Q$5,(ROW()-6)&lt;=$Q$3),INDEX(LINEST(OFFSET(AF82,1-$Q$5,0,$Q$5,1),OFFSET(AG82,1-$Q$5,0,$Q$5,9),TRUE,TRUE),1,1),"")</f>
        <v/>
      </c>
      <c r="BI82" s="10">
        <f>IF(AND((ROW()-7)&gt;=$Q$5,(ROW()-6)&lt;=$Q$3),INDEX(LINEST(OFFSET(AF82,1-$Q$5,0,$Q$5,1),OFFSET(AG82,1-$Q$5,0,$Q$5,9),TRUE,TRUE),3,1),"")</f>
        <v/>
      </c>
      <c r="BL82" s="9">
        <f>IF(AND((ROW()-6)&lt;=$Q$3,ISNUMBER(AY81)),AY81/$Q$4+AZ81*AG82+BA81*AH82+BB81*AI82+BC81*AJ82+BD81*AK82+BE81*AL82+BF81*AM82+BG81*AN82+BH81*AO82,"")</f>
        <v/>
      </c>
      <c r="BM82">
        <f>IF(ISNUMBER(BL82),AVERAGE(OFFSET(AF81,1-$Q$5,0,$Q$5,1)),"")</f>
        <v/>
      </c>
      <c r="BN82">
        <f>IF(ISNUMBER(BL82),(AF82-BL82)^2,"")</f>
        <v/>
      </c>
      <c r="BO82">
        <f>IF(ISNUMBER(BL82),AF82^2,"")</f>
        <v/>
      </c>
      <c r="BP82">
        <f>IF(ISNUMBER(BL82),(AF82-BM82)^2,"")</f>
        <v/>
      </c>
    </row>
    <row r="83">
      <c r="O83">
        <f>IF($R83="","",IF($Q$1="Weekly",INT(($R83-2)/7),IF($Q$1="Quarterly",YEAR($R83)*4+ROUNDUP(MONTH($R83)/3),YEAR($R83)*12+MONTH($R83))))</f>
        <v/>
      </c>
      <c r="P83">
        <f>IF($R83="","",IF($R84="",1,IF($O83&lt;&gt;$O84,1,0)))</f>
        <v/>
      </c>
      <c r="Q83">
        <f>IF($P83=1,SUM($P$7:$P83),"")</f>
        <v/>
      </c>
      <c r="R83">
        <f>IF($A83="","",IF(ISNUMBER($A83),$A83,IFERROR(DATEVALUE($A83),NA())))</f>
        <v/>
      </c>
      <c r="S83" s="7">
        <f>IFERROR(INDEX($R$7:$R$60000,MATCH(ROW()-6,$Q$7:$Q$60000,0)),"")</f>
        <v/>
      </c>
      <c r="T83">
        <f>IFERROR(INDEX($B$7:$B$60000,MATCH(ROW()-6,$Q$7:$Q$60000,0))*1,"")</f>
        <v/>
      </c>
      <c r="U83">
        <f>IFERROR(INDEX($C$7:$C$60000,MATCH(ROW()-6,$Q$7:$Q$60000,0))*1,"")</f>
        <v/>
      </c>
      <c r="V83">
        <f>IFERROR(INDEX($D$7:$D$60000,MATCH(ROW()-6,$Q$7:$Q$60000,0))*1,"")</f>
        <v/>
      </c>
      <c r="W83">
        <f>IFERROR(INDEX($E$7:$E$60000,MATCH(ROW()-6,$Q$7:$Q$60000,0))*1,"")</f>
        <v/>
      </c>
      <c r="X83">
        <f>IFERROR(INDEX($F$7:$F$60000,MATCH(ROW()-6,$Q$7:$Q$60000,0))*1,"")</f>
        <v/>
      </c>
      <c r="Y83">
        <f>IFERROR(INDEX($G$7:$G$60000,MATCH(ROW()-6,$Q$7:$Q$60000,0))*1,"")</f>
        <v/>
      </c>
      <c r="Z83">
        <f>IFERROR(INDEX($H$7:$H$60000,MATCH(ROW()-6,$Q$7:$Q$60000,0))*1,"")</f>
        <v/>
      </c>
      <c r="AA83">
        <f>IFERROR(INDEX($I$7:$I$60000,MATCH(ROW()-6,$Q$7:$Q$60000,0))*1,"")</f>
        <v/>
      </c>
      <c r="AB83">
        <f>IFERROR(INDEX($J$7:$J$60000,MATCH(ROW()-6,$Q$7:$Q$60000,0))*1,"")</f>
        <v/>
      </c>
      <c r="AC83">
        <f>IFERROR(INDEX($K$7:$K$60000,MATCH(ROW()-6,$Q$7:$Q$60000,0))*1,"")</f>
        <v/>
      </c>
      <c r="AF83" s="9">
        <f>IF(OR($S83="",$S82=""),"",IF($B$5="diff",($T83-$T82),LN($T83/$T82)))</f>
        <v/>
      </c>
      <c r="AG83" s="9">
        <f>IF(OR($S83="",$S82=""),"",IF($C$5="diff",(U83-U82),LN(U83/U82)))</f>
        <v/>
      </c>
      <c r="AH83" s="9">
        <f>IF(OR($S83="",$S82=""),"",IF($D$5="diff",(V83-V82),LN(V83/V82)))</f>
        <v/>
      </c>
      <c r="AI83" s="9">
        <f>IF(OR($S83="",$S82=""),"",IF($E$5="diff",(W83-W82),LN(W83/W82)))</f>
        <v/>
      </c>
      <c r="AJ83" s="9">
        <f>IF(OR($S83="",$S82=""),"",IF($F$5="diff",(X83-X82),LN(X83/X82)))</f>
        <v/>
      </c>
      <c r="AK83" s="9">
        <f>IF(OR($S83="",$S82=""),"",IF($G$5="diff",(Y83-Y82),LN(Y83/Y82)))</f>
        <v/>
      </c>
      <c r="AL83" s="9">
        <f>IF(OR($S83="",$S82=""),"",IF($H$5="diff",(Z83-Z82),LN(Z83/Z82)))</f>
        <v/>
      </c>
      <c r="AM83" s="9">
        <f>IF(OR($S83="",$S82=""),"",IF($I$5="diff",(AA83-AA82),LN(AA83/AA82)))</f>
        <v/>
      </c>
      <c r="AN83" s="9">
        <f>IF(OR($S83="",$S82=""),"",IF($J$5="diff",(AB83-AB82),LN(AB83/AB82)))</f>
        <v/>
      </c>
      <c r="AO83" s="9">
        <f>IF(OR($S83="",$S82=""),"",IF($K$5="diff",(AC83-AC82),LN(AC83/AC82)))</f>
        <v/>
      </c>
      <c r="AR83" s="9">
        <f>IF($AF83="","",$AU$13+$AU$4*AG83+$AU$5*AH83+$AU$6*AI83+$AU$7*AJ83+$AU$8*AK83+$AU$9*AL83+$AU$10*AM83+$AU$11*AN83+$AU$12*AO83)</f>
        <v/>
      </c>
      <c r="AY83" s="10">
        <f>IF(AND((ROW()-7)&gt;=$Q$5,(ROW()-6)&lt;=$Q$3),INDEX(LINEST(OFFSET(AF83,1-$Q$5,0,$Q$5,1),OFFSET(AG83,1-$Q$5,0,$Q$5,9),TRUE,TRUE),1,10)*$Q$4,"")</f>
        <v/>
      </c>
      <c r="AZ83" s="9">
        <f>IF(AND((ROW()-7)&gt;=$Q$5,(ROW()-6)&lt;=$Q$3),INDEX(LINEST(OFFSET(AF83,1-$Q$5,0,$Q$5,1),OFFSET(AG83,1-$Q$5,0,$Q$5,9),TRUE,TRUE),1,9),"")</f>
        <v/>
      </c>
      <c r="BA83" s="9">
        <f>IF(AND((ROW()-7)&gt;=$Q$5,(ROW()-6)&lt;=$Q$3),INDEX(LINEST(OFFSET(AF83,1-$Q$5,0,$Q$5,1),OFFSET(AG83,1-$Q$5,0,$Q$5,9),TRUE,TRUE),1,8),"")</f>
        <v/>
      </c>
      <c r="BB83" s="9">
        <f>IF(AND((ROW()-7)&gt;=$Q$5,(ROW()-6)&lt;=$Q$3),INDEX(LINEST(OFFSET(AF83,1-$Q$5,0,$Q$5,1),OFFSET(AG83,1-$Q$5,0,$Q$5,9),TRUE,TRUE),1,7),"")</f>
        <v/>
      </c>
      <c r="BC83" s="9">
        <f>IF(AND((ROW()-7)&gt;=$Q$5,(ROW()-6)&lt;=$Q$3),INDEX(LINEST(OFFSET(AF83,1-$Q$5,0,$Q$5,1),OFFSET(AG83,1-$Q$5,0,$Q$5,9),TRUE,TRUE),1,6),"")</f>
        <v/>
      </c>
      <c r="BD83" s="9">
        <f>IF(AND((ROW()-7)&gt;=$Q$5,(ROW()-6)&lt;=$Q$3),INDEX(LINEST(OFFSET(AF83,1-$Q$5,0,$Q$5,1),OFFSET(AG83,1-$Q$5,0,$Q$5,9),TRUE,TRUE),1,5),"")</f>
        <v/>
      </c>
      <c r="BE83" s="9">
        <f>IF(AND((ROW()-7)&gt;=$Q$5,(ROW()-6)&lt;=$Q$3),INDEX(LINEST(OFFSET(AF83,1-$Q$5,0,$Q$5,1),OFFSET(AG83,1-$Q$5,0,$Q$5,9),TRUE,TRUE),1,4),"")</f>
        <v/>
      </c>
      <c r="BF83" s="9">
        <f>IF(AND((ROW()-7)&gt;=$Q$5,(ROW()-6)&lt;=$Q$3),INDEX(LINEST(OFFSET(AF83,1-$Q$5,0,$Q$5,1),OFFSET(AG83,1-$Q$5,0,$Q$5,9),TRUE,TRUE),1,3),"")</f>
        <v/>
      </c>
      <c r="BG83" s="9">
        <f>IF(AND((ROW()-7)&gt;=$Q$5,(ROW()-6)&lt;=$Q$3),INDEX(LINEST(OFFSET(AF83,1-$Q$5,0,$Q$5,1),OFFSET(AG83,1-$Q$5,0,$Q$5,9),TRUE,TRUE),1,2),"")</f>
        <v/>
      </c>
      <c r="BH83" s="9">
        <f>IF(AND((ROW()-7)&gt;=$Q$5,(ROW()-6)&lt;=$Q$3),INDEX(LINEST(OFFSET(AF83,1-$Q$5,0,$Q$5,1),OFFSET(AG83,1-$Q$5,0,$Q$5,9),TRUE,TRUE),1,1),"")</f>
        <v/>
      </c>
      <c r="BI83" s="10">
        <f>IF(AND((ROW()-7)&gt;=$Q$5,(ROW()-6)&lt;=$Q$3),INDEX(LINEST(OFFSET(AF83,1-$Q$5,0,$Q$5,1),OFFSET(AG83,1-$Q$5,0,$Q$5,9),TRUE,TRUE),3,1),"")</f>
        <v/>
      </c>
      <c r="BL83" s="9">
        <f>IF(AND((ROW()-6)&lt;=$Q$3,ISNUMBER(AY82)),AY82/$Q$4+AZ82*AG83+BA82*AH83+BB82*AI83+BC82*AJ83+BD82*AK83+BE82*AL83+BF82*AM83+BG82*AN83+BH82*AO83,"")</f>
        <v/>
      </c>
      <c r="BM83">
        <f>IF(ISNUMBER(BL83),AVERAGE(OFFSET(AF82,1-$Q$5,0,$Q$5,1)),"")</f>
        <v/>
      </c>
      <c r="BN83">
        <f>IF(ISNUMBER(BL83),(AF83-BL83)^2,"")</f>
        <v/>
      </c>
      <c r="BO83">
        <f>IF(ISNUMBER(BL83),AF83^2,"")</f>
        <v/>
      </c>
      <c r="BP83">
        <f>IF(ISNUMBER(BL83),(AF83-BM83)^2,"")</f>
        <v/>
      </c>
    </row>
    <row r="84">
      <c r="O84">
        <f>IF($R84="","",IF($Q$1="Weekly",INT(($R84-2)/7),IF($Q$1="Quarterly",YEAR($R84)*4+ROUNDUP(MONTH($R84)/3),YEAR($R84)*12+MONTH($R84))))</f>
        <v/>
      </c>
      <c r="P84">
        <f>IF($R84="","",IF($R85="",1,IF($O84&lt;&gt;$O85,1,0)))</f>
        <v/>
      </c>
      <c r="Q84">
        <f>IF($P84=1,SUM($P$7:$P84),"")</f>
        <v/>
      </c>
      <c r="R84">
        <f>IF($A84="","",IF(ISNUMBER($A84),$A84,IFERROR(DATEVALUE($A84),NA())))</f>
        <v/>
      </c>
      <c r="S84" s="7">
        <f>IFERROR(INDEX($R$7:$R$60000,MATCH(ROW()-6,$Q$7:$Q$60000,0)),"")</f>
        <v/>
      </c>
      <c r="T84">
        <f>IFERROR(INDEX($B$7:$B$60000,MATCH(ROW()-6,$Q$7:$Q$60000,0))*1,"")</f>
        <v/>
      </c>
      <c r="U84">
        <f>IFERROR(INDEX($C$7:$C$60000,MATCH(ROW()-6,$Q$7:$Q$60000,0))*1,"")</f>
        <v/>
      </c>
      <c r="V84">
        <f>IFERROR(INDEX($D$7:$D$60000,MATCH(ROW()-6,$Q$7:$Q$60000,0))*1,"")</f>
        <v/>
      </c>
      <c r="W84">
        <f>IFERROR(INDEX($E$7:$E$60000,MATCH(ROW()-6,$Q$7:$Q$60000,0))*1,"")</f>
        <v/>
      </c>
      <c r="X84">
        <f>IFERROR(INDEX($F$7:$F$60000,MATCH(ROW()-6,$Q$7:$Q$60000,0))*1,"")</f>
        <v/>
      </c>
      <c r="Y84">
        <f>IFERROR(INDEX($G$7:$G$60000,MATCH(ROW()-6,$Q$7:$Q$60000,0))*1,"")</f>
        <v/>
      </c>
      <c r="Z84">
        <f>IFERROR(INDEX($H$7:$H$60000,MATCH(ROW()-6,$Q$7:$Q$60000,0))*1,"")</f>
        <v/>
      </c>
      <c r="AA84">
        <f>IFERROR(INDEX($I$7:$I$60000,MATCH(ROW()-6,$Q$7:$Q$60000,0))*1,"")</f>
        <v/>
      </c>
      <c r="AB84">
        <f>IFERROR(INDEX($J$7:$J$60000,MATCH(ROW()-6,$Q$7:$Q$60000,0))*1,"")</f>
        <v/>
      </c>
      <c r="AC84">
        <f>IFERROR(INDEX($K$7:$K$60000,MATCH(ROW()-6,$Q$7:$Q$60000,0))*1,"")</f>
        <v/>
      </c>
      <c r="AF84" s="9">
        <f>IF(OR($S84="",$S83=""),"",IF($B$5="diff",($T84-$T83),LN($T84/$T83)))</f>
        <v/>
      </c>
      <c r="AG84" s="9">
        <f>IF(OR($S84="",$S83=""),"",IF($C$5="diff",(U84-U83),LN(U84/U83)))</f>
        <v/>
      </c>
      <c r="AH84" s="9">
        <f>IF(OR($S84="",$S83=""),"",IF($D$5="diff",(V84-V83),LN(V84/V83)))</f>
        <v/>
      </c>
      <c r="AI84" s="9">
        <f>IF(OR($S84="",$S83=""),"",IF($E$5="diff",(W84-W83),LN(W84/W83)))</f>
        <v/>
      </c>
      <c r="AJ84" s="9">
        <f>IF(OR($S84="",$S83=""),"",IF($F$5="diff",(X84-X83),LN(X84/X83)))</f>
        <v/>
      </c>
      <c r="AK84" s="9">
        <f>IF(OR($S84="",$S83=""),"",IF($G$5="diff",(Y84-Y83),LN(Y84/Y83)))</f>
        <v/>
      </c>
      <c r="AL84" s="9">
        <f>IF(OR($S84="",$S83=""),"",IF($H$5="diff",(Z84-Z83),LN(Z84/Z83)))</f>
        <v/>
      </c>
      <c r="AM84" s="9">
        <f>IF(OR($S84="",$S83=""),"",IF($I$5="diff",(AA84-AA83),LN(AA84/AA83)))</f>
        <v/>
      </c>
      <c r="AN84" s="9">
        <f>IF(OR($S84="",$S83=""),"",IF($J$5="diff",(AB84-AB83),LN(AB84/AB83)))</f>
        <v/>
      </c>
      <c r="AO84" s="9">
        <f>IF(OR($S84="",$S83=""),"",IF($K$5="diff",(AC84-AC83),LN(AC84/AC83)))</f>
        <v/>
      </c>
      <c r="AR84" s="9">
        <f>IF($AF84="","",$AU$13+$AU$4*AG84+$AU$5*AH84+$AU$6*AI84+$AU$7*AJ84+$AU$8*AK84+$AU$9*AL84+$AU$10*AM84+$AU$11*AN84+$AU$12*AO84)</f>
        <v/>
      </c>
      <c r="AY84" s="10">
        <f>IF(AND((ROW()-7)&gt;=$Q$5,(ROW()-6)&lt;=$Q$3),INDEX(LINEST(OFFSET(AF84,1-$Q$5,0,$Q$5,1),OFFSET(AG84,1-$Q$5,0,$Q$5,9),TRUE,TRUE),1,10)*$Q$4,"")</f>
        <v/>
      </c>
      <c r="AZ84" s="9">
        <f>IF(AND((ROW()-7)&gt;=$Q$5,(ROW()-6)&lt;=$Q$3),INDEX(LINEST(OFFSET(AF84,1-$Q$5,0,$Q$5,1),OFFSET(AG84,1-$Q$5,0,$Q$5,9),TRUE,TRUE),1,9),"")</f>
        <v/>
      </c>
      <c r="BA84" s="9">
        <f>IF(AND((ROW()-7)&gt;=$Q$5,(ROW()-6)&lt;=$Q$3),INDEX(LINEST(OFFSET(AF84,1-$Q$5,0,$Q$5,1),OFFSET(AG84,1-$Q$5,0,$Q$5,9),TRUE,TRUE),1,8),"")</f>
        <v/>
      </c>
      <c r="BB84" s="9">
        <f>IF(AND((ROW()-7)&gt;=$Q$5,(ROW()-6)&lt;=$Q$3),INDEX(LINEST(OFFSET(AF84,1-$Q$5,0,$Q$5,1),OFFSET(AG84,1-$Q$5,0,$Q$5,9),TRUE,TRUE),1,7),"")</f>
        <v/>
      </c>
      <c r="BC84" s="9">
        <f>IF(AND((ROW()-7)&gt;=$Q$5,(ROW()-6)&lt;=$Q$3),INDEX(LINEST(OFFSET(AF84,1-$Q$5,0,$Q$5,1),OFFSET(AG84,1-$Q$5,0,$Q$5,9),TRUE,TRUE),1,6),"")</f>
        <v/>
      </c>
      <c r="BD84" s="9">
        <f>IF(AND((ROW()-7)&gt;=$Q$5,(ROW()-6)&lt;=$Q$3),INDEX(LINEST(OFFSET(AF84,1-$Q$5,0,$Q$5,1),OFFSET(AG84,1-$Q$5,0,$Q$5,9),TRUE,TRUE),1,5),"")</f>
        <v/>
      </c>
      <c r="BE84" s="9">
        <f>IF(AND((ROW()-7)&gt;=$Q$5,(ROW()-6)&lt;=$Q$3),INDEX(LINEST(OFFSET(AF84,1-$Q$5,0,$Q$5,1),OFFSET(AG84,1-$Q$5,0,$Q$5,9),TRUE,TRUE),1,4),"")</f>
        <v/>
      </c>
      <c r="BF84" s="9">
        <f>IF(AND((ROW()-7)&gt;=$Q$5,(ROW()-6)&lt;=$Q$3),INDEX(LINEST(OFFSET(AF84,1-$Q$5,0,$Q$5,1),OFFSET(AG84,1-$Q$5,0,$Q$5,9),TRUE,TRUE),1,3),"")</f>
        <v/>
      </c>
      <c r="BG84" s="9">
        <f>IF(AND((ROW()-7)&gt;=$Q$5,(ROW()-6)&lt;=$Q$3),INDEX(LINEST(OFFSET(AF84,1-$Q$5,0,$Q$5,1),OFFSET(AG84,1-$Q$5,0,$Q$5,9),TRUE,TRUE),1,2),"")</f>
        <v/>
      </c>
      <c r="BH84" s="9">
        <f>IF(AND((ROW()-7)&gt;=$Q$5,(ROW()-6)&lt;=$Q$3),INDEX(LINEST(OFFSET(AF84,1-$Q$5,0,$Q$5,1),OFFSET(AG84,1-$Q$5,0,$Q$5,9),TRUE,TRUE),1,1),"")</f>
        <v/>
      </c>
      <c r="BI84" s="10">
        <f>IF(AND((ROW()-7)&gt;=$Q$5,(ROW()-6)&lt;=$Q$3),INDEX(LINEST(OFFSET(AF84,1-$Q$5,0,$Q$5,1),OFFSET(AG84,1-$Q$5,0,$Q$5,9),TRUE,TRUE),3,1),"")</f>
        <v/>
      </c>
      <c r="BL84" s="9">
        <f>IF(AND((ROW()-6)&lt;=$Q$3,ISNUMBER(AY83)),AY83/$Q$4+AZ83*AG84+BA83*AH84+BB83*AI84+BC83*AJ84+BD83*AK84+BE83*AL84+BF83*AM84+BG83*AN84+BH83*AO84,"")</f>
        <v/>
      </c>
      <c r="BM84">
        <f>IF(ISNUMBER(BL84),AVERAGE(OFFSET(AF83,1-$Q$5,0,$Q$5,1)),"")</f>
        <v/>
      </c>
      <c r="BN84">
        <f>IF(ISNUMBER(BL84),(AF84-BL84)^2,"")</f>
        <v/>
      </c>
      <c r="BO84">
        <f>IF(ISNUMBER(BL84),AF84^2,"")</f>
        <v/>
      </c>
      <c r="BP84">
        <f>IF(ISNUMBER(BL84),(AF84-BM84)^2,"")</f>
        <v/>
      </c>
    </row>
    <row r="85">
      <c r="O85">
        <f>IF($R85="","",IF($Q$1="Weekly",INT(($R85-2)/7),IF($Q$1="Quarterly",YEAR($R85)*4+ROUNDUP(MONTH($R85)/3),YEAR($R85)*12+MONTH($R85))))</f>
        <v/>
      </c>
      <c r="P85">
        <f>IF($R85="","",IF($R86="",1,IF($O85&lt;&gt;$O86,1,0)))</f>
        <v/>
      </c>
      <c r="Q85">
        <f>IF($P85=1,SUM($P$7:$P85),"")</f>
        <v/>
      </c>
      <c r="R85">
        <f>IF($A85="","",IF(ISNUMBER($A85),$A85,IFERROR(DATEVALUE($A85),NA())))</f>
        <v/>
      </c>
      <c r="S85" s="7">
        <f>IFERROR(INDEX($R$7:$R$60000,MATCH(ROW()-6,$Q$7:$Q$60000,0)),"")</f>
        <v/>
      </c>
      <c r="T85">
        <f>IFERROR(INDEX($B$7:$B$60000,MATCH(ROW()-6,$Q$7:$Q$60000,0))*1,"")</f>
        <v/>
      </c>
      <c r="U85">
        <f>IFERROR(INDEX($C$7:$C$60000,MATCH(ROW()-6,$Q$7:$Q$60000,0))*1,"")</f>
        <v/>
      </c>
      <c r="V85">
        <f>IFERROR(INDEX($D$7:$D$60000,MATCH(ROW()-6,$Q$7:$Q$60000,0))*1,"")</f>
        <v/>
      </c>
      <c r="W85">
        <f>IFERROR(INDEX($E$7:$E$60000,MATCH(ROW()-6,$Q$7:$Q$60000,0))*1,"")</f>
        <v/>
      </c>
      <c r="X85">
        <f>IFERROR(INDEX($F$7:$F$60000,MATCH(ROW()-6,$Q$7:$Q$60000,0))*1,"")</f>
        <v/>
      </c>
      <c r="Y85">
        <f>IFERROR(INDEX($G$7:$G$60000,MATCH(ROW()-6,$Q$7:$Q$60000,0))*1,"")</f>
        <v/>
      </c>
      <c r="Z85">
        <f>IFERROR(INDEX($H$7:$H$60000,MATCH(ROW()-6,$Q$7:$Q$60000,0))*1,"")</f>
        <v/>
      </c>
      <c r="AA85">
        <f>IFERROR(INDEX($I$7:$I$60000,MATCH(ROW()-6,$Q$7:$Q$60000,0))*1,"")</f>
        <v/>
      </c>
      <c r="AB85">
        <f>IFERROR(INDEX($J$7:$J$60000,MATCH(ROW()-6,$Q$7:$Q$60000,0))*1,"")</f>
        <v/>
      </c>
      <c r="AC85">
        <f>IFERROR(INDEX($K$7:$K$60000,MATCH(ROW()-6,$Q$7:$Q$60000,0))*1,"")</f>
        <v/>
      </c>
      <c r="AF85" s="9">
        <f>IF(OR($S85="",$S84=""),"",IF($B$5="diff",($T85-$T84),LN($T85/$T84)))</f>
        <v/>
      </c>
      <c r="AG85" s="9">
        <f>IF(OR($S85="",$S84=""),"",IF($C$5="diff",(U85-U84),LN(U85/U84)))</f>
        <v/>
      </c>
      <c r="AH85" s="9">
        <f>IF(OR($S85="",$S84=""),"",IF($D$5="diff",(V85-V84),LN(V85/V84)))</f>
        <v/>
      </c>
      <c r="AI85" s="9">
        <f>IF(OR($S85="",$S84=""),"",IF($E$5="diff",(W85-W84),LN(W85/W84)))</f>
        <v/>
      </c>
      <c r="AJ85" s="9">
        <f>IF(OR($S85="",$S84=""),"",IF($F$5="diff",(X85-X84),LN(X85/X84)))</f>
        <v/>
      </c>
      <c r="AK85" s="9">
        <f>IF(OR($S85="",$S84=""),"",IF($G$5="diff",(Y85-Y84),LN(Y85/Y84)))</f>
        <v/>
      </c>
      <c r="AL85" s="9">
        <f>IF(OR($S85="",$S84=""),"",IF($H$5="diff",(Z85-Z84),LN(Z85/Z84)))</f>
        <v/>
      </c>
      <c r="AM85" s="9">
        <f>IF(OR($S85="",$S84=""),"",IF($I$5="diff",(AA85-AA84),LN(AA85/AA84)))</f>
        <v/>
      </c>
      <c r="AN85" s="9">
        <f>IF(OR($S85="",$S84=""),"",IF($J$5="diff",(AB85-AB84),LN(AB85/AB84)))</f>
        <v/>
      </c>
      <c r="AO85" s="9">
        <f>IF(OR($S85="",$S84=""),"",IF($K$5="diff",(AC85-AC84),LN(AC85/AC84)))</f>
        <v/>
      </c>
      <c r="AR85" s="9">
        <f>IF($AF85="","",$AU$13+$AU$4*AG85+$AU$5*AH85+$AU$6*AI85+$AU$7*AJ85+$AU$8*AK85+$AU$9*AL85+$AU$10*AM85+$AU$11*AN85+$AU$12*AO85)</f>
        <v/>
      </c>
      <c r="AY85" s="10">
        <f>IF(AND((ROW()-7)&gt;=$Q$5,(ROW()-6)&lt;=$Q$3),INDEX(LINEST(OFFSET(AF85,1-$Q$5,0,$Q$5,1),OFFSET(AG85,1-$Q$5,0,$Q$5,9),TRUE,TRUE),1,10)*$Q$4,"")</f>
        <v/>
      </c>
      <c r="AZ85" s="9">
        <f>IF(AND((ROW()-7)&gt;=$Q$5,(ROW()-6)&lt;=$Q$3),INDEX(LINEST(OFFSET(AF85,1-$Q$5,0,$Q$5,1),OFFSET(AG85,1-$Q$5,0,$Q$5,9),TRUE,TRUE),1,9),"")</f>
        <v/>
      </c>
      <c r="BA85" s="9">
        <f>IF(AND((ROW()-7)&gt;=$Q$5,(ROW()-6)&lt;=$Q$3),INDEX(LINEST(OFFSET(AF85,1-$Q$5,0,$Q$5,1),OFFSET(AG85,1-$Q$5,0,$Q$5,9),TRUE,TRUE),1,8),"")</f>
        <v/>
      </c>
      <c r="BB85" s="9">
        <f>IF(AND((ROW()-7)&gt;=$Q$5,(ROW()-6)&lt;=$Q$3),INDEX(LINEST(OFFSET(AF85,1-$Q$5,0,$Q$5,1),OFFSET(AG85,1-$Q$5,0,$Q$5,9),TRUE,TRUE),1,7),"")</f>
        <v/>
      </c>
      <c r="BC85" s="9">
        <f>IF(AND((ROW()-7)&gt;=$Q$5,(ROW()-6)&lt;=$Q$3),INDEX(LINEST(OFFSET(AF85,1-$Q$5,0,$Q$5,1),OFFSET(AG85,1-$Q$5,0,$Q$5,9),TRUE,TRUE),1,6),"")</f>
        <v/>
      </c>
      <c r="BD85" s="9">
        <f>IF(AND((ROW()-7)&gt;=$Q$5,(ROW()-6)&lt;=$Q$3),INDEX(LINEST(OFFSET(AF85,1-$Q$5,0,$Q$5,1),OFFSET(AG85,1-$Q$5,0,$Q$5,9),TRUE,TRUE),1,5),"")</f>
        <v/>
      </c>
      <c r="BE85" s="9">
        <f>IF(AND((ROW()-7)&gt;=$Q$5,(ROW()-6)&lt;=$Q$3),INDEX(LINEST(OFFSET(AF85,1-$Q$5,0,$Q$5,1),OFFSET(AG85,1-$Q$5,0,$Q$5,9),TRUE,TRUE),1,4),"")</f>
        <v/>
      </c>
      <c r="BF85" s="9">
        <f>IF(AND((ROW()-7)&gt;=$Q$5,(ROW()-6)&lt;=$Q$3),INDEX(LINEST(OFFSET(AF85,1-$Q$5,0,$Q$5,1),OFFSET(AG85,1-$Q$5,0,$Q$5,9),TRUE,TRUE),1,3),"")</f>
        <v/>
      </c>
      <c r="BG85" s="9">
        <f>IF(AND((ROW()-7)&gt;=$Q$5,(ROW()-6)&lt;=$Q$3),INDEX(LINEST(OFFSET(AF85,1-$Q$5,0,$Q$5,1),OFFSET(AG85,1-$Q$5,0,$Q$5,9),TRUE,TRUE),1,2),"")</f>
        <v/>
      </c>
      <c r="BH85" s="9">
        <f>IF(AND((ROW()-7)&gt;=$Q$5,(ROW()-6)&lt;=$Q$3),INDEX(LINEST(OFFSET(AF85,1-$Q$5,0,$Q$5,1),OFFSET(AG85,1-$Q$5,0,$Q$5,9),TRUE,TRUE),1,1),"")</f>
        <v/>
      </c>
      <c r="BI85" s="10">
        <f>IF(AND((ROW()-7)&gt;=$Q$5,(ROW()-6)&lt;=$Q$3),INDEX(LINEST(OFFSET(AF85,1-$Q$5,0,$Q$5,1),OFFSET(AG85,1-$Q$5,0,$Q$5,9),TRUE,TRUE),3,1),"")</f>
        <v/>
      </c>
      <c r="BL85" s="9">
        <f>IF(AND((ROW()-6)&lt;=$Q$3,ISNUMBER(AY84)),AY84/$Q$4+AZ84*AG85+BA84*AH85+BB84*AI85+BC84*AJ85+BD84*AK85+BE84*AL85+BF84*AM85+BG84*AN85+BH84*AO85,"")</f>
        <v/>
      </c>
      <c r="BM85">
        <f>IF(ISNUMBER(BL85),AVERAGE(OFFSET(AF84,1-$Q$5,0,$Q$5,1)),"")</f>
        <v/>
      </c>
      <c r="BN85">
        <f>IF(ISNUMBER(BL85),(AF85-BL85)^2,"")</f>
        <v/>
      </c>
      <c r="BO85">
        <f>IF(ISNUMBER(BL85),AF85^2,"")</f>
        <v/>
      </c>
      <c r="BP85">
        <f>IF(ISNUMBER(BL85),(AF85-BM85)^2,"")</f>
        <v/>
      </c>
    </row>
    <row r="86">
      <c r="O86">
        <f>IF($R86="","",IF($Q$1="Weekly",INT(($R86-2)/7),IF($Q$1="Quarterly",YEAR($R86)*4+ROUNDUP(MONTH($R86)/3),YEAR($R86)*12+MONTH($R86))))</f>
        <v/>
      </c>
      <c r="P86">
        <f>IF($R86="","",IF($R87="",1,IF($O86&lt;&gt;$O87,1,0)))</f>
        <v/>
      </c>
      <c r="Q86">
        <f>IF($P86=1,SUM($P$7:$P86),"")</f>
        <v/>
      </c>
      <c r="R86">
        <f>IF($A86="","",IF(ISNUMBER($A86),$A86,IFERROR(DATEVALUE($A86),NA())))</f>
        <v/>
      </c>
      <c r="S86" s="7">
        <f>IFERROR(INDEX($R$7:$R$60000,MATCH(ROW()-6,$Q$7:$Q$60000,0)),"")</f>
        <v/>
      </c>
      <c r="T86">
        <f>IFERROR(INDEX($B$7:$B$60000,MATCH(ROW()-6,$Q$7:$Q$60000,0))*1,"")</f>
        <v/>
      </c>
      <c r="U86">
        <f>IFERROR(INDEX($C$7:$C$60000,MATCH(ROW()-6,$Q$7:$Q$60000,0))*1,"")</f>
        <v/>
      </c>
      <c r="V86">
        <f>IFERROR(INDEX($D$7:$D$60000,MATCH(ROW()-6,$Q$7:$Q$60000,0))*1,"")</f>
        <v/>
      </c>
      <c r="W86">
        <f>IFERROR(INDEX($E$7:$E$60000,MATCH(ROW()-6,$Q$7:$Q$60000,0))*1,"")</f>
        <v/>
      </c>
      <c r="X86">
        <f>IFERROR(INDEX($F$7:$F$60000,MATCH(ROW()-6,$Q$7:$Q$60000,0))*1,"")</f>
        <v/>
      </c>
      <c r="Y86">
        <f>IFERROR(INDEX($G$7:$G$60000,MATCH(ROW()-6,$Q$7:$Q$60000,0))*1,"")</f>
        <v/>
      </c>
      <c r="Z86">
        <f>IFERROR(INDEX($H$7:$H$60000,MATCH(ROW()-6,$Q$7:$Q$60000,0))*1,"")</f>
        <v/>
      </c>
      <c r="AA86">
        <f>IFERROR(INDEX($I$7:$I$60000,MATCH(ROW()-6,$Q$7:$Q$60000,0))*1,"")</f>
        <v/>
      </c>
      <c r="AB86">
        <f>IFERROR(INDEX($J$7:$J$60000,MATCH(ROW()-6,$Q$7:$Q$60000,0))*1,"")</f>
        <v/>
      </c>
      <c r="AC86">
        <f>IFERROR(INDEX($K$7:$K$60000,MATCH(ROW()-6,$Q$7:$Q$60000,0))*1,"")</f>
        <v/>
      </c>
      <c r="AF86" s="9">
        <f>IF(OR($S86="",$S85=""),"",IF($B$5="diff",($T86-$T85),LN($T86/$T85)))</f>
        <v/>
      </c>
      <c r="AG86" s="9">
        <f>IF(OR($S86="",$S85=""),"",IF($C$5="diff",(U86-U85),LN(U86/U85)))</f>
        <v/>
      </c>
      <c r="AH86" s="9">
        <f>IF(OR($S86="",$S85=""),"",IF($D$5="diff",(V86-V85),LN(V86/V85)))</f>
        <v/>
      </c>
      <c r="AI86" s="9">
        <f>IF(OR($S86="",$S85=""),"",IF($E$5="diff",(W86-W85),LN(W86/W85)))</f>
        <v/>
      </c>
      <c r="AJ86" s="9">
        <f>IF(OR($S86="",$S85=""),"",IF($F$5="diff",(X86-X85),LN(X86/X85)))</f>
        <v/>
      </c>
      <c r="AK86" s="9">
        <f>IF(OR($S86="",$S85=""),"",IF($G$5="diff",(Y86-Y85),LN(Y86/Y85)))</f>
        <v/>
      </c>
      <c r="AL86" s="9">
        <f>IF(OR($S86="",$S85=""),"",IF($H$5="diff",(Z86-Z85),LN(Z86/Z85)))</f>
        <v/>
      </c>
      <c r="AM86" s="9">
        <f>IF(OR($S86="",$S85=""),"",IF($I$5="diff",(AA86-AA85),LN(AA86/AA85)))</f>
        <v/>
      </c>
      <c r="AN86" s="9">
        <f>IF(OR($S86="",$S85=""),"",IF($J$5="diff",(AB86-AB85),LN(AB86/AB85)))</f>
        <v/>
      </c>
      <c r="AO86" s="9">
        <f>IF(OR($S86="",$S85=""),"",IF($K$5="diff",(AC86-AC85),LN(AC86/AC85)))</f>
        <v/>
      </c>
      <c r="AR86" s="9">
        <f>IF($AF86="","",$AU$13+$AU$4*AG86+$AU$5*AH86+$AU$6*AI86+$AU$7*AJ86+$AU$8*AK86+$AU$9*AL86+$AU$10*AM86+$AU$11*AN86+$AU$12*AO86)</f>
        <v/>
      </c>
      <c r="AY86" s="10">
        <f>IF(AND((ROW()-7)&gt;=$Q$5,(ROW()-6)&lt;=$Q$3),INDEX(LINEST(OFFSET(AF86,1-$Q$5,0,$Q$5,1),OFFSET(AG86,1-$Q$5,0,$Q$5,9),TRUE,TRUE),1,10)*$Q$4,"")</f>
        <v/>
      </c>
      <c r="AZ86" s="9">
        <f>IF(AND((ROW()-7)&gt;=$Q$5,(ROW()-6)&lt;=$Q$3),INDEX(LINEST(OFFSET(AF86,1-$Q$5,0,$Q$5,1),OFFSET(AG86,1-$Q$5,0,$Q$5,9),TRUE,TRUE),1,9),"")</f>
        <v/>
      </c>
      <c r="BA86" s="9">
        <f>IF(AND((ROW()-7)&gt;=$Q$5,(ROW()-6)&lt;=$Q$3),INDEX(LINEST(OFFSET(AF86,1-$Q$5,0,$Q$5,1),OFFSET(AG86,1-$Q$5,0,$Q$5,9),TRUE,TRUE),1,8),"")</f>
        <v/>
      </c>
      <c r="BB86" s="9">
        <f>IF(AND((ROW()-7)&gt;=$Q$5,(ROW()-6)&lt;=$Q$3),INDEX(LINEST(OFFSET(AF86,1-$Q$5,0,$Q$5,1),OFFSET(AG86,1-$Q$5,0,$Q$5,9),TRUE,TRUE),1,7),"")</f>
        <v/>
      </c>
      <c r="BC86" s="9">
        <f>IF(AND((ROW()-7)&gt;=$Q$5,(ROW()-6)&lt;=$Q$3),INDEX(LINEST(OFFSET(AF86,1-$Q$5,0,$Q$5,1),OFFSET(AG86,1-$Q$5,0,$Q$5,9),TRUE,TRUE),1,6),"")</f>
        <v/>
      </c>
      <c r="BD86" s="9">
        <f>IF(AND((ROW()-7)&gt;=$Q$5,(ROW()-6)&lt;=$Q$3),INDEX(LINEST(OFFSET(AF86,1-$Q$5,0,$Q$5,1),OFFSET(AG86,1-$Q$5,0,$Q$5,9),TRUE,TRUE),1,5),"")</f>
        <v/>
      </c>
      <c r="BE86" s="9">
        <f>IF(AND((ROW()-7)&gt;=$Q$5,(ROW()-6)&lt;=$Q$3),INDEX(LINEST(OFFSET(AF86,1-$Q$5,0,$Q$5,1),OFFSET(AG86,1-$Q$5,0,$Q$5,9),TRUE,TRUE),1,4),"")</f>
        <v/>
      </c>
      <c r="BF86" s="9">
        <f>IF(AND((ROW()-7)&gt;=$Q$5,(ROW()-6)&lt;=$Q$3),INDEX(LINEST(OFFSET(AF86,1-$Q$5,0,$Q$5,1),OFFSET(AG86,1-$Q$5,0,$Q$5,9),TRUE,TRUE),1,3),"")</f>
        <v/>
      </c>
      <c r="BG86" s="9">
        <f>IF(AND((ROW()-7)&gt;=$Q$5,(ROW()-6)&lt;=$Q$3),INDEX(LINEST(OFFSET(AF86,1-$Q$5,0,$Q$5,1),OFFSET(AG86,1-$Q$5,0,$Q$5,9),TRUE,TRUE),1,2),"")</f>
        <v/>
      </c>
      <c r="BH86" s="9">
        <f>IF(AND((ROW()-7)&gt;=$Q$5,(ROW()-6)&lt;=$Q$3),INDEX(LINEST(OFFSET(AF86,1-$Q$5,0,$Q$5,1),OFFSET(AG86,1-$Q$5,0,$Q$5,9),TRUE,TRUE),1,1),"")</f>
        <v/>
      </c>
      <c r="BI86" s="10">
        <f>IF(AND((ROW()-7)&gt;=$Q$5,(ROW()-6)&lt;=$Q$3),INDEX(LINEST(OFFSET(AF86,1-$Q$5,0,$Q$5,1),OFFSET(AG86,1-$Q$5,0,$Q$5,9),TRUE,TRUE),3,1),"")</f>
        <v/>
      </c>
      <c r="BL86" s="9">
        <f>IF(AND((ROW()-6)&lt;=$Q$3,ISNUMBER(AY85)),AY85/$Q$4+AZ85*AG86+BA85*AH86+BB85*AI86+BC85*AJ86+BD85*AK86+BE85*AL86+BF85*AM86+BG85*AN86+BH85*AO86,"")</f>
        <v/>
      </c>
      <c r="BM86">
        <f>IF(ISNUMBER(BL86),AVERAGE(OFFSET(AF85,1-$Q$5,0,$Q$5,1)),"")</f>
        <v/>
      </c>
      <c r="BN86">
        <f>IF(ISNUMBER(BL86),(AF86-BL86)^2,"")</f>
        <v/>
      </c>
      <c r="BO86">
        <f>IF(ISNUMBER(BL86),AF86^2,"")</f>
        <v/>
      </c>
      <c r="BP86">
        <f>IF(ISNUMBER(BL86),(AF86-BM86)^2,"")</f>
        <v/>
      </c>
    </row>
    <row r="87">
      <c r="O87">
        <f>IF($R87="","",IF($Q$1="Weekly",INT(($R87-2)/7),IF($Q$1="Quarterly",YEAR($R87)*4+ROUNDUP(MONTH($R87)/3),YEAR($R87)*12+MONTH($R87))))</f>
        <v/>
      </c>
      <c r="P87">
        <f>IF($R87="","",IF($R88="",1,IF($O87&lt;&gt;$O88,1,0)))</f>
        <v/>
      </c>
      <c r="Q87">
        <f>IF($P87=1,SUM($P$7:$P87),"")</f>
        <v/>
      </c>
      <c r="R87">
        <f>IF($A87="","",IF(ISNUMBER($A87),$A87,IFERROR(DATEVALUE($A87),NA())))</f>
        <v/>
      </c>
      <c r="S87" s="7">
        <f>IFERROR(INDEX($R$7:$R$60000,MATCH(ROW()-6,$Q$7:$Q$60000,0)),"")</f>
        <v/>
      </c>
      <c r="T87">
        <f>IFERROR(INDEX($B$7:$B$60000,MATCH(ROW()-6,$Q$7:$Q$60000,0))*1,"")</f>
        <v/>
      </c>
      <c r="U87">
        <f>IFERROR(INDEX($C$7:$C$60000,MATCH(ROW()-6,$Q$7:$Q$60000,0))*1,"")</f>
        <v/>
      </c>
      <c r="V87">
        <f>IFERROR(INDEX($D$7:$D$60000,MATCH(ROW()-6,$Q$7:$Q$60000,0))*1,"")</f>
        <v/>
      </c>
      <c r="W87">
        <f>IFERROR(INDEX($E$7:$E$60000,MATCH(ROW()-6,$Q$7:$Q$60000,0))*1,"")</f>
        <v/>
      </c>
      <c r="X87">
        <f>IFERROR(INDEX($F$7:$F$60000,MATCH(ROW()-6,$Q$7:$Q$60000,0))*1,"")</f>
        <v/>
      </c>
      <c r="Y87">
        <f>IFERROR(INDEX($G$7:$G$60000,MATCH(ROW()-6,$Q$7:$Q$60000,0))*1,"")</f>
        <v/>
      </c>
      <c r="Z87">
        <f>IFERROR(INDEX($H$7:$H$60000,MATCH(ROW()-6,$Q$7:$Q$60000,0))*1,"")</f>
        <v/>
      </c>
      <c r="AA87">
        <f>IFERROR(INDEX($I$7:$I$60000,MATCH(ROW()-6,$Q$7:$Q$60000,0))*1,"")</f>
        <v/>
      </c>
      <c r="AB87">
        <f>IFERROR(INDEX($J$7:$J$60000,MATCH(ROW()-6,$Q$7:$Q$60000,0))*1,"")</f>
        <v/>
      </c>
      <c r="AC87">
        <f>IFERROR(INDEX($K$7:$K$60000,MATCH(ROW()-6,$Q$7:$Q$60000,0))*1,"")</f>
        <v/>
      </c>
      <c r="AF87" s="9">
        <f>IF(OR($S87="",$S86=""),"",IF($B$5="diff",($T87-$T86),LN($T87/$T86)))</f>
        <v/>
      </c>
      <c r="AG87" s="9">
        <f>IF(OR($S87="",$S86=""),"",IF($C$5="diff",(U87-U86),LN(U87/U86)))</f>
        <v/>
      </c>
      <c r="AH87" s="9">
        <f>IF(OR($S87="",$S86=""),"",IF($D$5="diff",(V87-V86),LN(V87/V86)))</f>
        <v/>
      </c>
      <c r="AI87" s="9">
        <f>IF(OR($S87="",$S86=""),"",IF($E$5="diff",(W87-W86),LN(W87/W86)))</f>
        <v/>
      </c>
      <c r="AJ87" s="9">
        <f>IF(OR($S87="",$S86=""),"",IF($F$5="diff",(X87-X86),LN(X87/X86)))</f>
        <v/>
      </c>
      <c r="AK87" s="9">
        <f>IF(OR($S87="",$S86=""),"",IF($G$5="diff",(Y87-Y86),LN(Y87/Y86)))</f>
        <v/>
      </c>
      <c r="AL87" s="9">
        <f>IF(OR($S87="",$S86=""),"",IF($H$5="diff",(Z87-Z86),LN(Z87/Z86)))</f>
        <v/>
      </c>
      <c r="AM87" s="9">
        <f>IF(OR($S87="",$S86=""),"",IF($I$5="diff",(AA87-AA86),LN(AA87/AA86)))</f>
        <v/>
      </c>
      <c r="AN87" s="9">
        <f>IF(OR($S87="",$S86=""),"",IF($J$5="diff",(AB87-AB86),LN(AB87/AB86)))</f>
        <v/>
      </c>
      <c r="AO87" s="9">
        <f>IF(OR($S87="",$S86=""),"",IF($K$5="diff",(AC87-AC86),LN(AC87/AC86)))</f>
        <v/>
      </c>
      <c r="AR87" s="9">
        <f>IF($AF87="","",$AU$13+$AU$4*AG87+$AU$5*AH87+$AU$6*AI87+$AU$7*AJ87+$AU$8*AK87+$AU$9*AL87+$AU$10*AM87+$AU$11*AN87+$AU$12*AO87)</f>
        <v/>
      </c>
      <c r="AY87" s="10">
        <f>IF(AND((ROW()-7)&gt;=$Q$5,(ROW()-6)&lt;=$Q$3),INDEX(LINEST(OFFSET(AF87,1-$Q$5,0,$Q$5,1),OFFSET(AG87,1-$Q$5,0,$Q$5,9),TRUE,TRUE),1,10)*$Q$4,"")</f>
        <v/>
      </c>
      <c r="AZ87" s="9">
        <f>IF(AND((ROW()-7)&gt;=$Q$5,(ROW()-6)&lt;=$Q$3),INDEX(LINEST(OFFSET(AF87,1-$Q$5,0,$Q$5,1),OFFSET(AG87,1-$Q$5,0,$Q$5,9),TRUE,TRUE),1,9),"")</f>
        <v/>
      </c>
      <c r="BA87" s="9">
        <f>IF(AND((ROW()-7)&gt;=$Q$5,(ROW()-6)&lt;=$Q$3),INDEX(LINEST(OFFSET(AF87,1-$Q$5,0,$Q$5,1),OFFSET(AG87,1-$Q$5,0,$Q$5,9),TRUE,TRUE),1,8),"")</f>
        <v/>
      </c>
      <c r="BB87" s="9">
        <f>IF(AND((ROW()-7)&gt;=$Q$5,(ROW()-6)&lt;=$Q$3),INDEX(LINEST(OFFSET(AF87,1-$Q$5,0,$Q$5,1),OFFSET(AG87,1-$Q$5,0,$Q$5,9),TRUE,TRUE),1,7),"")</f>
        <v/>
      </c>
      <c r="BC87" s="9">
        <f>IF(AND((ROW()-7)&gt;=$Q$5,(ROW()-6)&lt;=$Q$3),INDEX(LINEST(OFFSET(AF87,1-$Q$5,0,$Q$5,1),OFFSET(AG87,1-$Q$5,0,$Q$5,9),TRUE,TRUE),1,6),"")</f>
        <v/>
      </c>
      <c r="BD87" s="9">
        <f>IF(AND((ROW()-7)&gt;=$Q$5,(ROW()-6)&lt;=$Q$3),INDEX(LINEST(OFFSET(AF87,1-$Q$5,0,$Q$5,1),OFFSET(AG87,1-$Q$5,0,$Q$5,9),TRUE,TRUE),1,5),"")</f>
        <v/>
      </c>
      <c r="BE87" s="9">
        <f>IF(AND((ROW()-7)&gt;=$Q$5,(ROW()-6)&lt;=$Q$3),INDEX(LINEST(OFFSET(AF87,1-$Q$5,0,$Q$5,1),OFFSET(AG87,1-$Q$5,0,$Q$5,9),TRUE,TRUE),1,4),"")</f>
        <v/>
      </c>
      <c r="BF87" s="9">
        <f>IF(AND((ROW()-7)&gt;=$Q$5,(ROW()-6)&lt;=$Q$3),INDEX(LINEST(OFFSET(AF87,1-$Q$5,0,$Q$5,1),OFFSET(AG87,1-$Q$5,0,$Q$5,9),TRUE,TRUE),1,3),"")</f>
        <v/>
      </c>
      <c r="BG87" s="9">
        <f>IF(AND((ROW()-7)&gt;=$Q$5,(ROW()-6)&lt;=$Q$3),INDEX(LINEST(OFFSET(AF87,1-$Q$5,0,$Q$5,1),OFFSET(AG87,1-$Q$5,0,$Q$5,9),TRUE,TRUE),1,2),"")</f>
        <v/>
      </c>
      <c r="BH87" s="9">
        <f>IF(AND((ROW()-7)&gt;=$Q$5,(ROW()-6)&lt;=$Q$3),INDEX(LINEST(OFFSET(AF87,1-$Q$5,0,$Q$5,1),OFFSET(AG87,1-$Q$5,0,$Q$5,9),TRUE,TRUE),1,1),"")</f>
        <v/>
      </c>
      <c r="BI87" s="10">
        <f>IF(AND((ROW()-7)&gt;=$Q$5,(ROW()-6)&lt;=$Q$3),INDEX(LINEST(OFFSET(AF87,1-$Q$5,0,$Q$5,1),OFFSET(AG87,1-$Q$5,0,$Q$5,9),TRUE,TRUE),3,1),"")</f>
        <v/>
      </c>
      <c r="BL87" s="9">
        <f>IF(AND((ROW()-6)&lt;=$Q$3,ISNUMBER(AY86)),AY86/$Q$4+AZ86*AG87+BA86*AH87+BB86*AI87+BC86*AJ87+BD86*AK87+BE86*AL87+BF86*AM87+BG86*AN87+BH86*AO87,"")</f>
        <v/>
      </c>
      <c r="BM87">
        <f>IF(ISNUMBER(BL87),AVERAGE(OFFSET(AF86,1-$Q$5,0,$Q$5,1)),"")</f>
        <v/>
      </c>
      <c r="BN87">
        <f>IF(ISNUMBER(BL87),(AF87-BL87)^2,"")</f>
        <v/>
      </c>
      <c r="BO87">
        <f>IF(ISNUMBER(BL87),AF87^2,"")</f>
        <v/>
      </c>
      <c r="BP87">
        <f>IF(ISNUMBER(BL87),(AF87-BM87)^2,"")</f>
        <v/>
      </c>
    </row>
    <row r="88">
      <c r="O88">
        <f>IF($R88="","",IF($Q$1="Weekly",INT(($R88-2)/7),IF($Q$1="Quarterly",YEAR($R88)*4+ROUNDUP(MONTH($R88)/3),YEAR($R88)*12+MONTH($R88))))</f>
        <v/>
      </c>
      <c r="P88">
        <f>IF($R88="","",IF($R89="",1,IF($O88&lt;&gt;$O89,1,0)))</f>
        <v/>
      </c>
      <c r="Q88">
        <f>IF($P88=1,SUM($P$7:$P88),"")</f>
        <v/>
      </c>
      <c r="R88">
        <f>IF($A88="","",IF(ISNUMBER($A88),$A88,IFERROR(DATEVALUE($A88),NA())))</f>
        <v/>
      </c>
      <c r="S88" s="7">
        <f>IFERROR(INDEX($R$7:$R$60000,MATCH(ROW()-6,$Q$7:$Q$60000,0)),"")</f>
        <v/>
      </c>
      <c r="T88">
        <f>IFERROR(INDEX($B$7:$B$60000,MATCH(ROW()-6,$Q$7:$Q$60000,0))*1,"")</f>
        <v/>
      </c>
      <c r="U88">
        <f>IFERROR(INDEX($C$7:$C$60000,MATCH(ROW()-6,$Q$7:$Q$60000,0))*1,"")</f>
        <v/>
      </c>
      <c r="V88">
        <f>IFERROR(INDEX($D$7:$D$60000,MATCH(ROW()-6,$Q$7:$Q$60000,0))*1,"")</f>
        <v/>
      </c>
      <c r="W88">
        <f>IFERROR(INDEX($E$7:$E$60000,MATCH(ROW()-6,$Q$7:$Q$60000,0))*1,"")</f>
        <v/>
      </c>
      <c r="X88">
        <f>IFERROR(INDEX($F$7:$F$60000,MATCH(ROW()-6,$Q$7:$Q$60000,0))*1,"")</f>
        <v/>
      </c>
      <c r="Y88">
        <f>IFERROR(INDEX($G$7:$G$60000,MATCH(ROW()-6,$Q$7:$Q$60000,0))*1,"")</f>
        <v/>
      </c>
      <c r="Z88">
        <f>IFERROR(INDEX($H$7:$H$60000,MATCH(ROW()-6,$Q$7:$Q$60000,0))*1,"")</f>
        <v/>
      </c>
      <c r="AA88">
        <f>IFERROR(INDEX($I$7:$I$60000,MATCH(ROW()-6,$Q$7:$Q$60000,0))*1,"")</f>
        <v/>
      </c>
      <c r="AB88">
        <f>IFERROR(INDEX($J$7:$J$60000,MATCH(ROW()-6,$Q$7:$Q$60000,0))*1,"")</f>
        <v/>
      </c>
      <c r="AC88">
        <f>IFERROR(INDEX($K$7:$K$60000,MATCH(ROW()-6,$Q$7:$Q$60000,0))*1,"")</f>
        <v/>
      </c>
      <c r="AF88" s="9">
        <f>IF(OR($S88="",$S87=""),"",IF($B$5="diff",($T88-$T87),LN($T88/$T87)))</f>
        <v/>
      </c>
      <c r="AG88" s="9">
        <f>IF(OR($S88="",$S87=""),"",IF($C$5="diff",(U88-U87),LN(U88/U87)))</f>
        <v/>
      </c>
      <c r="AH88" s="9">
        <f>IF(OR($S88="",$S87=""),"",IF($D$5="diff",(V88-V87),LN(V88/V87)))</f>
        <v/>
      </c>
      <c r="AI88" s="9">
        <f>IF(OR($S88="",$S87=""),"",IF($E$5="diff",(W88-W87),LN(W88/W87)))</f>
        <v/>
      </c>
      <c r="AJ88" s="9">
        <f>IF(OR($S88="",$S87=""),"",IF($F$5="diff",(X88-X87),LN(X88/X87)))</f>
        <v/>
      </c>
      <c r="AK88" s="9">
        <f>IF(OR($S88="",$S87=""),"",IF($G$5="diff",(Y88-Y87),LN(Y88/Y87)))</f>
        <v/>
      </c>
      <c r="AL88" s="9">
        <f>IF(OR($S88="",$S87=""),"",IF($H$5="diff",(Z88-Z87),LN(Z88/Z87)))</f>
        <v/>
      </c>
      <c r="AM88" s="9">
        <f>IF(OR($S88="",$S87=""),"",IF($I$5="diff",(AA88-AA87),LN(AA88/AA87)))</f>
        <v/>
      </c>
      <c r="AN88" s="9">
        <f>IF(OR($S88="",$S87=""),"",IF($J$5="diff",(AB88-AB87),LN(AB88/AB87)))</f>
        <v/>
      </c>
      <c r="AO88" s="9">
        <f>IF(OR($S88="",$S87=""),"",IF($K$5="diff",(AC88-AC87),LN(AC88/AC87)))</f>
        <v/>
      </c>
      <c r="AR88" s="9">
        <f>IF($AF88="","",$AU$13+$AU$4*AG88+$AU$5*AH88+$AU$6*AI88+$AU$7*AJ88+$AU$8*AK88+$AU$9*AL88+$AU$10*AM88+$AU$11*AN88+$AU$12*AO88)</f>
        <v/>
      </c>
      <c r="AY88" s="10">
        <f>IF(AND((ROW()-7)&gt;=$Q$5,(ROW()-6)&lt;=$Q$3),INDEX(LINEST(OFFSET(AF88,1-$Q$5,0,$Q$5,1),OFFSET(AG88,1-$Q$5,0,$Q$5,9),TRUE,TRUE),1,10)*$Q$4,"")</f>
        <v/>
      </c>
      <c r="AZ88" s="9">
        <f>IF(AND((ROW()-7)&gt;=$Q$5,(ROW()-6)&lt;=$Q$3),INDEX(LINEST(OFFSET(AF88,1-$Q$5,0,$Q$5,1),OFFSET(AG88,1-$Q$5,0,$Q$5,9),TRUE,TRUE),1,9),"")</f>
        <v/>
      </c>
      <c r="BA88" s="9">
        <f>IF(AND((ROW()-7)&gt;=$Q$5,(ROW()-6)&lt;=$Q$3),INDEX(LINEST(OFFSET(AF88,1-$Q$5,0,$Q$5,1),OFFSET(AG88,1-$Q$5,0,$Q$5,9),TRUE,TRUE),1,8),"")</f>
        <v/>
      </c>
      <c r="BB88" s="9">
        <f>IF(AND((ROW()-7)&gt;=$Q$5,(ROW()-6)&lt;=$Q$3),INDEX(LINEST(OFFSET(AF88,1-$Q$5,0,$Q$5,1),OFFSET(AG88,1-$Q$5,0,$Q$5,9),TRUE,TRUE),1,7),"")</f>
        <v/>
      </c>
      <c r="BC88" s="9">
        <f>IF(AND((ROW()-7)&gt;=$Q$5,(ROW()-6)&lt;=$Q$3),INDEX(LINEST(OFFSET(AF88,1-$Q$5,0,$Q$5,1),OFFSET(AG88,1-$Q$5,0,$Q$5,9),TRUE,TRUE),1,6),"")</f>
        <v/>
      </c>
      <c r="BD88" s="9">
        <f>IF(AND((ROW()-7)&gt;=$Q$5,(ROW()-6)&lt;=$Q$3),INDEX(LINEST(OFFSET(AF88,1-$Q$5,0,$Q$5,1),OFFSET(AG88,1-$Q$5,0,$Q$5,9),TRUE,TRUE),1,5),"")</f>
        <v/>
      </c>
      <c r="BE88" s="9">
        <f>IF(AND((ROW()-7)&gt;=$Q$5,(ROW()-6)&lt;=$Q$3),INDEX(LINEST(OFFSET(AF88,1-$Q$5,0,$Q$5,1),OFFSET(AG88,1-$Q$5,0,$Q$5,9),TRUE,TRUE),1,4),"")</f>
        <v/>
      </c>
      <c r="BF88" s="9">
        <f>IF(AND((ROW()-7)&gt;=$Q$5,(ROW()-6)&lt;=$Q$3),INDEX(LINEST(OFFSET(AF88,1-$Q$5,0,$Q$5,1),OFFSET(AG88,1-$Q$5,0,$Q$5,9),TRUE,TRUE),1,3),"")</f>
        <v/>
      </c>
      <c r="BG88" s="9">
        <f>IF(AND((ROW()-7)&gt;=$Q$5,(ROW()-6)&lt;=$Q$3),INDEX(LINEST(OFFSET(AF88,1-$Q$5,0,$Q$5,1),OFFSET(AG88,1-$Q$5,0,$Q$5,9),TRUE,TRUE),1,2),"")</f>
        <v/>
      </c>
      <c r="BH88" s="9">
        <f>IF(AND((ROW()-7)&gt;=$Q$5,(ROW()-6)&lt;=$Q$3),INDEX(LINEST(OFFSET(AF88,1-$Q$5,0,$Q$5,1),OFFSET(AG88,1-$Q$5,0,$Q$5,9),TRUE,TRUE),1,1),"")</f>
        <v/>
      </c>
      <c r="BI88" s="10">
        <f>IF(AND((ROW()-7)&gt;=$Q$5,(ROW()-6)&lt;=$Q$3),INDEX(LINEST(OFFSET(AF88,1-$Q$5,0,$Q$5,1),OFFSET(AG88,1-$Q$5,0,$Q$5,9),TRUE,TRUE),3,1),"")</f>
        <v/>
      </c>
      <c r="BL88" s="9">
        <f>IF(AND((ROW()-6)&lt;=$Q$3,ISNUMBER(AY87)),AY87/$Q$4+AZ87*AG88+BA87*AH88+BB87*AI88+BC87*AJ88+BD87*AK88+BE87*AL88+BF87*AM88+BG87*AN88+BH87*AO88,"")</f>
        <v/>
      </c>
      <c r="BM88">
        <f>IF(ISNUMBER(BL88),AVERAGE(OFFSET(AF87,1-$Q$5,0,$Q$5,1)),"")</f>
        <v/>
      </c>
      <c r="BN88">
        <f>IF(ISNUMBER(BL88),(AF88-BL88)^2,"")</f>
        <v/>
      </c>
      <c r="BO88">
        <f>IF(ISNUMBER(BL88),AF88^2,"")</f>
        <v/>
      </c>
      <c r="BP88">
        <f>IF(ISNUMBER(BL88),(AF88-BM88)^2,"")</f>
        <v/>
      </c>
    </row>
    <row r="89">
      <c r="O89">
        <f>IF($R89="","",IF($Q$1="Weekly",INT(($R89-2)/7),IF($Q$1="Quarterly",YEAR($R89)*4+ROUNDUP(MONTH($R89)/3),YEAR($R89)*12+MONTH($R89))))</f>
        <v/>
      </c>
      <c r="P89">
        <f>IF($R89="","",IF($R90="",1,IF($O89&lt;&gt;$O90,1,0)))</f>
        <v/>
      </c>
      <c r="Q89">
        <f>IF($P89=1,SUM($P$7:$P89),"")</f>
        <v/>
      </c>
      <c r="R89">
        <f>IF($A89="","",IF(ISNUMBER($A89),$A89,IFERROR(DATEVALUE($A89),NA())))</f>
        <v/>
      </c>
      <c r="S89" s="7">
        <f>IFERROR(INDEX($R$7:$R$60000,MATCH(ROW()-6,$Q$7:$Q$60000,0)),"")</f>
        <v/>
      </c>
      <c r="T89">
        <f>IFERROR(INDEX($B$7:$B$60000,MATCH(ROW()-6,$Q$7:$Q$60000,0))*1,"")</f>
        <v/>
      </c>
      <c r="U89">
        <f>IFERROR(INDEX($C$7:$C$60000,MATCH(ROW()-6,$Q$7:$Q$60000,0))*1,"")</f>
        <v/>
      </c>
      <c r="V89">
        <f>IFERROR(INDEX($D$7:$D$60000,MATCH(ROW()-6,$Q$7:$Q$60000,0))*1,"")</f>
        <v/>
      </c>
      <c r="W89">
        <f>IFERROR(INDEX($E$7:$E$60000,MATCH(ROW()-6,$Q$7:$Q$60000,0))*1,"")</f>
        <v/>
      </c>
      <c r="X89">
        <f>IFERROR(INDEX($F$7:$F$60000,MATCH(ROW()-6,$Q$7:$Q$60000,0))*1,"")</f>
        <v/>
      </c>
      <c r="Y89">
        <f>IFERROR(INDEX($G$7:$G$60000,MATCH(ROW()-6,$Q$7:$Q$60000,0))*1,"")</f>
        <v/>
      </c>
      <c r="Z89">
        <f>IFERROR(INDEX($H$7:$H$60000,MATCH(ROW()-6,$Q$7:$Q$60000,0))*1,"")</f>
        <v/>
      </c>
      <c r="AA89">
        <f>IFERROR(INDEX($I$7:$I$60000,MATCH(ROW()-6,$Q$7:$Q$60000,0))*1,"")</f>
        <v/>
      </c>
      <c r="AB89">
        <f>IFERROR(INDEX($J$7:$J$60000,MATCH(ROW()-6,$Q$7:$Q$60000,0))*1,"")</f>
        <v/>
      </c>
      <c r="AC89">
        <f>IFERROR(INDEX($K$7:$K$60000,MATCH(ROW()-6,$Q$7:$Q$60000,0))*1,"")</f>
        <v/>
      </c>
      <c r="AF89" s="9">
        <f>IF(OR($S89="",$S88=""),"",IF($B$5="diff",($T89-$T88),LN($T89/$T88)))</f>
        <v/>
      </c>
      <c r="AG89" s="9">
        <f>IF(OR($S89="",$S88=""),"",IF($C$5="diff",(U89-U88),LN(U89/U88)))</f>
        <v/>
      </c>
      <c r="AH89" s="9">
        <f>IF(OR($S89="",$S88=""),"",IF($D$5="diff",(V89-V88),LN(V89/V88)))</f>
        <v/>
      </c>
      <c r="AI89" s="9">
        <f>IF(OR($S89="",$S88=""),"",IF($E$5="diff",(W89-W88),LN(W89/W88)))</f>
        <v/>
      </c>
      <c r="AJ89" s="9">
        <f>IF(OR($S89="",$S88=""),"",IF($F$5="diff",(X89-X88),LN(X89/X88)))</f>
        <v/>
      </c>
      <c r="AK89" s="9">
        <f>IF(OR($S89="",$S88=""),"",IF($G$5="diff",(Y89-Y88),LN(Y89/Y88)))</f>
        <v/>
      </c>
      <c r="AL89" s="9">
        <f>IF(OR($S89="",$S88=""),"",IF($H$5="diff",(Z89-Z88),LN(Z89/Z88)))</f>
        <v/>
      </c>
      <c r="AM89" s="9">
        <f>IF(OR($S89="",$S88=""),"",IF($I$5="diff",(AA89-AA88),LN(AA89/AA88)))</f>
        <v/>
      </c>
      <c r="AN89" s="9">
        <f>IF(OR($S89="",$S88=""),"",IF($J$5="diff",(AB89-AB88),LN(AB89/AB88)))</f>
        <v/>
      </c>
      <c r="AO89" s="9">
        <f>IF(OR($S89="",$S88=""),"",IF($K$5="diff",(AC89-AC88),LN(AC89/AC88)))</f>
        <v/>
      </c>
      <c r="AR89" s="9">
        <f>IF($AF89="","",$AU$13+$AU$4*AG89+$AU$5*AH89+$AU$6*AI89+$AU$7*AJ89+$AU$8*AK89+$AU$9*AL89+$AU$10*AM89+$AU$11*AN89+$AU$12*AO89)</f>
        <v/>
      </c>
      <c r="AY89" s="10">
        <f>IF(AND((ROW()-7)&gt;=$Q$5,(ROW()-6)&lt;=$Q$3),INDEX(LINEST(OFFSET(AF89,1-$Q$5,0,$Q$5,1),OFFSET(AG89,1-$Q$5,0,$Q$5,9),TRUE,TRUE),1,10)*$Q$4,"")</f>
        <v/>
      </c>
      <c r="AZ89" s="9">
        <f>IF(AND((ROW()-7)&gt;=$Q$5,(ROW()-6)&lt;=$Q$3),INDEX(LINEST(OFFSET(AF89,1-$Q$5,0,$Q$5,1),OFFSET(AG89,1-$Q$5,0,$Q$5,9),TRUE,TRUE),1,9),"")</f>
        <v/>
      </c>
      <c r="BA89" s="9">
        <f>IF(AND((ROW()-7)&gt;=$Q$5,(ROW()-6)&lt;=$Q$3),INDEX(LINEST(OFFSET(AF89,1-$Q$5,0,$Q$5,1),OFFSET(AG89,1-$Q$5,0,$Q$5,9),TRUE,TRUE),1,8),"")</f>
        <v/>
      </c>
      <c r="BB89" s="9">
        <f>IF(AND((ROW()-7)&gt;=$Q$5,(ROW()-6)&lt;=$Q$3),INDEX(LINEST(OFFSET(AF89,1-$Q$5,0,$Q$5,1),OFFSET(AG89,1-$Q$5,0,$Q$5,9),TRUE,TRUE),1,7),"")</f>
        <v/>
      </c>
      <c r="BC89" s="9">
        <f>IF(AND((ROW()-7)&gt;=$Q$5,(ROW()-6)&lt;=$Q$3),INDEX(LINEST(OFFSET(AF89,1-$Q$5,0,$Q$5,1),OFFSET(AG89,1-$Q$5,0,$Q$5,9),TRUE,TRUE),1,6),"")</f>
        <v/>
      </c>
      <c r="BD89" s="9">
        <f>IF(AND((ROW()-7)&gt;=$Q$5,(ROW()-6)&lt;=$Q$3),INDEX(LINEST(OFFSET(AF89,1-$Q$5,0,$Q$5,1),OFFSET(AG89,1-$Q$5,0,$Q$5,9),TRUE,TRUE),1,5),"")</f>
        <v/>
      </c>
      <c r="BE89" s="9">
        <f>IF(AND((ROW()-7)&gt;=$Q$5,(ROW()-6)&lt;=$Q$3),INDEX(LINEST(OFFSET(AF89,1-$Q$5,0,$Q$5,1),OFFSET(AG89,1-$Q$5,0,$Q$5,9),TRUE,TRUE),1,4),"")</f>
        <v/>
      </c>
      <c r="BF89" s="9">
        <f>IF(AND((ROW()-7)&gt;=$Q$5,(ROW()-6)&lt;=$Q$3),INDEX(LINEST(OFFSET(AF89,1-$Q$5,0,$Q$5,1),OFFSET(AG89,1-$Q$5,0,$Q$5,9),TRUE,TRUE),1,3),"")</f>
        <v/>
      </c>
      <c r="BG89" s="9">
        <f>IF(AND((ROW()-7)&gt;=$Q$5,(ROW()-6)&lt;=$Q$3),INDEX(LINEST(OFFSET(AF89,1-$Q$5,0,$Q$5,1),OFFSET(AG89,1-$Q$5,0,$Q$5,9),TRUE,TRUE),1,2),"")</f>
        <v/>
      </c>
      <c r="BH89" s="9">
        <f>IF(AND((ROW()-7)&gt;=$Q$5,(ROW()-6)&lt;=$Q$3),INDEX(LINEST(OFFSET(AF89,1-$Q$5,0,$Q$5,1),OFFSET(AG89,1-$Q$5,0,$Q$5,9),TRUE,TRUE),1,1),"")</f>
        <v/>
      </c>
      <c r="BI89" s="10">
        <f>IF(AND((ROW()-7)&gt;=$Q$5,(ROW()-6)&lt;=$Q$3),INDEX(LINEST(OFFSET(AF89,1-$Q$5,0,$Q$5,1),OFFSET(AG89,1-$Q$5,0,$Q$5,9),TRUE,TRUE),3,1),"")</f>
        <v/>
      </c>
      <c r="BL89" s="9">
        <f>IF(AND((ROW()-6)&lt;=$Q$3,ISNUMBER(AY88)),AY88/$Q$4+AZ88*AG89+BA88*AH89+BB88*AI89+BC88*AJ89+BD88*AK89+BE88*AL89+BF88*AM89+BG88*AN89+BH88*AO89,"")</f>
        <v/>
      </c>
      <c r="BM89">
        <f>IF(ISNUMBER(BL89),AVERAGE(OFFSET(AF88,1-$Q$5,0,$Q$5,1)),"")</f>
        <v/>
      </c>
      <c r="BN89">
        <f>IF(ISNUMBER(BL89),(AF89-BL89)^2,"")</f>
        <v/>
      </c>
      <c r="BO89">
        <f>IF(ISNUMBER(BL89),AF89^2,"")</f>
        <v/>
      </c>
      <c r="BP89">
        <f>IF(ISNUMBER(BL89),(AF89-BM89)^2,"")</f>
        <v/>
      </c>
    </row>
    <row r="90">
      <c r="O90">
        <f>IF($R90="","",IF($Q$1="Weekly",INT(($R90-2)/7),IF($Q$1="Quarterly",YEAR($R90)*4+ROUNDUP(MONTH($R90)/3),YEAR($R90)*12+MONTH($R90))))</f>
        <v/>
      </c>
      <c r="P90">
        <f>IF($R90="","",IF($R91="",1,IF($O90&lt;&gt;$O91,1,0)))</f>
        <v/>
      </c>
      <c r="Q90">
        <f>IF($P90=1,SUM($P$7:$P90),"")</f>
        <v/>
      </c>
      <c r="R90">
        <f>IF($A90="","",IF(ISNUMBER($A90),$A90,IFERROR(DATEVALUE($A90),NA())))</f>
        <v/>
      </c>
      <c r="S90" s="7">
        <f>IFERROR(INDEX($R$7:$R$60000,MATCH(ROW()-6,$Q$7:$Q$60000,0)),"")</f>
        <v/>
      </c>
      <c r="T90">
        <f>IFERROR(INDEX($B$7:$B$60000,MATCH(ROW()-6,$Q$7:$Q$60000,0))*1,"")</f>
        <v/>
      </c>
      <c r="U90">
        <f>IFERROR(INDEX($C$7:$C$60000,MATCH(ROW()-6,$Q$7:$Q$60000,0))*1,"")</f>
        <v/>
      </c>
      <c r="V90">
        <f>IFERROR(INDEX($D$7:$D$60000,MATCH(ROW()-6,$Q$7:$Q$60000,0))*1,"")</f>
        <v/>
      </c>
      <c r="W90">
        <f>IFERROR(INDEX($E$7:$E$60000,MATCH(ROW()-6,$Q$7:$Q$60000,0))*1,"")</f>
        <v/>
      </c>
      <c r="X90">
        <f>IFERROR(INDEX($F$7:$F$60000,MATCH(ROW()-6,$Q$7:$Q$60000,0))*1,"")</f>
        <v/>
      </c>
      <c r="Y90">
        <f>IFERROR(INDEX($G$7:$G$60000,MATCH(ROW()-6,$Q$7:$Q$60000,0))*1,"")</f>
        <v/>
      </c>
      <c r="Z90">
        <f>IFERROR(INDEX($H$7:$H$60000,MATCH(ROW()-6,$Q$7:$Q$60000,0))*1,"")</f>
        <v/>
      </c>
      <c r="AA90">
        <f>IFERROR(INDEX($I$7:$I$60000,MATCH(ROW()-6,$Q$7:$Q$60000,0))*1,"")</f>
        <v/>
      </c>
      <c r="AB90">
        <f>IFERROR(INDEX($J$7:$J$60000,MATCH(ROW()-6,$Q$7:$Q$60000,0))*1,"")</f>
        <v/>
      </c>
      <c r="AC90">
        <f>IFERROR(INDEX($K$7:$K$60000,MATCH(ROW()-6,$Q$7:$Q$60000,0))*1,"")</f>
        <v/>
      </c>
      <c r="AF90" s="9">
        <f>IF(OR($S90="",$S89=""),"",IF($B$5="diff",($T90-$T89),LN($T90/$T89)))</f>
        <v/>
      </c>
      <c r="AG90" s="9">
        <f>IF(OR($S90="",$S89=""),"",IF($C$5="diff",(U90-U89),LN(U90/U89)))</f>
        <v/>
      </c>
      <c r="AH90" s="9">
        <f>IF(OR($S90="",$S89=""),"",IF($D$5="diff",(V90-V89),LN(V90/V89)))</f>
        <v/>
      </c>
      <c r="AI90" s="9">
        <f>IF(OR($S90="",$S89=""),"",IF($E$5="diff",(W90-W89),LN(W90/W89)))</f>
        <v/>
      </c>
      <c r="AJ90" s="9">
        <f>IF(OR($S90="",$S89=""),"",IF($F$5="diff",(X90-X89),LN(X90/X89)))</f>
        <v/>
      </c>
      <c r="AK90" s="9">
        <f>IF(OR($S90="",$S89=""),"",IF($G$5="diff",(Y90-Y89),LN(Y90/Y89)))</f>
        <v/>
      </c>
      <c r="AL90" s="9">
        <f>IF(OR($S90="",$S89=""),"",IF($H$5="diff",(Z90-Z89),LN(Z90/Z89)))</f>
        <v/>
      </c>
      <c r="AM90" s="9">
        <f>IF(OR($S90="",$S89=""),"",IF($I$5="diff",(AA90-AA89),LN(AA90/AA89)))</f>
        <v/>
      </c>
      <c r="AN90" s="9">
        <f>IF(OR($S90="",$S89=""),"",IF($J$5="diff",(AB90-AB89),LN(AB90/AB89)))</f>
        <v/>
      </c>
      <c r="AO90" s="9">
        <f>IF(OR($S90="",$S89=""),"",IF($K$5="diff",(AC90-AC89),LN(AC90/AC89)))</f>
        <v/>
      </c>
      <c r="AR90" s="9">
        <f>IF($AF90="","",$AU$13+$AU$4*AG90+$AU$5*AH90+$AU$6*AI90+$AU$7*AJ90+$AU$8*AK90+$AU$9*AL90+$AU$10*AM90+$AU$11*AN90+$AU$12*AO90)</f>
        <v/>
      </c>
      <c r="AY90" s="10">
        <f>IF(AND((ROW()-7)&gt;=$Q$5,(ROW()-6)&lt;=$Q$3),INDEX(LINEST(OFFSET(AF90,1-$Q$5,0,$Q$5,1),OFFSET(AG90,1-$Q$5,0,$Q$5,9),TRUE,TRUE),1,10)*$Q$4,"")</f>
        <v/>
      </c>
      <c r="AZ90" s="9">
        <f>IF(AND((ROW()-7)&gt;=$Q$5,(ROW()-6)&lt;=$Q$3),INDEX(LINEST(OFFSET(AF90,1-$Q$5,0,$Q$5,1),OFFSET(AG90,1-$Q$5,0,$Q$5,9),TRUE,TRUE),1,9),"")</f>
        <v/>
      </c>
      <c r="BA90" s="9">
        <f>IF(AND((ROW()-7)&gt;=$Q$5,(ROW()-6)&lt;=$Q$3),INDEX(LINEST(OFFSET(AF90,1-$Q$5,0,$Q$5,1),OFFSET(AG90,1-$Q$5,0,$Q$5,9),TRUE,TRUE),1,8),"")</f>
        <v/>
      </c>
      <c r="BB90" s="9">
        <f>IF(AND((ROW()-7)&gt;=$Q$5,(ROW()-6)&lt;=$Q$3),INDEX(LINEST(OFFSET(AF90,1-$Q$5,0,$Q$5,1),OFFSET(AG90,1-$Q$5,0,$Q$5,9),TRUE,TRUE),1,7),"")</f>
        <v/>
      </c>
      <c r="BC90" s="9">
        <f>IF(AND((ROW()-7)&gt;=$Q$5,(ROW()-6)&lt;=$Q$3),INDEX(LINEST(OFFSET(AF90,1-$Q$5,0,$Q$5,1),OFFSET(AG90,1-$Q$5,0,$Q$5,9),TRUE,TRUE),1,6),"")</f>
        <v/>
      </c>
      <c r="BD90" s="9">
        <f>IF(AND((ROW()-7)&gt;=$Q$5,(ROW()-6)&lt;=$Q$3),INDEX(LINEST(OFFSET(AF90,1-$Q$5,0,$Q$5,1),OFFSET(AG90,1-$Q$5,0,$Q$5,9),TRUE,TRUE),1,5),"")</f>
        <v/>
      </c>
      <c r="BE90" s="9">
        <f>IF(AND((ROW()-7)&gt;=$Q$5,(ROW()-6)&lt;=$Q$3),INDEX(LINEST(OFFSET(AF90,1-$Q$5,0,$Q$5,1),OFFSET(AG90,1-$Q$5,0,$Q$5,9),TRUE,TRUE),1,4),"")</f>
        <v/>
      </c>
      <c r="BF90" s="9">
        <f>IF(AND((ROW()-7)&gt;=$Q$5,(ROW()-6)&lt;=$Q$3),INDEX(LINEST(OFFSET(AF90,1-$Q$5,0,$Q$5,1),OFFSET(AG90,1-$Q$5,0,$Q$5,9),TRUE,TRUE),1,3),"")</f>
        <v/>
      </c>
      <c r="BG90" s="9">
        <f>IF(AND((ROW()-7)&gt;=$Q$5,(ROW()-6)&lt;=$Q$3),INDEX(LINEST(OFFSET(AF90,1-$Q$5,0,$Q$5,1),OFFSET(AG90,1-$Q$5,0,$Q$5,9),TRUE,TRUE),1,2),"")</f>
        <v/>
      </c>
      <c r="BH90" s="9">
        <f>IF(AND((ROW()-7)&gt;=$Q$5,(ROW()-6)&lt;=$Q$3),INDEX(LINEST(OFFSET(AF90,1-$Q$5,0,$Q$5,1),OFFSET(AG90,1-$Q$5,0,$Q$5,9),TRUE,TRUE),1,1),"")</f>
        <v/>
      </c>
      <c r="BI90" s="10">
        <f>IF(AND((ROW()-7)&gt;=$Q$5,(ROW()-6)&lt;=$Q$3),INDEX(LINEST(OFFSET(AF90,1-$Q$5,0,$Q$5,1),OFFSET(AG90,1-$Q$5,0,$Q$5,9),TRUE,TRUE),3,1),"")</f>
        <v/>
      </c>
      <c r="BL90" s="9">
        <f>IF(AND((ROW()-6)&lt;=$Q$3,ISNUMBER(AY89)),AY89/$Q$4+AZ89*AG90+BA89*AH90+BB89*AI90+BC89*AJ90+BD89*AK90+BE89*AL90+BF89*AM90+BG89*AN90+BH89*AO90,"")</f>
        <v/>
      </c>
      <c r="BM90">
        <f>IF(ISNUMBER(BL90),AVERAGE(OFFSET(AF89,1-$Q$5,0,$Q$5,1)),"")</f>
        <v/>
      </c>
      <c r="BN90">
        <f>IF(ISNUMBER(BL90),(AF90-BL90)^2,"")</f>
        <v/>
      </c>
      <c r="BO90">
        <f>IF(ISNUMBER(BL90),AF90^2,"")</f>
        <v/>
      </c>
      <c r="BP90">
        <f>IF(ISNUMBER(BL90),(AF90-BM90)^2,"")</f>
        <v/>
      </c>
    </row>
    <row r="91">
      <c r="O91">
        <f>IF($R91="","",IF($Q$1="Weekly",INT(($R91-2)/7),IF($Q$1="Quarterly",YEAR($R91)*4+ROUNDUP(MONTH($R91)/3),YEAR($R91)*12+MONTH($R91))))</f>
        <v/>
      </c>
      <c r="P91">
        <f>IF($R91="","",IF($R92="",1,IF($O91&lt;&gt;$O92,1,0)))</f>
        <v/>
      </c>
      <c r="Q91">
        <f>IF($P91=1,SUM($P$7:$P91),"")</f>
        <v/>
      </c>
      <c r="R91">
        <f>IF($A91="","",IF(ISNUMBER($A91),$A91,IFERROR(DATEVALUE($A91),NA())))</f>
        <v/>
      </c>
      <c r="S91" s="7">
        <f>IFERROR(INDEX($R$7:$R$60000,MATCH(ROW()-6,$Q$7:$Q$60000,0)),"")</f>
        <v/>
      </c>
      <c r="T91">
        <f>IFERROR(INDEX($B$7:$B$60000,MATCH(ROW()-6,$Q$7:$Q$60000,0))*1,"")</f>
        <v/>
      </c>
      <c r="U91">
        <f>IFERROR(INDEX($C$7:$C$60000,MATCH(ROW()-6,$Q$7:$Q$60000,0))*1,"")</f>
        <v/>
      </c>
      <c r="V91">
        <f>IFERROR(INDEX($D$7:$D$60000,MATCH(ROW()-6,$Q$7:$Q$60000,0))*1,"")</f>
        <v/>
      </c>
      <c r="W91">
        <f>IFERROR(INDEX($E$7:$E$60000,MATCH(ROW()-6,$Q$7:$Q$60000,0))*1,"")</f>
        <v/>
      </c>
      <c r="X91">
        <f>IFERROR(INDEX($F$7:$F$60000,MATCH(ROW()-6,$Q$7:$Q$60000,0))*1,"")</f>
        <v/>
      </c>
      <c r="Y91">
        <f>IFERROR(INDEX($G$7:$G$60000,MATCH(ROW()-6,$Q$7:$Q$60000,0))*1,"")</f>
        <v/>
      </c>
      <c r="Z91">
        <f>IFERROR(INDEX($H$7:$H$60000,MATCH(ROW()-6,$Q$7:$Q$60000,0))*1,"")</f>
        <v/>
      </c>
      <c r="AA91">
        <f>IFERROR(INDEX($I$7:$I$60000,MATCH(ROW()-6,$Q$7:$Q$60000,0))*1,"")</f>
        <v/>
      </c>
      <c r="AB91">
        <f>IFERROR(INDEX($J$7:$J$60000,MATCH(ROW()-6,$Q$7:$Q$60000,0))*1,"")</f>
        <v/>
      </c>
      <c r="AC91">
        <f>IFERROR(INDEX($K$7:$K$60000,MATCH(ROW()-6,$Q$7:$Q$60000,0))*1,"")</f>
        <v/>
      </c>
      <c r="AF91" s="9">
        <f>IF(OR($S91="",$S90=""),"",IF($B$5="diff",($T91-$T90),LN($T91/$T90)))</f>
        <v/>
      </c>
      <c r="AG91" s="9">
        <f>IF(OR($S91="",$S90=""),"",IF($C$5="diff",(U91-U90),LN(U91/U90)))</f>
        <v/>
      </c>
      <c r="AH91" s="9">
        <f>IF(OR($S91="",$S90=""),"",IF($D$5="diff",(V91-V90),LN(V91/V90)))</f>
        <v/>
      </c>
      <c r="AI91" s="9">
        <f>IF(OR($S91="",$S90=""),"",IF($E$5="diff",(W91-W90),LN(W91/W90)))</f>
        <v/>
      </c>
      <c r="AJ91" s="9">
        <f>IF(OR($S91="",$S90=""),"",IF($F$5="diff",(X91-X90),LN(X91/X90)))</f>
        <v/>
      </c>
      <c r="AK91" s="9">
        <f>IF(OR($S91="",$S90=""),"",IF($G$5="diff",(Y91-Y90),LN(Y91/Y90)))</f>
        <v/>
      </c>
      <c r="AL91" s="9">
        <f>IF(OR($S91="",$S90=""),"",IF($H$5="diff",(Z91-Z90),LN(Z91/Z90)))</f>
        <v/>
      </c>
      <c r="AM91" s="9">
        <f>IF(OR($S91="",$S90=""),"",IF($I$5="diff",(AA91-AA90),LN(AA91/AA90)))</f>
        <v/>
      </c>
      <c r="AN91" s="9">
        <f>IF(OR($S91="",$S90=""),"",IF($J$5="diff",(AB91-AB90),LN(AB91/AB90)))</f>
        <v/>
      </c>
      <c r="AO91" s="9">
        <f>IF(OR($S91="",$S90=""),"",IF($K$5="diff",(AC91-AC90),LN(AC91/AC90)))</f>
        <v/>
      </c>
      <c r="AR91" s="9">
        <f>IF($AF91="","",$AU$13+$AU$4*AG91+$AU$5*AH91+$AU$6*AI91+$AU$7*AJ91+$AU$8*AK91+$AU$9*AL91+$AU$10*AM91+$AU$11*AN91+$AU$12*AO91)</f>
        <v/>
      </c>
      <c r="AY91" s="10">
        <f>IF(AND((ROW()-7)&gt;=$Q$5,(ROW()-6)&lt;=$Q$3),INDEX(LINEST(OFFSET(AF91,1-$Q$5,0,$Q$5,1),OFFSET(AG91,1-$Q$5,0,$Q$5,9),TRUE,TRUE),1,10)*$Q$4,"")</f>
        <v/>
      </c>
      <c r="AZ91" s="9">
        <f>IF(AND((ROW()-7)&gt;=$Q$5,(ROW()-6)&lt;=$Q$3),INDEX(LINEST(OFFSET(AF91,1-$Q$5,0,$Q$5,1),OFFSET(AG91,1-$Q$5,0,$Q$5,9),TRUE,TRUE),1,9),"")</f>
        <v/>
      </c>
      <c r="BA91" s="9">
        <f>IF(AND((ROW()-7)&gt;=$Q$5,(ROW()-6)&lt;=$Q$3),INDEX(LINEST(OFFSET(AF91,1-$Q$5,0,$Q$5,1),OFFSET(AG91,1-$Q$5,0,$Q$5,9),TRUE,TRUE),1,8),"")</f>
        <v/>
      </c>
      <c r="BB91" s="9">
        <f>IF(AND((ROW()-7)&gt;=$Q$5,(ROW()-6)&lt;=$Q$3),INDEX(LINEST(OFFSET(AF91,1-$Q$5,0,$Q$5,1),OFFSET(AG91,1-$Q$5,0,$Q$5,9),TRUE,TRUE),1,7),"")</f>
        <v/>
      </c>
      <c r="BC91" s="9">
        <f>IF(AND((ROW()-7)&gt;=$Q$5,(ROW()-6)&lt;=$Q$3),INDEX(LINEST(OFFSET(AF91,1-$Q$5,0,$Q$5,1),OFFSET(AG91,1-$Q$5,0,$Q$5,9),TRUE,TRUE),1,6),"")</f>
        <v/>
      </c>
      <c r="BD91" s="9">
        <f>IF(AND((ROW()-7)&gt;=$Q$5,(ROW()-6)&lt;=$Q$3),INDEX(LINEST(OFFSET(AF91,1-$Q$5,0,$Q$5,1),OFFSET(AG91,1-$Q$5,0,$Q$5,9),TRUE,TRUE),1,5),"")</f>
        <v/>
      </c>
      <c r="BE91" s="9">
        <f>IF(AND((ROW()-7)&gt;=$Q$5,(ROW()-6)&lt;=$Q$3),INDEX(LINEST(OFFSET(AF91,1-$Q$5,0,$Q$5,1),OFFSET(AG91,1-$Q$5,0,$Q$5,9),TRUE,TRUE),1,4),"")</f>
        <v/>
      </c>
      <c r="BF91" s="9">
        <f>IF(AND((ROW()-7)&gt;=$Q$5,(ROW()-6)&lt;=$Q$3),INDEX(LINEST(OFFSET(AF91,1-$Q$5,0,$Q$5,1),OFFSET(AG91,1-$Q$5,0,$Q$5,9),TRUE,TRUE),1,3),"")</f>
        <v/>
      </c>
      <c r="BG91" s="9">
        <f>IF(AND((ROW()-7)&gt;=$Q$5,(ROW()-6)&lt;=$Q$3),INDEX(LINEST(OFFSET(AF91,1-$Q$5,0,$Q$5,1),OFFSET(AG91,1-$Q$5,0,$Q$5,9),TRUE,TRUE),1,2),"")</f>
        <v/>
      </c>
      <c r="BH91" s="9">
        <f>IF(AND((ROW()-7)&gt;=$Q$5,(ROW()-6)&lt;=$Q$3),INDEX(LINEST(OFFSET(AF91,1-$Q$5,0,$Q$5,1),OFFSET(AG91,1-$Q$5,0,$Q$5,9),TRUE,TRUE),1,1),"")</f>
        <v/>
      </c>
      <c r="BI91" s="10">
        <f>IF(AND((ROW()-7)&gt;=$Q$5,(ROW()-6)&lt;=$Q$3),INDEX(LINEST(OFFSET(AF91,1-$Q$5,0,$Q$5,1),OFFSET(AG91,1-$Q$5,0,$Q$5,9),TRUE,TRUE),3,1),"")</f>
        <v/>
      </c>
      <c r="BL91" s="9">
        <f>IF(AND((ROW()-6)&lt;=$Q$3,ISNUMBER(AY90)),AY90/$Q$4+AZ90*AG91+BA90*AH91+BB90*AI91+BC90*AJ91+BD90*AK91+BE90*AL91+BF90*AM91+BG90*AN91+BH90*AO91,"")</f>
        <v/>
      </c>
      <c r="BM91">
        <f>IF(ISNUMBER(BL91),AVERAGE(OFFSET(AF90,1-$Q$5,0,$Q$5,1)),"")</f>
        <v/>
      </c>
      <c r="BN91">
        <f>IF(ISNUMBER(BL91),(AF91-BL91)^2,"")</f>
        <v/>
      </c>
      <c r="BO91">
        <f>IF(ISNUMBER(BL91),AF91^2,"")</f>
        <v/>
      </c>
      <c r="BP91">
        <f>IF(ISNUMBER(BL91),(AF91-BM91)^2,"")</f>
        <v/>
      </c>
    </row>
    <row r="92">
      <c r="O92">
        <f>IF($R92="","",IF($Q$1="Weekly",INT(($R92-2)/7),IF($Q$1="Quarterly",YEAR($R92)*4+ROUNDUP(MONTH($R92)/3),YEAR($R92)*12+MONTH($R92))))</f>
        <v/>
      </c>
      <c r="P92">
        <f>IF($R92="","",IF($R93="",1,IF($O92&lt;&gt;$O93,1,0)))</f>
        <v/>
      </c>
      <c r="Q92">
        <f>IF($P92=1,SUM($P$7:$P92),"")</f>
        <v/>
      </c>
      <c r="R92">
        <f>IF($A92="","",IF(ISNUMBER($A92),$A92,IFERROR(DATEVALUE($A92),NA())))</f>
        <v/>
      </c>
      <c r="S92" s="7">
        <f>IFERROR(INDEX($R$7:$R$60000,MATCH(ROW()-6,$Q$7:$Q$60000,0)),"")</f>
        <v/>
      </c>
      <c r="T92">
        <f>IFERROR(INDEX($B$7:$B$60000,MATCH(ROW()-6,$Q$7:$Q$60000,0))*1,"")</f>
        <v/>
      </c>
      <c r="U92">
        <f>IFERROR(INDEX($C$7:$C$60000,MATCH(ROW()-6,$Q$7:$Q$60000,0))*1,"")</f>
        <v/>
      </c>
      <c r="V92">
        <f>IFERROR(INDEX($D$7:$D$60000,MATCH(ROW()-6,$Q$7:$Q$60000,0))*1,"")</f>
        <v/>
      </c>
      <c r="W92">
        <f>IFERROR(INDEX($E$7:$E$60000,MATCH(ROW()-6,$Q$7:$Q$60000,0))*1,"")</f>
        <v/>
      </c>
      <c r="X92">
        <f>IFERROR(INDEX($F$7:$F$60000,MATCH(ROW()-6,$Q$7:$Q$60000,0))*1,"")</f>
        <v/>
      </c>
      <c r="Y92">
        <f>IFERROR(INDEX($G$7:$G$60000,MATCH(ROW()-6,$Q$7:$Q$60000,0))*1,"")</f>
        <v/>
      </c>
      <c r="Z92">
        <f>IFERROR(INDEX($H$7:$H$60000,MATCH(ROW()-6,$Q$7:$Q$60000,0))*1,"")</f>
        <v/>
      </c>
      <c r="AA92">
        <f>IFERROR(INDEX($I$7:$I$60000,MATCH(ROW()-6,$Q$7:$Q$60000,0))*1,"")</f>
        <v/>
      </c>
      <c r="AB92">
        <f>IFERROR(INDEX($J$7:$J$60000,MATCH(ROW()-6,$Q$7:$Q$60000,0))*1,"")</f>
        <v/>
      </c>
      <c r="AC92">
        <f>IFERROR(INDEX($K$7:$K$60000,MATCH(ROW()-6,$Q$7:$Q$60000,0))*1,"")</f>
        <v/>
      </c>
      <c r="AF92" s="9">
        <f>IF(OR($S92="",$S91=""),"",IF($B$5="diff",($T92-$T91),LN($T92/$T91)))</f>
        <v/>
      </c>
      <c r="AG92" s="9">
        <f>IF(OR($S92="",$S91=""),"",IF($C$5="diff",(U92-U91),LN(U92/U91)))</f>
        <v/>
      </c>
      <c r="AH92" s="9">
        <f>IF(OR($S92="",$S91=""),"",IF($D$5="diff",(V92-V91),LN(V92/V91)))</f>
        <v/>
      </c>
      <c r="AI92" s="9">
        <f>IF(OR($S92="",$S91=""),"",IF($E$5="diff",(W92-W91),LN(W92/W91)))</f>
        <v/>
      </c>
      <c r="AJ92" s="9">
        <f>IF(OR($S92="",$S91=""),"",IF($F$5="diff",(X92-X91),LN(X92/X91)))</f>
        <v/>
      </c>
      <c r="AK92" s="9">
        <f>IF(OR($S92="",$S91=""),"",IF($G$5="diff",(Y92-Y91),LN(Y92/Y91)))</f>
        <v/>
      </c>
      <c r="AL92" s="9">
        <f>IF(OR($S92="",$S91=""),"",IF($H$5="diff",(Z92-Z91),LN(Z92/Z91)))</f>
        <v/>
      </c>
      <c r="AM92" s="9">
        <f>IF(OR($S92="",$S91=""),"",IF($I$5="diff",(AA92-AA91),LN(AA92/AA91)))</f>
        <v/>
      </c>
      <c r="AN92" s="9">
        <f>IF(OR($S92="",$S91=""),"",IF($J$5="diff",(AB92-AB91),LN(AB92/AB91)))</f>
        <v/>
      </c>
      <c r="AO92" s="9">
        <f>IF(OR($S92="",$S91=""),"",IF($K$5="diff",(AC92-AC91),LN(AC92/AC91)))</f>
        <v/>
      </c>
      <c r="AR92" s="9">
        <f>IF($AF92="","",$AU$13+$AU$4*AG92+$AU$5*AH92+$AU$6*AI92+$AU$7*AJ92+$AU$8*AK92+$AU$9*AL92+$AU$10*AM92+$AU$11*AN92+$AU$12*AO92)</f>
        <v/>
      </c>
      <c r="AY92" s="10">
        <f>IF(AND((ROW()-7)&gt;=$Q$5,(ROW()-6)&lt;=$Q$3),INDEX(LINEST(OFFSET(AF92,1-$Q$5,0,$Q$5,1),OFFSET(AG92,1-$Q$5,0,$Q$5,9),TRUE,TRUE),1,10)*$Q$4,"")</f>
        <v/>
      </c>
      <c r="AZ92" s="9">
        <f>IF(AND((ROW()-7)&gt;=$Q$5,(ROW()-6)&lt;=$Q$3),INDEX(LINEST(OFFSET(AF92,1-$Q$5,0,$Q$5,1),OFFSET(AG92,1-$Q$5,0,$Q$5,9),TRUE,TRUE),1,9),"")</f>
        <v/>
      </c>
      <c r="BA92" s="9">
        <f>IF(AND((ROW()-7)&gt;=$Q$5,(ROW()-6)&lt;=$Q$3),INDEX(LINEST(OFFSET(AF92,1-$Q$5,0,$Q$5,1),OFFSET(AG92,1-$Q$5,0,$Q$5,9),TRUE,TRUE),1,8),"")</f>
        <v/>
      </c>
      <c r="BB92" s="9">
        <f>IF(AND((ROW()-7)&gt;=$Q$5,(ROW()-6)&lt;=$Q$3),INDEX(LINEST(OFFSET(AF92,1-$Q$5,0,$Q$5,1),OFFSET(AG92,1-$Q$5,0,$Q$5,9),TRUE,TRUE),1,7),"")</f>
        <v/>
      </c>
      <c r="BC92" s="9">
        <f>IF(AND((ROW()-7)&gt;=$Q$5,(ROW()-6)&lt;=$Q$3),INDEX(LINEST(OFFSET(AF92,1-$Q$5,0,$Q$5,1),OFFSET(AG92,1-$Q$5,0,$Q$5,9),TRUE,TRUE),1,6),"")</f>
        <v/>
      </c>
      <c r="BD92" s="9">
        <f>IF(AND((ROW()-7)&gt;=$Q$5,(ROW()-6)&lt;=$Q$3),INDEX(LINEST(OFFSET(AF92,1-$Q$5,0,$Q$5,1),OFFSET(AG92,1-$Q$5,0,$Q$5,9),TRUE,TRUE),1,5),"")</f>
        <v/>
      </c>
      <c r="BE92" s="9">
        <f>IF(AND((ROW()-7)&gt;=$Q$5,(ROW()-6)&lt;=$Q$3),INDEX(LINEST(OFFSET(AF92,1-$Q$5,0,$Q$5,1),OFFSET(AG92,1-$Q$5,0,$Q$5,9),TRUE,TRUE),1,4),"")</f>
        <v/>
      </c>
      <c r="BF92" s="9">
        <f>IF(AND((ROW()-7)&gt;=$Q$5,(ROW()-6)&lt;=$Q$3),INDEX(LINEST(OFFSET(AF92,1-$Q$5,0,$Q$5,1),OFFSET(AG92,1-$Q$5,0,$Q$5,9),TRUE,TRUE),1,3),"")</f>
        <v/>
      </c>
      <c r="BG92" s="9">
        <f>IF(AND((ROW()-7)&gt;=$Q$5,(ROW()-6)&lt;=$Q$3),INDEX(LINEST(OFFSET(AF92,1-$Q$5,0,$Q$5,1),OFFSET(AG92,1-$Q$5,0,$Q$5,9),TRUE,TRUE),1,2),"")</f>
        <v/>
      </c>
      <c r="BH92" s="9">
        <f>IF(AND((ROW()-7)&gt;=$Q$5,(ROW()-6)&lt;=$Q$3),INDEX(LINEST(OFFSET(AF92,1-$Q$5,0,$Q$5,1),OFFSET(AG92,1-$Q$5,0,$Q$5,9),TRUE,TRUE),1,1),"")</f>
        <v/>
      </c>
      <c r="BI92" s="10">
        <f>IF(AND((ROW()-7)&gt;=$Q$5,(ROW()-6)&lt;=$Q$3),INDEX(LINEST(OFFSET(AF92,1-$Q$5,0,$Q$5,1),OFFSET(AG92,1-$Q$5,0,$Q$5,9),TRUE,TRUE),3,1),"")</f>
        <v/>
      </c>
      <c r="BL92" s="9">
        <f>IF(AND((ROW()-6)&lt;=$Q$3,ISNUMBER(AY91)),AY91/$Q$4+AZ91*AG92+BA91*AH92+BB91*AI92+BC91*AJ92+BD91*AK92+BE91*AL92+BF91*AM92+BG91*AN92+BH91*AO92,"")</f>
        <v/>
      </c>
      <c r="BM92">
        <f>IF(ISNUMBER(BL92),AVERAGE(OFFSET(AF91,1-$Q$5,0,$Q$5,1)),"")</f>
        <v/>
      </c>
      <c r="BN92">
        <f>IF(ISNUMBER(BL92),(AF92-BL92)^2,"")</f>
        <v/>
      </c>
      <c r="BO92">
        <f>IF(ISNUMBER(BL92),AF92^2,"")</f>
        <v/>
      </c>
      <c r="BP92">
        <f>IF(ISNUMBER(BL92),(AF92-BM92)^2,"")</f>
        <v/>
      </c>
    </row>
    <row r="93">
      <c r="O93">
        <f>IF($R93="","",IF($Q$1="Weekly",INT(($R93-2)/7),IF($Q$1="Quarterly",YEAR($R93)*4+ROUNDUP(MONTH($R93)/3),YEAR($R93)*12+MONTH($R93))))</f>
        <v/>
      </c>
      <c r="P93">
        <f>IF($R93="","",IF($R94="",1,IF($O93&lt;&gt;$O94,1,0)))</f>
        <v/>
      </c>
      <c r="Q93">
        <f>IF($P93=1,SUM($P$7:$P93),"")</f>
        <v/>
      </c>
      <c r="R93">
        <f>IF($A93="","",IF(ISNUMBER($A93),$A93,IFERROR(DATEVALUE($A93),NA())))</f>
        <v/>
      </c>
      <c r="S93" s="7">
        <f>IFERROR(INDEX($R$7:$R$60000,MATCH(ROW()-6,$Q$7:$Q$60000,0)),"")</f>
        <v/>
      </c>
      <c r="T93">
        <f>IFERROR(INDEX($B$7:$B$60000,MATCH(ROW()-6,$Q$7:$Q$60000,0))*1,"")</f>
        <v/>
      </c>
      <c r="U93">
        <f>IFERROR(INDEX($C$7:$C$60000,MATCH(ROW()-6,$Q$7:$Q$60000,0))*1,"")</f>
        <v/>
      </c>
      <c r="V93">
        <f>IFERROR(INDEX($D$7:$D$60000,MATCH(ROW()-6,$Q$7:$Q$60000,0))*1,"")</f>
        <v/>
      </c>
      <c r="W93">
        <f>IFERROR(INDEX($E$7:$E$60000,MATCH(ROW()-6,$Q$7:$Q$60000,0))*1,"")</f>
        <v/>
      </c>
      <c r="X93">
        <f>IFERROR(INDEX($F$7:$F$60000,MATCH(ROW()-6,$Q$7:$Q$60000,0))*1,"")</f>
        <v/>
      </c>
      <c r="Y93">
        <f>IFERROR(INDEX($G$7:$G$60000,MATCH(ROW()-6,$Q$7:$Q$60000,0))*1,"")</f>
        <v/>
      </c>
      <c r="Z93">
        <f>IFERROR(INDEX($H$7:$H$60000,MATCH(ROW()-6,$Q$7:$Q$60000,0))*1,"")</f>
        <v/>
      </c>
      <c r="AA93">
        <f>IFERROR(INDEX($I$7:$I$60000,MATCH(ROW()-6,$Q$7:$Q$60000,0))*1,"")</f>
        <v/>
      </c>
      <c r="AB93">
        <f>IFERROR(INDEX($J$7:$J$60000,MATCH(ROW()-6,$Q$7:$Q$60000,0))*1,"")</f>
        <v/>
      </c>
      <c r="AC93">
        <f>IFERROR(INDEX($K$7:$K$60000,MATCH(ROW()-6,$Q$7:$Q$60000,0))*1,"")</f>
        <v/>
      </c>
      <c r="AF93" s="9">
        <f>IF(OR($S93="",$S92=""),"",IF($B$5="diff",($T93-$T92),LN($T93/$T92)))</f>
        <v/>
      </c>
      <c r="AG93" s="9">
        <f>IF(OR($S93="",$S92=""),"",IF($C$5="diff",(U93-U92),LN(U93/U92)))</f>
        <v/>
      </c>
      <c r="AH93" s="9">
        <f>IF(OR($S93="",$S92=""),"",IF($D$5="diff",(V93-V92),LN(V93/V92)))</f>
        <v/>
      </c>
      <c r="AI93" s="9">
        <f>IF(OR($S93="",$S92=""),"",IF($E$5="diff",(W93-W92),LN(W93/W92)))</f>
        <v/>
      </c>
      <c r="AJ93" s="9">
        <f>IF(OR($S93="",$S92=""),"",IF($F$5="diff",(X93-X92),LN(X93/X92)))</f>
        <v/>
      </c>
      <c r="AK93" s="9">
        <f>IF(OR($S93="",$S92=""),"",IF($G$5="diff",(Y93-Y92),LN(Y93/Y92)))</f>
        <v/>
      </c>
      <c r="AL93" s="9">
        <f>IF(OR($S93="",$S92=""),"",IF($H$5="diff",(Z93-Z92),LN(Z93/Z92)))</f>
        <v/>
      </c>
      <c r="AM93" s="9">
        <f>IF(OR($S93="",$S92=""),"",IF($I$5="diff",(AA93-AA92),LN(AA93/AA92)))</f>
        <v/>
      </c>
      <c r="AN93" s="9">
        <f>IF(OR($S93="",$S92=""),"",IF($J$5="diff",(AB93-AB92),LN(AB93/AB92)))</f>
        <v/>
      </c>
      <c r="AO93" s="9">
        <f>IF(OR($S93="",$S92=""),"",IF($K$5="diff",(AC93-AC92),LN(AC93/AC92)))</f>
        <v/>
      </c>
      <c r="AR93" s="9">
        <f>IF($AF93="","",$AU$13+$AU$4*AG93+$AU$5*AH93+$AU$6*AI93+$AU$7*AJ93+$AU$8*AK93+$AU$9*AL93+$AU$10*AM93+$AU$11*AN93+$AU$12*AO93)</f>
        <v/>
      </c>
      <c r="AY93" s="10">
        <f>IF(AND((ROW()-7)&gt;=$Q$5,(ROW()-6)&lt;=$Q$3),INDEX(LINEST(OFFSET(AF93,1-$Q$5,0,$Q$5,1),OFFSET(AG93,1-$Q$5,0,$Q$5,9),TRUE,TRUE),1,10)*$Q$4,"")</f>
        <v/>
      </c>
      <c r="AZ93" s="9">
        <f>IF(AND((ROW()-7)&gt;=$Q$5,(ROW()-6)&lt;=$Q$3),INDEX(LINEST(OFFSET(AF93,1-$Q$5,0,$Q$5,1),OFFSET(AG93,1-$Q$5,0,$Q$5,9),TRUE,TRUE),1,9),"")</f>
        <v/>
      </c>
      <c r="BA93" s="9">
        <f>IF(AND((ROW()-7)&gt;=$Q$5,(ROW()-6)&lt;=$Q$3),INDEX(LINEST(OFFSET(AF93,1-$Q$5,0,$Q$5,1),OFFSET(AG93,1-$Q$5,0,$Q$5,9),TRUE,TRUE),1,8),"")</f>
        <v/>
      </c>
      <c r="BB93" s="9">
        <f>IF(AND((ROW()-7)&gt;=$Q$5,(ROW()-6)&lt;=$Q$3),INDEX(LINEST(OFFSET(AF93,1-$Q$5,0,$Q$5,1),OFFSET(AG93,1-$Q$5,0,$Q$5,9),TRUE,TRUE),1,7),"")</f>
        <v/>
      </c>
      <c r="BC93" s="9">
        <f>IF(AND((ROW()-7)&gt;=$Q$5,(ROW()-6)&lt;=$Q$3),INDEX(LINEST(OFFSET(AF93,1-$Q$5,0,$Q$5,1),OFFSET(AG93,1-$Q$5,0,$Q$5,9),TRUE,TRUE),1,6),"")</f>
        <v/>
      </c>
      <c r="BD93" s="9">
        <f>IF(AND((ROW()-7)&gt;=$Q$5,(ROW()-6)&lt;=$Q$3),INDEX(LINEST(OFFSET(AF93,1-$Q$5,0,$Q$5,1),OFFSET(AG93,1-$Q$5,0,$Q$5,9),TRUE,TRUE),1,5),"")</f>
        <v/>
      </c>
      <c r="BE93" s="9">
        <f>IF(AND((ROW()-7)&gt;=$Q$5,(ROW()-6)&lt;=$Q$3),INDEX(LINEST(OFFSET(AF93,1-$Q$5,0,$Q$5,1),OFFSET(AG93,1-$Q$5,0,$Q$5,9),TRUE,TRUE),1,4),"")</f>
        <v/>
      </c>
      <c r="BF93" s="9">
        <f>IF(AND((ROW()-7)&gt;=$Q$5,(ROW()-6)&lt;=$Q$3),INDEX(LINEST(OFFSET(AF93,1-$Q$5,0,$Q$5,1),OFFSET(AG93,1-$Q$5,0,$Q$5,9),TRUE,TRUE),1,3),"")</f>
        <v/>
      </c>
      <c r="BG93" s="9">
        <f>IF(AND((ROW()-7)&gt;=$Q$5,(ROW()-6)&lt;=$Q$3),INDEX(LINEST(OFFSET(AF93,1-$Q$5,0,$Q$5,1),OFFSET(AG93,1-$Q$5,0,$Q$5,9),TRUE,TRUE),1,2),"")</f>
        <v/>
      </c>
      <c r="BH93" s="9">
        <f>IF(AND((ROW()-7)&gt;=$Q$5,(ROW()-6)&lt;=$Q$3),INDEX(LINEST(OFFSET(AF93,1-$Q$5,0,$Q$5,1),OFFSET(AG93,1-$Q$5,0,$Q$5,9),TRUE,TRUE),1,1),"")</f>
        <v/>
      </c>
      <c r="BI93" s="10">
        <f>IF(AND((ROW()-7)&gt;=$Q$5,(ROW()-6)&lt;=$Q$3),INDEX(LINEST(OFFSET(AF93,1-$Q$5,0,$Q$5,1),OFFSET(AG93,1-$Q$5,0,$Q$5,9),TRUE,TRUE),3,1),"")</f>
        <v/>
      </c>
      <c r="BL93" s="9">
        <f>IF(AND((ROW()-6)&lt;=$Q$3,ISNUMBER(AY92)),AY92/$Q$4+AZ92*AG93+BA92*AH93+BB92*AI93+BC92*AJ93+BD92*AK93+BE92*AL93+BF92*AM93+BG92*AN93+BH92*AO93,"")</f>
        <v/>
      </c>
      <c r="BM93">
        <f>IF(ISNUMBER(BL93),AVERAGE(OFFSET(AF92,1-$Q$5,0,$Q$5,1)),"")</f>
        <v/>
      </c>
      <c r="BN93">
        <f>IF(ISNUMBER(BL93),(AF93-BL93)^2,"")</f>
        <v/>
      </c>
      <c r="BO93">
        <f>IF(ISNUMBER(BL93),AF93^2,"")</f>
        <v/>
      </c>
      <c r="BP93">
        <f>IF(ISNUMBER(BL93),(AF93-BM93)^2,"")</f>
        <v/>
      </c>
    </row>
    <row r="94">
      <c r="O94">
        <f>IF($R94="","",IF($Q$1="Weekly",INT(($R94-2)/7),IF($Q$1="Quarterly",YEAR($R94)*4+ROUNDUP(MONTH($R94)/3),YEAR($R94)*12+MONTH($R94))))</f>
        <v/>
      </c>
      <c r="P94">
        <f>IF($R94="","",IF($R95="",1,IF($O94&lt;&gt;$O95,1,0)))</f>
        <v/>
      </c>
      <c r="Q94">
        <f>IF($P94=1,SUM($P$7:$P94),"")</f>
        <v/>
      </c>
      <c r="R94">
        <f>IF($A94="","",IF(ISNUMBER($A94),$A94,IFERROR(DATEVALUE($A94),NA())))</f>
        <v/>
      </c>
      <c r="S94" s="7">
        <f>IFERROR(INDEX($R$7:$R$60000,MATCH(ROW()-6,$Q$7:$Q$60000,0)),"")</f>
        <v/>
      </c>
      <c r="T94">
        <f>IFERROR(INDEX($B$7:$B$60000,MATCH(ROW()-6,$Q$7:$Q$60000,0))*1,"")</f>
        <v/>
      </c>
      <c r="U94">
        <f>IFERROR(INDEX($C$7:$C$60000,MATCH(ROW()-6,$Q$7:$Q$60000,0))*1,"")</f>
        <v/>
      </c>
      <c r="V94">
        <f>IFERROR(INDEX($D$7:$D$60000,MATCH(ROW()-6,$Q$7:$Q$60000,0))*1,"")</f>
        <v/>
      </c>
      <c r="W94">
        <f>IFERROR(INDEX($E$7:$E$60000,MATCH(ROW()-6,$Q$7:$Q$60000,0))*1,"")</f>
        <v/>
      </c>
      <c r="X94">
        <f>IFERROR(INDEX($F$7:$F$60000,MATCH(ROW()-6,$Q$7:$Q$60000,0))*1,"")</f>
        <v/>
      </c>
      <c r="Y94">
        <f>IFERROR(INDEX($G$7:$G$60000,MATCH(ROW()-6,$Q$7:$Q$60000,0))*1,"")</f>
        <v/>
      </c>
      <c r="Z94">
        <f>IFERROR(INDEX($H$7:$H$60000,MATCH(ROW()-6,$Q$7:$Q$60000,0))*1,"")</f>
        <v/>
      </c>
      <c r="AA94">
        <f>IFERROR(INDEX($I$7:$I$60000,MATCH(ROW()-6,$Q$7:$Q$60000,0))*1,"")</f>
        <v/>
      </c>
      <c r="AB94">
        <f>IFERROR(INDEX($J$7:$J$60000,MATCH(ROW()-6,$Q$7:$Q$60000,0))*1,"")</f>
        <v/>
      </c>
      <c r="AC94">
        <f>IFERROR(INDEX($K$7:$K$60000,MATCH(ROW()-6,$Q$7:$Q$60000,0))*1,"")</f>
        <v/>
      </c>
      <c r="AF94" s="9">
        <f>IF(OR($S94="",$S93=""),"",IF($B$5="diff",($T94-$T93),LN($T94/$T93)))</f>
        <v/>
      </c>
      <c r="AG94" s="9">
        <f>IF(OR($S94="",$S93=""),"",IF($C$5="diff",(U94-U93),LN(U94/U93)))</f>
        <v/>
      </c>
      <c r="AH94" s="9">
        <f>IF(OR($S94="",$S93=""),"",IF($D$5="diff",(V94-V93),LN(V94/V93)))</f>
        <v/>
      </c>
      <c r="AI94" s="9">
        <f>IF(OR($S94="",$S93=""),"",IF($E$5="diff",(W94-W93),LN(W94/W93)))</f>
        <v/>
      </c>
      <c r="AJ94" s="9">
        <f>IF(OR($S94="",$S93=""),"",IF($F$5="diff",(X94-X93),LN(X94/X93)))</f>
        <v/>
      </c>
      <c r="AK94" s="9">
        <f>IF(OR($S94="",$S93=""),"",IF($G$5="diff",(Y94-Y93),LN(Y94/Y93)))</f>
        <v/>
      </c>
      <c r="AL94" s="9">
        <f>IF(OR($S94="",$S93=""),"",IF($H$5="diff",(Z94-Z93),LN(Z94/Z93)))</f>
        <v/>
      </c>
      <c r="AM94" s="9">
        <f>IF(OR($S94="",$S93=""),"",IF($I$5="diff",(AA94-AA93),LN(AA94/AA93)))</f>
        <v/>
      </c>
      <c r="AN94" s="9">
        <f>IF(OR($S94="",$S93=""),"",IF($J$5="diff",(AB94-AB93),LN(AB94/AB93)))</f>
        <v/>
      </c>
      <c r="AO94" s="9">
        <f>IF(OR($S94="",$S93=""),"",IF($K$5="diff",(AC94-AC93),LN(AC94/AC93)))</f>
        <v/>
      </c>
      <c r="AR94" s="9">
        <f>IF($AF94="","",$AU$13+$AU$4*AG94+$AU$5*AH94+$AU$6*AI94+$AU$7*AJ94+$AU$8*AK94+$AU$9*AL94+$AU$10*AM94+$AU$11*AN94+$AU$12*AO94)</f>
        <v/>
      </c>
      <c r="AY94" s="10">
        <f>IF(AND((ROW()-7)&gt;=$Q$5,(ROW()-6)&lt;=$Q$3),INDEX(LINEST(OFFSET(AF94,1-$Q$5,0,$Q$5,1),OFFSET(AG94,1-$Q$5,0,$Q$5,9),TRUE,TRUE),1,10)*$Q$4,"")</f>
        <v/>
      </c>
      <c r="AZ94" s="9">
        <f>IF(AND((ROW()-7)&gt;=$Q$5,(ROW()-6)&lt;=$Q$3),INDEX(LINEST(OFFSET(AF94,1-$Q$5,0,$Q$5,1),OFFSET(AG94,1-$Q$5,0,$Q$5,9),TRUE,TRUE),1,9),"")</f>
        <v/>
      </c>
      <c r="BA94" s="9">
        <f>IF(AND((ROW()-7)&gt;=$Q$5,(ROW()-6)&lt;=$Q$3),INDEX(LINEST(OFFSET(AF94,1-$Q$5,0,$Q$5,1),OFFSET(AG94,1-$Q$5,0,$Q$5,9),TRUE,TRUE),1,8),"")</f>
        <v/>
      </c>
      <c r="BB94" s="9">
        <f>IF(AND((ROW()-7)&gt;=$Q$5,(ROW()-6)&lt;=$Q$3),INDEX(LINEST(OFFSET(AF94,1-$Q$5,0,$Q$5,1),OFFSET(AG94,1-$Q$5,0,$Q$5,9),TRUE,TRUE),1,7),"")</f>
        <v/>
      </c>
      <c r="BC94" s="9">
        <f>IF(AND((ROW()-7)&gt;=$Q$5,(ROW()-6)&lt;=$Q$3),INDEX(LINEST(OFFSET(AF94,1-$Q$5,0,$Q$5,1),OFFSET(AG94,1-$Q$5,0,$Q$5,9),TRUE,TRUE),1,6),"")</f>
        <v/>
      </c>
      <c r="BD94" s="9">
        <f>IF(AND((ROW()-7)&gt;=$Q$5,(ROW()-6)&lt;=$Q$3),INDEX(LINEST(OFFSET(AF94,1-$Q$5,0,$Q$5,1),OFFSET(AG94,1-$Q$5,0,$Q$5,9),TRUE,TRUE),1,5),"")</f>
        <v/>
      </c>
      <c r="BE94" s="9">
        <f>IF(AND((ROW()-7)&gt;=$Q$5,(ROW()-6)&lt;=$Q$3),INDEX(LINEST(OFFSET(AF94,1-$Q$5,0,$Q$5,1),OFFSET(AG94,1-$Q$5,0,$Q$5,9),TRUE,TRUE),1,4),"")</f>
        <v/>
      </c>
      <c r="BF94" s="9">
        <f>IF(AND((ROW()-7)&gt;=$Q$5,(ROW()-6)&lt;=$Q$3),INDEX(LINEST(OFFSET(AF94,1-$Q$5,0,$Q$5,1),OFFSET(AG94,1-$Q$5,0,$Q$5,9),TRUE,TRUE),1,3),"")</f>
        <v/>
      </c>
      <c r="BG94" s="9">
        <f>IF(AND((ROW()-7)&gt;=$Q$5,(ROW()-6)&lt;=$Q$3),INDEX(LINEST(OFFSET(AF94,1-$Q$5,0,$Q$5,1),OFFSET(AG94,1-$Q$5,0,$Q$5,9),TRUE,TRUE),1,2),"")</f>
        <v/>
      </c>
      <c r="BH94" s="9">
        <f>IF(AND((ROW()-7)&gt;=$Q$5,(ROW()-6)&lt;=$Q$3),INDEX(LINEST(OFFSET(AF94,1-$Q$5,0,$Q$5,1),OFFSET(AG94,1-$Q$5,0,$Q$5,9),TRUE,TRUE),1,1),"")</f>
        <v/>
      </c>
      <c r="BI94" s="10">
        <f>IF(AND((ROW()-7)&gt;=$Q$5,(ROW()-6)&lt;=$Q$3),INDEX(LINEST(OFFSET(AF94,1-$Q$5,0,$Q$5,1),OFFSET(AG94,1-$Q$5,0,$Q$5,9),TRUE,TRUE),3,1),"")</f>
        <v/>
      </c>
      <c r="BL94" s="9">
        <f>IF(AND((ROW()-6)&lt;=$Q$3,ISNUMBER(AY93)),AY93/$Q$4+AZ93*AG94+BA93*AH94+BB93*AI94+BC93*AJ94+BD93*AK94+BE93*AL94+BF93*AM94+BG93*AN94+BH93*AO94,"")</f>
        <v/>
      </c>
      <c r="BM94">
        <f>IF(ISNUMBER(BL94),AVERAGE(OFFSET(AF93,1-$Q$5,0,$Q$5,1)),"")</f>
        <v/>
      </c>
      <c r="BN94">
        <f>IF(ISNUMBER(BL94),(AF94-BL94)^2,"")</f>
        <v/>
      </c>
      <c r="BO94">
        <f>IF(ISNUMBER(BL94),AF94^2,"")</f>
        <v/>
      </c>
      <c r="BP94">
        <f>IF(ISNUMBER(BL94),(AF94-BM94)^2,"")</f>
        <v/>
      </c>
    </row>
    <row r="95">
      <c r="O95">
        <f>IF($R95="","",IF($Q$1="Weekly",INT(($R95-2)/7),IF($Q$1="Quarterly",YEAR($R95)*4+ROUNDUP(MONTH($R95)/3),YEAR($R95)*12+MONTH($R95))))</f>
        <v/>
      </c>
      <c r="P95">
        <f>IF($R95="","",IF($R96="",1,IF($O95&lt;&gt;$O96,1,0)))</f>
        <v/>
      </c>
      <c r="Q95">
        <f>IF($P95=1,SUM($P$7:$P95),"")</f>
        <v/>
      </c>
      <c r="R95">
        <f>IF($A95="","",IF(ISNUMBER($A95),$A95,IFERROR(DATEVALUE($A95),NA())))</f>
        <v/>
      </c>
      <c r="S95" s="7">
        <f>IFERROR(INDEX($R$7:$R$60000,MATCH(ROW()-6,$Q$7:$Q$60000,0)),"")</f>
        <v/>
      </c>
      <c r="T95">
        <f>IFERROR(INDEX($B$7:$B$60000,MATCH(ROW()-6,$Q$7:$Q$60000,0))*1,"")</f>
        <v/>
      </c>
      <c r="U95">
        <f>IFERROR(INDEX($C$7:$C$60000,MATCH(ROW()-6,$Q$7:$Q$60000,0))*1,"")</f>
        <v/>
      </c>
      <c r="V95">
        <f>IFERROR(INDEX($D$7:$D$60000,MATCH(ROW()-6,$Q$7:$Q$60000,0))*1,"")</f>
        <v/>
      </c>
      <c r="W95">
        <f>IFERROR(INDEX($E$7:$E$60000,MATCH(ROW()-6,$Q$7:$Q$60000,0))*1,"")</f>
        <v/>
      </c>
      <c r="X95">
        <f>IFERROR(INDEX($F$7:$F$60000,MATCH(ROW()-6,$Q$7:$Q$60000,0))*1,"")</f>
        <v/>
      </c>
      <c r="Y95">
        <f>IFERROR(INDEX($G$7:$G$60000,MATCH(ROW()-6,$Q$7:$Q$60000,0))*1,"")</f>
        <v/>
      </c>
      <c r="Z95">
        <f>IFERROR(INDEX($H$7:$H$60000,MATCH(ROW()-6,$Q$7:$Q$60000,0))*1,"")</f>
        <v/>
      </c>
      <c r="AA95">
        <f>IFERROR(INDEX($I$7:$I$60000,MATCH(ROW()-6,$Q$7:$Q$60000,0))*1,"")</f>
        <v/>
      </c>
      <c r="AB95">
        <f>IFERROR(INDEX($J$7:$J$60000,MATCH(ROW()-6,$Q$7:$Q$60000,0))*1,"")</f>
        <v/>
      </c>
      <c r="AC95">
        <f>IFERROR(INDEX($K$7:$K$60000,MATCH(ROW()-6,$Q$7:$Q$60000,0))*1,"")</f>
        <v/>
      </c>
      <c r="AF95" s="9">
        <f>IF(OR($S95="",$S94=""),"",IF($B$5="diff",($T95-$T94),LN($T95/$T94)))</f>
        <v/>
      </c>
      <c r="AG95" s="9">
        <f>IF(OR($S95="",$S94=""),"",IF($C$5="diff",(U95-U94),LN(U95/U94)))</f>
        <v/>
      </c>
      <c r="AH95" s="9">
        <f>IF(OR($S95="",$S94=""),"",IF($D$5="diff",(V95-V94),LN(V95/V94)))</f>
        <v/>
      </c>
      <c r="AI95" s="9">
        <f>IF(OR($S95="",$S94=""),"",IF($E$5="diff",(W95-W94),LN(W95/W94)))</f>
        <v/>
      </c>
      <c r="AJ95" s="9">
        <f>IF(OR($S95="",$S94=""),"",IF($F$5="diff",(X95-X94),LN(X95/X94)))</f>
        <v/>
      </c>
      <c r="AK95" s="9">
        <f>IF(OR($S95="",$S94=""),"",IF($G$5="diff",(Y95-Y94),LN(Y95/Y94)))</f>
        <v/>
      </c>
      <c r="AL95" s="9">
        <f>IF(OR($S95="",$S94=""),"",IF($H$5="diff",(Z95-Z94),LN(Z95/Z94)))</f>
        <v/>
      </c>
      <c r="AM95" s="9">
        <f>IF(OR($S95="",$S94=""),"",IF($I$5="diff",(AA95-AA94),LN(AA95/AA94)))</f>
        <v/>
      </c>
      <c r="AN95" s="9">
        <f>IF(OR($S95="",$S94=""),"",IF($J$5="diff",(AB95-AB94),LN(AB95/AB94)))</f>
        <v/>
      </c>
      <c r="AO95" s="9">
        <f>IF(OR($S95="",$S94=""),"",IF($K$5="diff",(AC95-AC94),LN(AC95/AC94)))</f>
        <v/>
      </c>
      <c r="AR95" s="9">
        <f>IF($AF95="","",$AU$13+$AU$4*AG95+$AU$5*AH95+$AU$6*AI95+$AU$7*AJ95+$AU$8*AK95+$AU$9*AL95+$AU$10*AM95+$AU$11*AN95+$AU$12*AO95)</f>
        <v/>
      </c>
      <c r="AY95" s="10">
        <f>IF(AND((ROW()-7)&gt;=$Q$5,(ROW()-6)&lt;=$Q$3),INDEX(LINEST(OFFSET(AF95,1-$Q$5,0,$Q$5,1),OFFSET(AG95,1-$Q$5,0,$Q$5,9),TRUE,TRUE),1,10)*$Q$4,"")</f>
        <v/>
      </c>
      <c r="AZ95" s="9">
        <f>IF(AND((ROW()-7)&gt;=$Q$5,(ROW()-6)&lt;=$Q$3),INDEX(LINEST(OFFSET(AF95,1-$Q$5,0,$Q$5,1),OFFSET(AG95,1-$Q$5,0,$Q$5,9),TRUE,TRUE),1,9),"")</f>
        <v/>
      </c>
      <c r="BA95" s="9">
        <f>IF(AND((ROW()-7)&gt;=$Q$5,(ROW()-6)&lt;=$Q$3),INDEX(LINEST(OFFSET(AF95,1-$Q$5,0,$Q$5,1),OFFSET(AG95,1-$Q$5,0,$Q$5,9),TRUE,TRUE),1,8),"")</f>
        <v/>
      </c>
      <c r="BB95" s="9">
        <f>IF(AND((ROW()-7)&gt;=$Q$5,(ROW()-6)&lt;=$Q$3),INDEX(LINEST(OFFSET(AF95,1-$Q$5,0,$Q$5,1),OFFSET(AG95,1-$Q$5,0,$Q$5,9),TRUE,TRUE),1,7),"")</f>
        <v/>
      </c>
      <c r="BC95" s="9">
        <f>IF(AND((ROW()-7)&gt;=$Q$5,(ROW()-6)&lt;=$Q$3),INDEX(LINEST(OFFSET(AF95,1-$Q$5,0,$Q$5,1),OFFSET(AG95,1-$Q$5,0,$Q$5,9),TRUE,TRUE),1,6),"")</f>
        <v/>
      </c>
      <c r="BD95" s="9">
        <f>IF(AND((ROW()-7)&gt;=$Q$5,(ROW()-6)&lt;=$Q$3),INDEX(LINEST(OFFSET(AF95,1-$Q$5,0,$Q$5,1),OFFSET(AG95,1-$Q$5,0,$Q$5,9),TRUE,TRUE),1,5),"")</f>
        <v/>
      </c>
      <c r="BE95" s="9">
        <f>IF(AND((ROW()-7)&gt;=$Q$5,(ROW()-6)&lt;=$Q$3),INDEX(LINEST(OFFSET(AF95,1-$Q$5,0,$Q$5,1),OFFSET(AG95,1-$Q$5,0,$Q$5,9),TRUE,TRUE),1,4),"")</f>
        <v/>
      </c>
      <c r="BF95" s="9">
        <f>IF(AND((ROW()-7)&gt;=$Q$5,(ROW()-6)&lt;=$Q$3),INDEX(LINEST(OFFSET(AF95,1-$Q$5,0,$Q$5,1),OFFSET(AG95,1-$Q$5,0,$Q$5,9),TRUE,TRUE),1,3),"")</f>
        <v/>
      </c>
      <c r="BG95" s="9">
        <f>IF(AND((ROW()-7)&gt;=$Q$5,(ROW()-6)&lt;=$Q$3),INDEX(LINEST(OFFSET(AF95,1-$Q$5,0,$Q$5,1),OFFSET(AG95,1-$Q$5,0,$Q$5,9),TRUE,TRUE),1,2),"")</f>
        <v/>
      </c>
      <c r="BH95" s="9">
        <f>IF(AND((ROW()-7)&gt;=$Q$5,(ROW()-6)&lt;=$Q$3),INDEX(LINEST(OFFSET(AF95,1-$Q$5,0,$Q$5,1),OFFSET(AG95,1-$Q$5,0,$Q$5,9),TRUE,TRUE),1,1),"")</f>
        <v/>
      </c>
      <c r="BI95" s="10">
        <f>IF(AND((ROW()-7)&gt;=$Q$5,(ROW()-6)&lt;=$Q$3),INDEX(LINEST(OFFSET(AF95,1-$Q$5,0,$Q$5,1),OFFSET(AG95,1-$Q$5,0,$Q$5,9),TRUE,TRUE),3,1),"")</f>
        <v/>
      </c>
      <c r="BL95" s="9">
        <f>IF(AND((ROW()-6)&lt;=$Q$3,ISNUMBER(AY94)),AY94/$Q$4+AZ94*AG95+BA94*AH95+BB94*AI95+BC94*AJ95+BD94*AK95+BE94*AL95+BF94*AM95+BG94*AN95+BH94*AO95,"")</f>
        <v/>
      </c>
      <c r="BM95">
        <f>IF(ISNUMBER(BL95),AVERAGE(OFFSET(AF94,1-$Q$5,0,$Q$5,1)),"")</f>
        <v/>
      </c>
      <c r="BN95">
        <f>IF(ISNUMBER(BL95),(AF95-BL95)^2,"")</f>
        <v/>
      </c>
      <c r="BO95">
        <f>IF(ISNUMBER(BL95),AF95^2,"")</f>
        <v/>
      </c>
      <c r="BP95">
        <f>IF(ISNUMBER(BL95),(AF95-BM95)^2,"")</f>
        <v/>
      </c>
    </row>
    <row r="96">
      <c r="O96">
        <f>IF($R96="","",IF($Q$1="Weekly",INT(($R96-2)/7),IF($Q$1="Quarterly",YEAR($R96)*4+ROUNDUP(MONTH($R96)/3),YEAR($R96)*12+MONTH($R96))))</f>
        <v/>
      </c>
      <c r="P96">
        <f>IF($R96="","",IF($R97="",1,IF($O96&lt;&gt;$O97,1,0)))</f>
        <v/>
      </c>
      <c r="Q96">
        <f>IF($P96=1,SUM($P$7:$P96),"")</f>
        <v/>
      </c>
      <c r="R96">
        <f>IF($A96="","",IF(ISNUMBER($A96),$A96,IFERROR(DATEVALUE($A96),NA())))</f>
        <v/>
      </c>
      <c r="S96" s="7">
        <f>IFERROR(INDEX($R$7:$R$60000,MATCH(ROW()-6,$Q$7:$Q$60000,0)),"")</f>
        <v/>
      </c>
      <c r="T96">
        <f>IFERROR(INDEX($B$7:$B$60000,MATCH(ROW()-6,$Q$7:$Q$60000,0))*1,"")</f>
        <v/>
      </c>
      <c r="U96">
        <f>IFERROR(INDEX($C$7:$C$60000,MATCH(ROW()-6,$Q$7:$Q$60000,0))*1,"")</f>
        <v/>
      </c>
      <c r="V96">
        <f>IFERROR(INDEX($D$7:$D$60000,MATCH(ROW()-6,$Q$7:$Q$60000,0))*1,"")</f>
        <v/>
      </c>
      <c r="W96">
        <f>IFERROR(INDEX($E$7:$E$60000,MATCH(ROW()-6,$Q$7:$Q$60000,0))*1,"")</f>
        <v/>
      </c>
      <c r="X96">
        <f>IFERROR(INDEX($F$7:$F$60000,MATCH(ROW()-6,$Q$7:$Q$60000,0))*1,"")</f>
        <v/>
      </c>
      <c r="Y96">
        <f>IFERROR(INDEX($G$7:$G$60000,MATCH(ROW()-6,$Q$7:$Q$60000,0))*1,"")</f>
        <v/>
      </c>
      <c r="Z96">
        <f>IFERROR(INDEX($H$7:$H$60000,MATCH(ROW()-6,$Q$7:$Q$60000,0))*1,"")</f>
        <v/>
      </c>
      <c r="AA96">
        <f>IFERROR(INDEX($I$7:$I$60000,MATCH(ROW()-6,$Q$7:$Q$60000,0))*1,"")</f>
        <v/>
      </c>
      <c r="AB96">
        <f>IFERROR(INDEX($J$7:$J$60000,MATCH(ROW()-6,$Q$7:$Q$60000,0))*1,"")</f>
        <v/>
      </c>
      <c r="AC96">
        <f>IFERROR(INDEX($K$7:$K$60000,MATCH(ROW()-6,$Q$7:$Q$60000,0))*1,"")</f>
        <v/>
      </c>
      <c r="AF96" s="9">
        <f>IF(OR($S96="",$S95=""),"",IF($B$5="diff",($T96-$T95),LN($T96/$T95)))</f>
        <v/>
      </c>
      <c r="AG96" s="9">
        <f>IF(OR($S96="",$S95=""),"",IF($C$5="diff",(U96-U95),LN(U96/U95)))</f>
        <v/>
      </c>
      <c r="AH96" s="9">
        <f>IF(OR($S96="",$S95=""),"",IF($D$5="diff",(V96-V95),LN(V96/V95)))</f>
        <v/>
      </c>
      <c r="AI96" s="9">
        <f>IF(OR($S96="",$S95=""),"",IF($E$5="diff",(W96-W95),LN(W96/W95)))</f>
        <v/>
      </c>
      <c r="AJ96" s="9">
        <f>IF(OR($S96="",$S95=""),"",IF($F$5="diff",(X96-X95),LN(X96/X95)))</f>
        <v/>
      </c>
      <c r="AK96" s="9">
        <f>IF(OR($S96="",$S95=""),"",IF($G$5="diff",(Y96-Y95),LN(Y96/Y95)))</f>
        <v/>
      </c>
      <c r="AL96" s="9">
        <f>IF(OR($S96="",$S95=""),"",IF($H$5="diff",(Z96-Z95),LN(Z96/Z95)))</f>
        <v/>
      </c>
      <c r="AM96" s="9">
        <f>IF(OR($S96="",$S95=""),"",IF($I$5="diff",(AA96-AA95),LN(AA96/AA95)))</f>
        <v/>
      </c>
      <c r="AN96" s="9">
        <f>IF(OR($S96="",$S95=""),"",IF($J$5="diff",(AB96-AB95),LN(AB96/AB95)))</f>
        <v/>
      </c>
      <c r="AO96" s="9">
        <f>IF(OR($S96="",$S95=""),"",IF($K$5="diff",(AC96-AC95),LN(AC96/AC95)))</f>
        <v/>
      </c>
      <c r="AR96" s="9">
        <f>IF($AF96="","",$AU$13+$AU$4*AG96+$AU$5*AH96+$AU$6*AI96+$AU$7*AJ96+$AU$8*AK96+$AU$9*AL96+$AU$10*AM96+$AU$11*AN96+$AU$12*AO96)</f>
        <v/>
      </c>
      <c r="AY96" s="10">
        <f>IF(AND((ROW()-7)&gt;=$Q$5,(ROW()-6)&lt;=$Q$3),INDEX(LINEST(OFFSET(AF96,1-$Q$5,0,$Q$5,1),OFFSET(AG96,1-$Q$5,0,$Q$5,9),TRUE,TRUE),1,10)*$Q$4,"")</f>
        <v/>
      </c>
      <c r="AZ96" s="9">
        <f>IF(AND((ROW()-7)&gt;=$Q$5,(ROW()-6)&lt;=$Q$3),INDEX(LINEST(OFFSET(AF96,1-$Q$5,0,$Q$5,1),OFFSET(AG96,1-$Q$5,0,$Q$5,9),TRUE,TRUE),1,9),"")</f>
        <v/>
      </c>
      <c r="BA96" s="9">
        <f>IF(AND((ROW()-7)&gt;=$Q$5,(ROW()-6)&lt;=$Q$3),INDEX(LINEST(OFFSET(AF96,1-$Q$5,0,$Q$5,1),OFFSET(AG96,1-$Q$5,0,$Q$5,9),TRUE,TRUE),1,8),"")</f>
        <v/>
      </c>
      <c r="BB96" s="9">
        <f>IF(AND((ROW()-7)&gt;=$Q$5,(ROW()-6)&lt;=$Q$3),INDEX(LINEST(OFFSET(AF96,1-$Q$5,0,$Q$5,1),OFFSET(AG96,1-$Q$5,0,$Q$5,9),TRUE,TRUE),1,7),"")</f>
        <v/>
      </c>
      <c r="BC96" s="9">
        <f>IF(AND((ROW()-7)&gt;=$Q$5,(ROW()-6)&lt;=$Q$3),INDEX(LINEST(OFFSET(AF96,1-$Q$5,0,$Q$5,1),OFFSET(AG96,1-$Q$5,0,$Q$5,9),TRUE,TRUE),1,6),"")</f>
        <v/>
      </c>
      <c r="BD96" s="9">
        <f>IF(AND((ROW()-7)&gt;=$Q$5,(ROW()-6)&lt;=$Q$3),INDEX(LINEST(OFFSET(AF96,1-$Q$5,0,$Q$5,1),OFFSET(AG96,1-$Q$5,0,$Q$5,9),TRUE,TRUE),1,5),"")</f>
        <v/>
      </c>
      <c r="BE96" s="9">
        <f>IF(AND((ROW()-7)&gt;=$Q$5,(ROW()-6)&lt;=$Q$3),INDEX(LINEST(OFFSET(AF96,1-$Q$5,0,$Q$5,1),OFFSET(AG96,1-$Q$5,0,$Q$5,9),TRUE,TRUE),1,4),"")</f>
        <v/>
      </c>
      <c r="BF96" s="9">
        <f>IF(AND((ROW()-7)&gt;=$Q$5,(ROW()-6)&lt;=$Q$3),INDEX(LINEST(OFFSET(AF96,1-$Q$5,0,$Q$5,1),OFFSET(AG96,1-$Q$5,0,$Q$5,9),TRUE,TRUE),1,3),"")</f>
        <v/>
      </c>
      <c r="BG96" s="9">
        <f>IF(AND((ROW()-7)&gt;=$Q$5,(ROW()-6)&lt;=$Q$3),INDEX(LINEST(OFFSET(AF96,1-$Q$5,0,$Q$5,1),OFFSET(AG96,1-$Q$5,0,$Q$5,9),TRUE,TRUE),1,2),"")</f>
        <v/>
      </c>
      <c r="BH96" s="9">
        <f>IF(AND((ROW()-7)&gt;=$Q$5,(ROW()-6)&lt;=$Q$3),INDEX(LINEST(OFFSET(AF96,1-$Q$5,0,$Q$5,1),OFFSET(AG96,1-$Q$5,0,$Q$5,9),TRUE,TRUE),1,1),"")</f>
        <v/>
      </c>
      <c r="BI96" s="10">
        <f>IF(AND((ROW()-7)&gt;=$Q$5,(ROW()-6)&lt;=$Q$3),INDEX(LINEST(OFFSET(AF96,1-$Q$5,0,$Q$5,1),OFFSET(AG96,1-$Q$5,0,$Q$5,9),TRUE,TRUE),3,1),"")</f>
        <v/>
      </c>
      <c r="BL96" s="9">
        <f>IF(AND((ROW()-6)&lt;=$Q$3,ISNUMBER(AY95)),AY95/$Q$4+AZ95*AG96+BA95*AH96+BB95*AI96+BC95*AJ96+BD95*AK96+BE95*AL96+BF95*AM96+BG95*AN96+BH95*AO96,"")</f>
        <v/>
      </c>
      <c r="BM96">
        <f>IF(ISNUMBER(BL96),AVERAGE(OFFSET(AF95,1-$Q$5,0,$Q$5,1)),"")</f>
        <v/>
      </c>
      <c r="BN96">
        <f>IF(ISNUMBER(BL96),(AF96-BL96)^2,"")</f>
        <v/>
      </c>
      <c r="BO96">
        <f>IF(ISNUMBER(BL96),AF96^2,"")</f>
        <v/>
      </c>
      <c r="BP96">
        <f>IF(ISNUMBER(BL96),(AF96-BM96)^2,"")</f>
        <v/>
      </c>
    </row>
    <row r="97">
      <c r="O97">
        <f>IF($R97="","",IF($Q$1="Weekly",INT(($R97-2)/7),IF($Q$1="Quarterly",YEAR($R97)*4+ROUNDUP(MONTH($R97)/3),YEAR($R97)*12+MONTH($R97))))</f>
        <v/>
      </c>
      <c r="P97">
        <f>IF($R97="","",IF($R98="",1,IF($O97&lt;&gt;$O98,1,0)))</f>
        <v/>
      </c>
      <c r="Q97">
        <f>IF($P97=1,SUM($P$7:$P97),"")</f>
        <v/>
      </c>
      <c r="R97">
        <f>IF($A97="","",IF(ISNUMBER($A97),$A97,IFERROR(DATEVALUE($A97),NA())))</f>
        <v/>
      </c>
      <c r="S97" s="7">
        <f>IFERROR(INDEX($R$7:$R$60000,MATCH(ROW()-6,$Q$7:$Q$60000,0)),"")</f>
        <v/>
      </c>
      <c r="T97">
        <f>IFERROR(INDEX($B$7:$B$60000,MATCH(ROW()-6,$Q$7:$Q$60000,0))*1,"")</f>
        <v/>
      </c>
      <c r="U97">
        <f>IFERROR(INDEX($C$7:$C$60000,MATCH(ROW()-6,$Q$7:$Q$60000,0))*1,"")</f>
        <v/>
      </c>
      <c r="V97">
        <f>IFERROR(INDEX($D$7:$D$60000,MATCH(ROW()-6,$Q$7:$Q$60000,0))*1,"")</f>
        <v/>
      </c>
      <c r="W97">
        <f>IFERROR(INDEX($E$7:$E$60000,MATCH(ROW()-6,$Q$7:$Q$60000,0))*1,"")</f>
        <v/>
      </c>
      <c r="X97">
        <f>IFERROR(INDEX($F$7:$F$60000,MATCH(ROW()-6,$Q$7:$Q$60000,0))*1,"")</f>
        <v/>
      </c>
      <c r="Y97">
        <f>IFERROR(INDEX($G$7:$G$60000,MATCH(ROW()-6,$Q$7:$Q$60000,0))*1,"")</f>
        <v/>
      </c>
      <c r="Z97">
        <f>IFERROR(INDEX($H$7:$H$60000,MATCH(ROW()-6,$Q$7:$Q$60000,0))*1,"")</f>
        <v/>
      </c>
      <c r="AA97">
        <f>IFERROR(INDEX($I$7:$I$60000,MATCH(ROW()-6,$Q$7:$Q$60000,0))*1,"")</f>
        <v/>
      </c>
      <c r="AB97">
        <f>IFERROR(INDEX($J$7:$J$60000,MATCH(ROW()-6,$Q$7:$Q$60000,0))*1,"")</f>
        <v/>
      </c>
      <c r="AC97">
        <f>IFERROR(INDEX($K$7:$K$60000,MATCH(ROW()-6,$Q$7:$Q$60000,0))*1,"")</f>
        <v/>
      </c>
      <c r="AF97" s="9">
        <f>IF(OR($S97="",$S96=""),"",IF($B$5="diff",($T97-$T96),LN($T97/$T96)))</f>
        <v/>
      </c>
      <c r="AG97" s="9">
        <f>IF(OR($S97="",$S96=""),"",IF($C$5="diff",(U97-U96),LN(U97/U96)))</f>
        <v/>
      </c>
      <c r="AH97" s="9">
        <f>IF(OR($S97="",$S96=""),"",IF($D$5="diff",(V97-V96),LN(V97/V96)))</f>
        <v/>
      </c>
      <c r="AI97" s="9">
        <f>IF(OR($S97="",$S96=""),"",IF($E$5="diff",(W97-W96),LN(W97/W96)))</f>
        <v/>
      </c>
      <c r="AJ97" s="9">
        <f>IF(OR($S97="",$S96=""),"",IF($F$5="diff",(X97-X96),LN(X97/X96)))</f>
        <v/>
      </c>
      <c r="AK97" s="9">
        <f>IF(OR($S97="",$S96=""),"",IF($G$5="diff",(Y97-Y96),LN(Y97/Y96)))</f>
        <v/>
      </c>
      <c r="AL97" s="9">
        <f>IF(OR($S97="",$S96=""),"",IF($H$5="diff",(Z97-Z96),LN(Z97/Z96)))</f>
        <v/>
      </c>
      <c r="AM97" s="9">
        <f>IF(OR($S97="",$S96=""),"",IF($I$5="diff",(AA97-AA96),LN(AA97/AA96)))</f>
        <v/>
      </c>
      <c r="AN97" s="9">
        <f>IF(OR($S97="",$S96=""),"",IF($J$5="diff",(AB97-AB96),LN(AB97/AB96)))</f>
        <v/>
      </c>
      <c r="AO97" s="9">
        <f>IF(OR($S97="",$S96=""),"",IF($K$5="diff",(AC97-AC96),LN(AC97/AC96)))</f>
        <v/>
      </c>
      <c r="AR97" s="9">
        <f>IF($AF97="","",$AU$13+$AU$4*AG97+$AU$5*AH97+$AU$6*AI97+$AU$7*AJ97+$AU$8*AK97+$AU$9*AL97+$AU$10*AM97+$AU$11*AN97+$AU$12*AO97)</f>
        <v/>
      </c>
      <c r="AY97" s="10">
        <f>IF(AND((ROW()-7)&gt;=$Q$5,(ROW()-6)&lt;=$Q$3),INDEX(LINEST(OFFSET(AF97,1-$Q$5,0,$Q$5,1),OFFSET(AG97,1-$Q$5,0,$Q$5,9),TRUE,TRUE),1,10)*$Q$4,"")</f>
        <v/>
      </c>
      <c r="AZ97" s="9">
        <f>IF(AND((ROW()-7)&gt;=$Q$5,(ROW()-6)&lt;=$Q$3),INDEX(LINEST(OFFSET(AF97,1-$Q$5,0,$Q$5,1),OFFSET(AG97,1-$Q$5,0,$Q$5,9),TRUE,TRUE),1,9),"")</f>
        <v/>
      </c>
      <c r="BA97" s="9">
        <f>IF(AND((ROW()-7)&gt;=$Q$5,(ROW()-6)&lt;=$Q$3),INDEX(LINEST(OFFSET(AF97,1-$Q$5,0,$Q$5,1),OFFSET(AG97,1-$Q$5,0,$Q$5,9),TRUE,TRUE),1,8),"")</f>
        <v/>
      </c>
      <c r="BB97" s="9">
        <f>IF(AND((ROW()-7)&gt;=$Q$5,(ROW()-6)&lt;=$Q$3),INDEX(LINEST(OFFSET(AF97,1-$Q$5,0,$Q$5,1),OFFSET(AG97,1-$Q$5,0,$Q$5,9),TRUE,TRUE),1,7),"")</f>
        <v/>
      </c>
      <c r="BC97" s="9">
        <f>IF(AND((ROW()-7)&gt;=$Q$5,(ROW()-6)&lt;=$Q$3),INDEX(LINEST(OFFSET(AF97,1-$Q$5,0,$Q$5,1),OFFSET(AG97,1-$Q$5,0,$Q$5,9),TRUE,TRUE),1,6),"")</f>
        <v/>
      </c>
      <c r="BD97" s="9">
        <f>IF(AND((ROW()-7)&gt;=$Q$5,(ROW()-6)&lt;=$Q$3),INDEX(LINEST(OFFSET(AF97,1-$Q$5,0,$Q$5,1),OFFSET(AG97,1-$Q$5,0,$Q$5,9),TRUE,TRUE),1,5),"")</f>
        <v/>
      </c>
      <c r="BE97" s="9">
        <f>IF(AND((ROW()-7)&gt;=$Q$5,(ROW()-6)&lt;=$Q$3),INDEX(LINEST(OFFSET(AF97,1-$Q$5,0,$Q$5,1),OFFSET(AG97,1-$Q$5,0,$Q$5,9),TRUE,TRUE),1,4),"")</f>
        <v/>
      </c>
      <c r="BF97" s="9">
        <f>IF(AND((ROW()-7)&gt;=$Q$5,(ROW()-6)&lt;=$Q$3),INDEX(LINEST(OFFSET(AF97,1-$Q$5,0,$Q$5,1),OFFSET(AG97,1-$Q$5,0,$Q$5,9),TRUE,TRUE),1,3),"")</f>
        <v/>
      </c>
      <c r="BG97" s="9">
        <f>IF(AND((ROW()-7)&gt;=$Q$5,(ROW()-6)&lt;=$Q$3),INDEX(LINEST(OFFSET(AF97,1-$Q$5,0,$Q$5,1),OFFSET(AG97,1-$Q$5,0,$Q$5,9),TRUE,TRUE),1,2),"")</f>
        <v/>
      </c>
      <c r="BH97" s="9">
        <f>IF(AND((ROW()-7)&gt;=$Q$5,(ROW()-6)&lt;=$Q$3),INDEX(LINEST(OFFSET(AF97,1-$Q$5,0,$Q$5,1),OFFSET(AG97,1-$Q$5,0,$Q$5,9),TRUE,TRUE),1,1),"")</f>
        <v/>
      </c>
      <c r="BI97" s="10">
        <f>IF(AND((ROW()-7)&gt;=$Q$5,(ROW()-6)&lt;=$Q$3),INDEX(LINEST(OFFSET(AF97,1-$Q$5,0,$Q$5,1),OFFSET(AG97,1-$Q$5,0,$Q$5,9),TRUE,TRUE),3,1),"")</f>
        <v/>
      </c>
      <c r="BL97" s="9">
        <f>IF(AND((ROW()-6)&lt;=$Q$3,ISNUMBER(AY96)),AY96/$Q$4+AZ96*AG97+BA96*AH97+BB96*AI97+BC96*AJ97+BD96*AK97+BE96*AL97+BF96*AM97+BG96*AN97+BH96*AO97,"")</f>
        <v/>
      </c>
      <c r="BM97">
        <f>IF(ISNUMBER(BL97),AVERAGE(OFFSET(AF96,1-$Q$5,0,$Q$5,1)),"")</f>
        <v/>
      </c>
      <c r="BN97">
        <f>IF(ISNUMBER(BL97),(AF97-BL97)^2,"")</f>
        <v/>
      </c>
      <c r="BO97">
        <f>IF(ISNUMBER(BL97),AF97^2,"")</f>
        <v/>
      </c>
      <c r="BP97">
        <f>IF(ISNUMBER(BL97),(AF97-BM97)^2,"")</f>
        <v/>
      </c>
    </row>
    <row r="98">
      <c r="O98">
        <f>IF($R98="","",IF($Q$1="Weekly",INT(($R98-2)/7),IF($Q$1="Quarterly",YEAR($R98)*4+ROUNDUP(MONTH($R98)/3),YEAR($R98)*12+MONTH($R98))))</f>
        <v/>
      </c>
      <c r="P98">
        <f>IF($R98="","",IF($R99="",1,IF($O98&lt;&gt;$O99,1,0)))</f>
        <v/>
      </c>
      <c r="Q98">
        <f>IF($P98=1,SUM($P$7:$P98),"")</f>
        <v/>
      </c>
      <c r="R98">
        <f>IF($A98="","",IF(ISNUMBER($A98),$A98,IFERROR(DATEVALUE($A98),NA())))</f>
        <v/>
      </c>
      <c r="S98" s="7">
        <f>IFERROR(INDEX($R$7:$R$60000,MATCH(ROW()-6,$Q$7:$Q$60000,0)),"")</f>
        <v/>
      </c>
      <c r="T98">
        <f>IFERROR(INDEX($B$7:$B$60000,MATCH(ROW()-6,$Q$7:$Q$60000,0))*1,"")</f>
        <v/>
      </c>
      <c r="U98">
        <f>IFERROR(INDEX($C$7:$C$60000,MATCH(ROW()-6,$Q$7:$Q$60000,0))*1,"")</f>
        <v/>
      </c>
      <c r="V98">
        <f>IFERROR(INDEX($D$7:$D$60000,MATCH(ROW()-6,$Q$7:$Q$60000,0))*1,"")</f>
        <v/>
      </c>
      <c r="W98">
        <f>IFERROR(INDEX($E$7:$E$60000,MATCH(ROW()-6,$Q$7:$Q$60000,0))*1,"")</f>
        <v/>
      </c>
      <c r="X98">
        <f>IFERROR(INDEX($F$7:$F$60000,MATCH(ROW()-6,$Q$7:$Q$60000,0))*1,"")</f>
        <v/>
      </c>
      <c r="Y98">
        <f>IFERROR(INDEX($G$7:$G$60000,MATCH(ROW()-6,$Q$7:$Q$60000,0))*1,"")</f>
        <v/>
      </c>
      <c r="Z98">
        <f>IFERROR(INDEX($H$7:$H$60000,MATCH(ROW()-6,$Q$7:$Q$60000,0))*1,"")</f>
        <v/>
      </c>
      <c r="AA98">
        <f>IFERROR(INDEX($I$7:$I$60000,MATCH(ROW()-6,$Q$7:$Q$60000,0))*1,"")</f>
        <v/>
      </c>
      <c r="AB98">
        <f>IFERROR(INDEX($J$7:$J$60000,MATCH(ROW()-6,$Q$7:$Q$60000,0))*1,"")</f>
        <v/>
      </c>
      <c r="AC98">
        <f>IFERROR(INDEX($K$7:$K$60000,MATCH(ROW()-6,$Q$7:$Q$60000,0))*1,"")</f>
        <v/>
      </c>
      <c r="AF98" s="9">
        <f>IF(OR($S98="",$S97=""),"",IF($B$5="diff",($T98-$T97),LN($T98/$T97)))</f>
        <v/>
      </c>
      <c r="AG98" s="9">
        <f>IF(OR($S98="",$S97=""),"",IF($C$5="diff",(U98-U97),LN(U98/U97)))</f>
        <v/>
      </c>
      <c r="AH98" s="9">
        <f>IF(OR($S98="",$S97=""),"",IF($D$5="diff",(V98-V97),LN(V98/V97)))</f>
        <v/>
      </c>
      <c r="AI98" s="9">
        <f>IF(OR($S98="",$S97=""),"",IF($E$5="diff",(W98-W97),LN(W98/W97)))</f>
        <v/>
      </c>
      <c r="AJ98" s="9">
        <f>IF(OR($S98="",$S97=""),"",IF($F$5="diff",(X98-X97),LN(X98/X97)))</f>
        <v/>
      </c>
      <c r="AK98" s="9">
        <f>IF(OR($S98="",$S97=""),"",IF($G$5="diff",(Y98-Y97),LN(Y98/Y97)))</f>
        <v/>
      </c>
      <c r="AL98" s="9">
        <f>IF(OR($S98="",$S97=""),"",IF($H$5="diff",(Z98-Z97),LN(Z98/Z97)))</f>
        <v/>
      </c>
      <c r="AM98" s="9">
        <f>IF(OR($S98="",$S97=""),"",IF($I$5="diff",(AA98-AA97),LN(AA98/AA97)))</f>
        <v/>
      </c>
      <c r="AN98" s="9">
        <f>IF(OR($S98="",$S97=""),"",IF($J$5="diff",(AB98-AB97),LN(AB98/AB97)))</f>
        <v/>
      </c>
      <c r="AO98" s="9">
        <f>IF(OR($S98="",$S97=""),"",IF($K$5="diff",(AC98-AC97),LN(AC98/AC97)))</f>
        <v/>
      </c>
      <c r="AR98" s="9">
        <f>IF($AF98="","",$AU$13+$AU$4*AG98+$AU$5*AH98+$AU$6*AI98+$AU$7*AJ98+$AU$8*AK98+$AU$9*AL98+$AU$10*AM98+$AU$11*AN98+$AU$12*AO98)</f>
        <v/>
      </c>
      <c r="AY98" s="10">
        <f>IF(AND((ROW()-7)&gt;=$Q$5,(ROW()-6)&lt;=$Q$3),INDEX(LINEST(OFFSET(AF98,1-$Q$5,0,$Q$5,1),OFFSET(AG98,1-$Q$5,0,$Q$5,9),TRUE,TRUE),1,10)*$Q$4,"")</f>
        <v/>
      </c>
      <c r="AZ98" s="9">
        <f>IF(AND((ROW()-7)&gt;=$Q$5,(ROW()-6)&lt;=$Q$3),INDEX(LINEST(OFFSET(AF98,1-$Q$5,0,$Q$5,1),OFFSET(AG98,1-$Q$5,0,$Q$5,9),TRUE,TRUE),1,9),"")</f>
        <v/>
      </c>
      <c r="BA98" s="9">
        <f>IF(AND((ROW()-7)&gt;=$Q$5,(ROW()-6)&lt;=$Q$3),INDEX(LINEST(OFFSET(AF98,1-$Q$5,0,$Q$5,1),OFFSET(AG98,1-$Q$5,0,$Q$5,9),TRUE,TRUE),1,8),"")</f>
        <v/>
      </c>
      <c r="BB98" s="9">
        <f>IF(AND((ROW()-7)&gt;=$Q$5,(ROW()-6)&lt;=$Q$3),INDEX(LINEST(OFFSET(AF98,1-$Q$5,0,$Q$5,1),OFFSET(AG98,1-$Q$5,0,$Q$5,9),TRUE,TRUE),1,7),"")</f>
        <v/>
      </c>
      <c r="BC98" s="9">
        <f>IF(AND((ROW()-7)&gt;=$Q$5,(ROW()-6)&lt;=$Q$3),INDEX(LINEST(OFFSET(AF98,1-$Q$5,0,$Q$5,1),OFFSET(AG98,1-$Q$5,0,$Q$5,9),TRUE,TRUE),1,6),"")</f>
        <v/>
      </c>
      <c r="BD98" s="9">
        <f>IF(AND((ROW()-7)&gt;=$Q$5,(ROW()-6)&lt;=$Q$3),INDEX(LINEST(OFFSET(AF98,1-$Q$5,0,$Q$5,1),OFFSET(AG98,1-$Q$5,0,$Q$5,9),TRUE,TRUE),1,5),"")</f>
        <v/>
      </c>
      <c r="BE98" s="9">
        <f>IF(AND((ROW()-7)&gt;=$Q$5,(ROW()-6)&lt;=$Q$3),INDEX(LINEST(OFFSET(AF98,1-$Q$5,0,$Q$5,1),OFFSET(AG98,1-$Q$5,0,$Q$5,9),TRUE,TRUE),1,4),"")</f>
        <v/>
      </c>
      <c r="BF98" s="9">
        <f>IF(AND((ROW()-7)&gt;=$Q$5,(ROW()-6)&lt;=$Q$3),INDEX(LINEST(OFFSET(AF98,1-$Q$5,0,$Q$5,1),OFFSET(AG98,1-$Q$5,0,$Q$5,9),TRUE,TRUE),1,3),"")</f>
        <v/>
      </c>
      <c r="BG98" s="9">
        <f>IF(AND((ROW()-7)&gt;=$Q$5,(ROW()-6)&lt;=$Q$3),INDEX(LINEST(OFFSET(AF98,1-$Q$5,0,$Q$5,1),OFFSET(AG98,1-$Q$5,0,$Q$5,9),TRUE,TRUE),1,2),"")</f>
        <v/>
      </c>
      <c r="BH98" s="9">
        <f>IF(AND((ROW()-7)&gt;=$Q$5,(ROW()-6)&lt;=$Q$3),INDEX(LINEST(OFFSET(AF98,1-$Q$5,0,$Q$5,1),OFFSET(AG98,1-$Q$5,0,$Q$5,9),TRUE,TRUE),1,1),"")</f>
        <v/>
      </c>
      <c r="BI98" s="10">
        <f>IF(AND((ROW()-7)&gt;=$Q$5,(ROW()-6)&lt;=$Q$3),INDEX(LINEST(OFFSET(AF98,1-$Q$5,0,$Q$5,1),OFFSET(AG98,1-$Q$5,0,$Q$5,9),TRUE,TRUE),3,1),"")</f>
        <v/>
      </c>
      <c r="BL98" s="9">
        <f>IF(AND((ROW()-6)&lt;=$Q$3,ISNUMBER(AY97)),AY97/$Q$4+AZ97*AG98+BA97*AH98+BB97*AI98+BC97*AJ98+BD97*AK98+BE97*AL98+BF97*AM98+BG97*AN98+BH97*AO98,"")</f>
        <v/>
      </c>
      <c r="BM98">
        <f>IF(ISNUMBER(BL98),AVERAGE(OFFSET(AF97,1-$Q$5,0,$Q$5,1)),"")</f>
        <v/>
      </c>
      <c r="BN98">
        <f>IF(ISNUMBER(BL98),(AF98-BL98)^2,"")</f>
        <v/>
      </c>
      <c r="BO98">
        <f>IF(ISNUMBER(BL98),AF98^2,"")</f>
        <v/>
      </c>
      <c r="BP98">
        <f>IF(ISNUMBER(BL98),(AF98-BM98)^2,"")</f>
        <v/>
      </c>
    </row>
    <row r="99">
      <c r="O99">
        <f>IF($R99="","",IF($Q$1="Weekly",INT(($R99-2)/7),IF($Q$1="Quarterly",YEAR($R99)*4+ROUNDUP(MONTH($R99)/3),YEAR($R99)*12+MONTH($R99))))</f>
        <v/>
      </c>
      <c r="P99">
        <f>IF($R99="","",IF($R100="",1,IF($O99&lt;&gt;$O100,1,0)))</f>
        <v/>
      </c>
      <c r="Q99">
        <f>IF($P99=1,SUM($P$7:$P99),"")</f>
        <v/>
      </c>
      <c r="R99">
        <f>IF($A99="","",IF(ISNUMBER($A99),$A99,IFERROR(DATEVALUE($A99),NA())))</f>
        <v/>
      </c>
      <c r="S99" s="7">
        <f>IFERROR(INDEX($R$7:$R$60000,MATCH(ROW()-6,$Q$7:$Q$60000,0)),"")</f>
        <v/>
      </c>
      <c r="T99">
        <f>IFERROR(INDEX($B$7:$B$60000,MATCH(ROW()-6,$Q$7:$Q$60000,0))*1,"")</f>
        <v/>
      </c>
      <c r="U99">
        <f>IFERROR(INDEX($C$7:$C$60000,MATCH(ROW()-6,$Q$7:$Q$60000,0))*1,"")</f>
        <v/>
      </c>
      <c r="V99">
        <f>IFERROR(INDEX($D$7:$D$60000,MATCH(ROW()-6,$Q$7:$Q$60000,0))*1,"")</f>
        <v/>
      </c>
      <c r="W99">
        <f>IFERROR(INDEX($E$7:$E$60000,MATCH(ROW()-6,$Q$7:$Q$60000,0))*1,"")</f>
        <v/>
      </c>
      <c r="X99">
        <f>IFERROR(INDEX($F$7:$F$60000,MATCH(ROW()-6,$Q$7:$Q$60000,0))*1,"")</f>
        <v/>
      </c>
      <c r="Y99">
        <f>IFERROR(INDEX($G$7:$G$60000,MATCH(ROW()-6,$Q$7:$Q$60000,0))*1,"")</f>
        <v/>
      </c>
      <c r="Z99">
        <f>IFERROR(INDEX($H$7:$H$60000,MATCH(ROW()-6,$Q$7:$Q$60000,0))*1,"")</f>
        <v/>
      </c>
      <c r="AA99">
        <f>IFERROR(INDEX($I$7:$I$60000,MATCH(ROW()-6,$Q$7:$Q$60000,0))*1,"")</f>
        <v/>
      </c>
      <c r="AB99">
        <f>IFERROR(INDEX($J$7:$J$60000,MATCH(ROW()-6,$Q$7:$Q$60000,0))*1,"")</f>
        <v/>
      </c>
      <c r="AC99">
        <f>IFERROR(INDEX($K$7:$K$60000,MATCH(ROW()-6,$Q$7:$Q$60000,0))*1,"")</f>
        <v/>
      </c>
      <c r="AF99" s="9">
        <f>IF(OR($S99="",$S98=""),"",IF($B$5="diff",($T99-$T98),LN($T99/$T98)))</f>
        <v/>
      </c>
      <c r="AG99" s="9">
        <f>IF(OR($S99="",$S98=""),"",IF($C$5="diff",(U99-U98),LN(U99/U98)))</f>
        <v/>
      </c>
      <c r="AH99" s="9">
        <f>IF(OR($S99="",$S98=""),"",IF($D$5="diff",(V99-V98),LN(V99/V98)))</f>
        <v/>
      </c>
      <c r="AI99" s="9">
        <f>IF(OR($S99="",$S98=""),"",IF($E$5="diff",(W99-W98),LN(W99/W98)))</f>
        <v/>
      </c>
      <c r="AJ99" s="9">
        <f>IF(OR($S99="",$S98=""),"",IF($F$5="diff",(X99-X98),LN(X99/X98)))</f>
        <v/>
      </c>
      <c r="AK99" s="9">
        <f>IF(OR($S99="",$S98=""),"",IF($G$5="diff",(Y99-Y98),LN(Y99/Y98)))</f>
        <v/>
      </c>
      <c r="AL99" s="9">
        <f>IF(OR($S99="",$S98=""),"",IF($H$5="diff",(Z99-Z98),LN(Z99/Z98)))</f>
        <v/>
      </c>
      <c r="AM99" s="9">
        <f>IF(OR($S99="",$S98=""),"",IF($I$5="diff",(AA99-AA98),LN(AA99/AA98)))</f>
        <v/>
      </c>
      <c r="AN99" s="9">
        <f>IF(OR($S99="",$S98=""),"",IF($J$5="diff",(AB99-AB98),LN(AB99/AB98)))</f>
        <v/>
      </c>
      <c r="AO99" s="9">
        <f>IF(OR($S99="",$S98=""),"",IF($K$5="diff",(AC99-AC98),LN(AC99/AC98)))</f>
        <v/>
      </c>
      <c r="AR99" s="9">
        <f>IF($AF99="","",$AU$13+$AU$4*AG99+$AU$5*AH99+$AU$6*AI99+$AU$7*AJ99+$AU$8*AK99+$AU$9*AL99+$AU$10*AM99+$AU$11*AN99+$AU$12*AO99)</f>
        <v/>
      </c>
      <c r="AY99" s="10">
        <f>IF(AND((ROW()-7)&gt;=$Q$5,(ROW()-6)&lt;=$Q$3),INDEX(LINEST(OFFSET(AF99,1-$Q$5,0,$Q$5,1),OFFSET(AG99,1-$Q$5,0,$Q$5,9),TRUE,TRUE),1,10)*$Q$4,"")</f>
        <v/>
      </c>
      <c r="AZ99" s="9">
        <f>IF(AND((ROW()-7)&gt;=$Q$5,(ROW()-6)&lt;=$Q$3),INDEX(LINEST(OFFSET(AF99,1-$Q$5,0,$Q$5,1),OFFSET(AG99,1-$Q$5,0,$Q$5,9),TRUE,TRUE),1,9),"")</f>
        <v/>
      </c>
      <c r="BA99" s="9">
        <f>IF(AND((ROW()-7)&gt;=$Q$5,(ROW()-6)&lt;=$Q$3),INDEX(LINEST(OFFSET(AF99,1-$Q$5,0,$Q$5,1),OFFSET(AG99,1-$Q$5,0,$Q$5,9),TRUE,TRUE),1,8),"")</f>
        <v/>
      </c>
      <c r="BB99" s="9">
        <f>IF(AND((ROW()-7)&gt;=$Q$5,(ROW()-6)&lt;=$Q$3),INDEX(LINEST(OFFSET(AF99,1-$Q$5,0,$Q$5,1),OFFSET(AG99,1-$Q$5,0,$Q$5,9),TRUE,TRUE),1,7),"")</f>
        <v/>
      </c>
      <c r="BC99" s="9">
        <f>IF(AND((ROW()-7)&gt;=$Q$5,(ROW()-6)&lt;=$Q$3),INDEX(LINEST(OFFSET(AF99,1-$Q$5,0,$Q$5,1),OFFSET(AG99,1-$Q$5,0,$Q$5,9),TRUE,TRUE),1,6),"")</f>
        <v/>
      </c>
      <c r="BD99" s="9">
        <f>IF(AND((ROW()-7)&gt;=$Q$5,(ROW()-6)&lt;=$Q$3),INDEX(LINEST(OFFSET(AF99,1-$Q$5,0,$Q$5,1),OFFSET(AG99,1-$Q$5,0,$Q$5,9),TRUE,TRUE),1,5),"")</f>
        <v/>
      </c>
      <c r="BE99" s="9">
        <f>IF(AND((ROW()-7)&gt;=$Q$5,(ROW()-6)&lt;=$Q$3),INDEX(LINEST(OFFSET(AF99,1-$Q$5,0,$Q$5,1),OFFSET(AG99,1-$Q$5,0,$Q$5,9),TRUE,TRUE),1,4),"")</f>
        <v/>
      </c>
      <c r="BF99" s="9">
        <f>IF(AND((ROW()-7)&gt;=$Q$5,(ROW()-6)&lt;=$Q$3),INDEX(LINEST(OFFSET(AF99,1-$Q$5,0,$Q$5,1),OFFSET(AG99,1-$Q$5,0,$Q$5,9),TRUE,TRUE),1,3),"")</f>
        <v/>
      </c>
      <c r="BG99" s="9">
        <f>IF(AND((ROW()-7)&gt;=$Q$5,(ROW()-6)&lt;=$Q$3),INDEX(LINEST(OFFSET(AF99,1-$Q$5,0,$Q$5,1),OFFSET(AG99,1-$Q$5,0,$Q$5,9),TRUE,TRUE),1,2),"")</f>
        <v/>
      </c>
      <c r="BH99" s="9">
        <f>IF(AND((ROW()-7)&gt;=$Q$5,(ROW()-6)&lt;=$Q$3),INDEX(LINEST(OFFSET(AF99,1-$Q$5,0,$Q$5,1),OFFSET(AG99,1-$Q$5,0,$Q$5,9),TRUE,TRUE),1,1),"")</f>
        <v/>
      </c>
      <c r="BI99" s="10">
        <f>IF(AND((ROW()-7)&gt;=$Q$5,(ROW()-6)&lt;=$Q$3),INDEX(LINEST(OFFSET(AF99,1-$Q$5,0,$Q$5,1),OFFSET(AG99,1-$Q$5,0,$Q$5,9),TRUE,TRUE),3,1),"")</f>
        <v/>
      </c>
      <c r="BL99" s="9">
        <f>IF(AND((ROW()-6)&lt;=$Q$3,ISNUMBER(AY98)),AY98/$Q$4+AZ98*AG99+BA98*AH99+BB98*AI99+BC98*AJ99+BD98*AK99+BE98*AL99+BF98*AM99+BG98*AN99+BH98*AO99,"")</f>
        <v/>
      </c>
      <c r="BM99">
        <f>IF(ISNUMBER(BL99),AVERAGE(OFFSET(AF98,1-$Q$5,0,$Q$5,1)),"")</f>
        <v/>
      </c>
      <c r="BN99">
        <f>IF(ISNUMBER(BL99),(AF99-BL99)^2,"")</f>
        <v/>
      </c>
      <c r="BO99">
        <f>IF(ISNUMBER(BL99),AF99^2,"")</f>
        <v/>
      </c>
      <c r="BP99">
        <f>IF(ISNUMBER(BL99),(AF99-BM99)^2,"")</f>
        <v/>
      </c>
    </row>
    <row r="100">
      <c r="O100">
        <f>IF($R100="","",IF($Q$1="Weekly",INT(($R100-2)/7),IF($Q$1="Quarterly",YEAR($R100)*4+ROUNDUP(MONTH($R100)/3),YEAR($R100)*12+MONTH($R100))))</f>
        <v/>
      </c>
      <c r="P100">
        <f>IF($R100="","",IF($R101="",1,IF($O100&lt;&gt;$O101,1,0)))</f>
        <v/>
      </c>
      <c r="Q100">
        <f>IF($P100=1,SUM($P$7:$P100),"")</f>
        <v/>
      </c>
      <c r="R100">
        <f>IF($A100="","",IF(ISNUMBER($A100),$A100,IFERROR(DATEVALUE($A100),NA())))</f>
        <v/>
      </c>
      <c r="S100" s="7">
        <f>IFERROR(INDEX($R$7:$R$60000,MATCH(ROW()-6,$Q$7:$Q$60000,0)),"")</f>
        <v/>
      </c>
      <c r="T100">
        <f>IFERROR(INDEX($B$7:$B$60000,MATCH(ROW()-6,$Q$7:$Q$60000,0))*1,"")</f>
        <v/>
      </c>
      <c r="U100">
        <f>IFERROR(INDEX($C$7:$C$60000,MATCH(ROW()-6,$Q$7:$Q$60000,0))*1,"")</f>
        <v/>
      </c>
      <c r="V100">
        <f>IFERROR(INDEX($D$7:$D$60000,MATCH(ROW()-6,$Q$7:$Q$60000,0))*1,"")</f>
        <v/>
      </c>
      <c r="W100">
        <f>IFERROR(INDEX($E$7:$E$60000,MATCH(ROW()-6,$Q$7:$Q$60000,0))*1,"")</f>
        <v/>
      </c>
      <c r="X100">
        <f>IFERROR(INDEX($F$7:$F$60000,MATCH(ROW()-6,$Q$7:$Q$60000,0))*1,"")</f>
        <v/>
      </c>
      <c r="Y100">
        <f>IFERROR(INDEX($G$7:$G$60000,MATCH(ROW()-6,$Q$7:$Q$60000,0))*1,"")</f>
        <v/>
      </c>
      <c r="Z100">
        <f>IFERROR(INDEX($H$7:$H$60000,MATCH(ROW()-6,$Q$7:$Q$60000,0))*1,"")</f>
        <v/>
      </c>
      <c r="AA100">
        <f>IFERROR(INDEX($I$7:$I$60000,MATCH(ROW()-6,$Q$7:$Q$60000,0))*1,"")</f>
        <v/>
      </c>
      <c r="AB100">
        <f>IFERROR(INDEX($J$7:$J$60000,MATCH(ROW()-6,$Q$7:$Q$60000,0))*1,"")</f>
        <v/>
      </c>
      <c r="AC100">
        <f>IFERROR(INDEX($K$7:$K$60000,MATCH(ROW()-6,$Q$7:$Q$60000,0))*1,"")</f>
        <v/>
      </c>
      <c r="AF100" s="9">
        <f>IF(OR($S100="",$S99=""),"",IF($B$5="diff",($T100-$T99),LN($T100/$T99)))</f>
        <v/>
      </c>
      <c r="AG100" s="9">
        <f>IF(OR($S100="",$S99=""),"",IF($C$5="diff",(U100-U99),LN(U100/U99)))</f>
        <v/>
      </c>
      <c r="AH100" s="9">
        <f>IF(OR($S100="",$S99=""),"",IF($D$5="diff",(V100-V99),LN(V100/V99)))</f>
        <v/>
      </c>
      <c r="AI100" s="9">
        <f>IF(OR($S100="",$S99=""),"",IF($E$5="diff",(W100-W99),LN(W100/W99)))</f>
        <v/>
      </c>
      <c r="AJ100" s="9">
        <f>IF(OR($S100="",$S99=""),"",IF($F$5="diff",(X100-X99),LN(X100/X99)))</f>
        <v/>
      </c>
      <c r="AK100" s="9">
        <f>IF(OR($S100="",$S99=""),"",IF($G$5="diff",(Y100-Y99),LN(Y100/Y99)))</f>
        <v/>
      </c>
      <c r="AL100" s="9">
        <f>IF(OR($S100="",$S99=""),"",IF($H$5="diff",(Z100-Z99),LN(Z100/Z99)))</f>
        <v/>
      </c>
      <c r="AM100" s="9">
        <f>IF(OR($S100="",$S99=""),"",IF($I$5="diff",(AA100-AA99),LN(AA100/AA99)))</f>
        <v/>
      </c>
      <c r="AN100" s="9">
        <f>IF(OR($S100="",$S99=""),"",IF($J$5="diff",(AB100-AB99),LN(AB100/AB99)))</f>
        <v/>
      </c>
      <c r="AO100" s="9">
        <f>IF(OR($S100="",$S99=""),"",IF($K$5="diff",(AC100-AC99),LN(AC100/AC99)))</f>
        <v/>
      </c>
      <c r="AR100" s="9">
        <f>IF($AF100="","",$AU$13+$AU$4*AG100+$AU$5*AH100+$AU$6*AI100+$AU$7*AJ100+$AU$8*AK100+$AU$9*AL100+$AU$10*AM100+$AU$11*AN100+$AU$12*AO100)</f>
        <v/>
      </c>
      <c r="AY100" s="10">
        <f>IF(AND((ROW()-7)&gt;=$Q$5,(ROW()-6)&lt;=$Q$3),INDEX(LINEST(OFFSET(AF100,1-$Q$5,0,$Q$5,1),OFFSET(AG100,1-$Q$5,0,$Q$5,9),TRUE,TRUE),1,10)*$Q$4,"")</f>
        <v/>
      </c>
      <c r="AZ100" s="9">
        <f>IF(AND((ROW()-7)&gt;=$Q$5,(ROW()-6)&lt;=$Q$3),INDEX(LINEST(OFFSET(AF100,1-$Q$5,0,$Q$5,1),OFFSET(AG100,1-$Q$5,0,$Q$5,9),TRUE,TRUE),1,9),"")</f>
        <v/>
      </c>
      <c r="BA100" s="9">
        <f>IF(AND((ROW()-7)&gt;=$Q$5,(ROW()-6)&lt;=$Q$3),INDEX(LINEST(OFFSET(AF100,1-$Q$5,0,$Q$5,1),OFFSET(AG100,1-$Q$5,0,$Q$5,9),TRUE,TRUE),1,8),"")</f>
        <v/>
      </c>
      <c r="BB100" s="9">
        <f>IF(AND((ROW()-7)&gt;=$Q$5,(ROW()-6)&lt;=$Q$3),INDEX(LINEST(OFFSET(AF100,1-$Q$5,0,$Q$5,1),OFFSET(AG100,1-$Q$5,0,$Q$5,9),TRUE,TRUE),1,7),"")</f>
        <v/>
      </c>
      <c r="BC100" s="9">
        <f>IF(AND((ROW()-7)&gt;=$Q$5,(ROW()-6)&lt;=$Q$3),INDEX(LINEST(OFFSET(AF100,1-$Q$5,0,$Q$5,1),OFFSET(AG100,1-$Q$5,0,$Q$5,9),TRUE,TRUE),1,6),"")</f>
        <v/>
      </c>
      <c r="BD100" s="9">
        <f>IF(AND((ROW()-7)&gt;=$Q$5,(ROW()-6)&lt;=$Q$3),INDEX(LINEST(OFFSET(AF100,1-$Q$5,0,$Q$5,1),OFFSET(AG100,1-$Q$5,0,$Q$5,9),TRUE,TRUE),1,5),"")</f>
        <v/>
      </c>
      <c r="BE100" s="9">
        <f>IF(AND((ROW()-7)&gt;=$Q$5,(ROW()-6)&lt;=$Q$3),INDEX(LINEST(OFFSET(AF100,1-$Q$5,0,$Q$5,1),OFFSET(AG100,1-$Q$5,0,$Q$5,9),TRUE,TRUE),1,4),"")</f>
        <v/>
      </c>
      <c r="BF100" s="9">
        <f>IF(AND((ROW()-7)&gt;=$Q$5,(ROW()-6)&lt;=$Q$3),INDEX(LINEST(OFFSET(AF100,1-$Q$5,0,$Q$5,1),OFFSET(AG100,1-$Q$5,0,$Q$5,9),TRUE,TRUE),1,3),"")</f>
        <v/>
      </c>
      <c r="BG100" s="9">
        <f>IF(AND((ROW()-7)&gt;=$Q$5,(ROW()-6)&lt;=$Q$3),INDEX(LINEST(OFFSET(AF100,1-$Q$5,0,$Q$5,1),OFFSET(AG100,1-$Q$5,0,$Q$5,9),TRUE,TRUE),1,2),"")</f>
        <v/>
      </c>
      <c r="BH100" s="9">
        <f>IF(AND((ROW()-7)&gt;=$Q$5,(ROW()-6)&lt;=$Q$3),INDEX(LINEST(OFFSET(AF100,1-$Q$5,0,$Q$5,1),OFFSET(AG100,1-$Q$5,0,$Q$5,9),TRUE,TRUE),1,1),"")</f>
        <v/>
      </c>
      <c r="BI100" s="10">
        <f>IF(AND((ROW()-7)&gt;=$Q$5,(ROW()-6)&lt;=$Q$3),INDEX(LINEST(OFFSET(AF100,1-$Q$5,0,$Q$5,1),OFFSET(AG100,1-$Q$5,0,$Q$5,9),TRUE,TRUE),3,1),"")</f>
        <v/>
      </c>
      <c r="BL100" s="9">
        <f>IF(AND((ROW()-6)&lt;=$Q$3,ISNUMBER(AY99)),AY99/$Q$4+AZ99*AG100+BA99*AH100+BB99*AI100+BC99*AJ100+BD99*AK100+BE99*AL100+BF99*AM100+BG99*AN100+BH99*AO100,"")</f>
        <v/>
      </c>
      <c r="BM100">
        <f>IF(ISNUMBER(BL100),AVERAGE(OFFSET(AF99,1-$Q$5,0,$Q$5,1)),"")</f>
        <v/>
      </c>
      <c r="BN100">
        <f>IF(ISNUMBER(BL100),(AF100-BL100)^2,"")</f>
        <v/>
      </c>
      <c r="BO100">
        <f>IF(ISNUMBER(BL100),AF100^2,"")</f>
        <v/>
      </c>
      <c r="BP100">
        <f>IF(ISNUMBER(BL100),(AF100-BM100)^2,"")</f>
        <v/>
      </c>
    </row>
    <row r="101">
      <c r="O101">
        <f>IF($R101="","",IF($Q$1="Weekly",INT(($R101-2)/7),IF($Q$1="Quarterly",YEAR($R101)*4+ROUNDUP(MONTH($R101)/3),YEAR($R101)*12+MONTH($R101))))</f>
        <v/>
      </c>
      <c r="P101">
        <f>IF($R101="","",IF($R102="",1,IF($O101&lt;&gt;$O102,1,0)))</f>
        <v/>
      </c>
      <c r="Q101">
        <f>IF($P101=1,SUM($P$7:$P101),"")</f>
        <v/>
      </c>
      <c r="R101">
        <f>IF($A101="","",IF(ISNUMBER($A101),$A101,IFERROR(DATEVALUE($A101),NA())))</f>
        <v/>
      </c>
      <c r="S101" s="7">
        <f>IFERROR(INDEX($R$7:$R$60000,MATCH(ROW()-6,$Q$7:$Q$60000,0)),"")</f>
        <v/>
      </c>
      <c r="T101">
        <f>IFERROR(INDEX($B$7:$B$60000,MATCH(ROW()-6,$Q$7:$Q$60000,0))*1,"")</f>
        <v/>
      </c>
      <c r="U101">
        <f>IFERROR(INDEX($C$7:$C$60000,MATCH(ROW()-6,$Q$7:$Q$60000,0))*1,"")</f>
        <v/>
      </c>
      <c r="V101">
        <f>IFERROR(INDEX($D$7:$D$60000,MATCH(ROW()-6,$Q$7:$Q$60000,0))*1,"")</f>
        <v/>
      </c>
      <c r="W101">
        <f>IFERROR(INDEX($E$7:$E$60000,MATCH(ROW()-6,$Q$7:$Q$60000,0))*1,"")</f>
        <v/>
      </c>
      <c r="X101">
        <f>IFERROR(INDEX($F$7:$F$60000,MATCH(ROW()-6,$Q$7:$Q$60000,0))*1,"")</f>
        <v/>
      </c>
      <c r="Y101">
        <f>IFERROR(INDEX($G$7:$G$60000,MATCH(ROW()-6,$Q$7:$Q$60000,0))*1,"")</f>
        <v/>
      </c>
      <c r="Z101">
        <f>IFERROR(INDEX($H$7:$H$60000,MATCH(ROW()-6,$Q$7:$Q$60000,0))*1,"")</f>
        <v/>
      </c>
      <c r="AA101">
        <f>IFERROR(INDEX($I$7:$I$60000,MATCH(ROW()-6,$Q$7:$Q$60000,0))*1,"")</f>
        <v/>
      </c>
      <c r="AB101">
        <f>IFERROR(INDEX($J$7:$J$60000,MATCH(ROW()-6,$Q$7:$Q$60000,0))*1,"")</f>
        <v/>
      </c>
      <c r="AC101">
        <f>IFERROR(INDEX($K$7:$K$60000,MATCH(ROW()-6,$Q$7:$Q$60000,0))*1,"")</f>
        <v/>
      </c>
      <c r="AF101" s="9">
        <f>IF(OR($S101="",$S100=""),"",IF($B$5="diff",($T101-$T100),LN($T101/$T100)))</f>
        <v/>
      </c>
      <c r="AG101" s="9">
        <f>IF(OR($S101="",$S100=""),"",IF($C$5="diff",(U101-U100),LN(U101/U100)))</f>
        <v/>
      </c>
      <c r="AH101" s="9">
        <f>IF(OR($S101="",$S100=""),"",IF($D$5="diff",(V101-V100),LN(V101/V100)))</f>
        <v/>
      </c>
      <c r="AI101" s="9">
        <f>IF(OR($S101="",$S100=""),"",IF($E$5="diff",(W101-W100),LN(W101/W100)))</f>
        <v/>
      </c>
      <c r="AJ101" s="9">
        <f>IF(OR($S101="",$S100=""),"",IF($F$5="diff",(X101-X100),LN(X101/X100)))</f>
        <v/>
      </c>
      <c r="AK101" s="9">
        <f>IF(OR($S101="",$S100=""),"",IF($G$5="diff",(Y101-Y100),LN(Y101/Y100)))</f>
        <v/>
      </c>
      <c r="AL101" s="9">
        <f>IF(OR($S101="",$S100=""),"",IF($H$5="diff",(Z101-Z100),LN(Z101/Z100)))</f>
        <v/>
      </c>
      <c r="AM101" s="9">
        <f>IF(OR($S101="",$S100=""),"",IF($I$5="diff",(AA101-AA100),LN(AA101/AA100)))</f>
        <v/>
      </c>
      <c r="AN101" s="9">
        <f>IF(OR($S101="",$S100=""),"",IF($J$5="diff",(AB101-AB100),LN(AB101/AB100)))</f>
        <v/>
      </c>
      <c r="AO101" s="9">
        <f>IF(OR($S101="",$S100=""),"",IF($K$5="diff",(AC101-AC100),LN(AC101/AC100)))</f>
        <v/>
      </c>
      <c r="AR101" s="9">
        <f>IF($AF101="","",$AU$13+$AU$4*AG101+$AU$5*AH101+$AU$6*AI101+$AU$7*AJ101+$AU$8*AK101+$AU$9*AL101+$AU$10*AM101+$AU$11*AN101+$AU$12*AO101)</f>
        <v/>
      </c>
      <c r="AY101" s="10">
        <f>IF(AND((ROW()-7)&gt;=$Q$5,(ROW()-6)&lt;=$Q$3),INDEX(LINEST(OFFSET(AF101,1-$Q$5,0,$Q$5,1),OFFSET(AG101,1-$Q$5,0,$Q$5,9),TRUE,TRUE),1,10)*$Q$4,"")</f>
        <v/>
      </c>
      <c r="AZ101" s="9">
        <f>IF(AND((ROW()-7)&gt;=$Q$5,(ROW()-6)&lt;=$Q$3),INDEX(LINEST(OFFSET(AF101,1-$Q$5,0,$Q$5,1),OFFSET(AG101,1-$Q$5,0,$Q$5,9),TRUE,TRUE),1,9),"")</f>
        <v/>
      </c>
      <c r="BA101" s="9">
        <f>IF(AND((ROW()-7)&gt;=$Q$5,(ROW()-6)&lt;=$Q$3),INDEX(LINEST(OFFSET(AF101,1-$Q$5,0,$Q$5,1),OFFSET(AG101,1-$Q$5,0,$Q$5,9),TRUE,TRUE),1,8),"")</f>
        <v/>
      </c>
      <c r="BB101" s="9">
        <f>IF(AND((ROW()-7)&gt;=$Q$5,(ROW()-6)&lt;=$Q$3),INDEX(LINEST(OFFSET(AF101,1-$Q$5,0,$Q$5,1),OFFSET(AG101,1-$Q$5,0,$Q$5,9),TRUE,TRUE),1,7),"")</f>
        <v/>
      </c>
      <c r="BC101" s="9">
        <f>IF(AND((ROW()-7)&gt;=$Q$5,(ROW()-6)&lt;=$Q$3),INDEX(LINEST(OFFSET(AF101,1-$Q$5,0,$Q$5,1),OFFSET(AG101,1-$Q$5,0,$Q$5,9),TRUE,TRUE),1,6),"")</f>
        <v/>
      </c>
      <c r="BD101" s="9">
        <f>IF(AND((ROW()-7)&gt;=$Q$5,(ROW()-6)&lt;=$Q$3),INDEX(LINEST(OFFSET(AF101,1-$Q$5,0,$Q$5,1),OFFSET(AG101,1-$Q$5,0,$Q$5,9),TRUE,TRUE),1,5),"")</f>
        <v/>
      </c>
      <c r="BE101" s="9">
        <f>IF(AND((ROW()-7)&gt;=$Q$5,(ROW()-6)&lt;=$Q$3),INDEX(LINEST(OFFSET(AF101,1-$Q$5,0,$Q$5,1),OFFSET(AG101,1-$Q$5,0,$Q$5,9),TRUE,TRUE),1,4),"")</f>
        <v/>
      </c>
      <c r="BF101" s="9">
        <f>IF(AND((ROW()-7)&gt;=$Q$5,(ROW()-6)&lt;=$Q$3),INDEX(LINEST(OFFSET(AF101,1-$Q$5,0,$Q$5,1),OFFSET(AG101,1-$Q$5,0,$Q$5,9),TRUE,TRUE),1,3),"")</f>
        <v/>
      </c>
      <c r="BG101" s="9">
        <f>IF(AND((ROW()-7)&gt;=$Q$5,(ROW()-6)&lt;=$Q$3),INDEX(LINEST(OFFSET(AF101,1-$Q$5,0,$Q$5,1),OFFSET(AG101,1-$Q$5,0,$Q$5,9),TRUE,TRUE),1,2),"")</f>
        <v/>
      </c>
      <c r="BH101" s="9">
        <f>IF(AND((ROW()-7)&gt;=$Q$5,(ROW()-6)&lt;=$Q$3),INDEX(LINEST(OFFSET(AF101,1-$Q$5,0,$Q$5,1),OFFSET(AG101,1-$Q$5,0,$Q$5,9),TRUE,TRUE),1,1),"")</f>
        <v/>
      </c>
      <c r="BI101" s="10">
        <f>IF(AND((ROW()-7)&gt;=$Q$5,(ROW()-6)&lt;=$Q$3),INDEX(LINEST(OFFSET(AF101,1-$Q$5,0,$Q$5,1),OFFSET(AG101,1-$Q$5,0,$Q$5,9),TRUE,TRUE),3,1),"")</f>
        <v/>
      </c>
      <c r="BL101" s="9">
        <f>IF(AND((ROW()-6)&lt;=$Q$3,ISNUMBER(AY100)),AY100/$Q$4+AZ100*AG101+BA100*AH101+BB100*AI101+BC100*AJ101+BD100*AK101+BE100*AL101+BF100*AM101+BG100*AN101+BH100*AO101,"")</f>
        <v/>
      </c>
      <c r="BM101">
        <f>IF(ISNUMBER(BL101),AVERAGE(OFFSET(AF100,1-$Q$5,0,$Q$5,1)),"")</f>
        <v/>
      </c>
      <c r="BN101">
        <f>IF(ISNUMBER(BL101),(AF101-BL101)^2,"")</f>
        <v/>
      </c>
      <c r="BO101">
        <f>IF(ISNUMBER(BL101),AF101^2,"")</f>
        <v/>
      </c>
      <c r="BP101">
        <f>IF(ISNUMBER(BL101),(AF101-BM101)^2,"")</f>
        <v/>
      </c>
    </row>
    <row r="102">
      <c r="O102">
        <f>IF($R102="","",IF($Q$1="Weekly",INT(($R102-2)/7),IF($Q$1="Quarterly",YEAR($R102)*4+ROUNDUP(MONTH($R102)/3),YEAR($R102)*12+MONTH($R102))))</f>
        <v/>
      </c>
      <c r="P102">
        <f>IF($R102="","",IF($R103="",1,IF($O102&lt;&gt;$O103,1,0)))</f>
        <v/>
      </c>
      <c r="Q102">
        <f>IF($P102=1,SUM($P$7:$P102),"")</f>
        <v/>
      </c>
      <c r="R102">
        <f>IF($A102="","",IF(ISNUMBER($A102),$A102,IFERROR(DATEVALUE($A102),NA())))</f>
        <v/>
      </c>
      <c r="S102" s="7">
        <f>IFERROR(INDEX($R$7:$R$60000,MATCH(ROW()-6,$Q$7:$Q$60000,0)),"")</f>
        <v/>
      </c>
      <c r="T102">
        <f>IFERROR(INDEX($B$7:$B$60000,MATCH(ROW()-6,$Q$7:$Q$60000,0))*1,"")</f>
        <v/>
      </c>
      <c r="U102">
        <f>IFERROR(INDEX($C$7:$C$60000,MATCH(ROW()-6,$Q$7:$Q$60000,0))*1,"")</f>
        <v/>
      </c>
      <c r="V102">
        <f>IFERROR(INDEX($D$7:$D$60000,MATCH(ROW()-6,$Q$7:$Q$60000,0))*1,"")</f>
        <v/>
      </c>
      <c r="W102">
        <f>IFERROR(INDEX($E$7:$E$60000,MATCH(ROW()-6,$Q$7:$Q$60000,0))*1,"")</f>
        <v/>
      </c>
      <c r="X102">
        <f>IFERROR(INDEX($F$7:$F$60000,MATCH(ROW()-6,$Q$7:$Q$60000,0))*1,"")</f>
        <v/>
      </c>
      <c r="Y102">
        <f>IFERROR(INDEX($G$7:$G$60000,MATCH(ROW()-6,$Q$7:$Q$60000,0))*1,"")</f>
        <v/>
      </c>
      <c r="Z102">
        <f>IFERROR(INDEX($H$7:$H$60000,MATCH(ROW()-6,$Q$7:$Q$60000,0))*1,"")</f>
        <v/>
      </c>
      <c r="AA102">
        <f>IFERROR(INDEX($I$7:$I$60000,MATCH(ROW()-6,$Q$7:$Q$60000,0))*1,"")</f>
        <v/>
      </c>
      <c r="AB102">
        <f>IFERROR(INDEX($J$7:$J$60000,MATCH(ROW()-6,$Q$7:$Q$60000,0))*1,"")</f>
        <v/>
      </c>
      <c r="AC102">
        <f>IFERROR(INDEX($K$7:$K$60000,MATCH(ROW()-6,$Q$7:$Q$60000,0))*1,"")</f>
        <v/>
      </c>
      <c r="AF102" s="9">
        <f>IF(OR($S102="",$S101=""),"",IF($B$5="diff",($T102-$T101),LN($T102/$T101)))</f>
        <v/>
      </c>
      <c r="AG102" s="9">
        <f>IF(OR($S102="",$S101=""),"",IF($C$5="diff",(U102-U101),LN(U102/U101)))</f>
        <v/>
      </c>
      <c r="AH102" s="9">
        <f>IF(OR($S102="",$S101=""),"",IF($D$5="diff",(V102-V101),LN(V102/V101)))</f>
        <v/>
      </c>
      <c r="AI102" s="9">
        <f>IF(OR($S102="",$S101=""),"",IF($E$5="diff",(W102-W101),LN(W102/W101)))</f>
        <v/>
      </c>
      <c r="AJ102" s="9">
        <f>IF(OR($S102="",$S101=""),"",IF($F$5="diff",(X102-X101),LN(X102/X101)))</f>
        <v/>
      </c>
      <c r="AK102" s="9">
        <f>IF(OR($S102="",$S101=""),"",IF($G$5="diff",(Y102-Y101),LN(Y102/Y101)))</f>
        <v/>
      </c>
      <c r="AL102" s="9">
        <f>IF(OR($S102="",$S101=""),"",IF($H$5="diff",(Z102-Z101),LN(Z102/Z101)))</f>
        <v/>
      </c>
      <c r="AM102" s="9">
        <f>IF(OR($S102="",$S101=""),"",IF($I$5="diff",(AA102-AA101),LN(AA102/AA101)))</f>
        <v/>
      </c>
      <c r="AN102" s="9">
        <f>IF(OR($S102="",$S101=""),"",IF($J$5="diff",(AB102-AB101),LN(AB102/AB101)))</f>
        <v/>
      </c>
      <c r="AO102" s="9">
        <f>IF(OR($S102="",$S101=""),"",IF($K$5="diff",(AC102-AC101),LN(AC102/AC101)))</f>
        <v/>
      </c>
      <c r="AR102" s="9">
        <f>IF($AF102="","",$AU$13+$AU$4*AG102+$AU$5*AH102+$AU$6*AI102+$AU$7*AJ102+$AU$8*AK102+$AU$9*AL102+$AU$10*AM102+$AU$11*AN102+$AU$12*AO102)</f>
        <v/>
      </c>
      <c r="AY102" s="10">
        <f>IF(AND((ROW()-7)&gt;=$Q$5,(ROW()-6)&lt;=$Q$3),INDEX(LINEST(OFFSET(AF102,1-$Q$5,0,$Q$5,1),OFFSET(AG102,1-$Q$5,0,$Q$5,9),TRUE,TRUE),1,10)*$Q$4,"")</f>
        <v/>
      </c>
      <c r="AZ102" s="9">
        <f>IF(AND((ROW()-7)&gt;=$Q$5,(ROW()-6)&lt;=$Q$3),INDEX(LINEST(OFFSET(AF102,1-$Q$5,0,$Q$5,1),OFFSET(AG102,1-$Q$5,0,$Q$5,9),TRUE,TRUE),1,9),"")</f>
        <v/>
      </c>
      <c r="BA102" s="9">
        <f>IF(AND((ROW()-7)&gt;=$Q$5,(ROW()-6)&lt;=$Q$3),INDEX(LINEST(OFFSET(AF102,1-$Q$5,0,$Q$5,1),OFFSET(AG102,1-$Q$5,0,$Q$5,9),TRUE,TRUE),1,8),"")</f>
        <v/>
      </c>
      <c r="BB102" s="9">
        <f>IF(AND((ROW()-7)&gt;=$Q$5,(ROW()-6)&lt;=$Q$3),INDEX(LINEST(OFFSET(AF102,1-$Q$5,0,$Q$5,1),OFFSET(AG102,1-$Q$5,0,$Q$5,9),TRUE,TRUE),1,7),"")</f>
        <v/>
      </c>
      <c r="BC102" s="9">
        <f>IF(AND((ROW()-7)&gt;=$Q$5,(ROW()-6)&lt;=$Q$3),INDEX(LINEST(OFFSET(AF102,1-$Q$5,0,$Q$5,1),OFFSET(AG102,1-$Q$5,0,$Q$5,9),TRUE,TRUE),1,6),"")</f>
        <v/>
      </c>
      <c r="BD102" s="9">
        <f>IF(AND((ROW()-7)&gt;=$Q$5,(ROW()-6)&lt;=$Q$3),INDEX(LINEST(OFFSET(AF102,1-$Q$5,0,$Q$5,1),OFFSET(AG102,1-$Q$5,0,$Q$5,9),TRUE,TRUE),1,5),"")</f>
        <v/>
      </c>
      <c r="BE102" s="9">
        <f>IF(AND((ROW()-7)&gt;=$Q$5,(ROW()-6)&lt;=$Q$3),INDEX(LINEST(OFFSET(AF102,1-$Q$5,0,$Q$5,1),OFFSET(AG102,1-$Q$5,0,$Q$5,9),TRUE,TRUE),1,4),"")</f>
        <v/>
      </c>
      <c r="BF102" s="9">
        <f>IF(AND((ROW()-7)&gt;=$Q$5,(ROW()-6)&lt;=$Q$3),INDEX(LINEST(OFFSET(AF102,1-$Q$5,0,$Q$5,1),OFFSET(AG102,1-$Q$5,0,$Q$5,9),TRUE,TRUE),1,3),"")</f>
        <v/>
      </c>
      <c r="BG102" s="9">
        <f>IF(AND((ROW()-7)&gt;=$Q$5,(ROW()-6)&lt;=$Q$3),INDEX(LINEST(OFFSET(AF102,1-$Q$5,0,$Q$5,1),OFFSET(AG102,1-$Q$5,0,$Q$5,9),TRUE,TRUE),1,2),"")</f>
        <v/>
      </c>
      <c r="BH102" s="9">
        <f>IF(AND((ROW()-7)&gt;=$Q$5,(ROW()-6)&lt;=$Q$3),INDEX(LINEST(OFFSET(AF102,1-$Q$5,0,$Q$5,1),OFFSET(AG102,1-$Q$5,0,$Q$5,9),TRUE,TRUE),1,1),"")</f>
        <v/>
      </c>
      <c r="BI102" s="10">
        <f>IF(AND((ROW()-7)&gt;=$Q$5,(ROW()-6)&lt;=$Q$3),INDEX(LINEST(OFFSET(AF102,1-$Q$5,0,$Q$5,1),OFFSET(AG102,1-$Q$5,0,$Q$5,9),TRUE,TRUE),3,1),"")</f>
        <v/>
      </c>
      <c r="BL102" s="9">
        <f>IF(AND((ROW()-6)&lt;=$Q$3,ISNUMBER(AY101)),AY101/$Q$4+AZ101*AG102+BA101*AH102+BB101*AI102+BC101*AJ102+BD101*AK102+BE101*AL102+BF101*AM102+BG101*AN102+BH101*AO102,"")</f>
        <v/>
      </c>
      <c r="BM102">
        <f>IF(ISNUMBER(BL102),AVERAGE(OFFSET(AF101,1-$Q$5,0,$Q$5,1)),"")</f>
        <v/>
      </c>
      <c r="BN102">
        <f>IF(ISNUMBER(BL102),(AF102-BL102)^2,"")</f>
        <v/>
      </c>
      <c r="BO102">
        <f>IF(ISNUMBER(BL102),AF102^2,"")</f>
        <v/>
      </c>
      <c r="BP102">
        <f>IF(ISNUMBER(BL102),(AF102-BM102)^2,"")</f>
        <v/>
      </c>
    </row>
    <row r="103">
      <c r="O103">
        <f>IF($R103="","",IF($Q$1="Weekly",INT(($R103-2)/7),IF($Q$1="Quarterly",YEAR($R103)*4+ROUNDUP(MONTH($R103)/3),YEAR($R103)*12+MONTH($R103))))</f>
        <v/>
      </c>
      <c r="P103">
        <f>IF($R103="","",IF($R104="",1,IF($O103&lt;&gt;$O104,1,0)))</f>
        <v/>
      </c>
      <c r="Q103">
        <f>IF($P103=1,SUM($P$7:$P103),"")</f>
        <v/>
      </c>
      <c r="R103">
        <f>IF($A103="","",IF(ISNUMBER($A103),$A103,IFERROR(DATEVALUE($A103),NA())))</f>
        <v/>
      </c>
      <c r="S103" s="7">
        <f>IFERROR(INDEX($R$7:$R$60000,MATCH(ROW()-6,$Q$7:$Q$60000,0)),"")</f>
        <v/>
      </c>
      <c r="T103">
        <f>IFERROR(INDEX($B$7:$B$60000,MATCH(ROW()-6,$Q$7:$Q$60000,0))*1,"")</f>
        <v/>
      </c>
      <c r="U103">
        <f>IFERROR(INDEX($C$7:$C$60000,MATCH(ROW()-6,$Q$7:$Q$60000,0))*1,"")</f>
        <v/>
      </c>
      <c r="V103">
        <f>IFERROR(INDEX($D$7:$D$60000,MATCH(ROW()-6,$Q$7:$Q$60000,0))*1,"")</f>
        <v/>
      </c>
      <c r="W103">
        <f>IFERROR(INDEX($E$7:$E$60000,MATCH(ROW()-6,$Q$7:$Q$60000,0))*1,"")</f>
        <v/>
      </c>
      <c r="X103">
        <f>IFERROR(INDEX($F$7:$F$60000,MATCH(ROW()-6,$Q$7:$Q$60000,0))*1,"")</f>
        <v/>
      </c>
      <c r="Y103">
        <f>IFERROR(INDEX($G$7:$G$60000,MATCH(ROW()-6,$Q$7:$Q$60000,0))*1,"")</f>
        <v/>
      </c>
      <c r="Z103">
        <f>IFERROR(INDEX($H$7:$H$60000,MATCH(ROW()-6,$Q$7:$Q$60000,0))*1,"")</f>
        <v/>
      </c>
      <c r="AA103">
        <f>IFERROR(INDEX($I$7:$I$60000,MATCH(ROW()-6,$Q$7:$Q$60000,0))*1,"")</f>
        <v/>
      </c>
      <c r="AB103">
        <f>IFERROR(INDEX($J$7:$J$60000,MATCH(ROW()-6,$Q$7:$Q$60000,0))*1,"")</f>
        <v/>
      </c>
      <c r="AC103">
        <f>IFERROR(INDEX($K$7:$K$60000,MATCH(ROW()-6,$Q$7:$Q$60000,0))*1,"")</f>
        <v/>
      </c>
      <c r="AF103" s="9">
        <f>IF(OR($S103="",$S102=""),"",IF($B$5="diff",($T103-$T102),LN($T103/$T102)))</f>
        <v/>
      </c>
      <c r="AG103" s="9">
        <f>IF(OR($S103="",$S102=""),"",IF($C$5="diff",(U103-U102),LN(U103/U102)))</f>
        <v/>
      </c>
      <c r="AH103" s="9">
        <f>IF(OR($S103="",$S102=""),"",IF($D$5="diff",(V103-V102),LN(V103/V102)))</f>
        <v/>
      </c>
      <c r="AI103" s="9">
        <f>IF(OR($S103="",$S102=""),"",IF($E$5="diff",(W103-W102),LN(W103/W102)))</f>
        <v/>
      </c>
      <c r="AJ103" s="9">
        <f>IF(OR($S103="",$S102=""),"",IF($F$5="diff",(X103-X102),LN(X103/X102)))</f>
        <v/>
      </c>
      <c r="AK103" s="9">
        <f>IF(OR($S103="",$S102=""),"",IF($G$5="diff",(Y103-Y102),LN(Y103/Y102)))</f>
        <v/>
      </c>
      <c r="AL103" s="9">
        <f>IF(OR($S103="",$S102=""),"",IF($H$5="diff",(Z103-Z102),LN(Z103/Z102)))</f>
        <v/>
      </c>
      <c r="AM103" s="9">
        <f>IF(OR($S103="",$S102=""),"",IF($I$5="diff",(AA103-AA102),LN(AA103/AA102)))</f>
        <v/>
      </c>
      <c r="AN103" s="9">
        <f>IF(OR($S103="",$S102=""),"",IF($J$5="diff",(AB103-AB102),LN(AB103/AB102)))</f>
        <v/>
      </c>
      <c r="AO103" s="9">
        <f>IF(OR($S103="",$S102=""),"",IF($K$5="diff",(AC103-AC102),LN(AC103/AC102)))</f>
        <v/>
      </c>
      <c r="AR103" s="9">
        <f>IF($AF103="","",$AU$13+$AU$4*AG103+$AU$5*AH103+$AU$6*AI103+$AU$7*AJ103+$AU$8*AK103+$AU$9*AL103+$AU$10*AM103+$AU$11*AN103+$AU$12*AO103)</f>
        <v/>
      </c>
      <c r="AY103" s="10">
        <f>IF(AND((ROW()-7)&gt;=$Q$5,(ROW()-6)&lt;=$Q$3),INDEX(LINEST(OFFSET(AF103,1-$Q$5,0,$Q$5,1),OFFSET(AG103,1-$Q$5,0,$Q$5,9),TRUE,TRUE),1,10)*$Q$4,"")</f>
        <v/>
      </c>
      <c r="AZ103" s="9">
        <f>IF(AND((ROW()-7)&gt;=$Q$5,(ROW()-6)&lt;=$Q$3),INDEX(LINEST(OFFSET(AF103,1-$Q$5,0,$Q$5,1),OFFSET(AG103,1-$Q$5,0,$Q$5,9),TRUE,TRUE),1,9),"")</f>
        <v/>
      </c>
      <c r="BA103" s="9">
        <f>IF(AND((ROW()-7)&gt;=$Q$5,(ROW()-6)&lt;=$Q$3),INDEX(LINEST(OFFSET(AF103,1-$Q$5,0,$Q$5,1),OFFSET(AG103,1-$Q$5,0,$Q$5,9),TRUE,TRUE),1,8),"")</f>
        <v/>
      </c>
      <c r="BB103" s="9">
        <f>IF(AND((ROW()-7)&gt;=$Q$5,(ROW()-6)&lt;=$Q$3),INDEX(LINEST(OFFSET(AF103,1-$Q$5,0,$Q$5,1),OFFSET(AG103,1-$Q$5,0,$Q$5,9),TRUE,TRUE),1,7),"")</f>
        <v/>
      </c>
      <c r="BC103" s="9">
        <f>IF(AND((ROW()-7)&gt;=$Q$5,(ROW()-6)&lt;=$Q$3),INDEX(LINEST(OFFSET(AF103,1-$Q$5,0,$Q$5,1),OFFSET(AG103,1-$Q$5,0,$Q$5,9),TRUE,TRUE),1,6),"")</f>
        <v/>
      </c>
      <c r="BD103" s="9">
        <f>IF(AND((ROW()-7)&gt;=$Q$5,(ROW()-6)&lt;=$Q$3),INDEX(LINEST(OFFSET(AF103,1-$Q$5,0,$Q$5,1),OFFSET(AG103,1-$Q$5,0,$Q$5,9),TRUE,TRUE),1,5),"")</f>
        <v/>
      </c>
      <c r="BE103" s="9">
        <f>IF(AND((ROW()-7)&gt;=$Q$5,(ROW()-6)&lt;=$Q$3),INDEX(LINEST(OFFSET(AF103,1-$Q$5,0,$Q$5,1),OFFSET(AG103,1-$Q$5,0,$Q$5,9),TRUE,TRUE),1,4),"")</f>
        <v/>
      </c>
      <c r="BF103" s="9">
        <f>IF(AND((ROW()-7)&gt;=$Q$5,(ROW()-6)&lt;=$Q$3),INDEX(LINEST(OFFSET(AF103,1-$Q$5,0,$Q$5,1),OFFSET(AG103,1-$Q$5,0,$Q$5,9),TRUE,TRUE),1,3),"")</f>
        <v/>
      </c>
      <c r="BG103" s="9">
        <f>IF(AND((ROW()-7)&gt;=$Q$5,(ROW()-6)&lt;=$Q$3),INDEX(LINEST(OFFSET(AF103,1-$Q$5,0,$Q$5,1),OFFSET(AG103,1-$Q$5,0,$Q$5,9),TRUE,TRUE),1,2),"")</f>
        <v/>
      </c>
      <c r="BH103" s="9">
        <f>IF(AND((ROW()-7)&gt;=$Q$5,(ROW()-6)&lt;=$Q$3),INDEX(LINEST(OFFSET(AF103,1-$Q$5,0,$Q$5,1),OFFSET(AG103,1-$Q$5,0,$Q$5,9),TRUE,TRUE),1,1),"")</f>
        <v/>
      </c>
      <c r="BI103" s="10">
        <f>IF(AND((ROW()-7)&gt;=$Q$5,(ROW()-6)&lt;=$Q$3),INDEX(LINEST(OFFSET(AF103,1-$Q$5,0,$Q$5,1),OFFSET(AG103,1-$Q$5,0,$Q$5,9),TRUE,TRUE),3,1),"")</f>
        <v/>
      </c>
      <c r="BL103" s="9">
        <f>IF(AND((ROW()-6)&lt;=$Q$3,ISNUMBER(AY102)),AY102/$Q$4+AZ102*AG103+BA102*AH103+BB102*AI103+BC102*AJ103+BD102*AK103+BE102*AL103+BF102*AM103+BG102*AN103+BH102*AO103,"")</f>
        <v/>
      </c>
      <c r="BM103">
        <f>IF(ISNUMBER(BL103),AVERAGE(OFFSET(AF102,1-$Q$5,0,$Q$5,1)),"")</f>
        <v/>
      </c>
      <c r="BN103">
        <f>IF(ISNUMBER(BL103),(AF103-BL103)^2,"")</f>
        <v/>
      </c>
      <c r="BO103">
        <f>IF(ISNUMBER(BL103),AF103^2,"")</f>
        <v/>
      </c>
      <c r="BP103">
        <f>IF(ISNUMBER(BL103),(AF103-BM103)^2,"")</f>
        <v/>
      </c>
    </row>
    <row r="104">
      <c r="O104">
        <f>IF($R104="","",IF($Q$1="Weekly",INT(($R104-2)/7),IF($Q$1="Quarterly",YEAR($R104)*4+ROUNDUP(MONTH($R104)/3),YEAR($R104)*12+MONTH($R104))))</f>
        <v/>
      </c>
      <c r="P104">
        <f>IF($R104="","",IF($R105="",1,IF($O104&lt;&gt;$O105,1,0)))</f>
        <v/>
      </c>
      <c r="Q104">
        <f>IF($P104=1,SUM($P$7:$P104),"")</f>
        <v/>
      </c>
      <c r="R104">
        <f>IF($A104="","",IF(ISNUMBER($A104),$A104,IFERROR(DATEVALUE($A104),NA())))</f>
        <v/>
      </c>
      <c r="S104" s="7">
        <f>IFERROR(INDEX($R$7:$R$60000,MATCH(ROW()-6,$Q$7:$Q$60000,0)),"")</f>
        <v/>
      </c>
      <c r="T104">
        <f>IFERROR(INDEX($B$7:$B$60000,MATCH(ROW()-6,$Q$7:$Q$60000,0))*1,"")</f>
        <v/>
      </c>
      <c r="U104">
        <f>IFERROR(INDEX($C$7:$C$60000,MATCH(ROW()-6,$Q$7:$Q$60000,0))*1,"")</f>
        <v/>
      </c>
      <c r="V104">
        <f>IFERROR(INDEX($D$7:$D$60000,MATCH(ROW()-6,$Q$7:$Q$60000,0))*1,"")</f>
        <v/>
      </c>
      <c r="W104">
        <f>IFERROR(INDEX($E$7:$E$60000,MATCH(ROW()-6,$Q$7:$Q$60000,0))*1,"")</f>
        <v/>
      </c>
      <c r="X104">
        <f>IFERROR(INDEX($F$7:$F$60000,MATCH(ROW()-6,$Q$7:$Q$60000,0))*1,"")</f>
        <v/>
      </c>
      <c r="Y104">
        <f>IFERROR(INDEX($G$7:$G$60000,MATCH(ROW()-6,$Q$7:$Q$60000,0))*1,"")</f>
        <v/>
      </c>
      <c r="Z104">
        <f>IFERROR(INDEX($H$7:$H$60000,MATCH(ROW()-6,$Q$7:$Q$60000,0))*1,"")</f>
        <v/>
      </c>
      <c r="AA104">
        <f>IFERROR(INDEX($I$7:$I$60000,MATCH(ROW()-6,$Q$7:$Q$60000,0))*1,"")</f>
        <v/>
      </c>
      <c r="AB104">
        <f>IFERROR(INDEX($J$7:$J$60000,MATCH(ROW()-6,$Q$7:$Q$60000,0))*1,"")</f>
        <v/>
      </c>
      <c r="AC104">
        <f>IFERROR(INDEX($K$7:$K$60000,MATCH(ROW()-6,$Q$7:$Q$60000,0))*1,"")</f>
        <v/>
      </c>
      <c r="AF104" s="9">
        <f>IF(OR($S104="",$S103=""),"",IF($B$5="diff",($T104-$T103),LN($T104/$T103)))</f>
        <v/>
      </c>
      <c r="AG104" s="9">
        <f>IF(OR($S104="",$S103=""),"",IF($C$5="diff",(U104-U103),LN(U104/U103)))</f>
        <v/>
      </c>
      <c r="AH104" s="9">
        <f>IF(OR($S104="",$S103=""),"",IF($D$5="diff",(V104-V103),LN(V104/V103)))</f>
        <v/>
      </c>
      <c r="AI104" s="9">
        <f>IF(OR($S104="",$S103=""),"",IF($E$5="diff",(W104-W103),LN(W104/W103)))</f>
        <v/>
      </c>
      <c r="AJ104" s="9">
        <f>IF(OR($S104="",$S103=""),"",IF($F$5="diff",(X104-X103),LN(X104/X103)))</f>
        <v/>
      </c>
      <c r="AK104" s="9">
        <f>IF(OR($S104="",$S103=""),"",IF($G$5="diff",(Y104-Y103),LN(Y104/Y103)))</f>
        <v/>
      </c>
      <c r="AL104" s="9">
        <f>IF(OR($S104="",$S103=""),"",IF($H$5="diff",(Z104-Z103),LN(Z104/Z103)))</f>
        <v/>
      </c>
      <c r="AM104" s="9">
        <f>IF(OR($S104="",$S103=""),"",IF($I$5="diff",(AA104-AA103),LN(AA104/AA103)))</f>
        <v/>
      </c>
      <c r="AN104" s="9">
        <f>IF(OR($S104="",$S103=""),"",IF($J$5="diff",(AB104-AB103),LN(AB104/AB103)))</f>
        <v/>
      </c>
      <c r="AO104" s="9">
        <f>IF(OR($S104="",$S103=""),"",IF($K$5="diff",(AC104-AC103),LN(AC104/AC103)))</f>
        <v/>
      </c>
      <c r="AR104" s="9">
        <f>IF($AF104="","",$AU$13+$AU$4*AG104+$AU$5*AH104+$AU$6*AI104+$AU$7*AJ104+$AU$8*AK104+$AU$9*AL104+$AU$10*AM104+$AU$11*AN104+$AU$12*AO104)</f>
        <v/>
      </c>
      <c r="AY104" s="10">
        <f>IF(AND((ROW()-7)&gt;=$Q$5,(ROW()-6)&lt;=$Q$3),INDEX(LINEST(OFFSET(AF104,1-$Q$5,0,$Q$5,1),OFFSET(AG104,1-$Q$5,0,$Q$5,9),TRUE,TRUE),1,10)*$Q$4,"")</f>
        <v/>
      </c>
      <c r="AZ104" s="9">
        <f>IF(AND((ROW()-7)&gt;=$Q$5,(ROW()-6)&lt;=$Q$3),INDEX(LINEST(OFFSET(AF104,1-$Q$5,0,$Q$5,1),OFFSET(AG104,1-$Q$5,0,$Q$5,9),TRUE,TRUE),1,9),"")</f>
        <v/>
      </c>
      <c r="BA104" s="9">
        <f>IF(AND((ROW()-7)&gt;=$Q$5,(ROW()-6)&lt;=$Q$3),INDEX(LINEST(OFFSET(AF104,1-$Q$5,0,$Q$5,1),OFFSET(AG104,1-$Q$5,0,$Q$5,9),TRUE,TRUE),1,8),"")</f>
        <v/>
      </c>
      <c r="BB104" s="9">
        <f>IF(AND((ROW()-7)&gt;=$Q$5,(ROW()-6)&lt;=$Q$3),INDEX(LINEST(OFFSET(AF104,1-$Q$5,0,$Q$5,1),OFFSET(AG104,1-$Q$5,0,$Q$5,9),TRUE,TRUE),1,7),"")</f>
        <v/>
      </c>
      <c r="BC104" s="9">
        <f>IF(AND((ROW()-7)&gt;=$Q$5,(ROW()-6)&lt;=$Q$3),INDEX(LINEST(OFFSET(AF104,1-$Q$5,0,$Q$5,1),OFFSET(AG104,1-$Q$5,0,$Q$5,9),TRUE,TRUE),1,6),"")</f>
        <v/>
      </c>
      <c r="BD104" s="9">
        <f>IF(AND((ROW()-7)&gt;=$Q$5,(ROW()-6)&lt;=$Q$3),INDEX(LINEST(OFFSET(AF104,1-$Q$5,0,$Q$5,1),OFFSET(AG104,1-$Q$5,0,$Q$5,9),TRUE,TRUE),1,5),"")</f>
        <v/>
      </c>
      <c r="BE104" s="9">
        <f>IF(AND((ROW()-7)&gt;=$Q$5,(ROW()-6)&lt;=$Q$3),INDEX(LINEST(OFFSET(AF104,1-$Q$5,0,$Q$5,1),OFFSET(AG104,1-$Q$5,0,$Q$5,9),TRUE,TRUE),1,4),"")</f>
        <v/>
      </c>
      <c r="BF104" s="9">
        <f>IF(AND((ROW()-7)&gt;=$Q$5,(ROW()-6)&lt;=$Q$3),INDEX(LINEST(OFFSET(AF104,1-$Q$5,0,$Q$5,1),OFFSET(AG104,1-$Q$5,0,$Q$5,9),TRUE,TRUE),1,3),"")</f>
        <v/>
      </c>
      <c r="BG104" s="9">
        <f>IF(AND((ROW()-7)&gt;=$Q$5,(ROW()-6)&lt;=$Q$3),INDEX(LINEST(OFFSET(AF104,1-$Q$5,0,$Q$5,1),OFFSET(AG104,1-$Q$5,0,$Q$5,9),TRUE,TRUE),1,2),"")</f>
        <v/>
      </c>
      <c r="BH104" s="9">
        <f>IF(AND((ROW()-7)&gt;=$Q$5,(ROW()-6)&lt;=$Q$3),INDEX(LINEST(OFFSET(AF104,1-$Q$5,0,$Q$5,1),OFFSET(AG104,1-$Q$5,0,$Q$5,9),TRUE,TRUE),1,1),"")</f>
        <v/>
      </c>
      <c r="BI104" s="10">
        <f>IF(AND((ROW()-7)&gt;=$Q$5,(ROW()-6)&lt;=$Q$3),INDEX(LINEST(OFFSET(AF104,1-$Q$5,0,$Q$5,1),OFFSET(AG104,1-$Q$5,0,$Q$5,9),TRUE,TRUE),3,1),"")</f>
        <v/>
      </c>
      <c r="BL104" s="9">
        <f>IF(AND((ROW()-6)&lt;=$Q$3,ISNUMBER(AY103)),AY103/$Q$4+AZ103*AG104+BA103*AH104+BB103*AI104+BC103*AJ104+BD103*AK104+BE103*AL104+BF103*AM104+BG103*AN104+BH103*AO104,"")</f>
        <v/>
      </c>
      <c r="BM104">
        <f>IF(ISNUMBER(BL104),AVERAGE(OFFSET(AF103,1-$Q$5,0,$Q$5,1)),"")</f>
        <v/>
      </c>
      <c r="BN104">
        <f>IF(ISNUMBER(BL104),(AF104-BL104)^2,"")</f>
        <v/>
      </c>
      <c r="BO104">
        <f>IF(ISNUMBER(BL104),AF104^2,"")</f>
        <v/>
      </c>
      <c r="BP104">
        <f>IF(ISNUMBER(BL104),(AF104-BM104)^2,"")</f>
        <v/>
      </c>
    </row>
    <row r="105">
      <c r="O105">
        <f>IF($R105="","",IF($Q$1="Weekly",INT(($R105-2)/7),IF($Q$1="Quarterly",YEAR($R105)*4+ROUNDUP(MONTH($R105)/3),YEAR($R105)*12+MONTH($R105))))</f>
        <v/>
      </c>
      <c r="P105">
        <f>IF($R105="","",IF($R106="",1,IF($O105&lt;&gt;$O106,1,0)))</f>
        <v/>
      </c>
      <c r="Q105">
        <f>IF($P105=1,SUM($P$7:$P105),"")</f>
        <v/>
      </c>
      <c r="R105">
        <f>IF($A105="","",IF(ISNUMBER($A105),$A105,IFERROR(DATEVALUE($A105),NA())))</f>
        <v/>
      </c>
      <c r="S105" s="7">
        <f>IFERROR(INDEX($R$7:$R$60000,MATCH(ROW()-6,$Q$7:$Q$60000,0)),"")</f>
        <v/>
      </c>
      <c r="T105">
        <f>IFERROR(INDEX($B$7:$B$60000,MATCH(ROW()-6,$Q$7:$Q$60000,0))*1,"")</f>
        <v/>
      </c>
      <c r="U105">
        <f>IFERROR(INDEX($C$7:$C$60000,MATCH(ROW()-6,$Q$7:$Q$60000,0))*1,"")</f>
        <v/>
      </c>
      <c r="V105">
        <f>IFERROR(INDEX($D$7:$D$60000,MATCH(ROW()-6,$Q$7:$Q$60000,0))*1,"")</f>
        <v/>
      </c>
      <c r="W105">
        <f>IFERROR(INDEX($E$7:$E$60000,MATCH(ROW()-6,$Q$7:$Q$60000,0))*1,"")</f>
        <v/>
      </c>
      <c r="X105">
        <f>IFERROR(INDEX($F$7:$F$60000,MATCH(ROW()-6,$Q$7:$Q$60000,0))*1,"")</f>
        <v/>
      </c>
      <c r="Y105">
        <f>IFERROR(INDEX($G$7:$G$60000,MATCH(ROW()-6,$Q$7:$Q$60000,0))*1,"")</f>
        <v/>
      </c>
      <c r="Z105">
        <f>IFERROR(INDEX($H$7:$H$60000,MATCH(ROW()-6,$Q$7:$Q$60000,0))*1,"")</f>
        <v/>
      </c>
      <c r="AA105">
        <f>IFERROR(INDEX($I$7:$I$60000,MATCH(ROW()-6,$Q$7:$Q$60000,0))*1,"")</f>
        <v/>
      </c>
      <c r="AB105">
        <f>IFERROR(INDEX($J$7:$J$60000,MATCH(ROW()-6,$Q$7:$Q$60000,0))*1,"")</f>
        <v/>
      </c>
      <c r="AC105">
        <f>IFERROR(INDEX($K$7:$K$60000,MATCH(ROW()-6,$Q$7:$Q$60000,0))*1,"")</f>
        <v/>
      </c>
      <c r="AF105" s="9">
        <f>IF(OR($S105="",$S104=""),"",IF($B$5="diff",($T105-$T104),LN($T105/$T104)))</f>
        <v/>
      </c>
      <c r="AG105" s="9">
        <f>IF(OR($S105="",$S104=""),"",IF($C$5="diff",(U105-U104),LN(U105/U104)))</f>
        <v/>
      </c>
      <c r="AH105" s="9">
        <f>IF(OR($S105="",$S104=""),"",IF($D$5="diff",(V105-V104),LN(V105/V104)))</f>
        <v/>
      </c>
      <c r="AI105" s="9">
        <f>IF(OR($S105="",$S104=""),"",IF($E$5="diff",(W105-W104),LN(W105/W104)))</f>
        <v/>
      </c>
      <c r="AJ105" s="9">
        <f>IF(OR($S105="",$S104=""),"",IF($F$5="diff",(X105-X104),LN(X105/X104)))</f>
        <v/>
      </c>
      <c r="AK105" s="9">
        <f>IF(OR($S105="",$S104=""),"",IF($G$5="diff",(Y105-Y104),LN(Y105/Y104)))</f>
        <v/>
      </c>
      <c r="AL105" s="9">
        <f>IF(OR($S105="",$S104=""),"",IF($H$5="diff",(Z105-Z104),LN(Z105/Z104)))</f>
        <v/>
      </c>
      <c r="AM105" s="9">
        <f>IF(OR($S105="",$S104=""),"",IF($I$5="diff",(AA105-AA104),LN(AA105/AA104)))</f>
        <v/>
      </c>
      <c r="AN105" s="9">
        <f>IF(OR($S105="",$S104=""),"",IF($J$5="diff",(AB105-AB104),LN(AB105/AB104)))</f>
        <v/>
      </c>
      <c r="AO105" s="9">
        <f>IF(OR($S105="",$S104=""),"",IF($K$5="diff",(AC105-AC104),LN(AC105/AC104)))</f>
        <v/>
      </c>
      <c r="AR105" s="9">
        <f>IF($AF105="","",$AU$13+$AU$4*AG105+$AU$5*AH105+$AU$6*AI105+$AU$7*AJ105+$AU$8*AK105+$AU$9*AL105+$AU$10*AM105+$AU$11*AN105+$AU$12*AO105)</f>
        <v/>
      </c>
      <c r="AY105" s="10">
        <f>IF(AND((ROW()-7)&gt;=$Q$5,(ROW()-6)&lt;=$Q$3),INDEX(LINEST(OFFSET(AF105,1-$Q$5,0,$Q$5,1),OFFSET(AG105,1-$Q$5,0,$Q$5,9),TRUE,TRUE),1,10)*$Q$4,"")</f>
        <v/>
      </c>
      <c r="AZ105" s="9">
        <f>IF(AND((ROW()-7)&gt;=$Q$5,(ROW()-6)&lt;=$Q$3),INDEX(LINEST(OFFSET(AF105,1-$Q$5,0,$Q$5,1),OFFSET(AG105,1-$Q$5,0,$Q$5,9),TRUE,TRUE),1,9),"")</f>
        <v/>
      </c>
      <c r="BA105" s="9">
        <f>IF(AND((ROW()-7)&gt;=$Q$5,(ROW()-6)&lt;=$Q$3),INDEX(LINEST(OFFSET(AF105,1-$Q$5,0,$Q$5,1),OFFSET(AG105,1-$Q$5,0,$Q$5,9),TRUE,TRUE),1,8),"")</f>
        <v/>
      </c>
      <c r="BB105" s="9">
        <f>IF(AND((ROW()-7)&gt;=$Q$5,(ROW()-6)&lt;=$Q$3),INDEX(LINEST(OFFSET(AF105,1-$Q$5,0,$Q$5,1),OFFSET(AG105,1-$Q$5,0,$Q$5,9),TRUE,TRUE),1,7),"")</f>
        <v/>
      </c>
      <c r="BC105" s="9">
        <f>IF(AND((ROW()-7)&gt;=$Q$5,(ROW()-6)&lt;=$Q$3),INDEX(LINEST(OFFSET(AF105,1-$Q$5,0,$Q$5,1),OFFSET(AG105,1-$Q$5,0,$Q$5,9),TRUE,TRUE),1,6),"")</f>
        <v/>
      </c>
      <c r="BD105" s="9">
        <f>IF(AND((ROW()-7)&gt;=$Q$5,(ROW()-6)&lt;=$Q$3),INDEX(LINEST(OFFSET(AF105,1-$Q$5,0,$Q$5,1),OFFSET(AG105,1-$Q$5,0,$Q$5,9),TRUE,TRUE),1,5),"")</f>
        <v/>
      </c>
      <c r="BE105" s="9">
        <f>IF(AND((ROW()-7)&gt;=$Q$5,(ROW()-6)&lt;=$Q$3),INDEX(LINEST(OFFSET(AF105,1-$Q$5,0,$Q$5,1),OFFSET(AG105,1-$Q$5,0,$Q$5,9),TRUE,TRUE),1,4),"")</f>
        <v/>
      </c>
      <c r="BF105" s="9">
        <f>IF(AND((ROW()-7)&gt;=$Q$5,(ROW()-6)&lt;=$Q$3),INDEX(LINEST(OFFSET(AF105,1-$Q$5,0,$Q$5,1),OFFSET(AG105,1-$Q$5,0,$Q$5,9),TRUE,TRUE),1,3),"")</f>
        <v/>
      </c>
      <c r="BG105" s="9">
        <f>IF(AND((ROW()-7)&gt;=$Q$5,(ROW()-6)&lt;=$Q$3),INDEX(LINEST(OFFSET(AF105,1-$Q$5,0,$Q$5,1),OFFSET(AG105,1-$Q$5,0,$Q$5,9),TRUE,TRUE),1,2),"")</f>
        <v/>
      </c>
      <c r="BH105" s="9">
        <f>IF(AND((ROW()-7)&gt;=$Q$5,(ROW()-6)&lt;=$Q$3),INDEX(LINEST(OFFSET(AF105,1-$Q$5,0,$Q$5,1),OFFSET(AG105,1-$Q$5,0,$Q$5,9),TRUE,TRUE),1,1),"")</f>
        <v/>
      </c>
      <c r="BI105" s="10">
        <f>IF(AND((ROW()-7)&gt;=$Q$5,(ROW()-6)&lt;=$Q$3),INDEX(LINEST(OFFSET(AF105,1-$Q$5,0,$Q$5,1),OFFSET(AG105,1-$Q$5,0,$Q$5,9),TRUE,TRUE),3,1),"")</f>
        <v/>
      </c>
      <c r="BL105" s="9">
        <f>IF(AND((ROW()-6)&lt;=$Q$3,ISNUMBER(AY104)),AY104/$Q$4+AZ104*AG105+BA104*AH105+BB104*AI105+BC104*AJ105+BD104*AK105+BE104*AL105+BF104*AM105+BG104*AN105+BH104*AO105,"")</f>
        <v/>
      </c>
      <c r="BM105">
        <f>IF(ISNUMBER(BL105),AVERAGE(OFFSET(AF104,1-$Q$5,0,$Q$5,1)),"")</f>
        <v/>
      </c>
      <c r="BN105">
        <f>IF(ISNUMBER(BL105),(AF105-BL105)^2,"")</f>
        <v/>
      </c>
      <c r="BO105">
        <f>IF(ISNUMBER(BL105),AF105^2,"")</f>
        <v/>
      </c>
      <c r="BP105">
        <f>IF(ISNUMBER(BL105),(AF105-BM105)^2,"")</f>
        <v/>
      </c>
    </row>
    <row r="106">
      <c r="O106">
        <f>IF($R106="","",IF($Q$1="Weekly",INT(($R106-2)/7),IF($Q$1="Quarterly",YEAR($R106)*4+ROUNDUP(MONTH($R106)/3),YEAR($R106)*12+MONTH($R106))))</f>
        <v/>
      </c>
      <c r="P106">
        <f>IF($R106="","",IF($R107="",1,IF($O106&lt;&gt;$O107,1,0)))</f>
        <v/>
      </c>
      <c r="Q106">
        <f>IF($P106=1,SUM($P$7:$P106),"")</f>
        <v/>
      </c>
      <c r="R106">
        <f>IF($A106="","",IF(ISNUMBER($A106),$A106,IFERROR(DATEVALUE($A106),NA())))</f>
        <v/>
      </c>
      <c r="S106" s="7">
        <f>IFERROR(INDEX($R$7:$R$60000,MATCH(ROW()-6,$Q$7:$Q$60000,0)),"")</f>
        <v/>
      </c>
      <c r="T106">
        <f>IFERROR(INDEX($B$7:$B$60000,MATCH(ROW()-6,$Q$7:$Q$60000,0))*1,"")</f>
        <v/>
      </c>
      <c r="U106">
        <f>IFERROR(INDEX($C$7:$C$60000,MATCH(ROW()-6,$Q$7:$Q$60000,0))*1,"")</f>
        <v/>
      </c>
      <c r="V106">
        <f>IFERROR(INDEX($D$7:$D$60000,MATCH(ROW()-6,$Q$7:$Q$60000,0))*1,"")</f>
        <v/>
      </c>
      <c r="W106">
        <f>IFERROR(INDEX($E$7:$E$60000,MATCH(ROW()-6,$Q$7:$Q$60000,0))*1,"")</f>
        <v/>
      </c>
      <c r="X106">
        <f>IFERROR(INDEX($F$7:$F$60000,MATCH(ROW()-6,$Q$7:$Q$60000,0))*1,"")</f>
        <v/>
      </c>
      <c r="Y106">
        <f>IFERROR(INDEX($G$7:$G$60000,MATCH(ROW()-6,$Q$7:$Q$60000,0))*1,"")</f>
        <v/>
      </c>
      <c r="Z106">
        <f>IFERROR(INDEX($H$7:$H$60000,MATCH(ROW()-6,$Q$7:$Q$60000,0))*1,"")</f>
        <v/>
      </c>
      <c r="AA106">
        <f>IFERROR(INDEX($I$7:$I$60000,MATCH(ROW()-6,$Q$7:$Q$60000,0))*1,"")</f>
        <v/>
      </c>
      <c r="AB106">
        <f>IFERROR(INDEX($J$7:$J$60000,MATCH(ROW()-6,$Q$7:$Q$60000,0))*1,"")</f>
        <v/>
      </c>
      <c r="AC106">
        <f>IFERROR(INDEX($K$7:$K$60000,MATCH(ROW()-6,$Q$7:$Q$60000,0))*1,"")</f>
        <v/>
      </c>
      <c r="AF106" s="9">
        <f>IF(OR($S106="",$S105=""),"",IF($B$5="diff",($T106-$T105),LN($T106/$T105)))</f>
        <v/>
      </c>
      <c r="AG106" s="9">
        <f>IF(OR($S106="",$S105=""),"",IF($C$5="diff",(U106-U105),LN(U106/U105)))</f>
        <v/>
      </c>
      <c r="AH106" s="9">
        <f>IF(OR($S106="",$S105=""),"",IF($D$5="diff",(V106-V105),LN(V106/V105)))</f>
        <v/>
      </c>
      <c r="AI106" s="9">
        <f>IF(OR($S106="",$S105=""),"",IF($E$5="diff",(W106-W105),LN(W106/W105)))</f>
        <v/>
      </c>
      <c r="AJ106" s="9">
        <f>IF(OR($S106="",$S105=""),"",IF($F$5="diff",(X106-X105),LN(X106/X105)))</f>
        <v/>
      </c>
      <c r="AK106" s="9">
        <f>IF(OR($S106="",$S105=""),"",IF($G$5="diff",(Y106-Y105),LN(Y106/Y105)))</f>
        <v/>
      </c>
      <c r="AL106" s="9">
        <f>IF(OR($S106="",$S105=""),"",IF($H$5="diff",(Z106-Z105),LN(Z106/Z105)))</f>
        <v/>
      </c>
      <c r="AM106" s="9">
        <f>IF(OR($S106="",$S105=""),"",IF($I$5="diff",(AA106-AA105),LN(AA106/AA105)))</f>
        <v/>
      </c>
      <c r="AN106" s="9">
        <f>IF(OR($S106="",$S105=""),"",IF($J$5="diff",(AB106-AB105),LN(AB106/AB105)))</f>
        <v/>
      </c>
      <c r="AO106" s="9">
        <f>IF(OR($S106="",$S105=""),"",IF($K$5="diff",(AC106-AC105),LN(AC106/AC105)))</f>
        <v/>
      </c>
      <c r="AR106" s="9">
        <f>IF($AF106="","",$AU$13+$AU$4*AG106+$AU$5*AH106+$AU$6*AI106+$AU$7*AJ106+$AU$8*AK106+$AU$9*AL106+$AU$10*AM106+$AU$11*AN106+$AU$12*AO106)</f>
        <v/>
      </c>
      <c r="AY106" s="10">
        <f>IF(AND((ROW()-7)&gt;=$Q$5,(ROW()-6)&lt;=$Q$3),INDEX(LINEST(OFFSET(AF106,1-$Q$5,0,$Q$5,1),OFFSET(AG106,1-$Q$5,0,$Q$5,9),TRUE,TRUE),1,10)*$Q$4,"")</f>
        <v/>
      </c>
      <c r="AZ106" s="9">
        <f>IF(AND((ROW()-7)&gt;=$Q$5,(ROW()-6)&lt;=$Q$3),INDEX(LINEST(OFFSET(AF106,1-$Q$5,0,$Q$5,1),OFFSET(AG106,1-$Q$5,0,$Q$5,9),TRUE,TRUE),1,9),"")</f>
        <v/>
      </c>
      <c r="BA106" s="9">
        <f>IF(AND((ROW()-7)&gt;=$Q$5,(ROW()-6)&lt;=$Q$3),INDEX(LINEST(OFFSET(AF106,1-$Q$5,0,$Q$5,1),OFFSET(AG106,1-$Q$5,0,$Q$5,9),TRUE,TRUE),1,8),"")</f>
        <v/>
      </c>
      <c r="BB106" s="9">
        <f>IF(AND((ROW()-7)&gt;=$Q$5,(ROW()-6)&lt;=$Q$3),INDEX(LINEST(OFFSET(AF106,1-$Q$5,0,$Q$5,1),OFFSET(AG106,1-$Q$5,0,$Q$5,9),TRUE,TRUE),1,7),"")</f>
        <v/>
      </c>
      <c r="BC106" s="9">
        <f>IF(AND((ROW()-7)&gt;=$Q$5,(ROW()-6)&lt;=$Q$3),INDEX(LINEST(OFFSET(AF106,1-$Q$5,0,$Q$5,1),OFFSET(AG106,1-$Q$5,0,$Q$5,9),TRUE,TRUE),1,6),"")</f>
        <v/>
      </c>
      <c r="BD106" s="9">
        <f>IF(AND((ROW()-7)&gt;=$Q$5,(ROW()-6)&lt;=$Q$3),INDEX(LINEST(OFFSET(AF106,1-$Q$5,0,$Q$5,1),OFFSET(AG106,1-$Q$5,0,$Q$5,9),TRUE,TRUE),1,5),"")</f>
        <v/>
      </c>
      <c r="BE106" s="9">
        <f>IF(AND((ROW()-7)&gt;=$Q$5,(ROW()-6)&lt;=$Q$3),INDEX(LINEST(OFFSET(AF106,1-$Q$5,0,$Q$5,1),OFFSET(AG106,1-$Q$5,0,$Q$5,9),TRUE,TRUE),1,4),"")</f>
        <v/>
      </c>
      <c r="BF106" s="9">
        <f>IF(AND((ROW()-7)&gt;=$Q$5,(ROW()-6)&lt;=$Q$3),INDEX(LINEST(OFFSET(AF106,1-$Q$5,0,$Q$5,1),OFFSET(AG106,1-$Q$5,0,$Q$5,9),TRUE,TRUE),1,3),"")</f>
        <v/>
      </c>
      <c r="BG106" s="9">
        <f>IF(AND((ROW()-7)&gt;=$Q$5,(ROW()-6)&lt;=$Q$3),INDEX(LINEST(OFFSET(AF106,1-$Q$5,0,$Q$5,1),OFFSET(AG106,1-$Q$5,0,$Q$5,9),TRUE,TRUE),1,2),"")</f>
        <v/>
      </c>
      <c r="BH106" s="9">
        <f>IF(AND((ROW()-7)&gt;=$Q$5,(ROW()-6)&lt;=$Q$3),INDEX(LINEST(OFFSET(AF106,1-$Q$5,0,$Q$5,1),OFFSET(AG106,1-$Q$5,0,$Q$5,9),TRUE,TRUE),1,1),"")</f>
        <v/>
      </c>
      <c r="BI106" s="10">
        <f>IF(AND((ROW()-7)&gt;=$Q$5,(ROW()-6)&lt;=$Q$3),INDEX(LINEST(OFFSET(AF106,1-$Q$5,0,$Q$5,1),OFFSET(AG106,1-$Q$5,0,$Q$5,9),TRUE,TRUE),3,1),"")</f>
        <v/>
      </c>
      <c r="BL106" s="9">
        <f>IF(AND((ROW()-6)&lt;=$Q$3,ISNUMBER(AY105)),AY105/$Q$4+AZ105*AG106+BA105*AH106+BB105*AI106+BC105*AJ106+BD105*AK106+BE105*AL106+BF105*AM106+BG105*AN106+BH105*AO106,"")</f>
        <v/>
      </c>
      <c r="BM106">
        <f>IF(ISNUMBER(BL106),AVERAGE(OFFSET(AF105,1-$Q$5,0,$Q$5,1)),"")</f>
        <v/>
      </c>
      <c r="BN106">
        <f>IF(ISNUMBER(BL106),(AF106-BL106)^2,"")</f>
        <v/>
      </c>
      <c r="BO106">
        <f>IF(ISNUMBER(BL106),AF106^2,"")</f>
        <v/>
      </c>
      <c r="BP106">
        <f>IF(ISNUMBER(BL106),(AF106-BM106)^2,"")</f>
        <v/>
      </c>
    </row>
    <row r="107">
      <c r="O107">
        <f>IF($R107="","",IF($Q$1="Weekly",INT(($R107-2)/7),IF($Q$1="Quarterly",YEAR($R107)*4+ROUNDUP(MONTH($R107)/3),YEAR($R107)*12+MONTH($R107))))</f>
        <v/>
      </c>
      <c r="P107">
        <f>IF($R107="","",IF($R108="",1,IF($O107&lt;&gt;$O108,1,0)))</f>
        <v/>
      </c>
      <c r="Q107">
        <f>IF($P107=1,SUM($P$7:$P107),"")</f>
        <v/>
      </c>
      <c r="R107">
        <f>IF($A107="","",IF(ISNUMBER($A107),$A107,IFERROR(DATEVALUE($A107),NA())))</f>
        <v/>
      </c>
      <c r="S107" s="7">
        <f>IFERROR(INDEX($R$7:$R$60000,MATCH(ROW()-6,$Q$7:$Q$60000,0)),"")</f>
        <v/>
      </c>
      <c r="T107">
        <f>IFERROR(INDEX($B$7:$B$60000,MATCH(ROW()-6,$Q$7:$Q$60000,0))*1,"")</f>
        <v/>
      </c>
      <c r="U107">
        <f>IFERROR(INDEX($C$7:$C$60000,MATCH(ROW()-6,$Q$7:$Q$60000,0))*1,"")</f>
        <v/>
      </c>
      <c r="V107">
        <f>IFERROR(INDEX($D$7:$D$60000,MATCH(ROW()-6,$Q$7:$Q$60000,0))*1,"")</f>
        <v/>
      </c>
      <c r="W107">
        <f>IFERROR(INDEX($E$7:$E$60000,MATCH(ROW()-6,$Q$7:$Q$60000,0))*1,"")</f>
        <v/>
      </c>
      <c r="X107">
        <f>IFERROR(INDEX($F$7:$F$60000,MATCH(ROW()-6,$Q$7:$Q$60000,0))*1,"")</f>
        <v/>
      </c>
      <c r="Y107">
        <f>IFERROR(INDEX($G$7:$G$60000,MATCH(ROW()-6,$Q$7:$Q$60000,0))*1,"")</f>
        <v/>
      </c>
      <c r="Z107">
        <f>IFERROR(INDEX($H$7:$H$60000,MATCH(ROW()-6,$Q$7:$Q$60000,0))*1,"")</f>
        <v/>
      </c>
      <c r="AA107">
        <f>IFERROR(INDEX($I$7:$I$60000,MATCH(ROW()-6,$Q$7:$Q$60000,0))*1,"")</f>
        <v/>
      </c>
      <c r="AB107">
        <f>IFERROR(INDEX($J$7:$J$60000,MATCH(ROW()-6,$Q$7:$Q$60000,0))*1,"")</f>
        <v/>
      </c>
      <c r="AC107">
        <f>IFERROR(INDEX($K$7:$K$60000,MATCH(ROW()-6,$Q$7:$Q$60000,0))*1,"")</f>
        <v/>
      </c>
      <c r="AF107" s="9">
        <f>IF(OR($S107="",$S106=""),"",IF($B$5="diff",($T107-$T106),LN($T107/$T106)))</f>
        <v/>
      </c>
      <c r="AG107" s="9">
        <f>IF(OR($S107="",$S106=""),"",IF($C$5="diff",(U107-U106),LN(U107/U106)))</f>
        <v/>
      </c>
      <c r="AH107" s="9">
        <f>IF(OR($S107="",$S106=""),"",IF($D$5="diff",(V107-V106),LN(V107/V106)))</f>
        <v/>
      </c>
      <c r="AI107" s="9">
        <f>IF(OR($S107="",$S106=""),"",IF($E$5="diff",(W107-W106),LN(W107/W106)))</f>
        <v/>
      </c>
      <c r="AJ107" s="9">
        <f>IF(OR($S107="",$S106=""),"",IF($F$5="diff",(X107-X106),LN(X107/X106)))</f>
        <v/>
      </c>
      <c r="AK107" s="9">
        <f>IF(OR($S107="",$S106=""),"",IF($G$5="diff",(Y107-Y106),LN(Y107/Y106)))</f>
        <v/>
      </c>
      <c r="AL107" s="9">
        <f>IF(OR($S107="",$S106=""),"",IF($H$5="diff",(Z107-Z106),LN(Z107/Z106)))</f>
        <v/>
      </c>
      <c r="AM107" s="9">
        <f>IF(OR($S107="",$S106=""),"",IF($I$5="diff",(AA107-AA106),LN(AA107/AA106)))</f>
        <v/>
      </c>
      <c r="AN107" s="9">
        <f>IF(OR($S107="",$S106=""),"",IF($J$5="diff",(AB107-AB106),LN(AB107/AB106)))</f>
        <v/>
      </c>
      <c r="AO107" s="9">
        <f>IF(OR($S107="",$S106=""),"",IF($K$5="diff",(AC107-AC106),LN(AC107/AC106)))</f>
        <v/>
      </c>
      <c r="AR107" s="9">
        <f>IF($AF107="","",$AU$13+$AU$4*AG107+$AU$5*AH107+$AU$6*AI107+$AU$7*AJ107+$AU$8*AK107+$AU$9*AL107+$AU$10*AM107+$AU$11*AN107+$AU$12*AO107)</f>
        <v/>
      </c>
      <c r="AY107" s="10">
        <f>IF(AND((ROW()-7)&gt;=$Q$5,(ROW()-6)&lt;=$Q$3),INDEX(LINEST(OFFSET(AF107,1-$Q$5,0,$Q$5,1),OFFSET(AG107,1-$Q$5,0,$Q$5,9),TRUE,TRUE),1,10)*$Q$4,"")</f>
        <v/>
      </c>
      <c r="AZ107" s="9">
        <f>IF(AND((ROW()-7)&gt;=$Q$5,(ROW()-6)&lt;=$Q$3),INDEX(LINEST(OFFSET(AF107,1-$Q$5,0,$Q$5,1),OFFSET(AG107,1-$Q$5,0,$Q$5,9),TRUE,TRUE),1,9),"")</f>
        <v/>
      </c>
      <c r="BA107" s="9">
        <f>IF(AND((ROW()-7)&gt;=$Q$5,(ROW()-6)&lt;=$Q$3),INDEX(LINEST(OFFSET(AF107,1-$Q$5,0,$Q$5,1),OFFSET(AG107,1-$Q$5,0,$Q$5,9),TRUE,TRUE),1,8),"")</f>
        <v/>
      </c>
      <c r="BB107" s="9">
        <f>IF(AND((ROW()-7)&gt;=$Q$5,(ROW()-6)&lt;=$Q$3),INDEX(LINEST(OFFSET(AF107,1-$Q$5,0,$Q$5,1),OFFSET(AG107,1-$Q$5,0,$Q$5,9),TRUE,TRUE),1,7),"")</f>
        <v/>
      </c>
      <c r="BC107" s="9">
        <f>IF(AND((ROW()-7)&gt;=$Q$5,(ROW()-6)&lt;=$Q$3),INDEX(LINEST(OFFSET(AF107,1-$Q$5,0,$Q$5,1),OFFSET(AG107,1-$Q$5,0,$Q$5,9),TRUE,TRUE),1,6),"")</f>
        <v/>
      </c>
      <c r="BD107" s="9">
        <f>IF(AND((ROW()-7)&gt;=$Q$5,(ROW()-6)&lt;=$Q$3),INDEX(LINEST(OFFSET(AF107,1-$Q$5,0,$Q$5,1),OFFSET(AG107,1-$Q$5,0,$Q$5,9),TRUE,TRUE),1,5),"")</f>
        <v/>
      </c>
      <c r="BE107" s="9">
        <f>IF(AND((ROW()-7)&gt;=$Q$5,(ROW()-6)&lt;=$Q$3),INDEX(LINEST(OFFSET(AF107,1-$Q$5,0,$Q$5,1),OFFSET(AG107,1-$Q$5,0,$Q$5,9),TRUE,TRUE),1,4),"")</f>
        <v/>
      </c>
      <c r="BF107" s="9">
        <f>IF(AND((ROW()-7)&gt;=$Q$5,(ROW()-6)&lt;=$Q$3),INDEX(LINEST(OFFSET(AF107,1-$Q$5,0,$Q$5,1),OFFSET(AG107,1-$Q$5,0,$Q$5,9),TRUE,TRUE),1,3),"")</f>
        <v/>
      </c>
      <c r="BG107" s="9">
        <f>IF(AND((ROW()-7)&gt;=$Q$5,(ROW()-6)&lt;=$Q$3),INDEX(LINEST(OFFSET(AF107,1-$Q$5,0,$Q$5,1),OFFSET(AG107,1-$Q$5,0,$Q$5,9),TRUE,TRUE),1,2),"")</f>
        <v/>
      </c>
      <c r="BH107" s="9">
        <f>IF(AND((ROW()-7)&gt;=$Q$5,(ROW()-6)&lt;=$Q$3),INDEX(LINEST(OFFSET(AF107,1-$Q$5,0,$Q$5,1),OFFSET(AG107,1-$Q$5,0,$Q$5,9),TRUE,TRUE),1,1),"")</f>
        <v/>
      </c>
      <c r="BI107" s="10">
        <f>IF(AND((ROW()-7)&gt;=$Q$5,(ROW()-6)&lt;=$Q$3),INDEX(LINEST(OFFSET(AF107,1-$Q$5,0,$Q$5,1),OFFSET(AG107,1-$Q$5,0,$Q$5,9),TRUE,TRUE),3,1),"")</f>
        <v/>
      </c>
      <c r="BL107" s="9">
        <f>IF(AND((ROW()-6)&lt;=$Q$3,ISNUMBER(AY106)),AY106/$Q$4+AZ106*AG107+BA106*AH107+BB106*AI107+BC106*AJ107+BD106*AK107+BE106*AL107+BF106*AM107+BG106*AN107+BH106*AO107,"")</f>
        <v/>
      </c>
      <c r="BM107">
        <f>IF(ISNUMBER(BL107),AVERAGE(OFFSET(AF106,1-$Q$5,0,$Q$5,1)),"")</f>
        <v/>
      </c>
      <c r="BN107">
        <f>IF(ISNUMBER(BL107),(AF107-BL107)^2,"")</f>
        <v/>
      </c>
      <c r="BO107">
        <f>IF(ISNUMBER(BL107),AF107^2,"")</f>
        <v/>
      </c>
      <c r="BP107">
        <f>IF(ISNUMBER(BL107),(AF107-BM107)^2,"")</f>
        <v/>
      </c>
    </row>
    <row r="108">
      <c r="O108">
        <f>IF($R108="","",IF($Q$1="Weekly",INT(($R108-2)/7),IF($Q$1="Quarterly",YEAR($R108)*4+ROUNDUP(MONTH($R108)/3),YEAR($R108)*12+MONTH($R108))))</f>
        <v/>
      </c>
      <c r="P108">
        <f>IF($R108="","",IF($R109="",1,IF($O108&lt;&gt;$O109,1,0)))</f>
        <v/>
      </c>
      <c r="Q108">
        <f>IF($P108=1,SUM($P$7:$P108),"")</f>
        <v/>
      </c>
      <c r="R108">
        <f>IF($A108="","",IF(ISNUMBER($A108),$A108,IFERROR(DATEVALUE($A108),NA())))</f>
        <v/>
      </c>
      <c r="S108" s="7">
        <f>IFERROR(INDEX($R$7:$R$60000,MATCH(ROW()-6,$Q$7:$Q$60000,0)),"")</f>
        <v/>
      </c>
      <c r="T108">
        <f>IFERROR(INDEX($B$7:$B$60000,MATCH(ROW()-6,$Q$7:$Q$60000,0))*1,"")</f>
        <v/>
      </c>
      <c r="U108">
        <f>IFERROR(INDEX($C$7:$C$60000,MATCH(ROW()-6,$Q$7:$Q$60000,0))*1,"")</f>
        <v/>
      </c>
      <c r="V108">
        <f>IFERROR(INDEX($D$7:$D$60000,MATCH(ROW()-6,$Q$7:$Q$60000,0))*1,"")</f>
        <v/>
      </c>
      <c r="W108">
        <f>IFERROR(INDEX($E$7:$E$60000,MATCH(ROW()-6,$Q$7:$Q$60000,0))*1,"")</f>
        <v/>
      </c>
      <c r="X108">
        <f>IFERROR(INDEX($F$7:$F$60000,MATCH(ROW()-6,$Q$7:$Q$60000,0))*1,"")</f>
        <v/>
      </c>
      <c r="Y108">
        <f>IFERROR(INDEX($G$7:$G$60000,MATCH(ROW()-6,$Q$7:$Q$60000,0))*1,"")</f>
        <v/>
      </c>
      <c r="Z108">
        <f>IFERROR(INDEX($H$7:$H$60000,MATCH(ROW()-6,$Q$7:$Q$60000,0))*1,"")</f>
        <v/>
      </c>
      <c r="AA108">
        <f>IFERROR(INDEX($I$7:$I$60000,MATCH(ROW()-6,$Q$7:$Q$60000,0))*1,"")</f>
        <v/>
      </c>
      <c r="AB108">
        <f>IFERROR(INDEX($J$7:$J$60000,MATCH(ROW()-6,$Q$7:$Q$60000,0))*1,"")</f>
        <v/>
      </c>
      <c r="AC108">
        <f>IFERROR(INDEX($K$7:$K$60000,MATCH(ROW()-6,$Q$7:$Q$60000,0))*1,"")</f>
        <v/>
      </c>
      <c r="AF108" s="9">
        <f>IF(OR($S108="",$S107=""),"",IF($B$5="diff",($T108-$T107),LN($T108/$T107)))</f>
        <v/>
      </c>
      <c r="AG108" s="9">
        <f>IF(OR($S108="",$S107=""),"",IF($C$5="diff",(U108-U107),LN(U108/U107)))</f>
        <v/>
      </c>
      <c r="AH108" s="9">
        <f>IF(OR($S108="",$S107=""),"",IF($D$5="diff",(V108-V107),LN(V108/V107)))</f>
        <v/>
      </c>
      <c r="AI108" s="9">
        <f>IF(OR($S108="",$S107=""),"",IF($E$5="diff",(W108-W107),LN(W108/W107)))</f>
        <v/>
      </c>
      <c r="AJ108" s="9">
        <f>IF(OR($S108="",$S107=""),"",IF($F$5="diff",(X108-X107),LN(X108/X107)))</f>
        <v/>
      </c>
      <c r="AK108" s="9">
        <f>IF(OR($S108="",$S107=""),"",IF($G$5="diff",(Y108-Y107),LN(Y108/Y107)))</f>
        <v/>
      </c>
      <c r="AL108" s="9">
        <f>IF(OR($S108="",$S107=""),"",IF($H$5="diff",(Z108-Z107),LN(Z108/Z107)))</f>
        <v/>
      </c>
      <c r="AM108" s="9">
        <f>IF(OR($S108="",$S107=""),"",IF($I$5="diff",(AA108-AA107),LN(AA108/AA107)))</f>
        <v/>
      </c>
      <c r="AN108" s="9">
        <f>IF(OR($S108="",$S107=""),"",IF($J$5="diff",(AB108-AB107),LN(AB108/AB107)))</f>
        <v/>
      </c>
      <c r="AO108" s="9">
        <f>IF(OR($S108="",$S107=""),"",IF($K$5="diff",(AC108-AC107),LN(AC108/AC107)))</f>
        <v/>
      </c>
      <c r="AR108" s="9">
        <f>IF($AF108="","",$AU$13+$AU$4*AG108+$AU$5*AH108+$AU$6*AI108+$AU$7*AJ108+$AU$8*AK108+$AU$9*AL108+$AU$10*AM108+$AU$11*AN108+$AU$12*AO108)</f>
        <v/>
      </c>
      <c r="AY108" s="10">
        <f>IF(AND((ROW()-7)&gt;=$Q$5,(ROW()-6)&lt;=$Q$3),INDEX(LINEST(OFFSET(AF108,1-$Q$5,0,$Q$5,1),OFFSET(AG108,1-$Q$5,0,$Q$5,9),TRUE,TRUE),1,10)*$Q$4,"")</f>
        <v/>
      </c>
      <c r="AZ108" s="9">
        <f>IF(AND((ROW()-7)&gt;=$Q$5,(ROW()-6)&lt;=$Q$3),INDEX(LINEST(OFFSET(AF108,1-$Q$5,0,$Q$5,1),OFFSET(AG108,1-$Q$5,0,$Q$5,9),TRUE,TRUE),1,9),"")</f>
        <v/>
      </c>
      <c r="BA108" s="9">
        <f>IF(AND((ROW()-7)&gt;=$Q$5,(ROW()-6)&lt;=$Q$3),INDEX(LINEST(OFFSET(AF108,1-$Q$5,0,$Q$5,1),OFFSET(AG108,1-$Q$5,0,$Q$5,9),TRUE,TRUE),1,8),"")</f>
        <v/>
      </c>
      <c r="BB108" s="9">
        <f>IF(AND((ROW()-7)&gt;=$Q$5,(ROW()-6)&lt;=$Q$3),INDEX(LINEST(OFFSET(AF108,1-$Q$5,0,$Q$5,1),OFFSET(AG108,1-$Q$5,0,$Q$5,9),TRUE,TRUE),1,7),"")</f>
        <v/>
      </c>
      <c r="BC108" s="9">
        <f>IF(AND((ROW()-7)&gt;=$Q$5,(ROW()-6)&lt;=$Q$3),INDEX(LINEST(OFFSET(AF108,1-$Q$5,0,$Q$5,1),OFFSET(AG108,1-$Q$5,0,$Q$5,9),TRUE,TRUE),1,6),"")</f>
        <v/>
      </c>
      <c r="BD108" s="9">
        <f>IF(AND((ROW()-7)&gt;=$Q$5,(ROW()-6)&lt;=$Q$3),INDEX(LINEST(OFFSET(AF108,1-$Q$5,0,$Q$5,1),OFFSET(AG108,1-$Q$5,0,$Q$5,9),TRUE,TRUE),1,5),"")</f>
        <v/>
      </c>
      <c r="BE108" s="9">
        <f>IF(AND((ROW()-7)&gt;=$Q$5,(ROW()-6)&lt;=$Q$3),INDEX(LINEST(OFFSET(AF108,1-$Q$5,0,$Q$5,1),OFFSET(AG108,1-$Q$5,0,$Q$5,9),TRUE,TRUE),1,4),"")</f>
        <v/>
      </c>
      <c r="BF108" s="9">
        <f>IF(AND((ROW()-7)&gt;=$Q$5,(ROW()-6)&lt;=$Q$3),INDEX(LINEST(OFFSET(AF108,1-$Q$5,0,$Q$5,1),OFFSET(AG108,1-$Q$5,0,$Q$5,9),TRUE,TRUE),1,3),"")</f>
        <v/>
      </c>
      <c r="BG108" s="9">
        <f>IF(AND((ROW()-7)&gt;=$Q$5,(ROW()-6)&lt;=$Q$3),INDEX(LINEST(OFFSET(AF108,1-$Q$5,0,$Q$5,1),OFFSET(AG108,1-$Q$5,0,$Q$5,9),TRUE,TRUE),1,2),"")</f>
        <v/>
      </c>
      <c r="BH108" s="9">
        <f>IF(AND((ROW()-7)&gt;=$Q$5,(ROW()-6)&lt;=$Q$3),INDEX(LINEST(OFFSET(AF108,1-$Q$5,0,$Q$5,1),OFFSET(AG108,1-$Q$5,0,$Q$5,9),TRUE,TRUE),1,1),"")</f>
        <v/>
      </c>
      <c r="BI108" s="10">
        <f>IF(AND((ROW()-7)&gt;=$Q$5,(ROW()-6)&lt;=$Q$3),INDEX(LINEST(OFFSET(AF108,1-$Q$5,0,$Q$5,1),OFFSET(AG108,1-$Q$5,0,$Q$5,9),TRUE,TRUE),3,1),"")</f>
        <v/>
      </c>
      <c r="BL108" s="9">
        <f>IF(AND((ROW()-6)&lt;=$Q$3,ISNUMBER(AY107)),AY107/$Q$4+AZ107*AG108+BA107*AH108+BB107*AI108+BC107*AJ108+BD107*AK108+BE107*AL108+BF107*AM108+BG107*AN108+BH107*AO108,"")</f>
        <v/>
      </c>
      <c r="BM108">
        <f>IF(ISNUMBER(BL108),AVERAGE(OFFSET(AF107,1-$Q$5,0,$Q$5,1)),"")</f>
        <v/>
      </c>
      <c r="BN108">
        <f>IF(ISNUMBER(BL108),(AF108-BL108)^2,"")</f>
        <v/>
      </c>
      <c r="BO108">
        <f>IF(ISNUMBER(BL108),AF108^2,"")</f>
        <v/>
      </c>
      <c r="BP108">
        <f>IF(ISNUMBER(BL108),(AF108-BM108)^2,"")</f>
        <v/>
      </c>
    </row>
    <row r="109">
      <c r="O109">
        <f>IF($R109="","",IF($Q$1="Weekly",INT(($R109-2)/7),IF($Q$1="Quarterly",YEAR($R109)*4+ROUNDUP(MONTH($R109)/3),YEAR($R109)*12+MONTH($R109))))</f>
        <v/>
      </c>
      <c r="P109">
        <f>IF($R109="","",IF($R110="",1,IF($O109&lt;&gt;$O110,1,0)))</f>
        <v/>
      </c>
      <c r="Q109">
        <f>IF($P109=1,SUM($P$7:$P109),"")</f>
        <v/>
      </c>
      <c r="R109">
        <f>IF($A109="","",IF(ISNUMBER($A109),$A109,IFERROR(DATEVALUE($A109),NA())))</f>
        <v/>
      </c>
      <c r="S109" s="7">
        <f>IFERROR(INDEX($R$7:$R$60000,MATCH(ROW()-6,$Q$7:$Q$60000,0)),"")</f>
        <v/>
      </c>
      <c r="T109">
        <f>IFERROR(INDEX($B$7:$B$60000,MATCH(ROW()-6,$Q$7:$Q$60000,0))*1,"")</f>
        <v/>
      </c>
      <c r="U109">
        <f>IFERROR(INDEX($C$7:$C$60000,MATCH(ROW()-6,$Q$7:$Q$60000,0))*1,"")</f>
        <v/>
      </c>
      <c r="V109">
        <f>IFERROR(INDEX($D$7:$D$60000,MATCH(ROW()-6,$Q$7:$Q$60000,0))*1,"")</f>
        <v/>
      </c>
      <c r="W109">
        <f>IFERROR(INDEX($E$7:$E$60000,MATCH(ROW()-6,$Q$7:$Q$60000,0))*1,"")</f>
        <v/>
      </c>
      <c r="X109">
        <f>IFERROR(INDEX($F$7:$F$60000,MATCH(ROW()-6,$Q$7:$Q$60000,0))*1,"")</f>
        <v/>
      </c>
      <c r="Y109">
        <f>IFERROR(INDEX($G$7:$G$60000,MATCH(ROW()-6,$Q$7:$Q$60000,0))*1,"")</f>
        <v/>
      </c>
      <c r="Z109">
        <f>IFERROR(INDEX($H$7:$H$60000,MATCH(ROW()-6,$Q$7:$Q$60000,0))*1,"")</f>
        <v/>
      </c>
      <c r="AA109">
        <f>IFERROR(INDEX($I$7:$I$60000,MATCH(ROW()-6,$Q$7:$Q$60000,0))*1,"")</f>
        <v/>
      </c>
      <c r="AB109">
        <f>IFERROR(INDEX($J$7:$J$60000,MATCH(ROW()-6,$Q$7:$Q$60000,0))*1,"")</f>
        <v/>
      </c>
      <c r="AC109">
        <f>IFERROR(INDEX($K$7:$K$60000,MATCH(ROW()-6,$Q$7:$Q$60000,0))*1,"")</f>
        <v/>
      </c>
      <c r="AF109" s="9">
        <f>IF(OR($S109="",$S108=""),"",IF($B$5="diff",($T109-$T108),LN($T109/$T108)))</f>
        <v/>
      </c>
      <c r="AG109" s="9">
        <f>IF(OR($S109="",$S108=""),"",IF($C$5="diff",(U109-U108),LN(U109/U108)))</f>
        <v/>
      </c>
      <c r="AH109" s="9">
        <f>IF(OR($S109="",$S108=""),"",IF($D$5="diff",(V109-V108),LN(V109/V108)))</f>
        <v/>
      </c>
      <c r="AI109" s="9">
        <f>IF(OR($S109="",$S108=""),"",IF($E$5="diff",(W109-W108),LN(W109/W108)))</f>
        <v/>
      </c>
      <c r="AJ109" s="9">
        <f>IF(OR($S109="",$S108=""),"",IF($F$5="diff",(X109-X108),LN(X109/X108)))</f>
        <v/>
      </c>
      <c r="AK109" s="9">
        <f>IF(OR($S109="",$S108=""),"",IF($G$5="diff",(Y109-Y108),LN(Y109/Y108)))</f>
        <v/>
      </c>
      <c r="AL109" s="9">
        <f>IF(OR($S109="",$S108=""),"",IF($H$5="diff",(Z109-Z108),LN(Z109/Z108)))</f>
        <v/>
      </c>
      <c r="AM109" s="9">
        <f>IF(OR($S109="",$S108=""),"",IF($I$5="diff",(AA109-AA108),LN(AA109/AA108)))</f>
        <v/>
      </c>
      <c r="AN109" s="9">
        <f>IF(OR($S109="",$S108=""),"",IF($J$5="diff",(AB109-AB108),LN(AB109/AB108)))</f>
        <v/>
      </c>
      <c r="AO109" s="9">
        <f>IF(OR($S109="",$S108=""),"",IF($K$5="diff",(AC109-AC108),LN(AC109/AC108)))</f>
        <v/>
      </c>
      <c r="AR109" s="9">
        <f>IF($AF109="","",$AU$13+$AU$4*AG109+$AU$5*AH109+$AU$6*AI109+$AU$7*AJ109+$AU$8*AK109+$AU$9*AL109+$AU$10*AM109+$AU$11*AN109+$AU$12*AO109)</f>
        <v/>
      </c>
      <c r="AY109" s="10">
        <f>IF(AND((ROW()-7)&gt;=$Q$5,(ROW()-6)&lt;=$Q$3),INDEX(LINEST(OFFSET(AF109,1-$Q$5,0,$Q$5,1),OFFSET(AG109,1-$Q$5,0,$Q$5,9),TRUE,TRUE),1,10)*$Q$4,"")</f>
        <v/>
      </c>
      <c r="AZ109" s="9">
        <f>IF(AND((ROW()-7)&gt;=$Q$5,(ROW()-6)&lt;=$Q$3),INDEX(LINEST(OFFSET(AF109,1-$Q$5,0,$Q$5,1),OFFSET(AG109,1-$Q$5,0,$Q$5,9),TRUE,TRUE),1,9),"")</f>
        <v/>
      </c>
      <c r="BA109" s="9">
        <f>IF(AND((ROW()-7)&gt;=$Q$5,(ROW()-6)&lt;=$Q$3),INDEX(LINEST(OFFSET(AF109,1-$Q$5,0,$Q$5,1),OFFSET(AG109,1-$Q$5,0,$Q$5,9),TRUE,TRUE),1,8),"")</f>
        <v/>
      </c>
      <c r="BB109" s="9">
        <f>IF(AND((ROW()-7)&gt;=$Q$5,(ROW()-6)&lt;=$Q$3),INDEX(LINEST(OFFSET(AF109,1-$Q$5,0,$Q$5,1),OFFSET(AG109,1-$Q$5,0,$Q$5,9),TRUE,TRUE),1,7),"")</f>
        <v/>
      </c>
      <c r="BC109" s="9">
        <f>IF(AND((ROW()-7)&gt;=$Q$5,(ROW()-6)&lt;=$Q$3),INDEX(LINEST(OFFSET(AF109,1-$Q$5,0,$Q$5,1),OFFSET(AG109,1-$Q$5,0,$Q$5,9),TRUE,TRUE),1,6),"")</f>
        <v/>
      </c>
      <c r="BD109" s="9">
        <f>IF(AND((ROW()-7)&gt;=$Q$5,(ROW()-6)&lt;=$Q$3),INDEX(LINEST(OFFSET(AF109,1-$Q$5,0,$Q$5,1),OFFSET(AG109,1-$Q$5,0,$Q$5,9),TRUE,TRUE),1,5),"")</f>
        <v/>
      </c>
      <c r="BE109" s="9">
        <f>IF(AND((ROW()-7)&gt;=$Q$5,(ROW()-6)&lt;=$Q$3),INDEX(LINEST(OFFSET(AF109,1-$Q$5,0,$Q$5,1),OFFSET(AG109,1-$Q$5,0,$Q$5,9),TRUE,TRUE),1,4),"")</f>
        <v/>
      </c>
      <c r="BF109" s="9">
        <f>IF(AND((ROW()-7)&gt;=$Q$5,(ROW()-6)&lt;=$Q$3),INDEX(LINEST(OFFSET(AF109,1-$Q$5,0,$Q$5,1),OFFSET(AG109,1-$Q$5,0,$Q$5,9),TRUE,TRUE),1,3),"")</f>
        <v/>
      </c>
      <c r="BG109" s="9">
        <f>IF(AND((ROW()-7)&gt;=$Q$5,(ROW()-6)&lt;=$Q$3),INDEX(LINEST(OFFSET(AF109,1-$Q$5,0,$Q$5,1),OFFSET(AG109,1-$Q$5,0,$Q$5,9),TRUE,TRUE),1,2),"")</f>
        <v/>
      </c>
      <c r="BH109" s="9">
        <f>IF(AND((ROW()-7)&gt;=$Q$5,(ROW()-6)&lt;=$Q$3),INDEX(LINEST(OFFSET(AF109,1-$Q$5,0,$Q$5,1),OFFSET(AG109,1-$Q$5,0,$Q$5,9),TRUE,TRUE),1,1),"")</f>
        <v/>
      </c>
      <c r="BI109" s="10">
        <f>IF(AND((ROW()-7)&gt;=$Q$5,(ROW()-6)&lt;=$Q$3),INDEX(LINEST(OFFSET(AF109,1-$Q$5,0,$Q$5,1),OFFSET(AG109,1-$Q$5,0,$Q$5,9),TRUE,TRUE),3,1),"")</f>
        <v/>
      </c>
      <c r="BL109" s="9">
        <f>IF(AND((ROW()-6)&lt;=$Q$3,ISNUMBER(AY108)),AY108/$Q$4+AZ108*AG109+BA108*AH109+BB108*AI109+BC108*AJ109+BD108*AK109+BE108*AL109+BF108*AM109+BG108*AN109+BH108*AO109,"")</f>
        <v/>
      </c>
      <c r="BM109">
        <f>IF(ISNUMBER(BL109),AVERAGE(OFFSET(AF108,1-$Q$5,0,$Q$5,1)),"")</f>
        <v/>
      </c>
      <c r="BN109">
        <f>IF(ISNUMBER(BL109),(AF109-BL109)^2,"")</f>
        <v/>
      </c>
      <c r="BO109">
        <f>IF(ISNUMBER(BL109),AF109^2,"")</f>
        <v/>
      </c>
      <c r="BP109">
        <f>IF(ISNUMBER(BL109),(AF109-BM109)^2,"")</f>
        <v/>
      </c>
    </row>
    <row r="110">
      <c r="O110">
        <f>IF($R110="","",IF($Q$1="Weekly",INT(($R110-2)/7),IF($Q$1="Quarterly",YEAR($R110)*4+ROUNDUP(MONTH($R110)/3),YEAR($R110)*12+MONTH($R110))))</f>
        <v/>
      </c>
      <c r="P110">
        <f>IF($R110="","",IF($R111="",1,IF($O110&lt;&gt;$O111,1,0)))</f>
        <v/>
      </c>
      <c r="Q110">
        <f>IF($P110=1,SUM($P$7:$P110),"")</f>
        <v/>
      </c>
      <c r="R110">
        <f>IF($A110="","",IF(ISNUMBER($A110),$A110,IFERROR(DATEVALUE($A110),NA())))</f>
        <v/>
      </c>
      <c r="S110" s="7">
        <f>IFERROR(INDEX($R$7:$R$60000,MATCH(ROW()-6,$Q$7:$Q$60000,0)),"")</f>
        <v/>
      </c>
      <c r="T110">
        <f>IFERROR(INDEX($B$7:$B$60000,MATCH(ROW()-6,$Q$7:$Q$60000,0))*1,"")</f>
        <v/>
      </c>
      <c r="U110">
        <f>IFERROR(INDEX($C$7:$C$60000,MATCH(ROW()-6,$Q$7:$Q$60000,0))*1,"")</f>
        <v/>
      </c>
      <c r="V110">
        <f>IFERROR(INDEX($D$7:$D$60000,MATCH(ROW()-6,$Q$7:$Q$60000,0))*1,"")</f>
        <v/>
      </c>
      <c r="W110">
        <f>IFERROR(INDEX($E$7:$E$60000,MATCH(ROW()-6,$Q$7:$Q$60000,0))*1,"")</f>
        <v/>
      </c>
      <c r="X110">
        <f>IFERROR(INDEX($F$7:$F$60000,MATCH(ROW()-6,$Q$7:$Q$60000,0))*1,"")</f>
        <v/>
      </c>
      <c r="Y110">
        <f>IFERROR(INDEX($G$7:$G$60000,MATCH(ROW()-6,$Q$7:$Q$60000,0))*1,"")</f>
        <v/>
      </c>
      <c r="Z110">
        <f>IFERROR(INDEX($H$7:$H$60000,MATCH(ROW()-6,$Q$7:$Q$60000,0))*1,"")</f>
        <v/>
      </c>
      <c r="AA110">
        <f>IFERROR(INDEX($I$7:$I$60000,MATCH(ROW()-6,$Q$7:$Q$60000,0))*1,"")</f>
        <v/>
      </c>
      <c r="AB110">
        <f>IFERROR(INDEX($J$7:$J$60000,MATCH(ROW()-6,$Q$7:$Q$60000,0))*1,"")</f>
        <v/>
      </c>
      <c r="AC110">
        <f>IFERROR(INDEX($K$7:$K$60000,MATCH(ROW()-6,$Q$7:$Q$60000,0))*1,"")</f>
        <v/>
      </c>
      <c r="AF110" s="9">
        <f>IF(OR($S110="",$S109=""),"",IF($B$5="diff",($T110-$T109),LN($T110/$T109)))</f>
        <v/>
      </c>
      <c r="AG110" s="9">
        <f>IF(OR($S110="",$S109=""),"",IF($C$5="diff",(U110-U109),LN(U110/U109)))</f>
        <v/>
      </c>
      <c r="AH110" s="9">
        <f>IF(OR($S110="",$S109=""),"",IF($D$5="diff",(V110-V109),LN(V110/V109)))</f>
        <v/>
      </c>
      <c r="AI110" s="9">
        <f>IF(OR($S110="",$S109=""),"",IF($E$5="diff",(W110-W109),LN(W110/W109)))</f>
        <v/>
      </c>
      <c r="AJ110" s="9">
        <f>IF(OR($S110="",$S109=""),"",IF($F$5="diff",(X110-X109),LN(X110/X109)))</f>
        <v/>
      </c>
      <c r="AK110" s="9">
        <f>IF(OR($S110="",$S109=""),"",IF($G$5="diff",(Y110-Y109),LN(Y110/Y109)))</f>
        <v/>
      </c>
      <c r="AL110" s="9">
        <f>IF(OR($S110="",$S109=""),"",IF($H$5="diff",(Z110-Z109),LN(Z110/Z109)))</f>
        <v/>
      </c>
      <c r="AM110" s="9">
        <f>IF(OR($S110="",$S109=""),"",IF($I$5="diff",(AA110-AA109),LN(AA110/AA109)))</f>
        <v/>
      </c>
      <c r="AN110" s="9">
        <f>IF(OR($S110="",$S109=""),"",IF($J$5="diff",(AB110-AB109),LN(AB110/AB109)))</f>
        <v/>
      </c>
      <c r="AO110" s="9">
        <f>IF(OR($S110="",$S109=""),"",IF($K$5="diff",(AC110-AC109),LN(AC110/AC109)))</f>
        <v/>
      </c>
      <c r="AR110" s="9">
        <f>IF($AF110="","",$AU$13+$AU$4*AG110+$AU$5*AH110+$AU$6*AI110+$AU$7*AJ110+$AU$8*AK110+$AU$9*AL110+$AU$10*AM110+$AU$11*AN110+$AU$12*AO110)</f>
        <v/>
      </c>
      <c r="AY110" s="10">
        <f>IF(AND((ROW()-7)&gt;=$Q$5,(ROW()-6)&lt;=$Q$3),INDEX(LINEST(OFFSET(AF110,1-$Q$5,0,$Q$5,1),OFFSET(AG110,1-$Q$5,0,$Q$5,9),TRUE,TRUE),1,10)*$Q$4,"")</f>
        <v/>
      </c>
      <c r="AZ110" s="9">
        <f>IF(AND((ROW()-7)&gt;=$Q$5,(ROW()-6)&lt;=$Q$3),INDEX(LINEST(OFFSET(AF110,1-$Q$5,0,$Q$5,1),OFFSET(AG110,1-$Q$5,0,$Q$5,9),TRUE,TRUE),1,9),"")</f>
        <v/>
      </c>
      <c r="BA110" s="9">
        <f>IF(AND((ROW()-7)&gt;=$Q$5,(ROW()-6)&lt;=$Q$3),INDEX(LINEST(OFFSET(AF110,1-$Q$5,0,$Q$5,1),OFFSET(AG110,1-$Q$5,0,$Q$5,9),TRUE,TRUE),1,8),"")</f>
        <v/>
      </c>
      <c r="BB110" s="9">
        <f>IF(AND((ROW()-7)&gt;=$Q$5,(ROW()-6)&lt;=$Q$3),INDEX(LINEST(OFFSET(AF110,1-$Q$5,0,$Q$5,1),OFFSET(AG110,1-$Q$5,0,$Q$5,9),TRUE,TRUE),1,7),"")</f>
        <v/>
      </c>
      <c r="BC110" s="9">
        <f>IF(AND((ROW()-7)&gt;=$Q$5,(ROW()-6)&lt;=$Q$3),INDEX(LINEST(OFFSET(AF110,1-$Q$5,0,$Q$5,1),OFFSET(AG110,1-$Q$5,0,$Q$5,9),TRUE,TRUE),1,6),"")</f>
        <v/>
      </c>
      <c r="BD110" s="9">
        <f>IF(AND((ROW()-7)&gt;=$Q$5,(ROW()-6)&lt;=$Q$3),INDEX(LINEST(OFFSET(AF110,1-$Q$5,0,$Q$5,1),OFFSET(AG110,1-$Q$5,0,$Q$5,9),TRUE,TRUE),1,5),"")</f>
        <v/>
      </c>
      <c r="BE110" s="9">
        <f>IF(AND((ROW()-7)&gt;=$Q$5,(ROW()-6)&lt;=$Q$3),INDEX(LINEST(OFFSET(AF110,1-$Q$5,0,$Q$5,1),OFFSET(AG110,1-$Q$5,0,$Q$5,9),TRUE,TRUE),1,4),"")</f>
        <v/>
      </c>
      <c r="BF110" s="9">
        <f>IF(AND((ROW()-7)&gt;=$Q$5,(ROW()-6)&lt;=$Q$3),INDEX(LINEST(OFFSET(AF110,1-$Q$5,0,$Q$5,1),OFFSET(AG110,1-$Q$5,0,$Q$5,9),TRUE,TRUE),1,3),"")</f>
        <v/>
      </c>
      <c r="BG110" s="9">
        <f>IF(AND((ROW()-7)&gt;=$Q$5,(ROW()-6)&lt;=$Q$3),INDEX(LINEST(OFFSET(AF110,1-$Q$5,0,$Q$5,1),OFFSET(AG110,1-$Q$5,0,$Q$5,9),TRUE,TRUE),1,2),"")</f>
        <v/>
      </c>
      <c r="BH110" s="9">
        <f>IF(AND((ROW()-7)&gt;=$Q$5,(ROW()-6)&lt;=$Q$3),INDEX(LINEST(OFFSET(AF110,1-$Q$5,0,$Q$5,1),OFFSET(AG110,1-$Q$5,0,$Q$5,9),TRUE,TRUE),1,1),"")</f>
        <v/>
      </c>
      <c r="BI110" s="10">
        <f>IF(AND((ROW()-7)&gt;=$Q$5,(ROW()-6)&lt;=$Q$3),INDEX(LINEST(OFFSET(AF110,1-$Q$5,0,$Q$5,1),OFFSET(AG110,1-$Q$5,0,$Q$5,9),TRUE,TRUE),3,1),"")</f>
        <v/>
      </c>
      <c r="BL110" s="9">
        <f>IF(AND((ROW()-6)&lt;=$Q$3,ISNUMBER(AY109)),AY109/$Q$4+AZ109*AG110+BA109*AH110+BB109*AI110+BC109*AJ110+BD109*AK110+BE109*AL110+BF109*AM110+BG109*AN110+BH109*AO110,"")</f>
        <v/>
      </c>
      <c r="BM110">
        <f>IF(ISNUMBER(BL110),AVERAGE(OFFSET(AF109,1-$Q$5,0,$Q$5,1)),"")</f>
        <v/>
      </c>
      <c r="BN110">
        <f>IF(ISNUMBER(BL110),(AF110-BL110)^2,"")</f>
        <v/>
      </c>
      <c r="BO110">
        <f>IF(ISNUMBER(BL110),AF110^2,"")</f>
        <v/>
      </c>
      <c r="BP110">
        <f>IF(ISNUMBER(BL110),(AF110-BM110)^2,"")</f>
        <v/>
      </c>
    </row>
    <row r="111">
      <c r="O111">
        <f>IF($R111="","",IF($Q$1="Weekly",INT(($R111-2)/7),IF($Q$1="Quarterly",YEAR($R111)*4+ROUNDUP(MONTH($R111)/3),YEAR($R111)*12+MONTH($R111))))</f>
        <v/>
      </c>
      <c r="P111">
        <f>IF($R111="","",IF($R112="",1,IF($O111&lt;&gt;$O112,1,0)))</f>
        <v/>
      </c>
      <c r="Q111">
        <f>IF($P111=1,SUM($P$7:$P111),"")</f>
        <v/>
      </c>
      <c r="R111">
        <f>IF($A111="","",IF(ISNUMBER($A111),$A111,IFERROR(DATEVALUE($A111),NA())))</f>
        <v/>
      </c>
      <c r="S111" s="7">
        <f>IFERROR(INDEX($R$7:$R$60000,MATCH(ROW()-6,$Q$7:$Q$60000,0)),"")</f>
        <v/>
      </c>
      <c r="T111">
        <f>IFERROR(INDEX($B$7:$B$60000,MATCH(ROW()-6,$Q$7:$Q$60000,0))*1,"")</f>
        <v/>
      </c>
      <c r="U111">
        <f>IFERROR(INDEX($C$7:$C$60000,MATCH(ROW()-6,$Q$7:$Q$60000,0))*1,"")</f>
        <v/>
      </c>
      <c r="V111">
        <f>IFERROR(INDEX($D$7:$D$60000,MATCH(ROW()-6,$Q$7:$Q$60000,0))*1,"")</f>
        <v/>
      </c>
      <c r="W111">
        <f>IFERROR(INDEX($E$7:$E$60000,MATCH(ROW()-6,$Q$7:$Q$60000,0))*1,"")</f>
        <v/>
      </c>
      <c r="X111">
        <f>IFERROR(INDEX($F$7:$F$60000,MATCH(ROW()-6,$Q$7:$Q$60000,0))*1,"")</f>
        <v/>
      </c>
      <c r="Y111">
        <f>IFERROR(INDEX($G$7:$G$60000,MATCH(ROW()-6,$Q$7:$Q$60000,0))*1,"")</f>
        <v/>
      </c>
      <c r="Z111">
        <f>IFERROR(INDEX($H$7:$H$60000,MATCH(ROW()-6,$Q$7:$Q$60000,0))*1,"")</f>
        <v/>
      </c>
      <c r="AA111">
        <f>IFERROR(INDEX($I$7:$I$60000,MATCH(ROW()-6,$Q$7:$Q$60000,0))*1,"")</f>
        <v/>
      </c>
      <c r="AB111">
        <f>IFERROR(INDEX($J$7:$J$60000,MATCH(ROW()-6,$Q$7:$Q$60000,0))*1,"")</f>
        <v/>
      </c>
      <c r="AC111">
        <f>IFERROR(INDEX($K$7:$K$60000,MATCH(ROW()-6,$Q$7:$Q$60000,0))*1,"")</f>
        <v/>
      </c>
      <c r="AF111" s="9">
        <f>IF(OR($S111="",$S110=""),"",IF($B$5="diff",($T111-$T110),LN($T111/$T110)))</f>
        <v/>
      </c>
      <c r="AG111" s="9">
        <f>IF(OR($S111="",$S110=""),"",IF($C$5="diff",(U111-U110),LN(U111/U110)))</f>
        <v/>
      </c>
      <c r="AH111" s="9">
        <f>IF(OR($S111="",$S110=""),"",IF($D$5="diff",(V111-V110),LN(V111/V110)))</f>
        <v/>
      </c>
      <c r="AI111" s="9">
        <f>IF(OR($S111="",$S110=""),"",IF($E$5="diff",(W111-W110),LN(W111/W110)))</f>
        <v/>
      </c>
      <c r="AJ111" s="9">
        <f>IF(OR($S111="",$S110=""),"",IF($F$5="diff",(X111-X110),LN(X111/X110)))</f>
        <v/>
      </c>
      <c r="AK111" s="9">
        <f>IF(OR($S111="",$S110=""),"",IF($G$5="diff",(Y111-Y110),LN(Y111/Y110)))</f>
        <v/>
      </c>
      <c r="AL111" s="9">
        <f>IF(OR($S111="",$S110=""),"",IF($H$5="diff",(Z111-Z110),LN(Z111/Z110)))</f>
        <v/>
      </c>
      <c r="AM111" s="9">
        <f>IF(OR($S111="",$S110=""),"",IF($I$5="diff",(AA111-AA110),LN(AA111/AA110)))</f>
        <v/>
      </c>
      <c r="AN111" s="9">
        <f>IF(OR($S111="",$S110=""),"",IF($J$5="diff",(AB111-AB110),LN(AB111/AB110)))</f>
        <v/>
      </c>
      <c r="AO111" s="9">
        <f>IF(OR($S111="",$S110=""),"",IF($K$5="diff",(AC111-AC110),LN(AC111/AC110)))</f>
        <v/>
      </c>
      <c r="AR111" s="9">
        <f>IF($AF111="","",$AU$13+$AU$4*AG111+$AU$5*AH111+$AU$6*AI111+$AU$7*AJ111+$AU$8*AK111+$AU$9*AL111+$AU$10*AM111+$AU$11*AN111+$AU$12*AO111)</f>
        <v/>
      </c>
      <c r="AY111" s="10">
        <f>IF(AND((ROW()-7)&gt;=$Q$5,(ROW()-6)&lt;=$Q$3),INDEX(LINEST(OFFSET(AF111,1-$Q$5,0,$Q$5,1),OFFSET(AG111,1-$Q$5,0,$Q$5,9),TRUE,TRUE),1,10)*$Q$4,"")</f>
        <v/>
      </c>
      <c r="AZ111" s="9">
        <f>IF(AND((ROW()-7)&gt;=$Q$5,(ROW()-6)&lt;=$Q$3),INDEX(LINEST(OFFSET(AF111,1-$Q$5,0,$Q$5,1),OFFSET(AG111,1-$Q$5,0,$Q$5,9),TRUE,TRUE),1,9),"")</f>
        <v/>
      </c>
      <c r="BA111" s="9">
        <f>IF(AND((ROW()-7)&gt;=$Q$5,(ROW()-6)&lt;=$Q$3),INDEX(LINEST(OFFSET(AF111,1-$Q$5,0,$Q$5,1),OFFSET(AG111,1-$Q$5,0,$Q$5,9),TRUE,TRUE),1,8),"")</f>
        <v/>
      </c>
      <c r="BB111" s="9">
        <f>IF(AND((ROW()-7)&gt;=$Q$5,(ROW()-6)&lt;=$Q$3),INDEX(LINEST(OFFSET(AF111,1-$Q$5,0,$Q$5,1),OFFSET(AG111,1-$Q$5,0,$Q$5,9),TRUE,TRUE),1,7),"")</f>
        <v/>
      </c>
      <c r="BC111" s="9">
        <f>IF(AND((ROW()-7)&gt;=$Q$5,(ROW()-6)&lt;=$Q$3),INDEX(LINEST(OFFSET(AF111,1-$Q$5,0,$Q$5,1),OFFSET(AG111,1-$Q$5,0,$Q$5,9),TRUE,TRUE),1,6),"")</f>
        <v/>
      </c>
      <c r="BD111" s="9">
        <f>IF(AND((ROW()-7)&gt;=$Q$5,(ROW()-6)&lt;=$Q$3),INDEX(LINEST(OFFSET(AF111,1-$Q$5,0,$Q$5,1),OFFSET(AG111,1-$Q$5,0,$Q$5,9),TRUE,TRUE),1,5),"")</f>
        <v/>
      </c>
      <c r="BE111" s="9">
        <f>IF(AND((ROW()-7)&gt;=$Q$5,(ROW()-6)&lt;=$Q$3),INDEX(LINEST(OFFSET(AF111,1-$Q$5,0,$Q$5,1),OFFSET(AG111,1-$Q$5,0,$Q$5,9),TRUE,TRUE),1,4),"")</f>
        <v/>
      </c>
      <c r="BF111" s="9">
        <f>IF(AND((ROW()-7)&gt;=$Q$5,(ROW()-6)&lt;=$Q$3),INDEX(LINEST(OFFSET(AF111,1-$Q$5,0,$Q$5,1),OFFSET(AG111,1-$Q$5,0,$Q$5,9),TRUE,TRUE),1,3),"")</f>
        <v/>
      </c>
      <c r="BG111" s="9">
        <f>IF(AND((ROW()-7)&gt;=$Q$5,(ROW()-6)&lt;=$Q$3),INDEX(LINEST(OFFSET(AF111,1-$Q$5,0,$Q$5,1),OFFSET(AG111,1-$Q$5,0,$Q$5,9),TRUE,TRUE),1,2),"")</f>
        <v/>
      </c>
      <c r="BH111" s="9">
        <f>IF(AND((ROW()-7)&gt;=$Q$5,(ROW()-6)&lt;=$Q$3),INDEX(LINEST(OFFSET(AF111,1-$Q$5,0,$Q$5,1),OFFSET(AG111,1-$Q$5,0,$Q$5,9),TRUE,TRUE),1,1),"")</f>
        <v/>
      </c>
      <c r="BI111" s="10">
        <f>IF(AND((ROW()-7)&gt;=$Q$5,(ROW()-6)&lt;=$Q$3),INDEX(LINEST(OFFSET(AF111,1-$Q$5,0,$Q$5,1),OFFSET(AG111,1-$Q$5,0,$Q$5,9),TRUE,TRUE),3,1),"")</f>
        <v/>
      </c>
      <c r="BL111" s="9">
        <f>IF(AND((ROW()-6)&lt;=$Q$3,ISNUMBER(AY110)),AY110/$Q$4+AZ110*AG111+BA110*AH111+BB110*AI111+BC110*AJ111+BD110*AK111+BE110*AL111+BF110*AM111+BG110*AN111+BH110*AO111,"")</f>
        <v/>
      </c>
      <c r="BM111">
        <f>IF(ISNUMBER(BL111),AVERAGE(OFFSET(AF110,1-$Q$5,0,$Q$5,1)),"")</f>
        <v/>
      </c>
      <c r="BN111">
        <f>IF(ISNUMBER(BL111),(AF111-BL111)^2,"")</f>
        <v/>
      </c>
      <c r="BO111">
        <f>IF(ISNUMBER(BL111),AF111^2,"")</f>
        <v/>
      </c>
      <c r="BP111">
        <f>IF(ISNUMBER(BL111),(AF111-BM111)^2,"")</f>
        <v/>
      </c>
    </row>
    <row r="112">
      <c r="O112">
        <f>IF($R112="","",IF($Q$1="Weekly",INT(($R112-2)/7),IF($Q$1="Quarterly",YEAR($R112)*4+ROUNDUP(MONTH($R112)/3),YEAR($R112)*12+MONTH($R112))))</f>
        <v/>
      </c>
      <c r="P112">
        <f>IF($R112="","",IF($R113="",1,IF($O112&lt;&gt;$O113,1,0)))</f>
        <v/>
      </c>
      <c r="Q112">
        <f>IF($P112=1,SUM($P$7:$P112),"")</f>
        <v/>
      </c>
      <c r="R112">
        <f>IF($A112="","",IF(ISNUMBER($A112),$A112,IFERROR(DATEVALUE($A112),NA())))</f>
        <v/>
      </c>
      <c r="S112" s="7">
        <f>IFERROR(INDEX($R$7:$R$60000,MATCH(ROW()-6,$Q$7:$Q$60000,0)),"")</f>
        <v/>
      </c>
      <c r="T112">
        <f>IFERROR(INDEX($B$7:$B$60000,MATCH(ROW()-6,$Q$7:$Q$60000,0))*1,"")</f>
        <v/>
      </c>
      <c r="U112">
        <f>IFERROR(INDEX($C$7:$C$60000,MATCH(ROW()-6,$Q$7:$Q$60000,0))*1,"")</f>
        <v/>
      </c>
      <c r="V112">
        <f>IFERROR(INDEX($D$7:$D$60000,MATCH(ROW()-6,$Q$7:$Q$60000,0))*1,"")</f>
        <v/>
      </c>
      <c r="W112">
        <f>IFERROR(INDEX($E$7:$E$60000,MATCH(ROW()-6,$Q$7:$Q$60000,0))*1,"")</f>
        <v/>
      </c>
      <c r="X112">
        <f>IFERROR(INDEX($F$7:$F$60000,MATCH(ROW()-6,$Q$7:$Q$60000,0))*1,"")</f>
        <v/>
      </c>
      <c r="Y112">
        <f>IFERROR(INDEX($G$7:$G$60000,MATCH(ROW()-6,$Q$7:$Q$60000,0))*1,"")</f>
        <v/>
      </c>
      <c r="Z112">
        <f>IFERROR(INDEX($H$7:$H$60000,MATCH(ROW()-6,$Q$7:$Q$60000,0))*1,"")</f>
        <v/>
      </c>
      <c r="AA112">
        <f>IFERROR(INDEX($I$7:$I$60000,MATCH(ROW()-6,$Q$7:$Q$60000,0))*1,"")</f>
        <v/>
      </c>
      <c r="AB112">
        <f>IFERROR(INDEX($J$7:$J$60000,MATCH(ROW()-6,$Q$7:$Q$60000,0))*1,"")</f>
        <v/>
      </c>
      <c r="AC112">
        <f>IFERROR(INDEX($K$7:$K$60000,MATCH(ROW()-6,$Q$7:$Q$60000,0))*1,"")</f>
        <v/>
      </c>
      <c r="AF112" s="9">
        <f>IF(OR($S112="",$S111=""),"",IF($B$5="diff",($T112-$T111),LN($T112/$T111)))</f>
        <v/>
      </c>
      <c r="AG112" s="9">
        <f>IF(OR($S112="",$S111=""),"",IF($C$5="diff",(U112-U111),LN(U112/U111)))</f>
        <v/>
      </c>
      <c r="AH112" s="9">
        <f>IF(OR($S112="",$S111=""),"",IF($D$5="diff",(V112-V111),LN(V112/V111)))</f>
        <v/>
      </c>
      <c r="AI112" s="9">
        <f>IF(OR($S112="",$S111=""),"",IF($E$5="diff",(W112-W111),LN(W112/W111)))</f>
        <v/>
      </c>
      <c r="AJ112" s="9">
        <f>IF(OR($S112="",$S111=""),"",IF($F$5="diff",(X112-X111),LN(X112/X111)))</f>
        <v/>
      </c>
      <c r="AK112" s="9">
        <f>IF(OR($S112="",$S111=""),"",IF($G$5="diff",(Y112-Y111),LN(Y112/Y111)))</f>
        <v/>
      </c>
      <c r="AL112" s="9">
        <f>IF(OR($S112="",$S111=""),"",IF($H$5="diff",(Z112-Z111),LN(Z112/Z111)))</f>
        <v/>
      </c>
      <c r="AM112" s="9">
        <f>IF(OR($S112="",$S111=""),"",IF($I$5="diff",(AA112-AA111),LN(AA112/AA111)))</f>
        <v/>
      </c>
      <c r="AN112" s="9">
        <f>IF(OR($S112="",$S111=""),"",IF($J$5="diff",(AB112-AB111),LN(AB112/AB111)))</f>
        <v/>
      </c>
      <c r="AO112" s="9">
        <f>IF(OR($S112="",$S111=""),"",IF($K$5="diff",(AC112-AC111),LN(AC112/AC111)))</f>
        <v/>
      </c>
      <c r="AR112" s="9">
        <f>IF($AF112="","",$AU$13+$AU$4*AG112+$AU$5*AH112+$AU$6*AI112+$AU$7*AJ112+$AU$8*AK112+$AU$9*AL112+$AU$10*AM112+$AU$11*AN112+$AU$12*AO112)</f>
        <v/>
      </c>
      <c r="AY112" s="10">
        <f>IF(AND((ROW()-7)&gt;=$Q$5,(ROW()-6)&lt;=$Q$3),INDEX(LINEST(OFFSET(AF112,1-$Q$5,0,$Q$5,1),OFFSET(AG112,1-$Q$5,0,$Q$5,9),TRUE,TRUE),1,10)*$Q$4,"")</f>
        <v/>
      </c>
      <c r="AZ112" s="9">
        <f>IF(AND((ROW()-7)&gt;=$Q$5,(ROW()-6)&lt;=$Q$3),INDEX(LINEST(OFFSET(AF112,1-$Q$5,0,$Q$5,1),OFFSET(AG112,1-$Q$5,0,$Q$5,9),TRUE,TRUE),1,9),"")</f>
        <v/>
      </c>
      <c r="BA112" s="9">
        <f>IF(AND((ROW()-7)&gt;=$Q$5,(ROW()-6)&lt;=$Q$3),INDEX(LINEST(OFFSET(AF112,1-$Q$5,0,$Q$5,1),OFFSET(AG112,1-$Q$5,0,$Q$5,9),TRUE,TRUE),1,8),"")</f>
        <v/>
      </c>
      <c r="BB112" s="9">
        <f>IF(AND((ROW()-7)&gt;=$Q$5,(ROW()-6)&lt;=$Q$3),INDEX(LINEST(OFFSET(AF112,1-$Q$5,0,$Q$5,1),OFFSET(AG112,1-$Q$5,0,$Q$5,9),TRUE,TRUE),1,7),"")</f>
        <v/>
      </c>
      <c r="BC112" s="9">
        <f>IF(AND((ROW()-7)&gt;=$Q$5,(ROW()-6)&lt;=$Q$3),INDEX(LINEST(OFFSET(AF112,1-$Q$5,0,$Q$5,1),OFFSET(AG112,1-$Q$5,0,$Q$5,9),TRUE,TRUE),1,6),"")</f>
        <v/>
      </c>
      <c r="BD112" s="9">
        <f>IF(AND((ROW()-7)&gt;=$Q$5,(ROW()-6)&lt;=$Q$3),INDEX(LINEST(OFFSET(AF112,1-$Q$5,0,$Q$5,1),OFFSET(AG112,1-$Q$5,0,$Q$5,9),TRUE,TRUE),1,5),"")</f>
        <v/>
      </c>
      <c r="BE112" s="9">
        <f>IF(AND((ROW()-7)&gt;=$Q$5,(ROW()-6)&lt;=$Q$3),INDEX(LINEST(OFFSET(AF112,1-$Q$5,0,$Q$5,1),OFFSET(AG112,1-$Q$5,0,$Q$5,9),TRUE,TRUE),1,4),"")</f>
        <v/>
      </c>
      <c r="BF112" s="9">
        <f>IF(AND((ROW()-7)&gt;=$Q$5,(ROW()-6)&lt;=$Q$3),INDEX(LINEST(OFFSET(AF112,1-$Q$5,0,$Q$5,1),OFFSET(AG112,1-$Q$5,0,$Q$5,9),TRUE,TRUE),1,3),"")</f>
        <v/>
      </c>
      <c r="BG112" s="9">
        <f>IF(AND((ROW()-7)&gt;=$Q$5,(ROW()-6)&lt;=$Q$3),INDEX(LINEST(OFFSET(AF112,1-$Q$5,0,$Q$5,1),OFFSET(AG112,1-$Q$5,0,$Q$5,9),TRUE,TRUE),1,2),"")</f>
        <v/>
      </c>
      <c r="BH112" s="9">
        <f>IF(AND((ROW()-7)&gt;=$Q$5,(ROW()-6)&lt;=$Q$3),INDEX(LINEST(OFFSET(AF112,1-$Q$5,0,$Q$5,1),OFFSET(AG112,1-$Q$5,0,$Q$5,9),TRUE,TRUE),1,1),"")</f>
        <v/>
      </c>
      <c r="BI112" s="10">
        <f>IF(AND((ROW()-7)&gt;=$Q$5,(ROW()-6)&lt;=$Q$3),INDEX(LINEST(OFFSET(AF112,1-$Q$5,0,$Q$5,1),OFFSET(AG112,1-$Q$5,0,$Q$5,9),TRUE,TRUE),3,1),"")</f>
        <v/>
      </c>
      <c r="BL112" s="9">
        <f>IF(AND((ROW()-6)&lt;=$Q$3,ISNUMBER(AY111)),AY111/$Q$4+AZ111*AG112+BA111*AH112+BB111*AI112+BC111*AJ112+BD111*AK112+BE111*AL112+BF111*AM112+BG111*AN112+BH111*AO112,"")</f>
        <v/>
      </c>
      <c r="BM112">
        <f>IF(ISNUMBER(BL112),AVERAGE(OFFSET(AF111,1-$Q$5,0,$Q$5,1)),"")</f>
        <v/>
      </c>
      <c r="BN112">
        <f>IF(ISNUMBER(BL112),(AF112-BL112)^2,"")</f>
        <v/>
      </c>
      <c r="BO112">
        <f>IF(ISNUMBER(BL112),AF112^2,"")</f>
        <v/>
      </c>
      <c r="BP112">
        <f>IF(ISNUMBER(BL112),(AF112-BM112)^2,"")</f>
        <v/>
      </c>
    </row>
    <row r="113">
      <c r="O113">
        <f>IF($R113="","",IF($Q$1="Weekly",INT(($R113-2)/7),IF($Q$1="Quarterly",YEAR($R113)*4+ROUNDUP(MONTH($R113)/3),YEAR($R113)*12+MONTH($R113))))</f>
        <v/>
      </c>
      <c r="P113">
        <f>IF($R113="","",IF($R114="",1,IF($O113&lt;&gt;$O114,1,0)))</f>
        <v/>
      </c>
      <c r="Q113">
        <f>IF($P113=1,SUM($P$7:$P113),"")</f>
        <v/>
      </c>
      <c r="R113">
        <f>IF($A113="","",IF(ISNUMBER($A113),$A113,IFERROR(DATEVALUE($A113),NA())))</f>
        <v/>
      </c>
      <c r="S113" s="7">
        <f>IFERROR(INDEX($R$7:$R$60000,MATCH(ROW()-6,$Q$7:$Q$60000,0)),"")</f>
        <v/>
      </c>
      <c r="T113">
        <f>IFERROR(INDEX($B$7:$B$60000,MATCH(ROW()-6,$Q$7:$Q$60000,0))*1,"")</f>
        <v/>
      </c>
      <c r="U113">
        <f>IFERROR(INDEX($C$7:$C$60000,MATCH(ROW()-6,$Q$7:$Q$60000,0))*1,"")</f>
        <v/>
      </c>
      <c r="V113">
        <f>IFERROR(INDEX($D$7:$D$60000,MATCH(ROW()-6,$Q$7:$Q$60000,0))*1,"")</f>
        <v/>
      </c>
      <c r="W113">
        <f>IFERROR(INDEX($E$7:$E$60000,MATCH(ROW()-6,$Q$7:$Q$60000,0))*1,"")</f>
        <v/>
      </c>
      <c r="X113">
        <f>IFERROR(INDEX($F$7:$F$60000,MATCH(ROW()-6,$Q$7:$Q$60000,0))*1,"")</f>
        <v/>
      </c>
      <c r="Y113">
        <f>IFERROR(INDEX($G$7:$G$60000,MATCH(ROW()-6,$Q$7:$Q$60000,0))*1,"")</f>
        <v/>
      </c>
      <c r="Z113">
        <f>IFERROR(INDEX($H$7:$H$60000,MATCH(ROW()-6,$Q$7:$Q$60000,0))*1,"")</f>
        <v/>
      </c>
      <c r="AA113">
        <f>IFERROR(INDEX($I$7:$I$60000,MATCH(ROW()-6,$Q$7:$Q$60000,0))*1,"")</f>
        <v/>
      </c>
      <c r="AB113">
        <f>IFERROR(INDEX($J$7:$J$60000,MATCH(ROW()-6,$Q$7:$Q$60000,0))*1,"")</f>
        <v/>
      </c>
      <c r="AC113">
        <f>IFERROR(INDEX($K$7:$K$60000,MATCH(ROW()-6,$Q$7:$Q$60000,0))*1,"")</f>
        <v/>
      </c>
      <c r="AF113" s="9">
        <f>IF(OR($S113="",$S112=""),"",IF($B$5="diff",($T113-$T112),LN($T113/$T112)))</f>
        <v/>
      </c>
      <c r="AG113" s="9">
        <f>IF(OR($S113="",$S112=""),"",IF($C$5="diff",(U113-U112),LN(U113/U112)))</f>
        <v/>
      </c>
      <c r="AH113" s="9">
        <f>IF(OR($S113="",$S112=""),"",IF($D$5="diff",(V113-V112),LN(V113/V112)))</f>
        <v/>
      </c>
      <c r="AI113" s="9">
        <f>IF(OR($S113="",$S112=""),"",IF($E$5="diff",(W113-W112),LN(W113/W112)))</f>
        <v/>
      </c>
      <c r="AJ113" s="9">
        <f>IF(OR($S113="",$S112=""),"",IF($F$5="diff",(X113-X112),LN(X113/X112)))</f>
        <v/>
      </c>
      <c r="AK113" s="9">
        <f>IF(OR($S113="",$S112=""),"",IF($G$5="diff",(Y113-Y112),LN(Y113/Y112)))</f>
        <v/>
      </c>
      <c r="AL113" s="9">
        <f>IF(OR($S113="",$S112=""),"",IF($H$5="diff",(Z113-Z112),LN(Z113/Z112)))</f>
        <v/>
      </c>
      <c r="AM113" s="9">
        <f>IF(OR($S113="",$S112=""),"",IF($I$5="diff",(AA113-AA112),LN(AA113/AA112)))</f>
        <v/>
      </c>
      <c r="AN113" s="9">
        <f>IF(OR($S113="",$S112=""),"",IF($J$5="diff",(AB113-AB112),LN(AB113/AB112)))</f>
        <v/>
      </c>
      <c r="AO113" s="9">
        <f>IF(OR($S113="",$S112=""),"",IF($K$5="diff",(AC113-AC112),LN(AC113/AC112)))</f>
        <v/>
      </c>
      <c r="AR113" s="9">
        <f>IF($AF113="","",$AU$13+$AU$4*AG113+$AU$5*AH113+$AU$6*AI113+$AU$7*AJ113+$AU$8*AK113+$AU$9*AL113+$AU$10*AM113+$AU$11*AN113+$AU$12*AO113)</f>
        <v/>
      </c>
      <c r="AY113" s="10">
        <f>IF(AND((ROW()-7)&gt;=$Q$5,(ROW()-6)&lt;=$Q$3),INDEX(LINEST(OFFSET(AF113,1-$Q$5,0,$Q$5,1),OFFSET(AG113,1-$Q$5,0,$Q$5,9),TRUE,TRUE),1,10)*$Q$4,"")</f>
        <v/>
      </c>
      <c r="AZ113" s="9">
        <f>IF(AND((ROW()-7)&gt;=$Q$5,(ROW()-6)&lt;=$Q$3),INDEX(LINEST(OFFSET(AF113,1-$Q$5,0,$Q$5,1),OFFSET(AG113,1-$Q$5,0,$Q$5,9),TRUE,TRUE),1,9),"")</f>
        <v/>
      </c>
      <c r="BA113" s="9">
        <f>IF(AND((ROW()-7)&gt;=$Q$5,(ROW()-6)&lt;=$Q$3),INDEX(LINEST(OFFSET(AF113,1-$Q$5,0,$Q$5,1),OFFSET(AG113,1-$Q$5,0,$Q$5,9),TRUE,TRUE),1,8),"")</f>
        <v/>
      </c>
      <c r="BB113" s="9">
        <f>IF(AND((ROW()-7)&gt;=$Q$5,(ROW()-6)&lt;=$Q$3),INDEX(LINEST(OFFSET(AF113,1-$Q$5,0,$Q$5,1),OFFSET(AG113,1-$Q$5,0,$Q$5,9),TRUE,TRUE),1,7),"")</f>
        <v/>
      </c>
      <c r="BC113" s="9">
        <f>IF(AND((ROW()-7)&gt;=$Q$5,(ROW()-6)&lt;=$Q$3),INDEX(LINEST(OFFSET(AF113,1-$Q$5,0,$Q$5,1),OFFSET(AG113,1-$Q$5,0,$Q$5,9),TRUE,TRUE),1,6),"")</f>
        <v/>
      </c>
      <c r="BD113" s="9">
        <f>IF(AND((ROW()-7)&gt;=$Q$5,(ROW()-6)&lt;=$Q$3),INDEX(LINEST(OFFSET(AF113,1-$Q$5,0,$Q$5,1),OFFSET(AG113,1-$Q$5,0,$Q$5,9),TRUE,TRUE),1,5),"")</f>
        <v/>
      </c>
      <c r="BE113" s="9">
        <f>IF(AND((ROW()-7)&gt;=$Q$5,(ROW()-6)&lt;=$Q$3),INDEX(LINEST(OFFSET(AF113,1-$Q$5,0,$Q$5,1),OFFSET(AG113,1-$Q$5,0,$Q$5,9),TRUE,TRUE),1,4),"")</f>
        <v/>
      </c>
      <c r="BF113" s="9">
        <f>IF(AND((ROW()-7)&gt;=$Q$5,(ROW()-6)&lt;=$Q$3),INDEX(LINEST(OFFSET(AF113,1-$Q$5,0,$Q$5,1),OFFSET(AG113,1-$Q$5,0,$Q$5,9),TRUE,TRUE),1,3),"")</f>
        <v/>
      </c>
      <c r="BG113" s="9">
        <f>IF(AND((ROW()-7)&gt;=$Q$5,(ROW()-6)&lt;=$Q$3),INDEX(LINEST(OFFSET(AF113,1-$Q$5,0,$Q$5,1),OFFSET(AG113,1-$Q$5,0,$Q$5,9),TRUE,TRUE),1,2),"")</f>
        <v/>
      </c>
      <c r="BH113" s="9">
        <f>IF(AND((ROW()-7)&gt;=$Q$5,(ROW()-6)&lt;=$Q$3),INDEX(LINEST(OFFSET(AF113,1-$Q$5,0,$Q$5,1),OFFSET(AG113,1-$Q$5,0,$Q$5,9),TRUE,TRUE),1,1),"")</f>
        <v/>
      </c>
      <c r="BI113" s="10">
        <f>IF(AND((ROW()-7)&gt;=$Q$5,(ROW()-6)&lt;=$Q$3),INDEX(LINEST(OFFSET(AF113,1-$Q$5,0,$Q$5,1),OFFSET(AG113,1-$Q$5,0,$Q$5,9),TRUE,TRUE),3,1),"")</f>
        <v/>
      </c>
      <c r="BL113" s="9">
        <f>IF(AND((ROW()-6)&lt;=$Q$3,ISNUMBER(AY112)),AY112/$Q$4+AZ112*AG113+BA112*AH113+BB112*AI113+BC112*AJ113+BD112*AK113+BE112*AL113+BF112*AM113+BG112*AN113+BH112*AO113,"")</f>
        <v/>
      </c>
      <c r="BM113">
        <f>IF(ISNUMBER(BL113),AVERAGE(OFFSET(AF112,1-$Q$5,0,$Q$5,1)),"")</f>
        <v/>
      </c>
      <c r="BN113">
        <f>IF(ISNUMBER(BL113),(AF113-BL113)^2,"")</f>
        <v/>
      </c>
      <c r="BO113">
        <f>IF(ISNUMBER(BL113),AF113^2,"")</f>
        <v/>
      </c>
      <c r="BP113">
        <f>IF(ISNUMBER(BL113),(AF113-BM113)^2,"")</f>
        <v/>
      </c>
    </row>
    <row r="114">
      <c r="O114">
        <f>IF($R114="","",IF($Q$1="Weekly",INT(($R114-2)/7),IF($Q$1="Quarterly",YEAR($R114)*4+ROUNDUP(MONTH($R114)/3),YEAR($R114)*12+MONTH($R114))))</f>
        <v/>
      </c>
      <c r="P114">
        <f>IF($R114="","",IF($R115="",1,IF($O114&lt;&gt;$O115,1,0)))</f>
        <v/>
      </c>
      <c r="Q114">
        <f>IF($P114=1,SUM($P$7:$P114),"")</f>
        <v/>
      </c>
      <c r="R114">
        <f>IF($A114="","",IF(ISNUMBER($A114),$A114,IFERROR(DATEVALUE($A114),NA())))</f>
        <v/>
      </c>
      <c r="S114" s="7">
        <f>IFERROR(INDEX($R$7:$R$60000,MATCH(ROW()-6,$Q$7:$Q$60000,0)),"")</f>
        <v/>
      </c>
      <c r="T114">
        <f>IFERROR(INDEX($B$7:$B$60000,MATCH(ROW()-6,$Q$7:$Q$60000,0))*1,"")</f>
        <v/>
      </c>
      <c r="U114">
        <f>IFERROR(INDEX($C$7:$C$60000,MATCH(ROW()-6,$Q$7:$Q$60000,0))*1,"")</f>
        <v/>
      </c>
      <c r="V114">
        <f>IFERROR(INDEX($D$7:$D$60000,MATCH(ROW()-6,$Q$7:$Q$60000,0))*1,"")</f>
        <v/>
      </c>
      <c r="W114">
        <f>IFERROR(INDEX($E$7:$E$60000,MATCH(ROW()-6,$Q$7:$Q$60000,0))*1,"")</f>
        <v/>
      </c>
      <c r="X114">
        <f>IFERROR(INDEX($F$7:$F$60000,MATCH(ROW()-6,$Q$7:$Q$60000,0))*1,"")</f>
        <v/>
      </c>
      <c r="Y114">
        <f>IFERROR(INDEX($G$7:$G$60000,MATCH(ROW()-6,$Q$7:$Q$60000,0))*1,"")</f>
        <v/>
      </c>
      <c r="Z114">
        <f>IFERROR(INDEX($H$7:$H$60000,MATCH(ROW()-6,$Q$7:$Q$60000,0))*1,"")</f>
        <v/>
      </c>
      <c r="AA114">
        <f>IFERROR(INDEX($I$7:$I$60000,MATCH(ROW()-6,$Q$7:$Q$60000,0))*1,"")</f>
        <v/>
      </c>
      <c r="AB114">
        <f>IFERROR(INDEX($J$7:$J$60000,MATCH(ROW()-6,$Q$7:$Q$60000,0))*1,"")</f>
        <v/>
      </c>
      <c r="AC114">
        <f>IFERROR(INDEX($K$7:$K$60000,MATCH(ROW()-6,$Q$7:$Q$60000,0))*1,"")</f>
        <v/>
      </c>
      <c r="AF114" s="9">
        <f>IF(OR($S114="",$S113=""),"",IF($B$5="diff",($T114-$T113),LN($T114/$T113)))</f>
        <v/>
      </c>
      <c r="AG114" s="9">
        <f>IF(OR($S114="",$S113=""),"",IF($C$5="diff",(U114-U113),LN(U114/U113)))</f>
        <v/>
      </c>
      <c r="AH114" s="9">
        <f>IF(OR($S114="",$S113=""),"",IF($D$5="diff",(V114-V113),LN(V114/V113)))</f>
        <v/>
      </c>
      <c r="AI114" s="9">
        <f>IF(OR($S114="",$S113=""),"",IF($E$5="diff",(W114-W113),LN(W114/W113)))</f>
        <v/>
      </c>
      <c r="AJ114" s="9">
        <f>IF(OR($S114="",$S113=""),"",IF($F$5="diff",(X114-X113),LN(X114/X113)))</f>
        <v/>
      </c>
      <c r="AK114" s="9">
        <f>IF(OR($S114="",$S113=""),"",IF($G$5="diff",(Y114-Y113),LN(Y114/Y113)))</f>
        <v/>
      </c>
      <c r="AL114" s="9">
        <f>IF(OR($S114="",$S113=""),"",IF($H$5="diff",(Z114-Z113),LN(Z114/Z113)))</f>
        <v/>
      </c>
      <c r="AM114" s="9">
        <f>IF(OR($S114="",$S113=""),"",IF($I$5="diff",(AA114-AA113),LN(AA114/AA113)))</f>
        <v/>
      </c>
      <c r="AN114" s="9">
        <f>IF(OR($S114="",$S113=""),"",IF($J$5="diff",(AB114-AB113),LN(AB114/AB113)))</f>
        <v/>
      </c>
      <c r="AO114" s="9">
        <f>IF(OR($S114="",$S113=""),"",IF($K$5="diff",(AC114-AC113),LN(AC114/AC113)))</f>
        <v/>
      </c>
      <c r="AR114" s="9">
        <f>IF($AF114="","",$AU$13+$AU$4*AG114+$AU$5*AH114+$AU$6*AI114+$AU$7*AJ114+$AU$8*AK114+$AU$9*AL114+$AU$10*AM114+$AU$11*AN114+$AU$12*AO114)</f>
        <v/>
      </c>
      <c r="AY114" s="10">
        <f>IF(AND((ROW()-7)&gt;=$Q$5,(ROW()-6)&lt;=$Q$3),INDEX(LINEST(OFFSET(AF114,1-$Q$5,0,$Q$5,1),OFFSET(AG114,1-$Q$5,0,$Q$5,9),TRUE,TRUE),1,10)*$Q$4,"")</f>
        <v/>
      </c>
      <c r="AZ114" s="9">
        <f>IF(AND((ROW()-7)&gt;=$Q$5,(ROW()-6)&lt;=$Q$3),INDEX(LINEST(OFFSET(AF114,1-$Q$5,0,$Q$5,1),OFFSET(AG114,1-$Q$5,0,$Q$5,9),TRUE,TRUE),1,9),"")</f>
        <v/>
      </c>
      <c r="BA114" s="9">
        <f>IF(AND((ROW()-7)&gt;=$Q$5,(ROW()-6)&lt;=$Q$3),INDEX(LINEST(OFFSET(AF114,1-$Q$5,0,$Q$5,1),OFFSET(AG114,1-$Q$5,0,$Q$5,9),TRUE,TRUE),1,8),"")</f>
        <v/>
      </c>
      <c r="BB114" s="9">
        <f>IF(AND((ROW()-7)&gt;=$Q$5,(ROW()-6)&lt;=$Q$3),INDEX(LINEST(OFFSET(AF114,1-$Q$5,0,$Q$5,1),OFFSET(AG114,1-$Q$5,0,$Q$5,9),TRUE,TRUE),1,7),"")</f>
        <v/>
      </c>
      <c r="BC114" s="9">
        <f>IF(AND((ROW()-7)&gt;=$Q$5,(ROW()-6)&lt;=$Q$3),INDEX(LINEST(OFFSET(AF114,1-$Q$5,0,$Q$5,1),OFFSET(AG114,1-$Q$5,0,$Q$5,9),TRUE,TRUE),1,6),"")</f>
        <v/>
      </c>
      <c r="BD114" s="9">
        <f>IF(AND((ROW()-7)&gt;=$Q$5,(ROW()-6)&lt;=$Q$3),INDEX(LINEST(OFFSET(AF114,1-$Q$5,0,$Q$5,1),OFFSET(AG114,1-$Q$5,0,$Q$5,9),TRUE,TRUE),1,5),"")</f>
        <v/>
      </c>
      <c r="BE114" s="9">
        <f>IF(AND((ROW()-7)&gt;=$Q$5,(ROW()-6)&lt;=$Q$3),INDEX(LINEST(OFFSET(AF114,1-$Q$5,0,$Q$5,1),OFFSET(AG114,1-$Q$5,0,$Q$5,9),TRUE,TRUE),1,4),"")</f>
        <v/>
      </c>
      <c r="BF114" s="9">
        <f>IF(AND((ROW()-7)&gt;=$Q$5,(ROW()-6)&lt;=$Q$3),INDEX(LINEST(OFFSET(AF114,1-$Q$5,0,$Q$5,1),OFFSET(AG114,1-$Q$5,0,$Q$5,9),TRUE,TRUE),1,3),"")</f>
        <v/>
      </c>
      <c r="BG114" s="9">
        <f>IF(AND((ROW()-7)&gt;=$Q$5,(ROW()-6)&lt;=$Q$3),INDEX(LINEST(OFFSET(AF114,1-$Q$5,0,$Q$5,1),OFFSET(AG114,1-$Q$5,0,$Q$5,9),TRUE,TRUE),1,2),"")</f>
        <v/>
      </c>
      <c r="BH114" s="9">
        <f>IF(AND((ROW()-7)&gt;=$Q$5,(ROW()-6)&lt;=$Q$3),INDEX(LINEST(OFFSET(AF114,1-$Q$5,0,$Q$5,1),OFFSET(AG114,1-$Q$5,0,$Q$5,9),TRUE,TRUE),1,1),"")</f>
        <v/>
      </c>
      <c r="BI114" s="10">
        <f>IF(AND((ROW()-7)&gt;=$Q$5,(ROW()-6)&lt;=$Q$3),INDEX(LINEST(OFFSET(AF114,1-$Q$5,0,$Q$5,1),OFFSET(AG114,1-$Q$5,0,$Q$5,9),TRUE,TRUE),3,1),"")</f>
        <v/>
      </c>
      <c r="BL114" s="9">
        <f>IF(AND((ROW()-6)&lt;=$Q$3,ISNUMBER(AY113)),AY113/$Q$4+AZ113*AG114+BA113*AH114+BB113*AI114+BC113*AJ114+BD113*AK114+BE113*AL114+BF113*AM114+BG113*AN114+BH113*AO114,"")</f>
        <v/>
      </c>
      <c r="BM114">
        <f>IF(ISNUMBER(BL114),AVERAGE(OFFSET(AF113,1-$Q$5,0,$Q$5,1)),"")</f>
        <v/>
      </c>
      <c r="BN114">
        <f>IF(ISNUMBER(BL114),(AF114-BL114)^2,"")</f>
        <v/>
      </c>
      <c r="BO114">
        <f>IF(ISNUMBER(BL114),AF114^2,"")</f>
        <v/>
      </c>
      <c r="BP114">
        <f>IF(ISNUMBER(BL114),(AF114-BM114)^2,"")</f>
        <v/>
      </c>
    </row>
    <row r="115">
      <c r="O115">
        <f>IF($R115="","",IF($Q$1="Weekly",INT(($R115-2)/7),IF($Q$1="Quarterly",YEAR($R115)*4+ROUNDUP(MONTH($R115)/3),YEAR($R115)*12+MONTH($R115))))</f>
        <v/>
      </c>
      <c r="P115">
        <f>IF($R115="","",IF($R116="",1,IF($O115&lt;&gt;$O116,1,0)))</f>
        <v/>
      </c>
      <c r="Q115">
        <f>IF($P115=1,SUM($P$7:$P115),"")</f>
        <v/>
      </c>
      <c r="R115">
        <f>IF($A115="","",IF(ISNUMBER($A115),$A115,IFERROR(DATEVALUE($A115),NA())))</f>
        <v/>
      </c>
      <c r="S115" s="7">
        <f>IFERROR(INDEX($R$7:$R$60000,MATCH(ROW()-6,$Q$7:$Q$60000,0)),"")</f>
        <v/>
      </c>
      <c r="T115">
        <f>IFERROR(INDEX($B$7:$B$60000,MATCH(ROW()-6,$Q$7:$Q$60000,0))*1,"")</f>
        <v/>
      </c>
      <c r="U115">
        <f>IFERROR(INDEX($C$7:$C$60000,MATCH(ROW()-6,$Q$7:$Q$60000,0))*1,"")</f>
        <v/>
      </c>
      <c r="V115">
        <f>IFERROR(INDEX($D$7:$D$60000,MATCH(ROW()-6,$Q$7:$Q$60000,0))*1,"")</f>
        <v/>
      </c>
      <c r="W115">
        <f>IFERROR(INDEX($E$7:$E$60000,MATCH(ROW()-6,$Q$7:$Q$60000,0))*1,"")</f>
        <v/>
      </c>
      <c r="X115">
        <f>IFERROR(INDEX($F$7:$F$60000,MATCH(ROW()-6,$Q$7:$Q$60000,0))*1,"")</f>
        <v/>
      </c>
      <c r="Y115">
        <f>IFERROR(INDEX($G$7:$G$60000,MATCH(ROW()-6,$Q$7:$Q$60000,0))*1,"")</f>
        <v/>
      </c>
      <c r="Z115">
        <f>IFERROR(INDEX($H$7:$H$60000,MATCH(ROW()-6,$Q$7:$Q$60000,0))*1,"")</f>
        <v/>
      </c>
      <c r="AA115">
        <f>IFERROR(INDEX($I$7:$I$60000,MATCH(ROW()-6,$Q$7:$Q$60000,0))*1,"")</f>
        <v/>
      </c>
      <c r="AB115">
        <f>IFERROR(INDEX($J$7:$J$60000,MATCH(ROW()-6,$Q$7:$Q$60000,0))*1,"")</f>
        <v/>
      </c>
      <c r="AC115">
        <f>IFERROR(INDEX($K$7:$K$60000,MATCH(ROW()-6,$Q$7:$Q$60000,0))*1,"")</f>
        <v/>
      </c>
      <c r="AF115" s="9">
        <f>IF(OR($S115="",$S114=""),"",IF($B$5="diff",($T115-$T114),LN($T115/$T114)))</f>
        <v/>
      </c>
      <c r="AG115" s="9">
        <f>IF(OR($S115="",$S114=""),"",IF($C$5="diff",(U115-U114),LN(U115/U114)))</f>
        <v/>
      </c>
      <c r="AH115" s="9">
        <f>IF(OR($S115="",$S114=""),"",IF($D$5="diff",(V115-V114),LN(V115/V114)))</f>
        <v/>
      </c>
      <c r="AI115" s="9">
        <f>IF(OR($S115="",$S114=""),"",IF($E$5="diff",(W115-W114),LN(W115/W114)))</f>
        <v/>
      </c>
      <c r="AJ115" s="9">
        <f>IF(OR($S115="",$S114=""),"",IF($F$5="diff",(X115-X114),LN(X115/X114)))</f>
        <v/>
      </c>
      <c r="AK115" s="9">
        <f>IF(OR($S115="",$S114=""),"",IF($G$5="diff",(Y115-Y114),LN(Y115/Y114)))</f>
        <v/>
      </c>
      <c r="AL115" s="9">
        <f>IF(OR($S115="",$S114=""),"",IF($H$5="diff",(Z115-Z114),LN(Z115/Z114)))</f>
        <v/>
      </c>
      <c r="AM115" s="9">
        <f>IF(OR($S115="",$S114=""),"",IF($I$5="diff",(AA115-AA114),LN(AA115/AA114)))</f>
        <v/>
      </c>
      <c r="AN115" s="9">
        <f>IF(OR($S115="",$S114=""),"",IF($J$5="diff",(AB115-AB114),LN(AB115/AB114)))</f>
        <v/>
      </c>
      <c r="AO115" s="9">
        <f>IF(OR($S115="",$S114=""),"",IF($K$5="diff",(AC115-AC114),LN(AC115/AC114)))</f>
        <v/>
      </c>
      <c r="AR115" s="9">
        <f>IF($AF115="","",$AU$13+$AU$4*AG115+$AU$5*AH115+$AU$6*AI115+$AU$7*AJ115+$AU$8*AK115+$AU$9*AL115+$AU$10*AM115+$AU$11*AN115+$AU$12*AO115)</f>
        <v/>
      </c>
      <c r="AY115" s="10">
        <f>IF(AND((ROW()-7)&gt;=$Q$5,(ROW()-6)&lt;=$Q$3),INDEX(LINEST(OFFSET(AF115,1-$Q$5,0,$Q$5,1),OFFSET(AG115,1-$Q$5,0,$Q$5,9),TRUE,TRUE),1,10)*$Q$4,"")</f>
        <v/>
      </c>
      <c r="AZ115" s="9">
        <f>IF(AND((ROW()-7)&gt;=$Q$5,(ROW()-6)&lt;=$Q$3),INDEX(LINEST(OFFSET(AF115,1-$Q$5,0,$Q$5,1),OFFSET(AG115,1-$Q$5,0,$Q$5,9),TRUE,TRUE),1,9),"")</f>
        <v/>
      </c>
      <c r="BA115" s="9">
        <f>IF(AND((ROW()-7)&gt;=$Q$5,(ROW()-6)&lt;=$Q$3),INDEX(LINEST(OFFSET(AF115,1-$Q$5,0,$Q$5,1),OFFSET(AG115,1-$Q$5,0,$Q$5,9),TRUE,TRUE),1,8),"")</f>
        <v/>
      </c>
      <c r="BB115" s="9">
        <f>IF(AND((ROW()-7)&gt;=$Q$5,(ROW()-6)&lt;=$Q$3),INDEX(LINEST(OFFSET(AF115,1-$Q$5,0,$Q$5,1),OFFSET(AG115,1-$Q$5,0,$Q$5,9),TRUE,TRUE),1,7),"")</f>
        <v/>
      </c>
      <c r="BC115" s="9">
        <f>IF(AND((ROW()-7)&gt;=$Q$5,(ROW()-6)&lt;=$Q$3),INDEX(LINEST(OFFSET(AF115,1-$Q$5,0,$Q$5,1),OFFSET(AG115,1-$Q$5,0,$Q$5,9),TRUE,TRUE),1,6),"")</f>
        <v/>
      </c>
      <c r="BD115" s="9">
        <f>IF(AND((ROW()-7)&gt;=$Q$5,(ROW()-6)&lt;=$Q$3),INDEX(LINEST(OFFSET(AF115,1-$Q$5,0,$Q$5,1),OFFSET(AG115,1-$Q$5,0,$Q$5,9),TRUE,TRUE),1,5),"")</f>
        <v/>
      </c>
      <c r="BE115" s="9">
        <f>IF(AND((ROW()-7)&gt;=$Q$5,(ROW()-6)&lt;=$Q$3),INDEX(LINEST(OFFSET(AF115,1-$Q$5,0,$Q$5,1),OFFSET(AG115,1-$Q$5,0,$Q$5,9),TRUE,TRUE),1,4),"")</f>
        <v/>
      </c>
      <c r="BF115" s="9">
        <f>IF(AND((ROW()-7)&gt;=$Q$5,(ROW()-6)&lt;=$Q$3),INDEX(LINEST(OFFSET(AF115,1-$Q$5,0,$Q$5,1),OFFSET(AG115,1-$Q$5,0,$Q$5,9),TRUE,TRUE),1,3),"")</f>
        <v/>
      </c>
      <c r="BG115" s="9">
        <f>IF(AND((ROW()-7)&gt;=$Q$5,(ROW()-6)&lt;=$Q$3),INDEX(LINEST(OFFSET(AF115,1-$Q$5,0,$Q$5,1),OFFSET(AG115,1-$Q$5,0,$Q$5,9),TRUE,TRUE),1,2),"")</f>
        <v/>
      </c>
      <c r="BH115" s="9">
        <f>IF(AND((ROW()-7)&gt;=$Q$5,(ROW()-6)&lt;=$Q$3),INDEX(LINEST(OFFSET(AF115,1-$Q$5,0,$Q$5,1),OFFSET(AG115,1-$Q$5,0,$Q$5,9),TRUE,TRUE),1,1),"")</f>
        <v/>
      </c>
      <c r="BI115" s="10">
        <f>IF(AND((ROW()-7)&gt;=$Q$5,(ROW()-6)&lt;=$Q$3),INDEX(LINEST(OFFSET(AF115,1-$Q$5,0,$Q$5,1),OFFSET(AG115,1-$Q$5,0,$Q$5,9),TRUE,TRUE),3,1),"")</f>
        <v/>
      </c>
      <c r="BL115" s="9">
        <f>IF(AND((ROW()-6)&lt;=$Q$3,ISNUMBER(AY114)),AY114/$Q$4+AZ114*AG115+BA114*AH115+BB114*AI115+BC114*AJ115+BD114*AK115+BE114*AL115+BF114*AM115+BG114*AN115+BH114*AO115,"")</f>
        <v/>
      </c>
      <c r="BM115">
        <f>IF(ISNUMBER(BL115),AVERAGE(OFFSET(AF114,1-$Q$5,0,$Q$5,1)),"")</f>
        <v/>
      </c>
      <c r="BN115">
        <f>IF(ISNUMBER(BL115),(AF115-BL115)^2,"")</f>
        <v/>
      </c>
      <c r="BO115">
        <f>IF(ISNUMBER(BL115),AF115^2,"")</f>
        <v/>
      </c>
      <c r="BP115">
        <f>IF(ISNUMBER(BL115),(AF115-BM115)^2,"")</f>
        <v/>
      </c>
    </row>
    <row r="116">
      <c r="O116">
        <f>IF($R116="","",IF($Q$1="Weekly",INT(($R116-2)/7),IF($Q$1="Quarterly",YEAR($R116)*4+ROUNDUP(MONTH($R116)/3),YEAR($R116)*12+MONTH($R116))))</f>
        <v/>
      </c>
      <c r="P116">
        <f>IF($R116="","",IF($R117="",1,IF($O116&lt;&gt;$O117,1,0)))</f>
        <v/>
      </c>
      <c r="Q116">
        <f>IF($P116=1,SUM($P$7:$P116),"")</f>
        <v/>
      </c>
      <c r="R116">
        <f>IF($A116="","",IF(ISNUMBER($A116),$A116,IFERROR(DATEVALUE($A116),NA())))</f>
        <v/>
      </c>
      <c r="S116" s="7">
        <f>IFERROR(INDEX($R$7:$R$60000,MATCH(ROW()-6,$Q$7:$Q$60000,0)),"")</f>
        <v/>
      </c>
      <c r="T116">
        <f>IFERROR(INDEX($B$7:$B$60000,MATCH(ROW()-6,$Q$7:$Q$60000,0))*1,"")</f>
        <v/>
      </c>
      <c r="U116">
        <f>IFERROR(INDEX($C$7:$C$60000,MATCH(ROW()-6,$Q$7:$Q$60000,0))*1,"")</f>
        <v/>
      </c>
      <c r="V116">
        <f>IFERROR(INDEX($D$7:$D$60000,MATCH(ROW()-6,$Q$7:$Q$60000,0))*1,"")</f>
        <v/>
      </c>
      <c r="W116">
        <f>IFERROR(INDEX($E$7:$E$60000,MATCH(ROW()-6,$Q$7:$Q$60000,0))*1,"")</f>
        <v/>
      </c>
      <c r="X116">
        <f>IFERROR(INDEX($F$7:$F$60000,MATCH(ROW()-6,$Q$7:$Q$60000,0))*1,"")</f>
        <v/>
      </c>
      <c r="Y116">
        <f>IFERROR(INDEX($G$7:$G$60000,MATCH(ROW()-6,$Q$7:$Q$60000,0))*1,"")</f>
        <v/>
      </c>
      <c r="Z116">
        <f>IFERROR(INDEX($H$7:$H$60000,MATCH(ROW()-6,$Q$7:$Q$60000,0))*1,"")</f>
        <v/>
      </c>
      <c r="AA116">
        <f>IFERROR(INDEX($I$7:$I$60000,MATCH(ROW()-6,$Q$7:$Q$60000,0))*1,"")</f>
        <v/>
      </c>
      <c r="AB116">
        <f>IFERROR(INDEX($J$7:$J$60000,MATCH(ROW()-6,$Q$7:$Q$60000,0))*1,"")</f>
        <v/>
      </c>
      <c r="AC116">
        <f>IFERROR(INDEX($K$7:$K$60000,MATCH(ROW()-6,$Q$7:$Q$60000,0))*1,"")</f>
        <v/>
      </c>
      <c r="AF116" s="9">
        <f>IF(OR($S116="",$S115=""),"",IF($B$5="diff",($T116-$T115),LN($T116/$T115)))</f>
        <v/>
      </c>
      <c r="AG116" s="9">
        <f>IF(OR($S116="",$S115=""),"",IF($C$5="diff",(U116-U115),LN(U116/U115)))</f>
        <v/>
      </c>
      <c r="AH116" s="9">
        <f>IF(OR($S116="",$S115=""),"",IF($D$5="diff",(V116-V115),LN(V116/V115)))</f>
        <v/>
      </c>
      <c r="AI116" s="9">
        <f>IF(OR($S116="",$S115=""),"",IF($E$5="diff",(W116-W115),LN(W116/W115)))</f>
        <v/>
      </c>
      <c r="AJ116" s="9">
        <f>IF(OR($S116="",$S115=""),"",IF($F$5="diff",(X116-X115),LN(X116/X115)))</f>
        <v/>
      </c>
      <c r="AK116" s="9">
        <f>IF(OR($S116="",$S115=""),"",IF($G$5="diff",(Y116-Y115),LN(Y116/Y115)))</f>
        <v/>
      </c>
      <c r="AL116" s="9">
        <f>IF(OR($S116="",$S115=""),"",IF($H$5="diff",(Z116-Z115),LN(Z116/Z115)))</f>
        <v/>
      </c>
      <c r="AM116" s="9">
        <f>IF(OR($S116="",$S115=""),"",IF($I$5="diff",(AA116-AA115),LN(AA116/AA115)))</f>
        <v/>
      </c>
      <c r="AN116" s="9">
        <f>IF(OR($S116="",$S115=""),"",IF($J$5="diff",(AB116-AB115),LN(AB116/AB115)))</f>
        <v/>
      </c>
      <c r="AO116" s="9">
        <f>IF(OR($S116="",$S115=""),"",IF($K$5="diff",(AC116-AC115),LN(AC116/AC115)))</f>
        <v/>
      </c>
      <c r="AR116" s="9">
        <f>IF($AF116="","",$AU$13+$AU$4*AG116+$AU$5*AH116+$AU$6*AI116+$AU$7*AJ116+$AU$8*AK116+$AU$9*AL116+$AU$10*AM116+$AU$11*AN116+$AU$12*AO116)</f>
        <v/>
      </c>
      <c r="AY116" s="10">
        <f>IF(AND((ROW()-7)&gt;=$Q$5,(ROW()-6)&lt;=$Q$3),INDEX(LINEST(OFFSET(AF116,1-$Q$5,0,$Q$5,1),OFFSET(AG116,1-$Q$5,0,$Q$5,9),TRUE,TRUE),1,10)*$Q$4,"")</f>
        <v/>
      </c>
      <c r="AZ116" s="9">
        <f>IF(AND((ROW()-7)&gt;=$Q$5,(ROW()-6)&lt;=$Q$3),INDEX(LINEST(OFFSET(AF116,1-$Q$5,0,$Q$5,1),OFFSET(AG116,1-$Q$5,0,$Q$5,9),TRUE,TRUE),1,9),"")</f>
        <v/>
      </c>
      <c r="BA116" s="9">
        <f>IF(AND((ROW()-7)&gt;=$Q$5,(ROW()-6)&lt;=$Q$3),INDEX(LINEST(OFFSET(AF116,1-$Q$5,0,$Q$5,1),OFFSET(AG116,1-$Q$5,0,$Q$5,9),TRUE,TRUE),1,8),"")</f>
        <v/>
      </c>
      <c r="BB116" s="9">
        <f>IF(AND((ROW()-7)&gt;=$Q$5,(ROW()-6)&lt;=$Q$3),INDEX(LINEST(OFFSET(AF116,1-$Q$5,0,$Q$5,1),OFFSET(AG116,1-$Q$5,0,$Q$5,9),TRUE,TRUE),1,7),"")</f>
        <v/>
      </c>
      <c r="BC116" s="9">
        <f>IF(AND((ROW()-7)&gt;=$Q$5,(ROW()-6)&lt;=$Q$3),INDEX(LINEST(OFFSET(AF116,1-$Q$5,0,$Q$5,1),OFFSET(AG116,1-$Q$5,0,$Q$5,9),TRUE,TRUE),1,6),"")</f>
        <v/>
      </c>
      <c r="BD116" s="9">
        <f>IF(AND((ROW()-7)&gt;=$Q$5,(ROW()-6)&lt;=$Q$3),INDEX(LINEST(OFFSET(AF116,1-$Q$5,0,$Q$5,1),OFFSET(AG116,1-$Q$5,0,$Q$5,9),TRUE,TRUE),1,5),"")</f>
        <v/>
      </c>
      <c r="BE116" s="9">
        <f>IF(AND((ROW()-7)&gt;=$Q$5,(ROW()-6)&lt;=$Q$3),INDEX(LINEST(OFFSET(AF116,1-$Q$5,0,$Q$5,1),OFFSET(AG116,1-$Q$5,0,$Q$5,9),TRUE,TRUE),1,4),"")</f>
        <v/>
      </c>
      <c r="BF116" s="9">
        <f>IF(AND((ROW()-7)&gt;=$Q$5,(ROW()-6)&lt;=$Q$3),INDEX(LINEST(OFFSET(AF116,1-$Q$5,0,$Q$5,1),OFFSET(AG116,1-$Q$5,0,$Q$5,9),TRUE,TRUE),1,3),"")</f>
        <v/>
      </c>
      <c r="BG116" s="9">
        <f>IF(AND((ROW()-7)&gt;=$Q$5,(ROW()-6)&lt;=$Q$3),INDEX(LINEST(OFFSET(AF116,1-$Q$5,0,$Q$5,1),OFFSET(AG116,1-$Q$5,0,$Q$5,9),TRUE,TRUE),1,2),"")</f>
        <v/>
      </c>
      <c r="BH116" s="9">
        <f>IF(AND((ROW()-7)&gt;=$Q$5,(ROW()-6)&lt;=$Q$3),INDEX(LINEST(OFFSET(AF116,1-$Q$5,0,$Q$5,1),OFFSET(AG116,1-$Q$5,0,$Q$5,9),TRUE,TRUE),1,1),"")</f>
        <v/>
      </c>
      <c r="BI116" s="10">
        <f>IF(AND((ROW()-7)&gt;=$Q$5,(ROW()-6)&lt;=$Q$3),INDEX(LINEST(OFFSET(AF116,1-$Q$5,0,$Q$5,1),OFFSET(AG116,1-$Q$5,0,$Q$5,9),TRUE,TRUE),3,1),"")</f>
        <v/>
      </c>
      <c r="BL116" s="9">
        <f>IF(AND((ROW()-6)&lt;=$Q$3,ISNUMBER(AY115)),AY115/$Q$4+AZ115*AG116+BA115*AH116+BB115*AI116+BC115*AJ116+BD115*AK116+BE115*AL116+BF115*AM116+BG115*AN116+BH115*AO116,"")</f>
        <v/>
      </c>
      <c r="BM116">
        <f>IF(ISNUMBER(BL116),AVERAGE(OFFSET(AF115,1-$Q$5,0,$Q$5,1)),"")</f>
        <v/>
      </c>
      <c r="BN116">
        <f>IF(ISNUMBER(BL116),(AF116-BL116)^2,"")</f>
        <v/>
      </c>
      <c r="BO116">
        <f>IF(ISNUMBER(BL116),AF116^2,"")</f>
        <v/>
      </c>
      <c r="BP116">
        <f>IF(ISNUMBER(BL116),(AF116-BM116)^2,"")</f>
        <v/>
      </c>
    </row>
    <row r="117">
      <c r="O117">
        <f>IF($R117="","",IF($Q$1="Weekly",INT(($R117-2)/7),IF($Q$1="Quarterly",YEAR($R117)*4+ROUNDUP(MONTH($R117)/3),YEAR($R117)*12+MONTH($R117))))</f>
        <v/>
      </c>
      <c r="P117">
        <f>IF($R117="","",IF($R118="",1,IF($O117&lt;&gt;$O118,1,0)))</f>
        <v/>
      </c>
      <c r="Q117">
        <f>IF($P117=1,SUM($P$7:$P117),"")</f>
        <v/>
      </c>
      <c r="R117">
        <f>IF($A117="","",IF(ISNUMBER($A117),$A117,IFERROR(DATEVALUE($A117),NA())))</f>
        <v/>
      </c>
      <c r="S117" s="7">
        <f>IFERROR(INDEX($R$7:$R$60000,MATCH(ROW()-6,$Q$7:$Q$60000,0)),"")</f>
        <v/>
      </c>
      <c r="T117">
        <f>IFERROR(INDEX($B$7:$B$60000,MATCH(ROW()-6,$Q$7:$Q$60000,0))*1,"")</f>
        <v/>
      </c>
      <c r="U117">
        <f>IFERROR(INDEX($C$7:$C$60000,MATCH(ROW()-6,$Q$7:$Q$60000,0))*1,"")</f>
        <v/>
      </c>
      <c r="V117">
        <f>IFERROR(INDEX($D$7:$D$60000,MATCH(ROW()-6,$Q$7:$Q$60000,0))*1,"")</f>
        <v/>
      </c>
      <c r="W117">
        <f>IFERROR(INDEX($E$7:$E$60000,MATCH(ROW()-6,$Q$7:$Q$60000,0))*1,"")</f>
        <v/>
      </c>
      <c r="X117">
        <f>IFERROR(INDEX($F$7:$F$60000,MATCH(ROW()-6,$Q$7:$Q$60000,0))*1,"")</f>
        <v/>
      </c>
      <c r="Y117">
        <f>IFERROR(INDEX($G$7:$G$60000,MATCH(ROW()-6,$Q$7:$Q$60000,0))*1,"")</f>
        <v/>
      </c>
      <c r="Z117">
        <f>IFERROR(INDEX($H$7:$H$60000,MATCH(ROW()-6,$Q$7:$Q$60000,0))*1,"")</f>
        <v/>
      </c>
      <c r="AA117">
        <f>IFERROR(INDEX($I$7:$I$60000,MATCH(ROW()-6,$Q$7:$Q$60000,0))*1,"")</f>
        <v/>
      </c>
      <c r="AB117">
        <f>IFERROR(INDEX($J$7:$J$60000,MATCH(ROW()-6,$Q$7:$Q$60000,0))*1,"")</f>
        <v/>
      </c>
      <c r="AC117">
        <f>IFERROR(INDEX($K$7:$K$60000,MATCH(ROW()-6,$Q$7:$Q$60000,0))*1,"")</f>
        <v/>
      </c>
      <c r="AF117" s="9">
        <f>IF(OR($S117="",$S116=""),"",IF($B$5="diff",($T117-$T116),LN($T117/$T116)))</f>
        <v/>
      </c>
      <c r="AG117" s="9">
        <f>IF(OR($S117="",$S116=""),"",IF($C$5="diff",(U117-U116),LN(U117/U116)))</f>
        <v/>
      </c>
      <c r="AH117" s="9">
        <f>IF(OR($S117="",$S116=""),"",IF($D$5="diff",(V117-V116),LN(V117/V116)))</f>
        <v/>
      </c>
      <c r="AI117" s="9">
        <f>IF(OR($S117="",$S116=""),"",IF($E$5="diff",(W117-W116),LN(W117/W116)))</f>
        <v/>
      </c>
      <c r="AJ117" s="9">
        <f>IF(OR($S117="",$S116=""),"",IF($F$5="diff",(X117-X116),LN(X117/X116)))</f>
        <v/>
      </c>
      <c r="AK117" s="9">
        <f>IF(OR($S117="",$S116=""),"",IF($G$5="diff",(Y117-Y116),LN(Y117/Y116)))</f>
        <v/>
      </c>
      <c r="AL117" s="9">
        <f>IF(OR($S117="",$S116=""),"",IF($H$5="diff",(Z117-Z116),LN(Z117/Z116)))</f>
        <v/>
      </c>
      <c r="AM117" s="9">
        <f>IF(OR($S117="",$S116=""),"",IF($I$5="diff",(AA117-AA116),LN(AA117/AA116)))</f>
        <v/>
      </c>
      <c r="AN117" s="9">
        <f>IF(OR($S117="",$S116=""),"",IF($J$5="diff",(AB117-AB116),LN(AB117/AB116)))</f>
        <v/>
      </c>
      <c r="AO117" s="9">
        <f>IF(OR($S117="",$S116=""),"",IF($K$5="diff",(AC117-AC116),LN(AC117/AC116)))</f>
        <v/>
      </c>
      <c r="AR117" s="9">
        <f>IF($AF117="","",$AU$13+$AU$4*AG117+$AU$5*AH117+$AU$6*AI117+$AU$7*AJ117+$AU$8*AK117+$AU$9*AL117+$AU$10*AM117+$AU$11*AN117+$AU$12*AO117)</f>
        <v/>
      </c>
      <c r="AY117" s="10">
        <f>IF(AND((ROW()-7)&gt;=$Q$5,(ROW()-6)&lt;=$Q$3),INDEX(LINEST(OFFSET(AF117,1-$Q$5,0,$Q$5,1),OFFSET(AG117,1-$Q$5,0,$Q$5,9),TRUE,TRUE),1,10)*$Q$4,"")</f>
        <v/>
      </c>
      <c r="AZ117" s="9">
        <f>IF(AND((ROW()-7)&gt;=$Q$5,(ROW()-6)&lt;=$Q$3),INDEX(LINEST(OFFSET(AF117,1-$Q$5,0,$Q$5,1),OFFSET(AG117,1-$Q$5,0,$Q$5,9),TRUE,TRUE),1,9),"")</f>
        <v/>
      </c>
      <c r="BA117" s="9">
        <f>IF(AND((ROW()-7)&gt;=$Q$5,(ROW()-6)&lt;=$Q$3),INDEX(LINEST(OFFSET(AF117,1-$Q$5,0,$Q$5,1),OFFSET(AG117,1-$Q$5,0,$Q$5,9),TRUE,TRUE),1,8),"")</f>
        <v/>
      </c>
      <c r="BB117" s="9">
        <f>IF(AND((ROW()-7)&gt;=$Q$5,(ROW()-6)&lt;=$Q$3),INDEX(LINEST(OFFSET(AF117,1-$Q$5,0,$Q$5,1),OFFSET(AG117,1-$Q$5,0,$Q$5,9),TRUE,TRUE),1,7),"")</f>
        <v/>
      </c>
      <c r="BC117" s="9">
        <f>IF(AND((ROW()-7)&gt;=$Q$5,(ROW()-6)&lt;=$Q$3),INDEX(LINEST(OFFSET(AF117,1-$Q$5,0,$Q$5,1),OFFSET(AG117,1-$Q$5,0,$Q$5,9),TRUE,TRUE),1,6),"")</f>
        <v/>
      </c>
      <c r="BD117" s="9">
        <f>IF(AND((ROW()-7)&gt;=$Q$5,(ROW()-6)&lt;=$Q$3),INDEX(LINEST(OFFSET(AF117,1-$Q$5,0,$Q$5,1),OFFSET(AG117,1-$Q$5,0,$Q$5,9),TRUE,TRUE),1,5),"")</f>
        <v/>
      </c>
      <c r="BE117" s="9">
        <f>IF(AND((ROW()-7)&gt;=$Q$5,(ROW()-6)&lt;=$Q$3),INDEX(LINEST(OFFSET(AF117,1-$Q$5,0,$Q$5,1),OFFSET(AG117,1-$Q$5,0,$Q$5,9),TRUE,TRUE),1,4),"")</f>
        <v/>
      </c>
      <c r="BF117" s="9">
        <f>IF(AND((ROW()-7)&gt;=$Q$5,(ROW()-6)&lt;=$Q$3),INDEX(LINEST(OFFSET(AF117,1-$Q$5,0,$Q$5,1),OFFSET(AG117,1-$Q$5,0,$Q$5,9),TRUE,TRUE),1,3),"")</f>
        <v/>
      </c>
      <c r="BG117" s="9">
        <f>IF(AND((ROW()-7)&gt;=$Q$5,(ROW()-6)&lt;=$Q$3),INDEX(LINEST(OFFSET(AF117,1-$Q$5,0,$Q$5,1),OFFSET(AG117,1-$Q$5,0,$Q$5,9),TRUE,TRUE),1,2),"")</f>
        <v/>
      </c>
      <c r="BH117" s="9">
        <f>IF(AND((ROW()-7)&gt;=$Q$5,(ROW()-6)&lt;=$Q$3),INDEX(LINEST(OFFSET(AF117,1-$Q$5,0,$Q$5,1),OFFSET(AG117,1-$Q$5,0,$Q$5,9),TRUE,TRUE),1,1),"")</f>
        <v/>
      </c>
      <c r="BI117" s="10">
        <f>IF(AND((ROW()-7)&gt;=$Q$5,(ROW()-6)&lt;=$Q$3),INDEX(LINEST(OFFSET(AF117,1-$Q$5,0,$Q$5,1),OFFSET(AG117,1-$Q$5,0,$Q$5,9),TRUE,TRUE),3,1),"")</f>
        <v/>
      </c>
      <c r="BL117" s="9">
        <f>IF(AND((ROW()-6)&lt;=$Q$3,ISNUMBER(AY116)),AY116/$Q$4+AZ116*AG117+BA116*AH117+BB116*AI117+BC116*AJ117+BD116*AK117+BE116*AL117+BF116*AM117+BG116*AN117+BH116*AO117,"")</f>
        <v/>
      </c>
      <c r="BM117">
        <f>IF(ISNUMBER(BL117),AVERAGE(OFFSET(AF116,1-$Q$5,0,$Q$5,1)),"")</f>
        <v/>
      </c>
      <c r="BN117">
        <f>IF(ISNUMBER(BL117),(AF117-BL117)^2,"")</f>
        <v/>
      </c>
      <c r="BO117">
        <f>IF(ISNUMBER(BL117),AF117^2,"")</f>
        <v/>
      </c>
      <c r="BP117">
        <f>IF(ISNUMBER(BL117),(AF117-BM117)^2,"")</f>
        <v/>
      </c>
    </row>
    <row r="118">
      <c r="O118">
        <f>IF($R118="","",IF($Q$1="Weekly",INT(($R118-2)/7),IF($Q$1="Quarterly",YEAR($R118)*4+ROUNDUP(MONTH($R118)/3),YEAR($R118)*12+MONTH($R118))))</f>
        <v/>
      </c>
      <c r="P118">
        <f>IF($R118="","",IF($R119="",1,IF($O118&lt;&gt;$O119,1,0)))</f>
        <v/>
      </c>
      <c r="Q118">
        <f>IF($P118=1,SUM($P$7:$P118),"")</f>
        <v/>
      </c>
      <c r="R118">
        <f>IF($A118="","",IF(ISNUMBER($A118),$A118,IFERROR(DATEVALUE($A118),NA())))</f>
        <v/>
      </c>
      <c r="S118" s="7">
        <f>IFERROR(INDEX($R$7:$R$60000,MATCH(ROW()-6,$Q$7:$Q$60000,0)),"")</f>
        <v/>
      </c>
      <c r="T118">
        <f>IFERROR(INDEX($B$7:$B$60000,MATCH(ROW()-6,$Q$7:$Q$60000,0))*1,"")</f>
        <v/>
      </c>
      <c r="U118">
        <f>IFERROR(INDEX($C$7:$C$60000,MATCH(ROW()-6,$Q$7:$Q$60000,0))*1,"")</f>
        <v/>
      </c>
      <c r="V118">
        <f>IFERROR(INDEX($D$7:$D$60000,MATCH(ROW()-6,$Q$7:$Q$60000,0))*1,"")</f>
        <v/>
      </c>
      <c r="W118">
        <f>IFERROR(INDEX($E$7:$E$60000,MATCH(ROW()-6,$Q$7:$Q$60000,0))*1,"")</f>
        <v/>
      </c>
      <c r="X118">
        <f>IFERROR(INDEX($F$7:$F$60000,MATCH(ROW()-6,$Q$7:$Q$60000,0))*1,"")</f>
        <v/>
      </c>
      <c r="Y118">
        <f>IFERROR(INDEX($G$7:$G$60000,MATCH(ROW()-6,$Q$7:$Q$60000,0))*1,"")</f>
        <v/>
      </c>
      <c r="Z118">
        <f>IFERROR(INDEX($H$7:$H$60000,MATCH(ROW()-6,$Q$7:$Q$60000,0))*1,"")</f>
        <v/>
      </c>
      <c r="AA118">
        <f>IFERROR(INDEX($I$7:$I$60000,MATCH(ROW()-6,$Q$7:$Q$60000,0))*1,"")</f>
        <v/>
      </c>
      <c r="AB118">
        <f>IFERROR(INDEX($J$7:$J$60000,MATCH(ROW()-6,$Q$7:$Q$60000,0))*1,"")</f>
        <v/>
      </c>
      <c r="AC118">
        <f>IFERROR(INDEX($K$7:$K$60000,MATCH(ROW()-6,$Q$7:$Q$60000,0))*1,"")</f>
        <v/>
      </c>
      <c r="AF118" s="9">
        <f>IF(OR($S118="",$S117=""),"",IF($B$5="diff",($T118-$T117),LN($T118/$T117)))</f>
        <v/>
      </c>
      <c r="AG118" s="9">
        <f>IF(OR($S118="",$S117=""),"",IF($C$5="diff",(U118-U117),LN(U118/U117)))</f>
        <v/>
      </c>
      <c r="AH118" s="9">
        <f>IF(OR($S118="",$S117=""),"",IF($D$5="diff",(V118-V117),LN(V118/V117)))</f>
        <v/>
      </c>
      <c r="AI118" s="9">
        <f>IF(OR($S118="",$S117=""),"",IF($E$5="diff",(W118-W117),LN(W118/W117)))</f>
        <v/>
      </c>
      <c r="AJ118" s="9">
        <f>IF(OR($S118="",$S117=""),"",IF($F$5="diff",(X118-X117),LN(X118/X117)))</f>
        <v/>
      </c>
      <c r="AK118" s="9">
        <f>IF(OR($S118="",$S117=""),"",IF($G$5="diff",(Y118-Y117),LN(Y118/Y117)))</f>
        <v/>
      </c>
      <c r="AL118" s="9">
        <f>IF(OR($S118="",$S117=""),"",IF($H$5="diff",(Z118-Z117),LN(Z118/Z117)))</f>
        <v/>
      </c>
      <c r="AM118" s="9">
        <f>IF(OR($S118="",$S117=""),"",IF($I$5="diff",(AA118-AA117),LN(AA118/AA117)))</f>
        <v/>
      </c>
      <c r="AN118" s="9">
        <f>IF(OR($S118="",$S117=""),"",IF($J$5="diff",(AB118-AB117),LN(AB118/AB117)))</f>
        <v/>
      </c>
      <c r="AO118" s="9">
        <f>IF(OR($S118="",$S117=""),"",IF($K$5="diff",(AC118-AC117),LN(AC118/AC117)))</f>
        <v/>
      </c>
      <c r="AR118" s="9">
        <f>IF($AF118="","",$AU$13+$AU$4*AG118+$AU$5*AH118+$AU$6*AI118+$AU$7*AJ118+$AU$8*AK118+$AU$9*AL118+$AU$10*AM118+$AU$11*AN118+$AU$12*AO118)</f>
        <v/>
      </c>
      <c r="AY118" s="10">
        <f>IF(AND((ROW()-7)&gt;=$Q$5,(ROW()-6)&lt;=$Q$3),INDEX(LINEST(OFFSET(AF118,1-$Q$5,0,$Q$5,1),OFFSET(AG118,1-$Q$5,0,$Q$5,9),TRUE,TRUE),1,10)*$Q$4,"")</f>
        <v/>
      </c>
      <c r="AZ118" s="9">
        <f>IF(AND((ROW()-7)&gt;=$Q$5,(ROW()-6)&lt;=$Q$3),INDEX(LINEST(OFFSET(AF118,1-$Q$5,0,$Q$5,1),OFFSET(AG118,1-$Q$5,0,$Q$5,9),TRUE,TRUE),1,9),"")</f>
        <v/>
      </c>
      <c r="BA118" s="9">
        <f>IF(AND((ROW()-7)&gt;=$Q$5,(ROW()-6)&lt;=$Q$3),INDEX(LINEST(OFFSET(AF118,1-$Q$5,0,$Q$5,1),OFFSET(AG118,1-$Q$5,0,$Q$5,9),TRUE,TRUE),1,8),"")</f>
        <v/>
      </c>
      <c r="BB118" s="9">
        <f>IF(AND((ROW()-7)&gt;=$Q$5,(ROW()-6)&lt;=$Q$3),INDEX(LINEST(OFFSET(AF118,1-$Q$5,0,$Q$5,1),OFFSET(AG118,1-$Q$5,0,$Q$5,9),TRUE,TRUE),1,7),"")</f>
        <v/>
      </c>
      <c r="BC118" s="9">
        <f>IF(AND((ROW()-7)&gt;=$Q$5,(ROW()-6)&lt;=$Q$3),INDEX(LINEST(OFFSET(AF118,1-$Q$5,0,$Q$5,1),OFFSET(AG118,1-$Q$5,0,$Q$5,9),TRUE,TRUE),1,6),"")</f>
        <v/>
      </c>
      <c r="BD118" s="9">
        <f>IF(AND((ROW()-7)&gt;=$Q$5,(ROW()-6)&lt;=$Q$3),INDEX(LINEST(OFFSET(AF118,1-$Q$5,0,$Q$5,1),OFFSET(AG118,1-$Q$5,0,$Q$5,9),TRUE,TRUE),1,5),"")</f>
        <v/>
      </c>
      <c r="BE118" s="9">
        <f>IF(AND((ROW()-7)&gt;=$Q$5,(ROW()-6)&lt;=$Q$3),INDEX(LINEST(OFFSET(AF118,1-$Q$5,0,$Q$5,1),OFFSET(AG118,1-$Q$5,0,$Q$5,9),TRUE,TRUE),1,4),"")</f>
        <v/>
      </c>
      <c r="BF118" s="9">
        <f>IF(AND((ROW()-7)&gt;=$Q$5,(ROW()-6)&lt;=$Q$3),INDEX(LINEST(OFFSET(AF118,1-$Q$5,0,$Q$5,1),OFFSET(AG118,1-$Q$5,0,$Q$5,9),TRUE,TRUE),1,3),"")</f>
        <v/>
      </c>
      <c r="BG118" s="9">
        <f>IF(AND((ROW()-7)&gt;=$Q$5,(ROW()-6)&lt;=$Q$3),INDEX(LINEST(OFFSET(AF118,1-$Q$5,0,$Q$5,1),OFFSET(AG118,1-$Q$5,0,$Q$5,9),TRUE,TRUE),1,2),"")</f>
        <v/>
      </c>
      <c r="BH118" s="9">
        <f>IF(AND((ROW()-7)&gt;=$Q$5,(ROW()-6)&lt;=$Q$3),INDEX(LINEST(OFFSET(AF118,1-$Q$5,0,$Q$5,1),OFFSET(AG118,1-$Q$5,0,$Q$5,9),TRUE,TRUE),1,1),"")</f>
        <v/>
      </c>
      <c r="BI118" s="10">
        <f>IF(AND((ROW()-7)&gt;=$Q$5,(ROW()-6)&lt;=$Q$3),INDEX(LINEST(OFFSET(AF118,1-$Q$5,0,$Q$5,1),OFFSET(AG118,1-$Q$5,0,$Q$5,9),TRUE,TRUE),3,1),"")</f>
        <v/>
      </c>
      <c r="BL118" s="9">
        <f>IF(AND((ROW()-6)&lt;=$Q$3,ISNUMBER(AY117)),AY117/$Q$4+AZ117*AG118+BA117*AH118+BB117*AI118+BC117*AJ118+BD117*AK118+BE117*AL118+BF117*AM118+BG117*AN118+BH117*AO118,"")</f>
        <v/>
      </c>
      <c r="BM118">
        <f>IF(ISNUMBER(BL118),AVERAGE(OFFSET(AF117,1-$Q$5,0,$Q$5,1)),"")</f>
        <v/>
      </c>
      <c r="BN118">
        <f>IF(ISNUMBER(BL118),(AF118-BL118)^2,"")</f>
        <v/>
      </c>
      <c r="BO118">
        <f>IF(ISNUMBER(BL118),AF118^2,"")</f>
        <v/>
      </c>
      <c r="BP118">
        <f>IF(ISNUMBER(BL118),(AF118-BM118)^2,"")</f>
        <v/>
      </c>
    </row>
    <row r="119">
      <c r="O119">
        <f>IF($R119="","",IF($Q$1="Weekly",INT(($R119-2)/7),IF($Q$1="Quarterly",YEAR($R119)*4+ROUNDUP(MONTH($R119)/3),YEAR($R119)*12+MONTH($R119))))</f>
        <v/>
      </c>
      <c r="P119">
        <f>IF($R119="","",IF($R120="",1,IF($O119&lt;&gt;$O120,1,0)))</f>
        <v/>
      </c>
      <c r="Q119">
        <f>IF($P119=1,SUM($P$7:$P119),"")</f>
        <v/>
      </c>
      <c r="R119">
        <f>IF($A119="","",IF(ISNUMBER($A119),$A119,IFERROR(DATEVALUE($A119),NA())))</f>
        <v/>
      </c>
      <c r="S119" s="7">
        <f>IFERROR(INDEX($R$7:$R$60000,MATCH(ROW()-6,$Q$7:$Q$60000,0)),"")</f>
        <v/>
      </c>
      <c r="T119">
        <f>IFERROR(INDEX($B$7:$B$60000,MATCH(ROW()-6,$Q$7:$Q$60000,0))*1,"")</f>
        <v/>
      </c>
      <c r="U119">
        <f>IFERROR(INDEX($C$7:$C$60000,MATCH(ROW()-6,$Q$7:$Q$60000,0))*1,"")</f>
        <v/>
      </c>
      <c r="V119">
        <f>IFERROR(INDEX($D$7:$D$60000,MATCH(ROW()-6,$Q$7:$Q$60000,0))*1,"")</f>
        <v/>
      </c>
      <c r="W119">
        <f>IFERROR(INDEX($E$7:$E$60000,MATCH(ROW()-6,$Q$7:$Q$60000,0))*1,"")</f>
        <v/>
      </c>
      <c r="X119">
        <f>IFERROR(INDEX($F$7:$F$60000,MATCH(ROW()-6,$Q$7:$Q$60000,0))*1,"")</f>
        <v/>
      </c>
      <c r="Y119">
        <f>IFERROR(INDEX($G$7:$G$60000,MATCH(ROW()-6,$Q$7:$Q$60000,0))*1,"")</f>
        <v/>
      </c>
      <c r="Z119">
        <f>IFERROR(INDEX($H$7:$H$60000,MATCH(ROW()-6,$Q$7:$Q$60000,0))*1,"")</f>
        <v/>
      </c>
      <c r="AA119">
        <f>IFERROR(INDEX($I$7:$I$60000,MATCH(ROW()-6,$Q$7:$Q$60000,0))*1,"")</f>
        <v/>
      </c>
      <c r="AB119">
        <f>IFERROR(INDEX($J$7:$J$60000,MATCH(ROW()-6,$Q$7:$Q$60000,0))*1,"")</f>
        <v/>
      </c>
      <c r="AC119">
        <f>IFERROR(INDEX($K$7:$K$60000,MATCH(ROW()-6,$Q$7:$Q$60000,0))*1,"")</f>
        <v/>
      </c>
      <c r="AF119" s="9">
        <f>IF(OR($S119="",$S118=""),"",IF($B$5="diff",($T119-$T118),LN($T119/$T118)))</f>
        <v/>
      </c>
      <c r="AG119" s="9">
        <f>IF(OR($S119="",$S118=""),"",IF($C$5="diff",(U119-U118),LN(U119/U118)))</f>
        <v/>
      </c>
      <c r="AH119" s="9">
        <f>IF(OR($S119="",$S118=""),"",IF($D$5="diff",(V119-V118),LN(V119/V118)))</f>
        <v/>
      </c>
      <c r="AI119" s="9">
        <f>IF(OR($S119="",$S118=""),"",IF($E$5="diff",(W119-W118),LN(W119/W118)))</f>
        <v/>
      </c>
      <c r="AJ119" s="9">
        <f>IF(OR($S119="",$S118=""),"",IF($F$5="diff",(X119-X118),LN(X119/X118)))</f>
        <v/>
      </c>
      <c r="AK119" s="9">
        <f>IF(OR($S119="",$S118=""),"",IF($G$5="diff",(Y119-Y118),LN(Y119/Y118)))</f>
        <v/>
      </c>
      <c r="AL119" s="9">
        <f>IF(OR($S119="",$S118=""),"",IF($H$5="diff",(Z119-Z118),LN(Z119/Z118)))</f>
        <v/>
      </c>
      <c r="AM119" s="9">
        <f>IF(OR($S119="",$S118=""),"",IF($I$5="diff",(AA119-AA118),LN(AA119/AA118)))</f>
        <v/>
      </c>
      <c r="AN119" s="9">
        <f>IF(OR($S119="",$S118=""),"",IF($J$5="diff",(AB119-AB118),LN(AB119/AB118)))</f>
        <v/>
      </c>
      <c r="AO119" s="9">
        <f>IF(OR($S119="",$S118=""),"",IF($K$5="diff",(AC119-AC118),LN(AC119/AC118)))</f>
        <v/>
      </c>
      <c r="AR119" s="9">
        <f>IF($AF119="","",$AU$13+$AU$4*AG119+$AU$5*AH119+$AU$6*AI119+$AU$7*AJ119+$AU$8*AK119+$AU$9*AL119+$AU$10*AM119+$AU$11*AN119+$AU$12*AO119)</f>
        <v/>
      </c>
      <c r="AY119" s="10">
        <f>IF(AND((ROW()-7)&gt;=$Q$5,(ROW()-6)&lt;=$Q$3),INDEX(LINEST(OFFSET(AF119,1-$Q$5,0,$Q$5,1),OFFSET(AG119,1-$Q$5,0,$Q$5,9),TRUE,TRUE),1,10)*$Q$4,"")</f>
        <v/>
      </c>
      <c r="AZ119" s="9">
        <f>IF(AND((ROW()-7)&gt;=$Q$5,(ROW()-6)&lt;=$Q$3),INDEX(LINEST(OFFSET(AF119,1-$Q$5,0,$Q$5,1),OFFSET(AG119,1-$Q$5,0,$Q$5,9),TRUE,TRUE),1,9),"")</f>
        <v/>
      </c>
      <c r="BA119" s="9">
        <f>IF(AND((ROW()-7)&gt;=$Q$5,(ROW()-6)&lt;=$Q$3),INDEX(LINEST(OFFSET(AF119,1-$Q$5,0,$Q$5,1),OFFSET(AG119,1-$Q$5,0,$Q$5,9),TRUE,TRUE),1,8),"")</f>
        <v/>
      </c>
      <c r="BB119" s="9">
        <f>IF(AND((ROW()-7)&gt;=$Q$5,(ROW()-6)&lt;=$Q$3),INDEX(LINEST(OFFSET(AF119,1-$Q$5,0,$Q$5,1),OFFSET(AG119,1-$Q$5,0,$Q$5,9),TRUE,TRUE),1,7),"")</f>
        <v/>
      </c>
      <c r="BC119" s="9">
        <f>IF(AND((ROW()-7)&gt;=$Q$5,(ROW()-6)&lt;=$Q$3),INDEX(LINEST(OFFSET(AF119,1-$Q$5,0,$Q$5,1),OFFSET(AG119,1-$Q$5,0,$Q$5,9),TRUE,TRUE),1,6),"")</f>
        <v/>
      </c>
      <c r="BD119" s="9">
        <f>IF(AND((ROW()-7)&gt;=$Q$5,(ROW()-6)&lt;=$Q$3),INDEX(LINEST(OFFSET(AF119,1-$Q$5,0,$Q$5,1),OFFSET(AG119,1-$Q$5,0,$Q$5,9),TRUE,TRUE),1,5),"")</f>
        <v/>
      </c>
      <c r="BE119" s="9">
        <f>IF(AND((ROW()-7)&gt;=$Q$5,(ROW()-6)&lt;=$Q$3),INDEX(LINEST(OFFSET(AF119,1-$Q$5,0,$Q$5,1),OFFSET(AG119,1-$Q$5,0,$Q$5,9),TRUE,TRUE),1,4),"")</f>
        <v/>
      </c>
      <c r="BF119" s="9">
        <f>IF(AND((ROW()-7)&gt;=$Q$5,(ROW()-6)&lt;=$Q$3),INDEX(LINEST(OFFSET(AF119,1-$Q$5,0,$Q$5,1),OFFSET(AG119,1-$Q$5,0,$Q$5,9),TRUE,TRUE),1,3),"")</f>
        <v/>
      </c>
      <c r="BG119" s="9">
        <f>IF(AND((ROW()-7)&gt;=$Q$5,(ROW()-6)&lt;=$Q$3),INDEX(LINEST(OFFSET(AF119,1-$Q$5,0,$Q$5,1),OFFSET(AG119,1-$Q$5,0,$Q$5,9),TRUE,TRUE),1,2),"")</f>
        <v/>
      </c>
      <c r="BH119" s="9">
        <f>IF(AND((ROW()-7)&gt;=$Q$5,(ROW()-6)&lt;=$Q$3),INDEX(LINEST(OFFSET(AF119,1-$Q$5,0,$Q$5,1),OFFSET(AG119,1-$Q$5,0,$Q$5,9),TRUE,TRUE),1,1),"")</f>
        <v/>
      </c>
      <c r="BI119" s="10">
        <f>IF(AND((ROW()-7)&gt;=$Q$5,(ROW()-6)&lt;=$Q$3),INDEX(LINEST(OFFSET(AF119,1-$Q$5,0,$Q$5,1),OFFSET(AG119,1-$Q$5,0,$Q$5,9),TRUE,TRUE),3,1),"")</f>
        <v/>
      </c>
      <c r="BL119" s="9">
        <f>IF(AND((ROW()-6)&lt;=$Q$3,ISNUMBER(AY118)),AY118/$Q$4+AZ118*AG119+BA118*AH119+BB118*AI119+BC118*AJ119+BD118*AK119+BE118*AL119+BF118*AM119+BG118*AN119+BH118*AO119,"")</f>
        <v/>
      </c>
      <c r="BM119">
        <f>IF(ISNUMBER(BL119),AVERAGE(OFFSET(AF118,1-$Q$5,0,$Q$5,1)),"")</f>
        <v/>
      </c>
      <c r="BN119">
        <f>IF(ISNUMBER(BL119),(AF119-BL119)^2,"")</f>
        <v/>
      </c>
      <c r="BO119">
        <f>IF(ISNUMBER(BL119),AF119^2,"")</f>
        <v/>
      </c>
      <c r="BP119">
        <f>IF(ISNUMBER(BL119),(AF119-BM119)^2,"")</f>
        <v/>
      </c>
    </row>
    <row r="120">
      <c r="O120">
        <f>IF($R120="","",IF($Q$1="Weekly",INT(($R120-2)/7),IF($Q$1="Quarterly",YEAR($R120)*4+ROUNDUP(MONTH($R120)/3),YEAR($R120)*12+MONTH($R120))))</f>
        <v/>
      </c>
      <c r="P120">
        <f>IF($R120="","",IF($R121="",1,IF($O120&lt;&gt;$O121,1,0)))</f>
        <v/>
      </c>
      <c r="Q120">
        <f>IF($P120=1,SUM($P$7:$P120),"")</f>
        <v/>
      </c>
      <c r="R120">
        <f>IF($A120="","",IF(ISNUMBER($A120),$A120,IFERROR(DATEVALUE($A120),NA())))</f>
        <v/>
      </c>
      <c r="S120" s="7">
        <f>IFERROR(INDEX($R$7:$R$60000,MATCH(ROW()-6,$Q$7:$Q$60000,0)),"")</f>
        <v/>
      </c>
      <c r="T120">
        <f>IFERROR(INDEX($B$7:$B$60000,MATCH(ROW()-6,$Q$7:$Q$60000,0))*1,"")</f>
        <v/>
      </c>
      <c r="U120">
        <f>IFERROR(INDEX($C$7:$C$60000,MATCH(ROW()-6,$Q$7:$Q$60000,0))*1,"")</f>
        <v/>
      </c>
      <c r="V120">
        <f>IFERROR(INDEX($D$7:$D$60000,MATCH(ROW()-6,$Q$7:$Q$60000,0))*1,"")</f>
        <v/>
      </c>
      <c r="W120">
        <f>IFERROR(INDEX($E$7:$E$60000,MATCH(ROW()-6,$Q$7:$Q$60000,0))*1,"")</f>
        <v/>
      </c>
      <c r="X120">
        <f>IFERROR(INDEX($F$7:$F$60000,MATCH(ROW()-6,$Q$7:$Q$60000,0))*1,"")</f>
        <v/>
      </c>
      <c r="Y120">
        <f>IFERROR(INDEX($G$7:$G$60000,MATCH(ROW()-6,$Q$7:$Q$60000,0))*1,"")</f>
        <v/>
      </c>
      <c r="Z120">
        <f>IFERROR(INDEX($H$7:$H$60000,MATCH(ROW()-6,$Q$7:$Q$60000,0))*1,"")</f>
        <v/>
      </c>
      <c r="AA120">
        <f>IFERROR(INDEX($I$7:$I$60000,MATCH(ROW()-6,$Q$7:$Q$60000,0))*1,"")</f>
        <v/>
      </c>
      <c r="AB120">
        <f>IFERROR(INDEX($J$7:$J$60000,MATCH(ROW()-6,$Q$7:$Q$60000,0))*1,"")</f>
        <v/>
      </c>
      <c r="AC120">
        <f>IFERROR(INDEX($K$7:$K$60000,MATCH(ROW()-6,$Q$7:$Q$60000,0))*1,"")</f>
        <v/>
      </c>
      <c r="AF120" s="9">
        <f>IF(OR($S120="",$S119=""),"",IF($B$5="diff",($T120-$T119),LN($T120/$T119)))</f>
        <v/>
      </c>
      <c r="AG120" s="9">
        <f>IF(OR($S120="",$S119=""),"",IF($C$5="diff",(U120-U119),LN(U120/U119)))</f>
        <v/>
      </c>
      <c r="AH120" s="9">
        <f>IF(OR($S120="",$S119=""),"",IF($D$5="diff",(V120-V119),LN(V120/V119)))</f>
        <v/>
      </c>
      <c r="AI120" s="9">
        <f>IF(OR($S120="",$S119=""),"",IF($E$5="diff",(W120-W119),LN(W120/W119)))</f>
        <v/>
      </c>
      <c r="AJ120" s="9">
        <f>IF(OR($S120="",$S119=""),"",IF($F$5="diff",(X120-X119),LN(X120/X119)))</f>
        <v/>
      </c>
      <c r="AK120" s="9">
        <f>IF(OR($S120="",$S119=""),"",IF($G$5="diff",(Y120-Y119),LN(Y120/Y119)))</f>
        <v/>
      </c>
      <c r="AL120" s="9">
        <f>IF(OR($S120="",$S119=""),"",IF($H$5="diff",(Z120-Z119),LN(Z120/Z119)))</f>
        <v/>
      </c>
      <c r="AM120" s="9">
        <f>IF(OR($S120="",$S119=""),"",IF($I$5="diff",(AA120-AA119),LN(AA120/AA119)))</f>
        <v/>
      </c>
      <c r="AN120" s="9">
        <f>IF(OR($S120="",$S119=""),"",IF($J$5="diff",(AB120-AB119),LN(AB120/AB119)))</f>
        <v/>
      </c>
      <c r="AO120" s="9">
        <f>IF(OR($S120="",$S119=""),"",IF($K$5="diff",(AC120-AC119),LN(AC120/AC119)))</f>
        <v/>
      </c>
      <c r="AR120" s="9">
        <f>IF($AF120="","",$AU$13+$AU$4*AG120+$AU$5*AH120+$AU$6*AI120+$AU$7*AJ120+$AU$8*AK120+$AU$9*AL120+$AU$10*AM120+$AU$11*AN120+$AU$12*AO120)</f>
        <v/>
      </c>
      <c r="AY120" s="10">
        <f>IF(AND((ROW()-7)&gt;=$Q$5,(ROW()-6)&lt;=$Q$3),INDEX(LINEST(OFFSET(AF120,1-$Q$5,0,$Q$5,1),OFFSET(AG120,1-$Q$5,0,$Q$5,9),TRUE,TRUE),1,10)*$Q$4,"")</f>
        <v/>
      </c>
      <c r="AZ120" s="9">
        <f>IF(AND((ROW()-7)&gt;=$Q$5,(ROW()-6)&lt;=$Q$3),INDEX(LINEST(OFFSET(AF120,1-$Q$5,0,$Q$5,1),OFFSET(AG120,1-$Q$5,0,$Q$5,9),TRUE,TRUE),1,9),"")</f>
        <v/>
      </c>
      <c r="BA120" s="9">
        <f>IF(AND((ROW()-7)&gt;=$Q$5,(ROW()-6)&lt;=$Q$3),INDEX(LINEST(OFFSET(AF120,1-$Q$5,0,$Q$5,1),OFFSET(AG120,1-$Q$5,0,$Q$5,9),TRUE,TRUE),1,8),"")</f>
        <v/>
      </c>
      <c r="BB120" s="9">
        <f>IF(AND((ROW()-7)&gt;=$Q$5,(ROW()-6)&lt;=$Q$3),INDEX(LINEST(OFFSET(AF120,1-$Q$5,0,$Q$5,1),OFFSET(AG120,1-$Q$5,0,$Q$5,9),TRUE,TRUE),1,7),"")</f>
        <v/>
      </c>
      <c r="BC120" s="9">
        <f>IF(AND((ROW()-7)&gt;=$Q$5,(ROW()-6)&lt;=$Q$3),INDEX(LINEST(OFFSET(AF120,1-$Q$5,0,$Q$5,1),OFFSET(AG120,1-$Q$5,0,$Q$5,9),TRUE,TRUE),1,6),"")</f>
        <v/>
      </c>
      <c r="BD120" s="9">
        <f>IF(AND((ROW()-7)&gt;=$Q$5,(ROW()-6)&lt;=$Q$3),INDEX(LINEST(OFFSET(AF120,1-$Q$5,0,$Q$5,1),OFFSET(AG120,1-$Q$5,0,$Q$5,9),TRUE,TRUE),1,5),"")</f>
        <v/>
      </c>
      <c r="BE120" s="9">
        <f>IF(AND((ROW()-7)&gt;=$Q$5,(ROW()-6)&lt;=$Q$3),INDEX(LINEST(OFFSET(AF120,1-$Q$5,0,$Q$5,1),OFFSET(AG120,1-$Q$5,0,$Q$5,9),TRUE,TRUE),1,4),"")</f>
        <v/>
      </c>
      <c r="BF120" s="9">
        <f>IF(AND((ROW()-7)&gt;=$Q$5,(ROW()-6)&lt;=$Q$3),INDEX(LINEST(OFFSET(AF120,1-$Q$5,0,$Q$5,1),OFFSET(AG120,1-$Q$5,0,$Q$5,9),TRUE,TRUE),1,3),"")</f>
        <v/>
      </c>
      <c r="BG120" s="9">
        <f>IF(AND((ROW()-7)&gt;=$Q$5,(ROW()-6)&lt;=$Q$3),INDEX(LINEST(OFFSET(AF120,1-$Q$5,0,$Q$5,1),OFFSET(AG120,1-$Q$5,0,$Q$5,9),TRUE,TRUE),1,2),"")</f>
        <v/>
      </c>
      <c r="BH120" s="9">
        <f>IF(AND((ROW()-7)&gt;=$Q$5,(ROW()-6)&lt;=$Q$3),INDEX(LINEST(OFFSET(AF120,1-$Q$5,0,$Q$5,1),OFFSET(AG120,1-$Q$5,0,$Q$5,9),TRUE,TRUE),1,1),"")</f>
        <v/>
      </c>
      <c r="BI120" s="10">
        <f>IF(AND((ROW()-7)&gt;=$Q$5,(ROW()-6)&lt;=$Q$3),INDEX(LINEST(OFFSET(AF120,1-$Q$5,0,$Q$5,1),OFFSET(AG120,1-$Q$5,0,$Q$5,9),TRUE,TRUE),3,1),"")</f>
        <v/>
      </c>
      <c r="BL120" s="9">
        <f>IF(AND((ROW()-6)&lt;=$Q$3,ISNUMBER(AY119)),AY119/$Q$4+AZ119*AG120+BA119*AH120+BB119*AI120+BC119*AJ120+BD119*AK120+BE119*AL120+BF119*AM120+BG119*AN120+BH119*AO120,"")</f>
        <v/>
      </c>
      <c r="BM120">
        <f>IF(ISNUMBER(BL120),AVERAGE(OFFSET(AF119,1-$Q$5,0,$Q$5,1)),"")</f>
        <v/>
      </c>
      <c r="BN120">
        <f>IF(ISNUMBER(BL120),(AF120-BL120)^2,"")</f>
        <v/>
      </c>
      <c r="BO120">
        <f>IF(ISNUMBER(BL120),AF120^2,"")</f>
        <v/>
      </c>
      <c r="BP120">
        <f>IF(ISNUMBER(BL120),(AF120-BM120)^2,"")</f>
        <v/>
      </c>
    </row>
    <row r="121">
      <c r="O121">
        <f>IF($R121="","",IF($Q$1="Weekly",INT(($R121-2)/7),IF($Q$1="Quarterly",YEAR($R121)*4+ROUNDUP(MONTH($R121)/3),YEAR($R121)*12+MONTH($R121))))</f>
        <v/>
      </c>
      <c r="P121">
        <f>IF($R121="","",IF($R122="",1,IF($O121&lt;&gt;$O122,1,0)))</f>
        <v/>
      </c>
      <c r="Q121">
        <f>IF($P121=1,SUM($P$7:$P121),"")</f>
        <v/>
      </c>
      <c r="R121">
        <f>IF($A121="","",IF(ISNUMBER($A121),$A121,IFERROR(DATEVALUE($A121),NA())))</f>
        <v/>
      </c>
      <c r="S121" s="7">
        <f>IFERROR(INDEX($R$7:$R$60000,MATCH(ROW()-6,$Q$7:$Q$60000,0)),"")</f>
        <v/>
      </c>
      <c r="T121">
        <f>IFERROR(INDEX($B$7:$B$60000,MATCH(ROW()-6,$Q$7:$Q$60000,0))*1,"")</f>
        <v/>
      </c>
      <c r="U121">
        <f>IFERROR(INDEX($C$7:$C$60000,MATCH(ROW()-6,$Q$7:$Q$60000,0))*1,"")</f>
        <v/>
      </c>
      <c r="V121">
        <f>IFERROR(INDEX($D$7:$D$60000,MATCH(ROW()-6,$Q$7:$Q$60000,0))*1,"")</f>
        <v/>
      </c>
      <c r="W121">
        <f>IFERROR(INDEX($E$7:$E$60000,MATCH(ROW()-6,$Q$7:$Q$60000,0))*1,"")</f>
        <v/>
      </c>
      <c r="X121">
        <f>IFERROR(INDEX($F$7:$F$60000,MATCH(ROW()-6,$Q$7:$Q$60000,0))*1,"")</f>
        <v/>
      </c>
      <c r="Y121">
        <f>IFERROR(INDEX($G$7:$G$60000,MATCH(ROW()-6,$Q$7:$Q$60000,0))*1,"")</f>
        <v/>
      </c>
      <c r="Z121">
        <f>IFERROR(INDEX($H$7:$H$60000,MATCH(ROW()-6,$Q$7:$Q$60000,0))*1,"")</f>
        <v/>
      </c>
      <c r="AA121">
        <f>IFERROR(INDEX($I$7:$I$60000,MATCH(ROW()-6,$Q$7:$Q$60000,0))*1,"")</f>
        <v/>
      </c>
      <c r="AB121">
        <f>IFERROR(INDEX($J$7:$J$60000,MATCH(ROW()-6,$Q$7:$Q$60000,0))*1,"")</f>
        <v/>
      </c>
      <c r="AC121">
        <f>IFERROR(INDEX($K$7:$K$60000,MATCH(ROW()-6,$Q$7:$Q$60000,0))*1,"")</f>
        <v/>
      </c>
      <c r="AF121" s="9">
        <f>IF(OR($S121="",$S120=""),"",IF($B$5="diff",($T121-$T120),LN($T121/$T120)))</f>
        <v/>
      </c>
      <c r="AG121" s="9">
        <f>IF(OR($S121="",$S120=""),"",IF($C$5="diff",(U121-U120),LN(U121/U120)))</f>
        <v/>
      </c>
      <c r="AH121" s="9">
        <f>IF(OR($S121="",$S120=""),"",IF($D$5="diff",(V121-V120),LN(V121/V120)))</f>
        <v/>
      </c>
      <c r="AI121" s="9">
        <f>IF(OR($S121="",$S120=""),"",IF($E$5="diff",(W121-W120),LN(W121/W120)))</f>
        <v/>
      </c>
      <c r="AJ121" s="9">
        <f>IF(OR($S121="",$S120=""),"",IF($F$5="diff",(X121-X120),LN(X121/X120)))</f>
        <v/>
      </c>
      <c r="AK121" s="9">
        <f>IF(OR($S121="",$S120=""),"",IF($G$5="diff",(Y121-Y120),LN(Y121/Y120)))</f>
        <v/>
      </c>
      <c r="AL121" s="9">
        <f>IF(OR($S121="",$S120=""),"",IF($H$5="diff",(Z121-Z120),LN(Z121/Z120)))</f>
        <v/>
      </c>
      <c r="AM121" s="9">
        <f>IF(OR($S121="",$S120=""),"",IF($I$5="diff",(AA121-AA120),LN(AA121/AA120)))</f>
        <v/>
      </c>
      <c r="AN121" s="9">
        <f>IF(OR($S121="",$S120=""),"",IF($J$5="diff",(AB121-AB120),LN(AB121/AB120)))</f>
        <v/>
      </c>
      <c r="AO121" s="9">
        <f>IF(OR($S121="",$S120=""),"",IF($K$5="diff",(AC121-AC120),LN(AC121/AC120)))</f>
        <v/>
      </c>
      <c r="AR121" s="9">
        <f>IF($AF121="","",$AU$13+$AU$4*AG121+$AU$5*AH121+$AU$6*AI121+$AU$7*AJ121+$AU$8*AK121+$AU$9*AL121+$AU$10*AM121+$AU$11*AN121+$AU$12*AO121)</f>
        <v/>
      </c>
      <c r="AY121" s="10">
        <f>IF(AND((ROW()-7)&gt;=$Q$5,(ROW()-6)&lt;=$Q$3),INDEX(LINEST(OFFSET(AF121,1-$Q$5,0,$Q$5,1),OFFSET(AG121,1-$Q$5,0,$Q$5,9),TRUE,TRUE),1,10)*$Q$4,"")</f>
        <v/>
      </c>
      <c r="AZ121" s="9">
        <f>IF(AND((ROW()-7)&gt;=$Q$5,(ROW()-6)&lt;=$Q$3),INDEX(LINEST(OFFSET(AF121,1-$Q$5,0,$Q$5,1),OFFSET(AG121,1-$Q$5,0,$Q$5,9),TRUE,TRUE),1,9),"")</f>
        <v/>
      </c>
      <c r="BA121" s="9">
        <f>IF(AND((ROW()-7)&gt;=$Q$5,(ROW()-6)&lt;=$Q$3),INDEX(LINEST(OFFSET(AF121,1-$Q$5,0,$Q$5,1),OFFSET(AG121,1-$Q$5,0,$Q$5,9),TRUE,TRUE),1,8),"")</f>
        <v/>
      </c>
      <c r="BB121" s="9">
        <f>IF(AND((ROW()-7)&gt;=$Q$5,(ROW()-6)&lt;=$Q$3),INDEX(LINEST(OFFSET(AF121,1-$Q$5,0,$Q$5,1),OFFSET(AG121,1-$Q$5,0,$Q$5,9),TRUE,TRUE),1,7),"")</f>
        <v/>
      </c>
      <c r="BC121" s="9">
        <f>IF(AND((ROW()-7)&gt;=$Q$5,(ROW()-6)&lt;=$Q$3),INDEX(LINEST(OFFSET(AF121,1-$Q$5,0,$Q$5,1),OFFSET(AG121,1-$Q$5,0,$Q$5,9),TRUE,TRUE),1,6),"")</f>
        <v/>
      </c>
      <c r="BD121" s="9">
        <f>IF(AND((ROW()-7)&gt;=$Q$5,(ROW()-6)&lt;=$Q$3),INDEX(LINEST(OFFSET(AF121,1-$Q$5,0,$Q$5,1),OFFSET(AG121,1-$Q$5,0,$Q$5,9),TRUE,TRUE),1,5),"")</f>
        <v/>
      </c>
      <c r="BE121" s="9">
        <f>IF(AND((ROW()-7)&gt;=$Q$5,(ROW()-6)&lt;=$Q$3),INDEX(LINEST(OFFSET(AF121,1-$Q$5,0,$Q$5,1),OFFSET(AG121,1-$Q$5,0,$Q$5,9),TRUE,TRUE),1,4),"")</f>
        <v/>
      </c>
      <c r="BF121" s="9">
        <f>IF(AND((ROW()-7)&gt;=$Q$5,(ROW()-6)&lt;=$Q$3),INDEX(LINEST(OFFSET(AF121,1-$Q$5,0,$Q$5,1),OFFSET(AG121,1-$Q$5,0,$Q$5,9),TRUE,TRUE),1,3),"")</f>
        <v/>
      </c>
      <c r="BG121" s="9">
        <f>IF(AND((ROW()-7)&gt;=$Q$5,(ROW()-6)&lt;=$Q$3),INDEX(LINEST(OFFSET(AF121,1-$Q$5,0,$Q$5,1),OFFSET(AG121,1-$Q$5,0,$Q$5,9),TRUE,TRUE),1,2),"")</f>
        <v/>
      </c>
      <c r="BH121" s="9">
        <f>IF(AND((ROW()-7)&gt;=$Q$5,(ROW()-6)&lt;=$Q$3),INDEX(LINEST(OFFSET(AF121,1-$Q$5,0,$Q$5,1),OFFSET(AG121,1-$Q$5,0,$Q$5,9),TRUE,TRUE),1,1),"")</f>
        <v/>
      </c>
      <c r="BI121" s="10">
        <f>IF(AND((ROW()-7)&gt;=$Q$5,(ROW()-6)&lt;=$Q$3),INDEX(LINEST(OFFSET(AF121,1-$Q$5,0,$Q$5,1),OFFSET(AG121,1-$Q$5,0,$Q$5,9),TRUE,TRUE),3,1),"")</f>
        <v/>
      </c>
      <c r="BL121" s="9">
        <f>IF(AND((ROW()-6)&lt;=$Q$3,ISNUMBER(AY120)),AY120/$Q$4+AZ120*AG121+BA120*AH121+BB120*AI121+BC120*AJ121+BD120*AK121+BE120*AL121+BF120*AM121+BG120*AN121+BH120*AO121,"")</f>
        <v/>
      </c>
      <c r="BM121">
        <f>IF(ISNUMBER(BL121),AVERAGE(OFFSET(AF120,1-$Q$5,0,$Q$5,1)),"")</f>
        <v/>
      </c>
      <c r="BN121">
        <f>IF(ISNUMBER(BL121),(AF121-BL121)^2,"")</f>
        <v/>
      </c>
      <c r="BO121">
        <f>IF(ISNUMBER(BL121),AF121^2,"")</f>
        <v/>
      </c>
      <c r="BP121">
        <f>IF(ISNUMBER(BL121),(AF121-BM121)^2,"")</f>
        <v/>
      </c>
    </row>
    <row r="122">
      <c r="O122">
        <f>IF($R122="","",IF($Q$1="Weekly",INT(($R122-2)/7),IF($Q$1="Quarterly",YEAR($R122)*4+ROUNDUP(MONTH($R122)/3),YEAR($R122)*12+MONTH($R122))))</f>
        <v/>
      </c>
      <c r="P122">
        <f>IF($R122="","",IF($R123="",1,IF($O122&lt;&gt;$O123,1,0)))</f>
        <v/>
      </c>
      <c r="Q122">
        <f>IF($P122=1,SUM($P$7:$P122),"")</f>
        <v/>
      </c>
      <c r="R122">
        <f>IF($A122="","",IF(ISNUMBER($A122),$A122,IFERROR(DATEVALUE($A122),NA())))</f>
        <v/>
      </c>
      <c r="S122" s="7">
        <f>IFERROR(INDEX($R$7:$R$60000,MATCH(ROW()-6,$Q$7:$Q$60000,0)),"")</f>
        <v/>
      </c>
      <c r="T122">
        <f>IFERROR(INDEX($B$7:$B$60000,MATCH(ROW()-6,$Q$7:$Q$60000,0))*1,"")</f>
        <v/>
      </c>
      <c r="U122">
        <f>IFERROR(INDEX($C$7:$C$60000,MATCH(ROW()-6,$Q$7:$Q$60000,0))*1,"")</f>
        <v/>
      </c>
      <c r="V122">
        <f>IFERROR(INDEX($D$7:$D$60000,MATCH(ROW()-6,$Q$7:$Q$60000,0))*1,"")</f>
        <v/>
      </c>
      <c r="W122">
        <f>IFERROR(INDEX($E$7:$E$60000,MATCH(ROW()-6,$Q$7:$Q$60000,0))*1,"")</f>
        <v/>
      </c>
      <c r="X122">
        <f>IFERROR(INDEX($F$7:$F$60000,MATCH(ROW()-6,$Q$7:$Q$60000,0))*1,"")</f>
        <v/>
      </c>
      <c r="Y122">
        <f>IFERROR(INDEX($G$7:$G$60000,MATCH(ROW()-6,$Q$7:$Q$60000,0))*1,"")</f>
        <v/>
      </c>
      <c r="Z122">
        <f>IFERROR(INDEX($H$7:$H$60000,MATCH(ROW()-6,$Q$7:$Q$60000,0))*1,"")</f>
        <v/>
      </c>
      <c r="AA122">
        <f>IFERROR(INDEX($I$7:$I$60000,MATCH(ROW()-6,$Q$7:$Q$60000,0))*1,"")</f>
        <v/>
      </c>
      <c r="AB122">
        <f>IFERROR(INDEX($J$7:$J$60000,MATCH(ROW()-6,$Q$7:$Q$60000,0))*1,"")</f>
        <v/>
      </c>
      <c r="AC122">
        <f>IFERROR(INDEX($K$7:$K$60000,MATCH(ROW()-6,$Q$7:$Q$60000,0))*1,"")</f>
        <v/>
      </c>
      <c r="AF122" s="9">
        <f>IF(OR($S122="",$S121=""),"",IF($B$5="diff",($T122-$T121),LN($T122/$T121)))</f>
        <v/>
      </c>
      <c r="AG122" s="9">
        <f>IF(OR($S122="",$S121=""),"",IF($C$5="diff",(U122-U121),LN(U122/U121)))</f>
        <v/>
      </c>
      <c r="AH122" s="9">
        <f>IF(OR($S122="",$S121=""),"",IF($D$5="diff",(V122-V121),LN(V122/V121)))</f>
        <v/>
      </c>
      <c r="AI122" s="9">
        <f>IF(OR($S122="",$S121=""),"",IF($E$5="diff",(W122-W121),LN(W122/W121)))</f>
        <v/>
      </c>
      <c r="AJ122" s="9">
        <f>IF(OR($S122="",$S121=""),"",IF($F$5="diff",(X122-X121),LN(X122/X121)))</f>
        <v/>
      </c>
      <c r="AK122" s="9">
        <f>IF(OR($S122="",$S121=""),"",IF($G$5="diff",(Y122-Y121),LN(Y122/Y121)))</f>
        <v/>
      </c>
      <c r="AL122" s="9">
        <f>IF(OR($S122="",$S121=""),"",IF($H$5="diff",(Z122-Z121),LN(Z122/Z121)))</f>
        <v/>
      </c>
      <c r="AM122" s="9">
        <f>IF(OR($S122="",$S121=""),"",IF($I$5="diff",(AA122-AA121),LN(AA122/AA121)))</f>
        <v/>
      </c>
      <c r="AN122" s="9">
        <f>IF(OR($S122="",$S121=""),"",IF($J$5="diff",(AB122-AB121),LN(AB122/AB121)))</f>
        <v/>
      </c>
      <c r="AO122" s="9">
        <f>IF(OR($S122="",$S121=""),"",IF($K$5="diff",(AC122-AC121),LN(AC122/AC121)))</f>
        <v/>
      </c>
      <c r="AR122" s="9">
        <f>IF($AF122="","",$AU$13+$AU$4*AG122+$AU$5*AH122+$AU$6*AI122+$AU$7*AJ122+$AU$8*AK122+$AU$9*AL122+$AU$10*AM122+$AU$11*AN122+$AU$12*AO122)</f>
        <v/>
      </c>
      <c r="AY122" s="10">
        <f>IF(AND((ROW()-7)&gt;=$Q$5,(ROW()-6)&lt;=$Q$3),INDEX(LINEST(OFFSET(AF122,1-$Q$5,0,$Q$5,1),OFFSET(AG122,1-$Q$5,0,$Q$5,9),TRUE,TRUE),1,10)*$Q$4,"")</f>
        <v/>
      </c>
      <c r="AZ122" s="9">
        <f>IF(AND((ROW()-7)&gt;=$Q$5,(ROW()-6)&lt;=$Q$3),INDEX(LINEST(OFFSET(AF122,1-$Q$5,0,$Q$5,1),OFFSET(AG122,1-$Q$5,0,$Q$5,9),TRUE,TRUE),1,9),"")</f>
        <v/>
      </c>
      <c r="BA122" s="9">
        <f>IF(AND((ROW()-7)&gt;=$Q$5,(ROW()-6)&lt;=$Q$3),INDEX(LINEST(OFFSET(AF122,1-$Q$5,0,$Q$5,1),OFFSET(AG122,1-$Q$5,0,$Q$5,9),TRUE,TRUE),1,8),"")</f>
        <v/>
      </c>
      <c r="BB122" s="9">
        <f>IF(AND((ROW()-7)&gt;=$Q$5,(ROW()-6)&lt;=$Q$3),INDEX(LINEST(OFFSET(AF122,1-$Q$5,0,$Q$5,1),OFFSET(AG122,1-$Q$5,0,$Q$5,9),TRUE,TRUE),1,7),"")</f>
        <v/>
      </c>
      <c r="BC122" s="9">
        <f>IF(AND((ROW()-7)&gt;=$Q$5,(ROW()-6)&lt;=$Q$3),INDEX(LINEST(OFFSET(AF122,1-$Q$5,0,$Q$5,1),OFFSET(AG122,1-$Q$5,0,$Q$5,9),TRUE,TRUE),1,6),"")</f>
        <v/>
      </c>
      <c r="BD122" s="9">
        <f>IF(AND((ROW()-7)&gt;=$Q$5,(ROW()-6)&lt;=$Q$3),INDEX(LINEST(OFFSET(AF122,1-$Q$5,0,$Q$5,1),OFFSET(AG122,1-$Q$5,0,$Q$5,9),TRUE,TRUE),1,5),"")</f>
        <v/>
      </c>
      <c r="BE122" s="9">
        <f>IF(AND((ROW()-7)&gt;=$Q$5,(ROW()-6)&lt;=$Q$3),INDEX(LINEST(OFFSET(AF122,1-$Q$5,0,$Q$5,1),OFFSET(AG122,1-$Q$5,0,$Q$5,9),TRUE,TRUE),1,4),"")</f>
        <v/>
      </c>
      <c r="BF122" s="9">
        <f>IF(AND((ROW()-7)&gt;=$Q$5,(ROW()-6)&lt;=$Q$3),INDEX(LINEST(OFFSET(AF122,1-$Q$5,0,$Q$5,1),OFFSET(AG122,1-$Q$5,0,$Q$5,9),TRUE,TRUE),1,3),"")</f>
        <v/>
      </c>
      <c r="BG122" s="9">
        <f>IF(AND((ROW()-7)&gt;=$Q$5,(ROW()-6)&lt;=$Q$3),INDEX(LINEST(OFFSET(AF122,1-$Q$5,0,$Q$5,1),OFFSET(AG122,1-$Q$5,0,$Q$5,9),TRUE,TRUE),1,2),"")</f>
        <v/>
      </c>
      <c r="BH122" s="9">
        <f>IF(AND((ROW()-7)&gt;=$Q$5,(ROW()-6)&lt;=$Q$3),INDEX(LINEST(OFFSET(AF122,1-$Q$5,0,$Q$5,1),OFFSET(AG122,1-$Q$5,0,$Q$5,9),TRUE,TRUE),1,1),"")</f>
        <v/>
      </c>
      <c r="BI122" s="10">
        <f>IF(AND((ROW()-7)&gt;=$Q$5,(ROW()-6)&lt;=$Q$3),INDEX(LINEST(OFFSET(AF122,1-$Q$5,0,$Q$5,1),OFFSET(AG122,1-$Q$5,0,$Q$5,9),TRUE,TRUE),3,1),"")</f>
        <v/>
      </c>
      <c r="BL122" s="9">
        <f>IF(AND((ROW()-6)&lt;=$Q$3,ISNUMBER(AY121)),AY121/$Q$4+AZ121*AG122+BA121*AH122+BB121*AI122+BC121*AJ122+BD121*AK122+BE121*AL122+BF121*AM122+BG121*AN122+BH121*AO122,"")</f>
        <v/>
      </c>
      <c r="BM122">
        <f>IF(ISNUMBER(BL122),AVERAGE(OFFSET(AF121,1-$Q$5,0,$Q$5,1)),"")</f>
        <v/>
      </c>
      <c r="BN122">
        <f>IF(ISNUMBER(BL122),(AF122-BL122)^2,"")</f>
        <v/>
      </c>
      <c r="BO122">
        <f>IF(ISNUMBER(BL122),AF122^2,"")</f>
        <v/>
      </c>
      <c r="BP122">
        <f>IF(ISNUMBER(BL122),(AF122-BM122)^2,"")</f>
        <v/>
      </c>
    </row>
    <row r="123">
      <c r="O123">
        <f>IF($R123="","",IF($Q$1="Weekly",INT(($R123-2)/7),IF($Q$1="Quarterly",YEAR($R123)*4+ROUNDUP(MONTH($R123)/3),YEAR($R123)*12+MONTH($R123))))</f>
        <v/>
      </c>
      <c r="P123">
        <f>IF($R123="","",IF($R124="",1,IF($O123&lt;&gt;$O124,1,0)))</f>
        <v/>
      </c>
      <c r="Q123">
        <f>IF($P123=1,SUM($P$7:$P123),"")</f>
        <v/>
      </c>
      <c r="R123">
        <f>IF($A123="","",IF(ISNUMBER($A123),$A123,IFERROR(DATEVALUE($A123),NA())))</f>
        <v/>
      </c>
      <c r="S123" s="7">
        <f>IFERROR(INDEX($R$7:$R$60000,MATCH(ROW()-6,$Q$7:$Q$60000,0)),"")</f>
        <v/>
      </c>
      <c r="T123">
        <f>IFERROR(INDEX($B$7:$B$60000,MATCH(ROW()-6,$Q$7:$Q$60000,0))*1,"")</f>
        <v/>
      </c>
      <c r="U123">
        <f>IFERROR(INDEX($C$7:$C$60000,MATCH(ROW()-6,$Q$7:$Q$60000,0))*1,"")</f>
        <v/>
      </c>
      <c r="V123">
        <f>IFERROR(INDEX($D$7:$D$60000,MATCH(ROW()-6,$Q$7:$Q$60000,0))*1,"")</f>
        <v/>
      </c>
      <c r="W123">
        <f>IFERROR(INDEX($E$7:$E$60000,MATCH(ROW()-6,$Q$7:$Q$60000,0))*1,"")</f>
        <v/>
      </c>
      <c r="X123">
        <f>IFERROR(INDEX($F$7:$F$60000,MATCH(ROW()-6,$Q$7:$Q$60000,0))*1,"")</f>
        <v/>
      </c>
      <c r="Y123">
        <f>IFERROR(INDEX($G$7:$G$60000,MATCH(ROW()-6,$Q$7:$Q$60000,0))*1,"")</f>
        <v/>
      </c>
      <c r="Z123">
        <f>IFERROR(INDEX($H$7:$H$60000,MATCH(ROW()-6,$Q$7:$Q$60000,0))*1,"")</f>
        <v/>
      </c>
      <c r="AA123">
        <f>IFERROR(INDEX($I$7:$I$60000,MATCH(ROW()-6,$Q$7:$Q$60000,0))*1,"")</f>
        <v/>
      </c>
      <c r="AB123">
        <f>IFERROR(INDEX($J$7:$J$60000,MATCH(ROW()-6,$Q$7:$Q$60000,0))*1,"")</f>
        <v/>
      </c>
      <c r="AC123">
        <f>IFERROR(INDEX($K$7:$K$60000,MATCH(ROW()-6,$Q$7:$Q$60000,0))*1,"")</f>
        <v/>
      </c>
      <c r="AF123" s="9">
        <f>IF(OR($S123="",$S122=""),"",IF($B$5="diff",($T123-$T122),LN($T123/$T122)))</f>
        <v/>
      </c>
      <c r="AG123" s="9">
        <f>IF(OR($S123="",$S122=""),"",IF($C$5="diff",(U123-U122),LN(U123/U122)))</f>
        <v/>
      </c>
      <c r="AH123" s="9">
        <f>IF(OR($S123="",$S122=""),"",IF($D$5="diff",(V123-V122),LN(V123/V122)))</f>
        <v/>
      </c>
      <c r="AI123" s="9">
        <f>IF(OR($S123="",$S122=""),"",IF($E$5="diff",(W123-W122),LN(W123/W122)))</f>
        <v/>
      </c>
      <c r="AJ123" s="9">
        <f>IF(OR($S123="",$S122=""),"",IF($F$5="diff",(X123-X122),LN(X123/X122)))</f>
        <v/>
      </c>
      <c r="AK123" s="9">
        <f>IF(OR($S123="",$S122=""),"",IF($G$5="diff",(Y123-Y122),LN(Y123/Y122)))</f>
        <v/>
      </c>
      <c r="AL123" s="9">
        <f>IF(OR($S123="",$S122=""),"",IF($H$5="diff",(Z123-Z122),LN(Z123/Z122)))</f>
        <v/>
      </c>
      <c r="AM123" s="9">
        <f>IF(OR($S123="",$S122=""),"",IF($I$5="diff",(AA123-AA122),LN(AA123/AA122)))</f>
        <v/>
      </c>
      <c r="AN123" s="9">
        <f>IF(OR($S123="",$S122=""),"",IF($J$5="diff",(AB123-AB122),LN(AB123/AB122)))</f>
        <v/>
      </c>
      <c r="AO123" s="9">
        <f>IF(OR($S123="",$S122=""),"",IF($K$5="diff",(AC123-AC122),LN(AC123/AC122)))</f>
        <v/>
      </c>
      <c r="AR123" s="9">
        <f>IF($AF123="","",$AU$13+$AU$4*AG123+$AU$5*AH123+$AU$6*AI123+$AU$7*AJ123+$AU$8*AK123+$AU$9*AL123+$AU$10*AM123+$AU$11*AN123+$AU$12*AO123)</f>
        <v/>
      </c>
      <c r="AY123" s="10">
        <f>IF(AND((ROW()-7)&gt;=$Q$5,(ROW()-6)&lt;=$Q$3),INDEX(LINEST(OFFSET(AF123,1-$Q$5,0,$Q$5,1),OFFSET(AG123,1-$Q$5,0,$Q$5,9),TRUE,TRUE),1,10)*$Q$4,"")</f>
        <v/>
      </c>
      <c r="AZ123" s="9">
        <f>IF(AND((ROW()-7)&gt;=$Q$5,(ROW()-6)&lt;=$Q$3),INDEX(LINEST(OFFSET(AF123,1-$Q$5,0,$Q$5,1),OFFSET(AG123,1-$Q$5,0,$Q$5,9),TRUE,TRUE),1,9),"")</f>
        <v/>
      </c>
      <c r="BA123" s="9">
        <f>IF(AND((ROW()-7)&gt;=$Q$5,(ROW()-6)&lt;=$Q$3),INDEX(LINEST(OFFSET(AF123,1-$Q$5,0,$Q$5,1),OFFSET(AG123,1-$Q$5,0,$Q$5,9),TRUE,TRUE),1,8),"")</f>
        <v/>
      </c>
      <c r="BB123" s="9">
        <f>IF(AND((ROW()-7)&gt;=$Q$5,(ROW()-6)&lt;=$Q$3),INDEX(LINEST(OFFSET(AF123,1-$Q$5,0,$Q$5,1),OFFSET(AG123,1-$Q$5,0,$Q$5,9),TRUE,TRUE),1,7),"")</f>
        <v/>
      </c>
      <c r="BC123" s="9">
        <f>IF(AND((ROW()-7)&gt;=$Q$5,(ROW()-6)&lt;=$Q$3),INDEX(LINEST(OFFSET(AF123,1-$Q$5,0,$Q$5,1),OFFSET(AG123,1-$Q$5,0,$Q$5,9),TRUE,TRUE),1,6),"")</f>
        <v/>
      </c>
      <c r="BD123" s="9">
        <f>IF(AND((ROW()-7)&gt;=$Q$5,(ROW()-6)&lt;=$Q$3),INDEX(LINEST(OFFSET(AF123,1-$Q$5,0,$Q$5,1),OFFSET(AG123,1-$Q$5,0,$Q$5,9),TRUE,TRUE),1,5),"")</f>
        <v/>
      </c>
      <c r="BE123" s="9">
        <f>IF(AND((ROW()-7)&gt;=$Q$5,(ROW()-6)&lt;=$Q$3),INDEX(LINEST(OFFSET(AF123,1-$Q$5,0,$Q$5,1),OFFSET(AG123,1-$Q$5,0,$Q$5,9),TRUE,TRUE),1,4),"")</f>
        <v/>
      </c>
      <c r="BF123" s="9">
        <f>IF(AND((ROW()-7)&gt;=$Q$5,(ROW()-6)&lt;=$Q$3),INDEX(LINEST(OFFSET(AF123,1-$Q$5,0,$Q$5,1),OFFSET(AG123,1-$Q$5,0,$Q$5,9),TRUE,TRUE),1,3),"")</f>
        <v/>
      </c>
      <c r="BG123" s="9">
        <f>IF(AND((ROW()-7)&gt;=$Q$5,(ROW()-6)&lt;=$Q$3),INDEX(LINEST(OFFSET(AF123,1-$Q$5,0,$Q$5,1),OFFSET(AG123,1-$Q$5,0,$Q$5,9),TRUE,TRUE),1,2),"")</f>
        <v/>
      </c>
      <c r="BH123" s="9">
        <f>IF(AND((ROW()-7)&gt;=$Q$5,(ROW()-6)&lt;=$Q$3),INDEX(LINEST(OFFSET(AF123,1-$Q$5,0,$Q$5,1),OFFSET(AG123,1-$Q$5,0,$Q$5,9),TRUE,TRUE),1,1),"")</f>
        <v/>
      </c>
      <c r="BI123" s="10">
        <f>IF(AND((ROW()-7)&gt;=$Q$5,(ROW()-6)&lt;=$Q$3),INDEX(LINEST(OFFSET(AF123,1-$Q$5,0,$Q$5,1),OFFSET(AG123,1-$Q$5,0,$Q$5,9),TRUE,TRUE),3,1),"")</f>
        <v/>
      </c>
      <c r="BL123" s="9">
        <f>IF(AND((ROW()-6)&lt;=$Q$3,ISNUMBER(AY122)),AY122/$Q$4+AZ122*AG123+BA122*AH123+BB122*AI123+BC122*AJ123+BD122*AK123+BE122*AL123+BF122*AM123+BG122*AN123+BH122*AO123,"")</f>
        <v/>
      </c>
      <c r="BM123">
        <f>IF(ISNUMBER(BL123),AVERAGE(OFFSET(AF122,1-$Q$5,0,$Q$5,1)),"")</f>
        <v/>
      </c>
      <c r="BN123">
        <f>IF(ISNUMBER(BL123),(AF123-BL123)^2,"")</f>
        <v/>
      </c>
      <c r="BO123">
        <f>IF(ISNUMBER(BL123),AF123^2,"")</f>
        <v/>
      </c>
      <c r="BP123">
        <f>IF(ISNUMBER(BL123),(AF123-BM123)^2,"")</f>
        <v/>
      </c>
    </row>
    <row r="124">
      <c r="O124">
        <f>IF($R124="","",IF($Q$1="Weekly",INT(($R124-2)/7),IF($Q$1="Quarterly",YEAR($R124)*4+ROUNDUP(MONTH($R124)/3),YEAR($R124)*12+MONTH($R124))))</f>
        <v/>
      </c>
      <c r="P124">
        <f>IF($R124="","",IF($R125="",1,IF($O124&lt;&gt;$O125,1,0)))</f>
        <v/>
      </c>
      <c r="Q124">
        <f>IF($P124=1,SUM($P$7:$P124),"")</f>
        <v/>
      </c>
      <c r="R124">
        <f>IF($A124="","",IF(ISNUMBER($A124),$A124,IFERROR(DATEVALUE($A124),NA())))</f>
        <v/>
      </c>
      <c r="S124" s="7">
        <f>IFERROR(INDEX($R$7:$R$60000,MATCH(ROW()-6,$Q$7:$Q$60000,0)),"")</f>
        <v/>
      </c>
      <c r="T124">
        <f>IFERROR(INDEX($B$7:$B$60000,MATCH(ROW()-6,$Q$7:$Q$60000,0))*1,"")</f>
        <v/>
      </c>
      <c r="U124">
        <f>IFERROR(INDEX($C$7:$C$60000,MATCH(ROW()-6,$Q$7:$Q$60000,0))*1,"")</f>
        <v/>
      </c>
      <c r="V124">
        <f>IFERROR(INDEX($D$7:$D$60000,MATCH(ROW()-6,$Q$7:$Q$60000,0))*1,"")</f>
        <v/>
      </c>
      <c r="W124">
        <f>IFERROR(INDEX($E$7:$E$60000,MATCH(ROW()-6,$Q$7:$Q$60000,0))*1,"")</f>
        <v/>
      </c>
      <c r="X124">
        <f>IFERROR(INDEX($F$7:$F$60000,MATCH(ROW()-6,$Q$7:$Q$60000,0))*1,"")</f>
        <v/>
      </c>
      <c r="Y124">
        <f>IFERROR(INDEX($G$7:$G$60000,MATCH(ROW()-6,$Q$7:$Q$60000,0))*1,"")</f>
        <v/>
      </c>
      <c r="Z124">
        <f>IFERROR(INDEX($H$7:$H$60000,MATCH(ROW()-6,$Q$7:$Q$60000,0))*1,"")</f>
        <v/>
      </c>
      <c r="AA124">
        <f>IFERROR(INDEX($I$7:$I$60000,MATCH(ROW()-6,$Q$7:$Q$60000,0))*1,"")</f>
        <v/>
      </c>
      <c r="AB124">
        <f>IFERROR(INDEX($J$7:$J$60000,MATCH(ROW()-6,$Q$7:$Q$60000,0))*1,"")</f>
        <v/>
      </c>
      <c r="AC124">
        <f>IFERROR(INDEX($K$7:$K$60000,MATCH(ROW()-6,$Q$7:$Q$60000,0))*1,"")</f>
        <v/>
      </c>
      <c r="AF124" s="9">
        <f>IF(OR($S124="",$S123=""),"",IF($B$5="diff",($T124-$T123),LN($T124/$T123)))</f>
        <v/>
      </c>
      <c r="AG124" s="9">
        <f>IF(OR($S124="",$S123=""),"",IF($C$5="diff",(U124-U123),LN(U124/U123)))</f>
        <v/>
      </c>
      <c r="AH124" s="9">
        <f>IF(OR($S124="",$S123=""),"",IF($D$5="diff",(V124-V123),LN(V124/V123)))</f>
        <v/>
      </c>
      <c r="AI124" s="9">
        <f>IF(OR($S124="",$S123=""),"",IF($E$5="diff",(W124-W123),LN(W124/W123)))</f>
        <v/>
      </c>
      <c r="AJ124" s="9">
        <f>IF(OR($S124="",$S123=""),"",IF($F$5="diff",(X124-X123),LN(X124/X123)))</f>
        <v/>
      </c>
      <c r="AK124" s="9">
        <f>IF(OR($S124="",$S123=""),"",IF($G$5="diff",(Y124-Y123),LN(Y124/Y123)))</f>
        <v/>
      </c>
      <c r="AL124" s="9">
        <f>IF(OR($S124="",$S123=""),"",IF($H$5="diff",(Z124-Z123),LN(Z124/Z123)))</f>
        <v/>
      </c>
      <c r="AM124" s="9">
        <f>IF(OR($S124="",$S123=""),"",IF($I$5="diff",(AA124-AA123),LN(AA124/AA123)))</f>
        <v/>
      </c>
      <c r="AN124" s="9">
        <f>IF(OR($S124="",$S123=""),"",IF($J$5="diff",(AB124-AB123),LN(AB124/AB123)))</f>
        <v/>
      </c>
      <c r="AO124" s="9">
        <f>IF(OR($S124="",$S123=""),"",IF($K$5="diff",(AC124-AC123),LN(AC124/AC123)))</f>
        <v/>
      </c>
      <c r="AR124" s="9">
        <f>IF($AF124="","",$AU$13+$AU$4*AG124+$AU$5*AH124+$AU$6*AI124+$AU$7*AJ124+$AU$8*AK124+$AU$9*AL124+$AU$10*AM124+$AU$11*AN124+$AU$12*AO124)</f>
        <v/>
      </c>
      <c r="AY124" s="10">
        <f>IF(AND((ROW()-7)&gt;=$Q$5,(ROW()-6)&lt;=$Q$3),INDEX(LINEST(OFFSET(AF124,1-$Q$5,0,$Q$5,1),OFFSET(AG124,1-$Q$5,0,$Q$5,9),TRUE,TRUE),1,10)*$Q$4,"")</f>
        <v/>
      </c>
      <c r="AZ124" s="9">
        <f>IF(AND((ROW()-7)&gt;=$Q$5,(ROW()-6)&lt;=$Q$3),INDEX(LINEST(OFFSET(AF124,1-$Q$5,0,$Q$5,1),OFFSET(AG124,1-$Q$5,0,$Q$5,9),TRUE,TRUE),1,9),"")</f>
        <v/>
      </c>
      <c r="BA124" s="9">
        <f>IF(AND((ROW()-7)&gt;=$Q$5,(ROW()-6)&lt;=$Q$3),INDEX(LINEST(OFFSET(AF124,1-$Q$5,0,$Q$5,1),OFFSET(AG124,1-$Q$5,0,$Q$5,9),TRUE,TRUE),1,8),"")</f>
        <v/>
      </c>
      <c r="BB124" s="9">
        <f>IF(AND((ROW()-7)&gt;=$Q$5,(ROW()-6)&lt;=$Q$3),INDEX(LINEST(OFFSET(AF124,1-$Q$5,0,$Q$5,1),OFFSET(AG124,1-$Q$5,0,$Q$5,9),TRUE,TRUE),1,7),"")</f>
        <v/>
      </c>
      <c r="BC124" s="9">
        <f>IF(AND((ROW()-7)&gt;=$Q$5,(ROW()-6)&lt;=$Q$3),INDEX(LINEST(OFFSET(AF124,1-$Q$5,0,$Q$5,1),OFFSET(AG124,1-$Q$5,0,$Q$5,9),TRUE,TRUE),1,6),"")</f>
        <v/>
      </c>
      <c r="BD124" s="9">
        <f>IF(AND((ROW()-7)&gt;=$Q$5,(ROW()-6)&lt;=$Q$3),INDEX(LINEST(OFFSET(AF124,1-$Q$5,0,$Q$5,1),OFFSET(AG124,1-$Q$5,0,$Q$5,9),TRUE,TRUE),1,5),"")</f>
        <v/>
      </c>
      <c r="BE124" s="9">
        <f>IF(AND((ROW()-7)&gt;=$Q$5,(ROW()-6)&lt;=$Q$3),INDEX(LINEST(OFFSET(AF124,1-$Q$5,0,$Q$5,1),OFFSET(AG124,1-$Q$5,0,$Q$5,9),TRUE,TRUE),1,4),"")</f>
        <v/>
      </c>
      <c r="BF124" s="9">
        <f>IF(AND((ROW()-7)&gt;=$Q$5,(ROW()-6)&lt;=$Q$3),INDEX(LINEST(OFFSET(AF124,1-$Q$5,0,$Q$5,1),OFFSET(AG124,1-$Q$5,0,$Q$5,9),TRUE,TRUE),1,3),"")</f>
        <v/>
      </c>
      <c r="BG124" s="9">
        <f>IF(AND((ROW()-7)&gt;=$Q$5,(ROW()-6)&lt;=$Q$3),INDEX(LINEST(OFFSET(AF124,1-$Q$5,0,$Q$5,1),OFFSET(AG124,1-$Q$5,0,$Q$5,9),TRUE,TRUE),1,2),"")</f>
        <v/>
      </c>
      <c r="BH124" s="9">
        <f>IF(AND((ROW()-7)&gt;=$Q$5,(ROW()-6)&lt;=$Q$3),INDEX(LINEST(OFFSET(AF124,1-$Q$5,0,$Q$5,1),OFFSET(AG124,1-$Q$5,0,$Q$5,9),TRUE,TRUE),1,1),"")</f>
        <v/>
      </c>
      <c r="BI124" s="10">
        <f>IF(AND((ROW()-7)&gt;=$Q$5,(ROW()-6)&lt;=$Q$3),INDEX(LINEST(OFFSET(AF124,1-$Q$5,0,$Q$5,1),OFFSET(AG124,1-$Q$5,0,$Q$5,9),TRUE,TRUE),3,1),"")</f>
        <v/>
      </c>
      <c r="BL124" s="9">
        <f>IF(AND((ROW()-6)&lt;=$Q$3,ISNUMBER(AY123)),AY123/$Q$4+AZ123*AG124+BA123*AH124+BB123*AI124+BC123*AJ124+BD123*AK124+BE123*AL124+BF123*AM124+BG123*AN124+BH123*AO124,"")</f>
        <v/>
      </c>
      <c r="BM124">
        <f>IF(ISNUMBER(BL124),AVERAGE(OFFSET(AF123,1-$Q$5,0,$Q$5,1)),"")</f>
        <v/>
      </c>
      <c r="BN124">
        <f>IF(ISNUMBER(BL124),(AF124-BL124)^2,"")</f>
        <v/>
      </c>
      <c r="BO124">
        <f>IF(ISNUMBER(BL124),AF124^2,"")</f>
        <v/>
      </c>
      <c r="BP124">
        <f>IF(ISNUMBER(BL124),(AF124-BM124)^2,"")</f>
        <v/>
      </c>
    </row>
    <row r="125">
      <c r="O125">
        <f>IF($R125="","",IF($Q$1="Weekly",INT(($R125-2)/7),IF($Q$1="Quarterly",YEAR($R125)*4+ROUNDUP(MONTH($R125)/3),YEAR($R125)*12+MONTH($R125))))</f>
        <v/>
      </c>
      <c r="P125">
        <f>IF($R125="","",IF($R126="",1,IF($O125&lt;&gt;$O126,1,0)))</f>
        <v/>
      </c>
      <c r="Q125">
        <f>IF($P125=1,SUM($P$7:$P125),"")</f>
        <v/>
      </c>
      <c r="R125">
        <f>IF($A125="","",IF(ISNUMBER($A125),$A125,IFERROR(DATEVALUE($A125),NA())))</f>
        <v/>
      </c>
      <c r="S125" s="7">
        <f>IFERROR(INDEX($R$7:$R$60000,MATCH(ROW()-6,$Q$7:$Q$60000,0)),"")</f>
        <v/>
      </c>
      <c r="T125">
        <f>IFERROR(INDEX($B$7:$B$60000,MATCH(ROW()-6,$Q$7:$Q$60000,0))*1,"")</f>
        <v/>
      </c>
      <c r="U125">
        <f>IFERROR(INDEX($C$7:$C$60000,MATCH(ROW()-6,$Q$7:$Q$60000,0))*1,"")</f>
        <v/>
      </c>
      <c r="V125">
        <f>IFERROR(INDEX($D$7:$D$60000,MATCH(ROW()-6,$Q$7:$Q$60000,0))*1,"")</f>
        <v/>
      </c>
      <c r="W125">
        <f>IFERROR(INDEX($E$7:$E$60000,MATCH(ROW()-6,$Q$7:$Q$60000,0))*1,"")</f>
        <v/>
      </c>
      <c r="X125">
        <f>IFERROR(INDEX($F$7:$F$60000,MATCH(ROW()-6,$Q$7:$Q$60000,0))*1,"")</f>
        <v/>
      </c>
      <c r="Y125">
        <f>IFERROR(INDEX($G$7:$G$60000,MATCH(ROW()-6,$Q$7:$Q$60000,0))*1,"")</f>
        <v/>
      </c>
      <c r="Z125">
        <f>IFERROR(INDEX($H$7:$H$60000,MATCH(ROW()-6,$Q$7:$Q$60000,0))*1,"")</f>
        <v/>
      </c>
      <c r="AA125">
        <f>IFERROR(INDEX($I$7:$I$60000,MATCH(ROW()-6,$Q$7:$Q$60000,0))*1,"")</f>
        <v/>
      </c>
      <c r="AB125">
        <f>IFERROR(INDEX($J$7:$J$60000,MATCH(ROW()-6,$Q$7:$Q$60000,0))*1,"")</f>
        <v/>
      </c>
      <c r="AC125">
        <f>IFERROR(INDEX($K$7:$K$60000,MATCH(ROW()-6,$Q$7:$Q$60000,0))*1,"")</f>
        <v/>
      </c>
      <c r="AF125" s="9">
        <f>IF(OR($S125="",$S124=""),"",IF($B$5="diff",($T125-$T124),LN($T125/$T124)))</f>
        <v/>
      </c>
      <c r="AG125" s="9">
        <f>IF(OR($S125="",$S124=""),"",IF($C$5="diff",(U125-U124),LN(U125/U124)))</f>
        <v/>
      </c>
      <c r="AH125" s="9">
        <f>IF(OR($S125="",$S124=""),"",IF($D$5="diff",(V125-V124),LN(V125/V124)))</f>
        <v/>
      </c>
      <c r="AI125" s="9">
        <f>IF(OR($S125="",$S124=""),"",IF($E$5="diff",(W125-W124),LN(W125/W124)))</f>
        <v/>
      </c>
      <c r="AJ125" s="9">
        <f>IF(OR($S125="",$S124=""),"",IF($F$5="diff",(X125-X124),LN(X125/X124)))</f>
        <v/>
      </c>
      <c r="AK125" s="9">
        <f>IF(OR($S125="",$S124=""),"",IF($G$5="diff",(Y125-Y124),LN(Y125/Y124)))</f>
        <v/>
      </c>
      <c r="AL125" s="9">
        <f>IF(OR($S125="",$S124=""),"",IF($H$5="diff",(Z125-Z124),LN(Z125/Z124)))</f>
        <v/>
      </c>
      <c r="AM125" s="9">
        <f>IF(OR($S125="",$S124=""),"",IF($I$5="diff",(AA125-AA124),LN(AA125/AA124)))</f>
        <v/>
      </c>
      <c r="AN125" s="9">
        <f>IF(OR($S125="",$S124=""),"",IF($J$5="diff",(AB125-AB124),LN(AB125/AB124)))</f>
        <v/>
      </c>
      <c r="AO125" s="9">
        <f>IF(OR($S125="",$S124=""),"",IF($K$5="diff",(AC125-AC124),LN(AC125/AC124)))</f>
        <v/>
      </c>
      <c r="AR125" s="9">
        <f>IF($AF125="","",$AU$13+$AU$4*AG125+$AU$5*AH125+$AU$6*AI125+$AU$7*AJ125+$AU$8*AK125+$AU$9*AL125+$AU$10*AM125+$AU$11*AN125+$AU$12*AO125)</f>
        <v/>
      </c>
      <c r="AY125" s="10">
        <f>IF(AND((ROW()-7)&gt;=$Q$5,(ROW()-6)&lt;=$Q$3),INDEX(LINEST(OFFSET(AF125,1-$Q$5,0,$Q$5,1),OFFSET(AG125,1-$Q$5,0,$Q$5,9),TRUE,TRUE),1,10)*$Q$4,"")</f>
        <v/>
      </c>
      <c r="AZ125" s="9">
        <f>IF(AND((ROW()-7)&gt;=$Q$5,(ROW()-6)&lt;=$Q$3),INDEX(LINEST(OFFSET(AF125,1-$Q$5,0,$Q$5,1),OFFSET(AG125,1-$Q$5,0,$Q$5,9),TRUE,TRUE),1,9),"")</f>
        <v/>
      </c>
      <c r="BA125" s="9">
        <f>IF(AND((ROW()-7)&gt;=$Q$5,(ROW()-6)&lt;=$Q$3),INDEX(LINEST(OFFSET(AF125,1-$Q$5,0,$Q$5,1),OFFSET(AG125,1-$Q$5,0,$Q$5,9),TRUE,TRUE),1,8),"")</f>
        <v/>
      </c>
      <c r="BB125" s="9">
        <f>IF(AND((ROW()-7)&gt;=$Q$5,(ROW()-6)&lt;=$Q$3),INDEX(LINEST(OFFSET(AF125,1-$Q$5,0,$Q$5,1),OFFSET(AG125,1-$Q$5,0,$Q$5,9),TRUE,TRUE),1,7),"")</f>
        <v/>
      </c>
      <c r="BC125" s="9">
        <f>IF(AND((ROW()-7)&gt;=$Q$5,(ROW()-6)&lt;=$Q$3),INDEX(LINEST(OFFSET(AF125,1-$Q$5,0,$Q$5,1),OFFSET(AG125,1-$Q$5,0,$Q$5,9),TRUE,TRUE),1,6),"")</f>
        <v/>
      </c>
      <c r="BD125" s="9">
        <f>IF(AND((ROW()-7)&gt;=$Q$5,(ROW()-6)&lt;=$Q$3),INDEX(LINEST(OFFSET(AF125,1-$Q$5,0,$Q$5,1),OFFSET(AG125,1-$Q$5,0,$Q$5,9),TRUE,TRUE),1,5),"")</f>
        <v/>
      </c>
      <c r="BE125" s="9">
        <f>IF(AND((ROW()-7)&gt;=$Q$5,(ROW()-6)&lt;=$Q$3),INDEX(LINEST(OFFSET(AF125,1-$Q$5,0,$Q$5,1),OFFSET(AG125,1-$Q$5,0,$Q$5,9),TRUE,TRUE),1,4),"")</f>
        <v/>
      </c>
      <c r="BF125" s="9">
        <f>IF(AND((ROW()-7)&gt;=$Q$5,(ROW()-6)&lt;=$Q$3),INDEX(LINEST(OFFSET(AF125,1-$Q$5,0,$Q$5,1),OFFSET(AG125,1-$Q$5,0,$Q$5,9),TRUE,TRUE),1,3),"")</f>
        <v/>
      </c>
      <c r="BG125" s="9">
        <f>IF(AND((ROW()-7)&gt;=$Q$5,(ROW()-6)&lt;=$Q$3),INDEX(LINEST(OFFSET(AF125,1-$Q$5,0,$Q$5,1),OFFSET(AG125,1-$Q$5,0,$Q$5,9),TRUE,TRUE),1,2),"")</f>
        <v/>
      </c>
      <c r="BH125" s="9">
        <f>IF(AND((ROW()-7)&gt;=$Q$5,(ROW()-6)&lt;=$Q$3),INDEX(LINEST(OFFSET(AF125,1-$Q$5,0,$Q$5,1),OFFSET(AG125,1-$Q$5,0,$Q$5,9),TRUE,TRUE),1,1),"")</f>
        <v/>
      </c>
      <c r="BI125" s="10">
        <f>IF(AND((ROW()-7)&gt;=$Q$5,(ROW()-6)&lt;=$Q$3),INDEX(LINEST(OFFSET(AF125,1-$Q$5,0,$Q$5,1),OFFSET(AG125,1-$Q$5,0,$Q$5,9),TRUE,TRUE),3,1),"")</f>
        <v/>
      </c>
      <c r="BL125" s="9">
        <f>IF(AND((ROW()-6)&lt;=$Q$3,ISNUMBER(AY124)),AY124/$Q$4+AZ124*AG125+BA124*AH125+BB124*AI125+BC124*AJ125+BD124*AK125+BE124*AL125+BF124*AM125+BG124*AN125+BH124*AO125,"")</f>
        <v/>
      </c>
      <c r="BM125">
        <f>IF(ISNUMBER(BL125),AVERAGE(OFFSET(AF124,1-$Q$5,0,$Q$5,1)),"")</f>
        <v/>
      </c>
      <c r="BN125">
        <f>IF(ISNUMBER(BL125),(AF125-BL125)^2,"")</f>
        <v/>
      </c>
      <c r="BO125">
        <f>IF(ISNUMBER(BL125),AF125^2,"")</f>
        <v/>
      </c>
      <c r="BP125">
        <f>IF(ISNUMBER(BL125),(AF125-BM125)^2,"")</f>
        <v/>
      </c>
    </row>
    <row r="126">
      <c r="O126">
        <f>IF($R126="","",IF($Q$1="Weekly",INT(($R126-2)/7),IF($Q$1="Quarterly",YEAR($R126)*4+ROUNDUP(MONTH($R126)/3),YEAR($R126)*12+MONTH($R126))))</f>
        <v/>
      </c>
      <c r="P126">
        <f>IF($R126="","",IF($R127="",1,IF($O126&lt;&gt;$O127,1,0)))</f>
        <v/>
      </c>
      <c r="Q126">
        <f>IF($P126=1,SUM($P$7:$P126),"")</f>
        <v/>
      </c>
      <c r="R126">
        <f>IF($A126="","",IF(ISNUMBER($A126),$A126,IFERROR(DATEVALUE($A126),NA())))</f>
        <v/>
      </c>
      <c r="S126" s="7">
        <f>IFERROR(INDEX($R$7:$R$60000,MATCH(ROW()-6,$Q$7:$Q$60000,0)),"")</f>
        <v/>
      </c>
      <c r="T126">
        <f>IFERROR(INDEX($B$7:$B$60000,MATCH(ROW()-6,$Q$7:$Q$60000,0))*1,"")</f>
        <v/>
      </c>
      <c r="U126">
        <f>IFERROR(INDEX($C$7:$C$60000,MATCH(ROW()-6,$Q$7:$Q$60000,0))*1,"")</f>
        <v/>
      </c>
      <c r="V126">
        <f>IFERROR(INDEX($D$7:$D$60000,MATCH(ROW()-6,$Q$7:$Q$60000,0))*1,"")</f>
        <v/>
      </c>
      <c r="W126">
        <f>IFERROR(INDEX($E$7:$E$60000,MATCH(ROW()-6,$Q$7:$Q$60000,0))*1,"")</f>
        <v/>
      </c>
      <c r="X126">
        <f>IFERROR(INDEX($F$7:$F$60000,MATCH(ROW()-6,$Q$7:$Q$60000,0))*1,"")</f>
        <v/>
      </c>
      <c r="Y126">
        <f>IFERROR(INDEX($G$7:$G$60000,MATCH(ROW()-6,$Q$7:$Q$60000,0))*1,"")</f>
        <v/>
      </c>
      <c r="Z126">
        <f>IFERROR(INDEX($H$7:$H$60000,MATCH(ROW()-6,$Q$7:$Q$60000,0))*1,"")</f>
        <v/>
      </c>
      <c r="AA126">
        <f>IFERROR(INDEX($I$7:$I$60000,MATCH(ROW()-6,$Q$7:$Q$60000,0))*1,"")</f>
        <v/>
      </c>
      <c r="AB126">
        <f>IFERROR(INDEX($J$7:$J$60000,MATCH(ROW()-6,$Q$7:$Q$60000,0))*1,"")</f>
        <v/>
      </c>
      <c r="AC126">
        <f>IFERROR(INDEX($K$7:$K$60000,MATCH(ROW()-6,$Q$7:$Q$60000,0))*1,"")</f>
        <v/>
      </c>
      <c r="AF126" s="9">
        <f>IF(OR($S126="",$S125=""),"",IF($B$5="diff",($T126-$T125),LN($T126/$T125)))</f>
        <v/>
      </c>
      <c r="AG126" s="9">
        <f>IF(OR($S126="",$S125=""),"",IF($C$5="diff",(U126-U125),LN(U126/U125)))</f>
        <v/>
      </c>
      <c r="AH126" s="9">
        <f>IF(OR($S126="",$S125=""),"",IF($D$5="diff",(V126-V125),LN(V126/V125)))</f>
        <v/>
      </c>
      <c r="AI126" s="9">
        <f>IF(OR($S126="",$S125=""),"",IF($E$5="diff",(W126-W125),LN(W126/W125)))</f>
        <v/>
      </c>
      <c r="AJ126" s="9">
        <f>IF(OR($S126="",$S125=""),"",IF($F$5="diff",(X126-X125),LN(X126/X125)))</f>
        <v/>
      </c>
      <c r="AK126" s="9">
        <f>IF(OR($S126="",$S125=""),"",IF($G$5="diff",(Y126-Y125),LN(Y126/Y125)))</f>
        <v/>
      </c>
      <c r="AL126" s="9">
        <f>IF(OR($S126="",$S125=""),"",IF($H$5="diff",(Z126-Z125),LN(Z126/Z125)))</f>
        <v/>
      </c>
      <c r="AM126" s="9">
        <f>IF(OR($S126="",$S125=""),"",IF($I$5="diff",(AA126-AA125),LN(AA126/AA125)))</f>
        <v/>
      </c>
      <c r="AN126" s="9">
        <f>IF(OR($S126="",$S125=""),"",IF($J$5="diff",(AB126-AB125),LN(AB126/AB125)))</f>
        <v/>
      </c>
      <c r="AO126" s="9">
        <f>IF(OR($S126="",$S125=""),"",IF($K$5="diff",(AC126-AC125),LN(AC126/AC125)))</f>
        <v/>
      </c>
      <c r="AR126" s="9">
        <f>IF($AF126="","",$AU$13+$AU$4*AG126+$AU$5*AH126+$AU$6*AI126+$AU$7*AJ126+$AU$8*AK126+$AU$9*AL126+$AU$10*AM126+$AU$11*AN126+$AU$12*AO126)</f>
        <v/>
      </c>
      <c r="AY126" s="10">
        <f>IF(AND((ROW()-7)&gt;=$Q$5,(ROW()-6)&lt;=$Q$3),INDEX(LINEST(OFFSET(AF126,1-$Q$5,0,$Q$5,1),OFFSET(AG126,1-$Q$5,0,$Q$5,9),TRUE,TRUE),1,10)*$Q$4,"")</f>
        <v/>
      </c>
      <c r="AZ126" s="9">
        <f>IF(AND((ROW()-7)&gt;=$Q$5,(ROW()-6)&lt;=$Q$3),INDEX(LINEST(OFFSET(AF126,1-$Q$5,0,$Q$5,1),OFFSET(AG126,1-$Q$5,0,$Q$5,9),TRUE,TRUE),1,9),"")</f>
        <v/>
      </c>
      <c r="BA126" s="9">
        <f>IF(AND((ROW()-7)&gt;=$Q$5,(ROW()-6)&lt;=$Q$3),INDEX(LINEST(OFFSET(AF126,1-$Q$5,0,$Q$5,1),OFFSET(AG126,1-$Q$5,0,$Q$5,9),TRUE,TRUE),1,8),"")</f>
        <v/>
      </c>
      <c r="BB126" s="9">
        <f>IF(AND((ROW()-7)&gt;=$Q$5,(ROW()-6)&lt;=$Q$3),INDEX(LINEST(OFFSET(AF126,1-$Q$5,0,$Q$5,1),OFFSET(AG126,1-$Q$5,0,$Q$5,9),TRUE,TRUE),1,7),"")</f>
        <v/>
      </c>
      <c r="BC126" s="9">
        <f>IF(AND((ROW()-7)&gt;=$Q$5,(ROW()-6)&lt;=$Q$3),INDEX(LINEST(OFFSET(AF126,1-$Q$5,0,$Q$5,1),OFFSET(AG126,1-$Q$5,0,$Q$5,9),TRUE,TRUE),1,6),"")</f>
        <v/>
      </c>
      <c r="BD126" s="9">
        <f>IF(AND((ROW()-7)&gt;=$Q$5,(ROW()-6)&lt;=$Q$3),INDEX(LINEST(OFFSET(AF126,1-$Q$5,0,$Q$5,1),OFFSET(AG126,1-$Q$5,0,$Q$5,9),TRUE,TRUE),1,5),"")</f>
        <v/>
      </c>
      <c r="BE126" s="9">
        <f>IF(AND((ROW()-7)&gt;=$Q$5,(ROW()-6)&lt;=$Q$3),INDEX(LINEST(OFFSET(AF126,1-$Q$5,0,$Q$5,1),OFFSET(AG126,1-$Q$5,0,$Q$5,9),TRUE,TRUE),1,4),"")</f>
        <v/>
      </c>
      <c r="BF126" s="9">
        <f>IF(AND((ROW()-7)&gt;=$Q$5,(ROW()-6)&lt;=$Q$3),INDEX(LINEST(OFFSET(AF126,1-$Q$5,0,$Q$5,1),OFFSET(AG126,1-$Q$5,0,$Q$5,9),TRUE,TRUE),1,3),"")</f>
        <v/>
      </c>
      <c r="BG126" s="9">
        <f>IF(AND((ROW()-7)&gt;=$Q$5,(ROW()-6)&lt;=$Q$3),INDEX(LINEST(OFFSET(AF126,1-$Q$5,0,$Q$5,1),OFFSET(AG126,1-$Q$5,0,$Q$5,9),TRUE,TRUE),1,2),"")</f>
        <v/>
      </c>
      <c r="BH126" s="9">
        <f>IF(AND((ROW()-7)&gt;=$Q$5,(ROW()-6)&lt;=$Q$3),INDEX(LINEST(OFFSET(AF126,1-$Q$5,0,$Q$5,1),OFFSET(AG126,1-$Q$5,0,$Q$5,9),TRUE,TRUE),1,1),"")</f>
        <v/>
      </c>
      <c r="BI126" s="10">
        <f>IF(AND((ROW()-7)&gt;=$Q$5,(ROW()-6)&lt;=$Q$3),INDEX(LINEST(OFFSET(AF126,1-$Q$5,0,$Q$5,1),OFFSET(AG126,1-$Q$5,0,$Q$5,9),TRUE,TRUE),3,1),"")</f>
        <v/>
      </c>
      <c r="BL126" s="9">
        <f>IF(AND((ROW()-6)&lt;=$Q$3,ISNUMBER(AY125)),AY125/$Q$4+AZ125*AG126+BA125*AH126+BB125*AI126+BC125*AJ126+BD125*AK126+BE125*AL126+BF125*AM126+BG125*AN126+BH125*AO126,"")</f>
        <v/>
      </c>
      <c r="BM126">
        <f>IF(ISNUMBER(BL126),AVERAGE(OFFSET(AF125,1-$Q$5,0,$Q$5,1)),"")</f>
        <v/>
      </c>
      <c r="BN126">
        <f>IF(ISNUMBER(BL126),(AF126-BL126)^2,"")</f>
        <v/>
      </c>
      <c r="BO126">
        <f>IF(ISNUMBER(BL126),AF126^2,"")</f>
        <v/>
      </c>
      <c r="BP126">
        <f>IF(ISNUMBER(BL126),(AF126-BM126)^2,"")</f>
        <v/>
      </c>
    </row>
    <row r="127">
      <c r="O127">
        <f>IF($R127="","",IF($Q$1="Weekly",INT(($R127-2)/7),IF($Q$1="Quarterly",YEAR($R127)*4+ROUNDUP(MONTH($R127)/3),YEAR($R127)*12+MONTH($R127))))</f>
        <v/>
      </c>
      <c r="P127">
        <f>IF($R127="","",IF($R128="",1,IF($O127&lt;&gt;$O128,1,0)))</f>
        <v/>
      </c>
      <c r="Q127">
        <f>IF($P127=1,SUM($P$7:$P127),"")</f>
        <v/>
      </c>
      <c r="R127">
        <f>IF($A127="","",IF(ISNUMBER($A127),$A127,IFERROR(DATEVALUE($A127),NA())))</f>
        <v/>
      </c>
      <c r="S127" s="7">
        <f>IFERROR(INDEX($R$7:$R$60000,MATCH(ROW()-6,$Q$7:$Q$60000,0)),"")</f>
        <v/>
      </c>
      <c r="T127">
        <f>IFERROR(INDEX($B$7:$B$60000,MATCH(ROW()-6,$Q$7:$Q$60000,0))*1,"")</f>
        <v/>
      </c>
      <c r="U127">
        <f>IFERROR(INDEX($C$7:$C$60000,MATCH(ROW()-6,$Q$7:$Q$60000,0))*1,"")</f>
        <v/>
      </c>
      <c r="V127">
        <f>IFERROR(INDEX($D$7:$D$60000,MATCH(ROW()-6,$Q$7:$Q$60000,0))*1,"")</f>
        <v/>
      </c>
      <c r="W127">
        <f>IFERROR(INDEX($E$7:$E$60000,MATCH(ROW()-6,$Q$7:$Q$60000,0))*1,"")</f>
        <v/>
      </c>
      <c r="X127">
        <f>IFERROR(INDEX($F$7:$F$60000,MATCH(ROW()-6,$Q$7:$Q$60000,0))*1,"")</f>
        <v/>
      </c>
      <c r="Y127">
        <f>IFERROR(INDEX($G$7:$G$60000,MATCH(ROW()-6,$Q$7:$Q$60000,0))*1,"")</f>
        <v/>
      </c>
      <c r="Z127">
        <f>IFERROR(INDEX($H$7:$H$60000,MATCH(ROW()-6,$Q$7:$Q$60000,0))*1,"")</f>
        <v/>
      </c>
      <c r="AA127">
        <f>IFERROR(INDEX($I$7:$I$60000,MATCH(ROW()-6,$Q$7:$Q$60000,0))*1,"")</f>
        <v/>
      </c>
      <c r="AB127">
        <f>IFERROR(INDEX($J$7:$J$60000,MATCH(ROW()-6,$Q$7:$Q$60000,0))*1,"")</f>
        <v/>
      </c>
      <c r="AC127">
        <f>IFERROR(INDEX($K$7:$K$60000,MATCH(ROW()-6,$Q$7:$Q$60000,0))*1,"")</f>
        <v/>
      </c>
      <c r="AF127" s="9">
        <f>IF(OR($S127="",$S126=""),"",IF($B$5="diff",($T127-$T126),LN($T127/$T126)))</f>
        <v/>
      </c>
      <c r="AG127" s="9">
        <f>IF(OR($S127="",$S126=""),"",IF($C$5="diff",(U127-U126),LN(U127/U126)))</f>
        <v/>
      </c>
      <c r="AH127" s="9">
        <f>IF(OR($S127="",$S126=""),"",IF($D$5="diff",(V127-V126),LN(V127/V126)))</f>
        <v/>
      </c>
      <c r="AI127" s="9">
        <f>IF(OR($S127="",$S126=""),"",IF($E$5="diff",(W127-W126),LN(W127/W126)))</f>
        <v/>
      </c>
      <c r="AJ127" s="9">
        <f>IF(OR($S127="",$S126=""),"",IF($F$5="diff",(X127-X126),LN(X127/X126)))</f>
        <v/>
      </c>
      <c r="AK127" s="9">
        <f>IF(OR($S127="",$S126=""),"",IF($G$5="diff",(Y127-Y126),LN(Y127/Y126)))</f>
        <v/>
      </c>
      <c r="AL127" s="9">
        <f>IF(OR($S127="",$S126=""),"",IF($H$5="diff",(Z127-Z126),LN(Z127/Z126)))</f>
        <v/>
      </c>
      <c r="AM127" s="9">
        <f>IF(OR($S127="",$S126=""),"",IF($I$5="diff",(AA127-AA126),LN(AA127/AA126)))</f>
        <v/>
      </c>
      <c r="AN127" s="9">
        <f>IF(OR($S127="",$S126=""),"",IF($J$5="diff",(AB127-AB126),LN(AB127/AB126)))</f>
        <v/>
      </c>
      <c r="AO127" s="9">
        <f>IF(OR($S127="",$S126=""),"",IF($K$5="diff",(AC127-AC126),LN(AC127/AC126)))</f>
        <v/>
      </c>
      <c r="AR127" s="9">
        <f>IF($AF127="","",$AU$13+$AU$4*AG127+$AU$5*AH127+$AU$6*AI127+$AU$7*AJ127+$AU$8*AK127+$AU$9*AL127+$AU$10*AM127+$AU$11*AN127+$AU$12*AO127)</f>
        <v/>
      </c>
      <c r="AY127" s="10">
        <f>IF(AND((ROW()-7)&gt;=$Q$5,(ROW()-6)&lt;=$Q$3),INDEX(LINEST(OFFSET(AF127,1-$Q$5,0,$Q$5,1),OFFSET(AG127,1-$Q$5,0,$Q$5,9),TRUE,TRUE),1,10)*$Q$4,"")</f>
        <v/>
      </c>
      <c r="AZ127" s="9">
        <f>IF(AND((ROW()-7)&gt;=$Q$5,(ROW()-6)&lt;=$Q$3),INDEX(LINEST(OFFSET(AF127,1-$Q$5,0,$Q$5,1),OFFSET(AG127,1-$Q$5,0,$Q$5,9),TRUE,TRUE),1,9),"")</f>
        <v/>
      </c>
      <c r="BA127" s="9">
        <f>IF(AND((ROW()-7)&gt;=$Q$5,(ROW()-6)&lt;=$Q$3),INDEX(LINEST(OFFSET(AF127,1-$Q$5,0,$Q$5,1),OFFSET(AG127,1-$Q$5,0,$Q$5,9),TRUE,TRUE),1,8),"")</f>
        <v/>
      </c>
      <c r="BB127" s="9">
        <f>IF(AND((ROW()-7)&gt;=$Q$5,(ROW()-6)&lt;=$Q$3),INDEX(LINEST(OFFSET(AF127,1-$Q$5,0,$Q$5,1),OFFSET(AG127,1-$Q$5,0,$Q$5,9),TRUE,TRUE),1,7),"")</f>
        <v/>
      </c>
      <c r="BC127" s="9">
        <f>IF(AND((ROW()-7)&gt;=$Q$5,(ROW()-6)&lt;=$Q$3),INDEX(LINEST(OFFSET(AF127,1-$Q$5,0,$Q$5,1),OFFSET(AG127,1-$Q$5,0,$Q$5,9),TRUE,TRUE),1,6),"")</f>
        <v/>
      </c>
      <c r="BD127" s="9">
        <f>IF(AND((ROW()-7)&gt;=$Q$5,(ROW()-6)&lt;=$Q$3),INDEX(LINEST(OFFSET(AF127,1-$Q$5,0,$Q$5,1),OFFSET(AG127,1-$Q$5,0,$Q$5,9),TRUE,TRUE),1,5),"")</f>
        <v/>
      </c>
      <c r="BE127" s="9">
        <f>IF(AND((ROW()-7)&gt;=$Q$5,(ROW()-6)&lt;=$Q$3),INDEX(LINEST(OFFSET(AF127,1-$Q$5,0,$Q$5,1),OFFSET(AG127,1-$Q$5,0,$Q$5,9),TRUE,TRUE),1,4),"")</f>
        <v/>
      </c>
      <c r="BF127" s="9">
        <f>IF(AND((ROW()-7)&gt;=$Q$5,(ROW()-6)&lt;=$Q$3),INDEX(LINEST(OFFSET(AF127,1-$Q$5,0,$Q$5,1),OFFSET(AG127,1-$Q$5,0,$Q$5,9),TRUE,TRUE),1,3),"")</f>
        <v/>
      </c>
      <c r="BG127" s="9">
        <f>IF(AND((ROW()-7)&gt;=$Q$5,(ROW()-6)&lt;=$Q$3),INDEX(LINEST(OFFSET(AF127,1-$Q$5,0,$Q$5,1),OFFSET(AG127,1-$Q$5,0,$Q$5,9),TRUE,TRUE),1,2),"")</f>
        <v/>
      </c>
      <c r="BH127" s="9">
        <f>IF(AND((ROW()-7)&gt;=$Q$5,(ROW()-6)&lt;=$Q$3),INDEX(LINEST(OFFSET(AF127,1-$Q$5,0,$Q$5,1),OFFSET(AG127,1-$Q$5,0,$Q$5,9),TRUE,TRUE),1,1),"")</f>
        <v/>
      </c>
      <c r="BI127" s="10">
        <f>IF(AND((ROW()-7)&gt;=$Q$5,(ROW()-6)&lt;=$Q$3),INDEX(LINEST(OFFSET(AF127,1-$Q$5,0,$Q$5,1),OFFSET(AG127,1-$Q$5,0,$Q$5,9),TRUE,TRUE),3,1),"")</f>
        <v/>
      </c>
      <c r="BL127" s="9">
        <f>IF(AND((ROW()-6)&lt;=$Q$3,ISNUMBER(AY126)),AY126/$Q$4+AZ126*AG127+BA126*AH127+BB126*AI127+BC126*AJ127+BD126*AK127+BE126*AL127+BF126*AM127+BG126*AN127+BH126*AO127,"")</f>
        <v/>
      </c>
      <c r="BM127">
        <f>IF(ISNUMBER(BL127),AVERAGE(OFFSET(AF126,1-$Q$5,0,$Q$5,1)),"")</f>
        <v/>
      </c>
      <c r="BN127">
        <f>IF(ISNUMBER(BL127),(AF127-BL127)^2,"")</f>
        <v/>
      </c>
      <c r="BO127">
        <f>IF(ISNUMBER(BL127),AF127^2,"")</f>
        <v/>
      </c>
      <c r="BP127">
        <f>IF(ISNUMBER(BL127),(AF127-BM127)^2,"")</f>
        <v/>
      </c>
    </row>
    <row r="128">
      <c r="O128">
        <f>IF($R128="","",IF($Q$1="Weekly",INT(($R128-2)/7),IF($Q$1="Quarterly",YEAR($R128)*4+ROUNDUP(MONTH($R128)/3),YEAR($R128)*12+MONTH($R128))))</f>
        <v/>
      </c>
      <c r="P128">
        <f>IF($R128="","",IF($R129="",1,IF($O128&lt;&gt;$O129,1,0)))</f>
        <v/>
      </c>
      <c r="Q128">
        <f>IF($P128=1,SUM($P$7:$P128),"")</f>
        <v/>
      </c>
      <c r="R128">
        <f>IF($A128="","",IF(ISNUMBER($A128),$A128,IFERROR(DATEVALUE($A128),NA())))</f>
        <v/>
      </c>
      <c r="S128" s="7">
        <f>IFERROR(INDEX($R$7:$R$60000,MATCH(ROW()-6,$Q$7:$Q$60000,0)),"")</f>
        <v/>
      </c>
      <c r="T128">
        <f>IFERROR(INDEX($B$7:$B$60000,MATCH(ROW()-6,$Q$7:$Q$60000,0))*1,"")</f>
        <v/>
      </c>
      <c r="U128">
        <f>IFERROR(INDEX($C$7:$C$60000,MATCH(ROW()-6,$Q$7:$Q$60000,0))*1,"")</f>
        <v/>
      </c>
      <c r="V128">
        <f>IFERROR(INDEX($D$7:$D$60000,MATCH(ROW()-6,$Q$7:$Q$60000,0))*1,"")</f>
        <v/>
      </c>
      <c r="W128">
        <f>IFERROR(INDEX($E$7:$E$60000,MATCH(ROW()-6,$Q$7:$Q$60000,0))*1,"")</f>
        <v/>
      </c>
      <c r="X128">
        <f>IFERROR(INDEX($F$7:$F$60000,MATCH(ROW()-6,$Q$7:$Q$60000,0))*1,"")</f>
        <v/>
      </c>
      <c r="Y128">
        <f>IFERROR(INDEX($G$7:$G$60000,MATCH(ROW()-6,$Q$7:$Q$60000,0))*1,"")</f>
        <v/>
      </c>
      <c r="Z128">
        <f>IFERROR(INDEX($H$7:$H$60000,MATCH(ROW()-6,$Q$7:$Q$60000,0))*1,"")</f>
        <v/>
      </c>
      <c r="AA128">
        <f>IFERROR(INDEX($I$7:$I$60000,MATCH(ROW()-6,$Q$7:$Q$60000,0))*1,"")</f>
        <v/>
      </c>
      <c r="AB128">
        <f>IFERROR(INDEX($J$7:$J$60000,MATCH(ROW()-6,$Q$7:$Q$60000,0))*1,"")</f>
        <v/>
      </c>
      <c r="AC128">
        <f>IFERROR(INDEX($K$7:$K$60000,MATCH(ROW()-6,$Q$7:$Q$60000,0))*1,"")</f>
        <v/>
      </c>
      <c r="AF128" s="9">
        <f>IF(OR($S128="",$S127=""),"",IF($B$5="diff",($T128-$T127),LN($T128/$T127)))</f>
        <v/>
      </c>
      <c r="AG128" s="9">
        <f>IF(OR($S128="",$S127=""),"",IF($C$5="diff",(U128-U127),LN(U128/U127)))</f>
        <v/>
      </c>
      <c r="AH128" s="9">
        <f>IF(OR($S128="",$S127=""),"",IF($D$5="diff",(V128-V127),LN(V128/V127)))</f>
        <v/>
      </c>
      <c r="AI128" s="9">
        <f>IF(OR($S128="",$S127=""),"",IF($E$5="diff",(W128-W127),LN(W128/W127)))</f>
        <v/>
      </c>
      <c r="AJ128" s="9">
        <f>IF(OR($S128="",$S127=""),"",IF($F$5="diff",(X128-X127),LN(X128/X127)))</f>
        <v/>
      </c>
      <c r="AK128" s="9">
        <f>IF(OR($S128="",$S127=""),"",IF($G$5="diff",(Y128-Y127),LN(Y128/Y127)))</f>
        <v/>
      </c>
      <c r="AL128" s="9">
        <f>IF(OR($S128="",$S127=""),"",IF($H$5="diff",(Z128-Z127),LN(Z128/Z127)))</f>
        <v/>
      </c>
      <c r="AM128" s="9">
        <f>IF(OR($S128="",$S127=""),"",IF($I$5="diff",(AA128-AA127),LN(AA128/AA127)))</f>
        <v/>
      </c>
      <c r="AN128" s="9">
        <f>IF(OR($S128="",$S127=""),"",IF($J$5="diff",(AB128-AB127),LN(AB128/AB127)))</f>
        <v/>
      </c>
      <c r="AO128" s="9">
        <f>IF(OR($S128="",$S127=""),"",IF($K$5="diff",(AC128-AC127),LN(AC128/AC127)))</f>
        <v/>
      </c>
      <c r="AR128" s="9">
        <f>IF($AF128="","",$AU$13+$AU$4*AG128+$AU$5*AH128+$AU$6*AI128+$AU$7*AJ128+$AU$8*AK128+$AU$9*AL128+$AU$10*AM128+$AU$11*AN128+$AU$12*AO128)</f>
        <v/>
      </c>
      <c r="AY128" s="10">
        <f>IF(AND((ROW()-7)&gt;=$Q$5,(ROW()-6)&lt;=$Q$3),INDEX(LINEST(OFFSET(AF128,1-$Q$5,0,$Q$5,1),OFFSET(AG128,1-$Q$5,0,$Q$5,9),TRUE,TRUE),1,10)*$Q$4,"")</f>
        <v/>
      </c>
      <c r="AZ128" s="9">
        <f>IF(AND((ROW()-7)&gt;=$Q$5,(ROW()-6)&lt;=$Q$3),INDEX(LINEST(OFFSET(AF128,1-$Q$5,0,$Q$5,1),OFFSET(AG128,1-$Q$5,0,$Q$5,9),TRUE,TRUE),1,9),"")</f>
        <v/>
      </c>
      <c r="BA128" s="9">
        <f>IF(AND((ROW()-7)&gt;=$Q$5,(ROW()-6)&lt;=$Q$3),INDEX(LINEST(OFFSET(AF128,1-$Q$5,0,$Q$5,1),OFFSET(AG128,1-$Q$5,0,$Q$5,9),TRUE,TRUE),1,8),"")</f>
        <v/>
      </c>
      <c r="BB128" s="9">
        <f>IF(AND((ROW()-7)&gt;=$Q$5,(ROW()-6)&lt;=$Q$3),INDEX(LINEST(OFFSET(AF128,1-$Q$5,0,$Q$5,1),OFFSET(AG128,1-$Q$5,0,$Q$5,9),TRUE,TRUE),1,7),"")</f>
        <v/>
      </c>
      <c r="BC128" s="9">
        <f>IF(AND((ROW()-7)&gt;=$Q$5,(ROW()-6)&lt;=$Q$3),INDEX(LINEST(OFFSET(AF128,1-$Q$5,0,$Q$5,1),OFFSET(AG128,1-$Q$5,0,$Q$5,9),TRUE,TRUE),1,6),"")</f>
        <v/>
      </c>
      <c r="BD128" s="9">
        <f>IF(AND((ROW()-7)&gt;=$Q$5,(ROW()-6)&lt;=$Q$3),INDEX(LINEST(OFFSET(AF128,1-$Q$5,0,$Q$5,1),OFFSET(AG128,1-$Q$5,0,$Q$5,9),TRUE,TRUE),1,5),"")</f>
        <v/>
      </c>
      <c r="BE128" s="9">
        <f>IF(AND((ROW()-7)&gt;=$Q$5,(ROW()-6)&lt;=$Q$3),INDEX(LINEST(OFFSET(AF128,1-$Q$5,0,$Q$5,1),OFFSET(AG128,1-$Q$5,0,$Q$5,9),TRUE,TRUE),1,4),"")</f>
        <v/>
      </c>
      <c r="BF128" s="9">
        <f>IF(AND((ROW()-7)&gt;=$Q$5,(ROW()-6)&lt;=$Q$3),INDEX(LINEST(OFFSET(AF128,1-$Q$5,0,$Q$5,1),OFFSET(AG128,1-$Q$5,0,$Q$5,9),TRUE,TRUE),1,3),"")</f>
        <v/>
      </c>
      <c r="BG128" s="9">
        <f>IF(AND((ROW()-7)&gt;=$Q$5,(ROW()-6)&lt;=$Q$3),INDEX(LINEST(OFFSET(AF128,1-$Q$5,0,$Q$5,1),OFFSET(AG128,1-$Q$5,0,$Q$5,9),TRUE,TRUE),1,2),"")</f>
        <v/>
      </c>
      <c r="BH128" s="9">
        <f>IF(AND((ROW()-7)&gt;=$Q$5,(ROW()-6)&lt;=$Q$3),INDEX(LINEST(OFFSET(AF128,1-$Q$5,0,$Q$5,1),OFFSET(AG128,1-$Q$5,0,$Q$5,9),TRUE,TRUE),1,1),"")</f>
        <v/>
      </c>
      <c r="BI128" s="10">
        <f>IF(AND((ROW()-7)&gt;=$Q$5,(ROW()-6)&lt;=$Q$3),INDEX(LINEST(OFFSET(AF128,1-$Q$5,0,$Q$5,1),OFFSET(AG128,1-$Q$5,0,$Q$5,9),TRUE,TRUE),3,1),"")</f>
        <v/>
      </c>
      <c r="BL128" s="9">
        <f>IF(AND((ROW()-6)&lt;=$Q$3,ISNUMBER(AY127)),AY127/$Q$4+AZ127*AG128+BA127*AH128+BB127*AI128+BC127*AJ128+BD127*AK128+BE127*AL128+BF127*AM128+BG127*AN128+BH127*AO128,"")</f>
        <v/>
      </c>
      <c r="BM128">
        <f>IF(ISNUMBER(BL128),AVERAGE(OFFSET(AF127,1-$Q$5,0,$Q$5,1)),"")</f>
        <v/>
      </c>
      <c r="BN128">
        <f>IF(ISNUMBER(BL128),(AF128-BL128)^2,"")</f>
        <v/>
      </c>
      <c r="BO128">
        <f>IF(ISNUMBER(BL128),AF128^2,"")</f>
        <v/>
      </c>
      <c r="BP128">
        <f>IF(ISNUMBER(BL128),(AF128-BM128)^2,"")</f>
        <v/>
      </c>
    </row>
    <row r="129">
      <c r="O129">
        <f>IF($R129="","",IF($Q$1="Weekly",INT(($R129-2)/7),IF($Q$1="Quarterly",YEAR($R129)*4+ROUNDUP(MONTH($R129)/3),YEAR($R129)*12+MONTH($R129))))</f>
        <v/>
      </c>
      <c r="P129">
        <f>IF($R129="","",IF($R130="",1,IF($O129&lt;&gt;$O130,1,0)))</f>
        <v/>
      </c>
      <c r="Q129">
        <f>IF($P129=1,SUM($P$7:$P129),"")</f>
        <v/>
      </c>
      <c r="R129">
        <f>IF($A129="","",IF(ISNUMBER($A129),$A129,IFERROR(DATEVALUE($A129),NA())))</f>
        <v/>
      </c>
      <c r="S129" s="7">
        <f>IFERROR(INDEX($R$7:$R$60000,MATCH(ROW()-6,$Q$7:$Q$60000,0)),"")</f>
        <v/>
      </c>
      <c r="T129">
        <f>IFERROR(INDEX($B$7:$B$60000,MATCH(ROW()-6,$Q$7:$Q$60000,0))*1,"")</f>
        <v/>
      </c>
      <c r="U129">
        <f>IFERROR(INDEX($C$7:$C$60000,MATCH(ROW()-6,$Q$7:$Q$60000,0))*1,"")</f>
        <v/>
      </c>
      <c r="V129">
        <f>IFERROR(INDEX($D$7:$D$60000,MATCH(ROW()-6,$Q$7:$Q$60000,0))*1,"")</f>
        <v/>
      </c>
      <c r="W129">
        <f>IFERROR(INDEX($E$7:$E$60000,MATCH(ROW()-6,$Q$7:$Q$60000,0))*1,"")</f>
        <v/>
      </c>
      <c r="X129">
        <f>IFERROR(INDEX($F$7:$F$60000,MATCH(ROW()-6,$Q$7:$Q$60000,0))*1,"")</f>
        <v/>
      </c>
      <c r="Y129">
        <f>IFERROR(INDEX($G$7:$G$60000,MATCH(ROW()-6,$Q$7:$Q$60000,0))*1,"")</f>
        <v/>
      </c>
      <c r="Z129">
        <f>IFERROR(INDEX($H$7:$H$60000,MATCH(ROW()-6,$Q$7:$Q$60000,0))*1,"")</f>
        <v/>
      </c>
      <c r="AA129">
        <f>IFERROR(INDEX($I$7:$I$60000,MATCH(ROW()-6,$Q$7:$Q$60000,0))*1,"")</f>
        <v/>
      </c>
      <c r="AB129">
        <f>IFERROR(INDEX($J$7:$J$60000,MATCH(ROW()-6,$Q$7:$Q$60000,0))*1,"")</f>
        <v/>
      </c>
      <c r="AC129">
        <f>IFERROR(INDEX($K$7:$K$60000,MATCH(ROW()-6,$Q$7:$Q$60000,0))*1,"")</f>
        <v/>
      </c>
      <c r="AF129" s="9">
        <f>IF(OR($S129="",$S128=""),"",IF($B$5="diff",($T129-$T128),LN($T129/$T128)))</f>
        <v/>
      </c>
      <c r="AG129" s="9">
        <f>IF(OR($S129="",$S128=""),"",IF($C$5="diff",(U129-U128),LN(U129/U128)))</f>
        <v/>
      </c>
      <c r="AH129" s="9">
        <f>IF(OR($S129="",$S128=""),"",IF($D$5="diff",(V129-V128),LN(V129/V128)))</f>
        <v/>
      </c>
      <c r="AI129" s="9">
        <f>IF(OR($S129="",$S128=""),"",IF($E$5="diff",(W129-W128),LN(W129/W128)))</f>
        <v/>
      </c>
      <c r="AJ129" s="9">
        <f>IF(OR($S129="",$S128=""),"",IF($F$5="diff",(X129-X128),LN(X129/X128)))</f>
        <v/>
      </c>
      <c r="AK129" s="9">
        <f>IF(OR($S129="",$S128=""),"",IF($G$5="diff",(Y129-Y128),LN(Y129/Y128)))</f>
        <v/>
      </c>
      <c r="AL129" s="9">
        <f>IF(OR($S129="",$S128=""),"",IF($H$5="diff",(Z129-Z128),LN(Z129/Z128)))</f>
        <v/>
      </c>
      <c r="AM129" s="9">
        <f>IF(OR($S129="",$S128=""),"",IF($I$5="diff",(AA129-AA128),LN(AA129/AA128)))</f>
        <v/>
      </c>
      <c r="AN129" s="9">
        <f>IF(OR($S129="",$S128=""),"",IF($J$5="diff",(AB129-AB128),LN(AB129/AB128)))</f>
        <v/>
      </c>
      <c r="AO129" s="9">
        <f>IF(OR($S129="",$S128=""),"",IF($K$5="diff",(AC129-AC128),LN(AC129/AC128)))</f>
        <v/>
      </c>
      <c r="AR129" s="9">
        <f>IF($AF129="","",$AU$13+$AU$4*AG129+$AU$5*AH129+$AU$6*AI129+$AU$7*AJ129+$AU$8*AK129+$AU$9*AL129+$AU$10*AM129+$AU$11*AN129+$AU$12*AO129)</f>
        <v/>
      </c>
      <c r="AY129" s="10">
        <f>IF(AND((ROW()-7)&gt;=$Q$5,(ROW()-6)&lt;=$Q$3),INDEX(LINEST(OFFSET(AF129,1-$Q$5,0,$Q$5,1),OFFSET(AG129,1-$Q$5,0,$Q$5,9),TRUE,TRUE),1,10)*$Q$4,"")</f>
        <v/>
      </c>
      <c r="AZ129" s="9">
        <f>IF(AND((ROW()-7)&gt;=$Q$5,(ROW()-6)&lt;=$Q$3),INDEX(LINEST(OFFSET(AF129,1-$Q$5,0,$Q$5,1),OFFSET(AG129,1-$Q$5,0,$Q$5,9),TRUE,TRUE),1,9),"")</f>
        <v/>
      </c>
      <c r="BA129" s="9">
        <f>IF(AND((ROW()-7)&gt;=$Q$5,(ROW()-6)&lt;=$Q$3),INDEX(LINEST(OFFSET(AF129,1-$Q$5,0,$Q$5,1),OFFSET(AG129,1-$Q$5,0,$Q$5,9),TRUE,TRUE),1,8),"")</f>
        <v/>
      </c>
      <c r="BB129" s="9">
        <f>IF(AND((ROW()-7)&gt;=$Q$5,(ROW()-6)&lt;=$Q$3),INDEX(LINEST(OFFSET(AF129,1-$Q$5,0,$Q$5,1),OFFSET(AG129,1-$Q$5,0,$Q$5,9),TRUE,TRUE),1,7),"")</f>
        <v/>
      </c>
      <c r="BC129" s="9">
        <f>IF(AND((ROW()-7)&gt;=$Q$5,(ROW()-6)&lt;=$Q$3),INDEX(LINEST(OFFSET(AF129,1-$Q$5,0,$Q$5,1),OFFSET(AG129,1-$Q$5,0,$Q$5,9),TRUE,TRUE),1,6),"")</f>
        <v/>
      </c>
      <c r="BD129" s="9">
        <f>IF(AND((ROW()-7)&gt;=$Q$5,(ROW()-6)&lt;=$Q$3),INDEX(LINEST(OFFSET(AF129,1-$Q$5,0,$Q$5,1),OFFSET(AG129,1-$Q$5,0,$Q$5,9),TRUE,TRUE),1,5),"")</f>
        <v/>
      </c>
      <c r="BE129" s="9">
        <f>IF(AND((ROW()-7)&gt;=$Q$5,(ROW()-6)&lt;=$Q$3),INDEX(LINEST(OFFSET(AF129,1-$Q$5,0,$Q$5,1),OFFSET(AG129,1-$Q$5,0,$Q$5,9),TRUE,TRUE),1,4),"")</f>
        <v/>
      </c>
      <c r="BF129" s="9">
        <f>IF(AND((ROW()-7)&gt;=$Q$5,(ROW()-6)&lt;=$Q$3),INDEX(LINEST(OFFSET(AF129,1-$Q$5,0,$Q$5,1),OFFSET(AG129,1-$Q$5,0,$Q$5,9),TRUE,TRUE),1,3),"")</f>
        <v/>
      </c>
      <c r="BG129" s="9">
        <f>IF(AND((ROW()-7)&gt;=$Q$5,(ROW()-6)&lt;=$Q$3),INDEX(LINEST(OFFSET(AF129,1-$Q$5,0,$Q$5,1),OFFSET(AG129,1-$Q$5,0,$Q$5,9),TRUE,TRUE),1,2),"")</f>
        <v/>
      </c>
      <c r="BH129" s="9">
        <f>IF(AND((ROW()-7)&gt;=$Q$5,(ROW()-6)&lt;=$Q$3),INDEX(LINEST(OFFSET(AF129,1-$Q$5,0,$Q$5,1),OFFSET(AG129,1-$Q$5,0,$Q$5,9),TRUE,TRUE),1,1),"")</f>
        <v/>
      </c>
      <c r="BI129" s="10">
        <f>IF(AND((ROW()-7)&gt;=$Q$5,(ROW()-6)&lt;=$Q$3),INDEX(LINEST(OFFSET(AF129,1-$Q$5,0,$Q$5,1),OFFSET(AG129,1-$Q$5,0,$Q$5,9),TRUE,TRUE),3,1),"")</f>
        <v/>
      </c>
      <c r="BL129" s="9">
        <f>IF(AND((ROW()-6)&lt;=$Q$3,ISNUMBER(AY128)),AY128/$Q$4+AZ128*AG129+BA128*AH129+BB128*AI129+BC128*AJ129+BD128*AK129+BE128*AL129+BF128*AM129+BG128*AN129+BH128*AO129,"")</f>
        <v/>
      </c>
      <c r="BM129">
        <f>IF(ISNUMBER(BL129),AVERAGE(OFFSET(AF128,1-$Q$5,0,$Q$5,1)),"")</f>
        <v/>
      </c>
      <c r="BN129">
        <f>IF(ISNUMBER(BL129),(AF129-BL129)^2,"")</f>
        <v/>
      </c>
      <c r="BO129">
        <f>IF(ISNUMBER(BL129),AF129^2,"")</f>
        <v/>
      </c>
      <c r="BP129">
        <f>IF(ISNUMBER(BL129),(AF129-BM129)^2,"")</f>
        <v/>
      </c>
    </row>
    <row r="130">
      <c r="O130">
        <f>IF($R130="","",IF($Q$1="Weekly",INT(($R130-2)/7),IF($Q$1="Quarterly",YEAR($R130)*4+ROUNDUP(MONTH($R130)/3),YEAR($R130)*12+MONTH($R130))))</f>
        <v/>
      </c>
      <c r="P130">
        <f>IF($R130="","",IF($R131="",1,IF($O130&lt;&gt;$O131,1,0)))</f>
        <v/>
      </c>
      <c r="Q130">
        <f>IF($P130=1,SUM($P$7:$P130),"")</f>
        <v/>
      </c>
      <c r="R130">
        <f>IF($A130="","",IF(ISNUMBER($A130),$A130,IFERROR(DATEVALUE($A130),NA())))</f>
        <v/>
      </c>
      <c r="S130" s="7">
        <f>IFERROR(INDEX($R$7:$R$60000,MATCH(ROW()-6,$Q$7:$Q$60000,0)),"")</f>
        <v/>
      </c>
      <c r="T130">
        <f>IFERROR(INDEX($B$7:$B$60000,MATCH(ROW()-6,$Q$7:$Q$60000,0))*1,"")</f>
        <v/>
      </c>
      <c r="U130">
        <f>IFERROR(INDEX($C$7:$C$60000,MATCH(ROW()-6,$Q$7:$Q$60000,0))*1,"")</f>
        <v/>
      </c>
      <c r="V130">
        <f>IFERROR(INDEX($D$7:$D$60000,MATCH(ROW()-6,$Q$7:$Q$60000,0))*1,"")</f>
        <v/>
      </c>
      <c r="W130">
        <f>IFERROR(INDEX($E$7:$E$60000,MATCH(ROW()-6,$Q$7:$Q$60000,0))*1,"")</f>
        <v/>
      </c>
      <c r="X130">
        <f>IFERROR(INDEX($F$7:$F$60000,MATCH(ROW()-6,$Q$7:$Q$60000,0))*1,"")</f>
        <v/>
      </c>
      <c r="Y130">
        <f>IFERROR(INDEX($G$7:$G$60000,MATCH(ROW()-6,$Q$7:$Q$60000,0))*1,"")</f>
        <v/>
      </c>
      <c r="Z130">
        <f>IFERROR(INDEX($H$7:$H$60000,MATCH(ROW()-6,$Q$7:$Q$60000,0))*1,"")</f>
        <v/>
      </c>
      <c r="AA130">
        <f>IFERROR(INDEX($I$7:$I$60000,MATCH(ROW()-6,$Q$7:$Q$60000,0))*1,"")</f>
        <v/>
      </c>
      <c r="AB130">
        <f>IFERROR(INDEX($J$7:$J$60000,MATCH(ROW()-6,$Q$7:$Q$60000,0))*1,"")</f>
        <v/>
      </c>
      <c r="AC130">
        <f>IFERROR(INDEX($K$7:$K$60000,MATCH(ROW()-6,$Q$7:$Q$60000,0))*1,"")</f>
        <v/>
      </c>
      <c r="AF130" s="9">
        <f>IF(OR($S130="",$S129=""),"",IF($B$5="diff",($T130-$T129),LN($T130/$T129)))</f>
        <v/>
      </c>
      <c r="AG130" s="9">
        <f>IF(OR($S130="",$S129=""),"",IF($C$5="diff",(U130-U129),LN(U130/U129)))</f>
        <v/>
      </c>
      <c r="AH130" s="9">
        <f>IF(OR($S130="",$S129=""),"",IF($D$5="diff",(V130-V129),LN(V130/V129)))</f>
        <v/>
      </c>
      <c r="AI130" s="9">
        <f>IF(OR($S130="",$S129=""),"",IF($E$5="diff",(W130-W129),LN(W130/W129)))</f>
        <v/>
      </c>
      <c r="AJ130" s="9">
        <f>IF(OR($S130="",$S129=""),"",IF($F$5="diff",(X130-X129),LN(X130/X129)))</f>
        <v/>
      </c>
      <c r="AK130" s="9">
        <f>IF(OR($S130="",$S129=""),"",IF($G$5="diff",(Y130-Y129),LN(Y130/Y129)))</f>
        <v/>
      </c>
      <c r="AL130" s="9">
        <f>IF(OR($S130="",$S129=""),"",IF($H$5="diff",(Z130-Z129),LN(Z130/Z129)))</f>
        <v/>
      </c>
      <c r="AM130" s="9">
        <f>IF(OR($S130="",$S129=""),"",IF($I$5="diff",(AA130-AA129),LN(AA130/AA129)))</f>
        <v/>
      </c>
      <c r="AN130" s="9">
        <f>IF(OR($S130="",$S129=""),"",IF($J$5="diff",(AB130-AB129),LN(AB130/AB129)))</f>
        <v/>
      </c>
      <c r="AO130" s="9">
        <f>IF(OR($S130="",$S129=""),"",IF($K$5="diff",(AC130-AC129),LN(AC130/AC129)))</f>
        <v/>
      </c>
      <c r="AR130" s="9">
        <f>IF($AF130="","",$AU$13+$AU$4*AG130+$AU$5*AH130+$AU$6*AI130+$AU$7*AJ130+$AU$8*AK130+$AU$9*AL130+$AU$10*AM130+$AU$11*AN130+$AU$12*AO130)</f>
        <v/>
      </c>
      <c r="AY130" s="10">
        <f>IF(AND((ROW()-7)&gt;=$Q$5,(ROW()-6)&lt;=$Q$3),INDEX(LINEST(OFFSET(AF130,1-$Q$5,0,$Q$5,1),OFFSET(AG130,1-$Q$5,0,$Q$5,9),TRUE,TRUE),1,10)*$Q$4,"")</f>
        <v/>
      </c>
      <c r="AZ130" s="9">
        <f>IF(AND((ROW()-7)&gt;=$Q$5,(ROW()-6)&lt;=$Q$3),INDEX(LINEST(OFFSET(AF130,1-$Q$5,0,$Q$5,1),OFFSET(AG130,1-$Q$5,0,$Q$5,9),TRUE,TRUE),1,9),"")</f>
        <v/>
      </c>
      <c r="BA130" s="9">
        <f>IF(AND((ROW()-7)&gt;=$Q$5,(ROW()-6)&lt;=$Q$3),INDEX(LINEST(OFFSET(AF130,1-$Q$5,0,$Q$5,1),OFFSET(AG130,1-$Q$5,0,$Q$5,9),TRUE,TRUE),1,8),"")</f>
        <v/>
      </c>
      <c r="BB130" s="9">
        <f>IF(AND((ROW()-7)&gt;=$Q$5,(ROW()-6)&lt;=$Q$3),INDEX(LINEST(OFFSET(AF130,1-$Q$5,0,$Q$5,1),OFFSET(AG130,1-$Q$5,0,$Q$5,9),TRUE,TRUE),1,7),"")</f>
        <v/>
      </c>
      <c r="BC130" s="9">
        <f>IF(AND((ROW()-7)&gt;=$Q$5,(ROW()-6)&lt;=$Q$3),INDEX(LINEST(OFFSET(AF130,1-$Q$5,0,$Q$5,1),OFFSET(AG130,1-$Q$5,0,$Q$5,9),TRUE,TRUE),1,6),"")</f>
        <v/>
      </c>
      <c r="BD130" s="9">
        <f>IF(AND((ROW()-7)&gt;=$Q$5,(ROW()-6)&lt;=$Q$3),INDEX(LINEST(OFFSET(AF130,1-$Q$5,0,$Q$5,1),OFFSET(AG130,1-$Q$5,0,$Q$5,9),TRUE,TRUE),1,5),"")</f>
        <v/>
      </c>
      <c r="BE130" s="9">
        <f>IF(AND((ROW()-7)&gt;=$Q$5,(ROW()-6)&lt;=$Q$3),INDEX(LINEST(OFFSET(AF130,1-$Q$5,0,$Q$5,1),OFFSET(AG130,1-$Q$5,0,$Q$5,9),TRUE,TRUE),1,4),"")</f>
        <v/>
      </c>
      <c r="BF130" s="9">
        <f>IF(AND((ROW()-7)&gt;=$Q$5,(ROW()-6)&lt;=$Q$3),INDEX(LINEST(OFFSET(AF130,1-$Q$5,0,$Q$5,1),OFFSET(AG130,1-$Q$5,0,$Q$5,9),TRUE,TRUE),1,3),"")</f>
        <v/>
      </c>
      <c r="BG130" s="9">
        <f>IF(AND((ROW()-7)&gt;=$Q$5,(ROW()-6)&lt;=$Q$3),INDEX(LINEST(OFFSET(AF130,1-$Q$5,0,$Q$5,1),OFFSET(AG130,1-$Q$5,0,$Q$5,9),TRUE,TRUE),1,2),"")</f>
        <v/>
      </c>
      <c r="BH130" s="9">
        <f>IF(AND((ROW()-7)&gt;=$Q$5,(ROW()-6)&lt;=$Q$3),INDEX(LINEST(OFFSET(AF130,1-$Q$5,0,$Q$5,1),OFFSET(AG130,1-$Q$5,0,$Q$5,9),TRUE,TRUE),1,1),"")</f>
        <v/>
      </c>
      <c r="BI130" s="10">
        <f>IF(AND((ROW()-7)&gt;=$Q$5,(ROW()-6)&lt;=$Q$3),INDEX(LINEST(OFFSET(AF130,1-$Q$5,0,$Q$5,1),OFFSET(AG130,1-$Q$5,0,$Q$5,9),TRUE,TRUE),3,1),"")</f>
        <v/>
      </c>
      <c r="BL130" s="9">
        <f>IF(AND((ROW()-6)&lt;=$Q$3,ISNUMBER(AY129)),AY129/$Q$4+AZ129*AG130+BA129*AH130+BB129*AI130+BC129*AJ130+BD129*AK130+BE129*AL130+BF129*AM130+BG129*AN130+BH129*AO130,"")</f>
        <v/>
      </c>
      <c r="BM130">
        <f>IF(ISNUMBER(BL130),AVERAGE(OFFSET(AF129,1-$Q$5,0,$Q$5,1)),"")</f>
        <v/>
      </c>
      <c r="BN130">
        <f>IF(ISNUMBER(BL130),(AF130-BL130)^2,"")</f>
        <v/>
      </c>
      <c r="BO130">
        <f>IF(ISNUMBER(BL130),AF130^2,"")</f>
        <v/>
      </c>
      <c r="BP130">
        <f>IF(ISNUMBER(BL130),(AF130-BM130)^2,"")</f>
        <v/>
      </c>
    </row>
    <row r="131">
      <c r="O131">
        <f>IF($R131="","",IF($Q$1="Weekly",INT(($R131-2)/7),IF($Q$1="Quarterly",YEAR($R131)*4+ROUNDUP(MONTH($R131)/3),YEAR($R131)*12+MONTH($R131))))</f>
        <v/>
      </c>
      <c r="P131">
        <f>IF($R131="","",IF($R132="",1,IF($O131&lt;&gt;$O132,1,0)))</f>
        <v/>
      </c>
      <c r="Q131">
        <f>IF($P131=1,SUM($P$7:$P131),"")</f>
        <v/>
      </c>
      <c r="R131">
        <f>IF($A131="","",IF(ISNUMBER($A131),$A131,IFERROR(DATEVALUE($A131),NA())))</f>
        <v/>
      </c>
      <c r="S131" s="7">
        <f>IFERROR(INDEX($R$7:$R$60000,MATCH(ROW()-6,$Q$7:$Q$60000,0)),"")</f>
        <v/>
      </c>
      <c r="T131">
        <f>IFERROR(INDEX($B$7:$B$60000,MATCH(ROW()-6,$Q$7:$Q$60000,0))*1,"")</f>
        <v/>
      </c>
      <c r="U131">
        <f>IFERROR(INDEX($C$7:$C$60000,MATCH(ROW()-6,$Q$7:$Q$60000,0))*1,"")</f>
        <v/>
      </c>
      <c r="V131">
        <f>IFERROR(INDEX($D$7:$D$60000,MATCH(ROW()-6,$Q$7:$Q$60000,0))*1,"")</f>
        <v/>
      </c>
      <c r="W131">
        <f>IFERROR(INDEX($E$7:$E$60000,MATCH(ROW()-6,$Q$7:$Q$60000,0))*1,"")</f>
        <v/>
      </c>
      <c r="X131">
        <f>IFERROR(INDEX($F$7:$F$60000,MATCH(ROW()-6,$Q$7:$Q$60000,0))*1,"")</f>
        <v/>
      </c>
      <c r="Y131">
        <f>IFERROR(INDEX($G$7:$G$60000,MATCH(ROW()-6,$Q$7:$Q$60000,0))*1,"")</f>
        <v/>
      </c>
      <c r="Z131">
        <f>IFERROR(INDEX($H$7:$H$60000,MATCH(ROW()-6,$Q$7:$Q$60000,0))*1,"")</f>
        <v/>
      </c>
      <c r="AA131">
        <f>IFERROR(INDEX($I$7:$I$60000,MATCH(ROW()-6,$Q$7:$Q$60000,0))*1,"")</f>
        <v/>
      </c>
      <c r="AB131">
        <f>IFERROR(INDEX($J$7:$J$60000,MATCH(ROW()-6,$Q$7:$Q$60000,0))*1,"")</f>
        <v/>
      </c>
      <c r="AC131">
        <f>IFERROR(INDEX($K$7:$K$60000,MATCH(ROW()-6,$Q$7:$Q$60000,0))*1,"")</f>
        <v/>
      </c>
      <c r="AF131" s="9">
        <f>IF(OR($S131="",$S130=""),"",IF($B$5="diff",($T131-$T130),LN($T131/$T130)))</f>
        <v/>
      </c>
      <c r="AG131" s="9">
        <f>IF(OR($S131="",$S130=""),"",IF($C$5="diff",(U131-U130),LN(U131/U130)))</f>
        <v/>
      </c>
      <c r="AH131" s="9">
        <f>IF(OR($S131="",$S130=""),"",IF($D$5="diff",(V131-V130),LN(V131/V130)))</f>
        <v/>
      </c>
      <c r="AI131" s="9">
        <f>IF(OR($S131="",$S130=""),"",IF($E$5="diff",(W131-W130),LN(W131/W130)))</f>
        <v/>
      </c>
      <c r="AJ131" s="9">
        <f>IF(OR($S131="",$S130=""),"",IF($F$5="diff",(X131-X130),LN(X131/X130)))</f>
        <v/>
      </c>
      <c r="AK131" s="9">
        <f>IF(OR($S131="",$S130=""),"",IF($G$5="diff",(Y131-Y130),LN(Y131/Y130)))</f>
        <v/>
      </c>
      <c r="AL131" s="9">
        <f>IF(OR($S131="",$S130=""),"",IF($H$5="diff",(Z131-Z130),LN(Z131/Z130)))</f>
        <v/>
      </c>
      <c r="AM131" s="9">
        <f>IF(OR($S131="",$S130=""),"",IF($I$5="diff",(AA131-AA130),LN(AA131/AA130)))</f>
        <v/>
      </c>
      <c r="AN131" s="9">
        <f>IF(OR($S131="",$S130=""),"",IF($J$5="diff",(AB131-AB130),LN(AB131/AB130)))</f>
        <v/>
      </c>
      <c r="AO131" s="9">
        <f>IF(OR($S131="",$S130=""),"",IF($K$5="diff",(AC131-AC130),LN(AC131/AC130)))</f>
        <v/>
      </c>
      <c r="AR131" s="9">
        <f>IF($AF131="","",$AU$13+$AU$4*AG131+$AU$5*AH131+$AU$6*AI131+$AU$7*AJ131+$AU$8*AK131+$AU$9*AL131+$AU$10*AM131+$AU$11*AN131+$AU$12*AO131)</f>
        <v/>
      </c>
      <c r="AY131" s="10">
        <f>IF(AND((ROW()-7)&gt;=$Q$5,(ROW()-6)&lt;=$Q$3),INDEX(LINEST(OFFSET(AF131,1-$Q$5,0,$Q$5,1),OFFSET(AG131,1-$Q$5,0,$Q$5,9),TRUE,TRUE),1,10)*$Q$4,"")</f>
        <v/>
      </c>
      <c r="AZ131" s="9">
        <f>IF(AND((ROW()-7)&gt;=$Q$5,(ROW()-6)&lt;=$Q$3),INDEX(LINEST(OFFSET(AF131,1-$Q$5,0,$Q$5,1),OFFSET(AG131,1-$Q$5,0,$Q$5,9),TRUE,TRUE),1,9),"")</f>
        <v/>
      </c>
      <c r="BA131" s="9">
        <f>IF(AND((ROW()-7)&gt;=$Q$5,(ROW()-6)&lt;=$Q$3),INDEX(LINEST(OFFSET(AF131,1-$Q$5,0,$Q$5,1),OFFSET(AG131,1-$Q$5,0,$Q$5,9),TRUE,TRUE),1,8),"")</f>
        <v/>
      </c>
      <c r="BB131" s="9">
        <f>IF(AND((ROW()-7)&gt;=$Q$5,(ROW()-6)&lt;=$Q$3),INDEX(LINEST(OFFSET(AF131,1-$Q$5,0,$Q$5,1),OFFSET(AG131,1-$Q$5,0,$Q$5,9),TRUE,TRUE),1,7),"")</f>
        <v/>
      </c>
      <c r="BC131" s="9">
        <f>IF(AND((ROW()-7)&gt;=$Q$5,(ROW()-6)&lt;=$Q$3),INDEX(LINEST(OFFSET(AF131,1-$Q$5,0,$Q$5,1),OFFSET(AG131,1-$Q$5,0,$Q$5,9),TRUE,TRUE),1,6),"")</f>
        <v/>
      </c>
      <c r="BD131" s="9">
        <f>IF(AND((ROW()-7)&gt;=$Q$5,(ROW()-6)&lt;=$Q$3),INDEX(LINEST(OFFSET(AF131,1-$Q$5,0,$Q$5,1),OFFSET(AG131,1-$Q$5,0,$Q$5,9),TRUE,TRUE),1,5),"")</f>
        <v/>
      </c>
      <c r="BE131" s="9">
        <f>IF(AND((ROW()-7)&gt;=$Q$5,(ROW()-6)&lt;=$Q$3),INDEX(LINEST(OFFSET(AF131,1-$Q$5,0,$Q$5,1),OFFSET(AG131,1-$Q$5,0,$Q$5,9),TRUE,TRUE),1,4),"")</f>
        <v/>
      </c>
      <c r="BF131" s="9">
        <f>IF(AND((ROW()-7)&gt;=$Q$5,(ROW()-6)&lt;=$Q$3),INDEX(LINEST(OFFSET(AF131,1-$Q$5,0,$Q$5,1),OFFSET(AG131,1-$Q$5,0,$Q$5,9),TRUE,TRUE),1,3),"")</f>
        <v/>
      </c>
      <c r="BG131" s="9">
        <f>IF(AND((ROW()-7)&gt;=$Q$5,(ROW()-6)&lt;=$Q$3),INDEX(LINEST(OFFSET(AF131,1-$Q$5,0,$Q$5,1),OFFSET(AG131,1-$Q$5,0,$Q$5,9),TRUE,TRUE),1,2),"")</f>
        <v/>
      </c>
      <c r="BH131" s="9">
        <f>IF(AND((ROW()-7)&gt;=$Q$5,(ROW()-6)&lt;=$Q$3),INDEX(LINEST(OFFSET(AF131,1-$Q$5,0,$Q$5,1),OFFSET(AG131,1-$Q$5,0,$Q$5,9),TRUE,TRUE),1,1),"")</f>
        <v/>
      </c>
      <c r="BI131" s="10">
        <f>IF(AND((ROW()-7)&gt;=$Q$5,(ROW()-6)&lt;=$Q$3),INDEX(LINEST(OFFSET(AF131,1-$Q$5,0,$Q$5,1),OFFSET(AG131,1-$Q$5,0,$Q$5,9),TRUE,TRUE),3,1),"")</f>
        <v/>
      </c>
      <c r="BL131" s="9">
        <f>IF(AND((ROW()-6)&lt;=$Q$3,ISNUMBER(AY130)),AY130/$Q$4+AZ130*AG131+BA130*AH131+BB130*AI131+BC130*AJ131+BD130*AK131+BE130*AL131+BF130*AM131+BG130*AN131+BH130*AO131,"")</f>
        <v/>
      </c>
      <c r="BM131">
        <f>IF(ISNUMBER(BL131),AVERAGE(OFFSET(AF130,1-$Q$5,0,$Q$5,1)),"")</f>
        <v/>
      </c>
      <c r="BN131">
        <f>IF(ISNUMBER(BL131),(AF131-BL131)^2,"")</f>
        <v/>
      </c>
      <c r="BO131">
        <f>IF(ISNUMBER(BL131),AF131^2,"")</f>
        <v/>
      </c>
      <c r="BP131">
        <f>IF(ISNUMBER(BL131),(AF131-BM131)^2,"")</f>
        <v/>
      </c>
    </row>
    <row r="132">
      <c r="O132">
        <f>IF($R132="","",IF($Q$1="Weekly",INT(($R132-2)/7),IF($Q$1="Quarterly",YEAR($R132)*4+ROUNDUP(MONTH($R132)/3),YEAR($R132)*12+MONTH($R132))))</f>
        <v/>
      </c>
      <c r="P132">
        <f>IF($R132="","",IF($R133="",1,IF($O132&lt;&gt;$O133,1,0)))</f>
        <v/>
      </c>
      <c r="Q132">
        <f>IF($P132=1,SUM($P$7:$P132),"")</f>
        <v/>
      </c>
      <c r="R132">
        <f>IF($A132="","",IF(ISNUMBER($A132),$A132,IFERROR(DATEVALUE($A132),NA())))</f>
        <v/>
      </c>
      <c r="S132" s="7">
        <f>IFERROR(INDEX($R$7:$R$60000,MATCH(ROW()-6,$Q$7:$Q$60000,0)),"")</f>
        <v/>
      </c>
      <c r="T132">
        <f>IFERROR(INDEX($B$7:$B$60000,MATCH(ROW()-6,$Q$7:$Q$60000,0))*1,"")</f>
        <v/>
      </c>
      <c r="U132">
        <f>IFERROR(INDEX($C$7:$C$60000,MATCH(ROW()-6,$Q$7:$Q$60000,0))*1,"")</f>
        <v/>
      </c>
      <c r="V132">
        <f>IFERROR(INDEX($D$7:$D$60000,MATCH(ROW()-6,$Q$7:$Q$60000,0))*1,"")</f>
        <v/>
      </c>
      <c r="W132">
        <f>IFERROR(INDEX($E$7:$E$60000,MATCH(ROW()-6,$Q$7:$Q$60000,0))*1,"")</f>
        <v/>
      </c>
      <c r="X132">
        <f>IFERROR(INDEX($F$7:$F$60000,MATCH(ROW()-6,$Q$7:$Q$60000,0))*1,"")</f>
        <v/>
      </c>
      <c r="Y132">
        <f>IFERROR(INDEX($G$7:$G$60000,MATCH(ROW()-6,$Q$7:$Q$60000,0))*1,"")</f>
        <v/>
      </c>
      <c r="Z132">
        <f>IFERROR(INDEX($H$7:$H$60000,MATCH(ROW()-6,$Q$7:$Q$60000,0))*1,"")</f>
        <v/>
      </c>
      <c r="AA132">
        <f>IFERROR(INDEX($I$7:$I$60000,MATCH(ROW()-6,$Q$7:$Q$60000,0))*1,"")</f>
        <v/>
      </c>
      <c r="AB132">
        <f>IFERROR(INDEX($J$7:$J$60000,MATCH(ROW()-6,$Q$7:$Q$60000,0))*1,"")</f>
        <v/>
      </c>
      <c r="AC132">
        <f>IFERROR(INDEX($K$7:$K$60000,MATCH(ROW()-6,$Q$7:$Q$60000,0))*1,"")</f>
        <v/>
      </c>
      <c r="AF132" s="9">
        <f>IF(OR($S132="",$S131=""),"",IF($B$5="diff",($T132-$T131),LN($T132/$T131)))</f>
        <v/>
      </c>
      <c r="AG132" s="9">
        <f>IF(OR($S132="",$S131=""),"",IF($C$5="diff",(U132-U131),LN(U132/U131)))</f>
        <v/>
      </c>
      <c r="AH132" s="9">
        <f>IF(OR($S132="",$S131=""),"",IF($D$5="diff",(V132-V131),LN(V132/V131)))</f>
        <v/>
      </c>
      <c r="AI132" s="9">
        <f>IF(OR($S132="",$S131=""),"",IF($E$5="diff",(W132-W131),LN(W132/W131)))</f>
        <v/>
      </c>
      <c r="AJ132" s="9">
        <f>IF(OR($S132="",$S131=""),"",IF($F$5="diff",(X132-X131),LN(X132/X131)))</f>
        <v/>
      </c>
      <c r="AK132" s="9">
        <f>IF(OR($S132="",$S131=""),"",IF($G$5="diff",(Y132-Y131),LN(Y132/Y131)))</f>
        <v/>
      </c>
      <c r="AL132" s="9">
        <f>IF(OR($S132="",$S131=""),"",IF($H$5="diff",(Z132-Z131),LN(Z132/Z131)))</f>
        <v/>
      </c>
      <c r="AM132" s="9">
        <f>IF(OR($S132="",$S131=""),"",IF($I$5="diff",(AA132-AA131),LN(AA132/AA131)))</f>
        <v/>
      </c>
      <c r="AN132" s="9">
        <f>IF(OR($S132="",$S131=""),"",IF($J$5="diff",(AB132-AB131),LN(AB132/AB131)))</f>
        <v/>
      </c>
      <c r="AO132" s="9">
        <f>IF(OR($S132="",$S131=""),"",IF($K$5="diff",(AC132-AC131),LN(AC132/AC131)))</f>
        <v/>
      </c>
      <c r="AR132" s="9">
        <f>IF($AF132="","",$AU$13+$AU$4*AG132+$AU$5*AH132+$AU$6*AI132+$AU$7*AJ132+$AU$8*AK132+$AU$9*AL132+$AU$10*AM132+$AU$11*AN132+$AU$12*AO132)</f>
        <v/>
      </c>
      <c r="AY132" s="10">
        <f>IF(AND((ROW()-7)&gt;=$Q$5,(ROW()-6)&lt;=$Q$3),INDEX(LINEST(OFFSET(AF132,1-$Q$5,0,$Q$5,1),OFFSET(AG132,1-$Q$5,0,$Q$5,9),TRUE,TRUE),1,10)*$Q$4,"")</f>
        <v/>
      </c>
      <c r="AZ132" s="9">
        <f>IF(AND((ROW()-7)&gt;=$Q$5,(ROW()-6)&lt;=$Q$3),INDEX(LINEST(OFFSET(AF132,1-$Q$5,0,$Q$5,1),OFFSET(AG132,1-$Q$5,0,$Q$5,9),TRUE,TRUE),1,9),"")</f>
        <v/>
      </c>
      <c r="BA132" s="9">
        <f>IF(AND((ROW()-7)&gt;=$Q$5,(ROW()-6)&lt;=$Q$3),INDEX(LINEST(OFFSET(AF132,1-$Q$5,0,$Q$5,1),OFFSET(AG132,1-$Q$5,0,$Q$5,9),TRUE,TRUE),1,8),"")</f>
        <v/>
      </c>
      <c r="BB132" s="9">
        <f>IF(AND((ROW()-7)&gt;=$Q$5,(ROW()-6)&lt;=$Q$3),INDEX(LINEST(OFFSET(AF132,1-$Q$5,0,$Q$5,1),OFFSET(AG132,1-$Q$5,0,$Q$5,9),TRUE,TRUE),1,7),"")</f>
        <v/>
      </c>
      <c r="BC132" s="9">
        <f>IF(AND((ROW()-7)&gt;=$Q$5,(ROW()-6)&lt;=$Q$3),INDEX(LINEST(OFFSET(AF132,1-$Q$5,0,$Q$5,1),OFFSET(AG132,1-$Q$5,0,$Q$5,9),TRUE,TRUE),1,6),"")</f>
        <v/>
      </c>
      <c r="BD132" s="9">
        <f>IF(AND((ROW()-7)&gt;=$Q$5,(ROW()-6)&lt;=$Q$3),INDEX(LINEST(OFFSET(AF132,1-$Q$5,0,$Q$5,1),OFFSET(AG132,1-$Q$5,0,$Q$5,9),TRUE,TRUE),1,5),"")</f>
        <v/>
      </c>
      <c r="BE132" s="9">
        <f>IF(AND((ROW()-7)&gt;=$Q$5,(ROW()-6)&lt;=$Q$3),INDEX(LINEST(OFFSET(AF132,1-$Q$5,0,$Q$5,1),OFFSET(AG132,1-$Q$5,0,$Q$5,9),TRUE,TRUE),1,4),"")</f>
        <v/>
      </c>
      <c r="BF132" s="9">
        <f>IF(AND((ROW()-7)&gt;=$Q$5,(ROW()-6)&lt;=$Q$3),INDEX(LINEST(OFFSET(AF132,1-$Q$5,0,$Q$5,1),OFFSET(AG132,1-$Q$5,0,$Q$5,9),TRUE,TRUE),1,3),"")</f>
        <v/>
      </c>
      <c r="BG132" s="9">
        <f>IF(AND((ROW()-7)&gt;=$Q$5,(ROW()-6)&lt;=$Q$3),INDEX(LINEST(OFFSET(AF132,1-$Q$5,0,$Q$5,1),OFFSET(AG132,1-$Q$5,0,$Q$5,9),TRUE,TRUE),1,2),"")</f>
        <v/>
      </c>
      <c r="BH132" s="9">
        <f>IF(AND((ROW()-7)&gt;=$Q$5,(ROW()-6)&lt;=$Q$3),INDEX(LINEST(OFFSET(AF132,1-$Q$5,0,$Q$5,1),OFFSET(AG132,1-$Q$5,0,$Q$5,9),TRUE,TRUE),1,1),"")</f>
        <v/>
      </c>
      <c r="BI132" s="10">
        <f>IF(AND((ROW()-7)&gt;=$Q$5,(ROW()-6)&lt;=$Q$3),INDEX(LINEST(OFFSET(AF132,1-$Q$5,0,$Q$5,1),OFFSET(AG132,1-$Q$5,0,$Q$5,9),TRUE,TRUE),3,1),"")</f>
        <v/>
      </c>
      <c r="BL132" s="9">
        <f>IF(AND((ROW()-6)&lt;=$Q$3,ISNUMBER(AY131)),AY131/$Q$4+AZ131*AG132+BA131*AH132+BB131*AI132+BC131*AJ132+BD131*AK132+BE131*AL132+BF131*AM132+BG131*AN132+BH131*AO132,"")</f>
        <v/>
      </c>
      <c r="BM132">
        <f>IF(ISNUMBER(BL132),AVERAGE(OFFSET(AF131,1-$Q$5,0,$Q$5,1)),"")</f>
        <v/>
      </c>
      <c r="BN132">
        <f>IF(ISNUMBER(BL132),(AF132-BL132)^2,"")</f>
        <v/>
      </c>
      <c r="BO132">
        <f>IF(ISNUMBER(BL132),AF132^2,"")</f>
        <v/>
      </c>
      <c r="BP132">
        <f>IF(ISNUMBER(BL132),(AF132-BM132)^2,"")</f>
        <v/>
      </c>
    </row>
    <row r="133">
      <c r="O133">
        <f>IF($R133="","",IF($Q$1="Weekly",INT(($R133-2)/7),IF($Q$1="Quarterly",YEAR($R133)*4+ROUNDUP(MONTH($R133)/3),YEAR($R133)*12+MONTH($R133))))</f>
        <v/>
      </c>
      <c r="P133">
        <f>IF($R133="","",IF($R134="",1,IF($O133&lt;&gt;$O134,1,0)))</f>
        <v/>
      </c>
      <c r="Q133">
        <f>IF($P133=1,SUM($P$7:$P133),"")</f>
        <v/>
      </c>
      <c r="R133">
        <f>IF($A133="","",IF(ISNUMBER($A133),$A133,IFERROR(DATEVALUE($A133),NA())))</f>
        <v/>
      </c>
      <c r="S133" s="7">
        <f>IFERROR(INDEX($R$7:$R$60000,MATCH(ROW()-6,$Q$7:$Q$60000,0)),"")</f>
        <v/>
      </c>
      <c r="T133">
        <f>IFERROR(INDEX($B$7:$B$60000,MATCH(ROW()-6,$Q$7:$Q$60000,0))*1,"")</f>
        <v/>
      </c>
      <c r="U133">
        <f>IFERROR(INDEX($C$7:$C$60000,MATCH(ROW()-6,$Q$7:$Q$60000,0))*1,"")</f>
        <v/>
      </c>
      <c r="V133">
        <f>IFERROR(INDEX($D$7:$D$60000,MATCH(ROW()-6,$Q$7:$Q$60000,0))*1,"")</f>
        <v/>
      </c>
      <c r="W133">
        <f>IFERROR(INDEX($E$7:$E$60000,MATCH(ROW()-6,$Q$7:$Q$60000,0))*1,"")</f>
        <v/>
      </c>
      <c r="X133">
        <f>IFERROR(INDEX($F$7:$F$60000,MATCH(ROW()-6,$Q$7:$Q$60000,0))*1,"")</f>
        <v/>
      </c>
      <c r="Y133">
        <f>IFERROR(INDEX($G$7:$G$60000,MATCH(ROW()-6,$Q$7:$Q$60000,0))*1,"")</f>
        <v/>
      </c>
      <c r="Z133">
        <f>IFERROR(INDEX($H$7:$H$60000,MATCH(ROW()-6,$Q$7:$Q$60000,0))*1,"")</f>
        <v/>
      </c>
      <c r="AA133">
        <f>IFERROR(INDEX($I$7:$I$60000,MATCH(ROW()-6,$Q$7:$Q$60000,0))*1,"")</f>
        <v/>
      </c>
      <c r="AB133">
        <f>IFERROR(INDEX($J$7:$J$60000,MATCH(ROW()-6,$Q$7:$Q$60000,0))*1,"")</f>
        <v/>
      </c>
      <c r="AC133">
        <f>IFERROR(INDEX($K$7:$K$60000,MATCH(ROW()-6,$Q$7:$Q$60000,0))*1,"")</f>
        <v/>
      </c>
      <c r="AF133" s="9">
        <f>IF(OR($S133="",$S132=""),"",IF($B$5="diff",($T133-$T132),LN($T133/$T132)))</f>
        <v/>
      </c>
      <c r="AG133" s="9">
        <f>IF(OR($S133="",$S132=""),"",IF($C$5="diff",(U133-U132),LN(U133/U132)))</f>
        <v/>
      </c>
      <c r="AH133" s="9">
        <f>IF(OR($S133="",$S132=""),"",IF($D$5="diff",(V133-V132),LN(V133/V132)))</f>
        <v/>
      </c>
      <c r="AI133" s="9">
        <f>IF(OR($S133="",$S132=""),"",IF($E$5="diff",(W133-W132),LN(W133/W132)))</f>
        <v/>
      </c>
      <c r="AJ133" s="9">
        <f>IF(OR($S133="",$S132=""),"",IF($F$5="diff",(X133-X132),LN(X133/X132)))</f>
        <v/>
      </c>
      <c r="AK133" s="9">
        <f>IF(OR($S133="",$S132=""),"",IF($G$5="diff",(Y133-Y132),LN(Y133/Y132)))</f>
        <v/>
      </c>
      <c r="AL133" s="9">
        <f>IF(OR($S133="",$S132=""),"",IF($H$5="diff",(Z133-Z132),LN(Z133/Z132)))</f>
        <v/>
      </c>
      <c r="AM133" s="9">
        <f>IF(OR($S133="",$S132=""),"",IF($I$5="diff",(AA133-AA132),LN(AA133/AA132)))</f>
        <v/>
      </c>
      <c r="AN133" s="9">
        <f>IF(OR($S133="",$S132=""),"",IF($J$5="diff",(AB133-AB132),LN(AB133/AB132)))</f>
        <v/>
      </c>
      <c r="AO133" s="9">
        <f>IF(OR($S133="",$S132=""),"",IF($K$5="diff",(AC133-AC132),LN(AC133/AC132)))</f>
        <v/>
      </c>
      <c r="AR133" s="9">
        <f>IF($AF133="","",$AU$13+$AU$4*AG133+$AU$5*AH133+$AU$6*AI133+$AU$7*AJ133+$AU$8*AK133+$AU$9*AL133+$AU$10*AM133+$AU$11*AN133+$AU$12*AO133)</f>
        <v/>
      </c>
      <c r="AY133" s="10">
        <f>IF(AND((ROW()-7)&gt;=$Q$5,(ROW()-6)&lt;=$Q$3),INDEX(LINEST(OFFSET(AF133,1-$Q$5,0,$Q$5,1),OFFSET(AG133,1-$Q$5,0,$Q$5,9),TRUE,TRUE),1,10)*$Q$4,"")</f>
        <v/>
      </c>
      <c r="AZ133" s="9">
        <f>IF(AND((ROW()-7)&gt;=$Q$5,(ROW()-6)&lt;=$Q$3),INDEX(LINEST(OFFSET(AF133,1-$Q$5,0,$Q$5,1),OFFSET(AG133,1-$Q$5,0,$Q$5,9),TRUE,TRUE),1,9),"")</f>
        <v/>
      </c>
      <c r="BA133" s="9">
        <f>IF(AND((ROW()-7)&gt;=$Q$5,(ROW()-6)&lt;=$Q$3),INDEX(LINEST(OFFSET(AF133,1-$Q$5,0,$Q$5,1),OFFSET(AG133,1-$Q$5,0,$Q$5,9),TRUE,TRUE),1,8),"")</f>
        <v/>
      </c>
      <c r="BB133" s="9">
        <f>IF(AND((ROW()-7)&gt;=$Q$5,(ROW()-6)&lt;=$Q$3),INDEX(LINEST(OFFSET(AF133,1-$Q$5,0,$Q$5,1),OFFSET(AG133,1-$Q$5,0,$Q$5,9),TRUE,TRUE),1,7),"")</f>
        <v/>
      </c>
      <c r="BC133" s="9">
        <f>IF(AND((ROW()-7)&gt;=$Q$5,(ROW()-6)&lt;=$Q$3),INDEX(LINEST(OFFSET(AF133,1-$Q$5,0,$Q$5,1),OFFSET(AG133,1-$Q$5,0,$Q$5,9),TRUE,TRUE),1,6),"")</f>
        <v/>
      </c>
      <c r="BD133" s="9">
        <f>IF(AND((ROW()-7)&gt;=$Q$5,(ROW()-6)&lt;=$Q$3),INDEX(LINEST(OFFSET(AF133,1-$Q$5,0,$Q$5,1),OFFSET(AG133,1-$Q$5,0,$Q$5,9),TRUE,TRUE),1,5),"")</f>
        <v/>
      </c>
      <c r="BE133" s="9">
        <f>IF(AND((ROW()-7)&gt;=$Q$5,(ROW()-6)&lt;=$Q$3),INDEX(LINEST(OFFSET(AF133,1-$Q$5,0,$Q$5,1),OFFSET(AG133,1-$Q$5,0,$Q$5,9),TRUE,TRUE),1,4),"")</f>
        <v/>
      </c>
      <c r="BF133" s="9">
        <f>IF(AND((ROW()-7)&gt;=$Q$5,(ROW()-6)&lt;=$Q$3),INDEX(LINEST(OFFSET(AF133,1-$Q$5,0,$Q$5,1),OFFSET(AG133,1-$Q$5,0,$Q$5,9),TRUE,TRUE),1,3),"")</f>
        <v/>
      </c>
      <c r="BG133" s="9">
        <f>IF(AND((ROW()-7)&gt;=$Q$5,(ROW()-6)&lt;=$Q$3),INDEX(LINEST(OFFSET(AF133,1-$Q$5,0,$Q$5,1),OFFSET(AG133,1-$Q$5,0,$Q$5,9),TRUE,TRUE),1,2),"")</f>
        <v/>
      </c>
      <c r="BH133" s="9">
        <f>IF(AND((ROW()-7)&gt;=$Q$5,(ROW()-6)&lt;=$Q$3),INDEX(LINEST(OFFSET(AF133,1-$Q$5,0,$Q$5,1),OFFSET(AG133,1-$Q$5,0,$Q$5,9),TRUE,TRUE),1,1),"")</f>
        <v/>
      </c>
      <c r="BI133" s="10">
        <f>IF(AND((ROW()-7)&gt;=$Q$5,(ROW()-6)&lt;=$Q$3),INDEX(LINEST(OFFSET(AF133,1-$Q$5,0,$Q$5,1),OFFSET(AG133,1-$Q$5,0,$Q$5,9),TRUE,TRUE),3,1),"")</f>
        <v/>
      </c>
      <c r="BL133" s="9">
        <f>IF(AND((ROW()-6)&lt;=$Q$3,ISNUMBER(AY132)),AY132/$Q$4+AZ132*AG133+BA132*AH133+BB132*AI133+BC132*AJ133+BD132*AK133+BE132*AL133+BF132*AM133+BG132*AN133+BH132*AO133,"")</f>
        <v/>
      </c>
      <c r="BM133">
        <f>IF(ISNUMBER(BL133),AVERAGE(OFFSET(AF132,1-$Q$5,0,$Q$5,1)),"")</f>
        <v/>
      </c>
      <c r="BN133">
        <f>IF(ISNUMBER(BL133),(AF133-BL133)^2,"")</f>
        <v/>
      </c>
      <c r="BO133">
        <f>IF(ISNUMBER(BL133),AF133^2,"")</f>
        <v/>
      </c>
      <c r="BP133">
        <f>IF(ISNUMBER(BL133),(AF133-BM133)^2,"")</f>
        <v/>
      </c>
    </row>
    <row r="134">
      <c r="O134">
        <f>IF($R134="","",IF($Q$1="Weekly",INT(($R134-2)/7),IF($Q$1="Quarterly",YEAR($R134)*4+ROUNDUP(MONTH($R134)/3),YEAR($R134)*12+MONTH($R134))))</f>
        <v/>
      </c>
      <c r="P134">
        <f>IF($R134="","",IF($R135="",1,IF($O134&lt;&gt;$O135,1,0)))</f>
        <v/>
      </c>
      <c r="Q134">
        <f>IF($P134=1,SUM($P$7:$P134),"")</f>
        <v/>
      </c>
      <c r="R134">
        <f>IF($A134="","",IF(ISNUMBER($A134),$A134,IFERROR(DATEVALUE($A134),NA())))</f>
        <v/>
      </c>
      <c r="S134" s="7">
        <f>IFERROR(INDEX($R$7:$R$60000,MATCH(ROW()-6,$Q$7:$Q$60000,0)),"")</f>
        <v/>
      </c>
      <c r="T134">
        <f>IFERROR(INDEX($B$7:$B$60000,MATCH(ROW()-6,$Q$7:$Q$60000,0))*1,"")</f>
        <v/>
      </c>
      <c r="U134">
        <f>IFERROR(INDEX($C$7:$C$60000,MATCH(ROW()-6,$Q$7:$Q$60000,0))*1,"")</f>
        <v/>
      </c>
      <c r="V134">
        <f>IFERROR(INDEX($D$7:$D$60000,MATCH(ROW()-6,$Q$7:$Q$60000,0))*1,"")</f>
        <v/>
      </c>
      <c r="W134">
        <f>IFERROR(INDEX($E$7:$E$60000,MATCH(ROW()-6,$Q$7:$Q$60000,0))*1,"")</f>
        <v/>
      </c>
      <c r="X134">
        <f>IFERROR(INDEX($F$7:$F$60000,MATCH(ROW()-6,$Q$7:$Q$60000,0))*1,"")</f>
        <v/>
      </c>
      <c r="Y134">
        <f>IFERROR(INDEX($G$7:$G$60000,MATCH(ROW()-6,$Q$7:$Q$60000,0))*1,"")</f>
        <v/>
      </c>
      <c r="Z134">
        <f>IFERROR(INDEX($H$7:$H$60000,MATCH(ROW()-6,$Q$7:$Q$60000,0))*1,"")</f>
        <v/>
      </c>
      <c r="AA134">
        <f>IFERROR(INDEX($I$7:$I$60000,MATCH(ROW()-6,$Q$7:$Q$60000,0))*1,"")</f>
        <v/>
      </c>
      <c r="AB134">
        <f>IFERROR(INDEX($J$7:$J$60000,MATCH(ROW()-6,$Q$7:$Q$60000,0))*1,"")</f>
        <v/>
      </c>
      <c r="AC134">
        <f>IFERROR(INDEX($K$7:$K$60000,MATCH(ROW()-6,$Q$7:$Q$60000,0))*1,"")</f>
        <v/>
      </c>
      <c r="AF134" s="9">
        <f>IF(OR($S134="",$S133=""),"",IF($B$5="diff",($T134-$T133),LN($T134/$T133)))</f>
        <v/>
      </c>
      <c r="AG134" s="9">
        <f>IF(OR($S134="",$S133=""),"",IF($C$5="diff",(U134-U133),LN(U134/U133)))</f>
        <v/>
      </c>
      <c r="AH134" s="9">
        <f>IF(OR($S134="",$S133=""),"",IF($D$5="diff",(V134-V133),LN(V134/V133)))</f>
        <v/>
      </c>
      <c r="AI134" s="9">
        <f>IF(OR($S134="",$S133=""),"",IF($E$5="diff",(W134-W133),LN(W134/W133)))</f>
        <v/>
      </c>
      <c r="AJ134" s="9">
        <f>IF(OR($S134="",$S133=""),"",IF($F$5="diff",(X134-X133),LN(X134/X133)))</f>
        <v/>
      </c>
      <c r="AK134" s="9">
        <f>IF(OR($S134="",$S133=""),"",IF($G$5="diff",(Y134-Y133),LN(Y134/Y133)))</f>
        <v/>
      </c>
      <c r="AL134" s="9">
        <f>IF(OR($S134="",$S133=""),"",IF($H$5="diff",(Z134-Z133),LN(Z134/Z133)))</f>
        <v/>
      </c>
      <c r="AM134" s="9">
        <f>IF(OR($S134="",$S133=""),"",IF($I$5="diff",(AA134-AA133),LN(AA134/AA133)))</f>
        <v/>
      </c>
      <c r="AN134" s="9">
        <f>IF(OR($S134="",$S133=""),"",IF($J$5="diff",(AB134-AB133),LN(AB134/AB133)))</f>
        <v/>
      </c>
      <c r="AO134" s="9">
        <f>IF(OR($S134="",$S133=""),"",IF($K$5="diff",(AC134-AC133),LN(AC134/AC133)))</f>
        <v/>
      </c>
      <c r="AR134" s="9">
        <f>IF($AF134="","",$AU$13+$AU$4*AG134+$AU$5*AH134+$AU$6*AI134+$AU$7*AJ134+$AU$8*AK134+$AU$9*AL134+$AU$10*AM134+$AU$11*AN134+$AU$12*AO134)</f>
        <v/>
      </c>
      <c r="AY134" s="10">
        <f>IF(AND((ROW()-7)&gt;=$Q$5,(ROW()-6)&lt;=$Q$3),INDEX(LINEST(OFFSET(AF134,1-$Q$5,0,$Q$5,1),OFFSET(AG134,1-$Q$5,0,$Q$5,9),TRUE,TRUE),1,10)*$Q$4,"")</f>
        <v/>
      </c>
      <c r="AZ134" s="9">
        <f>IF(AND((ROW()-7)&gt;=$Q$5,(ROW()-6)&lt;=$Q$3),INDEX(LINEST(OFFSET(AF134,1-$Q$5,0,$Q$5,1),OFFSET(AG134,1-$Q$5,0,$Q$5,9),TRUE,TRUE),1,9),"")</f>
        <v/>
      </c>
      <c r="BA134" s="9">
        <f>IF(AND((ROW()-7)&gt;=$Q$5,(ROW()-6)&lt;=$Q$3),INDEX(LINEST(OFFSET(AF134,1-$Q$5,0,$Q$5,1),OFFSET(AG134,1-$Q$5,0,$Q$5,9),TRUE,TRUE),1,8),"")</f>
        <v/>
      </c>
      <c r="BB134" s="9">
        <f>IF(AND((ROW()-7)&gt;=$Q$5,(ROW()-6)&lt;=$Q$3),INDEX(LINEST(OFFSET(AF134,1-$Q$5,0,$Q$5,1),OFFSET(AG134,1-$Q$5,0,$Q$5,9),TRUE,TRUE),1,7),"")</f>
        <v/>
      </c>
      <c r="BC134" s="9">
        <f>IF(AND((ROW()-7)&gt;=$Q$5,(ROW()-6)&lt;=$Q$3),INDEX(LINEST(OFFSET(AF134,1-$Q$5,0,$Q$5,1),OFFSET(AG134,1-$Q$5,0,$Q$5,9),TRUE,TRUE),1,6),"")</f>
        <v/>
      </c>
      <c r="BD134" s="9">
        <f>IF(AND((ROW()-7)&gt;=$Q$5,(ROW()-6)&lt;=$Q$3),INDEX(LINEST(OFFSET(AF134,1-$Q$5,0,$Q$5,1),OFFSET(AG134,1-$Q$5,0,$Q$5,9),TRUE,TRUE),1,5),"")</f>
        <v/>
      </c>
      <c r="BE134" s="9">
        <f>IF(AND((ROW()-7)&gt;=$Q$5,(ROW()-6)&lt;=$Q$3),INDEX(LINEST(OFFSET(AF134,1-$Q$5,0,$Q$5,1),OFFSET(AG134,1-$Q$5,0,$Q$5,9),TRUE,TRUE),1,4),"")</f>
        <v/>
      </c>
      <c r="BF134" s="9">
        <f>IF(AND((ROW()-7)&gt;=$Q$5,(ROW()-6)&lt;=$Q$3),INDEX(LINEST(OFFSET(AF134,1-$Q$5,0,$Q$5,1),OFFSET(AG134,1-$Q$5,0,$Q$5,9),TRUE,TRUE),1,3),"")</f>
        <v/>
      </c>
      <c r="BG134" s="9">
        <f>IF(AND((ROW()-7)&gt;=$Q$5,(ROW()-6)&lt;=$Q$3),INDEX(LINEST(OFFSET(AF134,1-$Q$5,0,$Q$5,1),OFFSET(AG134,1-$Q$5,0,$Q$5,9),TRUE,TRUE),1,2),"")</f>
        <v/>
      </c>
      <c r="BH134" s="9">
        <f>IF(AND((ROW()-7)&gt;=$Q$5,(ROW()-6)&lt;=$Q$3),INDEX(LINEST(OFFSET(AF134,1-$Q$5,0,$Q$5,1),OFFSET(AG134,1-$Q$5,0,$Q$5,9),TRUE,TRUE),1,1),"")</f>
        <v/>
      </c>
      <c r="BI134" s="10">
        <f>IF(AND((ROW()-7)&gt;=$Q$5,(ROW()-6)&lt;=$Q$3),INDEX(LINEST(OFFSET(AF134,1-$Q$5,0,$Q$5,1),OFFSET(AG134,1-$Q$5,0,$Q$5,9),TRUE,TRUE),3,1),"")</f>
        <v/>
      </c>
      <c r="BL134" s="9">
        <f>IF(AND((ROW()-6)&lt;=$Q$3,ISNUMBER(AY133)),AY133/$Q$4+AZ133*AG134+BA133*AH134+BB133*AI134+BC133*AJ134+BD133*AK134+BE133*AL134+BF133*AM134+BG133*AN134+BH133*AO134,"")</f>
        <v/>
      </c>
      <c r="BM134">
        <f>IF(ISNUMBER(BL134),AVERAGE(OFFSET(AF133,1-$Q$5,0,$Q$5,1)),"")</f>
        <v/>
      </c>
      <c r="BN134">
        <f>IF(ISNUMBER(BL134),(AF134-BL134)^2,"")</f>
        <v/>
      </c>
      <c r="BO134">
        <f>IF(ISNUMBER(BL134),AF134^2,"")</f>
        <v/>
      </c>
      <c r="BP134">
        <f>IF(ISNUMBER(BL134),(AF134-BM134)^2,"")</f>
        <v/>
      </c>
    </row>
    <row r="135">
      <c r="O135">
        <f>IF($R135="","",IF($Q$1="Weekly",INT(($R135-2)/7),IF($Q$1="Quarterly",YEAR($R135)*4+ROUNDUP(MONTH($R135)/3),YEAR($R135)*12+MONTH($R135))))</f>
        <v/>
      </c>
      <c r="P135">
        <f>IF($R135="","",IF($R136="",1,IF($O135&lt;&gt;$O136,1,0)))</f>
        <v/>
      </c>
      <c r="Q135">
        <f>IF($P135=1,SUM($P$7:$P135),"")</f>
        <v/>
      </c>
      <c r="R135">
        <f>IF($A135="","",IF(ISNUMBER($A135),$A135,IFERROR(DATEVALUE($A135),NA())))</f>
        <v/>
      </c>
      <c r="S135" s="7">
        <f>IFERROR(INDEX($R$7:$R$60000,MATCH(ROW()-6,$Q$7:$Q$60000,0)),"")</f>
        <v/>
      </c>
      <c r="T135">
        <f>IFERROR(INDEX($B$7:$B$60000,MATCH(ROW()-6,$Q$7:$Q$60000,0))*1,"")</f>
        <v/>
      </c>
      <c r="U135">
        <f>IFERROR(INDEX($C$7:$C$60000,MATCH(ROW()-6,$Q$7:$Q$60000,0))*1,"")</f>
        <v/>
      </c>
      <c r="V135">
        <f>IFERROR(INDEX($D$7:$D$60000,MATCH(ROW()-6,$Q$7:$Q$60000,0))*1,"")</f>
        <v/>
      </c>
      <c r="W135">
        <f>IFERROR(INDEX($E$7:$E$60000,MATCH(ROW()-6,$Q$7:$Q$60000,0))*1,"")</f>
        <v/>
      </c>
      <c r="X135">
        <f>IFERROR(INDEX($F$7:$F$60000,MATCH(ROW()-6,$Q$7:$Q$60000,0))*1,"")</f>
        <v/>
      </c>
      <c r="Y135">
        <f>IFERROR(INDEX($G$7:$G$60000,MATCH(ROW()-6,$Q$7:$Q$60000,0))*1,"")</f>
        <v/>
      </c>
      <c r="Z135">
        <f>IFERROR(INDEX($H$7:$H$60000,MATCH(ROW()-6,$Q$7:$Q$60000,0))*1,"")</f>
        <v/>
      </c>
      <c r="AA135">
        <f>IFERROR(INDEX($I$7:$I$60000,MATCH(ROW()-6,$Q$7:$Q$60000,0))*1,"")</f>
        <v/>
      </c>
      <c r="AB135">
        <f>IFERROR(INDEX($J$7:$J$60000,MATCH(ROW()-6,$Q$7:$Q$60000,0))*1,"")</f>
        <v/>
      </c>
      <c r="AC135">
        <f>IFERROR(INDEX($K$7:$K$60000,MATCH(ROW()-6,$Q$7:$Q$60000,0))*1,"")</f>
        <v/>
      </c>
      <c r="AF135" s="9">
        <f>IF(OR($S135="",$S134=""),"",IF($B$5="diff",($T135-$T134),LN($T135/$T134)))</f>
        <v/>
      </c>
      <c r="AG135" s="9">
        <f>IF(OR($S135="",$S134=""),"",IF($C$5="diff",(U135-U134),LN(U135/U134)))</f>
        <v/>
      </c>
      <c r="AH135" s="9">
        <f>IF(OR($S135="",$S134=""),"",IF($D$5="diff",(V135-V134),LN(V135/V134)))</f>
        <v/>
      </c>
      <c r="AI135" s="9">
        <f>IF(OR($S135="",$S134=""),"",IF($E$5="diff",(W135-W134),LN(W135/W134)))</f>
        <v/>
      </c>
      <c r="AJ135" s="9">
        <f>IF(OR($S135="",$S134=""),"",IF($F$5="diff",(X135-X134),LN(X135/X134)))</f>
        <v/>
      </c>
      <c r="AK135" s="9">
        <f>IF(OR($S135="",$S134=""),"",IF($G$5="diff",(Y135-Y134),LN(Y135/Y134)))</f>
        <v/>
      </c>
      <c r="AL135" s="9">
        <f>IF(OR($S135="",$S134=""),"",IF($H$5="diff",(Z135-Z134),LN(Z135/Z134)))</f>
        <v/>
      </c>
      <c r="AM135" s="9">
        <f>IF(OR($S135="",$S134=""),"",IF($I$5="diff",(AA135-AA134),LN(AA135/AA134)))</f>
        <v/>
      </c>
      <c r="AN135" s="9">
        <f>IF(OR($S135="",$S134=""),"",IF($J$5="diff",(AB135-AB134),LN(AB135/AB134)))</f>
        <v/>
      </c>
      <c r="AO135" s="9">
        <f>IF(OR($S135="",$S134=""),"",IF($K$5="diff",(AC135-AC134),LN(AC135/AC134)))</f>
        <v/>
      </c>
      <c r="AR135" s="9">
        <f>IF($AF135="","",$AU$13+$AU$4*AG135+$AU$5*AH135+$AU$6*AI135+$AU$7*AJ135+$AU$8*AK135+$AU$9*AL135+$AU$10*AM135+$AU$11*AN135+$AU$12*AO135)</f>
        <v/>
      </c>
      <c r="AY135" s="10">
        <f>IF(AND((ROW()-7)&gt;=$Q$5,(ROW()-6)&lt;=$Q$3),INDEX(LINEST(OFFSET(AF135,1-$Q$5,0,$Q$5,1),OFFSET(AG135,1-$Q$5,0,$Q$5,9),TRUE,TRUE),1,10)*$Q$4,"")</f>
        <v/>
      </c>
      <c r="AZ135" s="9">
        <f>IF(AND((ROW()-7)&gt;=$Q$5,(ROW()-6)&lt;=$Q$3),INDEX(LINEST(OFFSET(AF135,1-$Q$5,0,$Q$5,1),OFFSET(AG135,1-$Q$5,0,$Q$5,9),TRUE,TRUE),1,9),"")</f>
        <v/>
      </c>
      <c r="BA135" s="9">
        <f>IF(AND((ROW()-7)&gt;=$Q$5,(ROW()-6)&lt;=$Q$3),INDEX(LINEST(OFFSET(AF135,1-$Q$5,0,$Q$5,1),OFFSET(AG135,1-$Q$5,0,$Q$5,9),TRUE,TRUE),1,8),"")</f>
        <v/>
      </c>
      <c r="BB135" s="9">
        <f>IF(AND((ROW()-7)&gt;=$Q$5,(ROW()-6)&lt;=$Q$3),INDEX(LINEST(OFFSET(AF135,1-$Q$5,0,$Q$5,1),OFFSET(AG135,1-$Q$5,0,$Q$5,9),TRUE,TRUE),1,7),"")</f>
        <v/>
      </c>
      <c r="BC135" s="9">
        <f>IF(AND((ROW()-7)&gt;=$Q$5,(ROW()-6)&lt;=$Q$3),INDEX(LINEST(OFFSET(AF135,1-$Q$5,0,$Q$5,1),OFFSET(AG135,1-$Q$5,0,$Q$5,9),TRUE,TRUE),1,6),"")</f>
        <v/>
      </c>
      <c r="BD135" s="9">
        <f>IF(AND((ROW()-7)&gt;=$Q$5,(ROW()-6)&lt;=$Q$3),INDEX(LINEST(OFFSET(AF135,1-$Q$5,0,$Q$5,1),OFFSET(AG135,1-$Q$5,0,$Q$5,9),TRUE,TRUE),1,5),"")</f>
        <v/>
      </c>
      <c r="BE135" s="9">
        <f>IF(AND((ROW()-7)&gt;=$Q$5,(ROW()-6)&lt;=$Q$3),INDEX(LINEST(OFFSET(AF135,1-$Q$5,0,$Q$5,1),OFFSET(AG135,1-$Q$5,0,$Q$5,9),TRUE,TRUE),1,4),"")</f>
        <v/>
      </c>
      <c r="BF135" s="9">
        <f>IF(AND((ROW()-7)&gt;=$Q$5,(ROW()-6)&lt;=$Q$3),INDEX(LINEST(OFFSET(AF135,1-$Q$5,0,$Q$5,1),OFFSET(AG135,1-$Q$5,0,$Q$5,9),TRUE,TRUE),1,3),"")</f>
        <v/>
      </c>
      <c r="BG135" s="9">
        <f>IF(AND((ROW()-7)&gt;=$Q$5,(ROW()-6)&lt;=$Q$3),INDEX(LINEST(OFFSET(AF135,1-$Q$5,0,$Q$5,1),OFFSET(AG135,1-$Q$5,0,$Q$5,9),TRUE,TRUE),1,2),"")</f>
        <v/>
      </c>
      <c r="BH135" s="9">
        <f>IF(AND((ROW()-7)&gt;=$Q$5,(ROW()-6)&lt;=$Q$3),INDEX(LINEST(OFFSET(AF135,1-$Q$5,0,$Q$5,1),OFFSET(AG135,1-$Q$5,0,$Q$5,9),TRUE,TRUE),1,1),"")</f>
        <v/>
      </c>
      <c r="BI135" s="10">
        <f>IF(AND((ROW()-7)&gt;=$Q$5,(ROW()-6)&lt;=$Q$3),INDEX(LINEST(OFFSET(AF135,1-$Q$5,0,$Q$5,1),OFFSET(AG135,1-$Q$5,0,$Q$5,9),TRUE,TRUE),3,1),"")</f>
        <v/>
      </c>
      <c r="BL135" s="9">
        <f>IF(AND((ROW()-6)&lt;=$Q$3,ISNUMBER(AY134)),AY134/$Q$4+AZ134*AG135+BA134*AH135+BB134*AI135+BC134*AJ135+BD134*AK135+BE134*AL135+BF134*AM135+BG134*AN135+BH134*AO135,"")</f>
        <v/>
      </c>
      <c r="BM135">
        <f>IF(ISNUMBER(BL135),AVERAGE(OFFSET(AF134,1-$Q$5,0,$Q$5,1)),"")</f>
        <v/>
      </c>
      <c r="BN135">
        <f>IF(ISNUMBER(BL135),(AF135-BL135)^2,"")</f>
        <v/>
      </c>
      <c r="BO135">
        <f>IF(ISNUMBER(BL135),AF135^2,"")</f>
        <v/>
      </c>
      <c r="BP135">
        <f>IF(ISNUMBER(BL135),(AF135-BM135)^2,"")</f>
        <v/>
      </c>
    </row>
    <row r="136">
      <c r="O136">
        <f>IF($R136="","",IF($Q$1="Weekly",INT(($R136-2)/7),IF($Q$1="Quarterly",YEAR($R136)*4+ROUNDUP(MONTH($R136)/3),YEAR($R136)*12+MONTH($R136))))</f>
        <v/>
      </c>
      <c r="P136">
        <f>IF($R136="","",IF($R137="",1,IF($O136&lt;&gt;$O137,1,0)))</f>
        <v/>
      </c>
      <c r="Q136">
        <f>IF($P136=1,SUM($P$7:$P136),"")</f>
        <v/>
      </c>
      <c r="R136">
        <f>IF($A136="","",IF(ISNUMBER($A136),$A136,IFERROR(DATEVALUE($A136),NA())))</f>
        <v/>
      </c>
      <c r="S136" s="7">
        <f>IFERROR(INDEX($R$7:$R$60000,MATCH(ROW()-6,$Q$7:$Q$60000,0)),"")</f>
        <v/>
      </c>
      <c r="T136">
        <f>IFERROR(INDEX($B$7:$B$60000,MATCH(ROW()-6,$Q$7:$Q$60000,0))*1,"")</f>
        <v/>
      </c>
      <c r="U136">
        <f>IFERROR(INDEX($C$7:$C$60000,MATCH(ROW()-6,$Q$7:$Q$60000,0))*1,"")</f>
        <v/>
      </c>
      <c r="V136">
        <f>IFERROR(INDEX($D$7:$D$60000,MATCH(ROW()-6,$Q$7:$Q$60000,0))*1,"")</f>
        <v/>
      </c>
      <c r="W136">
        <f>IFERROR(INDEX($E$7:$E$60000,MATCH(ROW()-6,$Q$7:$Q$60000,0))*1,"")</f>
        <v/>
      </c>
      <c r="X136">
        <f>IFERROR(INDEX($F$7:$F$60000,MATCH(ROW()-6,$Q$7:$Q$60000,0))*1,"")</f>
        <v/>
      </c>
      <c r="Y136">
        <f>IFERROR(INDEX($G$7:$G$60000,MATCH(ROW()-6,$Q$7:$Q$60000,0))*1,"")</f>
        <v/>
      </c>
      <c r="Z136">
        <f>IFERROR(INDEX($H$7:$H$60000,MATCH(ROW()-6,$Q$7:$Q$60000,0))*1,"")</f>
        <v/>
      </c>
      <c r="AA136">
        <f>IFERROR(INDEX($I$7:$I$60000,MATCH(ROW()-6,$Q$7:$Q$60000,0))*1,"")</f>
        <v/>
      </c>
      <c r="AB136">
        <f>IFERROR(INDEX($J$7:$J$60000,MATCH(ROW()-6,$Q$7:$Q$60000,0))*1,"")</f>
        <v/>
      </c>
      <c r="AC136">
        <f>IFERROR(INDEX($K$7:$K$60000,MATCH(ROW()-6,$Q$7:$Q$60000,0))*1,"")</f>
        <v/>
      </c>
      <c r="AF136" s="9">
        <f>IF(OR($S136="",$S135=""),"",IF($B$5="diff",($T136-$T135),LN($T136/$T135)))</f>
        <v/>
      </c>
      <c r="AG136" s="9">
        <f>IF(OR($S136="",$S135=""),"",IF($C$5="diff",(U136-U135),LN(U136/U135)))</f>
        <v/>
      </c>
      <c r="AH136" s="9">
        <f>IF(OR($S136="",$S135=""),"",IF($D$5="diff",(V136-V135),LN(V136/V135)))</f>
        <v/>
      </c>
      <c r="AI136" s="9">
        <f>IF(OR($S136="",$S135=""),"",IF($E$5="diff",(W136-W135),LN(W136/W135)))</f>
        <v/>
      </c>
      <c r="AJ136" s="9">
        <f>IF(OR($S136="",$S135=""),"",IF($F$5="diff",(X136-X135),LN(X136/X135)))</f>
        <v/>
      </c>
      <c r="AK136" s="9">
        <f>IF(OR($S136="",$S135=""),"",IF($G$5="diff",(Y136-Y135),LN(Y136/Y135)))</f>
        <v/>
      </c>
      <c r="AL136" s="9">
        <f>IF(OR($S136="",$S135=""),"",IF($H$5="diff",(Z136-Z135),LN(Z136/Z135)))</f>
        <v/>
      </c>
      <c r="AM136" s="9">
        <f>IF(OR($S136="",$S135=""),"",IF($I$5="diff",(AA136-AA135),LN(AA136/AA135)))</f>
        <v/>
      </c>
      <c r="AN136" s="9">
        <f>IF(OR($S136="",$S135=""),"",IF($J$5="diff",(AB136-AB135),LN(AB136/AB135)))</f>
        <v/>
      </c>
      <c r="AO136" s="9">
        <f>IF(OR($S136="",$S135=""),"",IF($K$5="diff",(AC136-AC135),LN(AC136/AC135)))</f>
        <v/>
      </c>
      <c r="AR136" s="9">
        <f>IF($AF136="","",$AU$13+$AU$4*AG136+$AU$5*AH136+$AU$6*AI136+$AU$7*AJ136+$AU$8*AK136+$AU$9*AL136+$AU$10*AM136+$AU$11*AN136+$AU$12*AO136)</f>
        <v/>
      </c>
      <c r="AY136" s="10">
        <f>IF(AND((ROW()-7)&gt;=$Q$5,(ROW()-6)&lt;=$Q$3),INDEX(LINEST(OFFSET(AF136,1-$Q$5,0,$Q$5,1),OFFSET(AG136,1-$Q$5,0,$Q$5,9),TRUE,TRUE),1,10)*$Q$4,"")</f>
        <v/>
      </c>
      <c r="AZ136" s="9">
        <f>IF(AND((ROW()-7)&gt;=$Q$5,(ROW()-6)&lt;=$Q$3),INDEX(LINEST(OFFSET(AF136,1-$Q$5,0,$Q$5,1),OFFSET(AG136,1-$Q$5,0,$Q$5,9),TRUE,TRUE),1,9),"")</f>
        <v/>
      </c>
      <c r="BA136" s="9">
        <f>IF(AND((ROW()-7)&gt;=$Q$5,(ROW()-6)&lt;=$Q$3),INDEX(LINEST(OFFSET(AF136,1-$Q$5,0,$Q$5,1),OFFSET(AG136,1-$Q$5,0,$Q$5,9),TRUE,TRUE),1,8),"")</f>
        <v/>
      </c>
      <c r="BB136" s="9">
        <f>IF(AND((ROW()-7)&gt;=$Q$5,(ROW()-6)&lt;=$Q$3),INDEX(LINEST(OFFSET(AF136,1-$Q$5,0,$Q$5,1),OFFSET(AG136,1-$Q$5,0,$Q$5,9),TRUE,TRUE),1,7),"")</f>
        <v/>
      </c>
      <c r="BC136" s="9">
        <f>IF(AND((ROW()-7)&gt;=$Q$5,(ROW()-6)&lt;=$Q$3),INDEX(LINEST(OFFSET(AF136,1-$Q$5,0,$Q$5,1),OFFSET(AG136,1-$Q$5,0,$Q$5,9),TRUE,TRUE),1,6),"")</f>
        <v/>
      </c>
      <c r="BD136" s="9">
        <f>IF(AND((ROW()-7)&gt;=$Q$5,(ROW()-6)&lt;=$Q$3),INDEX(LINEST(OFFSET(AF136,1-$Q$5,0,$Q$5,1),OFFSET(AG136,1-$Q$5,0,$Q$5,9),TRUE,TRUE),1,5),"")</f>
        <v/>
      </c>
      <c r="BE136" s="9">
        <f>IF(AND((ROW()-7)&gt;=$Q$5,(ROW()-6)&lt;=$Q$3),INDEX(LINEST(OFFSET(AF136,1-$Q$5,0,$Q$5,1),OFFSET(AG136,1-$Q$5,0,$Q$5,9),TRUE,TRUE),1,4),"")</f>
        <v/>
      </c>
      <c r="BF136" s="9">
        <f>IF(AND((ROW()-7)&gt;=$Q$5,(ROW()-6)&lt;=$Q$3),INDEX(LINEST(OFFSET(AF136,1-$Q$5,0,$Q$5,1),OFFSET(AG136,1-$Q$5,0,$Q$5,9),TRUE,TRUE),1,3),"")</f>
        <v/>
      </c>
      <c r="BG136" s="9">
        <f>IF(AND((ROW()-7)&gt;=$Q$5,(ROW()-6)&lt;=$Q$3),INDEX(LINEST(OFFSET(AF136,1-$Q$5,0,$Q$5,1),OFFSET(AG136,1-$Q$5,0,$Q$5,9),TRUE,TRUE),1,2),"")</f>
        <v/>
      </c>
      <c r="BH136" s="9">
        <f>IF(AND((ROW()-7)&gt;=$Q$5,(ROW()-6)&lt;=$Q$3),INDEX(LINEST(OFFSET(AF136,1-$Q$5,0,$Q$5,1),OFFSET(AG136,1-$Q$5,0,$Q$5,9),TRUE,TRUE),1,1),"")</f>
        <v/>
      </c>
      <c r="BI136" s="10">
        <f>IF(AND((ROW()-7)&gt;=$Q$5,(ROW()-6)&lt;=$Q$3),INDEX(LINEST(OFFSET(AF136,1-$Q$5,0,$Q$5,1),OFFSET(AG136,1-$Q$5,0,$Q$5,9),TRUE,TRUE),3,1),"")</f>
        <v/>
      </c>
      <c r="BL136" s="9">
        <f>IF(AND((ROW()-6)&lt;=$Q$3,ISNUMBER(AY135)),AY135/$Q$4+AZ135*AG136+BA135*AH136+BB135*AI136+BC135*AJ136+BD135*AK136+BE135*AL136+BF135*AM136+BG135*AN136+BH135*AO136,"")</f>
        <v/>
      </c>
      <c r="BM136">
        <f>IF(ISNUMBER(BL136),AVERAGE(OFFSET(AF135,1-$Q$5,0,$Q$5,1)),"")</f>
        <v/>
      </c>
      <c r="BN136">
        <f>IF(ISNUMBER(BL136),(AF136-BL136)^2,"")</f>
        <v/>
      </c>
      <c r="BO136">
        <f>IF(ISNUMBER(BL136),AF136^2,"")</f>
        <v/>
      </c>
      <c r="BP136">
        <f>IF(ISNUMBER(BL136),(AF136-BM136)^2,"")</f>
        <v/>
      </c>
    </row>
    <row r="137">
      <c r="O137">
        <f>IF($R137="","",IF($Q$1="Weekly",INT(($R137-2)/7),IF($Q$1="Quarterly",YEAR($R137)*4+ROUNDUP(MONTH($R137)/3),YEAR($R137)*12+MONTH($R137))))</f>
        <v/>
      </c>
      <c r="P137">
        <f>IF($R137="","",IF($R138="",1,IF($O137&lt;&gt;$O138,1,0)))</f>
        <v/>
      </c>
      <c r="Q137">
        <f>IF($P137=1,SUM($P$7:$P137),"")</f>
        <v/>
      </c>
      <c r="R137">
        <f>IF($A137="","",IF(ISNUMBER($A137),$A137,IFERROR(DATEVALUE($A137),NA())))</f>
        <v/>
      </c>
      <c r="S137" s="7">
        <f>IFERROR(INDEX($R$7:$R$60000,MATCH(ROW()-6,$Q$7:$Q$60000,0)),"")</f>
        <v/>
      </c>
      <c r="T137">
        <f>IFERROR(INDEX($B$7:$B$60000,MATCH(ROW()-6,$Q$7:$Q$60000,0))*1,"")</f>
        <v/>
      </c>
      <c r="U137">
        <f>IFERROR(INDEX($C$7:$C$60000,MATCH(ROW()-6,$Q$7:$Q$60000,0))*1,"")</f>
        <v/>
      </c>
      <c r="V137">
        <f>IFERROR(INDEX($D$7:$D$60000,MATCH(ROW()-6,$Q$7:$Q$60000,0))*1,"")</f>
        <v/>
      </c>
      <c r="W137">
        <f>IFERROR(INDEX($E$7:$E$60000,MATCH(ROW()-6,$Q$7:$Q$60000,0))*1,"")</f>
        <v/>
      </c>
      <c r="X137">
        <f>IFERROR(INDEX($F$7:$F$60000,MATCH(ROW()-6,$Q$7:$Q$60000,0))*1,"")</f>
        <v/>
      </c>
      <c r="Y137">
        <f>IFERROR(INDEX($G$7:$G$60000,MATCH(ROW()-6,$Q$7:$Q$60000,0))*1,"")</f>
        <v/>
      </c>
      <c r="Z137">
        <f>IFERROR(INDEX($H$7:$H$60000,MATCH(ROW()-6,$Q$7:$Q$60000,0))*1,"")</f>
        <v/>
      </c>
      <c r="AA137">
        <f>IFERROR(INDEX($I$7:$I$60000,MATCH(ROW()-6,$Q$7:$Q$60000,0))*1,"")</f>
        <v/>
      </c>
      <c r="AB137">
        <f>IFERROR(INDEX($J$7:$J$60000,MATCH(ROW()-6,$Q$7:$Q$60000,0))*1,"")</f>
        <v/>
      </c>
      <c r="AC137">
        <f>IFERROR(INDEX($K$7:$K$60000,MATCH(ROW()-6,$Q$7:$Q$60000,0))*1,"")</f>
        <v/>
      </c>
      <c r="AF137" s="9">
        <f>IF(OR($S137="",$S136=""),"",IF($B$5="diff",($T137-$T136),LN($T137/$T136)))</f>
        <v/>
      </c>
      <c r="AG137" s="9">
        <f>IF(OR($S137="",$S136=""),"",IF($C$5="diff",(U137-U136),LN(U137/U136)))</f>
        <v/>
      </c>
      <c r="AH137" s="9">
        <f>IF(OR($S137="",$S136=""),"",IF($D$5="diff",(V137-V136),LN(V137/V136)))</f>
        <v/>
      </c>
      <c r="AI137" s="9">
        <f>IF(OR($S137="",$S136=""),"",IF($E$5="diff",(W137-W136),LN(W137/W136)))</f>
        <v/>
      </c>
      <c r="AJ137" s="9">
        <f>IF(OR($S137="",$S136=""),"",IF($F$5="diff",(X137-X136),LN(X137/X136)))</f>
        <v/>
      </c>
      <c r="AK137" s="9">
        <f>IF(OR($S137="",$S136=""),"",IF($G$5="diff",(Y137-Y136),LN(Y137/Y136)))</f>
        <v/>
      </c>
      <c r="AL137" s="9">
        <f>IF(OR($S137="",$S136=""),"",IF($H$5="diff",(Z137-Z136),LN(Z137/Z136)))</f>
        <v/>
      </c>
      <c r="AM137" s="9">
        <f>IF(OR($S137="",$S136=""),"",IF($I$5="diff",(AA137-AA136),LN(AA137/AA136)))</f>
        <v/>
      </c>
      <c r="AN137" s="9">
        <f>IF(OR($S137="",$S136=""),"",IF($J$5="diff",(AB137-AB136),LN(AB137/AB136)))</f>
        <v/>
      </c>
      <c r="AO137" s="9">
        <f>IF(OR($S137="",$S136=""),"",IF($K$5="diff",(AC137-AC136),LN(AC137/AC136)))</f>
        <v/>
      </c>
      <c r="AR137" s="9">
        <f>IF($AF137="","",$AU$13+$AU$4*AG137+$AU$5*AH137+$AU$6*AI137+$AU$7*AJ137+$AU$8*AK137+$AU$9*AL137+$AU$10*AM137+$AU$11*AN137+$AU$12*AO137)</f>
        <v/>
      </c>
      <c r="AY137" s="10">
        <f>IF(AND((ROW()-7)&gt;=$Q$5,(ROW()-6)&lt;=$Q$3),INDEX(LINEST(OFFSET(AF137,1-$Q$5,0,$Q$5,1),OFFSET(AG137,1-$Q$5,0,$Q$5,9),TRUE,TRUE),1,10)*$Q$4,"")</f>
        <v/>
      </c>
      <c r="AZ137" s="9">
        <f>IF(AND((ROW()-7)&gt;=$Q$5,(ROW()-6)&lt;=$Q$3),INDEX(LINEST(OFFSET(AF137,1-$Q$5,0,$Q$5,1),OFFSET(AG137,1-$Q$5,0,$Q$5,9),TRUE,TRUE),1,9),"")</f>
        <v/>
      </c>
      <c r="BA137" s="9">
        <f>IF(AND((ROW()-7)&gt;=$Q$5,(ROW()-6)&lt;=$Q$3),INDEX(LINEST(OFFSET(AF137,1-$Q$5,0,$Q$5,1),OFFSET(AG137,1-$Q$5,0,$Q$5,9),TRUE,TRUE),1,8),"")</f>
        <v/>
      </c>
      <c r="BB137" s="9">
        <f>IF(AND((ROW()-7)&gt;=$Q$5,(ROW()-6)&lt;=$Q$3),INDEX(LINEST(OFFSET(AF137,1-$Q$5,0,$Q$5,1),OFFSET(AG137,1-$Q$5,0,$Q$5,9),TRUE,TRUE),1,7),"")</f>
        <v/>
      </c>
      <c r="BC137" s="9">
        <f>IF(AND((ROW()-7)&gt;=$Q$5,(ROW()-6)&lt;=$Q$3),INDEX(LINEST(OFFSET(AF137,1-$Q$5,0,$Q$5,1),OFFSET(AG137,1-$Q$5,0,$Q$5,9),TRUE,TRUE),1,6),"")</f>
        <v/>
      </c>
      <c r="BD137" s="9">
        <f>IF(AND((ROW()-7)&gt;=$Q$5,(ROW()-6)&lt;=$Q$3),INDEX(LINEST(OFFSET(AF137,1-$Q$5,0,$Q$5,1),OFFSET(AG137,1-$Q$5,0,$Q$5,9),TRUE,TRUE),1,5),"")</f>
        <v/>
      </c>
      <c r="BE137" s="9">
        <f>IF(AND((ROW()-7)&gt;=$Q$5,(ROW()-6)&lt;=$Q$3),INDEX(LINEST(OFFSET(AF137,1-$Q$5,0,$Q$5,1),OFFSET(AG137,1-$Q$5,0,$Q$5,9),TRUE,TRUE),1,4),"")</f>
        <v/>
      </c>
      <c r="BF137" s="9">
        <f>IF(AND((ROW()-7)&gt;=$Q$5,(ROW()-6)&lt;=$Q$3),INDEX(LINEST(OFFSET(AF137,1-$Q$5,0,$Q$5,1),OFFSET(AG137,1-$Q$5,0,$Q$5,9),TRUE,TRUE),1,3),"")</f>
        <v/>
      </c>
      <c r="BG137" s="9">
        <f>IF(AND((ROW()-7)&gt;=$Q$5,(ROW()-6)&lt;=$Q$3),INDEX(LINEST(OFFSET(AF137,1-$Q$5,0,$Q$5,1),OFFSET(AG137,1-$Q$5,0,$Q$5,9),TRUE,TRUE),1,2),"")</f>
        <v/>
      </c>
      <c r="BH137" s="9">
        <f>IF(AND((ROW()-7)&gt;=$Q$5,(ROW()-6)&lt;=$Q$3),INDEX(LINEST(OFFSET(AF137,1-$Q$5,0,$Q$5,1),OFFSET(AG137,1-$Q$5,0,$Q$5,9),TRUE,TRUE),1,1),"")</f>
        <v/>
      </c>
      <c r="BI137" s="10">
        <f>IF(AND((ROW()-7)&gt;=$Q$5,(ROW()-6)&lt;=$Q$3),INDEX(LINEST(OFFSET(AF137,1-$Q$5,0,$Q$5,1),OFFSET(AG137,1-$Q$5,0,$Q$5,9),TRUE,TRUE),3,1),"")</f>
        <v/>
      </c>
      <c r="BL137" s="9">
        <f>IF(AND((ROW()-6)&lt;=$Q$3,ISNUMBER(AY136)),AY136/$Q$4+AZ136*AG137+BA136*AH137+BB136*AI137+BC136*AJ137+BD136*AK137+BE136*AL137+BF136*AM137+BG136*AN137+BH136*AO137,"")</f>
        <v/>
      </c>
      <c r="BM137">
        <f>IF(ISNUMBER(BL137),AVERAGE(OFFSET(AF136,1-$Q$5,0,$Q$5,1)),"")</f>
        <v/>
      </c>
      <c r="BN137">
        <f>IF(ISNUMBER(BL137),(AF137-BL137)^2,"")</f>
        <v/>
      </c>
      <c r="BO137">
        <f>IF(ISNUMBER(BL137),AF137^2,"")</f>
        <v/>
      </c>
      <c r="BP137">
        <f>IF(ISNUMBER(BL137),(AF137-BM137)^2,"")</f>
        <v/>
      </c>
    </row>
    <row r="138">
      <c r="O138">
        <f>IF($R138="","",IF($Q$1="Weekly",INT(($R138-2)/7),IF($Q$1="Quarterly",YEAR($R138)*4+ROUNDUP(MONTH($R138)/3),YEAR($R138)*12+MONTH($R138))))</f>
        <v/>
      </c>
      <c r="P138">
        <f>IF($R138="","",IF($R139="",1,IF($O138&lt;&gt;$O139,1,0)))</f>
        <v/>
      </c>
      <c r="Q138">
        <f>IF($P138=1,SUM($P$7:$P138),"")</f>
        <v/>
      </c>
      <c r="R138">
        <f>IF($A138="","",IF(ISNUMBER($A138),$A138,IFERROR(DATEVALUE($A138),NA())))</f>
        <v/>
      </c>
      <c r="S138" s="7">
        <f>IFERROR(INDEX($R$7:$R$60000,MATCH(ROW()-6,$Q$7:$Q$60000,0)),"")</f>
        <v/>
      </c>
      <c r="T138">
        <f>IFERROR(INDEX($B$7:$B$60000,MATCH(ROW()-6,$Q$7:$Q$60000,0))*1,"")</f>
        <v/>
      </c>
      <c r="U138">
        <f>IFERROR(INDEX($C$7:$C$60000,MATCH(ROW()-6,$Q$7:$Q$60000,0))*1,"")</f>
        <v/>
      </c>
      <c r="V138">
        <f>IFERROR(INDEX($D$7:$D$60000,MATCH(ROW()-6,$Q$7:$Q$60000,0))*1,"")</f>
        <v/>
      </c>
      <c r="W138">
        <f>IFERROR(INDEX($E$7:$E$60000,MATCH(ROW()-6,$Q$7:$Q$60000,0))*1,"")</f>
        <v/>
      </c>
      <c r="X138">
        <f>IFERROR(INDEX($F$7:$F$60000,MATCH(ROW()-6,$Q$7:$Q$60000,0))*1,"")</f>
        <v/>
      </c>
      <c r="Y138">
        <f>IFERROR(INDEX($G$7:$G$60000,MATCH(ROW()-6,$Q$7:$Q$60000,0))*1,"")</f>
        <v/>
      </c>
      <c r="Z138">
        <f>IFERROR(INDEX($H$7:$H$60000,MATCH(ROW()-6,$Q$7:$Q$60000,0))*1,"")</f>
        <v/>
      </c>
      <c r="AA138">
        <f>IFERROR(INDEX($I$7:$I$60000,MATCH(ROW()-6,$Q$7:$Q$60000,0))*1,"")</f>
        <v/>
      </c>
      <c r="AB138">
        <f>IFERROR(INDEX($J$7:$J$60000,MATCH(ROW()-6,$Q$7:$Q$60000,0))*1,"")</f>
        <v/>
      </c>
      <c r="AC138">
        <f>IFERROR(INDEX($K$7:$K$60000,MATCH(ROW()-6,$Q$7:$Q$60000,0))*1,"")</f>
        <v/>
      </c>
      <c r="AF138" s="9">
        <f>IF(OR($S138="",$S137=""),"",IF($B$5="diff",($T138-$T137),LN($T138/$T137)))</f>
        <v/>
      </c>
      <c r="AG138" s="9">
        <f>IF(OR($S138="",$S137=""),"",IF($C$5="diff",(U138-U137),LN(U138/U137)))</f>
        <v/>
      </c>
      <c r="AH138" s="9">
        <f>IF(OR($S138="",$S137=""),"",IF($D$5="diff",(V138-V137),LN(V138/V137)))</f>
        <v/>
      </c>
      <c r="AI138" s="9">
        <f>IF(OR($S138="",$S137=""),"",IF($E$5="diff",(W138-W137),LN(W138/W137)))</f>
        <v/>
      </c>
      <c r="AJ138" s="9">
        <f>IF(OR($S138="",$S137=""),"",IF($F$5="diff",(X138-X137),LN(X138/X137)))</f>
        <v/>
      </c>
      <c r="AK138" s="9">
        <f>IF(OR($S138="",$S137=""),"",IF($G$5="diff",(Y138-Y137),LN(Y138/Y137)))</f>
        <v/>
      </c>
      <c r="AL138" s="9">
        <f>IF(OR($S138="",$S137=""),"",IF($H$5="diff",(Z138-Z137),LN(Z138/Z137)))</f>
        <v/>
      </c>
      <c r="AM138" s="9">
        <f>IF(OR($S138="",$S137=""),"",IF($I$5="diff",(AA138-AA137),LN(AA138/AA137)))</f>
        <v/>
      </c>
      <c r="AN138" s="9">
        <f>IF(OR($S138="",$S137=""),"",IF($J$5="diff",(AB138-AB137),LN(AB138/AB137)))</f>
        <v/>
      </c>
      <c r="AO138" s="9">
        <f>IF(OR($S138="",$S137=""),"",IF($K$5="diff",(AC138-AC137),LN(AC138/AC137)))</f>
        <v/>
      </c>
      <c r="AR138" s="9">
        <f>IF($AF138="","",$AU$13+$AU$4*AG138+$AU$5*AH138+$AU$6*AI138+$AU$7*AJ138+$AU$8*AK138+$AU$9*AL138+$AU$10*AM138+$AU$11*AN138+$AU$12*AO138)</f>
        <v/>
      </c>
      <c r="AY138" s="10">
        <f>IF(AND((ROW()-7)&gt;=$Q$5,(ROW()-6)&lt;=$Q$3),INDEX(LINEST(OFFSET(AF138,1-$Q$5,0,$Q$5,1),OFFSET(AG138,1-$Q$5,0,$Q$5,9),TRUE,TRUE),1,10)*$Q$4,"")</f>
        <v/>
      </c>
      <c r="AZ138" s="9">
        <f>IF(AND((ROW()-7)&gt;=$Q$5,(ROW()-6)&lt;=$Q$3),INDEX(LINEST(OFFSET(AF138,1-$Q$5,0,$Q$5,1),OFFSET(AG138,1-$Q$5,0,$Q$5,9),TRUE,TRUE),1,9),"")</f>
        <v/>
      </c>
      <c r="BA138" s="9">
        <f>IF(AND((ROW()-7)&gt;=$Q$5,(ROW()-6)&lt;=$Q$3),INDEX(LINEST(OFFSET(AF138,1-$Q$5,0,$Q$5,1),OFFSET(AG138,1-$Q$5,0,$Q$5,9),TRUE,TRUE),1,8),"")</f>
        <v/>
      </c>
      <c r="BB138" s="9">
        <f>IF(AND((ROW()-7)&gt;=$Q$5,(ROW()-6)&lt;=$Q$3),INDEX(LINEST(OFFSET(AF138,1-$Q$5,0,$Q$5,1),OFFSET(AG138,1-$Q$5,0,$Q$5,9),TRUE,TRUE),1,7),"")</f>
        <v/>
      </c>
      <c r="BC138" s="9">
        <f>IF(AND((ROW()-7)&gt;=$Q$5,(ROW()-6)&lt;=$Q$3),INDEX(LINEST(OFFSET(AF138,1-$Q$5,0,$Q$5,1),OFFSET(AG138,1-$Q$5,0,$Q$5,9),TRUE,TRUE),1,6),"")</f>
        <v/>
      </c>
      <c r="BD138" s="9">
        <f>IF(AND((ROW()-7)&gt;=$Q$5,(ROW()-6)&lt;=$Q$3),INDEX(LINEST(OFFSET(AF138,1-$Q$5,0,$Q$5,1),OFFSET(AG138,1-$Q$5,0,$Q$5,9),TRUE,TRUE),1,5),"")</f>
        <v/>
      </c>
      <c r="BE138" s="9">
        <f>IF(AND((ROW()-7)&gt;=$Q$5,(ROW()-6)&lt;=$Q$3),INDEX(LINEST(OFFSET(AF138,1-$Q$5,0,$Q$5,1),OFFSET(AG138,1-$Q$5,0,$Q$5,9),TRUE,TRUE),1,4),"")</f>
        <v/>
      </c>
      <c r="BF138" s="9">
        <f>IF(AND((ROW()-7)&gt;=$Q$5,(ROW()-6)&lt;=$Q$3),INDEX(LINEST(OFFSET(AF138,1-$Q$5,0,$Q$5,1),OFFSET(AG138,1-$Q$5,0,$Q$5,9),TRUE,TRUE),1,3),"")</f>
        <v/>
      </c>
      <c r="BG138" s="9">
        <f>IF(AND((ROW()-7)&gt;=$Q$5,(ROW()-6)&lt;=$Q$3),INDEX(LINEST(OFFSET(AF138,1-$Q$5,0,$Q$5,1),OFFSET(AG138,1-$Q$5,0,$Q$5,9),TRUE,TRUE),1,2),"")</f>
        <v/>
      </c>
      <c r="BH138" s="9">
        <f>IF(AND((ROW()-7)&gt;=$Q$5,(ROW()-6)&lt;=$Q$3),INDEX(LINEST(OFFSET(AF138,1-$Q$5,0,$Q$5,1),OFFSET(AG138,1-$Q$5,0,$Q$5,9),TRUE,TRUE),1,1),"")</f>
        <v/>
      </c>
      <c r="BI138" s="10">
        <f>IF(AND((ROW()-7)&gt;=$Q$5,(ROW()-6)&lt;=$Q$3),INDEX(LINEST(OFFSET(AF138,1-$Q$5,0,$Q$5,1),OFFSET(AG138,1-$Q$5,0,$Q$5,9),TRUE,TRUE),3,1),"")</f>
        <v/>
      </c>
      <c r="BL138" s="9">
        <f>IF(AND((ROW()-6)&lt;=$Q$3,ISNUMBER(AY137)),AY137/$Q$4+AZ137*AG138+BA137*AH138+BB137*AI138+BC137*AJ138+BD137*AK138+BE137*AL138+BF137*AM138+BG137*AN138+BH137*AO138,"")</f>
        <v/>
      </c>
      <c r="BM138">
        <f>IF(ISNUMBER(BL138),AVERAGE(OFFSET(AF137,1-$Q$5,0,$Q$5,1)),"")</f>
        <v/>
      </c>
      <c r="BN138">
        <f>IF(ISNUMBER(BL138),(AF138-BL138)^2,"")</f>
        <v/>
      </c>
      <c r="BO138">
        <f>IF(ISNUMBER(BL138),AF138^2,"")</f>
        <v/>
      </c>
      <c r="BP138">
        <f>IF(ISNUMBER(BL138),(AF138-BM138)^2,"")</f>
        <v/>
      </c>
    </row>
    <row r="139">
      <c r="O139">
        <f>IF($R139="","",IF($Q$1="Weekly",INT(($R139-2)/7),IF($Q$1="Quarterly",YEAR($R139)*4+ROUNDUP(MONTH($R139)/3),YEAR($R139)*12+MONTH($R139))))</f>
        <v/>
      </c>
      <c r="P139">
        <f>IF($R139="","",IF($R140="",1,IF($O139&lt;&gt;$O140,1,0)))</f>
        <v/>
      </c>
      <c r="Q139">
        <f>IF($P139=1,SUM($P$7:$P139),"")</f>
        <v/>
      </c>
      <c r="R139">
        <f>IF($A139="","",IF(ISNUMBER($A139),$A139,IFERROR(DATEVALUE($A139),NA())))</f>
        <v/>
      </c>
      <c r="S139" s="7">
        <f>IFERROR(INDEX($R$7:$R$60000,MATCH(ROW()-6,$Q$7:$Q$60000,0)),"")</f>
        <v/>
      </c>
      <c r="T139">
        <f>IFERROR(INDEX($B$7:$B$60000,MATCH(ROW()-6,$Q$7:$Q$60000,0))*1,"")</f>
        <v/>
      </c>
      <c r="U139">
        <f>IFERROR(INDEX($C$7:$C$60000,MATCH(ROW()-6,$Q$7:$Q$60000,0))*1,"")</f>
        <v/>
      </c>
      <c r="V139">
        <f>IFERROR(INDEX($D$7:$D$60000,MATCH(ROW()-6,$Q$7:$Q$60000,0))*1,"")</f>
        <v/>
      </c>
      <c r="W139">
        <f>IFERROR(INDEX($E$7:$E$60000,MATCH(ROW()-6,$Q$7:$Q$60000,0))*1,"")</f>
        <v/>
      </c>
      <c r="X139">
        <f>IFERROR(INDEX($F$7:$F$60000,MATCH(ROW()-6,$Q$7:$Q$60000,0))*1,"")</f>
        <v/>
      </c>
      <c r="Y139">
        <f>IFERROR(INDEX($G$7:$G$60000,MATCH(ROW()-6,$Q$7:$Q$60000,0))*1,"")</f>
        <v/>
      </c>
      <c r="Z139">
        <f>IFERROR(INDEX($H$7:$H$60000,MATCH(ROW()-6,$Q$7:$Q$60000,0))*1,"")</f>
        <v/>
      </c>
      <c r="AA139">
        <f>IFERROR(INDEX($I$7:$I$60000,MATCH(ROW()-6,$Q$7:$Q$60000,0))*1,"")</f>
        <v/>
      </c>
      <c r="AB139">
        <f>IFERROR(INDEX($J$7:$J$60000,MATCH(ROW()-6,$Q$7:$Q$60000,0))*1,"")</f>
        <v/>
      </c>
      <c r="AC139">
        <f>IFERROR(INDEX($K$7:$K$60000,MATCH(ROW()-6,$Q$7:$Q$60000,0))*1,"")</f>
        <v/>
      </c>
      <c r="AF139" s="9">
        <f>IF(OR($S139="",$S138=""),"",IF($B$5="diff",($T139-$T138),LN($T139/$T138)))</f>
        <v/>
      </c>
      <c r="AG139" s="9">
        <f>IF(OR($S139="",$S138=""),"",IF($C$5="diff",(U139-U138),LN(U139/U138)))</f>
        <v/>
      </c>
      <c r="AH139" s="9">
        <f>IF(OR($S139="",$S138=""),"",IF($D$5="diff",(V139-V138),LN(V139/V138)))</f>
        <v/>
      </c>
      <c r="AI139" s="9">
        <f>IF(OR($S139="",$S138=""),"",IF($E$5="diff",(W139-W138),LN(W139/W138)))</f>
        <v/>
      </c>
      <c r="AJ139" s="9">
        <f>IF(OR($S139="",$S138=""),"",IF($F$5="diff",(X139-X138),LN(X139/X138)))</f>
        <v/>
      </c>
      <c r="AK139" s="9">
        <f>IF(OR($S139="",$S138=""),"",IF($G$5="diff",(Y139-Y138),LN(Y139/Y138)))</f>
        <v/>
      </c>
      <c r="AL139" s="9">
        <f>IF(OR($S139="",$S138=""),"",IF($H$5="diff",(Z139-Z138),LN(Z139/Z138)))</f>
        <v/>
      </c>
      <c r="AM139" s="9">
        <f>IF(OR($S139="",$S138=""),"",IF($I$5="diff",(AA139-AA138),LN(AA139/AA138)))</f>
        <v/>
      </c>
      <c r="AN139" s="9">
        <f>IF(OR($S139="",$S138=""),"",IF($J$5="diff",(AB139-AB138),LN(AB139/AB138)))</f>
        <v/>
      </c>
      <c r="AO139" s="9">
        <f>IF(OR($S139="",$S138=""),"",IF($K$5="diff",(AC139-AC138),LN(AC139/AC138)))</f>
        <v/>
      </c>
      <c r="AR139" s="9">
        <f>IF($AF139="","",$AU$13+$AU$4*AG139+$AU$5*AH139+$AU$6*AI139+$AU$7*AJ139+$AU$8*AK139+$AU$9*AL139+$AU$10*AM139+$AU$11*AN139+$AU$12*AO139)</f>
        <v/>
      </c>
      <c r="AY139" s="10">
        <f>IF(AND((ROW()-7)&gt;=$Q$5,(ROW()-6)&lt;=$Q$3),INDEX(LINEST(OFFSET(AF139,1-$Q$5,0,$Q$5,1),OFFSET(AG139,1-$Q$5,0,$Q$5,9),TRUE,TRUE),1,10)*$Q$4,"")</f>
        <v/>
      </c>
      <c r="AZ139" s="9">
        <f>IF(AND((ROW()-7)&gt;=$Q$5,(ROW()-6)&lt;=$Q$3),INDEX(LINEST(OFFSET(AF139,1-$Q$5,0,$Q$5,1),OFFSET(AG139,1-$Q$5,0,$Q$5,9),TRUE,TRUE),1,9),"")</f>
        <v/>
      </c>
      <c r="BA139" s="9">
        <f>IF(AND((ROW()-7)&gt;=$Q$5,(ROW()-6)&lt;=$Q$3),INDEX(LINEST(OFFSET(AF139,1-$Q$5,0,$Q$5,1),OFFSET(AG139,1-$Q$5,0,$Q$5,9),TRUE,TRUE),1,8),"")</f>
        <v/>
      </c>
      <c r="BB139" s="9">
        <f>IF(AND((ROW()-7)&gt;=$Q$5,(ROW()-6)&lt;=$Q$3),INDEX(LINEST(OFFSET(AF139,1-$Q$5,0,$Q$5,1),OFFSET(AG139,1-$Q$5,0,$Q$5,9),TRUE,TRUE),1,7),"")</f>
        <v/>
      </c>
      <c r="BC139" s="9">
        <f>IF(AND((ROW()-7)&gt;=$Q$5,(ROW()-6)&lt;=$Q$3),INDEX(LINEST(OFFSET(AF139,1-$Q$5,0,$Q$5,1),OFFSET(AG139,1-$Q$5,0,$Q$5,9),TRUE,TRUE),1,6),"")</f>
        <v/>
      </c>
      <c r="BD139" s="9">
        <f>IF(AND((ROW()-7)&gt;=$Q$5,(ROW()-6)&lt;=$Q$3),INDEX(LINEST(OFFSET(AF139,1-$Q$5,0,$Q$5,1),OFFSET(AG139,1-$Q$5,0,$Q$5,9),TRUE,TRUE),1,5),"")</f>
        <v/>
      </c>
      <c r="BE139" s="9">
        <f>IF(AND((ROW()-7)&gt;=$Q$5,(ROW()-6)&lt;=$Q$3),INDEX(LINEST(OFFSET(AF139,1-$Q$5,0,$Q$5,1),OFFSET(AG139,1-$Q$5,0,$Q$5,9),TRUE,TRUE),1,4),"")</f>
        <v/>
      </c>
      <c r="BF139" s="9">
        <f>IF(AND((ROW()-7)&gt;=$Q$5,(ROW()-6)&lt;=$Q$3),INDEX(LINEST(OFFSET(AF139,1-$Q$5,0,$Q$5,1),OFFSET(AG139,1-$Q$5,0,$Q$5,9),TRUE,TRUE),1,3),"")</f>
        <v/>
      </c>
      <c r="BG139" s="9">
        <f>IF(AND((ROW()-7)&gt;=$Q$5,(ROW()-6)&lt;=$Q$3),INDEX(LINEST(OFFSET(AF139,1-$Q$5,0,$Q$5,1),OFFSET(AG139,1-$Q$5,0,$Q$5,9),TRUE,TRUE),1,2),"")</f>
        <v/>
      </c>
      <c r="BH139" s="9">
        <f>IF(AND((ROW()-7)&gt;=$Q$5,(ROW()-6)&lt;=$Q$3),INDEX(LINEST(OFFSET(AF139,1-$Q$5,0,$Q$5,1),OFFSET(AG139,1-$Q$5,0,$Q$5,9),TRUE,TRUE),1,1),"")</f>
        <v/>
      </c>
      <c r="BI139" s="10">
        <f>IF(AND((ROW()-7)&gt;=$Q$5,(ROW()-6)&lt;=$Q$3),INDEX(LINEST(OFFSET(AF139,1-$Q$5,0,$Q$5,1),OFFSET(AG139,1-$Q$5,0,$Q$5,9),TRUE,TRUE),3,1),"")</f>
        <v/>
      </c>
      <c r="BL139" s="9">
        <f>IF(AND((ROW()-6)&lt;=$Q$3,ISNUMBER(AY138)),AY138/$Q$4+AZ138*AG139+BA138*AH139+BB138*AI139+BC138*AJ139+BD138*AK139+BE138*AL139+BF138*AM139+BG138*AN139+BH138*AO139,"")</f>
        <v/>
      </c>
      <c r="BM139">
        <f>IF(ISNUMBER(BL139),AVERAGE(OFFSET(AF138,1-$Q$5,0,$Q$5,1)),"")</f>
        <v/>
      </c>
      <c r="BN139">
        <f>IF(ISNUMBER(BL139),(AF139-BL139)^2,"")</f>
        <v/>
      </c>
      <c r="BO139">
        <f>IF(ISNUMBER(BL139),AF139^2,"")</f>
        <v/>
      </c>
      <c r="BP139">
        <f>IF(ISNUMBER(BL139),(AF139-BM139)^2,"")</f>
        <v/>
      </c>
    </row>
    <row r="140">
      <c r="O140">
        <f>IF($R140="","",IF($Q$1="Weekly",INT(($R140-2)/7),IF($Q$1="Quarterly",YEAR($R140)*4+ROUNDUP(MONTH($R140)/3),YEAR($R140)*12+MONTH($R140))))</f>
        <v/>
      </c>
      <c r="P140">
        <f>IF($R140="","",IF($R141="",1,IF($O140&lt;&gt;$O141,1,0)))</f>
        <v/>
      </c>
      <c r="Q140">
        <f>IF($P140=1,SUM($P$7:$P140),"")</f>
        <v/>
      </c>
      <c r="R140">
        <f>IF($A140="","",IF(ISNUMBER($A140),$A140,IFERROR(DATEVALUE($A140),NA())))</f>
        <v/>
      </c>
      <c r="S140" s="7">
        <f>IFERROR(INDEX($R$7:$R$60000,MATCH(ROW()-6,$Q$7:$Q$60000,0)),"")</f>
        <v/>
      </c>
      <c r="T140">
        <f>IFERROR(INDEX($B$7:$B$60000,MATCH(ROW()-6,$Q$7:$Q$60000,0))*1,"")</f>
        <v/>
      </c>
      <c r="U140">
        <f>IFERROR(INDEX($C$7:$C$60000,MATCH(ROW()-6,$Q$7:$Q$60000,0))*1,"")</f>
        <v/>
      </c>
      <c r="V140">
        <f>IFERROR(INDEX($D$7:$D$60000,MATCH(ROW()-6,$Q$7:$Q$60000,0))*1,"")</f>
        <v/>
      </c>
      <c r="W140">
        <f>IFERROR(INDEX($E$7:$E$60000,MATCH(ROW()-6,$Q$7:$Q$60000,0))*1,"")</f>
        <v/>
      </c>
      <c r="X140">
        <f>IFERROR(INDEX($F$7:$F$60000,MATCH(ROW()-6,$Q$7:$Q$60000,0))*1,"")</f>
        <v/>
      </c>
      <c r="Y140">
        <f>IFERROR(INDEX($G$7:$G$60000,MATCH(ROW()-6,$Q$7:$Q$60000,0))*1,"")</f>
        <v/>
      </c>
      <c r="Z140">
        <f>IFERROR(INDEX($H$7:$H$60000,MATCH(ROW()-6,$Q$7:$Q$60000,0))*1,"")</f>
        <v/>
      </c>
      <c r="AA140">
        <f>IFERROR(INDEX($I$7:$I$60000,MATCH(ROW()-6,$Q$7:$Q$60000,0))*1,"")</f>
        <v/>
      </c>
      <c r="AB140">
        <f>IFERROR(INDEX($J$7:$J$60000,MATCH(ROW()-6,$Q$7:$Q$60000,0))*1,"")</f>
        <v/>
      </c>
      <c r="AC140">
        <f>IFERROR(INDEX($K$7:$K$60000,MATCH(ROW()-6,$Q$7:$Q$60000,0))*1,"")</f>
        <v/>
      </c>
      <c r="AF140" s="9">
        <f>IF(OR($S140="",$S139=""),"",IF($B$5="diff",($T140-$T139),LN($T140/$T139)))</f>
        <v/>
      </c>
      <c r="AG140" s="9">
        <f>IF(OR($S140="",$S139=""),"",IF($C$5="diff",(U140-U139),LN(U140/U139)))</f>
        <v/>
      </c>
      <c r="AH140" s="9">
        <f>IF(OR($S140="",$S139=""),"",IF($D$5="diff",(V140-V139),LN(V140/V139)))</f>
        <v/>
      </c>
      <c r="AI140" s="9">
        <f>IF(OR($S140="",$S139=""),"",IF($E$5="diff",(W140-W139),LN(W140/W139)))</f>
        <v/>
      </c>
      <c r="AJ140" s="9">
        <f>IF(OR($S140="",$S139=""),"",IF($F$5="diff",(X140-X139),LN(X140/X139)))</f>
        <v/>
      </c>
      <c r="AK140" s="9">
        <f>IF(OR($S140="",$S139=""),"",IF($G$5="diff",(Y140-Y139),LN(Y140/Y139)))</f>
        <v/>
      </c>
      <c r="AL140" s="9">
        <f>IF(OR($S140="",$S139=""),"",IF($H$5="diff",(Z140-Z139),LN(Z140/Z139)))</f>
        <v/>
      </c>
      <c r="AM140" s="9">
        <f>IF(OR($S140="",$S139=""),"",IF($I$5="diff",(AA140-AA139),LN(AA140/AA139)))</f>
        <v/>
      </c>
      <c r="AN140" s="9">
        <f>IF(OR($S140="",$S139=""),"",IF($J$5="diff",(AB140-AB139),LN(AB140/AB139)))</f>
        <v/>
      </c>
      <c r="AO140" s="9">
        <f>IF(OR($S140="",$S139=""),"",IF($K$5="diff",(AC140-AC139),LN(AC140/AC139)))</f>
        <v/>
      </c>
      <c r="AR140" s="9">
        <f>IF($AF140="","",$AU$13+$AU$4*AG140+$AU$5*AH140+$AU$6*AI140+$AU$7*AJ140+$AU$8*AK140+$AU$9*AL140+$AU$10*AM140+$AU$11*AN140+$AU$12*AO140)</f>
        <v/>
      </c>
      <c r="AY140" s="10">
        <f>IF(AND((ROW()-7)&gt;=$Q$5,(ROW()-6)&lt;=$Q$3),INDEX(LINEST(OFFSET(AF140,1-$Q$5,0,$Q$5,1),OFFSET(AG140,1-$Q$5,0,$Q$5,9),TRUE,TRUE),1,10)*$Q$4,"")</f>
        <v/>
      </c>
      <c r="AZ140" s="9">
        <f>IF(AND((ROW()-7)&gt;=$Q$5,(ROW()-6)&lt;=$Q$3),INDEX(LINEST(OFFSET(AF140,1-$Q$5,0,$Q$5,1),OFFSET(AG140,1-$Q$5,0,$Q$5,9),TRUE,TRUE),1,9),"")</f>
        <v/>
      </c>
      <c r="BA140" s="9">
        <f>IF(AND((ROW()-7)&gt;=$Q$5,(ROW()-6)&lt;=$Q$3),INDEX(LINEST(OFFSET(AF140,1-$Q$5,0,$Q$5,1),OFFSET(AG140,1-$Q$5,0,$Q$5,9),TRUE,TRUE),1,8),"")</f>
        <v/>
      </c>
      <c r="BB140" s="9">
        <f>IF(AND((ROW()-7)&gt;=$Q$5,(ROW()-6)&lt;=$Q$3),INDEX(LINEST(OFFSET(AF140,1-$Q$5,0,$Q$5,1),OFFSET(AG140,1-$Q$5,0,$Q$5,9),TRUE,TRUE),1,7),"")</f>
        <v/>
      </c>
      <c r="BC140" s="9">
        <f>IF(AND((ROW()-7)&gt;=$Q$5,(ROW()-6)&lt;=$Q$3),INDEX(LINEST(OFFSET(AF140,1-$Q$5,0,$Q$5,1),OFFSET(AG140,1-$Q$5,0,$Q$5,9),TRUE,TRUE),1,6),"")</f>
        <v/>
      </c>
      <c r="BD140" s="9">
        <f>IF(AND((ROW()-7)&gt;=$Q$5,(ROW()-6)&lt;=$Q$3),INDEX(LINEST(OFFSET(AF140,1-$Q$5,0,$Q$5,1),OFFSET(AG140,1-$Q$5,0,$Q$5,9),TRUE,TRUE),1,5),"")</f>
        <v/>
      </c>
      <c r="BE140" s="9">
        <f>IF(AND((ROW()-7)&gt;=$Q$5,(ROW()-6)&lt;=$Q$3),INDEX(LINEST(OFFSET(AF140,1-$Q$5,0,$Q$5,1),OFFSET(AG140,1-$Q$5,0,$Q$5,9),TRUE,TRUE),1,4),"")</f>
        <v/>
      </c>
      <c r="BF140" s="9">
        <f>IF(AND((ROW()-7)&gt;=$Q$5,(ROW()-6)&lt;=$Q$3),INDEX(LINEST(OFFSET(AF140,1-$Q$5,0,$Q$5,1),OFFSET(AG140,1-$Q$5,0,$Q$5,9),TRUE,TRUE),1,3),"")</f>
        <v/>
      </c>
      <c r="BG140" s="9">
        <f>IF(AND((ROW()-7)&gt;=$Q$5,(ROW()-6)&lt;=$Q$3),INDEX(LINEST(OFFSET(AF140,1-$Q$5,0,$Q$5,1),OFFSET(AG140,1-$Q$5,0,$Q$5,9),TRUE,TRUE),1,2),"")</f>
        <v/>
      </c>
      <c r="BH140" s="9">
        <f>IF(AND((ROW()-7)&gt;=$Q$5,(ROW()-6)&lt;=$Q$3),INDEX(LINEST(OFFSET(AF140,1-$Q$5,0,$Q$5,1),OFFSET(AG140,1-$Q$5,0,$Q$5,9),TRUE,TRUE),1,1),"")</f>
        <v/>
      </c>
      <c r="BI140" s="10">
        <f>IF(AND((ROW()-7)&gt;=$Q$5,(ROW()-6)&lt;=$Q$3),INDEX(LINEST(OFFSET(AF140,1-$Q$5,0,$Q$5,1),OFFSET(AG140,1-$Q$5,0,$Q$5,9),TRUE,TRUE),3,1),"")</f>
        <v/>
      </c>
      <c r="BL140" s="9">
        <f>IF(AND((ROW()-6)&lt;=$Q$3,ISNUMBER(AY139)),AY139/$Q$4+AZ139*AG140+BA139*AH140+BB139*AI140+BC139*AJ140+BD139*AK140+BE139*AL140+BF139*AM140+BG139*AN140+BH139*AO140,"")</f>
        <v/>
      </c>
      <c r="BM140">
        <f>IF(ISNUMBER(BL140),AVERAGE(OFFSET(AF139,1-$Q$5,0,$Q$5,1)),"")</f>
        <v/>
      </c>
      <c r="BN140">
        <f>IF(ISNUMBER(BL140),(AF140-BL140)^2,"")</f>
        <v/>
      </c>
      <c r="BO140">
        <f>IF(ISNUMBER(BL140),AF140^2,"")</f>
        <v/>
      </c>
      <c r="BP140">
        <f>IF(ISNUMBER(BL140),(AF140-BM140)^2,"")</f>
        <v/>
      </c>
    </row>
    <row r="141">
      <c r="O141">
        <f>IF($R141="","",IF($Q$1="Weekly",INT(($R141-2)/7),IF($Q$1="Quarterly",YEAR($R141)*4+ROUNDUP(MONTH($R141)/3),YEAR($R141)*12+MONTH($R141))))</f>
        <v/>
      </c>
      <c r="P141">
        <f>IF($R141="","",IF($R142="",1,IF($O141&lt;&gt;$O142,1,0)))</f>
        <v/>
      </c>
      <c r="Q141">
        <f>IF($P141=1,SUM($P$7:$P141),"")</f>
        <v/>
      </c>
      <c r="R141">
        <f>IF($A141="","",IF(ISNUMBER($A141),$A141,IFERROR(DATEVALUE($A141),NA())))</f>
        <v/>
      </c>
      <c r="S141" s="7">
        <f>IFERROR(INDEX($R$7:$R$60000,MATCH(ROW()-6,$Q$7:$Q$60000,0)),"")</f>
        <v/>
      </c>
      <c r="T141">
        <f>IFERROR(INDEX($B$7:$B$60000,MATCH(ROW()-6,$Q$7:$Q$60000,0))*1,"")</f>
        <v/>
      </c>
      <c r="U141">
        <f>IFERROR(INDEX($C$7:$C$60000,MATCH(ROW()-6,$Q$7:$Q$60000,0))*1,"")</f>
        <v/>
      </c>
      <c r="V141">
        <f>IFERROR(INDEX($D$7:$D$60000,MATCH(ROW()-6,$Q$7:$Q$60000,0))*1,"")</f>
        <v/>
      </c>
      <c r="W141">
        <f>IFERROR(INDEX($E$7:$E$60000,MATCH(ROW()-6,$Q$7:$Q$60000,0))*1,"")</f>
        <v/>
      </c>
      <c r="X141">
        <f>IFERROR(INDEX($F$7:$F$60000,MATCH(ROW()-6,$Q$7:$Q$60000,0))*1,"")</f>
        <v/>
      </c>
      <c r="Y141">
        <f>IFERROR(INDEX($G$7:$G$60000,MATCH(ROW()-6,$Q$7:$Q$60000,0))*1,"")</f>
        <v/>
      </c>
      <c r="Z141">
        <f>IFERROR(INDEX($H$7:$H$60000,MATCH(ROW()-6,$Q$7:$Q$60000,0))*1,"")</f>
        <v/>
      </c>
      <c r="AA141">
        <f>IFERROR(INDEX($I$7:$I$60000,MATCH(ROW()-6,$Q$7:$Q$60000,0))*1,"")</f>
        <v/>
      </c>
      <c r="AB141">
        <f>IFERROR(INDEX($J$7:$J$60000,MATCH(ROW()-6,$Q$7:$Q$60000,0))*1,"")</f>
        <v/>
      </c>
      <c r="AC141">
        <f>IFERROR(INDEX($K$7:$K$60000,MATCH(ROW()-6,$Q$7:$Q$60000,0))*1,"")</f>
        <v/>
      </c>
      <c r="AF141" s="9">
        <f>IF(OR($S141="",$S140=""),"",IF($B$5="diff",($T141-$T140),LN($T141/$T140)))</f>
        <v/>
      </c>
      <c r="AG141" s="9">
        <f>IF(OR($S141="",$S140=""),"",IF($C$5="diff",(U141-U140),LN(U141/U140)))</f>
        <v/>
      </c>
      <c r="AH141" s="9">
        <f>IF(OR($S141="",$S140=""),"",IF($D$5="diff",(V141-V140),LN(V141/V140)))</f>
        <v/>
      </c>
      <c r="AI141" s="9">
        <f>IF(OR($S141="",$S140=""),"",IF($E$5="diff",(W141-W140),LN(W141/W140)))</f>
        <v/>
      </c>
      <c r="AJ141" s="9">
        <f>IF(OR($S141="",$S140=""),"",IF($F$5="diff",(X141-X140),LN(X141/X140)))</f>
        <v/>
      </c>
      <c r="AK141" s="9">
        <f>IF(OR($S141="",$S140=""),"",IF($G$5="diff",(Y141-Y140),LN(Y141/Y140)))</f>
        <v/>
      </c>
      <c r="AL141" s="9">
        <f>IF(OR($S141="",$S140=""),"",IF($H$5="diff",(Z141-Z140),LN(Z141/Z140)))</f>
        <v/>
      </c>
      <c r="AM141" s="9">
        <f>IF(OR($S141="",$S140=""),"",IF($I$5="diff",(AA141-AA140),LN(AA141/AA140)))</f>
        <v/>
      </c>
      <c r="AN141" s="9">
        <f>IF(OR($S141="",$S140=""),"",IF($J$5="diff",(AB141-AB140),LN(AB141/AB140)))</f>
        <v/>
      </c>
      <c r="AO141" s="9">
        <f>IF(OR($S141="",$S140=""),"",IF($K$5="diff",(AC141-AC140),LN(AC141/AC140)))</f>
        <v/>
      </c>
      <c r="AR141" s="9">
        <f>IF($AF141="","",$AU$13+$AU$4*AG141+$AU$5*AH141+$AU$6*AI141+$AU$7*AJ141+$AU$8*AK141+$AU$9*AL141+$AU$10*AM141+$AU$11*AN141+$AU$12*AO141)</f>
        <v/>
      </c>
      <c r="AY141" s="10">
        <f>IF(AND((ROW()-7)&gt;=$Q$5,(ROW()-6)&lt;=$Q$3),INDEX(LINEST(OFFSET(AF141,1-$Q$5,0,$Q$5,1),OFFSET(AG141,1-$Q$5,0,$Q$5,9),TRUE,TRUE),1,10)*$Q$4,"")</f>
        <v/>
      </c>
      <c r="AZ141" s="9">
        <f>IF(AND((ROW()-7)&gt;=$Q$5,(ROW()-6)&lt;=$Q$3),INDEX(LINEST(OFFSET(AF141,1-$Q$5,0,$Q$5,1),OFFSET(AG141,1-$Q$5,0,$Q$5,9),TRUE,TRUE),1,9),"")</f>
        <v/>
      </c>
      <c r="BA141" s="9">
        <f>IF(AND((ROW()-7)&gt;=$Q$5,(ROW()-6)&lt;=$Q$3),INDEX(LINEST(OFFSET(AF141,1-$Q$5,0,$Q$5,1),OFFSET(AG141,1-$Q$5,0,$Q$5,9),TRUE,TRUE),1,8),"")</f>
        <v/>
      </c>
      <c r="BB141" s="9">
        <f>IF(AND((ROW()-7)&gt;=$Q$5,(ROW()-6)&lt;=$Q$3),INDEX(LINEST(OFFSET(AF141,1-$Q$5,0,$Q$5,1),OFFSET(AG141,1-$Q$5,0,$Q$5,9),TRUE,TRUE),1,7),"")</f>
        <v/>
      </c>
      <c r="BC141" s="9">
        <f>IF(AND((ROW()-7)&gt;=$Q$5,(ROW()-6)&lt;=$Q$3),INDEX(LINEST(OFFSET(AF141,1-$Q$5,0,$Q$5,1),OFFSET(AG141,1-$Q$5,0,$Q$5,9),TRUE,TRUE),1,6),"")</f>
        <v/>
      </c>
      <c r="BD141" s="9">
        <f>IF(AND((ROW()-7)&gt;=$Q$5,(ROW()-6)&lt;=$Q$3),INDEX(LINEST(OFFSET(AF141,1-$Q$5,0,$Q$5,1),OFFSET(AG141,1-$Q$5,0,$Q$5,9),TRUE,TRUE),1,5),"")</f>
        <v/>
      </c>
      <c r="BE141" s="9">
        <f>IF(AND((ROW()-7)&gt;=$Q$5,(ROW()-6)&lt;=$Q$3),INDEX(LINEST(OFFSET(AF141,1-$Q$5,0,$Q$5,1),OFFSET(AG141,1-$Q$5,0,$Q$5,9),TRUE,TRUE),1,4),"")</f>
        <v/>
      </c>
      <c r="BF141" s="9">
        <f>IF(AND((ROW()-7)&gt;=$Q$5,(ROW()-6)&lt;=$Q$3),INDEX(LINEST(OFFSET(AF141,1-$Q$5,0,$Q$5,1),OFFSET(AG141,1-$Q$5,0,$Q$5,9),TRUE,TRUE),1,3),"")</f>
        <v/>
      </c>
      <c r="BG141" s="9">
        <f>IF(AND((ROW()-7)&gt;=$Q$5,(ROW()-6)&lt;=$Q$3),INDEX(LINEST(OFFSET(AF141,1-$Q$5,0,$Q$5,1),OFFSET(AG141,1-$Q$5,0,$Q$5,9),TRUE,TRUE),1,2),"")</f>
        <v/>
      </c>
      <c r="BH141" s="9">
        <f>IF(AND((ROW()-7)&gt;=$Q$5,(ROW()-6)&lt;=$Q$3),INDEX(LINEST(OFFSET(AF141,1-$Q$5,0,$Q$5,1),OFFSET(AG141,1-$Q$5,0,$Q$5,9),TRUE,TRUE),1,1),"")</f>
        <v/>
      </c>
      <c r="BI141" s="10">
        <f>IF(AND((ROW()-7)&gt;=$Q$5,(ROW()-6)&lt;=$Q$3),INDEX(LINEST(OFFSET(AF141,1-$Q$5,0,$Q$5,1),OFFSET(AG141,1-$Q$5,0,$Q$5,9),TRUE,TRUE),3,1),"")</f>
        <v/>
      </c>
      <c r="BL141" s="9">
        <f>IF(AND((ROW()-6)&lt;=$Q$3,ISNUMBER(AY140)),AY140/$Q$4+AZ140*AG141+BA140*AH141+BB140*AI141+BC140*AJ141+BD140*AK141+BE140*AL141+BF140*AM141+BG140*AN141+BH140*AO141,"")</f>
        <v/>
      </c>
      <c r="BM141">
        <f>IF(ISNUMBER(BL141),AVERAGE(OFFSET(AF140,1-$Q$5,0,$Q$5,1)),"")</f>
        <v/>
      </c>
      <c r="BN141">
        <f>IF(ISNUMBER(BL141),(AF141-BL141)^2,"")</f>
        <v/>
      </c>
      <c r="BO141">
        <f>IF(ISNUMBER(BL141),AF141^2,"")</f>
        <v/>
      </c>
      <c r="BP141">
        <f>IF(ISNUMBER(BL141),(AF141-BM141)^2,"")</f>
        <v/>
      </c>
    </row>
    <row r="142">
      <c r="O142">
        <f>IF($R142="","",IF($Q$1="Weekly",INT(($R142-2)/7),IF($Q$1="Quarterly",YEAR($R142)*4+ROUNDUP(MONTH($R142)/3),YEAR($R142)*12+MONTH($R142))))</f>
        <v/>
      </c>
      <c r="P142">
        <f>IF($R142="","",IF($R143="",1,IF($O142&lt;&gt;$O143,1,0)))</f>
        <v/>
      </c>
      <c r="Q142">
        <f>IF($P142=1,SUM($P$7:$P142),"")</f>
        <v/>
      </c>
      <c r="R142">
        <f>IF($A142="","",IF(ISNUMBER($A142),$A142,IFERROR(DATEVALUE($A142),NA())))</f>
        <v/>
      </c>
      <c r="S142" s="7">
        <f>IFERROR(INDEX($R$7:$R$60000,MATCH(ROW()-6,$Q$7:$Q$60000,0)),"")</f>
        <v/>
      </c>
      <c r="T142">
        <f>IFERROR(INDEX($B$7:$B$60000,MATCH(ROW()-6,$Q$7:$Q$60000,0))*1,"")</f>
        <v/>
      </c>
      <c r="U142">
        <f>IFERROR(INDEX($C$7:$C$60000,MATCH(ROW()-6,$Q$7:$Q$60000,0))*1,"")</f>
        <v/>
      </c>
      <c r="V142">
        <f>IFERROR(INDEX($D$7:$D$60000,MATCH(ROW()-6,$Q$7:$Q$60000,0))*1,"")</f>
        <v/>
      </c>
      <c r="W142">
        <f>IFERROR(INDEX($E$7:$E$60000,MATCH(ROW()-6,$Q$7:$Q$60000,0))*1,"")</f>
        <v/>
      </c>
      <c r="X142">
        <f>IFERROR(INDEX($F$7:$F$60000,MATCH(ROW()-6,$Q$7:$Q$60000,0))*1,"")</f>
        <v/>
      </c>
      <c r="Y142">
        <f>IFERROR(INDEX($G$7:$G$60000,MATCH(ROW()-6,$Q$7:$Q$60000,0))*1,"")</f>
        <v/>
      </c>
      <c r="Z142">
        <f>IFERROR(INDEX($H$7:$H$60000,MATCH(ROW()-6,$Q$7:$Q$60000,0))*1,"")</f>
        <v/>
      </c>
      <c r="AA142">
        <f>IFERROR(INDEX($I$7:$I$60000,MATCH(ROW()-6,$Q$7:$Q$60000,0))*1,"")</f>
        <v/>
      </c>
      <c r="AB142">
        <f>IFERROR(INDEX($J$7:$J$60000,MATCH(ROW()-6,$Q$7:$Q$60000,0))*1,"")</f>
        <v/>
      </c>
      <c r="AC142">
        <f>IFERROR(INDEX($K$7:$K$60000,MATCH(ROW()-6,$Q$7:$Q$60000,0))*1,"")</f>
        <v/>
      </c>
      <c r="AF142" s="9">
        <f>IF(OR($S142="",$S141=""),"",IF($B$5="diff",($T142-$T141),LN($T142/$T141)))</f>
        <v/>
      </c>
      <c r="AG142" s="9">
        <f>IF(OR($S142="",$S141=""),"",IF($C$5="diff",(U142-U141),LN(U142/U141)))</f>
        <v/>
      </c>
      <c r="AH142" s="9">
        <f>IF(OR($S142="",$S141=""),"",IF($D$5="diff",(V142-V141),LN(V142/V141)))</f>
        <v/>
      </c>
      <c r="AI142" s="9">
        <f>IF(OR($S142="",$S141=""),"",IF($E$5="diff",(W142-W141),LN(W142/W141)))</f>
        <v/>
      </c>
      <c r="AJ142" s="9">
        <f>IF(OR($S142="",$S141=""),"",IF($F$5="diff",(X142-X141),LN(X142/X141)))</f>
        <v/>
      </c>
      <c r="AK142" s="9">
        <f>IF(OR($S142="",$S141=""),"",IF($G$5="diff",(Y142-Y141),LN(Y142/Y141)))</f>
        <v/>
      </c>
      <c r="AL142" s="9">
        <f>IF(OR($S142="",$S141=""),"",IF($H$5="diff",(Z142-Z141),LN(Z142/Z141)))</f>
        <v/>
      </c>
      <c r="AM142" s="9">
        <f>IF(OR($S142="",$S141=""),"",IF($I$5="diff",(AA142-AA141),LN(AA142/AA141)))</f>
        <v/>
      </c>
      <c r="AN142" s="9">
        <f>IF(OR($S142="",$S141=""),"",IF($J$5="diff",(AB142-AB141),LN(AB142/AB141)))</f>
        <v/>
      </c>
      <c r="AO142" s="9">
        <f>IF(OR($S142="",$S141=""),"",IF($K$5="diff",(AC142-AC141),LN(AC142/AC141)))</f>
        <v/>
      </c>
      <c r="AR142" s="9">
        <f>IF($AF142="","",$AU$13+$AU$4*AG142+$AU$5*AH142+$AU$6*AI142+$AU$7*AJ142+$AU$8*AK142+$AU$9*AL142+$AU$10*AM142+$AU$11*AN142+$AU$12*AO142)</f>
        <v/>
      </c>
      <c r="AY142" s="10">
        <f>IF(AND((ROW()-7)&gt;=$Q$5,(ROW()-6)&lt;=$Q$3),INDEX(LINEST(OFFSET(AF142,1-$Q$5,0,$Q$5,1),OFFSET(AG142,1-$Q$5,0,$Q$5,9),TRUE,TRUE),1,10)*$Q$4,"")</f>
        <v/>
      </c>
      <c r="AZ142" s="9">
        <f>IF(AND((ROW()-7)&gt;=$Q$5,(ROW()-6)&lt;=$Q$3),INDEX(LINEST(OFFSET(AF142,1-$Q$5,0,$Q$5,1),OFFSET(AG142,1-$Q$5,0,$Q$5,9),TRUE,TRUE),1,9),"")</f>
        <v/>
      </c>
      <c r="BA142" s="9">
        <f>IF(AND((ROW()-7)&gt;=$Q$5,(ROW()-6)&lt;=$Q$3),INDEX(LINEST(OFFSET(AF142,1-$Q$5,0,$Q$5,1),OFFSET(AG142,1-$Q$5,0,$Q$5,9),TRUE,TRUE),1,8),"")</f>
        <v/>
      </c>
      <c r="BB142" s="9">
        <f>IF(AND((ROW()-7)&gt;=$Q$5,(ROW()-6)&lt;=$Q$3),INDEX(LINEST(OFFSET(AF142,1-$Q$5,0,$Q$5,1),OFFSET(AG142,1-$Q$5,0,$Q$5,9),TRUE,TRUE),1,7),"")</f>
        <v/>
      </c>
      <c r="BC142" s="9">
        <f>IF(AND((ROW()-7)&gt;=$Q$5,(ROW()-6)&lt;=$Q$3),INDEX(LINEST(OFFSET(AF142,1-$Q$5,0,$Q$5,1),OFFSET(AG142,1-$Q$5,0,$Q$5,9),TRUE,TRUE),1,6),"")</f>
        <v/>
      </c>
      <c r="BD142" s="9">
        <f>IF(AND((ROW()-7)&gt;=$Q$5,(ROW()-6)&lt;=$Q$3),INDEX(LINEST(OFFSET(AF142,1-$Q$5,0,$Q$5,1),OFFSET(AG142,1-$Q$5,0,$Q$5,9),TRUE,TRUE),1,5),"")</f>
        <v/>
      </c>
      <c r="BE142" s="9">
        <f>IF(AND((ROW()-7)&gt;=$Q$5,(ROW()-6)&lt;=$Q$3),INDEX(LINEST(OFFSET(AF142,1-$Q$5,0,$Q$5,1),OFFSET(AG142,1-$Q$5,0,$Q$5,9),TRUE,TRUE),1,4),"")</f>
        <v/>
      </c>
      <c r="BF142" s="9">
        <f>IF(AND((ROW()-7)&gt;=$Q$5,(ROW()-6)&lt;=$Q$3),INDEX(LINEST(OFFSET(AF142,1-$Q$5,0,$Q$5,1),OFFSET(AG142,1-$Q$5,0,$Q$5,9),TRUE,TRUE),1,3),"")</f>
        <v/>
      </c>
      <c r="BG142" s="9">
        <f>IF(AND((ROW()-7)&gt;=$Q$5,(ROW()-6)&lt;=$Q$3),INDEX(LINEST(OFFSET(AF142,1-$Q$5,0,$Q$5,1),OFFSET(AG142,1-$Q$5,0,$Q$5,9),TRUE,TRUE),1,2),"")</f>
        <v/>
      </c>
      <c r="BH142" s="9">
        <f>IF(AND((ROW()-7)&gt;=$Q$5,(ROW()-6)&lt;=$Q$3),INDEX(LINEST(OFFSET(AF142,1-$Q$5,0,$Q$5,1),OFFSET(AG142,1-$Q$5,0,$Q$5,9),TRUE,TRUE),1,1),"")</f>
        <v/>
      </c>
      <c r="BI142" s="10">
        <f>IF(AND((ROW()-7)&gt;=$Q$5,(ROW()-6)&lt;=$Q$3),INDEX(LINEST(OFFSET(AF142,1-$Q$5,0,$Q$5,1),OFFSET(AG142,1-$Q$5,0,$Q$5,9),TRUE,TRUE),3,1),"")</f>
        <v/>
      </c>
      <c r="BL142" s="9">
        <f>IF(AND((ROW()-6)&lt;=$Q$3,ISNUMBER(AY141)),AY141/$Q$4+AZ141*AG142+BA141*AH142+BB141*AI142+BC141*AJ142+BD141*AK142+BE141*AL142+BF141*AM142+BG141*AN142+BH141*AO142,"")</f>
        <v/>
      </c>
      <c r="BM142">
        <f>IF(ISNUMBER(BL142),AVERAGE(OFFSET(AF141,1-$Q$5,0,$Q$5,1)),"")</f>
        <v/>
      </c>
      <c r="BN142">
        <f>IF(ISNUMBER(BL142),(AF142-BL142)^2,"")</f>
        <v/>
      </c>
      <c r="BO142">
        <f>IF(ISNUMBER(BL142),AF142^2,"")</f>
        <v/>
      </c>
      <c r="BP142">
        <f>IF(ISNUMBER(BL142),(AF142-BM142)^2,"")</f>
        <v/>
      </c>
    </row>
    <row r="143">
      <c r="O143">
        <f>IF($R143="","",IF($Q$1="Weekly",INT(($R143-2)/7),IF($Q$1="Quarterly",YEAR($R143)*4+ROUNDUP(MONTH($R143)/3),YEAR($R143)*12+MONTH($R143))))</f>
        <v/>
      </c>
      <c r="P143">
        <f>IF($R143="","",IF($R144="",1,IF($O143&lt;&gt;$O144,1,0)))</f>
        <v/>
      </c>
      <c r="Q143">
        <f>IF($P143=1,SUM($P$7:$P143),"")</f>
        <v/>
      </c>
      <c r="R143">
        <f>IF($A143="","",IF(ISNUMBER($A143),$A143,IFERROR(DATEVALUE($A143),NA())))</f>
        <v/>
      </c>
      <c r="S143" s="7">
        <f>IFERROR(INDEX($R$7:$R$60000,MATCH(ROW()-6,$Q$7:$Q$60000,0)),"")</f>
        <v/>
      </c>
      <c r="T143">
        <f>IFERROR(INDEX($B$7:$B$60000,MATCH(ROW()-6,$Q$7:$Q$60000,0))*1,"")</f>
        <v/>
      </c>
      <c r="U143">
        <f>IFERROR(INDEX($C$7:$C$60000,MATCH(ROW()-6,$Q$7:$Q$60000,0))*1,"")</f>
        <v/>
      </c>
      <c r="V143">
        <f>IFERROR(INDEX($D$7:$D$60000,MATCH(ROW()-6,$Q$7:$Q$60000,0))*1,"")</f>
        <v/>
      </c>
      <c r="W143">
        <f>IFERROR(INDEX($E$7:$E$60000,MATCH(ROW()-6,$Q$7:$Q$60000,0))*1,"")</f>
        <v/>
      </c>
      <c r="X143">
        <f>IFERROR(INDEX($F$7:$F$60000,MATCH(ROW()-6,$Q$7:$Q$60000,0))*1,"")</f>
        <v/>
      </c>
      <c r="Y143">
        <f>IFERROR(INDEX($G$7:$G$60000,MATCH(ROW()-6,$Q$7:$Q$60000,0))*1,"")</f>
        <v/>
      </c>
      <c r="Z143">
        <f>IFERROR(INDEX($H$7:$H$60000,MATCH(ROW()-6,$Q$7:$Q$60000,0))*1,"")</f>
        <v/>
      </c>
      <c r="AA143">
        <f>IFERROR(INDEX($I$7:$I$60000,MATCH(ROW()-6,$Q$7:$Q$60000,0))*1,"")</f>
        <v/>
      </c>
      <c r="AB143">
        <f>IFERROR(INDEX($J$7:$J$60000,MATCH(ROW()-6,$Q$7:$Q$60000,0))*1,"")</f>
        <v/>
      </c>
      <c r="AC143">
        <f>IFERROR(INDEX($K$7:$K$60000,MATCH(ROW()-6,$Q$7:$Q$60000,0))*1,"")</f>
        <v/>
      </c>
      <c r="AF143" s="9">
        <f>IF(OR($S143="",$S142=""),"",IF($B$5="diff",($T143-$T142),LN($T143/$T142)))</f>
        <v/>
      </c>
      <c r="AG143" s="9">
        <f>IF(OR($S143="",$S142=""),"",IF($C$5="diff",(U143-U142),LN(U143/U142)))</f>
        <v/>
      </c>
      <c r="AH143" s="9">
        <f>IF(OR($S143="",$S142=""),"",IF($D$5="diff",(V143-V142),LN(V143/V142)))</f>
        <v/>
      </c>
      <c r="AI143" s="9">
        <f>IF(OR($S143="",$S142=""),"",IF($E$5="diff",(W143-W142),LN(W143/W142)))</f>
        <v/>
      </c>
      <c r="AJ143" s="9">
        <f>IF(OR($S143="",$S142=""),"",IF($F$5="diff",(X143-X142),LN(X143/X142)))</f>
        <v/>
      </c>
      <c r="AK143" s="9">
        <f>IF(OR($S143="",$S142=""),"",IF($G$5="diff",(Y143-Y142),LN(Y143/Y142)))</f>
        <v/>
      </c>
      <c r="AL143" s="9">
        <f>IF(OR($S143="",$S142=""),"",IF($H$5="diff",(Z143-Z142),LN(Z143/Z142)))</f>
        <v/>
      </c>
      <c r="AM143" s="9">
        <f>IF(OR($S143="",$S142=""),"",IF($I$5="diff",(AA143-AA142),LN(AA143/AA142)))</f>
        <v/>
      </c>
      <c r="AN143" s="9">
        <f>IF(OR($S143="",$S142=""),"",IF($J$5="diff",(AB143-AB142),LN(AB143/AB142)))</f>
        <v/>
      </c>
      <c r="AO143" s="9">
        <f>IF(OR($S143="",$S142=""),"",IF($K$5="diff",(AC143-AC142),LN(AC143/AC142)))</f>
        <v/>
      </c>
      <c r="AR143" s="9">
        <f>IF($AF143="","",$AU$13+$AU$4*AG143+$AU$5*AH143+$AU$6*AI143+$AU$7*AJ143+$AU$8*AK143+$AU$9*AL143+$AU$10*AM143+$AU$11*AN143+$AU$12*AO143)</f>
        <v/>
      </c>
      <c r="AY143" s="10">
        <f>IF(AND((ROW()-7)&gt;=$Q$5,(ROW()-6)&lt;=$Q$3),INDEX(LINEST(OFFSET(AF143,1-$Q$5,0,$Q$5,1),OFFSET(AG143,1-$Q$5,0,$Q$5,9),TRUE,TRUE),1,10)*$Q$4,"")</f>
        <v/>
      </c>
      <c r="AZ143" s="9">
        <f>IF(AND((ROW()-7)&gt;=$Q$5,(ROW()-6)&lt;=$Q$3),INDEX(LINEST(OFFSET(AF143,1-$Q$5,0,$Q$5,1),OFFSET(AG143,1-$Q$5,0,$Q$5,9),TRUE,TRUE),1,9),"")</f>
        <v/>
      </c>
      <c r="BA143" s="9">
        <f>IF(AND((ROW()-7)&gt;=$Q$5,(ROW()-6)&lt;=$Q$3),INDEX(LINEST(OFFSET(AF143,1-$Q$5,0,$Q$5,1),OFFSET(AG143,1-$Q$5,0,$Q$5,9),TRUE,TRUE),1,8),"")</f>
        <v/>
      </c>
      <c r="BB143" s="9">
        <f>IF(AND((ROW()-7)&gt;=$Q$5,(ROW()-6)&lt;=$Q$3),INDEX(LINEST(OFFSET(AF143,1-$Q$5,0,$Q$5,1),OFFSET(AG143,1-$Q$5,0,$Q$5,9),TRUE,TRUE),1,7),"")</f>
        <v/>
      </c>
      <c r="BC143" s="9">
        <f>IF(AND((ROW()-7)&gt;=$Q$5,(ROW()-6)&lt;=$Q$3),INDEX(LINEST(OFFSET(AF143,1-$Q$5,0,$Q$5,1),OFFSET(AG143,1-$Q$5,0,$Q$5,9),TRUE,TRUE),1,6),"")</f>
        <v/>
      </c>
      <c r="BD143" s="9">
        <f>IF(AND((ROW()-7)&gt;=$Q$5,(ROW()-6)&lt;=$Q$3),INDEX(LINEST(OFFSET(AF143,1-$Q$5,0,$Q$5,1),OFFSET(AG143,1-$Q$5,0,$Q$5,9),TRUE,TRUE),1,5),"")</f>
        <v/>
      </c>
      <c r="BE143" s="9">
        <f>IF(AND((ROW()-7)&gt;=$Q$5,(ROW()-6)&lt;=$Q$3),INDEX(LINEST(OFFSET(AF143,1-$Q$5,0,$Q$5,1),OFFSET(AG143,1-$Q$5,0,$Q$5,9),TRUE,TRUE),1,4),"")</f>
        <v/>
      </c>
      <c r="BF143" s="9">
        <f>IF(AND((ROW()-7)&gt;=$Q$5,(ROW()-6)&lt;=$Q$3),INDEX(LINEST(OFFSET(AF143,1-$Q$5,0,$Q$5,1),OFFSET(AG143,1-$Q$5,0,$Q$5,9),TRUE,TRUE),1,3),"")</f>
        <v/>
      </c>
      <c r="BG143" s="9">
        <f>IF(AND((ROW()-7)&gt;=$Q$5,(ROW()-6)&lt;=$Q$3),INDEX(LINEST(OFFSET(AF143,1-$Q$5,0,$Q$5,1),OFFSET(AG143,1-$Q$5,0,$Q$5,9),TRUE,TRUE),1,2),"")</f>
        <v/>
      </c>
      <c r="BH143" s="9">
        <f>IF(AND((ROW()-7)&gt;=$Q$5,(ROW()-6)&lt;=$Q$3),INDEX(LINEST(OFFSET(AF143,1-$Q$5,0,$Q$5,1),OFFSET(AG143,1-$Q$5,0,$Q$5,9),TRUE,TRUE),1,1),"")</f>
        <v/>
      </c>
      <c r="BI143" s="10">
        <f>IF(AND((ROW()-7)&gt;=$Q$5,(ROW()-6)&lt;=$Q$3),INDEX(LINEST(OFFSET(AF143,1-$Q$5,0,$Q$5,1),OFFSET(AG143,1-$Q$5,0,$Q$5,9),TRUE,TRUE),3,1),"")</f>
        <v/>
      </c>
      <c r="BL143" s="9">
        <f>IF(AND((ROW()-6)&lt;=$Q$3,ISNUMBER(AY142)),AY142/$Q$4+AZ142*AG143+BA142*AH143+BB142*AI143+BC142*AJ143+BD142*AK143+BE142*AL143+BF142*AM143+BG142*AN143+BH142*AO143,"")</f>
        <v/>
      </c>
      <c r="BM143">
        <f>IF(ISNUMBER(BL143),AVERAGE(OFFSET(AF142,1-$Q$5,0,$Q$5,1)),"")</f>
        <v/>
      </c>
      <c r="BN143">
        <f>IF(ISNUMBER(BL143),(AF143-BL143)^2,"")</f>
        <v/>
      </c>
      <c r="BO143">
        <f>IF(ISNUMBER(BL143),AF143^2,"")</f>
        <v/>
      </c>
      <c r="BP143">
        <f>IF(ISNUMBER(BL143),(AF143-BM143)^2,"")</f>
        <v/>
      </c>
    </row>
    <row r="144">
      <c r="O144">
        <f>IF($R144="","",IF($Q$1="Weekly",INT(($R144-2)/7),IF($Q$1="Quarterly",YEAR($R144)*4+ROUNDUP(MONTH($R144)/3),YEAR($R144)*12+MONTH($R144))))</f>
        <v/>
      </c>
      <c r="P144">
        <f>IF($R144="","",IF($R145="",1,IF($O144&lt;&gt;$O145,1,0)))</f>
        <v/>
      </c>
      <c r="Q144">
        <f>IF($P144=1,SUM($P$7:$P144),"")</f>
        <v/>
      </c>
      <c r="R144">
        <f>IF($A144="","",IF(ISNUMBER($A144),$A144,IFERROR(DATEVALUE($A144),NA())))</f>
        <v/>
      </c>
      <c r="S144" s="7">
        <f>IFERROR(INDEX($R$7:$R$60000,MATCH(ROW()-6,$Q$7:$Q$60000,0)),"")</f>
        <v/>
      </c>
      <c r="T144">
        <f>IFERROR(INDEX($B$7:$B$60000,MATCH(ROW()-6,$Q$7:$Q$60000,0))*1,"")</f>
        <v/>
      </c>
      <c r="U144">
        <f>IFERROR(INDEX($C$7:$C$60000,MATCH(ROW()-6,$Q$7:$Q$60000,0))*1,"")</f>
        <v/>
      </c>
      <c r="V144">
        <f>IFERROR(INDEX($D$7:$D$60000,MATCH(ROW()-6,$Q$7:$Q$60000,0))*1,"")</f>
        <v/>
      </c>
      <c r="W144">
        <f>IFERROR(INDEX($E$7:$E$60000,MATCH(ROW()-6,$Q$7:$Q$60000,0))*1,"")</f>
        <v/>
      </c>
      <c r="X144">
        <f>IFERROR(INDEX($F$7:$F$60000,MATCH(ROW()-6,$Q$7:$Q$60000,0))*1,"")</f>
        <v/>
      </c>
      <c r="Y144">
        <f>IFERROR(INDEX($G$7:$G$60000,MATCH(ROW()-6,$Q$7:$Q$60000,0))*1,"")</f>
        <v/>
      </c>
      <c r="Z144">
        <f>IFERROR(INDEX($H$7:$H$60000,MATCH(ROW()-6,$Q$7:$Q$60000,0))*1,"")</f>
        <v/>
      </c>
      <c r="AA144">
        <f>IFERROR(INDEX($I$7:$I$60000,MATCH(ROW()-6,$Q$7:$Q$60000,0))*1,"")</f>
        <v/>
      </c>
      <c r="AB144">
        <f>IFERROR(INDEX($J$7:$J$60000,MATCH(ROW()-6,$Q$7:$Q$60000,0))*1,"")</f>
        <v/>
      </c>
      <c r="AC144">
        <f>IFERROR(INDEX($K$7:$K$60000,MATCH(ROW()-6,$Q$7:$Q$60000,0))*1,"")</f>
        <v/>
      </c>
      <c r="AF144" s="9">
        <f>IF(OR($S144="",$S143=""),"",IF($B$5="diff",($T144-$T143),LN($T144/$T143)))</f>
        <v/>
      </c>
      <c r="AG144" s="9">
        <f>IF(OR($S144="",$S143=""),"",IF($C$5="diff",(U144-U143),LN(U144/U143)))</f>
        <v/>
      </c>
      <c r="AH144" s="9">
        <f>IF(OR($S144="",$S143=""),"",IF($D$5="diff",(V144-V143),LN(V144/V143)))</f>
        <v/>
      </c>
      <c r="AI144" s="9">
        <f>IF(OR($S144="",$S143=""),"",IF($E$5="diff",(W144-W143),LN(W144/W143)))</f>
        <v/>
      </c>
      <c r="AJ144" s="9">
        <f>IF(OR($S144="",$S143=""),"",IF($F$5="diff",(X144-X143),LN(X144/X143)))</f>
        <v/>
      </c>
      <c r="AK144" s="9">
        <f>IF(OR($S144="",$S143=""),"",IF($G$5="diff",(Y144-Y143),LN(Y144/Y143)))</f>
        <v/>
      </c>
      <c r="AL144" s="9">
        <f>IF(OR($S144="",$S143=""),"",IF($H$5="diff",(Z144-Z143),LN(Z144/Z143)))</f>
        <v/>
      </c>
      <c r="AM144" s="9">
        <f>IF(OR($S144="",$S143=""),"",IF($I$5="diff",(AA144-AA143),LN(AA144/AA143)))</f>
        <v/>
      </c>
      <c r="AN144" s="9">
        <f>IF(OR($S144="",$S143=""),"",IF($J$5="diff",(AB144-AB143),LN(AB144/AB143)))</f>
        <v/>
      </c>
      <c r="AO144" s="9">
        <f>IF(OR($S144="",$S143=""),"",IF($K$5="diff",(AC144-AC143),LN(AC144/AC143)))</f>
        <v/>
      </c>
      <c r="AR144" s="9">
        <f>IF($AF144="","",$AU$13+$AU$4*AG144+$AU$5*AH144+$AU$6*AI144+$AU$7*AJ144+$AU$8*AK144+$AU$9*AL144+$AU$10*AM144+$AU$11*AN144+$AU$12*AO144)</f>
        <v/>
      </c>
      <c r="AY144" s="10">
        <f>IF(AND((ROW()-7)&gt;=$Q$5,(ROW()-6)&lt;=$Q$3),INDEX(LINEST(OFFSET(AF144,1-$Q$5,0,$Q$5,1),OFFSET(AG144,1-$Q$5,0,$Q$5,9),TRUE,TRUE),1,10)*$Q$4,"")</f>
        <v/>
      </c>
      <c r="AZ144" s="9">
        <f>IF(AND((ROW()-7)&gt;=$Q$5,(ROW()-6)&lt;=$Q$3),INDEX(LINEST(OFFSET(AF144,1-$Q$5,0,$Q$5,1),OFFSET(AG144,1-$Q$5,0,$Q$5,9),TRUE,TRUE),1,9),"")</f>
        <v/>
      </c>
      <c r="BA144" s="9">
        <f>IF(AND((ROW()-7)&gt;=$Q$5,(ROW()-6)&lt;=$Q$3),INDEX(LINEST(OFFSET(AF144,1-$Q$5,0,$Q$5,1),OFFSET(AG144,1-$Q$5,0,$Q$5,9),TRUE,TRUE),1,8),"")</f>
        <v/>
      </c>
      <c r="BB144" s="9">
        <f>IF(AND((ROW()-7)&gt;=$Q$5,(ROW()-6)&lt;=$Q$3),INDEX(LINEST(OFFSET(AF144,1-$Q$5,0,$Q$5,1),OFFSET(AG144,1-$Q$5,0,$Q$5,9),TRUE,TRUE),1,7),"")</f>
        <v/>
      </c>
      <c r="BC144" s="9">
        <f>IF(AND((ROW()-7)&gt;=$Q$5,(ROW()-6)&lt;=$Q$3),INDEX(LINEST(OFFSET(AF144,1-$Q$5,0,$Q$5,1),OFFSET(AG144,1-$Q$5,0,$Q$5,9),TRUE,TRUE),1,6),"")</f>
        <v/>
      </c>
      <c r="BD144" s="9">
        <f>IF(AND((ROW()-7)&gt;=$Q$5,(ROW()-6)&lt;=$Q$3),INDEX(LINEST(OFFSET(AF144,1-$Q$5,0,$Q$5,1),OFFSET(AG144,1-$Q$5,0,$Q$5,9),TRUE,TRUE),1,5),"")</f>
        <v/>
      </c>
      <c r="BE144" s="9">
        <f>IF(AND((ROW()-7)&gt;=$Q$5,(ROW()-6)&lt;=$Q$3),INDEX(LINEST(OFFSET(AF144,1-$Q$5,0,$Q$5,1),OFFSET(AG144,1-$Q$5,0,$Q$5,9),TRUE,TRUE),1,4),"")</f>
        <v/>
      </c>
      <c r="BF144" s="9">
        <f>IF(AND((ROW()-7)&gt;=$Q$5,(ROW()-6)&lt;=$Q$3),INDEX(LINEST(OFFSET(AF144,1-$Q$5,0,$Q$5,1),OFFSET(AG144,1-$Q$5,0,$Q$5,9),TRUE,TRUE),1,3),"")</f>
        <v/>
      </c>
      <c r="BG144" s="9">
        <f>IF(AND((ROW()-7)&gt;=$Q$5,(ROW()-6)&lt;=$Q$3),INDEX(LINEST(OFFSET(AF144,1-$Q$5,0,$Q$5,1),OFFSET(AG144,1-$Q$5,0,$Q$5,9),TRUE,TRUE),1,2),"")</f>
        <v/>
      </c>
      <c r="BH144" s="9">
        <f>IF(AND((ROW()-7)&gt;=$Q$5,(ROW()-6)&lt;=$Q$3),INDEX(LINEST(OFFSET(AF144,1-$Q$5,0,$Q$5,1),OFFSET(AG144,1-$Q$5,0,$Q$5,9),TRUE,TRUE),1,1),"")</f>
        <v/>
      </c>
      <c r="BI144" s="10">
        <f>IF(AND((ROW()-7)&gt;=$Q$5,(ROW()-6)&lt;=$Q$3),INDEX(LINEST(OFFSET(AF144,1-$Q$5,0,$Q$5,1),OFFSET(AG144,1-$Q$5,0,$Q$5,9),TRUE,TRUE),3,1),"")</f>
        <v/>
      </c>
      <c r="BL144" s="9">
        <f>IF(AND((ROW()-6)&lt;=$Q$3,ISNUMBER(AY143)),AY143/$Q$4+AZ143*AG144+BA143*AH144+BB143*AI144+BC143*AJ144+BD143*AK144+BE143*AL144+BF143*AM144+BG143*AN144+BH143*AO144,"")</f>
        <v/>
      </c>
      <c r="BM144">
        <f>IF(ISNUMBER(BL144),AVERAGE(OFFSET(AF143,1-$Q$5,0,$Q$5,1)),"")</f>
        <v/>
      </c>
      <c r="BN144">
        <f>IF(ISNUMBER(BL144),(AF144-BL144)^2,"")</f>
        <v/>
      </c>
      <c r="BO144">
        <f>IF(ISNUMBER(BL144),AF144^2,"")</f>
        <v/>
      </c>
      <c r="BP144">
        <f>IF(ISNUMBER(BL144),(AF144-BM144)^2,"")</f>
        <v/>
      </c>
    </row>
    <row r="145">
      <c r="O145">
        <f>IF($R145="","",IF($Q$1="Weekly",INT(($R145-2)/7),IF($Q$1="Quarterly",YEAR($R145)*4+ROUNDUP(MONTH($R145)/3),YEAR($R145)*12+MONTH($R145))))</f>
        <v/>
      </c>
      <c r="P145">
        <f>IF($R145="","",IF($R146="",1,IF($O145&lt;&gt;$O146,1,0)))</f>
        <v/>
      </c>
      <c r="Q145">
        <f>IF($P145=1,SUM($P$7:$P145),"")</f>
        <v/>
      </c>
      <c r="R145">
        <f>IF($A145="","",IF(ISNUMBER($A145),$A145,IFERROR(DATEVALUE($A145),NA())))</f>
        <v/>
      </c>
      <c r="S145" s="7">
        <f>IFERROR(INDEX($R$7:$R$60000,MATCH(ROW()-6,$Q$7:$Q$60000,0)),"")</f>
        <v/>
      </c>
      <c r="T145">
        <f>IFERROR(INDEX($B$7:$B$60000,MATCH(ROW()-6,$Q$7:$Q$60000,0))*1,"")</f>
        <v/>
      </c>
      <c r="U145">
        <f>IFERROR(INDEX($C$7:$C$60000,MATCH(ROW()-6,$Q$7:$Q$60000,0))*1,"")</f>
        <v/>
      </c>
      <c r="V145">
        <f>IFERROR(INDEX($D$7:$D$60000,MATCH(ROW()-6,$Q$7:$Q$60000,0))*1,"")</f>
        <v/>
      </c>
      <c r="W145">
        <f>IFERROR(INDEX($E$7:$E$60000,MATCH(ROW()-6,$Q$7:$Q$60000,0))*1,"")</f>
        <v/>
      </c>
      <c r="X145">
        <f>IFERROR(INDEX($F$7:$F$60000,MATCH(ROW()-6,$Q$7:$Q$60000,0))*1,"")</f>
        <v/>
      </c>
      <c r="Y145">
        <f>IFERROR(INDEX($G$7:$G$60000,MATCH(ROW()-6,$Q$7:$Q$60000,0))*1,"")</f>
        <v/>
      </c>
      <c r="Z145">
        <f>IFERROR(INDEX($H$7:$H$60000,MATCH(ROW()-6,$Q$7:$Q$60000,0))*1,"")</f>
        <v/>
      </c>
      <c r="AA145">
        <f>IFERROR(INDEX($I$7:$I$60000,MATCH(ROW()-6,$Q$7:$Q$60000,0))*1,"")</f>
        <v/>
      </c>
      <c r="AB145">
        <f>IFERROR(INDEX($J$7:$J$60000,MATCH(ROW()-6,$Q$7:$Q$60000,0))*1,"")</f>
        <v/>
      </c>
      <c r="AC145">
        <f>IFERROR(INDEX($K$7:$K$60000,MATCH(ROW()-6,$Q$7:$Q$60000,0))*1,"")</f>
        <v/>
      </c>
      <c r="AF145" s="9">
        <f>IF(OR($S145="",$S144=""),"",IF($B$5="diff",($T145-$T144),LN($T145/$T144)))</f>
        <v/>
      </c>
      <c r="AG145" s="9">
        <f>IF(OR($S145="",$S144=""),"",IF($C$5="diff",(U145-U144),LN(U145/U144)))</f>
        <v/>
      </c>
      <c r="AH145" s="9">
        <f>IF(OR($S145="",$S144=""),"",IF($D$5="diff",(V145-V144),LN(V145/V144)))</f>
        <v/>
      </c>
      <c r="AI145" s="9">
        <f>IF(OR($S145="",$S144=""),"",IF($E$5="diff",(W145-W144),LN(W145/W144)))</f>
        <v/>
      </c>
      <c r="AJ145" s="9">
        <f>IF(OR($S145="",$S144=""),"",IF($F$5="diff",(X145-X144),LN(X145/X144)))</f>
        <v/>
      </c>
      <c r="AK145" s="9">
        <f>IF(OR($S145="",$S144=""),"",IF($G$5="diff",(Y145-Y144),LN(Y145/Y144)))</f>
        <v/>
      </c>
      <c r="AL145" s="9">
        <f>IF(OR($S145="",$S144=""),"",IF($H$5="diff",(Z145-Z144),LN(Z145/Z144)))</f>
        <v/>
      </c>
      <c r="AM145" s="9">
        <f>IF(OR($S145="",$S144=""),"",IF($I$5="diff",(AA145-AA144),LN(AA145/AA144)))</f>
        <v/>
      </c>
      <c r="AN145" s="9">
        <f>IF(OR($S145="",$S144=""),"",IF($J$5="diff",(AB145-AB144),LN(AB145/AB144)))</f>
        <v/>
      </c>
      <c r="AO145" s="9">
        <f>IF(OR($S145="",$S144=""),"",IF($K$5="diff",(AC145-AC144),LN(AC145/AC144)))</f>
        <v/>
      </c>
      <c r="AR145" s="9">
        <f>IF($AF145="","",$AU$13+$AU$4*AG145+$AU$5*AH145+$AU$6*AI145+$AU$7*AJ145+$AU$8*AK145+$AU$9*AL145+$AU$10*AM145+$AU$11*AN145+$AU$12*AO145)</f>
        <v/>
      </c>
      <c r="AY145" s="10">
        <f>IF(AND((ROW()-7)&gt;=$Q$5,(ROW()-6)&lt;=$Q$3),INDEX(LINEST(OFFSET(AF145,1-$Q$5,0,$Q$5,1),OFFSET(AG145,1-$Q$5,0,$Q$5,9),TRUE,TRUE),1,10)*$Q$4,"")</f>
        <v/>
      </c>
      <c r="AZ145" s="9">
        <f>IF(AND((ROW()-7)&gt;=$Q$5,(ROW()-6)&lt;=$Q$3),INDEX(LINEST(OFFSET(AF145,1-$Q$5,0,$Q$5,1),OFFSET(AG145,1-$Q$5,0,$Q$5,9),TRUE,TRUE),1,9),"")</f>
        <v/>
      </c>
      <c r="BA145" s="9">
        <f>IF(AND((ROW()-7)&gt;=$Q$5,(ROW()-6)&lt;=$Q$3),INDEX(LINEST(OFFSET(AF145,1-$Q$5,0,$Q$5,1),OFFSET(AG145,1-$Q$5,0,$Q$5,9),TRUE,TRUE),1,8),"")</f>
        <v/>
      </c>
      <c r="BB145" s="9">
        <f>IF(AND((ROW()-7)&gt;=$Q$5,(ROW()-6)&lt;=$Q$3),INDEX(LINEST(OFFSET(AF145,1-$Q$5,0,$Q$5,1),OFFSET(AG145,1-$Q$5,0,$Q$5,9),TRUE,TRUE),1,7),"")</f>
        <v/>
      </c>
      <c r="BC145" s="9">
        <f>IF(AND((ROW()-7)&gt;=$Q$5,(ROW()-6)&lt;=$Q$3),INDEX(LINEST(OFFSET(AF145,1-$Q$5,0,$Q$5,1),OFFSET(AG145,1-$Q$5,0,$Q$5,9),TRUE,TRUE),1,6),"")</f>
        <v/>
      </c>
      <c r="BD145" s="9">
        <f>IF(AND((ROW()-7)&gt;=$Q$5,(ROW()-6)&lt;=$Q$3),INDEX(LINEST(OFFSET(AF145,1-$Q$5,0,$Q$5,1),OFFSET(AG145,1-$Q$5,0,$Q$5,9),TRUE,TRUE),1,5),"")</f>
        <v/>
      </c>
      <c r="BE145" s="9">
        <f>IF(AND((ROW()-7)&gt;=$Q$5,(ROW()-6)&lt;=$Q$3),INDEX(LINEST(OFFSET(AF145,1-$Q$5,0,$Q$5,1),OFFSET(AG145,1-$Q$5,0,$Q$5,9),TRUE,TRUE),1,4),"")</f>
        <v/>
      </c>
      <c r="BF145" s="9">
        <f>IF(AND((ROW()-7)&gt;=$Q$5,(ROW()-6)&lt;=$Q$3),INDEX(LINEST(OFFSET(AF145,1-$Q$5,0,$Q$5,1),OFFSET(AG145,1-$Q$5,0,$Q$5,9),TRUE,TRUE),1,3),"")</f>
        <v/>
      </c>
      <c r="BG145" s="9">
        <f>IF(AND((ROW()-7)&gt;=$Q$5,(ROW()-6)&lt;=$Q$3),INDEX(LINEST(OFFSET(AF145,1-$Q$5,0,$Q$5,1),OFFSET(AG145,1-$Q$5,0,$Q$5,9),TRUE,TRUE),1,2),"")</f>
        <v/>
      </c>
      <c r="BH145" s="9">
        <f>IF(AND((ROW()-7)&gt;=$Q$5,(ROW()-6)&lt;=$Q$3),INDEX(LINEST(OFFSET(AF145,1-$Q$5,0,$Q$5,1),OFFSET(AG145,1-$Q$5,0,$Q$5,9),TRUE,TRUE),1,1),"")</f>
        <v/>
      </c>
      <c r="BI145" s="10">
        <f>IF(AND((ROW()-7)&gt;=$Q$5,(ROW()-6)&lt;=$Q$3),INDEX(LINEST(OFFSET(AF145,1-$Q$5,0,$Q$5,1),OFFSET(AG145,1-$Q$5,0,$Q$5,9),TRUE,TRUE),3,1),"")</f>
        <v/>
      </c>
      <c r="BL145" s="9">
        <f>IF(AND((ROW()-6)&lt;=$Q$3,ISNUMBER(AY144)),AY144/$Q$4+AZ144*AG145+BA144*AH145+BB144*AI145+BC144*AJ145+BD144*AK145+BE144*AL145+BF144*AM145+BG144*AN145+BH144*AO145,"")</f>
        <v/>
      </c>
      <c r="BM145">
        <f>IF(ISNUMBER(BL145),AVERAGE(OFFSET(AF144,1-$Q$5,0,$Q$5,1)),"")</f>
        <v/>
      </c>
      <c r="BN145">
        <f>IF(ISNUMBER(BL145),(AF145-BL145)^2,"")</f>
        <v/>
      </c>
      <c r="BO145">
        <f>IF(ISNUMBER(BL145),AF145^2,"")</f>
        <v/>
      </c>
      <c r="BP145">
        <f>IF(ISNUMBER(BL145),(AF145-BM145)^2,"")</f>
        <v/>
      </c>
    </row>
    <row r="146">
      <c r="O146">
        <f>IF($R146="","",IF($Q$1="Weekly",INT(($R146-2)/7),IF($Q$1="Quarterly",YEAR($R146)*4+ROUNDUP(MONTH($R146)/3),YEAR($R146)*12+MONTH($R146))))</f>
        <v/>
      </c>
      <c r="P146">
        <f>IF($R146="","",IF($R147="",1,IF($O146&lt;&gt;$O147,1,0)))</f>
        <v/>
      </c>
      <c r="Q146">
        <f>IF($P146=1,SUM($P$7:$P146),"")</f>
        <v/>
      </c>
      <c r="R146">
        <f>IF($A146="","",IF(ISNUMBER($A146),$A146,IFERROR(DATEVALUE($A146),NA())))</f>
        <v/>
      </c>
      <c r="S146" s="7">
        <f>IFERROR(INDEX($R$7:$R$60000,MATCH(ROW()-6,$Q$7:$Q$60000,0)),"")</f>
        <v/>
      </c>
      <c r="T146">
        <f>IFERROR(INDEX($B$7:$B$60000,MATCH(ROW()-6,$Q$7:$Q$60000,0))*1,"")</f>
        <v/>
      </c>
      <c r="U146">
        <f>IFERROR(INDEX($C$7:$C$60000,MATCH(ROW()-6,$Q$7:$Q$60000,0))*1,"")</f>
        <v/>
      </c>
      <c r="V146">
        <f>IFERROR(INDEX($D$7:$D$60000,MATCH(ROW()-6,$Q$7:$Q$60000,0))*1,"")</f>
        <v/>
      </c>
      <c r="W146">
        <f>IFERROR(INDEX($E$7:$E$60000,MATCH(ROW()-6,$Q$7:$Q$60000,0))*1,"")</f>
        <v/>
      </c>
      <c r="X146">
        <f>IFERROR(INDEX($F$7:$F$60000,MATCH(ROW()-6,$Q$7:$Q$60000,0))*1,"")</f>
        <v/>
      </c>
      <c r="Y146">
        <f>IFERROR(INDEX($G$7:$G$60000,MATCH(ROW()-6,$Q$7:$Q$60000,0))*1,"")</f>
        <v/>
      </c>
      <c r="Z146">
        <f>IFERROR(INDEX($H$7:$H$60000,MATCH(ROW()-6,$Q$7:$Q$60000,0))*1,"")</f>
        <v/>
      </c>
      <c r="AA146">
        <f>IFERROR(INDEX($I$7:$I$60000,MATCH(ROW()-6,$Q$7:$Q$60000,0))*1,"")</f>
        <v/>
      </c>
      <c r="AB146">
        <f>IFERROR(INDEX($J$7:$J$60000,MATCH(ROW()-6,$Q$7:$Q$60000,0))*1,"")</f>
        <v/>
      </c>
      <c r="AC146">
        <f>IFERROR(INDEX($K$7:$K$60000,MATCH(ROW()-6,$Q$7:$Q$60000,0))*1,"")</f>
        <v/>
      </c>
      <c r="AF146" s="9">
        <f>IF(OR($S146="",$S145=""),"",IF($B$5="diff",($T146-$T145),LN($T146/$T145)))</f>
        <v/>
      </c>
      <c r="AG146" s="9">
        <f>IF(OR($S146="",$S145=""),"",IF($C$5="diff",(U146-U145),LN(U146/U145)))</f>
        <v/>
      </c>
      <c r="AH146" s="9">
        <f>IF(OR($S146="",$S145=""),"",IF($D$5="diff",(V146-V145),LN(V146/V145)))</f>
        <v/>
      </c>
      <c r="AI146" s="9">
        <f>IF(OR($S146="",$S145=""),"",IF($E$5="diff",(W146-W145),LN(W146/W145)))</f>
        <v/>
      </c>
      <c r="AJ146" s="9">
        <f>IF(OR($S146="",$S145=""),"",IF($F$5="diff",(X146-X145),LN(X146/X145)))</f>
        <v/>
      </c>
      <c r="AK146" s="9">
        <f>IF(OR($S146="",$S145=""),"",IF($G$5="diff",(Y146-Y145),LN(Y146/Y145)))</f>
        <v/>
      </c>
      <c r="AL146" s="9">
        <f>IF(OR($S146="",$S145=""),"",IF($H$5="diff",(Z146-Z145),LN(Z146/Z145)))</f>
        <v/>
      </c>
      <c r="AM146" s="9">
        <f>IF(OR($S146="",$S145=""),"",IF($I$5="diff",(AA146-AA145),LN(AA146/AA145)))</f>
        <v/>
      </c>
      <c r="AN146" s="9">
        <f>IF(OR($S146="",$S145=""),"",IF($J$5="diff",(AB146-AB145),LN(AB146/AB145)))</f>
        <v/>
      </c>
      <c r="AO146" s="9">
        <f>IF(OR($S146="",$S145=""),"",IF($K$5="diff",(AC146-AC145),LN(AC146/AC145)))</f>
        <v/>
      </c>
      <c r="AR146" s="9">
        <f>IF($AF146="","",$AU$13+$AU$4*AG146+$AU$5*AH146+$AU$6*AI146+$AU$7*AJ146+$AU$8*AK146+$AU$9*AL146+$AU$10*AM146+$AU$11*AN146+$AU$12*AO146)</f>
        <v/>
      </c>
      <c r="AY146" s="10">
        <f>IF(AND((ROW()-7)&gt;=$Q$5,(ROW()-6)&lt;=$Q$3),INDEX(LINEST(OFFSET(AF146,1-$Q$5,0,$Q$5,1),OFFSET(AG146,1-$Q$5,0,$Q$5,9),TRUE,TRUE),1,10)*$Q$4,"")</f>
        <v/>
      </c>
      <c r="AZ146" s="9">
        <f>IF(AND((ROW()-7)&gt;=$Q$5,(ROW()-6)&lt;=$Q$3),INDEX(LINEST(OFFSET(AF146,1-$Q$5,0,$Q$5,1),OFFSET(AG146,1-$Q$5,0,$Q$5,9),TRUE,TRUE),1,9),"")</f>
        <v/>
      </c>
      <c r="BA146" s="9">
        <f>IF(AND((ROW()-7)&gt;=$Q$5,(ROW()-6)&lt;=$Q$3),INDEX(LINEST(OFFSET(AF146,1-$Q$5,0,$Q$5,1),OFFSET(AG146,1-$Q$5,0,$Q$5,9),TRUE,TRUE),1,8),"")</f>
        <v/>
      </c>
      <c r="BB146" s="9">
        <f>IF(AND((ROW()-7)&gt;=$Q$5,(ROW()-6)&lt;=$Q$3),INDEX(LINEST(OFFSET(AF146,1-$Q$5,0,$Q$5,1),OFFSET(AG146,1-$Q$5,0,$Q$5,9),TRUE,TRUE),1,7),"")</f>
        <v/>
      </c>
      <c r="BC146" s="9">
        <f>IF(AND((ROW()-7)&gt;=$Q$5,(ROW()-6)&lt;=$Q$3),INDEX(LINEST(OFFSET(AF146,1-$Q$5,0,$Q$5,1),OFFSET(AG146,1-$Q$5,0,$Q$5,9),TRUE,TRUE),1,6),"")</f>
        <v/>
      </c>
      <c r="BD146" s="9">
        <f>IF(AND((ROW()-7)&gt;=$Q$5,(ROW()-6)&lt;=$Q$3),INDEX(LINEST(OFFSET(AF146,1-$Q$5,0,$Q$5,1),OFFSET(AG146,1-$Q$5,0,$Q$5,9),TRUE,TRUE),1,5),"")</f>
        <v/>
      </c>
      <c r="BE146" s="9">
        <f>IF(AND((ROW()-7)&gt;=$Q$5,(ROW()-6)&lt;=$Q$3),INDEX(LINEST(OFFSET(AF146,1-$Q$5,0,$Q$5,1),OFFSET(AG146,1-$Q$5,0,$Q$5,9),TRUE,TRUE),1,4),"")</f>
        <v/>
      </c>
      <c r="BF146" s="9">
        <f>IF(AND((ROW()-7)&gt;=$Q$5,(ROW()-6)&lt;=$Q$3),INDEX(LINEST(OFFSET(AF146,1-$Q$5,0,$Q$5,1),OFFSET(AG146,1-$Q$5,0,$Q$5,9),TRUE,TRUE),1,3),"")</f>
        <v/>
      </c>
      <c r="BG146" s="9">
        <f>IF(AND((ROW()-7)&gt;=$Q$5,(ROW()-6)&lt;=$Q$3),INDEX(LINEST(OFFSET(AF146,1-$Q$5,0,$Q$5,1),OFFSET(AG146,1-$Q$5,0,$Q$5,9),TRUE,TRUE),1,2),"")</f>
        <v/>
      </c>
      <c r="BH146" s="9">
        <f>IF(AND((ROW()-7)&gt;=$Q$5,(ROW()-6)&lt;=$Q$3),INDEX(LINEST(OFFSET(AF146,1-$Q$5,0,$Q$5,1),OFFSET(AG146,1-$Q$5,0,$Q$5,9),TRUE,TRUE),1,1),"")</f>
        <v/>
      </c>
      <c r="BI146" s="10">
        <f>IF(AND((ROW()-7)&gt;=$Q$5,(ROW()-6)&lt;=$Q$3),INDEX(LINEST(OFFSET(AF146,1-$Q$5,0,$Q$5,1),OFFSET(AG146,1-$Q$5,0,$Q$5,9),TRUE,TRUE),3,1),"")</f>
        <v/>
      </c>
      <c r="BL146" s="9">
        <f>IF(AND((ROW()-6)&lt;=$Q$3,ISNUMBER(AY145)),AY145/$Q$4+AZ145*AG146+BA145*AH146+BB145*AI146+BC145*AJ146+BD145*AK146+BE145*AL146+BF145*AM146+BG145*AN146+BH145*AO146,"")</f>
        <v/>
      </c>
      <c r="BM146">
        <f>IF(ISNUMBER(BL146),AVERAGE(OFFSET(AF145,1-$Q$5,0,$Q$5,1)),"")</f>
        <v/>
      </c>
      <c r="BN146">
        <f>IF(ISNUMBER(BL146),(AF146-BL146)^2,"")</f>
        <v/>
      </c>
      <c r="BO146">
        <f>IF(ISNUMBER(BL146),AF146^2,"")</f>
        <v/>
      </c>
      <c r="BP146">
        <f>IF(ISNUMBER(BL146),(AF146-BM146)^2,"")</f>
        <v/>
      </c>
    </row>
    <row r="147">
      <c r="O147">
        <f>IF($R147="","",IF($Q$1="Weekly",INT(($R147-2)/7),IF($Q$1="Quarterly",YEAR($R147)*4+ROUNDUP(MONTH($R147)/3),YEAR($R147)*12+MONTH($R147))))</f>
        <v/>
      </c>
      <c r="P147">
        <f>IF($R147="","",IF($R148="",1,IF($O147&lt;&gt;$O148,1,0)))</f>
        <v/>
      </c>
      <c r="Q147">
        <f>IF($P147=1,SUM($P$7:$P147),"")</f>
        <v/>
      </c>
      <c r="R147">
        <f>IF($A147="","",IF(ISNUMBER($A147),$A147,IFERROR(DATEVALUE($A147),NA())))</f>
        <v/>
      </c>
      <c r="S147" s="7">
        <f>IFERROR(INDEX($R$7:$R$60000,MATCH(ROW()-6,$Q$7:$Q$60000,0)),"")</f>
        <v/>
      </c>
      <c r="T147">
        <f>IFERROR(INDEX($B$7:$B$60000,MATCH(ROW()-6,$Q$7:$Q$60000,0))*1,"")</f>
        <v/>
      </c>
      <c r="U147">
        <f>IFERROR(INDEX($C$7:$C$60000,MATCH(ROW()-6,$Q$7:$Q$60000,0))*1,"")</f>
        <v/>
      </c>
      <c r="V147">
        <f>IFERROR(INDEX($D$7:$D$60000,MATCH(ROW()-6,$Q$7:$Q$60000,0))*1,"")</f>
        <v/>
      </c>
      <c r="W147">
        <f>IFERROR(INDEX($E$7:$E$60000,MATCH(ROW()-6,$Q$7:$Q$60000,0))*1,"")</f>
        <v/>
      </c>
      <c r="X147">
        <f>IFERROR(INDEX($F$7:$F$60000,MATCH(ROW()-6,$Q$7:$Q$60000,0))*1,"")</f>
        <v/>
      </c>
      <c r="Y147">
        <f>IFERROR(INDEX($G$7:$G$60000,MATCH(ROW()-6,$Q$7:$Q$60000,0))*1,"")</f>
        <v/>
      </c>
      <c r="Z147">
        <f>IFERROR(INDEX($H$7:$H$60000,MATCH(ROW()-6,$Q$7:$Q$60000,0))*1,"")</f>
        <v/>
      </c>
      <c r="AA147">
        <f>IFERROR(INDEX($I$7:$I$60000,MATCH(ROW()-6,$Q$7:$Q$60000,0))*1,"")</f>
        <v/>
      </c>
      <c r="AB147">
        <f>IFERROR(INDEX($J$7:$J$60000,MATCH(ROW()-6,$Q$7:$Q$60000,0))*1,"")</f>
        <v/>
      </c>
      <c r="AC147">
        <f>IFERROR(INDEX($K$7:$K$60000,MATCH(ROW()-6,$Q$7:$Q$60000,0))*1,"")</f>
        <v/>
      </c>
      <c r="AF147" s="9">
        <f>IF(OR($S147="",$S146=""),"",IF($B$5="diff",($T147-$T146),LN($T147/$T146)))</f>
        <v/>
      </c>
      <c r="AG147" s="9">
        <f>IF(OR($S147="",$S146=""),"",IF($C$5="diff",(U147-U146),LN(U147/U146)))</f>
        <v/>
      </c>
      <c r="AH147" s="9">
        <f>IF(OR($S147="",$S146=""),"",IF($D$5="diff",(V147-V146),LN(V147/V146)))</f>
        <v/>
      </c>
      <c r="AI147" s="9">
        <f>IF(OR($S147="",$S146=""),"",IF($E$5="diff",(W147-W146),LN(W147/W146)))</f>
        <v/>
      </c>
      <c r="AJ147" s="9">
        <f>IF(OR($S147="",$S146=""),"",IF($F$5="diff",(X147-X146),LN(X147/X146)))</f>
        <v/>
      </c>
      <c r="AK147" s="9">
        <f>IF(OR($S147="",$S146=""),"",IF($G$5="diff",(Y147-Y146),LN(Y147/Y146)))</f>
        <v/>
      </c>
      <c r="AL147" s="9">
        <f>IF(OR($S147="",$S146=""),"",IF($H$5="diff",(Z147-Z146),LN(Z147/Z146)))</f>
        <v/>
      </c>
      <c r="AM147" s="9">
        <f>IF(OR($S147="",$S146=""),"",IF($I$5="diff",(AA147-AA146),LN(AA147/AA146)))</f>
        <v/>
      </c>
      <c r="AN147" s="9">
        <f>IF(OR($S147="",$S146=""),"",IF($J$5="diff",(AB147-AB146),LN(AB147/AB146)))</f>
        <v/>
      </c>
      <c r="AO147" s="9">
        <f>IF(OR($S147="",$S146=""),"",IF($K$5="diff",(AC147-AC146),LN(AC147/AC146)))</f>
        <v/>
      </c>
      <c r="AR147" s="9">
        <f>IF($AF147="","",$AU$13+$AU$4*AG147+$AU$5*AH147+$AU$6*AI147+$AU$7*AJ147+$AU$8*AK147+$AU$9*AL147+$AU$10*AM147+$AU$11*AN147+$AU$12*AO147)</f>
        <v/>
      </c>
      <c r="AY147" s="10">
        <f>IF(AND((ROW()-7)&gt;=$Q$5,(ROW()-6)&lt;=$Q$3),INDEX(LINEST(OFFSET(AF147,1-$Q$5,0,$Q$5,1),OFFSET(AG147,1-$Q$5,0,$Q$5,9),TRUE,TRUE),1,10)*$Q$4,"")</f>
        <v/>
      </c>
      <c r="AZ147" s="9">
        <f>IF(AND((ROW()-7)&gt;=$Q$5,(ROW()-6)&lt;=$Q$3),INDEX(LINEST(OFFSET(AF147,1-$Q$5,0,$Q$5,1),OFFSET(AG147,1-$Q$5,0,$Q$5,9),TRUE,TRUE),1,9),"")</f>
        <v/>
      </c>
      <c r="BA147" s="9">
        <f>IF(AND((ROW()-7)&gt;=$Q$5,(ROW()-6)&lt;=$Q$3),INDEX(LINEST(OFFSET(AF147,1-$Q$5,0,$Q$5,1),OFFSET(AG147,1-$Q$5,0,$Q$5,9),TRUE,TRUE),1,8),"")</f>
        <v/>
      </c>
      <c r="BB147" s="9">
        <f>IF(AND((ROW()-7)&gt;=$Q$5,(ROW()-6)&lt;=$Q$3),INDEX(LINEST(OFFSET(AF147,1-$Q$5,0,$Q$5,1),OFFSET(AG147,1-$Q$5,0,$Q$5,9),TRUE,TRUE),1,7),"")</f>
        <v/>
      </c>
      <c r="BC147" s="9">
        <f>IF(AND((ROW()-7)&gt;=$Q$5,(ROW()-6)&lt;=$Q$3),INDEX(LINEST(OFFSET(AF147,1-$Q$5,0,$Q$5,1),OFFSET(AG147,1-$Q$5,0,$Q$5,9),TRUE,TRUE),1,6),"")</f>
        <v/>
      </c>
      <c r="BD147" s="9">
        <f>IF(AND((ROW()-7)&gt;=$Q$5,(ROW()-6)&lt;=$Q$3),INDEX(LINEST(OFFSET(AF147,1-$Q$5,0,$Q$5,1),OFFSET(AG147,1-$Q$5,0,$Q$5,9),TRUE,TRUE),1,5),"")</f>
        <v/>
      </c>
      <c r="BE147" s="9">
        <f>IF(AND((ROW()-7)&gt;=$Q$5,(ROW()-6)&lt;=$Q$3),INDEX(LINEST(OFFSET(AF147,1-$Q$5,0,$Q$5,1),OFFSET(AG147,1-$Q$5,0,$Q$5,9),TRUE,TRUE),1,4),"")</f>
        <v/>
      </c>
      <c r="BF147" s="9">
        <f>IF(AND((ROW()-7)&gt;=$Q$5,(ROW()-6)&lt;=$Q$3),INDEX(LINEST(OFFSET(AF147,1-$Q$5,0,$Q$5,1),OFFSET(AG147,1-$Q$5,0,$Q$5,9),TRUE,TRUE),1,3),"")</f>
        <v/>
      </c>
      <c r="BG147" s="9">
        <f>IF(AND((ROW()-7)&gt;=$Q$5,(ROW()-6)&lt;=$Q$3),INDEX(LINEST(OFFSET(AF147,1-$Q$5,0,$Q$5,1),OFFSET(AG147,1-$Q$5,0,$Q$5,9),TRUE,TRUE),1,2),"")</f>
        <v/>
      </c>
      <c r="BH147" s="9">
        <f>IF(AND((ROW()-7)&gt;=$Q$5,(ROW()-6)&lt;=$Q$3),INDEX(LINEST(OFFSET(AF147,1-$Q$5,0,$Q$5,1),OFFSET(AG147,1-$Q$5,0,$Q$5,9),TRUE,TRUE),1,1),"")</f>
        <v/>
      </c>
      <c r="BI147" s="10">
        <f>IF(AND((ROW()-7)&gt;=$Q$5,(ROW()-6)&lt;=$Q$3),INDEX(LINEST(OFFSET(AF147,1-$Q$5,0,$Q$5,1),OFFSET(AG147,1-$Q$5,0,$Q$5,9),TRUE,TRUE),3,1),"")</f>
        <v/>
      </c>
      <c r="BL147" s="9">
        <f>IF(AND((ROW()-6)&lt;=$Q$3,ISNUMBER(AY146)),AY146/$Q$4+AZ146*AG147+BA146*AH147+BB146*AI147+BC146*AJ147+BD146*AK147+BE146*AL147+BF146*AM147+BG146*AN147+BH146*AO147,"")</f>
        <v/>
      </c>
      <c r="BM147">
        <f>IF(ISNUMBER(BL147),AVERAGE(OFFSET(AF146,1-$Q$5,0,$Q$5,1)),"")</f>
        <v/>
      </c>
      <c r="BN147">
        <f>IF(ISNUMBER(BL147),(AF147-BL147)^2,"")</f>
        <v/>
      </c>
      <c r="BO147">
        <f>IF(ISNUMBER(BL147),AF147^2,"")</f>
        <v/>
      </c>
      <c r="BP147">
        <f>IF(ISNUMBER(BL147),(AF147-BM147)^2,"")</f>
        <v/>
      </c>
    </row>
    <row r="148">
      <c r="O148">
        <f>IF($R148="","",IF($Q$1="Weekly",INT(($R148-2)/7),IF($Q$1="Quarterly",YEAR($R148)*4+ROUNDUP(MONTH($R148)/3),YEAR($R148)*12+MONTH($R148))))</f>
        <v/>
      </c>
      <c r="P148">
        <f>IF($R148="","",IF($R149="",1,IF($O148&lt;&gt;$O149,1,0)))</f>
        <v/>
      </c>
      <c r="Q148">
        <f>IF($P148=1,SUM($P$7:$P148),"")</f>
        <v/>
      </c>
      <c r="R148">
        <f>IF($A148="","",IF(ISNUMBER($A148),$A148,IFERROR(DATEVALUE($A148),NA())))</f>
        <v/>
      </c>
      <c r="S148" s="7">
        <f>IFERROR(INDEX($R$7:$R$60000,MATCH(ROW()-6,$Q$7:$Q$60000,0)),"")</f>
        <v/>
      </c>
      <c r="T148">
        <f>IFERROR(INDEX($B$7:$B$60000,MATCH(ROW()-6,$Q$7:$Q$60000,0))*1,"")</f>
        <v/>
      </c>
      <c r="U148">
        <f>IFERROR(INDEX($C$7:$C$60000,MATCH(ROW()-6,$Q$7:$Q$60000,0))*1,"")</f>
        <v/>
      </c>
      <c r="V148">
        <f>IFERROR(INDEX($D$7:$D$60000,MATCH(ROW()-6,$Q$7:$Q$60000,0))*1,"")</f>
        <v/>
      </c>
      <c r="W148">
        <f>IFERROR(INDEX($E$7:$E$60000,MATCH(ROW()-6,$Q$7:$Q$60000,0))*1,"")</f>
        <v/>
      </c>
      <c r="X148">
        <f>IFERROR(INDEX($F$7:$F$60000,MATCH(ROW()-6,$Q$7:$Q$60000,0))*1,"")</f>
        <v/>
      </c>
      <c r="Y148">
        <f>IFERROR(INDEX($G$7:$G$60000,MATCH(ROW()-6,$Q$7:$Q$60000,0))*1,"")</f>
        <v/>
      </c>
      <c r="Z148">
        <f>IFERROR(INDEX($H$7:$H$60000,MATCH(ROW()-6,$Q$7:$Q$60000,0))*1,"")</f>
        <v/>
      </c>
      <c r="AA148">
        <f>IFERROR(INDEX($I$7:$I$60000,MATCH(ROW()-6,$Q$7:$Q$60000,0))*1,"")</f>
        <v/>
      </c>
      <c r="AB148">
        <f>IFERROR(INDEX($J$7:$J$60000,MATCH(ROW()-6,$Q$7:$Q$60000,0))*1,"")</f>
        <v/>
      </c>
      <c r="AC148">
        <f>IFERROR(INDEX($K$7:$K$60000,MATCH(ROW()-6,$Q$7:$Q$60000,0))*1,"")</f>
        <v/>
      </c>
      <c r="AF148" s="9">
        <f>IF(OR($S148="",$S147=""),"",IF($B$5="diff",($T148-$T147),LN($T148/$T147)))</f>
        <v/>
      </c>
      <c r="AG148" s="9">
        <f>IF(OR($S148="",$S147=""),"",IF($C$5="diff",(U148-U147),LN(U148/U147)))</f>
        <v/>
      </c>
      <c r="AH148" s="9">
        <f>IF(OR($S148="",$S147=""),"",IF($D$5="diff",(V148-V147),LN(V148/V147)))</f>
        <v/>
      </c>
      <c r="AI148" s="9">
        <f>IF(OR($S148="",$S147=""),"",IF($E$5="diff",(W148-W147),LN(W148/W147)))</f>
        <v/>
      </c>
      <c r="AJ148" s="9">
        <f>IF(OR($S148="",$S147=""),"",IF($F$5="diff",(X148-X147),LN(X148/X147)))</f>
        <v/>
      </c>
      <c r="AK148" s="9">
        <f>IF(OR($S148="",$S147=""),"",IF($G$5="diff",(Y148-Y147),LN(Y148/Y147)))</f>
        <v/>
      </c>
      <c r="AL148" s="9">
        <f>IF(OR($S148="",$S147=""),"",IF($H$5="diff",(Z148-Z147),LN(Z148/Z147)))</f>
        <v/>
      </c>
      <c r="AM148" s="9">
        <f>IF(OR($S148="",$S147=""),"",IF($I$5="diff",(AA148-AA147),LN(AA148/AA147)))</f>
        <v/>
      </c>
      <c r="AN148" s="9">
        <f>IF(OR($S148="",$S147=""),"",IF($J$5="diff",(AB148-AB147),LN(AB148/AB147)))</f>
        <v/>
      </c>
      <c r="AO148" s="9">
        <f>IF(OR($S148="",$S147=""),"",IF($K$5="diff",(AC148-AC147),LN(AC148/AC147)))</f>
        <v/>
      </c>
      <c r="AR148" s="9">
        <f>IF($AF148="","",$AU$13+$AU$4*AG148+$AU$5*AH148+$AU$6*AI148+$AU$7*AJ148+$AU$8*AK148+$AU$9*AL148+$AU$10*AM148+$AU$11*AN148+$AU$12*AO148)</f>
        <v/>
      </c>
      <c r="AY148" s="10">
        <f>IF(AND((ROW()-7)&gt;=$Q$5,(ROW()-6)&lt;=$Q$3),INDEX(LINEST(OFFSET(AF148,1-$Q$5,0,$Q$5,1),OFFSET(AG148,1-$Q$5,0,$Q$5,9),TRUE,TRUE),1,10)*$Q$4,"")</f>
        <v/>
      </c>
      <c r="AZ148" s="9">
        <f>IF(AND((ROW()-7)&gt;=$Q$5,(ROW()-6)&lt;=$Q$3),INDEX(LINEST(OFFSET(AF148,1-$Q$5,0,$Q$5,1),OFFSET(AG148,1-$Q$5,0,$Q$5,9),TRUE,TRUE),1,9),"")</f>
        <v/>
      </c>
      <c r="BA148" s="9">
        <f>IF(AND((ROW()-7)&gt;=$Q$5,(ROW()-6)&lt;=$Q$3),INDEX(LINEST(OFFSET(AF148,1-$Q$5,0,$Q$5,1),OFFSET(AG148,1-$Q$5,0,$Q$5,9),TRUE,TRUE),1,8),"")</f>
        <v/>
      </c>
      <c r="BB148" s="9">
        <f>IF(AND((ROW()-7)&gt;=$Q$5,(ROW()-6)&lt;=$Q$3),INDEX(LINEST(OFFSET(AF148,1-$Q$5,0,$Q$5,1),OFFSET(AG148,1-$Q$5,0,$Q$5,9),TRUE,TRUE),1,7),"")</f>
        <v/>
      </c>
      <c r="BC148" s="9">
        <f>IF(AND((ROW()-7)&gt;=$Q$5,(ROW()-6)&lt;=$Q$3),INDEX(LINEST(OFFSET(AF148,1-$Q$5,0,$Q$5,1),OFFSET(AG148,1-$Q$5,0,$Q$5,9),TRUE,TRUE),1,6),"")</f>
        <v/>
      </c>
      <c r="BD148" s="9">
        <f>IF(AND((ROW()-7)&gt;=$Q$5,(ROW()-6)&lt;=$Q$3),INDEX(LINEST(OFFSET(AF148,1-$Q$5,0,$Q$5,1),OFFSET(AG148,1-$Q$5,0,$Q$5,9),TRUE,TRUE),1,5),"")</f>
        <v/>
      </c>
      <c r="BE148" s="9">
        <f>IF(AND((ROW()-7)&gt;=$Q$5,(ROW()-6)&lt;=$Q$3),INDEX(LINEST(OFFSET(AF148,1-$Q$5,0,$Q$5,1),OFFSET(AG148,1-$Q$5,0,$Q$5,9),TRUE,TRUE),1,4),"")</f>
        <v/>
      </c>
      <c r="BF148" s="9">
        <f>IF(AND((ROW()-7)&gt;=$Q$5,(ROW()-6)&lt;=$Q$3),INDEX(LINEST(OFFSET(AF148,1-$Q$5,0,$Q$5,1),OFFSET(AG148,1-$Q$5,0,$Q$5,9),TRUE,TRUE),1,3),"")</f>
        <v/>
      </c>
      <c r="BG148" s="9">
        <f>IF(AND((ROW()-7)&gt;=$Q$5,(ROW()-6)&lt;=$Q$3),INDEX(LINEST(OFFSET(AF148,1-$Q$5,0,$Q$5,1),OFFSET(AG148,1-$Q$5,0,$Q$5,9),TRUE,TRUE),1,2),"")</f>
        <v/>
      </c>
      <c r="BH148" s="9">
        <f>IF(AND((ROW()-7)&gt;=$Q$5,(ROW()-6)&lt;=$Q$3),INDEX(LINEST(OFFSET(AF148,1-$Q$5,0,$Q$5,1),OFFSET(AG148,1-$Q$5,0,$Q$5,9),TRUE,TRUE),1,1),"")</f>
        <v/>
      </c>
      <c r="BI148" s="10">
        <f>IF(AND((ROW()-7)&gt;=$Q$5,(ROW()-6)&lt;=$Q$3),INDEX(LINEST(OFFSET(AF148,1-$Q$5,0,$Q$5,1),OFFSET(AG148,1-$Q$5,0,$Q$5,9),TRUE,TRUE),3,1),"")</f>
        <v/>
      </c>
      <c r="BL148" s="9">
        <f>IF(AND((ROW()-6)&lt;=$Q$3,ISNUMBER(AY147)),AY147/$Q$4+AZ147*AG148+BA147*AH148+BB147*AI148+BC147*AJ148+BD147*AK148+BE147*AL148+BF147*AM148+BG147*AN148+BH147*AO148,"")</f>
        <v/>
      </c>
      <c r="BM148">
        <f>IF(ISNUMBER(BL148),AVERAGE(OFFSET(AF147,1-$Q$5,0,$Q$5,1)),"")</f>
        <v/>
      </c>
      <c r="BN148">
        <f>IF(ISNUMBER(BL148),(AF148-BL148)^2,"")</f>
        <v/>
      </c>
      <c r="BO148">
        <f>IF(ISNUMBER(BL148),AF148^2,"")</f>
        <v/>
      </c>
      <c r="BP148">
        <f>IF(ISNUMBER(BL148),(AF148-BM148)^2,"")</f>
        <v/>
      </c>
    </row>
    <row r="149">
      <c r="O149">
        <f>IF($R149="","",IF($Q$1="Weekly",INT(($R149-2)/7),IF($Q$1="Quarterly",YEAR($R149)*4+ROUNDUP(MONTH($R149)/3),YEAR($R149)*12+MONTH($R149))))</f>
        <v/>
      </c>
      <c r="P149">
        <f>IF($R149="","",IF($R150="",1,IF($O149&lt;&gt;$O150,1,0)))</f>
        <v/>
      </c>
      <c r="Q149">
        <f>IF($P149=1,SUM($P$7:$P149),"")</f>
        <v/>
      </c>
      <c r="R149">
        <f>IF($A149="","",IF(ISNUMBER($A149),$A149,IFERROR(DATEVALUE($A149),NA())))</f>
        <v/>
      </c>
      <c r="S149" s="7">
        <f>IFERROR(INDEX($R$7:$R$60000,MATCH(ROW()-6,$Q$7:$Q$60000,0)),"")</f>
        <v/>
      </c>
      <c r="T149">
        <f>IFERROR(INDEX($B$7:$B$60000,MATCH(ROW()-6,$Q$7:$Q$60000,0))*1,"")</f>
        <v/>
      </c>
      <c r="U149">
        <f>IFERROR(INDEX($C$7:$C$60000,MATCH(ROW()-6,$Q$7:$Q$60000,0))*1,"")</f>
        <v/>
      </c>
      <c r="V149">
        <f>IFERROR(INDEX($D$7:$D$60000,MATCH(ROW()-6,$Q$7:$Q$60000,0))*1,"")</f>
        <v/>
      </c>
      <c r="W149">
        <f>IFERROR(INDEX($E$7:$E$60000,MATCH(ROW()-6,$Q$7:$Q$60000,0))*1,"")</f>
        <v/>
      </c>
      <c r="X149">
        <f>IFERROR(INDEX($F$7:$F$60000,MATCH(ROW()-6,$Q$7:$Q$60000,0))*1,"")</f>
        <v/>
      </c>
      <c r="Y149">
        <f>IFERROR(INDEX($G$7:$G$60000,MATCH(ROW()-6,$Q$7:$Q$60000,0))*1,"")</f>
        <v/>
      </c>
      <c r="Z149">
        <f>IFERROR(INDEX($H$7:$H$60000,MATCH(ROW()-6,$Q$7:$Q$60000,0))*1,"")</f>
        <v/>
      </c>
      <c r="AA149">
        <f>IFERROR(INDEX($I$7:$I$60000,MATCH(ROW()-6,$Q$7:$Q$60000,0))*1,"")</f>
        <v/>
      </c>
      <c r="AB149">
        <f>IFERROR(INDEX($J$7:$J$60000,MATCH(ROW()-6,$Q$7:$Q$60000,0))*1,"")</f>
        <v/>
      </c>
      <c r="AC149">
        <f>IFERROR(INDEX($K$7:$K$60000,MATCH(ROW()-6,$Q$7:$Q$60000,0))*1,"")</f>
        <v/>
      </c>
      <c r="AF149" s="9">
        <f>IF(OR($S149="",$S148=""),"",IF($B$5="diff",($T149-$T148),LN($T149/$T148)))</f>
        <v/>
      </c>
      <c r="AG149" s="9">
        <f>IF(OR($S149="",$S148=""),"",IF($C$5="diff",(U149-U148),LN(U149/U148)))</f>
        <v/>
      </c>
      <c r="AH149" s="9">
        <f>IF(OR($S149="",$S148=""),"",IF($D$5="diff",(V149-V148),LN(V149/V148)))</f>
        <v/>
      </c>
      <c r="AI149" s="9">
        <f>IF(OR($S149="",$S148=""),"",IF($E$5="diff",(W149-W148),LN(W149/W148)))</f>
        <v/>
      </c>
      <c r="AJ149" s="9">
        <f>IF(OR($S149="",$S148=""),"",IF($F$5="diff",(X149-X148),LN(X149/X148)))</f>
        <v/>
      </c>
      <c r="AK149" s="9">
        <f>IF(OR($S149="",$S148=""),"",IF($G$5="diff",(Y149-Y148),LN(Y149/Y148)))</f>
        <v/>
      </c>
      <c r="AL149" s="9">
        <f>IF(OR($S149="",$S148=""),"",IF($H$5="diff",(Z149-Z148),LN(Z149/Z148)))</f>
        <v/>
      </c>
      <c r="AM149" s="9">
        <f>IF(OR($S149="",$S148=""),"",IF($I$5="diff",(AA149-AA148),LN(AA149/AA148)))</f>
        <v/>
      </c>
      <c r="AN149" s="9">
        <f>IF(OR($S149="",$S148=""),"",IF($J$5="diff",(AB149-AB148),LN(AB149/AB148)))</f>
        <v/>
      </c>
      <c r="AO149" s="9">
        <f>IF(OR($S149="",$S148=""),"",IF($K$5="diff",(AC149-AC148),LN(AC149/AC148)))</f>
        <v/>
      </c>
      <c r="AR149" s="9">
        <f>IF($AF149="","",$AU$13+$AU$4*AG149+$AU$5*AH149+$AU$6*AI149+$AU$7*AJ149+$AU$8*AK149+$AU$9*AL149+$AU$10*AM149+$AU$11*AN149+$AU$12*AO149)</f>
        <v/>
      </c>
      <c r="AY149" s="10">
        <f>IF(AND((ROW()-7)&gt;=$Q$5,(ROW()-6)&lt;=$Q$3),INDEX(LINEST(OFFSET(AF149,1-$Q$5,0,$Q$5,1),OFFSET(AG149,1-$Q$5,0,$Q$5,9),TRUE,TRUE),1,10)*$Q$4,"")</f>
        <v/>
      </c>
      <c r="AZ149" s="9">
        <f>IF(AND((ROW()-7)&gt;=$Q$5,(ROW()-6)&lt;=$Q$3),INDEX(LINEST(OFFSET(AF149,1-$Q$5,0,$Q$5,1),OFFSET(AG149,1-$Q$5,0,$Q$5,9),TRUE,TRUE),1,9),"")</f>
        <v/>
      </c>
      <c r="BA149" s="9">
        <f>IF(AND((ROW()-7)&gt;=$Q$5,(ROW()-6)&lt;=$Q$3),INDEX(LINEST(OFFSET(AF149,1-$Q$5,0,$Q$5,1),OFFSET(AG149,1-$Q$5,0,$Q$5,9),TRUE,TRUE),1,8),"")</f>
        <v/>
      </c>
      <c r="BB149" s="9">
        <f>IF(AND((ROW()-7)&gt;=$Q$5,(ROW()-6)&lt;=$Q$3),INDEX(LINEST(OFFSET(AF149,1-$Q$5,0,$Q$5,1),OFFSET(AG149,1-$Q$5,0,$Q$5,9),TRUE,TRUE),1,7),"")</f>
        <v/>
      </c>
      <c r="BC149" s="9">
        <f>IF(AND((ROW()-7)&gt;=$Q$5,(ROW()-6)&lt;=$Q$3),INDEX(LINEST(OFFSET(AF149,1-$Q$5,0,$Q$5,1),OFFSET(AG149,1-$Q$5,0,$Q$5,9),TRUE,TRUE),1,6),"")</f>
        <v/>
      </c>
      <c r="BD149" s="9">
        <f>IF(AND((ROW()-7)&gt;=$Q$5,(ROW()-6)&lt;=$Q$3),INDEX(LINEST(OFFSET(AF149,1-$Q$5,0,$Q$5,1),OFFSET(AG149,1-$Q$5,0,$Q$5,9),TRUE,TRUE),1,5),"")</f>
        <v/>
      </c>
      <c r="BE149" s="9">
        <f>IF(AND((ROW()-7)&gt;=$Q$5,(ROW()-6)&lt;=$Q$3),INDEX(LINEST(OFFSET(AF149,1-$Q$5,0,$Q$5,1),OFFSET(AG149,1-$Q$5,0,$Q$5,9),TRUE,TRUE),1,4),"")</f>
        <v/>
      </c>
      <c r="BF149" s="9">
        <f>IF(AND((ROW()-7)&gt;=$Q$5,(ROW()-6)&lt;=$Q$3),INDEX(LINEST(OFFSET(AF149,1-$Q$5,0,$Q$5,1),OFFSET(AG149,1-$Q$5,0,$Q$5,9),TRUE,TRUE),1,3),"")</f>
        <v/>
      </c>
      <c r="BG149" s="9">
        <f>IF(AND((ROW()-7)&gt;=$Q$5,(ROW()-6)&lt;=$Q$3),INDEX(LINEST(OFFSET(AF149,1-$Q$5,0,$Q$5,1),OFFSET(AG149,1-$Q$5,0,$Q$5,9),TRUE,TRUE),1,2),"")</f>
        <v/>
      </c>
      <c r="BH149" s="9">
        <f>IF(AND((ROW()-7)&gt;=$Q$5,(ROW()-6)&lt;=$Q$3),INDEX(LINEST(OFFSET(AF149,1-$Q$5,0,$Q$5,1),OFFSET(AG149,1-$Q$5,0,$Q$5,9),TRUE,TRUE),1,1),"")</f>
        <v/>
      </c>
      <c r="BI149" s="10">
        <f>IF(AND((ROW()-7)&gt;=$Q$5,(ROW()-6)&lt;=$Q$3),INDEX(LINEST(OFFSET(AF149,1-$Q$5,0,$Q$5,1),OFFSET(AG149,1-$Q$5,0,$Q$5,9),TRUE,TRUE),3,1),"")</f>
        <v/>
      </c>
      <c r="BL149" s="9">
        <f>IF(AND((ROW()-6)&lt;=$Q$3,ISNUMBER(AY148)),AY148/$Q$4+AZ148*AG149+BA148*AH149+BB148*AI149+BC148*AJ149+BD148*AK149+BE148*AL149+BF148*AM149+BG148*AN149+BH148*AO149,"")</f>
        <v/>
      </c>
      <c r="BM149">
        <f>IF(ISNUMBER(BL149),AVERAGE(OFFSET(AF148,1-$Q$5,0,$Q$5,1)),"")</f>
        <v/>
      </c>
      <c r="BN149">
        <f>IF(ISNUMBER(BL149),(AF149-BL149)^2,"")</f>
        <v/>
      </c>
      <c r="BO149">
        <f>IF(ISNUMBER(BL149),AF149^2,"")</f>
        <v/>
      </c>
      <c r="BP149">
        <f>IF(ISNUMBER(BL149),(AF149-BM149)^2,"")</f>
        <v/>
      </c>
    </row>
    <row r="150">
      <c r="O150">
        <f>IF($R150="","",IF($Q$1="Weekly",INT(($R150-2)/7),IF($Q$1="Quarterly",YEAR($R150)*4+ROUNDUP(MONTH($R150)/3),YEAR($R150)*12+MONTH($R150))))</f>
        <v/>
      </c>
      <c r="P150">
        <f>IF($R150="","",IF($R151="",1,IF($O150&lt;&gt;$O151,1,0)))</f>
        <v/>
      </c>
      <c r="Q150">
        <f>IF($P150=1,SUM($P$7:$P150),"")</f>
        <v/>
      </c>
      <c r="R150">
        <f>IF($A150="","",IF(ISNUMBER($A150),$A150,IFERROR(DATEVALUE($A150),NA())))</f>
        <v/>
      </c>
      <c r="S150" s="7">
        <f>IFERROR(INDEX($R$7:$R$60000,MATCH(ROW()-6,$Q$7:$Q$60000,0)),"")</f>
        <v/>
      </c>
      <c r="T150">
        <f>IFERROR(INDEX($B$7:$B$60000,MATCH(ROW()-6,$Q$7:$Q$60000,0))*1,"")</f>
        <v/>
      </c>
      <c r="U150">
        <f>IFERROR(INDEX($C$7:$C$60000,MATCH(ROW()-6,$Q$7:$Q$60000,0))*1,"")</f>
        <v/>
      </c>
      <c r="V150">
        <f>IFERROR(INDEX($D$7:$D$60000,MATCH(ROW()-6,$Q$7:$Q$60000,0))*1,"")</f>
        <v/>
      </c>
      <c r="W150">
        <f>IFERROR(INDEX($E$7:$E$60000,MATCH(ROW()-6,$Q$7:$Q$60000,0))*1,"")</f>
        <v/>
      </c>
      <c r="X150">
        <f>IFERROR(INDEX($F$7:$F$60000,MATCH(ROW()-6,$Q$7:$Q$60000,0))*1,"")</f>
        <v/>
      </c>
      <c r="Y150">
        <f>IFERROR(INDEX($G$7:$G$60000,MATCH(ROW()-6,$Q$7:$Q$60000,0))*1,"")</f>
        <v/>
      </c>
      <c r="Z150">
        <f>IFERROR(INDEX($H$7:$H$60000,MATCH(ROW()-6,$Q$7:$Q$60000,0))*1,"")</f>
        <v/>
      </c>
      <c r="AA150">
        <f>IFERROR(INDEX($I$7:$I$60000,MATCH(ROW()-6,$Q$7:$Q$60000,0))*1,"")</f>
        <v/>
      </c>
      <c r="AB150">
        <f>IFERROR(INDEX($J$7:$J$60000,MATCH(ROW()-6,$Q$7:$Q$60000,0))*1,"")</f>
        <v/>
      </c>
      <c r="AC150">
        <f>IFERROR(INDEX($K$7:$K$60000,MATCH(ROW()-6,$Q$7:$Q$60000,0))*1,"")</f>
        <v/>
      </c>
      <c r="AF150" s="9">
        <f>IF(OR($S150="",$S149=""),"",IF($B$5="diff",($T150-$T149),LN($T150/$T149)))</f>
        <v/>
      </c>
      <c r="AG150" s="9">
        <f>IF(OR($S150="",$S149=""),"",IF($C$5="diff",(U150-U149),LN(U150/U149)))</f>
        <v/>
      </c>
      <c r="AH150" s="9">
        <f>IF(OR($S150="",$S149=""),"",IF($D$5="diff",(V150-V149),LN(V150/V149)))</f>
        <v/>
      </c>
      <c r="AI150" s="9">
        <f>IF(OR($S150="",$S149=""),"",IF($E$5="diff",(W150-W149),LN(W150/W149)))</f>
        <v/>
      </c>
      <c r="AJ150" s="9">
        <f>IF(OR($S150="",$S149=""),"",IF($F$5="diff",(X150-X149),LN(X150/X149)))</f>
        <v/>
      </c>
      <c r="AK150" s="9">
        <f>IF(OR($S150="",$S149=""),"",IF($G$5="diff",(Y150-Y149),LN(Y150/Y149)))</f>
        <v/>
      </c>
      <c r="AL150" s="9">
        <f>IF(OR($S150="",$S149=""),"",IF($H$5="diff",(Z150-Z149),LN(Z150/Z149)))</f>
        <v/>
      </c>
      <c r="AM150" s="9">
        <f>IF(OR($S150="",$S149=""),"",IF($I$5="diff",(AA150-AA149),LN(AA150/AA149)))</f>
        <v/>
      </c>
      <c r="AN150" s="9">
        <f>IF(OR($S150="",$S149=""),"",IF($J$5="diff",(AB150-AB149),LN(AB150/AB149)))</f>
        <v/>
      </c>
      <c r="AO150" s="9">
        <f>IF(OR($S150="",$S149=""),"",IF($K$5="diff",(AC150-AC149),LN(AC150/AC149)))</f>
        <v/>
      </c>
      <c r="AR150" s="9">
        <f>IF($AF150="","",$AU$13+$AU$4*AG150+$AU$5*AH150+$AU$6*AI150+$AU$7*AJ150+$AU$8*AK150+$AU$9*AL150+$AU$10*AM150+$AU$11*AN150+$AU$12*AO150)</f>
        <v/>
      </c>
      <c r="AY150" s="10">
        <f>IF(AND((ROW()-7)&gt;=$Q$5,(ROW()-6)&lt;=$Q$3),INDEX(LINEST(OFFSET(AF150,1-$Q$5,0,$Q$5,1),OFFSET(AG150,1-$Q$5,0,$Q$5,9),TRUE,TRUE),1,10)*$Q$4,"")</f>
        <v/>
      </c>
      <c r="AZ150" s="9">
        <f>IF(AND((ROW()-7)&gt;=$Q$5,(ROW()-6)&lt;=$Q$3),INDEX(LINEST(OFFSET(AF150,1-$Q$5,0,$Q$5,1),OFFSET(AG150,1-$Q$5,0,$Q$5,9),TRUE,TRUE),1,9),"")</f>
        <v/>
      </c>
      <c r="BA150" s="9">
        <f>IF(AND((ROW()-7)&gt;=$Q$5,(ROW()-6)&lt;=$Q$3),INDEX(LINEST(OFFSET(AF150,1-$Q$5,0,$Q$5,1),OFFSET(AG150,1-$Q$5,0,$Q$5,9),TRUE,TRUE),1,8),"")</f>
        <v/>
      </c>
      <c r="BB150" s="9">
        <f>IF(AND((ROW()-7)&gt;=$Q$5,(ROW()-6)&lt;=$Q$3),INDEX(LINEST(OFFSET(AF150,1-$Q$5,0,$Q$5,1),OFFSET(AG150,1-$Q$5,0,$Q$5,9),TRUE,TRUE),1,7),"")</f>
        <v/>
      </c>
      <c r="BC150" s="9">
        <f>IF(AND((ROW()-7)&gt;=$Q$5,(ROW()-6)&lt;=$Q$3),INDEX(LINEST(OFFSET(AF150,1-$Q$5,0,$Q$5,1),OFFSET(AG150,1-$Q$5,0,$Q$5,9),TRUE,TRUE),1,6),"")</f>
        <v/>
      </c>
      <c r="BD150" s="9">
        <f>IF(AND((ROW()-7)&gt;=$Q$5,(ROW()-6)&lt;=$Q$3),INDEX(LINEST(OFFSET(AF150,1-$Q$5,0,$Q$5,1),OFFSET(AG150,1-$Q$5,0,$Q$5,9),TRUE,TRUE),1,5),"")</f>
        <v/>
      </c>
      <c r="BE150" s="9">
        <f>IF(AND((ROW()-7)&gt;=$Q$5,(ROW()-6)&lt;=$Q$3),INDEX(LINEST(OFFSET(AF150,1-$Q$5,0,$Q$5,1),OFFSET(AG150,1-$Q$5,0,$Q$5,9),TRUE,TRUE),1,4),"")</f>
        <v/>
      </c>
      <c r="BF150" s="9">
        <f>IF(AND((ROW()-7)&gt;=$Q$5,(ROW()-6)&lt;=$Q$3),INDEX(LINEST(OFFSET(AF150,1-$Q$5,0,$Q$5,1),OFFSET(AG150,1-$Q$5,0,$Q$5,9),TRUE,TRUE),1,3),"")</f>
        <v/>
      </c>
      <c r="BG150" s="9">
        <f>IF(AND((ROW()-7)&gt;=$Q$5,(ROW()-6)&lt;=$Q$3),INDEX(LINEST(OFFSET(AF150,1-$Q$5,0,$Q$5,1),OFFSET(AG150,1-$Q$5,0,$Q$5,9),TRUE,TRUE),1,2),"")</f>
        <v/>
      </c>
      <c r="BH150" s="9">
        <f>IF(AND((ROW()-7)&gt;=$Q$5,(ROW()-6)&lt;=$Q$3),INDEX(LINEST(OFFSET(AF150,1-$Q$5,0,$Q$5,1),OFFSET(AG150,1-$Q$5,0,$Q$5,9),TRUE,TRUE),1,1),"")</f>
        <v/>
      </c>
      <c r="BI150" s="10">
        <f>IF(AND((ROW()-7)&gt;=$Q$5,(ROW()-6)&lt;=$Q$3),INDEX(LINEST(OFFSET(AF150,1-$Q$5,0,$Q$5,1),OFFSET(AG150,1-$Q$5,0,$Q$5,9),TRUE,TRUE),3,1),"")</f>
        <v/>
      </c>
      <c r="BL150" s="9">
        <f>IF(AND((ROW()-6)&lt;=$Q$3,ISNUMBER(AY149)),AY149/$Q$4+AZ149*AG150+BA149*AH150+BB149*AI150+BC149*AJ150+BD149*AK150+BE149*AL150+BF149*AM150+BG149*AN150+BH149*AO150,"")</f>
        <v/>
      </c>
      <c r="BM150">
        <f>IF(ISNUMBER(BL150),AVERAGE(OFFSET(AF149,1-$Q$5,0,$Q$5,1)),"")</f>
        <v/>
      </c>
      <c r="BN150">
        <f>IF(ISNUMBER(BL150),(AF150-BL150)^2,"")</f>
        <v/>
      </c>
      <c r="BO150">
        <f>IF(ISNUMBER(BL150),AF150^2,"")</f>
        <v/>
      </c>
      <c r="BP150">
        <f>IF(ISNUMBER(BL150),(AF150-BM150)^2,"")</f>
        <v/>
      </c>
    </row>
    <row r="151">
      <c r="O151">
        <f>IF($R151="","",IF($Q$1="Weekly",INT(($R151-2)/7),IF($Q$1="Quarterly",YEAR($R151)*4+ROUNDUP(MONTH($R151)/3),YEAR($R151)*12+MONTH($R151))))</f>
        <v/>
      </c>
      <c r="P151">
        <f>IF($R151="","",IF($R152="",1,IF($O151&lt;&gt;$O152,1,0)))</f>
        <v/>
      </c>
      <c r="Q151">
        <f>IF($P151=1,SUM($P$7:$P151),"")</f>
        <v/>
      </c>
      <c r="R151">
        <f>IF($A151="","",IF(ISNUMBER($A151),$A151,IFERROR(DATEVALUE($A151),NA())))</f>
        <v/>
      </c>
      <c r="S151" s="7">
        <f>IFERROR(INDEX($R$7:$R$60000,MATCH(ROW()-6,$Q$7:$Q$60000,0)),"")</f>
        <v/>
      </c>
      <c r="T151">
        <f>IFERROR(INDEX($B$7:$B$60000,MATCH(ROW()-6,$Q$7:$Q$60000,0))*1,"")</f>
        <v/>
      </c>
      <c r="U151">
        <f>IFERROR(INDEX($C$7:$C$60000,MATCH(ROW()-6,$Q$7:$Q$60000,0))*1,"")</f>
        <v/>
      </c>
      <c r="V151">
        <f>IFERROR(INDEX($D$7:$D$60000,MATCH(ROW()-6,$Q$7:$Q$60000,0))*1,"")</f>
        <v/>
      </c>
      <c r="W151">
        <f>IFERROR(INDEX($E$7:$E$60000,MATCH(ROW()-6,$Q$7:$Q$60000,0))*1,"")</f>
        <v/>
      </c>
      <c r="X151">
        <f>IFERROR(INDEX($F$7:$F$60000,MATCH(ROW()-6,$Q$7:$Q$60000,0))*1,"")</f>
        <v/>
      </c>
      <c r="Y151">
        <f>IFERROR(INDEX($G$7:$G$60000,MATCH(ROW()-6,$Q$7:$Q$60000,0))*1,"")</f>
        <v/>
      </c>
      <c r="Z151">
        <f>IFERROR(INDEX($H$7:$H$60000,MATCH(ROW()-6,$Q$7:$Q$60000,0))*1,"")</f>
        <v/>
      </c>
      <c r="AA151">
        <f>IFERROR(INDEX($I$7:$I$60000,MATCH(ROW()-6,$Q$7:$Q$60000,0))*1,"")</f>
        <v/>
      </c>
      <c r="AB151">
        <f>IFERROR(INDEX($J$7:$J$60000,MATCH(ROW()-6,$Q$7:$Q$60000,0))*1,"")</f>
        <v/>
      </c>
      <c r="AC151">
        <f>IFERROR(INDEX($K$7:$K$60000,MATCH(ROW()-6,$Q$7:$Q$60000,0))*1,"")</f>
        <v/>
      </c>
      <c r="AF151" s="9">
        <f>IF(OR($S151="",$S150=""),"",IF($B$5="diff",($T151-$T150),LN($T151/$T150)))</f>
        <v/>
      </c>
      <c r="AG151" s="9">
        <f>IF(OR($S151="",$S150=""),"",IF($C$5="diff",(U151-U150),LN(U151/U150)))</f>
        <v/>
      </c>
      <c r="AH151" s="9">
        <f>IF(OR($S151="",$S150=""),"",IF($D$5="diff",(V151-V150),LN(V151/V150)))</f>
        <v/>
      </c>
      <c r="AI151" s="9">
        <f>IF(OR($S151="",$S150=""),"",IF($E$5="diff",(W151-W150),LN(W151/W150)))</f>
        <v/>
      </c>
      <c r="AJ151" s="9">
        <f>IF(OR($S151="",$S150=""),"",IF($F$5="diff",(X151-X150),LN(X151/X150)))</f>
        <v/>
      </c>
      <c r="AK151" s="9">
        <f>IF(OR($S151="",$S150=""),"",IF($G$5="diff",(Y151-Y150),LN(Y151/Y150)))</f>
        <v/>
      </c>
      <c r="AL151" s="9">
        <f>IF(OR($S151="",$S150=""),"",IF($H$5="diff",(Z151-Z150),LN(Z151/Z150)))</f>
        <v/>
      </c>
      <c r="AM151" s="9">
        <f>IF(OR($S151="",$S150=""),"",IF($I$5="diff",(AA151-AA150),LN(AA151/AA150)))</f>
        <v/>
      </c>
      <c r="AN151" s="9">
        <f>IF(OR($S151="",$S150=""),"",IF($J$5="diff",(AB151-AB150),LN(AB151/AB150)))</f>
        <v/>
      </c>
      <c r="AO151" s="9">
        <f>IF(OR($S151="",$S150=""),"",IF($K$5="diff",(AC151-AC150),LN(AC151/AC150)))</f>
        <v/>
      </c>
      <c r="AR151" s="9">
        <f>IF($AF151="","",$AU$13+$AU$4*AG151+$AU$5*AH151+$AU$6*AI151+$AU$7*AJ151+$AU$8*AK151+$AU$9*AL151+$AU$10*AM151+$AU$11*AN151+$AU$12*AO151)</f>
        <v/>
      </c>
      <c r="AY151" s="10">
        <f>IF(AND((ROW()-7)&gt;=$Q$5,(ROW()-6)&lt;=$Q$3),INDEX(LINEST(OFFSET(AF151,1-$Q$5,0,$Q$5,1),OFFSET(AG151,1-$Q$5,0,$Q$5,9),TRUE,TRUE),1,10)*$Q$4,"")</f>
        <v/>
      </c>
      <c r="AZ151" s="9">
        <f>IF(AND((ROW()-7)&gt;=$Q$5,(ROW()-6)&lt;=$Q$3),INDEX(LINEST(OFFSET(AF151,1-$Q$5,0,$Q$5,1),OFFSET(AG151,1-$Q$5,0,$Q$5,9),TRUE,TRUE),1,9),"")</f>
        <v/>
      </c>
      <c r="BA151" s="9">
        <f>IF(AND((ROW()-7)&gt;=$Q$5,(ROW()-6)&lt;=$Q$3),INDEX(LINEST(OFFSET(AF151,1-$Q$5,0,$Q$5,1),OFFSET(AG151,1-$Q$5,0,$Q$5,9),TRUE,TRUE),1,8),"")</f>
        <v/>
      </c>
      <c r="BB151" s="9">
        <f>IF(AND((ROW()-7)&gt;=$Q$5,(ROW()-6)&lt;=$Q$3),INDEX(LINEST(OFFSET(AF151,1-$Q$5,0,$Q$5,1),OFFSET(AG151,1-$Q$5,0,$Q$5,9),TRUE,TRUE),1,7),"")</f>
        <v/>
      </c>
      <c r="BC151" s="9">
        <f>IF(AND((ROW()-7)&gt;=$Q$5,(ROW()-6)&lt;=$Q$3),INDEX(LINEST(OFFSET(AF151,1-$Q$5,0,$Q$5,1),OFFSET(AG151,1-$Q$5,0,$Q$5,9),TRUE,TRUE),1,6),"")</f>
        <v/>
      </c>
      <c r="BD151" s="9">
        <f>IF(AND((ROW()-7)&gt;=$Q$5,(ROW()-6)&lt;=$Q$3),INDEX(LINEST(OFFSET(AF151,1-$Q$5,0,$Q$5,1),OFFSET(AG151,1-$Q$5,0,$Q$5,9),TRUE,TRUE),1,5),"")</f>
        <v/>
      </c>
      <c r="BE151" s="9">
        <f>IF(AND((ROW()-7)&gt;=$Q$5,(ROW()-6)&lt;=$Q$3),INDEX(LINEST(OFFSET(AF151,1-$Q$5,0,$Q$5,1),OFFSET(AG151,1-$Q$5,0,$Q$5,9),TRUE,TRUE),1,4),"")</f>
        <v/>
      </c>
      <c r="BF151" s="9">
        <f>IF(AND((ROW()-7)&gt;=$Q$5,(ROW()-6)&lt;=$Q$3),INDEX(LINEST(OFFSET(AF151,1-$Q$5,0,$Q$5,1),OFFSET(AG151,1-$Q$5,0,$Q$5,9),TRUE,TRUE),1,3),"")</f>
        <v/>
      </c>
      <c r="BG151" s="9">
        <f>IF(AND((ROW()-7)&gt;=$Q$5,(ROW()-6)&lt;=$Q$3),INDEX(LINEST(OFFSET(AF151,1-$Q$5,0,$Q$5,1),OFFSET(AG151,1-$Q$5,0,$Q$5,9),TRUE,TRUE),1,2),"")</f>
        <v/>
      </c>
      <c r="BH151" s="9">
        <f>IF(AND((ROW()-7)&gt;=$Q$5,(ROW()-6)&lt;=$Q$3),INDEX(LINEST(OFFSET(AF151,1-$Q$5,0,$Q$5,1),OFFSET(AG151,1-$Q$5,0,$Q$5,9),TRUE,TRUE),1,1),"")</f>
        <v/>
      </c>
      <c r="BI151" s="10">
        <f>IF(AND((ROW()-7)&gt;=$Q$5,(ROW()-6)&lt;=$Q$3),INDEX(LINEST(OFFSET(AF151,1-$Q$5,0,$Q$5,1),OFFSET(AG151,1-$Q$5,0,$Q$5,9),TRUE,TRUE),3,1),"")</f>
        <v/>
      </c>
      <c r="BL151" s="9">
        <f>IF(AND((ROW()-6)&lt;=$Q$3,ISNUMBER(AY150)),AY150/$Q$4+AZ150*AG151+BA150*AH151+BB150*AI151+BC150*AJ151+BD150*AK151+BE150*AL151+BF150*AM151+BG150*AN151+BH150*AO151,"")</f>
        <v/>
      </c>
      <c r="BM151">
        <f>IF(ISNUMBER(BL151),AVERAGE(OFFSET(AF150,1-$Q$5,0,$Q$5,1)),"")</f>
        <v/>
      </c>
      <c r="BN151">
        <f>IF(ISNUMBER(BL151),(AF151-BL151)^2,"")</f>
        <v/>
      </c>
      <c r="BO151">
        <f>IF(ISNUMBER(BL151),AF151^2,"")</f>
        <v/>
      </c>
      <c r="BP151">
        <f>IF(ISNUMBER(BL151),(AF151-BM151)^2,"")</f>
        <v/>
      </c>
    </row>
    <row r="152">
      <c r="O152">
        <f>IF($R152="","",IF($Q$1="Weekly",INT(($R152-2)/7),IF($Q$1="Quarterly",YEAR($R152)*4+ROUNDUP(MONTH($R152)/3),YEAR($R152)*12+MONTH($R152))))</f>
        <v/>
      </c>
      <c r="P152">
        <f>IF($R152="","",IF($R153="",1,IF($O152&lt;&gt;$O153,1,0)))</f>
        <v/>
      </c>
      <c r="Q152">
        <f>IF($P152=1,SUM($P$7:$P152),"")</f>
        <v/>
      </c>
      <c r="R152">
        <f>IF($A152="","",IF(ISNUMBER($A152),$A152,IFERROR(DATEVALUE($A152),NA())))</f>
        <v/>
      </c>
      <c r="S152" s="7">
        <f>IFERROR(INDEX($R$7:$R$60000,MATCH(ROW()-6,$Q$7:$Q$60000,0)),"")</f>
        <v/>
      </c>
      <c r="T152">
        <f>IFERROR(INDEX($B$7:$B$60000,MATCH(ROW()-6,$Q$7:$Q$60000,0))*1,"")</f>
        <v/>
      </c>
      <c r="U152">
        <f>IFERROR(INDEX($C$7:$C$60000,MATCH(ROW()-6,$Q$7:$Q$60000,0))*1,"")</f>
        <v/>
      </c>
      <c r="V152">
        <f>IFERROR(INDEX($D$7:$D$60000,MATCH(ROW()-6,$Q$7:$Q$60000,0))*1,"")</f>
        <v/>
      </c>
      <c r="W152">
        <f>IFERROR(INDEX($E$7:$E$60000,MATCH(ROW()-6,$Q$7:$Q$60000,0))*1,"")</f>
        <v/>
      </c>
      <c r="X152">
        <f>IFERROR(INDEX($F$7:$F$60000,MATCH(ROW()-6,$Q$7:$Q$60000,0))*1,"")</f>
        <v/>
      </c>
      <c r="Y152">
        <f>IFERROR(INDEX($G$7:$G$60000,MATCH(ROW()-6,$Q$7:$Q$60000,0))*1,"")</f>
        <v/>
      </c>
      <c r="Z152">
        <f>IFERROR(INDEX($H$7:$H$60000,MATCH(ROW()-6,$Q$7:$Q$60000,0))*1,"")</f>
        <v/>
      </c>
      <c r="AA152">
        <f>IFERROR(INDEX($I$7:$I$60000,MATCH(ROW()-6,$Q$7:$Q$60000,0))*1,"")</f>
        <v/>
      </c>
      <c r="AB152">
        <f>IFERROR(INDEX($J$7:$J$60000,MATCH(ROW()-6,$Q$7:$Q$60000,0))*1,"")</f>
        <v/>
      </c>
      <c r="AC152">
        <f>IFERROR(INDEX($K$7:$K$60000,MATCH(ROW()-6,$Q$7:$Q$60000,0))*1,"")</f>
        <v/>
      </c>
      <c r="AF152" s="9">
        <f>IF(OR($S152="",$S151=""),"",IF($B$5="diff",($T152-$T151),LN($T152/$T151)))</f>
        <v/>
      </c>
      <c r="AG152" s="9">
        <f>IF(OR($S152="",$S151=""),"",IF($C$5="diff",(U152-U151),LN(U152/U151)))</f>
        <v/>
      </c>
      <c r="AH152" s="9">
        <f>IF(OR($S152="",$S151=""),"",IF($D$5="diff",(V152-V151),LN(V152/V151)))</f>
        <v/>
      </c>
      <c r="AI152" s="9">
        <f>IF(OR($S152="",$S151=""),"",IF($E$5="diff",(W152-W151),LN(W152/W151)))</f>
        <v/>
      </c>
      <c r="AJ152" s="9">
        <f>IF(OR($S152="",$S151=""),"",IF($F$5="diff",(X152-X151),LN(X152/X151)))</f>
        <v/>
      </c>
      <c r="AK152" s="9">
        <f>IF(OR($S152="",$S151=""),"",IF($G$5="diff",(Y152-Y151),LN(Y152/Y151)))</f>
        <v/>
      </c>
      <c r="AL152" s="9">
        <f>IF(OR($S152="",$S151=""),"",IF($H$5="diff",(Z152-Z151),LN(Z152/Z151)))</f>
        <v/>
      </c>
      <c r="AM152" s="9">
        <f>IF(OR($S152="",$S151=""),"",IF($I$5="diff",(AA152-AA151),LN(AA152/AA151)))</f>
        <v/>
      </c>
      <c r="AN152" s="9">
        <f>IF(OR($S152="",$S151=""),"",IF($J$5="diff",(AB152-AB151),LN(AB152/AB151)))</f>
        <v/>
      </c>
      <c r="AO152" s="9">
        <f>IF(OR($S152="",$S151=""),"",IF($K$5="diff",(AC152-AC151),LN(AC152/AC151)))</f>
        <v/>
      </c>
      <c r="AR152" s="9">
        <f>IF($AF152="","",$AU$13+$AU$4*AG152+$AU$5*AH152+$AU$6*AI152+$AU$7*AJ152+$AU$8*AK152+$AU$9*AL152+$AU$10*AM152+$AU$11*AN152+$AU$12*AO152)</f>
        <v/>
      </c>
      <c r="AY152" s="10">
        <f>IF(AND((ROW()-7)&gt;=$Q$5,(ROW()-6)&lt;=$Q$3),INDEX(LINEST(OFFSET(AF152,1-$Q$5,0,$Q$5,1),OFFSET(AG152,1-$Q$5,0,$Q$5,9),TRUE,TRUE),1,10)*$Q$4,"")</f>
        <v/>
      </c>
      <c r="AZ152" s="9">
        <f>IF(AND((ROW()-7)&gt;=$Q$5,(ROW()-6)&lt;=$Q$3),INDEX(LINEST(OFFSET(AF152,1-$Q$5,0,$Q$5,1),OFFSET(AG152,1-$Q$5,0,$Q$5,9),TRUE,TRUE),1,9),"")</f>
        <v/>
      </c>
      <c r="BA152" s="9">
        <f>IF(AND((ROW()-7)&gt;=$Q$5,(ROW()-6)&lt;=$Q$3),INDEX(LINEST(OFFSET(AF152,1-$Q$5,0,$Q$5,1),OFFSET(AG152,1-$Q$5,0,$Q$5,9),TRUE,TRUE),1,8),"")</f>
        <v/>
      </c>
      <c r="BB152" s="9">
        <f>IF(AND((ROW()-7)&gt;=$Q$5,(ROW()-6)&lt;=$Q$3),INDEX(LINEST(OFFSET(AF152,1-$Q$5,0,$Q$5,1),OFFSET(AG152,1-$Q$5,0,$Q$5,9),TRUE,TRUE),1,7),"")</f>
        <v/>
      </c>
      <c r="BC152" s="9">
        <f>IF(AND((ROW()-7)&gt;=$Q$5,(ROW()-6)&lt;=$Q$3),INDEX(LINEST(OFFSET(AF152,1-$Q$5,0,$Q$5,1),OFFSET(AG152,1-$Q$5,0,$Q$5,9),TRUE,TRUE),1,6),"")</f>
        <v/>
      </c>
      <c r="BD152" s="9">
        <f>IF(AND((ROW()-7)&gt;=$Q$5,(ROW()-6)&lt;=$Q$3),INDEX(LINEST(OFFSET(AF152,1-$Q$5,0,$Q$5,1),OFFSET(AG152,1-$Q$5,0,$Q$5,9),TRUE,TRUE),1,5),"")</f>
        <v/>
      </c>
      <c r="BE152" s="9">
        <f>IF(AND((ROW()-7)&gt;=$Q$5,(ROW()-6)&lt;=$Q$3),INDEX(LINEST(OFFSET(AF152,1-$Q$5,0,$Q$5,1),OFFSET(AG152,1-$Q$5,0,$Q$5,9),TRUE,TRUE),1,4),"")</f>
        <v/>
      </c>
      <c r="BF152" s="9">
        <f>IF(AND((ROW()-7)&gt;=$Q$5,(ROW()-6)&lt;=$Q$3),INDEX(LINEST(OFFSET(AF152,1-$Q$5,0,$Q$5,1),OFFSET(AG152,1-$Q$5,0,$Q$5,9),TRUE,TRUE),1,3),"")</f>
        <v/>
      </c>
      <c r="BG152" s="9">
        <f>IF(AND((ROW()-7)&gt;=$Q$5,(ROW()-6)&lt;=$Q$3),INDEX(LINEST(OFFSET(AF152,1-$Q$5,0,$Q$5,1),OFFSET(AG152,1-$Q$5,0,$Q$5,9),TRUE,TRUE),1,2),"")</f>
        <v/>
      </c>
      <c r="BH152" s="9">
        <f>IF(AND((ROW()-7)&gt;=$Q$5,(ROW()-6)&lt;=$Q$3),INDEX(LINEST(OFFSET(AF152,1-$Q$5,0,$Q$5,1),OFFSET(AG152,1-$Q$5,0,$Q$5,9),TRUE,TRUE),1,1),"")</f>
        <v/>
      </c>
      <c r="BI152" s="10">
        <f>IF(AND((ROW()-7)&gt;=$Q$5,(ROW()-6)&lt;=$Q$3),INDEX(LINEST(OFFSET(AF152,1-$Q$5,0,$Q$5,1),OFFSET(AG152,1-$Q$5,0,$Q$5,9),TRUE,TRUE),3,1),"")</f>
        <v/>
      </c>
      <c r="BL152" s="9">
        <f>IF(AND((ROW()-6)&lt;=$Q$3,ISNUMBER(AY151)),AY151/$Q$4+AZ151*AG152+BA151*AH152+BB151*AI152+BC151*AJ152+BD151*AK152+BE151*AL152+BF151*AM152+BG151*AN152+BH151*AO152,"")</f>
        <v/>
      </c>
      <c r="BM152">
        <f>IF(ISNUMBER(BL152),AVERAGE(OFFSET(AF151,1-$Q$5,0,$Q$5,1)),"")</f>
        <v/>
      </c>
      <c r="BN152">
        <f>IF(ISNUMBER(BL152),(AF152-BL152)^2,"")</f>
        <v/>
      </c>
      <c r="BO152">
        <f>IF(ISNUMBER(BL152),AF152^2,"")</f>
        <v/>
      </c>
      <c r="BP152">
        <f>IF(ISNUMBER(BL152),(AF152-BM152)^2,"")</f>
        <v/>
      </c>
    </row>
    <row r="153">
      <c r="O153">
        <f>IF($R153="","",IF($Q$1="Weekly",INT(($R153-2)/7),IF($Q$1="Quarterly",YEAR($R153)*4+ROUNDUP(MONTH($R153)/3),YEAR($R153)*12+MONTH($R153))))</f>
        <v/>
      </c>
      <c r="P153">
        <f>IF($R153="","",IF($R154="",1,IF($O153&lt;&gt;$O154,1,0)))</f>
        <v/>
      </c>
      <c r="Q153">
        <f>IF($P153=1,SUM($P$7:$P153),"")</f>
        <v/>
      </c>
      <c r="R153">
        <f>IF($A153="","",IF(ISNUMBER($A153),$A153,IFERROR(DATEVALUE($A153),NA())))</f>
        <v/>
      </c>
      <c r="S153" s="7">
        <f>IFERROR(INDEX($R$7:$R$60000,MATCH(ROW()-6,$Q$7:$Q$60000,0)),"")</f>
        <v/>
      </c>
      <c r="T153">
        <f>IFERROR(INDEX($B$7:$B$60000,MATCH(ROW()-6,$Q$7:$Q$60000,0))*1,"")</f>
        <v/>
      </c>
      <c r="U153">
        <f>IFERROR(INDEX($C$7:$C$60000,MATCH(ROW()-6,$Q$7:$Q$60000,0))*1,"")</f>
        <v/>
      </c>
      <c r="V153">
        <f>IFERROR(INDEX($D$7:$D$60000,MATCH(ROW()-6,$Q$7:$Q$60000,0))*1,"")</f>
        <v/>
      </c>
      <c r="W153">
        <f>IFERROR(INDEX($E$7:$E$60000,MATCH(ROW()-6,$Q$7:$Q$60000,0))*1,"")</f>
        <v/>
      </c>
      <c r="X153">
        <f>IFERROR(INDEX($F$7:$F$60000,MATCH(ROW()-6,$Q$7:$Q$60000,0))*1,"")</f>
        <v/>
      </c>
      <c r="Y153">
        <f>IFERROR(INDEX($G$7:$G$60000,MATCH(ROW()-6,$Q$7:$Q$60000,0))*1,"")</f>
        <v/>
      </c>
      <c r="Z153">
        <f>IFERROR(INDEX($H$7:$H$60000,MATCH(ROW()-6,$Q$7:$Q$60000,0))*1,"")</f>
        <v/>
      </c>
      <c r="AA153">
        <f>IFERROR(INDEX($I$7:$I$60000,MATCH(ROW()-6,$Q$7:$Q$60000,0))*1,"")</f>
        <v/>
      </c>
      <c r="AB153">
        <f>IFERROR(INDEX($J$7:$J$60000,MATCH(ROW()-6,$Q$7:$Q$60000,0))*1,"")</f>
        <v/>
      </c>
      <c r="AC153">
        <f>IFERROR(INDEX($K$7:$K$60000,MATCH(ROW()-6,$Q$7:$Q$60000,0))*1,"")</f>
        <v/>
      </c>
      <c r="AF153" s="9">
        <f>IF(OR($S153="",$S152=""),"",IF($B$5="diff",($T153-$T152),LN($T153/$T152)))</f>
        <v/>
      </c>
      <c r="AG153" s="9">
        <f>IF(OR($S153="",$S152=""),"",IF($C$5="diff",(U153-U152),LN(U153/U152)))</f>
        <v/>
      </c>
      <c r="AH153" s="9">
        <f>IF(OR($S153="",$S152=""),"",IF($D$5="diff",(V153-V152),LN(V153/V152)))</f>
        <v/>
      </c>
      <c r="AI153" s="9">
        <f>IF(OR($S153="",$S152=""),"",IF($E$5="diff",(W153-W152),LN(W153/W152)))</f>
        <v/>
      </c>
      <c r="AJ153" s="9">
        <f>IF(OR($S153="",$S152=""),"",IF($F$5="diff",(X153-X152),LN(X153/X152)))</f>
        <v/>
      </c>
      <c r="AK153" s="9">
        <f>IF(OR($S153="",$S152=""),"",IF($G$5="diff",(Y153-Y152),LN(Y153/Y152)))</f>
        <v/>
      </c>
      <c r="AL153" s="9">
        <f>IF(OR($S153="",$S152=""),"",IF($H$5="diff",(Z153-Z152),LN(Z153/Z152)))</f>
        <v/>
      </c>
      <c r="AM153" s="9">
        <f>IF(OR($S153="",$S152=""),"",IF($I$5="diff",(AA153-AA152),LN(AA153/AA152)))</f>
        <v/>
      </c>
      <c r="AN153" s="9">
        <f>IF(OR($S153="",$S152=""),"",IF($J$5="diff",(AB153-AB152),LN(AB153/AB152)))</f>
        <v/>
      </c>
      <c r="AO153" s="9">
        <f>IF(OR($S153="",$S152=""),"",IF($K$5="diff",(AC153-AC152),LN(AC153/AC152)))</f>
        <v/>
      </c>
      <c r="AR153" s="9">
        <f>IF($AF153="","",$AU$13+$AU$4*AG153+$AU$5*AH153+$AU$6*AI153+$AU$7*AJ153+$AU$8*AK153+$AU$9*AL153+$AU$10*AM153+$AU$11*AN153+$AU$12*AO153)</f>
        <v/>
      </c>
      <c r="AY153" s="10">
        <f>IF(AND((ROW()-7)&gt;=$Q$5,(ROW()-6)&lt;=$Q$3),INDEX(LINEST(OFFSET(AF153,1-$Q$5,0,$Q$5,1),OFFSET(AG153,1-$Q$5,0,$Q$5,9),TRUE,TRUE),1,10)*$Q$4,"")</f>
        <v/>
      </c>
      <c r="AZ153" s="9">
        <f>IF(AND((ROW()-7)&gt;=$Q$5,(ROW()-6)&lt;=$Q$3),INDEX(LINEST(OFFSET(AF153,1-$Q$5,0,$Q$5,1),OFFSET(AG153,1-$Q$5,0,$Q$5,9),TRUE,TRUE),1,9),"")</f>
        <v/>
      </c>
      <c r="BA153" s="9">
        <f>IF(AND((ROW()-7)&gt;=$Q$5,(ROW()-6)&lt;=$Q$3),INDEX(LINEST(OFFSET(AF153,1-$Q$5,0,$Q$5,1),OFFSET(AG153,1-$Q$5,0,$Q$5,9),TRUE,TRUE),1,8),"")</f>
        <v/>
      </c>
      <c r="BB153" s="9">
        <f>IF(AND((ROW()-7)&gt;=$Q$5,(ROW()-6)&lt;=$Q$3),INDEX(LINEST(OFFSET(AF153,1-$Q$5,0,$Q$5,1),OFFSET(AG153,1-$Q$5,0,$Q$5,9),TRUE,TRUE),1,7),"")</f>
        <v/>
      </c>
      <c r="BC153" s="9">
        <f>IF(AND((ROW()-7)&gt;=$Q$5,(ROW()-6)&lt;=$Q$3),INDEX(LINEST(OFFSET(AF153,1-$Q$5,0,$Q$5,1),OFFSET(AG153,1-$Q$5,0,$Q$5,9),TRUE,TRUE),1,6),"")</f>
        <v/>
      </c>
      <c r="BD153" s="9">
        <f>IF(AND((ROW()-7)&gt;=$Q$5,(ROW()-6)&lt;=$Q$3),INDEX(LINEST(OFFSET(AF153,1-$Q$5,0,$Q$5,1),OFFSET(AG153,1-$Q$5,0,$Q$5,9),TRUE,TRUE),1,5),"")</f>
        <v/>
      </c>
      <c r="BE153" s="9">
        <f>IF(AND((ROW()-7)&gt;=$Q$5,(ROW()-6)&lt;=$Q$3),INDEX(LINEST(OFFSET(AF153,1-$Q$5,0,$Q$5,1),OFFSET(AG153,1-$Q$5,0,$Q$5,9),TRUE,TRUE),1,4),"")</f>
        <v/>
      </c>
      <c r="BF153" s="9">
        <f>IF(AND((ROW()-7)&gt;=$Q$5,(ROW()-6)&lt;=$Q$3),INDEX(LINEST(OFFSET(AF153,1-$Q$5,0,$Q$5,1),OFFSET(AG153,1-$Q$5,0,$Q$5,9),TRUE,TRUE),1,3),"")</f>
        <v/>
      </c>
      <c r="BG153" s="9">
        <f>IF(AND((ROW()-7)&gt;=$Q$5,(ROW()-6)&lt;=$Q$3),INDEX(LINEST(OFFSET(AF153,1-$Q$5,0,$Q$5,1),OFFSET(AG153,1-$Q$5,0,$Q$5,9),TRUE,TRUE),1,2),"")</f>
        <v/>
      </c>
      <c r="BH153" s="9">
        <f>IF(AND((ROW()-7)&gt;=$Q$5,(ROW()-6)&lt;=$Q$3),INDEX(LINEST(OFFSET(AF153,1-$Q$5,0,$Q$5,1),OFFSET(AG153,1-$Q$5,0,$Q$5,9),TRUE,TRUE),1,1),"")</f>
        <v/>
      </c>
      <c r="BI153" s="10">
        <f>IF(AND((ROW()-7)&gt;=$Q$5,(ROW()-6)&lt;=$Q$3),INDEX(LINEST(OFFSET(AF153,1-$Q$5,0,$Q$5,1),OFFSET(AG153,1-$Q$5,0,$Q$5,9),TRUE,TRUE),3,1),"")</f>
        <v/>
      </c>
      <c r="BL153" s="9">
        <f>IF(AND((ROW()-6)&lt;=$Q$3,ISNUMBER(AY152)),AY152/$Q$4+AZ152*AG153+BA152*AH153+BB152*AI153+BC152*AJ153+BD152*AK153+BE152*AL153+BF152*AM153+BG152*AN153+BH152*AO153,"")</f>
        <v/>
      </c>
      <c r="BM153">
        <f>IF(ISNUMBER(BL153),AVERAGE(OFFSET(AF152,1-$Q$5,0,$Q$5,1)),"")</f>
        <v/>
      </c>
      <c r="BN153">
        <f>IF(ISNUMBER(BL153),(AF153-BL153)^2,"")</f>
        <v/>
      </c>
      <c r="BO153">
        <f>IF(ISNUMBER(BL153),AF153^2,"")</f>
        <v/>
      </c>
      <c r="BP153">
        <f>IF(ISNUMBER(BL153),(AF153-BM153)^2,"")</f>
        <v/>
      </c>
    </row>
    <row r="154">
      <c r="O154">
        <f>IF($R154="","",IF($Q$1="Weekly",INT(($R154-2)/7),IF($Q$1="Quarterly",YEAR($R154)*4+ROUNDUP(MONTH($R154)/3),YEAR($R154)*12+MONTH($R154))))</f>
        <v/>
      </c>
      <c r="P154">
        <f>IF($R154="","",IF($R155="",1,IF($O154&lt;&gt;$O155,1,0)))</f>
        <v/>
      </c>
      <c r="Q154">
        <f>IF($P154=1,SUM($P$7:$P154),"")</f>
        <v/>
      </c>
      <c r="R154">
        <f>IF($A154="","",IF(ISNUMBER($A154),$A154,IFERROR(DATEVALUE($A154),NA())))</f>
        <v/>
      </c>
      <c r="S154" s="7">
        <f>IFERROR(INDEX($R$7:$R$60000,MATCH(ROW()-6,$Q$7:$Q$60000,0)),"")</f>
        <v/>
      </c>
      <c r="T154">
        <f>IFERROR(INDEX($B$7:$B$60000,MATCH(ROW()-6,$Q$7:$Q$60000,0))*1,"")</f>
        <v/>
      </c>
      <c r="U154">
        <f>IFERROR(INDEX($C$7:$C$60000,MATCH(ROW()-6,$Q$7:$Q$60000,0))*1,"")</f>
        <v/>
      </c>
      <c r="V154">
        <f>IFERROR(INDEX($D$7:$D$60000,MATCH(ROW()-6,$Q$7:$Q$60000,0))*1,"")</f>
        <v/>
      </c>
      <c r="W154">
        <f>IFERROR(INDEX($E$7:$E$60000,MATCH(ROW()-6,$Q$7:$Q$60000,0))*1,"")</f>
        <v/>
      </c>
      <c r="X154">
        <f>IFERROR(INDEX($F$7:$F$60000,MATCH(ROW()-6,$Q$7:$Q$60000,0))*1,"")</f>
        <v/>
      </c>
      <c r="Y154">
        <f>IFERROR(INDEX($G$7:$G$60000,MATCH(ROW()-6,$Q$7:$Q$60000,0))*1,"")</f>
        <v/>
      </c>
      <c r="Z154">
        <f>IFERROR(INDEX($H$7:$H$60000,MATCH(ROW()-6,$Q$7:$Q$60000,0))*1,"")</f>
        <v/>
      </c>
      <c r="AA154">
        <f>IFERROR(INDEX($I$7:$I$60000,MATCH(ROW()-6,$Q$7:$Q$60000,0))*1,"")</f>
        <v/>
      </c>
      <c r="AB154">
        <f>IFERROR(INDEX($J$7:$J$60000,MATCH(ROW()-6,$Q$7:$Q$60000,0))*1,"")</f>
        <v/>
      </c>
      <c r="AC154">
        <f>IFERROR(INDEX($K$7:$K$60000,MATCH(ROW()-6,$Q$7:$Q$60000,0))*1,"")</f>
        <v/>
      </c>
      <c r="AF154" s="9">
        <f>IF(OR($S154="",$S153=""),"",IF($B$5="diff",($T154-$T153),LN($T154/$T153)))</f>
        <v/>
      </c>
      <c r="AG154" s="9">
        <f>IF(OR($S154="",$S153=""),"",IF($C$5="diff",(U154-U153),LN(U154/U153)))</f>
        <v/>
      </c>
      <c r="AH154" s="9">
        <f>IF(OR($S154="",$S153=""),"",IF($D$5="diff",(V154-V153),LN(V154/V153)))</f>
        <v/>
      </c>
      <c r="AI154" s="9">
        <f>IF(OR($S154="",$S153=""),"",IF($E$5="diff",(W154-W153),LN(W154/W153)))</f>
        <v/>
      </c>
      <c r="AJ154" s="9">
        <f>IF(OR($S154="",$S153=""),"",IF($F$5="diff",(X154-X153),LN(X154/X153)))</f>
        <v/>
      </c>
      <c r="AK154" s="9">
        <f>IF(OR($S154="",$S153=""),"",IF($G$5="diff",(Y154-Y153),LN(Y154/Y153)))</f>
        <v/>
      </c>
      <c r="AL154" s="9">
        <f>IF(OR($S154="",$S153=""),"",IF($H$5="diff",(Z154-Z153),LN(Z154/Z153)))</f>
        <v/>
      </c>
      <c r="AM154" s="9">
        <f>IF(OR($S154="",$S153=""),"",IF($I$5="diff",(AA154-AA153),LN(AA154/AA153)))</f>
        <v/>
      </c>
      <c r="AN154" s="9">
        <f>IF(OR($S154="",$S153=""),"",IF($J$5="diff",(AB154-AB153),LN(AB154/AB153)))</f>
        <v/>
      </c>
      <c r="AO154" s="9">
        <f>IF(OR($S154="",$S153=""),"",IF($K$5="diff",(AC154-AC153),LN(AC154/AC153)))</f>
        <v/>
      </c>
      <c r="AR154" s="9">
        <f>IF($AF154="","",$AU$13+$AU$4*AG154+$AU$5*AH154+$AU$6*AI154+$AU$7*AJ154+$AU$8*AK154+$AU$9*AL154+$AU$10*AM154+$AU$11*AN154+$AU$12*AO154)</f>
        <v/>
      </c>
      <c r="AY154" s="10">
        <f>IF(AND((ROW()-7)&gt;=$Q$5,(ROW()-6)&lt;=$Q$3),INDEX(LINEST(OFFSET(AF154,1-$Q$5,0,$Q$5,1),OFFSET(AG154,1-$Q$5,0,$Q$5,9),TRUE,TRUE),1,10)*$Q$4,"")</f>
        <v/>
      </c>
      <c r="AZ154" s="9">
        <f>IF(AND((ROW()-7)&gt;=$Q$5,(ROW()-6)&lt;=$Q$3),INDEX(LINEST(OFFSET(AF154,1-$Q$5,0,$Q$5,1),OFFSET(AG154,1-$Q$5,0,$Q$5,9),TRUE,TRUE),1,9),"")</f>
        <v/>
      </c>
      <c r="BA154" s="9">
        <f>IF(AND((ROW()-7)&gt;=$Q$5,(ROW()-6)&lt;=$Q$3),INDEX(LINEST(OFFSET(AF154,1-$Q$5,0,$Q$5,1),OFFSET(AG154,1-$Q$5,0,$Q$5,9),TRUE,TRUE),1,8),"")</f>
        <v/>
      </c>
      <c r="BB154" s="9">
        <f>IF(AND((ROW()-7)&gt;=$Q$5,(ROW()-6)&lt;=$Q$3),INDEX(LINEST(OFFSET(AF154,1-$Q$5,0,$Q$5,1),OFFSET(AG154,1-$Q$5,0,$Q$5,9),TRUE,TRUE),1,7),"")</f>
        <v/>
      </c>
      <c r="BC154" s="9">
        <f>IF(AND((ROW()-7)&gt;=$Q$5,(ROW()-6)&lt;=$Q$3),INDEX(LINEST(OFFSET(AF154,1-$Q$5,0,$Q$5,1),OFFSET(AG154,1-$Q$5,0,$Q$5,9),TRUE,TRUE),1,6),"")</f>
        <v/>
      </c>
      <c r="BD154" s="9">
        <f>IF(AND((ROW()-7)&gt;=$Q$5,(ROW()-6)&lt;=$Q$3),INDEX(LINEST(OFFSET(AF154,1-$Q$5,0,$Q$5,1),OFFSET(AG154,1-$Q$5,0,$Q$5,9),TRUE,TRUE),1,5),"")</f>
        <v/>
      </c>
      <c r="BE154" s="9">
        <f>IF(AND((ROW()-7)&gt;=$Q$5,(ROW()-6)&lt;=$Q$3),INDEX(LINEST(OFFSET(AF154,1-$Q$5,0,$Q$5,1),OFFSET(AG154,1-$Q$5,0,$Q$5,9),TRUE,TRUE),1,4),"")</f>
        <v/>
      </c>
      <c r="BF154" s="9">
        <f>IF(AND((ROW()-7)&gt;=$Q$5,(ROW()-6)&lt;=$Q$3),INDEX(LINEST(OFFSET(AF154,1-$Q$5,0,$Q$5,1),OFFSET(AG154,1-$Q$5,0,$Q$5,9),TRUE,TRUE),1,3),"")</f>
        <v/>
      </c>
      <c r="BG154" s="9">
        <f>IF(AND((ROW()-7)&gt;=$Q$5,(ROW()-6)&lt;=$Q$3),INDEX(LINEST(OFFSET(AF154,1-$Q$5,0,$Q$5,1),OFFSET(AG154,1-$Q$5,0,$Q$5,9),TRUE,TRUE),1,2),"")</f>
        <v/>
      </c>
      <c r="BH154" s="9">
        <f>IF(AND((ROW()-7)&gt;=$Q$5,(ROW()-6)&lt;=$Q$3),INDEX(LINEST(OFFSET(AF154,1-$Q$5,0,$Q$5,1),OFFSET(AG154,1-$Q$5,0,$Q$5,9),TRUE,TRUE),1,1),"")</f>
        <v/>
      </c>
      <c r="BI154" s="10">
        <f>IF(AND((ROW()-7)&gt;=$Q$5,(ROW()-6)&lt;=$Q$3),INDEX(LINEST(OFFSET(AF154,1-$Q$5,0,$Q$5,1),OFFSET(AG154,1-$Q$5,0,$Q$5,9),TRUE,TRUE),3,1),"")</f>
        <v/>
      </c>
      <c r="BL154" s="9">
        <f>IF(AND((ROW()-6)&lt;=$Q$3,ISNUMBER(AY153)),AY153/$Q$4+AZ153*AG154+BA153*AH154+BB153*AI154+BC153*AJ154+BD153*AK154+BE153*AL154+BF153*AM154+BG153*AN154+BH153*AO154,"")</f>
        <v/>
      </c>
      <c r="BM154">
        <f>IF(ISNUMBER(BL154),AVERAGE(OFFSET(AF153,1-$Q$5,0,$Q$5,1)),"")</f>
        <v/>
      </c>
      <c r="BN154">
        <f>IF(ISNUMBER(BL154),(AF154-BL154)^2,"")</f>
        <v/>
      </c>
      <c r="BO154">
        <f>IF(ISNUMBER(BL154),AF154^2,"")</f>
        <v/>
      </c>
      <c r="BP154">
        <f>IF(ISNUMBER(BL154),(AF154-BM154)^2,"")</f>
        <v/>
      </c>
    </row>
    <row r="155">
      <c r="O155">
        <f>IF($R155="","",IF($Q$1="Weekly",INT(($R155-2)/7),IF($Q$1="Quarterly",YEAR($R155)*4+ROUNDUP(MONTH($R155)/3),YEAR($R155)*12+MONTH($R155))))</f>
        <v/>
      </c>
      <c r="P155">
        <f>IF($R155="","",IF($R156="",1,IF($O155&lt;&gt;$O156,1,0)))</f>
        <v/>
      </c>
      <c r="Q155">
        <f>IF($P155=1,SUM($P$7:$P155),"")</f>
        <v/>
      </c>
      <c r="R155">
        <f>IF($A155="","",IF(ISNUMBER($A155),$A155,IFERROR(DATEVALUE($A155),NA())))</f>
        <v/>
      </c>
      <c r="S155" s="7">
        <f>IFERROR(INDEX($R$7:$R$60000,MATCH(ROW()-6,$Q$7:$Q$60000,0)),"")</f>
        <v/>
      </c>
      <c r="T155">
        <f>IFERROR(INDEX($B$7:$B$60000,MATCH(ROW()-6,$Q$7:$Q$60000,0))*1,"")</f>
        <v/>
      </c>
      <c r="U155">
        <f>IFERROR(INDEX($C$7:$C$60000,MATCH(ROW()-6,$Q$7:$Q$60000,0))*1,"")</f>
        <v/>
      </c>
      <c r="V155">
        <f>IFERROR(INDEX($D$7:$D$60000,MATCH(ROW()-6,$Q$7:$Q$60000,0))*1,"")</f>
        <v/>
      </c>
      <c r="W155">
        <f>IFERROR(INDEX($E$7:$E$60000,MATCH(ROW()-6,$Q$7:$Q$60000,0))*1,"")</f>
        <v/>
      </c>
      <c r="X155">
        <f>IFERROR(INDEX($F$7:$F$60000,MATCH(ROW()-6,$Q$7:$Q$60000,0))*1,"")</f>
        <v/>
      </c>
      <c r="Y155">
        <f>IFERROR(INDEX($G$7:$G$60000,MATCH(ROW()-6,$Q$7:$Q$60000,0))*1,"")</f>
        <v/>
      </c>
      <c r="Z155">
        <f>IFERROR(INDEX($H$7:$H$60000,MATCH(ROW()-6,$Q$7:$Q$60000,0))*1,"")</f>
        <v/>
      </c>
      <c r="AA155">
        <f>IFERROR(INDEX($I$7:$I$60000,MATCH(ROW()-6,$Q$7:$Q$60000,0))*1,"")</f>
        <v/>
      </c>
      <c r="AB155">
        <f>IFERROR(INDEX($J$7:$J$60000,MATCH(ROW()-6,$Q$7:$Q$60000,0))*1,"")</f>
        <v/>
      </c>
      <c r="AC155">
        <f>IFERROR(INDEX($K$7:$K$60000,MATCH(ROW()-6,$Q$7:$Q$60000,0))*1,"")</f>
        <v/>
      </c>
      <c r="AF155" s="9">
        <f>IF(OR($S155="",$S154=""),"",IF($B$5="diff",($T155-$T154),LN($T155/$T154)))</f>
        <v/>
      </c>
      <c r="AG155" s="9">
        <f>IF(OR($S155="",$S154=""),"",IF($C$5="diff",(U155-U154),LN(U155/U154)))</f>
        <v/>
      </c>
      <c r="AH155" s="9">
        <f>IF(OR($S155="",$S154=""),"",IF($D$5="diff",(V155-V154),LN(V155/V154)))</f>
        <v/>
      </c>
      <c r="AI155" s="9">
        <f>IF(OR($S155="",$S154=""),"",IF($E$5="diff",(W155-W154),LN(W155/W154)))</f>
        <v/>
      </c>
      <c r="AJ155" s="9">
        <f>IF(OR($S155="",$S154=""),"",IF($F$5="diff",(X155-X154),LN(X155/X154)))</f>
        <v/>
      </c>
      <c r="AK155" s="9">
        <f>IF(OR($S155="",$S154=""),"",IF($G$5="diff",(Y155-Y154),LN(Y155/Y154)))</f>
        <v/>
      </c>
      <c r="AL155" s="9">
        <f>IF(OR($S155="",$S154=""),"",IF($H$5="diff",(Z155-Z154),LN(Z155/Z154)))</f>
        <v/>
      </c>
      <c r="AM155" s="9">
        <f>IF(OR($S155="",$S154=""),"",IF($I$5="diff",(AA155-AA154),LN(AA155/AA154)))</f>
        <v/>
      </c>
      <c r="AN155" s="9">
        <f>IF(OR($S155="",$S154=""),"",IF($J$5="diff",(AB155-AB154),LN(AB155/AB154)))</f>
        <v/>
      </c>
      <c r="AO155" s="9">
        <f>IF(OR($S155="",$S154=""),"",IF($K$5="diff",(AC155-AC154),LN(AC155/AC154)))</f>
        <v/>
      </c>
      <c r="AR155" s="9">
        <f>IF($AF155="","",$AU$13+$AU$4*AG155+$AU$5*AH155+$AU$6*AI155+$AU$7*AJ155+$AU$8*AK155+$AU$9*AL155+$AU$10*AM155+$AU$11*AN155+$AU$12*AO155)</f>
        <v/>
      </c>
      <c r="AY155" s="10">
        <f>IF(AND((ROW()-7)&gt;=$Q$5,(ROW()-6)&lt;=$Q$3),INDEX(LINEST(OFFSET(AF155,1-$Q$5,0,$Q$5,1),OFFSET(AG155,1-$Q$5,0,$Q$5,9),TRUE,TRUE),1,10)*$Q$4,"")</f>
        <v/>
      </c>
      <c r="AZ155" s="9">
        <f>IF(AND((ROW()-7)&gt;=$Q$5,(ROW()-6)&lt;=$Q$3),INDEX(LINEST(OFFSET(AF155,1-$Q$5,0,$Q$5,1),OFFSET(AG155,1-$Q$5,0,$Q$5,9),TRUE,TRUE),1,9),"")</f>
        <v/>
      </c>
      <c r="BA155" s="9">
        <f>IF(AND((ROW()-7)&gt;=$Q$5,(ROW()-6)&lt;=$Q$3),INDEX(LINEST(OFFSET(AF155,1-$Q$5,0,$Q$5,1),OFFSET(AG155,1-$Q$5,0,$Q$5,9),TRUE,TRUE),1,8),"")</f>
        <v/>
      </c>
      <c r="BB155" s="9">
        <f>IF(AND((ROW()-7)&gt;=$Q$5,(ROW()-6)&lt;=$Q$3),INDEX(LINEST(OFFSET(AF155,1-$Q$5,0,$Q$5,1),OFFSET(AG155,1-$Q$5,0,$Q$5,9),TRUE,TRUE),1,7),"")</f>
        <v/>
      </c>
      <c r="BC155" s="9">
        <f>IF(AND((ROW()-7)&gt;=$Q$5,(ROW()-6)&lt;=$Q$3),INDEX(LINEST(OFFSET(AF155,1-$Q$5,0,$Q$5,1),OFFSET(AG155,1-$Q$5,0,$Q$5,9),TRUE,TRUE),1,6),"")</f>
        <v/>
      </c>
      <c r="BD155" s="9">
        <f>IF(AND((ROW()-7)&gt;=$Q$5,(ROW()-6)&lt;=$Q$3),INDEX(LINEST(OFFSET(AF155,1-$Q$5,0,$Q$5,1),OFFSET(AG155,1-$Q$5,0,$Q$5,9),TRUE,TRUE),1,5),"")</f>
        <v/>
      </c>
      <c r="BE155" s="9">
        <f>IF(AND((ROW()-7)&gt;=$Q$5,(ROW()-6)&lt;=$Q$3),INDEX(LINEST(OFFSET(AF155,1-$Q$5,0,$Q$5,1),OFFSET(AG155,1-$Q$5,0,$Q$5,9),TRUE,TRUE),1,4),"")</f>
        <v/>
      </c>
      <c r="BF155" s="9">
        <f>IF(AND((ROW()-7)&gt;=$Q$5,(ROW()-6)&lt;=$Q$3),INDEX(LINEST(OFFSET(AF155,1-$Q$5,0,$Q$5,1),OFFSET(AG155,1-$Q$5,0,$Q$5,9),TRUE,TRUE),1,3),"")</f>
        <v/>
      </c>
      <c r="BG155" s="9">
        <f>IF(AND((ROW()-7)&gt;=$Q$5,(ROW()-6)&lt;=$Q$3),INDEX(LINEST(OFFSET(AF155,1-$Q$5,0,$Q$5,1),OFFSET(AG155,1-$Q$5,0,$Q$5,9),TRUE,TRUE),1,2),"")</f>
        <v/>
      </c>
      <c r="BH155" s="9">
        <f>IF(AND((ROW()-7)&gt;=$Q$5,(ROW()-6)&lt;=$Q$3),INDEX(LINEST(OFFSET(AF155,1-$Q$5,0,$Q$5,1),OFFSET(AG155,1-$Q$5,0,$Q$5,9),TRUE,TRUE),1,1),"")</f>
        <v/>
      </c>
      <c r="BI155" s="10">
        <f>IF(AND((ROW()-7)&gt;=$Q$5,(ROW()-6)&lt;=$Q$3),INDEX(LINEST(OFFSET(AF155,1-$Q$5,0,$Q$5,1),OFFSET(AG155,1-$Q$5,0,$Q$5,9),TRUE,TRUE),3,1),"")</f>
        <v/>
      </c>
      <c r="BL155" s="9">
        <f>IF(AND((ROW()-6)&lt;=$Q$3,ISNUMBER(AY154)),AY154/$Q$4+AZ154*AG155+BA154*AH155+BB154*AI155+BC154*AJ155+BD154*AK155+BE154*AL155+BF154*AM155+BG154*AN155+BH154*AO155,"")</f>
        <v/>
      </c>
      <c r="BM155">
        <f>IF(ISNUMBER(BL155),AVERAGE(OFFSET(AF154,1-$Q$5,0,$Q$5,1)),"")</f>
        <v/>
      </c>
      <c r="BN155">
        <f>IF(ISNUMBER(BL155),(AF155-BL155)^2,"")</f>
        <v/>
      </c>
      <c r="BO155">
        <f>IF(ISNUMBER(BL155),AF155^2,"")</f>
        <v/>
      </c>
      <c r="BP155">
        <f>IF(ISNUMBER(BL155),(AF155-BM155)^2,"")</f>
        <v/>
      </c>
    </row>
    <row r="156">
      <c r="O156">
        <f>IF($R156="","",IF($Q$1="Weekly",INT(($R156-2)/7),IF($Q$1="Quarterly",YEAR($R156)*4+ROUNDUP(MONTH($R156)/3),YEAR($R156)*12+MONTH($R156))))</f>
        <v/>
      </c>
      <c r="P156">
        <f>IF($R156="","",IF($R157="",1,IF($O156&lt;&gt;$O157,1,0)))</f>
        <v/>
      </c>
      <c r="Q156">
        <f>IF($P156=1,SUM($P$7:$P156),"")</f>
        <v/>
      </c>
      <c r="R156">
        <f>IF($A156="","",IF(ISNUMBER($A156),$A156,IFERROR(DATEVALUE($A156),NA())))</f>
        <v/>
      </c>
      <c r="S156" s="7">
        <f>IFERROR(INDEX($R$7:$R$60000,MATCH(ROW()-6,$Q$7:$Q$60000,0)),"")</f>
        <v/>
      </c>
      <c r="T156">
        <f>IFERROR(INDEX($B$7:$B$60000,MATCH(ROW()-6,$Q$7:$Q$60000,0))*1,"")</f>
        <v/>
      </c>
      <c r="U156">
        <f>IFERROR(INDEX($C$7:$C$60000,MATCH(ROW()-6,$Q$7:$Q$60000,0))*1,"")</f>
        <v/>
      </c>
      <c r="V156">
        <f>IFERROR(INDEX($D$7:$D$60000,MATCH(ROW()-6,$Q$7:$Q$60000,0))*1,"")</f>
        <v/>
      </c>
      <c r="W156">
        <f>IFERROR(INDEX($E$7:$E$60000,MATCH(ROW()-6,$Q$7:$Q$60000,0))*1,"")</f>
        <v/>
      </c>
      <c r="X156">
        <f>IFERROR(INDEX($F$7:$F$60000,MATCH(ROW()-6,$Q$7:$Q$60000,0))*1,"")</f>
        <v/>
      </c>
      <c r="Y156">
        <f>IFERROR(INDEX($G$7:$G$60000,MATCH(ROW()-6,$Q$7:$Q$60000,0))*1,"")</f>
        <v/>
      </c>
      <c r="Z156">
        <f>IFERROR(INDEX($H$7:$H$60000,MATCH(ROW()-6,$Q$7:$Q$60000,0))*1,"")</f>
        <v/>
      </c>
      <c r="AA156">
        <f>IFERROR(INDEX($I$7:$I$60000,MATCH(ROW()-6,$Q$7:$Q$60000,0))*1,"")</f>
        <v/>
      </c>
      <c r="AB156">
        <f>IFERROR(INDEX($J$7:$J$60000,MATCH(ROW()-6,$Q$7:$Q$60000,0))*1,"")</f>
        <v/>
      </c>
      <c r="AC156">
        <f>IFERROR(INDEX($K$7:$K$60000,MATCH(ROW()-6,$Q$7:$Q$60000,0))*1,"")</f>
        <v/>
      </c>
      <c r="AF156" s="9">
        <f>IF(OR($S156="",$S155=""),"",IF($B$5="diff",($T156-$T155),LN($T156/$T155)))</f>
        <v/>
      </c>
      <c r="AG156" s="9">
        <f>IF(OR($S156="",$S155=""),"",IF($C$5="diff",(U156-U155),LN(U156/U155)))</f>
        <v/>
      </c>
      <c r="AH156" s="9">
        <f>IF(OR($S156="",$S155=""),"",IF($D$5="diff",(V156-V155),LN(V156/V155)))</f>
        <v/>
      </c>
      <c r="AI156" s="9">
        <f>IF(OR($S156="",$S155=""),"",IF($E$5="diff",(W156-W155),LN(W156/W155)))</f>
        <v/>
      </c>
      <c r="AJ156" s="9">
        <f>IF(OR($S156="",$S155=""),"",IF($F$5="diff",(X156-X155),LN(X156/X155)))</f>
        <v/>
      </c>
      <c r="AK156" s="9">
        <f>IF(OR($S156="",$S155=""),"",IF($G$5="diff",(Y156-Y155),LN(Y156/Y155)))</f>
        <v/>
      </c>
      <c r="AL156" s="9">
        <f>IF(OR($S156="",$S155=""),"",IF($H$5="diff",(Z156-Z155),LN(Z156/Z155)))</f>
        <v/>
      </c>
      <c r="AM156" s="9">
        <f>IF(OR($S156="",$S155=""),"",IF($I$5="diff",(AA156-AA155),LN(AA156/AA155)))</f>
        <v/>
      </c>
      <c r="AN156" s="9">
        <f>IF(OR($S156="",$S155=""),"",IF($J$5="diff",(AB156-AB155),LN(AB156/AB155)))</f>
        <v/>
      </c>
      <c r="AO156" s="9">
        <f>IF(OR($S156="",$S155=""),"",IF($K$5="diff",(AC156-AC155),LN(AC156/AC155)))</f>
        <v/>
      </c>
      <c r="AR156" s="9">
        <f>IF($AF156="","",$AU$13+$AU$4*AG156+$AU$5*AH156+$AU$6*AI156+$AU$7*AJ156+$AU$8*AK156+$AU$9*AL156+$AU$10*AM156+$AU$11*AN156+$AU$12*AO156)</f>
        <v/>
      </c>
      <c r="AY156" s="10">
        <f>IF(AND((ROW()-7)&gt;=$Q$5,(ROW()-6)&lt;=$Q$3),INDEX(LINEST(OFFSET(AF156,1-$Q$5,0,$Q$5,1),OFFSET(AG156,1-$Q$5,0,$Q$5,9),TRUE,TRUE),1,10)*$Q$4,"")</f>
        <v/>
      </c>
      <c r="AZ156" s="9">
        <f>IF(AND((ROW()-7)&gt;=$Q$5,(ROW()-6)&lt;=$Q$3),INDEX(LINEST(OFFSET(AF156,1-$Q$5,0,$Q$5,1),OFFSET(AG156,1-$Q$5,0,$Q$5,9),TRUE,TRUE),1,9),"")</f>
        <v/>
      </c>
      <c r="BA156" s="9">
        <f>IF(AND((ROW()-7)&gt;=$Q$5,(ROW()-6)&lt;=$Q$3),INDEX(LINEST(OFFSET(AF156,1-$Q$5,0,$Q$5,1),OFFSET(AG156,1-$Q$5,0,$Q$5,9),TRUE,TRUE),1,8),"")</f>
        <v/>
      </c>
      <c r="BB156" s="9">
        <f>IF(AND((ROW()-7)&gt;=$Q$5,(ROW()-6)&lt;=$Q$3),INDEX(LINEST(OFFSET(AF156,1-$Q$5,0,$Q$5,1),OFFSET(AG156,1-$Q$5,0,$Q$5,9),TRUE,TRUE),1,7),"")</f>
        <v/>
      </c>
      <c r="BC156" s="9">
        <f>IF(AND((ROW()-7)&gt;=$Q$5,(ROW()-6)&lt;=$Q$3),INDEX(LINEST(OFFSET(AF156,1-$Q$5,0,$Q$5,1),OFFSET(AG156,1-$Q$5,0,$Q$5,9),TRUE,TRUE),1,6),"")</f>
        <v/>
      </c>
      <c r="BD156" s="9">
        <f>IF(AND((ROW()-7)&gt;=$Q$5,(ROW()-6)&lt;=$Q$3),INDEX(LINEST(OFFSET(AF156,1-$Q$5,0,$Q$5,1),OFFSET(AG156,1-$Q$5,0,$Q$5,9),TRUE,TRUE),1,5),"")</f>
        <v/>
      </c>
      <c r="BE156" s="9">
        <f>IF(AND((ROW()-7)&gt;=$Q$5,(ROW()-6)&lt;=$Q$3),INDEX(LINEST(OFFSET(AF156,1-$Q$5,0,$Q$5,1),OFFSET(AG156,1-$Q$5,0,$Q$5,9),TRUE,TRUE),1,4),"")</f>
        <v/>
      </c>
      <c r="BF156" s="9">
        <f>IF(AND((ROW()-7)&gt;=$Q$5,(ROW()-6)&lt;=$Q$3),INDEX(LINEST(OFFSET(AF156,1-$Q$5,0,$Q$5,1),OFFSET(AG156,1-$Q$5,0,$Q$5,9),TRUE,TRUE),1,3),"")</f>
        <v/>
      </c>
      <c r="BG156" s="9">
        <f>IF(AND((ROW()-7)&gt;=$Q$5,(ROW()-6)&lt;=$Q$3),INDEX(LINEST(OFFSET(AF156,1-$Q$5,0,$Q$5,1),OFFSET(AG156,1-$Q$5,0,$Q$5,9),TRUE,TRUE),1,2),"")</f>
        <v/>
      </c>
      <c r="BH156" s="9">
        <f>IF(AND((ROW()-7)&gt;=$Q$5,(ROW()-6)&lt;=$Q$3),INDEX(LINEST(OFFSET(AF156,1-$Q$5,0,$Q$5,1),OFFSET(AG156,1-$Q$5,0,$Q$5,9),TRUE,TRUE),1,1),"")</f>
        <v/>
      </c>
      <c r="BI156" s="10">
        <f>IF(AND((ROW()-7)&gt;=$Q$5,(ROW()-6)&lt;=$Q$3),INDEX(LINEST(OFFSET(AF156,1-$Q$5,0,$Q$5,1),OFFSET(AG156,1-$Q$5,0,$Q$5,9),TRUE,TRUE),3,1),"")</f>
        <v/>
      </c>
      <c r="BL156" s="9">
        <f>IF(AND((ROW()-6)&lt;=$Q$3,ISNUMBER(AY155)),AY155/$Q$4+AZ155*AG156+BA155*AH156+BB155*AI156+BC155*AJ156+BD155*AK156+BE155*AL156+BF155*AM156+BG155*AN156+BH155*AO156,"")</f>
        <v/>
      </c>
      <c r="BM156">
        <f>IF(ISNUMBER(BL156),AVERAGE(OFFSET(AF155,1-$Q$5,0,$Q$5,1)),"")</f>
        <v/>
      </c>
      <c r="BN156">
        <f>IF(ISNUMBER(BL156),(AF156-BL156)^2,"")</f>
        <v/>
      </c>
      <c r="BO156">
        <f>IF(ISNUMBER(BL156),AF156^2,"")</f>
        <v/>
      </c>
      <c r="BP156">
        <f>IF(ISNUMBER(BL156),(AF156-BM156)^2,"")</f>
        <v/>
      </c>
    </row>
    <row r="157">
      <c r="O157">
        <f>IF($R157="","",IF($Q$1="Weekly",INT(($R157-2)/7),IF($Q$1="Quarterly",YEAR($R157)*4+ROUNDUP(MONTH($R157)/3),YEAR($R157)*12+MONTH($R157))))</f>
        <v/>
      </c>
      <c r="P157">
        <f>IF($R157="","",IF($R158="",1,IF($O157&lt;&gt;$O158,1,0)))</f>
        <v/>
      </c>
      <c r="Q157">
        <f>IF($P157=1,SUM($P$7:$P157),"")</f>
        <v/>
      </c>
      <c r="R157">
        <f>IF($A157="","",IF(ISNUMBER($A157),$A157,IFERROR(DATEVALUE($A157),NA())))</f>
        <v/>
      </c>
      <c r="S157" s="7">
        <f>IFERROR(INDEX($R$7:$R$60000,MATCH(ROW()-6,$Q$7:$Q$60000,0)),"")</f>
        <v/>
      </c>
      <c r="T157">
        <f>IFERROR(INDEX($B$7:$B$60000,MATCH(ROW()-6,$Q$7:$Q$60000,0))*1,"")</f>
        <v/>
      </c>
      <c r="U157">
        <f>IFERROR(INDEX($C$7:$C$60000,MATCH(ROW()-6,$Q$7:$Q$60000,0))*1,"")</f>
        <v/>
      </c>
      <c r="V157">
        <f>IFERROR(INDEX($D$7:$D$60000,MATCH(ROW()-6,$Q$7:$Q$60000,0))*1,"")</f>
        <v/>
      </c>
      <c r="W157">
        <f>IFERROR(INDEX($E$7:$E$60000,MATCH(ROW()-6,$Q$7:$Q$60000,0))*1,"")</f>
        <v/>
      </c>
      <c r="X157">
        <f>IFERROR(INDEX($F$7:$F$60000,MATCH(ROW()-6,$Q$7:$Q$60000,0))*1,"")</f>
        <v/>
      </c>
      <c r="Y157">
        <f>IFERROR(INDEX($G$7:$G$60000,MATCH(ROW()-6,$Q$7:$Q$60000,0))*1,"")</f>
        <v/>
      </c>
      <c r="Z157">
        <f>IFERROR(INDEX($H$7:$H$60000,MATCH(ROW()-6,$Q$7:$Q$60000,0))*1,"")</f>
        <v/>
      </c>
      <c r="AA157">
        <f>IFERROR(INDEX($I$7:$I$60000,MATCH(ROW()-6,$Q$7:$Q$60000,0))*1,"")</f>
        <v/>
      </c>
      <c r="AB157">
        <f>IFERROR(INDEX($J$7:$J$60000,MATCH(ROW()-6,$Q$7:$Q$60000,0))*1,"")</f>
        <v/>
      </c>
      <c r="AC157">
        <f>IFERROR(INDEX($K$7:$K$60000,MATCH(ROW()-6,$Q$7:$Q$60000,0))*1,"")</f>
        <v/>
      </c>
      <c r="AF157" s="9">
        <f>IF(OR($S157="",$S156=""),"",IF($B$5="diff",($T157-$T156),LN($T157/$T156)))</f>
        <v/>
      </c>
      <c r="AG157" s="9">
        <f>IF(OR($S157="",$S156=""),"",IF($C$5="diff",(U157-U156),LN(U157/U156)))</f>
        <v/>
      </c>
      <c r="AH157" s="9">
        <f>IF(OR($S157="",$S156=""),"",IF($D$5="diff",(V157-V156),LN(V157/V156)))</f>
        <v/>
      </c>
      <c r="AI157" s="9">
        <f>IF(OR($S157="",$S156=""),"",IF($E$5="diff",(W157-W156),LN(W157/W156)))</f>
        <v/>
      </c>
      <c r="AJ157" s="9">
        <f>IF(OR($S157="",$S156=""),"",IF($F$5="diff",(X157-X156),LN(X157/X156)))</f>
        <v/>
      </c>
      <c r="AK157" s="9">
        <f>IF(OR($S157="",$S156=""),"",IF($G$5="diff",(Y157-Y156),LN(Y157/Y156)))</f>
        <v/>
      </c>
      <c r="AL157" s="9">
        <f>IF(OR($S157="",$S156=""),"",IF($H$5="diff",(Z157-Z156),LN(Z157/Z156)))</f>
        <v/>
      </c>
      <c r="AM157" s="9">
        <f>IF(OR($S157="",$S156=""),"",IF($I$5="diff",(AA157-AA156),LN(AA157/AA156)))</f>
        <v/>
      </c>
      <c r="AN157" s="9">
        <f>IF(OR($S157="",$S156=""),"",IF($J$5="diff",(AB157-AB156),LN(AB157/AB156)))</f>
        <v/>
      </c>
      <c r="AO157" s="9">
        <f>IF(OR($S157="",$S156=""),"",IF($K$5="diff",(AC157-AC156),LN(AC157/AC156)))</f>
        <v/>
      </c>
      <c r="AR157" s="9">
        <f>IF($AF157="","",$AU$13+$AU$4*AG157+$AU$5*AH157+$AU$6*AI157+$AU$7*AJ157+$AU$8*AK157+$AU$9*AL157+$AU$10*AM157+$AU$11*AN157+$AU$12*AO157)</f>
        <v/>
      </c>
      <c r="AY157" s="10">
        <f>IF(AND((ROW()-7)&gt;=$Q$5,(ROW()-6)&lt;=$Q$3),INDEX(LINEST(OFFSET(AF157,1-$Q$5,0,$Q$5,1),OFFSET(AG157,1-$Q$5,0,$Q$5,9),TRUE,TRUE),1,10)*$Q$4,"")</f>
        <v/>
      </c>
      <c r="AZ157" s="9">
        <f>IF(AND((ROW()-7)&gt;=$Q$5,(ROW()-6)&lt;=$Q$3),INDEX(LINEST(OFFSET(AF157,1-$Q$5,0,$Q$5,1),OFFSET(AG157,1-$Q$5,0,$Q$5,9),TRUE,TRUE),1,9),"")</f>
        <v/>
      </c>
      <c r="BA157" s="9">
        <f>IF(AND((ROW()-7)&gt;=$Q$5,(ROW()-6)&lt;=$Q$3),INDEX(LINEST(OFFSET(AF157,1-$Q$5,0,$Q$5,1),OFFSET(AG157,1-$Q$5,0,$Q$5,9),TRUE,TRUE),1,8),"")</f>
        <v/>
      </c>
      <c r="BB157" s="9">
        <f>IF(AND((ROW()-7)&gt;=$Q$5,(ROW()-6)&lt;=$Q$3),INDEX(LINEST(OFFSET(AF157,1-$Q$5,0,$Q$5,1),OFFSET(AG157,1-$Q$5,0,$Q$5,9),TRUE,TRUE),1,7),"")</f>
        <v/>
      </c>
      <c r="BC157" s="9">
        <f>IF(AND((ROW()-7)&gt;=$Q$5,(ROW()-6)&lt;=$Q$3),INDEX(LINEST(OFFSET(AF157,1-$Q$5,0,$Q$5,1),OFFSET(AG157,1-$Q$5,0,$Q$5,9),TRUE,TRUE),1,6),"")</f>
        <v/>
      </c>
      <c r="BD157" s="9">
        <f>IF(AND((ROW()-7)&gt;=$Q$5,(ROW()-6)&lt;=$Q$3),INDEX(LINEST(OFFSET(AF157,1-$Q$5,0,$Q$5,1),OFFSET(AG157,1-$Q$5,0,$Q$5,9),TRUE,TRUE),1,5),"")</f>
        <v/>
      </c>
      <c r="BE157" s="9">
        <f>IF(AND((ROW()-7)&gt;=$Q$5,(ROW()-6)&lt;=$Q$3),INDEX(LINEST(OFFSET(AF157,1-$Q$5,0,$Q$5,1),OFFSET(AG157,1-$Q$5,0,$Q$5,9),TRUE,TRUE),1,4),"")</f>
        <v/>
      </c>
      <c r="BF157" s="9">
        <f>IF(AND((ROW()-7)&gt;=$Q$5,(ROW()-6)&lt;=$Q$3),INDEX(LINEST(OFFSET(AF157,1-$Q$5,0,$Q$5,1),OFFSET(AG157,1-$Q$5,0,$Q$5,9),TRUE,TRUE),1,3),"")</f>
        <v/>
      </c>
      <c r="BG157" s="9">
        <f>IF(AND((ROW()-7)&gt;=$Q$5,(ROW()-6)&lt;=$Q$3),INDEX(LINEST(OFFSET(AF157,1-$Q$5,0,$Q$5,1),OFFSET(AG157,1-$Q$5,0,$Q$5,9),TRUE,TRUE),1,2),"")</f>
        <v/>
      </c>
      <c r="BH157" s="9">
        <f>IF(AND((ROW()-7)&gt;=$Q$5,(ROW()-6)&lt;=$Q$3),INDEX(LINEST(OFFSET(AF157,1-$Q$5,0,$Q$5,1),OFFSET(AG157,1-$Q$5,0,$Q$5,9),TRUE,TRUE),1,1),"")</f>
        <v/>
      </c>
      <c r="BI157" s="10">
        <f>IF(AND((ROW()-7)&gt;=$Q$5,(ROW()-6)&lt;=$Q$3),INDEX(LINEST(OFFSET(AF157,1-$Q$5,0,$Q$5,1),OFFSET(AG157,1-$Q$5,0,$Q$5,9),TRUE,TRUE),3,1),"")</f>
        <v/>
      </c>
      <c r="BL157" s="9">
        <f>IF(AND((ROW()-6)&lt;=$Q$3,ISNUMBER(AY156)),AY156/$Q$4+AZ156*AG157+BA156*AH157+BB156*AI157+BC156*AJ157+BD156*AK157+BE156*AL157+BF156*AM157+BG156*AN157+BH156*AO157,"")</f>
        <v/>
      </c>
      <c r="BM157">
        <f>IF(ISNUMBER(BL157),AVERAGE(OFFSET(AF156,1-$Q$5,0,$Q$5,1)),"")</f>
        <v/>
      </c>
      <c r="BN157">
        <f>IF(ISNUMBER(BL157),(AF157-BL157)^2,"")</f>
        <v/>
      </c>
      <c r="BO157">
        <f>IF(ISNUMBER(BL157),AF157^2,"")</f>
        <v/>
      </c>
      <c r="BP157">
        <f>IF(ISNUMBER(BL157),(AF157-BM157)^2,"")</f>
        <v/>
      </c>
    </row>
    <row r="158">
      <c r="O158">
        <f>IF($R158="","",IF($Q$1="Weekly",INT(($R158-2)/7),IF($Q$1="Quarterly",YEAR($R158)*4+ROUNDUP(MONTH($R158)/3),YEAR($R158)*12+MONTH($R158))))</f>
        <v/>
      </c>
      <c r="P158">
        <f>IF($R158="","",IF($R159="",1,IF($O158&lt;&gt;$O159,1,0)))</f>
        <v/>
      </c>
      <c r="Q158">
        <f>IF($P158=1,SUM($P$7:$P158),"")</f>
        <v/>
      </c>
      <c r="R158">
        <f>IF($A158="","",IF(ISNUMBER($A158),$A158,IFERROR(DATEVALUE($A158),NA())))</f>
        <v/>
      </c>
      <c r="S158" s="7">
        <f>IFERROR(INDEX($R$7:$R$60000,MATCH(ROW()-6,$Q$7:$Q$60000,0)),"")</f>
        <v/>
      </c>
      <c r="T158">
        <f>IFERROR(INDEX($B$7:$B$60000,MATCH(ROW()-6,$Q$7:$Q$60000,0))*1,"")</f>
        <v/>
      </c>
      <c r="U158">
        <f>IFERROR(INDEX($C$7:$C$60000,MATCH(ROW()-6,$Q$7:$Q$60000,0))*1,"")</f>
        <v/>
      </c>
      <c r="V158">
        <f>IFERROR(INDEX($D$7:$D$60000,MATCH(ROW()-6,$Q$7:$Q$60000,0))*1,"")</f>
        <v/>
      </c>
      <c r="W158">
        <f>IFERROR(INDEX($E$7:$E$60000,MATCH(ROW()-6,$Q$7:$Q$60000,0))*1,"")</f>
        <v/>
      </c>
      <c r="X158">
        <f>IFERROR(INDEX($F$7:$F$60000,MATCH(ROW()-6,$Q$7:$Q$60000,0))*1,"")</f>
        <v/>
      </c>
      <c r="Y158">
        <f>IFERROR(INDEX($G$7:$G$60000,MATCH(ROW()-6,$Q$7:$Q$60000,0))*1,"")</f>
        <v/>
      </c>
      <c r="Z158">
        <f>IFERROR(INDEX($H$7:$H$60000,MATCH(ROW()-6,$Q$7:$Q$60000,0))*1,"")</f>
        <v/>
      </c>
      <c r="AA158">
        <f>IFERROR(INDEX($I$7:$I$60000,MATCH(ROW()-6,$Q$7:$Q$60000,0))*1,"")</f>
        <v/>
      </c>
      <c r="AB158">
        <f>IFERROR(INDEX($J$7:$J$60000,MATCH(ROW()-6,$Q$7:$Q$60000,0))*1,"")</f>
        <v/>
      </c>
      <c r="AC158">
        <f>IFERROR(INDEX($K$7:$K$60000,MATCH(ROW()-6,$Q$7:$Q$60000,0))*1,"")</f>
        <v/>
      </c>
      <c r="AF158" s="9">
        <f>IF(OR($S158="",$S157=""),"",IF($B$5="diff",($T158-$T157),LN($T158/$T157)))</f>
        <v/>
      </c>
      <c r="AG158" s="9">
        <f>IF(OR($S158="",$S157=""),"",IF($C$5="diff",(U158-U157),LN(U158/U157)))</f>
        <v/>
      </c>
      <c r="AH158" s="9">
        <f>IF(OR($S158="",$S157=""),"",IF($D$5="diff",(V158-V157),LN(V158/V157)))</f>
        <v/>
      </c>
      <c r="AI158" s="9">
        <f>IF(OR($S158="",$S157=""),"",IF($E$5="diff",(W158-W157),LN(W158/W157)))</f>
        <v/>
      </c>
      <c r="AJ158" s="9">
        <f>IF(OR($S158="",$S157=""),"",IF($F$5="diff",(X158-X157),LN(X158/X157)))</f>
        <v/>
      </c>
      <c r="AK158" s="9">
        <f>IF(OR($S158="",$S157=""),"",IF($G$5="diff",(Y158-Y157),LN(Y158/Y157)))</f>
        <v/>
      </c>
      <c r="AL158" s="9">
        <f>IF(OR($S158="",$S157=""),"",IF($H$5="diff",(Z158-Z157),LN(Z158/Z157)))</f>
        <v/>
      </c>
      <c r="AM158" s="9">
        <f>IF(OR($S158="",$S157=""),"",IF($I$5="diff",(AA158-AA157),LN(AA158/AA157)))</f>
        <v/>
      </c>
      <c r="AN158" s="9">
        <f>IF(OR($S158="",$S157=""),"",IF($J$5="diff",(AB158-AB157),LN(AB158/AB157)))</f>
        <v/>
      </c>
      <c r="AO158" s="9">
        <f>IF(OR($S158="",$S157=""),"",IF($K$5="diff",(AC158-AC157),LN(AC158/AC157)))</f>
        <v/>
      </c>
      <c r="AR158" s="9">
        <f>IF($AF158="","",$AU$13+$AU$4*AG158+$AU$5*AH158+$AU$6*AI158+$AU$7*AJ158+$AU$8*AK158+$AU$9*AL158+$AU$10*AM158+$AU$11*AN158+$AU$12*AO158)</f>
        <v/>
      </c>
      <c r="AY158" s="10">
        <f>IF(AND((ROW()-7)&gt;=$Q$5,(ROW()-6)&lt;=$Q$3),INDEX(LINEST(OFFSET(AF158,1-$Q$5,0,$Q$5,1),OFFSET(AG158,1-$Q$5,0,$Q$5,9),TRUE,TRUE),1,10)*$Q$4,"")</f>
        <v/>
      </c>
      <c r="AZ158" s="9">
        <f>IF(AND((ROW()-7)&gt;=$Q$5,(ROW()-6)&lt;=$Q$3),INDEX(LINEST(OFFSET(AF158,1-$Q$5,0,$Q$5,1),OFFSET(AG158,1-$Q$5,0,$Q$5,9),TRUE,TRUE),1,9),"")</f>
        <v/>
      </c>
      <c r="BA158" s="9">
        <f>IF(AND((ROW()-7)&gt;=$Q$5,(ROW()-6)&lt;=$Q$3),INDEX(LINEST(OFFSET(AF158,1-$Q$5,0,$Q$5,1),OFFSET(AG158,1-$Q$5,0,$Q$5,9),TRUE,TRUE),1,8),"")</f>
        <v/>
      </c>
      <c r="BB158" s="9">
        <f>IF(AND((ROW()-7)&gt;=$Q$5,(ROW()-6)&lt;=$Q$3),INDEX(LINEST(OFFSET(AF158,1-$Q$5,0,$Q$5,1),OFFSET(AG158,1-$Q$5,0,$Q$5,9),TRUE,TRUE),1,7),"")</f>
        <v/>
      </c>
      <c r="BC158" s="9">
        <f>IF(AND((ROW()-7)&gt;=$Q$5,(ROW()-6)&lt;=$Q$3),INDEX(LINEST(OFFSET(AF158,1-$Q$5,0,$Q$5,1),OFFSET(AG158,1-$Q$5,0,$Q$5,9),TRUE,TRUE),1,6),"")</f>
        <v/>
      </c>
      <c r="BD158" s="9">
        <f>IF(AND((ROW()-7)&gt;=$Q$5,(ROW()-6)&lt;=$Q$3),INDEX(LINEST(OFFSET(AF158,1-$Q$5,0,$Q$5,1),OFFSET(AG158,1-$Q$5,0,$Q$5,9),TRUE,TRUE),1,5),"")</f>
        <v/>
      </c>
      <c r="BE158" s="9">
        <f>IF(AND((ROW()-7)&gt;=$Q$5,(ROW()-6)&lt;=$Q$3),INDEX(LINEST(OFFSET(AF158,1-$Q$5,0,$Q$5,1),OFFSET(AG158,1-$Q$5,0,$Q$5,9),TRUE,TRUE),1,4),"")</f>
        <v/>
      </c>
      <c r="BF158" s="9">
        <f>IF(AND((ROW()-7)&gt;=$Q$5,(ROW()-6)&lt;=$Q$3),INDEX(LINEST(OFFSET(AF158,1-$Q$5,0,$Q$5,1),OFFSET(AG158,1-$Q$5,0,$Q$5,9),TRUE,TRUE),1,3),"")</f>
        <v/>
      </c>
      <c r="BG158" s="9">
        <f>IF(AND((ROW()-7)&gt;=$Q$5,(ROW()-6)&lt;=$Q$3),INDEX(LINEST(OFFSET(AF158,1-$Q$5,0,$Q$5,1),OFFSET(AG158,1-$Q$5,0,$Q$5,9),TRUE,TRUE),1,2),"")</f>
        <v/>
      </c>
      <c r="BH158" s="9">
        <f>IF(AND((ROW()-7)&gt;=$Q$5,(ROW()-6)&lt;=$Q$3),INDEX(LINEST(OFFSET(AF158,1-$Q$5,0,$Q$5,1),OFFSET(AG158,1-$Q$5,0,$Q$5,9),TRUE,TRUE),1,1),"")</f>
        <v/>
      </c>
      <c r="BI158" s="10">
        <f>IF(AND((ROW()-7)&gt;=$Q$5,(ROW()-6)&lt;=$Q$3),INDEX(LINEST(OFFSET(AF158,1-$Q$5,0,$Q$5,1),OFFSET(AG158,1-$Q$5,0,$Q$5,9),TRUE,TRUE),3,1),"")</f>
        <v/>
      </c>
      <c r="BL158" s="9">
        <f>IF(AND((ROW()-6)&lt;=$Q$3,ISNUMBER(AY157)),AY157/$Q$4+AZ157*AG158+BA157*AH158+BB157*AI158+BC157*AJ158+BD157*AK158+BE157*AL158+BF157*AM158+BG157*AN158+BH157*AO158,"")</f>
        <v/>
      </c>
      <c r="BM158">
        <f>IF(ISNUMBER(BL158),AVERAGE(OFFSET(AF157,1-$Q$5,0,$Q$5,1)),"")</f>
        <v/>
      </c>
      <c r="BN158">
        <f>IF(ISNUMBER(BL158),(AF158-BL158)^2,"")</f>
        <v/>
      </c>
      <c r="BO158">
        <f>IF(ISNUMBER(BL158),AF158^2,"")</f>
        <v/>
      </c>
      <c r="BP158">
        <f>IF(ISNUMBER(BL158),(AF158-BM158)^2,"")</f>
        <v/>
      </c>
    </row>
    <row r="159">
      <c r="O159">
        <f>IF($R159="","",IF($Q$1="Weekly",INT(($R159-2)/7),IF($Q$1="Quarterly",YEAR($R159)*4+ROUNDUP(MONTH($R159)/3),YEAR($R159)*12+MONTH($R159))))</f>
        <v/>
      </c>
      <c r="P159">
        <f>IF($R159="","",IF($R160="",1,IF($O159&lt;&gt;$O160,1,0)))</f>
        <v/>
      </c>
      <c r="Q159">
        <f>IF($P159=1,SUM($P$7:$P159),"")</f>
        <v/>
      </c>
      <c r="R159">
        <f>IF($A159="","",IF(ISNUMBER($A159),$A159,IFERROR(DATEVALUE($A159),NA())))</f>
        <v/>
      </c>
      <c r="S159" s="7">
        <f>IFERROR(INDEX($R$7:$R$60000,MATCH(ROW()-6,$Q$7:$Q$60000,0)),"")</f>
        <v/>
      </c>
      <c r="T159">
        <f>IFERROR(INDEX($B$7:$B$60000,MATCH(ROW()-6,$Q$7:$Q$60000,0))*1,"")</f>
        <v/>
      </c>
      <c r="U159">
        <f>IFERROR(INDEX($C$7:$C$60000,MATCH(ROW()-6,$Q$7:$Q$60000,0))*1,"")</f>
        <v/>
      </c>
      <c r="V159">
        <f>IFERROR(INDEX($D$7:$D$60000,MATCH(ROW()-6,$Q$7:$Q$60000,0))*1,"")</f>
        <v/>
      </c>
      <c r="W159">
        <f>IFERROR(INDEX($E$7:$E$60000,MATCH(ROW()-6,$Q$7:$Q$60000,0))*1,"")</f>
        <v/>
      </c>
      <c r="X159">
        <f>IFERROR(INDEX($F$7:$F$60000,MATCH(ROW()-6,$Q$7:$Q$60000,0))*1,"")</f>
        <v/>
      </c>
      <c r="Y159">
        <f>IFERROR(INDEX($G$7:$G$60000,MATCH(ROW()-6,$Q$7:$Q$60000,0))*1,"")</f>
        <v/>
      </c>
      <c r="Z159">
        <f>IFERROR(INDEX($H$7:$H$60000,MATCH(ROW()-6,$Q$7:$Q$60000,0))*1,"")</f>
        <v/>
      </c>
      <c r="AA159">
        <f>IFERROR(INDEX($I$7:$I$60000,MATCH(ROW()-6,$Q$7:$Q$60000,0))*1,"")</f>
        <v/>
      </c>
      <c r="AB159">
        <f>IFERROR(INDEX($J$7:$J$60000,MATCH(ROW()-6,$Q$7:$Q$60000,0))*1,"")</f>
        <v/>
      </c>
      <c r="AC159">
        <f>IFERROR(INDEX($K$7:$K$60000,MATCH(ROW()-6,$Q$7:$Q$60000,0))*1,"")</f>
        <v/>
      </c>
      <c r="AF159" s="9">
        <f>IF(OR($S159="",$S158=""),"",IF($B$5="diff",($T159-$T158),LN($T159/$T158)))</f>
        <v/>
      </c>
      <c r="AG159" s="9">
        <f>IF(OR($S159="",$S158=""),"",IF($C$5="diff",(U159-U158),LN(U159/U158)))</f>
        <v/>
      </c>
      <c r="AH159" s="9">
        <f>IF(OR($S159="",$S158=""),"",IF($D$5="diff",(V159-V158),LN(V159/V158)))</f>
        <v/>
      </c>
      <c r="AI159" s="9">
        <f>IF(OR($S159="",$S158=""),"",IF($E$5="diff",(W159-W158),LN(W159/W158)))</f>
        <v/>
      </c>
      <c r="AJ159" s="9">
        <f>IF(OR($S159="",$S158=""),"",IF($F$5="diff",(X159-X158),LN(X159/X158)))</f>
        <v/>
      </c>
      <c r="AK159" s="9">
        <f>IF(OR($S159="",$S158=""),"",IF($G$5="diff",(Y159-Y158),LN(Y159/Y158)))</f>
        <v/>
      </c>
      <c r="AL159" s="9">
        <f>IF(OR($S159="",$S158=""),"",IF($H$5="diff",(Z159-Z158),LN(Z159/Z158)))</f>
        <v/>
      </c>
      <c r="AM159" s="9">
        <f>IF(OR($S159="",$S158=""),"",IF($I$5="diff",(AA159-AA158),LN(AA159/AA158)))</f>
        <v/>
      </c>
      <c r="AN159" s="9">
        <f>IF(OR($S159="",$S158=""),"",IF($J$5="diff",(AB159-AB158),LN(AB159/AB158)))</f>
        <v/>
      </c>
      <c r="AO159" s="9">
        <f>IF(OR($S159="",$S158=""),"",IF($K$5="diff",(AC159-AC158),LN(AC159/AC158)))</f>
        <v/>
      </c>
      <c r="AR159" s="9">
        <f>IF($AF159="","",$AU$13+$AU$4*AG159+$AU$5*AH159+$AU$6*AI159+$AU$7*AJ159+$AU$8*AK159+$AU$9*AL159+$AU$10*AM159+$AU$11*AN159+$AU$12*AO159)</f>
        <v/>
      </c>
      <c r="AY159" s="10">
        <f>IF(AND((ROW()-7)&gt;=$Q$5,(ROW()-6)&lt;=$Q$3),INDEX(LINEST(OFFSET(AF159,1-$Q$5,0,$Q$5,1),OFFSET(AG159,1-$Q$5,0,$Q$5,9),TRUE,TRUE),1,10)*$Q$4,"")</f>
        <v/>
      </c>
      <c r="AZ159" s="9">
        <f>IF(AND((ROW()-7)&gt;=$Q$5,(ROW()-6)&lt;=$Q$3),INDEX(LINEST(OFFSET(AF159,1-$Q$5,0,$Q$5,1),OFFSET(AG159,1-$Q$5,0,$Q$5,9),TRUE,TRUE),1,9),"")</f>
        <v/>
      </c>
      <c r="BA159" s="9">
        <f>IF(AND((ROW()-7)&gt;=$Q$5,(ROW()-6)&lt;=$Q$3),INDEX(LINEST(OFFSET(AF159,1-$Q$5,0,$Q$5,1),OFFSET(AG159,1-$Q$5,0,$Q$5,9),TRUE,TRUE),1,8),"")</f>
        <v/>
      </c>
      <c r="BB159" s="9">
        <f>IF(AND((ROW()-7)&gt;=$Q$5,(ROW()-6)&lt;=$Q$3),INDEX(LINEST(OFFSET(AF159,1-$Q$5,0,$Q$5,1),OFFSET(AG159,1-$Q$5,0,$Q$5,9),TRUE,TRUE),1,7),"")</f>
        <v/>
      </c>
      <c r="BC159" s="9">
        <f>IF(AND((ROW()-7)&gt;=$Q$5,(ROW()-6)&lt;=$Q$3),INDEX(LINEST(OFFSET(AF159,1-$Q$5,0,$Q$5,1),OFFSET(AG159,1-$Q$5,0,$Q$5,9),TRUE,TRUE),1,6),"")</f>
        <v/>
      </c>
      <c r="BD159" s="9">
        <f>IF(AND((ROW()-7)&gt;=$Q$5,(ROW()-6)&lt;=$Q$3),INDEX(LINEST(OFFSET(AF159,1-$Q$5,0,$Q$5,1),OFFSET(AG159,1-$Q$5,0,$Q$5,9),TRUE,TRUE),1,5),"")</f>
        <v/>
      </c>
      <c r="BE159" s="9">
        <f>IF(AND((ROW()-7)&gt;=$Q$5,(ROW()-6)&lt;=$Q$3),INDEX(LINEST(OFFSET(AF159,1-$Q$5,0,$Q$5,1),OFFSET(AG159,1-$Q$5,0,$Q$5,9),TRUE,TRUE),1,4),"")</f>
        <v/>
      </c>
      <c r="BF159" s="9">
        <f>IF(AND((ROW()-7)&gt;=$Q$5,(ROW()-6)&lt;=$Q$3),INDEX(LINEST(OFFSET(AF159,1-$Q$5,0,$Q$5,1),OFFSET(AG159,1-$Q$5,0,$Q$5,9),TRUE,TRUE),1,3),"")</f>
        <v/>
      </c>
      <c r="BG159" s="9">
        <f>IF(AND((ROW()-7)&gt;=$Q$5,(ROW()-6)&lt;=$Q$3),INDEX(LINEST(OFFSET(AF159,1-$Q$5,0,$Q$5,1),OFFSET(AG159,1-$Q$5,0,$Q$5,9),TRUE,TRUE),1,2),"")</f>
        <v/>
      </c>
      <c r="BH159" s="9">
        <f>IF(AND((ROW()-7)&gt;=$Q$5,(ROW()-6)&lt;=$Q$3),INDEX(LINEST(OFFSET(AF159,1-$Q$5,0,$Q$5,1),OFFSET(AG159,1-$Q$5,0,$Q$5,9),TRUE,TRUE),1,1),"")</f>
        <v/>
      </c>
      <c r="BI159" s="10">
        <f>IF(AND((ROW()-7)&gt;=$Q$5,(ROW()-6)&lt;=$Q$3),INDEX(LINEST(OFFSET(AF159,1-$Q$5,0,$Q$5,1),OFFSET(AG159,1-$Q$5,0,$Q$5,9),TRUE,TRUE),3,1),"")</f>
        <v/>
      </c>
      <c r="BL159" s="9">
        <f>IF(AND((ROW()-6)&lt;=$Q$3,ISNUMBER(AY158)),AY158/$Q$4+AZ158*AG159+BA158*AH159+BB158*AI159+BC158*AJ159+BD158*AK159+BE158*AL159+BF158*AM159+BG158*AN159+BH158*AO159,"")</f>
        <v/>
      </c>
      <c r="BM159">
        <f>IF(ISNUMBER(BL159),AVERAGE(OFFSET(AF158,1-$Q$5,0,$Q$5,1)),"")</f>
        <v/>
      </c>
      <c r="BN159">
        <f>IF(ISNUMBER(BL159),(AF159-BL159)^2,"")</f>
        <v/>
      </c>
      <c r="BO159">
        <f>IF(ISNUMBER(BL159),AF159^2,"")</f>
        <v/>
      </c>
      <c r="BP159">
        <f>IF(ISNUMBER(BL159),(AF159-BM159)^2,"")</f>
        <v/>
      </c>
    </row>
    <row r="160">
      <c r="O160">
        <f>IF($R160="","",IF($Q$1="Weekly",INT(($R160-2)/7),IF($Q$1="Quarterly",YEAR($R160)*4+ROUNDUP(MONTH($R160)/3),YEAR($R160)*12+MONTH($R160))))</f>
        <v/>
      </c>
      <c r="P160">
        <f>IF($R160="","",IF($R161="",1,IF($O160&lt;&gt;$O161,1,0)))</f>
        <v/>
      </c>
      <c r="Q160">
        <f>IF($P160=1,SUM($P$7:$P160),"")</f>
        <v/>
      </c>
      <c r="R160">
        <f>IF($A160="","",IF(ISNUMBER($A160),$A160,IFERROR(DATEVALUE($A160),NA())))</f>
        <v/>
      </c>
      <c r="S160" s="7">
        <f>IFERROR(INDEX($R$7:$R$60000,MATCH(ROW()-6,$Q$7:$Q$60000,0)),"")</f>
        <v/>
      </c>
      <c r="T160">
        <f>IFERROR(INDEX($B$7:$B$60000,MATCH(ROW()-6,$Q$7:$Q$60000,0))*1,"")</f>
        <v/>
      </c>
      <c r="U160">
        <f>IFERROR(INDEX($C$7:$C$60000,MATCH(ROW()-6,$Q$7:$Q$60000,0))*1,"")</f>
        <v/>
      </c>
      <c r="V160">
        <f>IFERROR(INDEX($D$7:$D$60000,MATCH(ROW()-6,$Q$7:$Q$60000,0))*1,"")</f>
        <v/>
      </c>
      <c r="W160">
        <f>IFERROR(INDEX($E$7:$E$60000,MATCH(ROW()-6,$Q$7:$Q$60000,0))*1,"")</f>
        <v/>
      </c>
      <c r="X160">
        <f>IFERROR(INDEX($F$7:$F$60000,MATCH(ROW()-6,$Q$7:$Q$60000,0))*1,"")</f>
        <v/>
      </c>
      <c r="Y160">
        <f>IFERROR(INDEX($G$7:$G$60000,MATCH(ROW()-6,$Q$7:$Q$60000,0))*1,"")</f>
        <v/>
      </c>
      <c r="Z160">
        <f>IFERROR(INDEX($H$7:$H$60000,MATCH(ROW()-6,$Q$7:$Q$60000,0))*1,"")</f>
        <v/>
      </c>
      <c r="AA160">
        <f>IFERROR(INDEX($I$7:$I$60000,MATCH(ROW()-6,$Q$7:$Q$60000,0))*1,"")</f>
        <v/>
      </c>
      <c r="AB160">
        <f>IFERROR(INDEX($J$7:$J$60000,MATCH(ROW()-6,$Q$7:$Q$60000,0))*1,"")</f>
        <v/>
      </c>
      <c r="AC160">
        <f>IFERROR(INDEX($K$7:$K$60000,MATCH(ROW()-6,$Q$7:$Q$60000,0))*1,"")</f>
        <v/>
      </c>
      <c r="AF160" s="9">
        <f>IF(OR($S160="",$S159=""),"",IF($B$5="diff",($T160-$T159),LN($T160/$T159)))</f>
        <v/>
      </c>
      <c r="AG160" s="9">
        <f>IF(OR($S160="",$S159=""),"",IF($C$5="diff",(U160-U159),LN(U160/U159)))</f>
        <v/>
      </c>
      <c r="AH160" s="9">
        <f>IF(OR($S160="",$S159=""),"",IF($D$5="diff",(V160-V159),LN(V160/V159)))</f>
        <v/>
      </c>
      <c r="AI160" s="9">
        <f>IF(OR($S160="",$S159=""),"",IF($E$5="diff",(W160-W159),LN(W160/W159)))</f>
        <v/>
      </c>
      <c r="AJ160" s="9">
        <f>IF(OR($S160="",$S159=""),"",IF($F$5="diff",(X160-X159),LN(X160/X159)))</f>
        <v/>
      </c>
      <c r="AK160" s="9">
        <f>IF(OR($S160="",$S159=""),"",IF($G$5="diff",(Y160-Y159),LN(Y160/Y159)))</f>
        <v/>
      </c>
      <c r="AL160" s="9">
        <f>IF(OR($S160="",$S159=""),"",IF($H$5="diff",(Z160-Z159),LN(Z160/Z159)))</f>
        <v/>
      </c>
      <c r="AM160" s="9">
        <f>IF(OR($S160="",$S159=""),"",IF($I$5="diff",(AA160-AA159),LN(AA160/AA159)))</f>
        <v/>
      </c>
      <c r="AN160" s="9">
        <f>IF(OR($S160="",$S159=""),"",IF($J$5="diff",(AB160-AB159),LN(AB160/AB159)))</f>
        <v/>
      </c>
      <c r="AO160" s="9">
        <f>IF(OR($S160="",$S159=""),"",IF($K$5="diff",(AC160-AC159),LN(AC160/AC159)))</f>
        <v/>
      </c>
      <c r="AR160" s="9">
        <f>IF($AF160="","",$AU$13+$AU$4*AG160+$AU$5*AH160+$AU$6*AI160+$AU$7*AJ160+$AU$8*AK160+$AU$9*AL160+$AU$10*AM160+$AU$11*AN160+$AU$12*AO160)</f>
        <v/>
      </c>
      <c r="AY160" s="10">
        <f>IF(AND((ROW()-7)&gt;=$Q$5,(ROW()-6)&lt;=$Q$3),INDEX(LINEST(OFFSET(AF160,1-$Q$5,0,$Q$5,1),OFFSET(AG160,1-$Q$5,0,$Q$5,9),TRUE,TRUE),1,10)*$Q$4,"")</f>
        <v/>
      </c>
      <c r="AZ160" s="9">
        <f>IF(AND((ROW()-7)&gt;=$Q$5,(ROW()-6)&lt;=$Q$3),INDEX(LINEST(OFFSET(AF160,1-$Q$5,0,$Q$5,1),OFFSET(AG160,1-$Q$5,0,$Q$5,9),TRUE,TRUE),1,9),"")</f>
        <v/>
      </c>
      <c r="BA160" s="9">
        <f>IF(AND((ROW()-7)&gt;=$Q$5,(ROW()-6)&lt;=$Q$3),INDEX(LINEST(OFFSET(AF160,1-$Q$5,0,$Q$5,1),OFFSET(AG160,1-$Q$5,0,$Q$5,9),TRUE,TRUE),1,8),"")</f>
        <v/>
      </c>
      <c r="BB160" s="9">
        <f>IF(AND((ROW()-7)&gt;=$Q$5,(ROW()-6)&lt;=$Q$3),INDEX(LINEST(OFFSET(AF160,1-$Q$5,0,$Q$5,1),OFFSET(AG160,1-$Q$5,0,$Q$5,9),TRUE,TRUE),1,7),"")</f>
        <v/>
      </c>
      <c r="BC160" s="9">
        <f>IF(AND((ROW()-7)&gt;=$Q$5,(ROW()-6)&lt;=$Q$3),INDEX(LINEST(OFFSET(AF160,1-$Q$5,0,$Q$5,1),OFFSET(AG160,1-$Q$5,0,$Q$5,9),TRUE,TRUE),1,6),"")</f>
        <v/>
      </c>
      <c r="BD160" s="9">
        <f>IF(AND((ROW()-7)&gt;=$Q$5,(ROW()-6)&lt;=$Q$3),INDEX(LINEST(OFFSET(AF160,1-$Q$5,0,$Q$5,1),OFFSET(AG160,1-$Q$5,0,$Q$5,9),TRUE,TRUE),1,5),"")</f>
        <v/>
      </c>
      <c r="BE160" s="9">
        <f>IF(AND((ROW()-7)&gt;=$Q$5,(ROW()-6)&lt;=$Q$3),INDEX(LINEST(OFFSET(AF160,1-$Q$5,0,$Q$5,1),OFFSET(AG160,1-$Q$5,0,$Q$5,9),TRUE,TRUE),1,4),"")</f>
        <v/>
      </c>
      <c r="BF160" s="9">
        <f>IF(AND((ROW()-7)&gt;=$Q$5,(ROW()-6)&lt;=$Q$3),INDEX(LINEST(OFFSET(AF160,1-$Q$5,0,$Q$5,1),OFFSET(AG160,1-$Q$5,0,$Q$5,9),TRUE,TRUE),1,3),"")</f>
        <v/>
      </c>
      <c r="BG160" s="9">
        <f>IF(AND((ROW()-7)&gt;=$Q$5,(ROW()-6)&lt;=$Q$3),INDEX(LINEST(OFFSET(AF160,1-$Q$5,0,$Q$5,1),OFFSET(AG160,1-$Q$5,0,$Q$5,9),TRUE,TRUE),1,2),"")</f>
        <v/>
      </c>
      <c r="BH160" s="9">
        <f>IF(AND((ROW()-7)&gt;=$Q$5,(ROW()-6)&lt;=$Q$3),INDEX(LINEST(OFFSET(AF160,1-$Q$5,0,$Q$5,1),OFFSET(AG160,1-$Q$5,0,$Q$5,9),TRUE,TRUE),1,1),"")</f>
        <v/>
      </c>
      <c r="BI160" s="10">
        <f>IF(AND((ROW()-7)&gt;=$Q$5,(ROW()-6)&lt;=$Q$3),INDEX(LINEST(OFFSET(AF160,1-$Q$5,0,$Q$5,1),OFFSET(AG160,1-$Q$5,0,$Q$5,9),TRUE,TRUE),3,1),"")</f>
        <v/>
      </c>
      <c r="BL160" s="9">
        <f>IF(AND((ROW()-6)&lt;=$Q$3,ISNUMBER(AY159)),AY159/$Q$4+AZ159*AG160+BA159*AH160+BB159*AI160+BC159*AJ160+BD159*AK160+BE159*AL160+BF159*AM160+BG159*AN160+BH159*AO160,"")</f>
        <v/>
      </c>
      <c r="BM160">
        <f>IF(ISNUMBER(BL160),AVERAGE(OFFSET(AF159,1-$Q$5,0,$Q$5,1)),"")</f>
        <v/>
      </c>
      <c r="BN160">
        <f>IF(ISNUMBER(BL160),(AF160-BL160)^2,"")</f>
        <v/>
      </c>
      <c r="BO160">
        <f>IF(ISNUMBER(BL160),AF160^2,"")</f>
        <v/>
      </c>
      <c r="BP160">
        <f>IF(ISNUMBER(BL160),(AF160-BM160)^2,"")</f>
        <v/>
      </c>
    </row>
    <row r="161">
      <c r="O161">
        <f>IF($R161="","",IF($Q$1="Weekly",INT(($R161-2)/7),IF($Q$1="Quarterly",YEAR($R161)*4+ROUNDUP(MONTH($R161)/3),YEAR($R161)*12+MONTH($R161))))</f>
        <v/>
      </c>
      <c r="P161">
        <f>IF($R161="","",IF($R162="",1,IF($O161&lt;&gt;$O162,1,0)))</f>
        <v/>
      </c>
      <c r="Q161">
        <f>IF($P161=1,SUM($P$7:$P161),"")</f>
        <v/>
      </c>
      <c r="R161">
        <f>IF($A161="","",IF(ISNUMBER($A161),$A161,IFERROR(DATEVALUE($A161),NA())))</f>
        <v/>
      </c>
      <c r="S161" s="7">
        <f>IFERROR(INDEX($R$7:$R$60000,MATCH(ROW()-6,$Q$7:$Q$60000,0)),"")</f>
        <v/>
      </c>
      <c r="T161">
        <f>IFERROR(INDEX($B$7:$B$60000,MATCH(ROW()-6,$Q$7:$Q$60000,0))*1,"")</f>
        <v/>
      </c>
      <c r="U161">
        <f>IFERROR(INDEX($C$7:$C$60000,MATCH(ROW()-6,$Q$7:$Q$60000,0))*1,"")</f>
        <v/>
      </c>
      <c r="V161">
        <f>IFERROR(INDEX($D$7:$D$60000,MATCH(ROW()-6,$Q$7:$Q$60000,0))*1,"")</f>
        <v/>
      </c>
      <c r="W161">
        <f>IFERROR(INDEX($E$7:$E$60000,MATCH(ROW()-6,$Q$7:$Q$60000,0))*1,"")</f>
        <v/>
      </c>
      <c r="X161">
        <f>IFERROR(INDEX($F$7:$F$60000,MATCH(ROW()-6,$Q$7:$Q$60000,0))*1,"")</f>
        <v/>
      </c>
      <c r="Y161">
        <f>IFERROR(INDEX($G$7:$G$60000,MATCH(ROW()-6,$Q$7:$Q$60000,0))*1,"")</f>
        <v/>
      </c>
      <c r="Z161">
        <f>IFERROR(INDEX($H$7:$H$60000,MATCH(ROW()-6,$Q$7:$Q$60000,0))*1,"")</f>
        <v/>
      </c>
      <c r="AA161">
        <f>IFERROR(INDEX($I$7:$I$60000,MATCH(ROW()-6,$Q$7:$Q$60000,0))*1,"")</f>
        <v/>
      </c>
      <c r="AB161">
        <f>IFERROR(INDEX($J$7:$J$60000,MATCH(ROW()-6,$Q$7:$Q$60000,0))*1,"")</f>
        <v/>
      </c>
      <c r="AC161">
        <f>IFERROR(INDEX($K$7:$K$60000,MATCH(ROW()-6,$Q$7:$Q$60000,0))*1,"")</f>
        <v/>
      </c>
      <c r="AF161" s="9">
        <f>IF(OR($S161="",$S160=""),"",IF($B$5="diff",($T161-$T160),LN($T161/$T160)))</f>
        <v/>
      </c>
      <c r="AG161" s="9">
        <f>IF(OR($S161="",$S160=""),"",IF($C$5="diff",(U161-U160),LN(U161/U160)))</f>
        <v/>
      </c>
      <c r="AH161" s="9">
        <f>IF(OR($S161="",$S160=""),"",IF($D$5="diff",(V161-V160),LN(V161/V160)))</f>
        <v/>
      </c>
      <c r="AI161" s="9">
        <f>IF(OR($S161="",$S160=""),"",IF($E$5="diff",(W161-W160),LN(W161/W160)))</f>
        <v/>
      </c>
      <c r="AJ161" s="9">
        <f>IF(OR($S161="",$S160=""),"",IF($F$5="diff",(X161-X160),LN(X161/X160)))</f>
        <v/>
      </c>
      <c r="AK161" s="9">
        <f>IF(OR($S161="",$S160=""),"",IF($G$5="diff",(Y161-Y160),LN(Y161/Y160)))</f>
        <v/>
      </c>
      <c r="AL161" s="9">
        <f>IF(OR($S161="",$S160=""),"",IF($H$5="diff",(Z161-Z160),LN(Z161/Z160)))</f>
        <v/>
      </c>
      <c r="AM161" s="9">
        <f>IF(OR($S161="",$S160=""),"",IF($I$5="diff",(AA161-AA160),LN(AA161/AA160)))</f>
        <v/>
      </c>
      <c r="AN161" s="9">
        <f>IF(OR($S161="",$S160=""),"",IF($J$5="diff",(AB161-AB160),LN(AB161/AB160)))</f>
        <v/>
      </c>
      <c r="AO161" s="9">
        <f>IF(OR($S161="",$S160=""),"",IF($K$5="diff",(AC161-AC160),LN(AC161/AC160)))</f>
        <v/>
      </c>
      <c r="AR161" s="9">
        <f>IF($AF161="","",$AU$13+$AU$4*AG161+$AU$5*AH161+$AU$6*AI161+$AU$7*AJ161+$AU$8*AK161+$AU$9*AL161+$AU$10*AM161+$AU$11*AN161+$AU$12*AO161)</f>
        <v/>
      </c>
      <c r="AY161" s="10">
        <f>IF(AND((ROW()-7)&gt;=$Q$5,(ROW()-6)&lt;=$Q$3),INDEX(LINEST(OFFSET(AF161,1-$Q$5,0,$Q$5,1),OFFSET(AG161,1-$Q$5,0,$Q$5,9),TRUE,TRUE),1,10)*$Q$4,"")</f>
        <v/>
      </c>
      <c r="AZ161" s="9">
        <f>IF(AND((ROW()-7)&gt;=$Q$5,(ROW()-6)&lt;=$Q$3),INDEX(LINEST(OFFSET(AF161,1-$Q$5,0,$Q$5,1),OFFSET(AG161,1-$Q$5,0,$Q$5,9),TRUE,TRUE),1,9),"")</f>
        <v/>
      </c>
      <c r="BA161" s="9">
        <f>IF(AND((ROW()-7)&gt;=$Q$5,(ROW()-6)&lt;=$Q$3),INDEX(LINEST(OFFSET(AF161,1-$Q$5,0,$Q$5,1),OFFSET(AG161,1-$Q$5,0,$Q$5,9),TRUE,TRUE),1,8),"")</f>
        <v/>
      </c>
      <c r="BB161" s="9">
        <f>IF(AND((ROW()-7)&gt;=$Q$5,(ROW()-6)&lt;=$Q$3),INDEX(LINEST(OFFSET(AF161,1-$Q$5,0,$Q$5,1),OFFSET(AG161,1-$Q$5,0,$Q$5,9),TRUE,TRUE),1,7),"")</f>
        <v/>
      </c>
      <c r="BC161" s="9">
        <f>IF(AND((ROW()-7)&gt;=$Q$5,(ROW()-6)&lt;=$Q$3),INDEX(LINEST(OFFSET(AF161,1-$Q$5,0,$Q$5,1),OFFSET(AG161,1-$Q$5,0,$Q$5,9),TRUE,TRUE),1,6),"")</f>
        <v/>
      </c>
      <c r="BD161" s="9">
        <f>IF(AND((ROW()-7)&gt;=$Q$5,(ROW()-6)&lt;=$Q$3),INDEX(LINEST(OFFSET(AF161,1-$Q$5,0,$Q$5,1),OFFSET(AG161,1-$Q$5,0,$Q$5,9),TRUE,TRUE),1,5),"")</f>
        <v/>
      </c>
      <c r="BE161" s="9">
        <f>IF(AND((ROW()-7)&gt;=$Q$5,(ROW()-6)&lt;=$Q$3),INDEX(LINEST(OFFSET(AF161,1-$Q$5,0,$Q$5,1),OFFSET(AG161,1-$Q$5,0,$Q$5,9),TRUE,TRUE),1,4),"")</f>
        <v/>
      </c>
      <c r="BF161" s="9">
        <f>IF(AND((ROW()-7)&gt;=$Q$5,(ROW()-6)&lt;=$Q$3),INDEX(LINEST(OFFSET(AF161,1-$Q$5,0,$Q$5,1),OFFSET(AG161,1-$Q$5,0,$Q$5,9),TRUE,TRUE),1,3),"")</f>
        <v/>
      </c>
      <c r="BG161" s="9">
        <f>IF(AND((ROW()-7)&gt;=$Q$5,(ROW()-6)&lt;=$Q$3),INDEX(LINEST(OFFSET(AF161,1-$Q$5,0,$Q$5,1),OFFSET(AG161,1-$Q$5,0,$Q$5,9),TRUE,TRUE),1,2),"")</f>
        <v/>
      </c>
      <c r="BH161" s="9">
        <f>IF(AND((ROW()-7)&gt;=$Q$5,(ROW()-6)&lt;=$Q$3),INDEX(LINEST(OFFSET(AF161,1-$Q$5,0,$Q$5,1),OFFSET(AG161,1-$Q$5,0,$Q$5,9),TRUE,TRUE),1,1),"")</f>
        <v/>
      </c>
      <c r="BI161" s="10">
        <f>IF(AND((ROW()-7)&gt;=$Q$5,(ROW()-6)&lt;=$Q$3),INDEX(LINEST(OFFSET(AF161,1-$Q$5,0,$Q$5,1),OFFSET(AG161,1-$Q$5,0,$Q$5,9),TRUE,TRUE),3,1),"")</f>
        <v/>
      </c>
      <c r="BL161" s="9">
        <f>IF(AND((ROW()-6)&lt;=$Q$3,ISNUMBER(AY160)),AY160/$Q$4+AZ160*AG161+BA160*AH161+BB160*AI161+BC160*AJ161+BD160*AK161+BE160*AL161+BF160*AM161+BG160*AN161+BH160*AO161,"")</f>
        <v/>
      </c>
      <c r="BM161">
        <f>IF(ISNUMBER(BL161),AVERAGE(OFFSET(AF160,1-$Q$5,0,$Q$5,1)),"")</f>
        <v/>
      </c>
      <c r="BN161">
        <f>IF(ISNUMBER(BL161),(AF161-BL161)^2,"")</f>
        <v/>
      </c>
      <c r="BO161">
        <f>IF(ISNUMBER(BL161),AF161^2,"")</f>
        <v/>
      </c>
      <c r="BP161">
        <f>IF(ISNUMBER(BL161),(AF161-BM161)^2,"")</f>
        <v/>
      </c>
    </row>
    <row r="162">
      <c r="O162">
        <f>IF($R162="","",IF($Q$1="Weekly",INT(($R162-2)/7),IF($Q$1="Quarterly",YEAR($R162)*4+ROUNDUP(MONTH($R162)/3),YEAR($R162)*12+MONTH($R162))))</f>
        <v/>
      </c>
      <c r="P162">
        <f>IF($R162="","",IF($R163="",1,IF($O162&lt;&gt;$O163,1,0)))</f>
        <v/>
      </c>
      <c r="Q162">
        <f>IF($P162=1,SUM($P$7:$P162),"")</f>
        <v/>
      </c>
      <c r="R162">
        <f>IF($A162="","",IF(ISNUMBER($A162),$A162,IFERROR(DATEVALUE($A162),NA())))</f>
        <v/>
      </c>
      <c r="S162" s="7">
        <f>IFERROR(INDEX($R$7:$R$60000,MATCH(ROW()-6,$Q$7:$Q$60000,0)),"")</f>
        <v/>
      </c>
      <c r="T162">
        <f>IFERROR(INDEX($B$7:$B$60000,MATCH(ROW()-6,$Q$7:$Q$60000,0))*1,"")</f>
        <v/>
      </c>
      <c r="U162">
        <f>IFERROR(INDEX($C$7:$C$60000,MATCH(ROW()-6,$Q$7:$Q$60000,0))*1,"")</f>
        <v/>
      </c>
      <c r="V162">
        <f>IFERROR(INDEX($D$7:$D$60000,MATCH(ROW()-6,$Q$7:$Q$60000,0))*1,"")</f>
        <v/>
      </c>
      <c r="W162">
        <f>IFERROR(INDEX($E$7:$E$60000,MATCH(ROW()-6,$Q$7:$Q$60000,0))*1,"")</f>
        <v/>
      </c>
      <c r="X162">
        <f>IFERROR(INDEX($F$7:$F$60000,MATCH(ROW()-6,$Q$7:$Q$60000,0))*1,"")</f>
        <v/>
      </c>
      <c r="Y162">
        <f>IFERROR(INDEX($G$7:$G$60000,MATCH(ROW()-6,$Q$7:$Q$60000,0))*1,"")</f>
        <v/>
      </c>
      <c r="Z162">
        <f>IFERROR(INDEX($H$7:$H$60000,MATCH(ROW()-6,$Q$7:$Q$60000,0))*1,"")</f>
        <v/>
      </c>
      <c r="AA162">
        <f>IFERROR(INDEX($I$7:$I$60000,MATCH(ROW()-6,$Q$7:$Q$60000,0))*1,"")</f>
        <v/>
      </c>
      <c r="AB162">
        <f>IFERROR(INDEX($J$7:$J$60000,MATCH(ROW()-6,$Q$7:$Q$60000,0))*1,"")</f>
        <v/>
      </c>
      <c r="AC162">
        <f>IFERROR(INDEX($K$7:$K$60000,MATCH(ROW()-6,$Q$7:$Q$60000,0))*1,"")</f>
        <v/>
      </c>
      <c r="AF162" s="9">
        <f>IF(OR($S162="",$S161=""),"",IF($B$5="diff",($T162-$T161),LN($T162/$T161)))</f>
        <v/>
      </c>
      <c r="AG162" s="9">
        <f>IF(OR($S162="",$S161=""),"",IF($C$5="diff",(U162-U161),LN(U162/U161)))</f>
        <v/>
      </c>
      <c r="AH162" s="9">
        <f>IF(OR($S162="",$S161=""),"",IF($D$5="diff",(V162-V161),LN(V162/V161)))</f>
        <v/>
      </c>
      <c r="AI162" s="9">
        <f>IF(OR($S162="",$S161=""),"",IF($E$5="diff",(W162-W161),LN(W162/W161)))</f>
        <v/>
      </c>
      <c r="AJ162" s="9">
        <f>IF(OR($S162="",$S161=""),"",IF($F$5="diff",(X162-X161),LN(X162/X161)))</f>
        <v/>
      </c>
      <c r="AK162" s="9">
        <f>IF(OR($S162="",$S161=""),"",IF($G$5="diff",(Y162-Y161),LN(Y162/Y161)))</f>
        <v/>
      </c>
      <c r="AL162" s="9">
        <f>IF(OR($S162="",$S161=""),"",IF($H$5="diff",(Z162-Z161),LN(Z162/Z161)))</f>
        <v/>
      </c>
      <c r="AM162" s="9">
        <f>IF(OR($S162="",$S161=""),"",IF($I$5="diff",(AA162-AA161),LN(AA162/AA161)))</f>
        <v/>
      </c>
      <c r="AN162" s="9">
        <f>IF(OR($S162="",$S161=""),"",IF($J$5="diff",(AB162-AB161),LN(AB162/AB161)))</f>
        <v/>
      </c>
      <c r="AO162" s="9">
        <f>IF(OR($S162="",$S161=""),"",IF($K$5="diff",(AC162-AC161),LN(AC162/AC161)))</f>
        <v/>
      </c>
      <c r="AR162" s="9">
        <f>IF($AF162="","",$AU$13+$AU$4*AG162+$AU$5*AH162+$AU$6*AI162+$AU$7*AJ162+$AU$8*AK162+$AU$9*AL162+$AU$10*AM162+$AU$11*AN162+$AU$12*AO162)</f>
        <v/>
      </c>
      <c r="AY162" s="10">
        <f>IF(AND((ROW()-7)&gt;=$Q$5,(ROW()-6)&lt;=$Q$3),INDEX(LINEST(OFFSET(AF162,1-$Q$5,0,$Q$5,1),OFFSET(AG162,1-$Q$5,0,$Q$5,9),TRUE,TRUE),1,10)*$Q$4,"")</f>
        <v/>
      </c>
      <c r="AZ162" s="9">
        <f>IF(AND((ROW()-7)&gt;=$Q$5,(ROW()-6)&lt;=$Q$3),INDEX(LINEST(OFFSET(AF162,1-$Q$5,0,$Q$5,1),OFFSET(AG162,1-$Q$5,0,$Q$5,9),TRUE,TRUE),1,9),"")</f>
        <v/>
      </c>
      <c r="BA162" s="9">
        <f>IF(AND((ROW()-7)&gt;=$Q$5,(ROW()-6)&lt;=$Q$3),INDEX(LINEST(OFFSET(AF162,1-$Q$5,0,$Q$5,1),OFFSET(AG162,1-$Q$5,0,$Q$5,9),TRUE,TRUE),1,8),"")</f>
        <v/>
      </c>
      <c r="BB162" s="9">
        <f>IF(AND((ROW()-7)&gt;=$Q$5,(ROW()-6)&lt;=$Q$3),INDEX(LINEST(OFFSET(AF162,1-$Q$5,0,$Q$5,1),OFFSET(AG162,1-$Q$5,0,$Q$5,9),TRUE,TRUE),1,7),"")</f>
        <v/>
      </c>
      <c r="BC162" s="9">
        <f>IF(AND((ROW()-7)&gt;=$Q$5,(ROW()-6)&lt;=$Q$3),INDEX(LINEST(OFFSET(AF162,1-$Q$5,0,$Q$5,1),OFFSET(AG162,1-$Q$5,0,$Q$5,9),TRUE,TRUE),1,6),"")</f>
        <v/>
      </c>
      <c r="BD162" s="9">
        <f>IF(AND((ROW()-7)&gt;=$Q$5,(ROW()-6)&lt;=$Q$3),INDEX(LINEST(OFFSET(AF162,1-$Q$5,0,$Q$5,1),OFFSET(AG162,1-$Q$5,0,$Q$5,9),TRUE,TRUE),1,5),"")</f>
        <v/>
      </c>
      <c r="BE162" s="9">
        <f>IF(AND((ROW()-7)&gt;=$Q$5,(ROW()-6)&lt;=$Q$3),INDEX(LINEST(OFFSET(AF162,1-$Q$5,0,$Q$5,1),OFFSET(AG162,1-$Q$5,0,$Q$5,9),TRUE,TRUE),1,4),"")</f>
        <v/>
      </c>
      <c r="BF162" s="9">
        <f>IF(AND((ROW()-7)&gt;=$Q$5,(ROW()-6)&lt;=$Q$3),INDEX(LINEST(OFFSET(AF162,1-$Q$5,0,$Q$5,1),OFFSET(AG162,1-$Q$5,0,$Q$5,9),TRUE,TRUE),1,3),"")</f>
        <v/>
      </c>
      <c r="BG162" s="9">
        <f>IF(AND((ROW()-7)&gt;=$Q$5,(ROW()-6)&lt;=$Q$3),INDEX(LINEST(OFFSET(AF162,1-$Q$5,0,$Q$5,1),OFFSET(AG162,1-$Q$5,0,$Q$5,9),TRUE,TRUE),1,2),"")</f>
        <v/>
      </c>
      <c r="BH162" s="9">
        <f>IF(AND((ROW()-7)&gt;=$Q$5,(ROW()-6)&lt;=$Q$3),INDEX(LINEST(OFFSET(AF162,1-$Q$5,0,$Q$5,1),OFFSET(AG162,1-$Q$5,0,$Q$5,9),TRUE,TRUE),1,1),"")</f>
        <v/>
      </c>
      <c r="BI162" s="10">
        <f>IF(AND((ROW()-7)&gt;=$Q$5,(ROW()-6)&lt;=$Q$3),INDEX(LINEST(OFFSET(AF162,1-$Q$5,0,$Q$5,1),OFFSET(AG162,1-$Q$5,0,$Q$5,9),TRUE,TRUE),3,1),"")</f>
        <v/>
      </c>
      <c r="BL162" s="9">
        <f>IF(AND((ROW()-6)&lt;=$Q$3,ISNUMBER(AY161)),AY161/$Q$4+AZ161*AG162+BA161*AH162+BB161*AI162+BC161*AJ162+BD161*AK162+BE161*AL162+BF161*AM162+BG161*AN162+BH161*AO162,"")</f>
        <v/>
      </c>
      <c r="BM162">
        <f>IF(ISNUMBER(BL162),AVERAGE(OFFSET(AF161,1-$Q$5,0,$Q$5,1)),"")</f>
        <v/>
      </c>
      <c r="BN162">
        <f>IF(ISNUMBER(BL162),(AF162-BL162)^2,"")</f>
        <v/>
      </c>
      <c r="BO162">
        <f>IF(ISNUMBER(BL162),AF162^2,"")</f>
        <v/>
      </c>
      <c r="BP162">
        <f>IF(ISNUMBER(BL162),(AF162-BM162)^2,"")</f>
        <v/>
      </c>
    </row>
    <row r="163">
      <c r="O163">
        <f>IF($R163="","",IF($Q$1="Weekly",INT(($R163-2)/7),IF($Q$1="Quarterly",YEAR($R163)*4+ROUNDUP(MONTH($R163)/3),YEAR($R163)*12+MONTH($R163))))</f>
        <v/>
      </c>
      <c r="P163">
        <f>IF($R163="","",IF($R164="",1,IF($O163&lt;&gt;$O164,1,0)))</f>
        <v/>
      </c>
      <c r="Q163">
        <f>IF($P163=1,SUM($P$7:$P163),"")</f>
        <v/>
      </c>
      <c r="R163">
        <f>IF($A163="","",IF(ISNUMBER($A163),$A163,IFERROR(DATEVALUE($A163),NA())))</f>
        <v/>
      </c>
      <c r="S163" s="7">
        <f>IFERROR(INDEX($R$7:$R$60000,MATCH(ROW()-6,$Q$7:$Q$60000,0)),"")</f>
        <v/>
      </c>
      <c r="T163">
        <f>IFERROR(INDEX($B$7:$B$60000,MATCH(ROW()-6,$Q$7:$Q$60000,0))*1,"")</f>
        <v/>
      </c>
      <c r="U163">
        <f>IFERROR(INDEX($C$7:$C$60000,MATCH(ROW()-6,$Q$7:$Q$60000,0))*1,"")</f>
        <v/>
      </c>
      <c r="V163">
        <f>IFERROR(INDEX($D$7:$D$60000,MATCH(ROW()-6,$Q$7:$Q$60000,0))*1,"")</f>
        <v/>
      </c>
      <c r="W163">
        <f>IFERROR(INDEX($E$7:$E$60000,MATCH(ROW()-6,$Q$7:$Q$60000,0))*1,"")</f>
        <v/>
      </c>
      <c r="X163">
        <f>IFERROR(INDEX($F$7:$F$60000,MATCH(ROW()-6,$Q$7:$Q$60000,0))*1,"")</f>
        <v/>
      </c>
      <c r="Y163">
        <f>IFERROR(INDEX($G$7:$G$60000,MATCH(ROW()-6,$Q$7:$Q$60000,0))*1,"")</f>
        <v/>
      </c>
      <c r="Z163">
        <f>IFERROR(INDEX($H$7:$H$60000,MATCH(ROW()-6,$Q$7:$Q$60000,0))*1,"")</f>
        <v/>
      </c>
      <c r="AA163">
        <f>IFERROR(INDEX($I$7:$I$60000,MATCH(ROW()-6,$Q$7:$Q$60000,0))*1,"")</f>
        <v/>
      </c>
      <c r="AB163">
        <f>IFERROR(INDEX($J$7:$J$60000,MATCH(ROW()-6,$Q$7:$Q$60000,0))*1,"")</f>
        <v/>
      </c>
      <c r="AC163">
        <f>IFERROR(INDEX($K$7:$K$60000,MATCH(ROW()-6,$Q$7:$Q$60000,0))*1,"")</f>
        <v/>
      </c>
      <c r="AF163" s="9">
        <f>IF(OR($S163="",$S162=""),"",IF($B$5="diff",($T163-$T162),LN($T163/$T162)))</f>
        <v/>
      </c>
      <c r="AG163" s="9">
        <f>IF(OR($S163="",$S162=""),"",IF($C$5="diff",(U163-U162),LN(U163/U162)))</f>
        <v/>
      </c>
      <c r="AH163" s="9">
        <f>IF(OR($S163="",$S162=""),"",IF($D$5="diff",(V163-V162),LN(V163/V162)))</f>
        <v/>
      </c>
      <c r="AI163" s="9">
        <f>IF(OR($S163="",$S162=""),"",IF($E$5="diff",(W163-W162),LN(W163/W162)))</f>
        <v/>
      </c>
      <c r="AJ163" s="9">
        <f>IF(OR($S163="",$S162=""),"",IF($F$5="diff",(X163-X162),LN(X163/X162)))</f>
        <v/>
      </c>
      <c r="AK163" s="9">
        <f>IF(OR($S163="",$S162=""),"",IF($G$5="diff",(Y163-Y162),LN(Y163/Y162)))</f>
        <v/>
      </c>
      <c r="AL163" s="9">
        <f>IF(OR($S163="",$S162=""),"",IF($H$5="diff",(Z163-Z162),LN(Z163/Z162)))</f>
        <v/>
      </c>
      <c r="AM163" s="9">
        <f>IF(OR($S163="",$S162=""),"",IF($I$5="diff",(AA163-AA162),LN(AA163/AA162)))</f>
        <v/>
      </c>
      <c r="AN163" s="9">
        <f>IF(OR($S163="",$S162=""),"",IF($J$5="diff",(AB163-AB162),LN(AB163/AB162)))</f>
        <v/>
      </c>
      <c r="AO163" s="9">
        <f>IF(OR($S163="",$S162=""),"",IF($K$5="diff",(AC163-AC162),LN(AC163/AC162)))</f>
        <v/>
      </c>
      <c r="AR163" s="9">
        <f>IF($AF163="","",$AU$13+$AU$4*AG163+$AU$5*AH163+$AU$6*AI163+$AU$7*AJ163+$AU$8*AK163+$AU$9*AL163+$AU$10*AM163+$AU$11*AN163+$AU$12*AO163)</f>
        <v/>
      </c>
      <c r="AY163" s="10">
        <f>IF(AND((ROW()-7)&gt;=$Q$5,(ROW()-6)&lt;=$Q$3),INDEX(LINEST(OFFSET(AF163,1-$Q$5,0,$Q$5,1),OFFSET(AG163,1-$Q$5,0,$Q$5,9),TRUE,TRUE),1,10)*$Q$4,"")</f>
        <v/>
      </c>
      <c r="AZ163" s="9">
        <f>IF(AND((ROW()-7)&gt;=$Q$5,(ROW()-6)&lt;=$Q$3),INDEX(LINEST(OFFSET(AF163,1-$Q$5,0,$Q$5,1),OFFSET(AG163,1-$Q$5,0,$Q$5,9),TRUE,TRUE),1,9),"")</f>
        <v/>
      </c>
      <c r="BA163" s="9">
        <f>IF(AND((ROW()-7)&gt;=$Q$5,(ROW()-6)&lt;=$Q$3),INDEX(LINEST(OFFSET(AF163,1-$Q$5,0,$Q$5,1),OFFSET(AG163,1-$Q$5,0,$Q$5,9),TRUE,TRUE),1,8),"")</f>
        <v/>
      </c>
      <c r="BB163" s="9">
        <f>IF(AND((ROW()-7)&gt;=$Q$5,(ROW()-6)&lt;=$Q$3),INDEX(LINEST(OFFSET(AF163,1-$Q$5,0,$Q$5,1),OFFSET(AG163,1-$Q$5,0,$Q$5,9),TRUE,TRUE),1,7),"")</f>
        <v/>
      </c>
      <c r="BC163" s="9">
        <f>IF(AND((ROW()-7)&gt;=$Q$5,(ROW()-6)&lt;=$Q$3),INDEX(LINEST(OFFSET(AF163,1-$Q$5,0,$Q$5,1),OFFSET(AG163,1-$Q$5,0,$Q$5,9),TRUE,TRUE),1,6),"")</f>
        <v/>
      </c>
      <c r="BD163" s="9">
        <f>IF(AND((ROW()-7)&gt;=$Q$5,(ROW()-6)&lt;=$Q$3),INDEX(LINEST(OFFSET(AF163,1-$Q$5,0,$Q$5,1),OFFSET(AG163,1-$Q$5,0,$Q$5,9),TRUE,TRUE),1,5),"")</f>
        <v/>
      </c>
      <c r="BE163" s="9">
        <f>IF(AND((ROW()-7)&gt;=$Q$5,(ROW()-6)&lt;=$Q$3),INDEX(LINEST(OFFSET(AF163,1-$Q$5,0,$Q$5,1),OFFSET(AG163,1-$Q$5,0,$Q$5,9),TRUE,TRUE),1,4),"")</f>
        <v/>
      </c>
      <c r="BF163" s="9">
        <f>IF(AND((ROW()-7)&gt;=$Q$5,(ROW()-6)&lt;=$Q$3),INDEX(LINEST(OFFSET(AF163,1-$Q$5,0,$Q$5,1),OFFSET(AG163,1-$Q$5,0,$Q$5,9),TRUE,TRUE),1,3),"")</f>
        <v/>
      </c>
      <c r="BG163" s="9">
        <f>IF(AND((ROW()-7)&gt;=$Q$5,(ROW()-6)&lt;=$Q$3),INDEX(LINEST(OFFSET(AF163,1-$Q$5,0,$Q$5,1),OFFSET(AG163,1-$Q$5,0,$Q$5,9),TRUE,TRUE),1,2),"")</f>
        <v/>
      </c>
      <c r="BH163" s="9">
        <f>IF(AND((ROW()-7)&gt;=$Q$5,(ROW()-6)&lt;=$Q$3),INDEX(LINEST(OFFSET(AF163,1-$Q$5,0,$Q$5,1),OFFSET(AG163,1-$Q$5,0,$Q$5,9),TRUE,TRUE),1,1),"")</f>
        <v/>
      </c>
      <c r="BI163" s="10">
        <f>IF(AND((ROW()-7)&gt;=$Q$5,(ROW()-6)&lt;=$Q$3),INDEX(LINEST(OFFSET(AF163,1-$Q$5,0,$Q$5,1),OFFSET(AG163,1-$Q$5,0,$Q$5,9),TRUE,TRUE),3,1),"")</f>
        <v/>
      </c>
      <c r="BL163" s="9">
        <f>IF(AND((ROW()-6)&lt;=$Q$3,ISNUMBER(AY162)),AY162/$Q$4+AZ162*AG163+BA162*AH163+BB162*AI163+BC162*AJ163+BD162*AK163+BE162*AL163+BF162*AM163+BG162*AN163+BH162*AO163,"")</f>
        <v/>
      </c>
      <c r="BM163">
        <f>IF(ISNUMBER(BL163),AVERAGE(OFFSET(AF162,1-$Q$5,0,$Q$5,1)),"")</f>
        <v/>
      </c>
      <c r="BN163">
        <f>IF(ISNUMBER(BL163),(AF163-BL163)^2,"")</f>
        <v/>
      </c>
      <c r="BO163">
        <f>IF(ISNUMBER(BL163),AF163^2,"")</f>
        <v/>
      </c>
      <c r="BP163">
        <f>IF(ISNUMBER(BL163),(AF163-BM163)^2,"")</f>
        <v/>
      </c>
    </row>
    <row r="164">
      <c r="O164">
        <f>IF($R164="","",IF($Q$1="Weekly",INT(($R164-2)/7),IF($Q$1="Quarterly",YEAR($R164)*4+ROUNDUP(MONTH($R164)/3),YEAR($R164)*12+MONTH($R164))))</f>
        <v/>
      </c>
      <c r="P164">
        <f>IF($R164="","",IF($R165="",1,IF($O164&lt;&gt;$O165,1,0)))</f>
        <v/>
      </c>
      <c r="Q164">
        <f>IF($P164=1,SUM($P$7:$P164),"")</f>
        <v/>
      </c>
      <c r="R164">
        <f>IF($A164="","",IF(ISNUMBER($A164),$A164,IFERROR(DATEVALUE($A164),NA())))</f>
        <v/>
      </c>
      <c r="S164" s="7">
        <f>IFERROR(INDEX($R$7:$R$60000,MATCH(ROW()-6,$Q$7:$Q$60000,0)),"")</f>
        <v/>
      </c>
      <c r="T164">
        <f>IFERROR(INDEX($B$7:$B$60000,MATCH(ROW()-6,$Q$7:$Q$60000,0))*1,"")</f>
        <v/>
      </c>
      <c r="U164">
        <f>IFERROR(INDEX($C$7:$C$60000,MATCH(ROW()-6,$Q$7:$Q$60000,0))*1,"")</f>
        <v/>
      </c>
      <c r="V164">
        <f>IFERROR(INDEX($D$7:$D$60000,MATCH(ROW()-6,$Q$7:$Q$60000,0))*1,"")</f>
        <v/>
      </c>
      <c r="W164">
        <f>IFERROR(INDEX($E$7:$E$60000,MATCH(ROW()-6,$Q$7:$Q$60000,0))*1,"")</f>
        <v/>
      </c>
      <c r="X164">
        <f>IFERROR(INDEX($F$7:$F$60000,MATCH(ROW()-6,$Q$7:$Q$60000,0))*1,"")</f>
        <v/>
      </c>
      <c r="Y164">
        <f>IFERROR(INDEX($G$7:$G$60000,MATCH(ROW()-6,$Q$7:$Q$60000,0))*1,"")</f>
        <v/>
      </c>
      <c r="Z164">
        <f>IFERROR(INDEX($H$7:$H$60000,MATCH(ROW()-6,$Q$7:$Q$60000,0))*1,"")</f>
        <v/>
      </c>
      <c r="AA164">
        <f>IFERROR(INDEX($I$7:$I$60000,MATCH(ROW()-6,$Q$7:$Q$60000,0))*1,"")</f>
        <v/>
      </c>
      <c r="AB164">
        <f>IFERROR(INDEX($J$7:$J$60000,MATCH(ROW()-6,$Q$7:$Q$60000,0))*1,"")</f>
        <v/>
      </c>
      <c r="AC164">
        <f>IFERROR(INDEX($K$7:$K$60000,MATCH(ROW()-6,$Q$7:$Q$60000,0))*1,"")</f>
        <v/>
      </c>
      <c r="AF164" s="9">
        <f>IF(OR($S164="",$S163=""),"",IF($B$5="diff",($T164-$T163),LN($T164/$T163)))</f>
        <v/>
      </c>
      <c r="AG164" s="9">
        <f>IF(OR($S164="",$S163=""),"",IF($C$5="diff",(U164-U163),LN(U164/U163)))</f>
        <v/>
      </c>
      <c r="AH164" s="9">
        <f>IF(OR($S164="",$S163=""),"",IF($D$5="diff",(V164-V163),LN(V164/V163)))</f>
        <v/>
      </c>
      <c r="AI164" s="9">
        <f>IF(OR($S164="",$S163=""),"",IF($E$5="diff",(W164-W163),LN(W164/W163)))</f>
        <v/>
      </c>
      <c r="AJ164" s="9">
        <f>IF(OR($S164="",$S163=""),"",IF($F$5="diff",(X164-X163),LN(X164/X163)))</f>
        <v/>
      </c>
      <c r="AK164" s="9">
        <f>IF(OR($S164="",$S163=""),"",IF($G$5="diff",(Y164-Y163),LN(Y164/Y163)))</f>
        <v/>
      </c>
      <c r="AL164" s="9">
        <f>IF(OR($S164="",$S163=""),"",IF($H$5="diff",(Z164-Z163),LN(Z164/Z163)))</f>
        <v/>
      </c>
      <c r="AM164" s="9">
        <f>IF(OR($S164="",$S163=""),"",IF($I$5="diff",(AA164-AA163),LN(AA164/AA163)))</f>
        <v/>
      </c>
      <c r="AN164" s="9">
        <f>IF(OR($S164="",$S163=""),"",IF($J$5="diff",(AB164-AB163),LN(AB164/AB163)))</f>
        <v/>
      </c>
      <c r="AO164" s="9">
        <f>IF(OR($S164="",$S163=""),"",IF($K$5="diff",(AC164-AC163),LN(AC164/AC163)))</f>
        <v/>
      </c>
      <c r="AR164" s="9">
        <f>IF($AF164="","",$AU$13+$AU$4*AG164+$AU$5*AH164+$AU$6*AI164+$AU$7*AJ164+$AU$8*AK164+$AU$9*AL164+$AU$10*AM164+$AU$11*AN164+$AU$12*AO164)</f>
        <v/>
      </c>
      <c r="AY164" s="10">
        <f>IF(AND((ROW()-7)&gt;=$Q$5,(ROW()-6)&lt;=$Q$3),INDEX(LINEST(OFFSET(AF164,1-$Q$5,0,$Q$5,1),OFFSET(AG164,1-$Q$5,0,$Q$5,9),TRUE,TRUE),1,10)*$Q$4,"")</f>
        <v/>
      </c>
      <c r="AZ164" s="9">
        <f>IF(AND((ROW()-7)&gt;=$Q$5,(ROW()-6)&lt;=$Q$3),INDEX(LINEST(OFFSET(AF164,1-$Q$5,0,$Q$5,1),OFFSET(AG164,1-$Q$5,0,$Q$5,9),TRUE,TRUE),1,9),"")</f>
        <v/>
      </c>
      <c r="BA164" s="9">
        <f>IF(AND((ROW()-7)&gt;=$Q$5,(ROW()-6)&lt;=$Q$3),INDEX(LINEST(OFFSET(AF164,1-$Q$5,0,$Q$5,1),OFFSET(AG164,1-$Q$5,0,$Q$5,9),TRUE,TRUE),1,8),"")</f>
        <v/>
      </c>
      <c r="BB164" s="9">
        <f>IF(AND((ROW()-7)&gt;=$Q$5,(ROW()-6)&lt;=$Q$3),INDEX(LINEST(OFFSET(AF164,1-$Q$5,0,$Q$5,1),OFFSET(AG164,1-$Q$5,0,$Q$5,9),TRUE,TRUE),1,7),"")</f>
        <v/>
      </c>
      <c r="BC164" s="9">
        <f>IF(AND((ROW()-7)&gt;=$Q$5,(ROW()-6)&lt;=$Q$3),INDEX(LINEST(OFFSET(AF164,1-$Q$5,0,$Q$5,1),OFFSET(AG164,1-$Q$5,0,$Q$5,9),TRUE,TRUE),1,6),"")</f>
        <v/>
      </c>
      <c r="BD164" s="9">
        <f>IF(AND((ROW()-7)&gt;=$Q$5,(ROW()-6)&lt;=$Q$3),INDEX(LINEST(OFFSET(AF164,1-$Q$5,0,$Q$5,1),OFFSET(AG164,1-$Q$5,0,$Q$5,9),TRUE,TRUE),1,5),"")</f>
        <v/>
      </c>
      <c r="BE164" s="9">
        <f>IF(AND((ROW()-7)&gt;=$Q$5,(ROW()-6)&lt;=$Q$3),INDEX(LINEST(OFFSET(AF164,1-$Q$5,0,$Q$5,1),OFFSET(AG164,1-$Q$5,0,$Q$5,9),TRUE,TRUE),1,4),"")</f>
        <v/>
      </c>
      <c r="BF164" s="9">
        <f>IF(AND((ROW()-7)&gt;=$Q$5,(ROW()-6)&lt;=$Q$3),INDEX(LINEST(OFFSET(AF164,1-$Q$5,0,$Q$5,1),OFFSET(AG164,1-$Q$5,0,$Q$5,9),TRUE,TRUE),1,3),"")</f>
        <v/>
      </c>
      <c r="BG164" s="9">
        <f>IF(AND((ROW()-7)&gt;=$Q$5,(ROW()-6)&lt;=$Q$3),INDEX(LINEST(OFFSET(AF164,1-$Q$5,0,$Q$5,1),OFFSET(AG164,1-$Q$5,0,$Q$5,9),TRUE,TRUE),1,2),"")</f>
        <v/>
      </c>
      <c r="BH164" s="9">
        <f>IF(AND((ROW()-7)&gt;=$Q$5,(ROW()-6)&lt;=$Q$3),INDEX(LINEST(OFFSET(AF164,1-$Q$5,0,$Q$5,1),OFFSET(AG164,1-$Q$5,0,$Q$5,9),TRUE,TRUE),1,1),"")</f>
        <v/>
      </c>
      <c r="BI164" s="10">
        <f>IF(AND((ROW()-7)&gt;=$Q$5,(ROW()-6)&lt;=$Q$3),INDEX(LINEST(OFFSET(AF164,1-$Q$5,0,$Q$5,1),OFFSET(AG164,1-$Q$5,0,$Q$5,9),TRUE,TRUE),3,1),"")</f>
        <v/>
      </c>
      <c r="BL164" s="9">
        <f>IF(AND((ROW()-6)&lt;=$Q$3,ISNUMBER(AY163)),AY163/$Q$4+AZ163*AG164+BA163*AH164+BB163*AI164+BC163*AJ164+BD163*AK164+BE163*AL164+BF163*AM164+BG163*AN164+BH163*AO164,"")</f>
        <v/>
      </c>
      <c r="BM164">
        <f>IF(ISNUMBER(BL164),AVERAGE(OFFSET(AF163,1-$Q$5,0,$Q$5,1)),"")</f>
        <v/>
      </c>
      <c r="BN164">
        <f>IF(ISNUMBER(BL164),(AF164-BL164)^2,"")</f>
        <v/>
      </c>
      <c r="BO164">
        <f>IF(ISNUMBER(BL164),AF164^2,"")</f>
        <v/>
      </c>
      <c r="BP164">
        <f>IF(ISNUMBER(BL164),(AF164-BM164)^2,"")</f>
        <v/>
      </c>
    </row>
    <row r="165">
      <c r="O165">
        <f>IF($R165="","",IF($Q$1="Weekly",INT(($R165-2)/7),IF($Q$1="Quarterly",YEAR($R165)*4+ROUNDUP(MONTH($R165)/3),YEAR($R165)*12+MONTH($R165))))</f>
        <v/>
      </c>
      <c r="P165">
        <f>IF($R165="","",IF($R166="",1,IF($O165&lt;&gt;$O166,1,0)))</f>
        <v/>
      </c>
      <c r="Q165">
        <f>IF($P165=1,SUM($P$7:$P165),"")</f>
        <v/>
      </c>
      <c r="R165">
        <f>IF($A165="","",IF(ISNUMBER($A165),$A165,IFERROR(DATEVALUE($A165),NA())))</f>
        <v/>
      </c>
      <c r="S165" s="7">
        <f>IFERROR(INDEX($R$7:$R$60000,MATCH(ROW()-6,$Q$7:$Q$60000,0)),"")</f>
        <v/>
      </c>
      <c r="T165">
        <f>IFERROR(INDEX($B$7:$B$60000,MATCH(ROW()-6,$Q$7:$Q$60000,0))*1,"")</f>
        <v/>
      </c>
      <c r="U165">
        <f>IFERROR(INDEX($C$7:$C$60000,MATCH(ROW()-6,$Q$7:$Q$60000,0))*1,"")</f>
        <v/>
      </c>
      <c r="V165">
        <f>IFERROR(INDEX($D$7:$D$60000,MATCH(ROW()-6,$Q$7:$Q$60000,0))*1,"")</f>
        <v/>
      </c>
      <c r="W165">
        <f>IFERROR(INDEX($E$7:$E$60000,MATCH(ROW()-6,$Q$7:$Q$60000,0))*1,"")</f>
        <v/>
      </c>
      <c r="X165">
        <f>IFERROR(INDEX($F$7:$F$60000,MATCH(ROW()-6,$Q$7:$Q$60000,0))*1,"")</f>
        <v/>
      </c>
      <c r="Y165">
        <f>IFERROR(INDEX($G$7:$G$60000,MATCH(ROW()-6,$Q$7:$Q$60000,0))*1,"")</f>
        <v/>
      </c>
      <c r="Z165">
        <f>IFERROR(INDEX($H$7:$H$60000,MATCH(ROW()-6,$Q$7:$Q$60000,0))*1,"")</f>
        <v/>
      </c>
      <c r="AA165">
        <f>IFERROR(INDEX($I$7:$I$60000,MATCH(ROW()-6,$Q$7:$Q$60000,0))*1,"")</f>
        <v/>
      </c>
      <c r="AB165">
        <f>IFERROR(INDEX($J$7:$J$60000,MATCH(ROW()-6,$Q$7:$Q$60000,0))*1,"")</f>
        <v/>
      </c>
      <c r="AC165">
        <f>IFERROR(INDEX($K$7:$K$60000,MATCH(ROW()-6,$Q$7:$Q$60000,0))*1,"")</f>
        <v/>
      </c>
      <c r="AF165" s="9">
        <f>IF(OR($S165="",$S164=""),"",IF($B$5="diff",($T165-$T164),LN($T165/$T164)))</f>
        <v/>
      </c>
      <c r="AG165" s="9">
        <f>IF(OR($S165="",$S164=""),"",IF($C$5="diff",(U165-U164),LN(U165/U164)))</f>
        <v/>
      </c>
      <c r="AH165" s="9">
        <f>IF(OR($S165="",$S164=""),"",IF($D$5="diff",(V165-V164),LN(V165/V164)))</f>
        <v/>
      </c>
      <c r="AI165" s="9">
        <f>IF(OR($S165="",$S164=""),"",IF($E$5="diff",(W165-W164),LN(W165/W164)))</f>
        <v/>
      </c>
      <c r="AJ165" s="9">
        <f>IF(OR($S165="",$S164=""),"",IF($F$5="diff",(X165-X164),LN(X165/X164)))</f>
        <v/>
      </c>
      <c r="AK165" s="9">
        <f>IF(OR($S165="",$S164=""),"",IF($G$5="diff",(Y165-Y164),LN(Y165/Y164)))</f>
        <v/>
      </c>
      <c r="AL165" s="9">
        <f>IF(OR($S165="",$S164=""),"",IF($H$5="diff",(Z165-Z164),LN(Z165/Z164)))</f>
        <v/>
      </c>
      <c r="AM165" s="9">
        <f>IF(OR($S165="",$S164=""),"",IF($I$5="diff",(AA165-AA164),LN(AA165/AA164)))</f>
        <v/>
      </c>
      <c r="AN165" s="9">
        <f>IF(OR($S165="",$S164=""),"",IF($J$5="diff",(AB165-AB164),LN(AB165/AB164)))</f>
        <v/>
      </c>
      <c r="AO165" s="9">
        <f>IF(OR($S165="",$S164=""),"",IF($K$5="diff",(AC165-AC164),LN(AC165/AC164)))</f>
        <v/>
      </c>
      <c r="AR165" s="9">
        <f>IF($AF165="","",$AU$13+$AU$4*AG165+$AU$5*AH165+$AU$6*AI165+$AU$7*AJ165+$AU$8*AK165+$AU$9*AL165+$AU$10*AM165+$AU$11*AN165+$AU$12*AO165)</f>
        <v/>
      </c>
      <c r="AY165" s="10">
        <f>IF(AND((ROW()-7)&gt;=$Q$5,(ROW()-6)&lt;=$Q$3),INDEX(LINEST(OFFSET(AF165,1-$Q$5,0,$Q$5,1),OFFSET(AG165,1-$Q$5,0,$Q$5,9),TRUE,TRUE),1,10)*$Q$4,"")</f>
        <v/>
      </c>
      <c r="AZ165" s="9">
        <f>IF(AND((ROW()-7)&gt;=$Q$5,(ROW()-6)&lt;=$Q$3),INDEX(LINEST(OFFSET(AF165,1-$Q$5,0,$Q$5,1),OFFSET(AG165,1-$Q$5,0,$Q$5,9),TRUE,TRUE),1,9),"")</f>
        <v/>
      </c>
      <c r="BA165" s="9">
        <f>IF(AND((ROW()-7)&gt;=$Q$5,(ROW()-6)&lt;=$Q$3),INDEX(LINEST(OFFSET(AF165,1-$Q$5,0,$Q$5,1),OFFSET(AG165,1-$Q$5,0,$Q$5,9),TRUE,TRUE),1,8),"")</f>
        <v/>
      </c>
      <c r="BB165" s="9">
        <f>IF(AND((ROW()-7)&gt;=$Q$5,(ROW()-6)&lt;=$Q$3),INDEX(LINEST(OFFSET(AF165,1-$Q$5,0,$Q$5,1),OFFSET(AG165,1-$Q$5,0,$Q$5,9),TRUE,TRUE),1,7),"")</f>
        <v/>
      </c>
      <c r="BC165" s="9">
        <f>IF(AND((ROW()-7)&gt;=$Q$5,(ROW()-6)&lt;=$Q$3),INDEX(LINEST(OFFSET(AF165,1-$Q$5,0,$Q$5,1),OFFSET(AG165,1-$Q$5,0,$Q$5,9),TRUE,TRUE),1,6),"")</f>
        <v/>
      </c>
      <c r="BD165" s="9">
        <f>IF(AND((ROW()-7)&gt;=$Q$5,(ROW()-6)&lt;=$Q$3),INDEX(LINEST(OFFSET(AF165,1-$Q$5,0,$Q$5,1),OFFSET(AG165,1-$Q$5,0,$Q$5,9),TRUE,TRUE),1,5),"")</f>
        <v/>
      </c>
      <c r="BE165" s="9">
        <f>IF(AND((ROW()-7)&gt;=$Q$5,(ROW()-6)&lt;=$Q$3),INDEX(LINEST(OFFSET(AF165,1-$Q$5,0,$Q$5,1),OFFSET(AG165,1-$Q$5,0,$Q$5,9),TRUE,TRUE),1,4),"")</f>
        <v/>
      </c>
      <c r="BF165" s="9">
        <f>IF(AND((ROW()-7)&gt;=$Q$5,(ROW()-6)&lt;=$Q$3),INDEX(LINEST(OFFSET(AF165,1-$Q$5,0,$Q$5,1),OFFSET(AG165,1-$Q$5,0,$Q$5,9),TRUE,TRUE),1,3),"")</f>
        <v/>
      </c>
      <c r="BG165" s="9">
        <f>IF(AND((ROW()-7)&gt;=$Q$5,(ROW()-6)&lt;=$Q$3),INDEX(LINEST(OFFSET(AF165,1-$Q$5,0,$Q$5,1),OFFSET(AG165,1-$Q$5,0,$Q$5,9),TRUE,TRUE),1,2),"")</f>
        <v/>
      </c>
      <c r="BH165" s="9">
        <f>IF(AND((ROW()-7)&gt;=$Q$5,(ROW()-6)&lt;=$Q$3),INDEX(LINEST(OFFSET(AF165,1-$Q$5,0,$Q$5,1),OFFSET(AG165,1-$Q$5,0,$Q$5,9),TRUE,TRUE),1,1),"")</f>
        <v/>
      </c>
      <c r="BI165" s="10">
        <f>IF(AND((ROW()-7)&gt;=$Q$5,(ROW()-6)&lt;=$Q$3),INDEX(LINEST(OFFSET(AF165,1-$Q$5,0,$Q$5,1),OFFSET(AG165,1-$Q$5,0,$Q$5,9),TRUE,TRUE),3,1),"")</f>
        <v/>
      </c>
      <c r="BL165" s="9">
        <f>IF(AND((ROW()-6)&lt;=$Q$3,ISNUMBER(AY164)),AY164/$Q$4+AZ164*AG165+BA164*AH165+BB164*AI165+BC164*AJ165+BD164*AK165+BE164*AL165+BF164*AM165+BG164*AN165+BH164*AO165,"")</f>
        <v/>
      </c>
      <c r="BM165">
        <f>IF(ISNUMBER(BL165),AVERAGE(OFFSET(AF164,1-$Q$5,0,$Q$5,1)),"")</f>
        <v/>
      </c>
      <c r="BN165">
        <f>IF(ISNUMBER(BL165),(AF165-BL165)^2,"")</f>
        <v/>
      </c>
      <c r="BO165">
        <f>IF(ISNUMBER(BL165),AF165^2,"")</f>
        <v/>
      </c>
      <c r="BP165">
        <f>IF(ISNUMBER(BL165),(AF165-BM165)^2,"")</f>
        <v/>
      </c>
    </row>
    <row r="166">
      <c r="O166">
        <f>IF($R166="","",IF($Q$1="Weekly",INT(($R166-2)/7),IF($Q$1="Quarterly",YEAR($R166)*4+ROUNDUP(MONTH($R166)/3),YEAR($R166)*12+MONTH($R166))))</f>
        <v/>
      </c>
      <c r="P166">
        <f>IF($R166="","",IF($R167="",1,IF($O166&lt;&gt;$O167,1,0)))</f>
        <v/>
      </c>
      <c r="Q166">
        <f>IF($P166=1,SUM($P$7:$P166),"")</f>
        <v/>
      </c>
      <c r="R166">
        <f>IF($A166="","",IF(ISNUMBER($A166),$A166,IFERROR(DATEVALUE($A166),NA())))</f>
        <v/>
      </c>
      <c r="S166" s="7">
        <f>IFERROR(INDEX($R$7:$R$60000,MATCH(ROW()-6,$Q$7:$Q$60000,0)),"")</f>
        <v/>
      </c>
      <c r="T166">
        <f>IFERROR(INDEX($B$7:$B$60000,MATCH(ROW()-6,$Q$7:$Q$60000,0))*1,"")</f>
        <v/>
      </c>
      <c r="U166">
        <f>IFERROR(INDEX($C$7:$C$60000,MATCH(ROW()-6,$Q$7:$Q$60000,0))*1,"")</f>
        <v/>
      </c>
      <c r="V166">
        <f>IFERROR(INDEX($D$7:$D$60000,MATCH(ROW()-6,$Q$7:$Q$60000,0))*1,"")</f>
        <v/>
      </c>
      <c r="W166">
        <f>IFERROR(INDEX($E$7:$E$60000,MATCH(ROW()-6,$Q$7:$Q$60000,0))*1,"")</f>
        <v/>
      </c>
      <c r="X166">
        <f>IFERROR(INDEX($F$7:$F$60000,MATCH(ROW()-6,$Q$7:$Q$60000,0))*1,"")</f>
        <v/>
      </c>
      <c r="Y166">
        <f>IFERROR(INDEX($G$7:$G$60000,MATCH(ROW()-6,$Q$7:$Q$60000,0))*1,"")</f>
        <v/>
      </c>
      <c r="Z166">
        <f>IFERROR(INDEX($H$7:$H$60000,MATCH(ROW()-6,$Q$7:$Q$60000,0))*1,"")</f>
        <v/>
      </c>
      <c r="AA166">
        <f>IFERROR(INDEX($I$7:$I$60000,MATCH(ROW()-6,$Q$7:$Q$60000,0))*1,"")</f>
        <v/>
      </c>
      <c r="AB166">
        <f>IFERROR(INDEX($J$7:$J$60000,MATCH(ROW()-6,$Q$7:$Q$60000,0))*1,"")</f>
        <v/>
      </c>
      <c r="AC166">
        <f>IFERROR(INDEX($K$7:$K$60000,MATCH(ROW()-6,$Q$7:$Q$60000,0))*1,"")</f>
        <v/>
      </c>
      <c r="AF166" s="9">
        <f>IF(OR($S166="",$S165=""),"",IF($B$5="diff",($T166-$T165),LN($T166/$T165)))</f>
        <v/>
      </c>
      <c r="AG166" s="9">
        <f>IF(OR($S166="",$S165=""),"",IF($C$5="diff",(U166-U165),LN(U166/U165)))</f>
        <v/>
      </c>
      <c r="AH166" s="9">
        <f>IF(OR($S166="",$S165=""),"",IF($D$5="diff",(V166-V165),LN(V166/V165)))</f>
        <v/>
      </c>
      <c r="AI166" s="9">
        <f>IF(OR($S166="",$S165=""),"",IF($E$5="diff",(W166-W165),LN(W166/W165)))</f>
        <v/>
      </c>
      <c r="AJ166" s="9">
        <f>IF(OR($S166="",$S165=""),"",IF($F$5="diff",(X166-X165),LN(X166/X165)))</f>
        <v/>
      </c>
      <c r="AK166" s="9">
        <f>IF(OR($S166="",$S165=""),"",IF($G$5="diff",(Y166-Y165),LN(Y166/Y165)))</f>
        <v/>
      </c>
      <c r="AL166" s="9">
        <f>IF(OR($S166="",$S165=""),"",IF($H$5="diff",(Z166-Z165),LN(Z166/Z165)))</f>
        <v/>
      </c>
      <c r="AM166" s="9">
        <f>IF(OR($S166="",$S165=""),"",IF($I$5="diff",(AA166-AA165),LN(AA166/AA165)))</f>
        <v/>
      </c>
      <c r="AN166" s="9">
        <f>IF(OR($S166="",$S165=""),"",IF($J$5="diff",(AB166-AB165),LN(AB166/AB165)))</f>
        <v/>
      </c>
      <c r="AO166" s="9">
        <f>IF(OR($S166="",$S165=""),"",IF($K$5="diff",(AC166-AC165),LN(AC166/AC165)))</f>
        <v/>
      </c>
      <c r="AR166" s="9">
        <f>IF($AF166="","",$AU$13+$AU$4*AG166+$AU$5*AH166+$AU$6*AI166+$AU$7*AJ166+$AU$8*AK166+$AU$9*AL166+$AU$10*AM166+$AU$11*AN166+$AU$12*AO166)</f>
        <v/>
      </c>
      <c r="AY166" s="10">
        <f>IF(AND((ROW()-7)&gt;=$Q$5,(ROW()-6)&lt;=$Q$3),INDEX(LINEST(OFFSET(AF166,1-$Q$5,0,$Q$5,1),OFFSET(AG166,1-$Q$5,0,$Q$5,9),TRUE,TRUE),1,10)*$Q$4,"")</f>
        <v/>
      </c>
      <c r="AZ166" s="9">
        <f>IF(AND((ROW()-7)&gt;=$Q$5,(ROW()-6)&lt;=$Q$3),INDEX(LINEST(OFFSET(AF166,1-$Q$5,0,$Q$5,1),OFFSET(AG166,1-$Q$5,0,$Q$5,9),TRUE,TRUE),1,9),"")</f>
        <v/>
      </c>
      <c r="BA166" s="9">
        <f>IF(AND((ROW()-7)&gt;=$Q$5,(ROW()-6)&lt;=$Q$3),INDEX(LINEST(OFFSET(AF166,1-$Q$5,0,$Q$5,1),OFFSET(AG166,1-$Q$5,0,$Q$5,9),TRUE,TRUE),1,8),"")</f>
        <v/>
      </c>
      <c r="BB166" s="9">
        <f>IF(AND((ROW()-7)&gt;=$Q$5,(ROW()-6)&lt;=$Q$3),INDEX(LINEST(OFFSET(AF166,1-$Q$5,0,$Q$5,1),OFFSET(AG166,1-$Q$5,0,$Q$5,9),TRUE,TRUE),1,7),"")</f>
        <v/>
      </c>
      <c r="BC166" s="9">
        <f>IF(AND((ROW()-7)&gt;=$Q$5,(ROW()-6)&lt;=$Q$3),INDEX(LINEST(OFFSET(AF166,1-$Q$5,0,$Q$5,1),OFFSET(AG166,1-$Q$5,0,$Q$5,9),TRUE,TRUE),1,6),"")</f>
        <v/>
      </c>
      <c r="BD166" s="9">
        <f>IF(AND((ROW()-7)&gt;=$Q$5,(ROW()-6)&lt;=$Q$3),INDEX(LINEST(OFFSET(AF166,1-$Q$5,0,$Q$5,1),OFFSET(AG166,1-$Q$5,0,$Q$5,9),TRUE,TRUE),1,5),"")</f>
        <v/>
      </c>
      <c r="BE166" s="9">
        <f>IF(AND((ROW()-7)&gt;=$Q$5,(ROW()-6)&lt;=$Q$3),INDEX(LINEST(OFFSET(AF166,1-$Q$5,0,$Q$5,1),OFFSET(AG166,1-$Q$5,0,$Q$5,9),TRUE,TRUE),1,4),"")</f>
        <v/>
      </c>
      <c r="BF166" s="9">
        <f>IF(AND((ROW()-7)&gt;=$Q$5,(ROW()-6)&lt;=$Q$3),INDEX(LINEST(OFFSET(AF166,1-$Q$5,0,$Q$5,1),OFFSET(AG166,1-$Q$5,0,$Q$5,9),TRUE,TRUE),1,3),"")</f>
        <v/>
      </c>
      <c r="BG166" s="9">
        <f>IF(AND((ROW()-7)&gt;=$Q$5,(ROW()-6)&lt;=$Q$3),INDEX(LINEST(OFFSET(AF166,1-$Q$5,0,$Q$5,1),OFFSET(AG166,1-$Q$5,0,$Q$5,9),TRUE,TRUE),1,2),"")</f>
        <v/>
      </c>
      <c r="BH166" s="9">
        <f>IF(AND((ROW()-7)&gt;=$Q$5,(ROW()-6)&lt;=$Q$3),INDEX(LINEST(OFFSET(AF166,1-$Q$5,0,$Q$5,1),OFFSET(AG166,1-$Q$5,0,$Q$5,9),TRUE,TRUE),1,1),"")</f>
        <v/>
      </c>
      <c r="BI166" s="10">
        <f>IF(AND((ROW()-7)&gt;=$Q$5,(ROW()-6)&lt;=$Q$3),INDEX(LINEST(OFFSET(AF166,1-$Q$5,0,$Q$5,1),OFFSET(AG166,1-$Q$5,0,$Q$5,9),TRUE,TRUE),3,1),"")</f>
        <v/>
      </c>
      <c r="BL166" s="9">
        <f>IF(AND((ROW()-6)&lt;=$Q$3,ISNUMBER(AY165)),AY165/$Q$4+AZ165*AG166+BA165*AH166+BB165*AI166+BC165*AJ166+BD165*AK166+BE165*AL166+BF165*AM166+BG165*AN166+BH165*AO166,"")</f>
        <v/>
      </c>
      <c r="BM166">
        <f>IF(ISNUMBER(BL166),AVERAGE(OFFSET(AF165,1-$Q$5,0,$Q$5,1)),"")</f>
        <v/>
      </c>
      <c r="BN166">
        <f>IF(ISNUMBER(BL166),(AF166-BL166)^2,"")</f>
        <v/>
      </c>
      <c r="BO166">
        <f>IF(ISNUMBER(BL166),AF166^2,"")</f>
        <v/>
      </c>
      <c r="BP166">
        <f>IF(ISNUMBER(BL166),(AF166-BM166)^2,"")</f>
        <v/>
      </c>
    </row>
    <row r="167">
      <c r="O167">
        <f>IF($R167="","",IF($Q$1="Weekly",INT(($R167-2)/7),IF($Q$1="Quarterly",YEAR($R167)*4+ROUNDUP(MONTH($R167)/3),YEAR($R167)*12+MONTH($R167))))</f>
        <v/>
      </c>
      <c r="P167">
        <f>IF($R167="","",IF($R168="",1,IF($O167&lt;&gt;$O168,1,0)))</f>
        <v/>
      </c>
      <c r="Q167">
        <f>IF($P167=1,SUM($P$7:$P167),"")</f>
        <v/>
      </c>
      <c r="R167">
        <f>IF($A167="","",IF(ISNUMBER($A167),$A167,IFERROR(DATEVALUE($A167),NA())))</f>
        <v/>
      </c>
      <c r="S167" s="7">
        <f>IFERROR(INDEX($R$7:$R$60000,MATCH(ROW()-6,$Q$7:$Q$60000,0)),"")</f>
        <v/>
      </c>
      <c r="T167">
        <f>IFERROR(INDEX($B$7:$B$60000,MATCH(ROW()-6,$Q$7:$Q$60000,0))*1,"")</f>
        <v/>
      </c>
      <c r="U167">
        <f>IFERROR(INDEX($C$7:$C$60000,MATCH(ROW()-6,$Q$7:$Q$60000,0))*1,"")</f>
        <v/>
      </c>
      <c r="V167">
        <f>IFERROR(INDEX($D$7:$D$60000,MATCH(ROW()-6,$Q$7:$Q$60000,0))*1,"")</f>
        <v/>
      </c>
      <c r="W167">
        <f>IFERROR(INDEX($E$7:$E$60000,MATCH(ROW()-6,$Q$7:$Q$60000,0))*1,"")</f>
        <v/>
      </c>
      <c r="X167">
        <f>IFERROR(INDEX($F$7:$F$60000,MATCH(ROW()-6,$Q$7:$Q$60000,0))*1,"")</f>
        <v/>
      </c>
      <c r="Y167">
        <f>IFERROR(INDEX($G$7:$G$60000,MATCH(ROW()-6,$Q$7:$Q$60000,0))*1,"")</f>
        <v/>
      </c>
      <c r="Z167">
        <f>IFERROR(INDEX($H$7:$H$60000,MATCH(ROW()-6,$Q$7:$Q$60000,0))*1,"")</f>
        <v/>
      </c>
      <c r="AA167">
        <f>IFERROR(INDEX($I$7:$I$60000,MATCH(ROW()-6,$Q$7:$Q$60000,0))*1,"")</f>
        <v/>
      </c>
      <c r="AB167">
        <f>IFERROR(INDEX($J$7:$J$60000,MATCH(ROW()-6,$Q$7:$Q$60000,0))*1,"")</f>
        <v/>
      </c>
      <c r="AC167">
        <f>IFERROR(INDEX($K$7:$K$60000,MATCH(ROW()-6,$Q$7:$Q$60000,0))*1,"")</f>
        <v/>
      </c>
      <c r="AF167" s="9">
        <f>IF(OR($S167="",$S166=""),"",IF($B$5="diff",($T167-$T166),LN($T167/$T166)))</f>
        <v/>
      </c>
      <c r="AG167" s="9">
        <f>IF(OR($S167="",$S166=""),"",IF($C$5="diff",(U167-U166),LN(U167/U166)))</f>
        <v/>
      </c>
      <c r="AH167" s="9">
        <f>IF(OR($S167="",$S166=""),"",IF($D$5="diff",(V167-V166),LN(V167/V166)))</f>
        <v/>
      </c>
      <c r="AI167" s="9">
        <f>IF(OR($S167="",$S166=""),"",IF($E$5="diff",(W167-W166),LN(W167/W166)))</f>
        <v/>
      </c>
      <c r="AJ167" s="9">
        <f>IF(OR($S167="",$S166=""),"",IF($F$5="diff",(X167-X166),LN(X167/X166)))</f>
        <v/>
      </c>
      <c r="AK167" s="9">
        <f>IF(OR($S167="",$S166=""),"",IF($G$5="diff",(Y167-Y166),LN(Y167/Y166)))</f>
        <v/>
      </c>
      <c r="AL167" s="9">
        <f>IF(OR($S167="",$S166=""),"",IF($H$5="diff",(Z167-Z166),LN(Z167/Z166)))</f>
        <v/>
      </c>
      <c r="AM167" s="9">
        <f>IF(OR($S167="",$S166=""),"",IF($I$5="diff",(AA167-AA166),LN(AA167/AA166)))</f>
        <v/>
      </c>
      <c r="AN167" s="9">
        <f>IF(OR($S167="",$S166=""),"",IF($J$5="diff",(AB167-AB166),LN(AB167/AB166)))</f>
        <v/>
      </c>
      <c r="AO167" s="9">
        <f>IF(OR($S167="",$S166=""),"",IF($K$5="diff",(AC167-AC166),LN(AC167/AC166)))</f>
        <v/>
      </c>
      <c r="AR167" s="9">
        <f>IF($AF167="","",$AU$13+$AU$4*AG167+$AU$5*AH167+$AU$6*AI167+$AU$7*AJ167+$AU$8*AK167+$AU$9*AL167+$AU$10*AM167+$AU$11*AN167+$AU$12*AO167)</f>
        <v/>
      </c>
      <c r="AY167" s="10">
        <f>IF(AND((ROW()-7)&gt;=$Q$5,(ROW()-6)&lt;=$Q$3),INDEX(LINEST(OFFSET(AF167,1-$Q$5,0,$Q$5,1),OFFSET(AG167,1-$Q$5,0,$Q$5,9),TRUE,TRUE),1,10)*$Q$4,"")</f>
        <v/>
      </c>
      <c r="AZ167" s="9">
        <f>IF(AND((ROW()-7)&gt;=$Q$5,(ROW()-6)&lt;=$Q$3),INDEX(LINEST(OFFSET(AF167,1-$Q$5,0,$Q$5,1),OFFSET(AG167,1-$Q$5,0,$Q$5,9),TRUE,TRUE),1,9),"")</f>
        <v/>
      </c>
      <c r="BA167" s="9">
        <f>IF(AND((ROW()-7)&gt;=$Q$5,(ROW()-6)&lt;=$Q$3),INDEX(LINEST(OFFSET(AF167,1-$Q$5,0,$Q$5,1),OFFSET(AG167,1-$Q$5,0,$Q$5,9),TRUE,TRUE),1,8),"")</f>
        <v/>
      </c>
      <c r="BB167" s="9">
        <f>IF(AND((ROW()-7)&gt;=$Q$5,(ROW()-6)&lt;=$Q$3),INDEX(LINEST(OFFSET(AF167,1-$Q$5,0,$Q$5,1),OFFSET(AG167,1-$Q$5,0,$Q$5,9),TRUE,TRUE),1,7),"")</f>
        <v/>
      </c>
      <c r="BC167" s="9">
        <f>IF(AND((ROW()-7)&gt;=$Q$5,(ROW()-6)&lt;=$Q$3),INDEX(LINEST(OFFSET(AF167,1-$Q$5,0,$Q$5,1),OFFSET(AG167,1-$Q$5,0,$Q$5,9),TRUE,TRUE),1,6),"")</f>
        <v/>
      </c>
      <c r="BD167" s="9">
        <f>IF(AND((ROW()-7)&gt;=$Q$5,(ROW()-6)&lt;=$Q$3),INDEX(LINEST(OFFSET(AF167,1-$Q$5,0,$Q$5,1),OFFSET(AG167,1-$Q$5,0,$Q$5,9),TRUE,TRUE),1,5),"")</f>
        <v/>
      </c>
      <c r="BE167" s="9">
        <f>IF(AND((ROW()-7)&gt;=$Q$5,(ROW()-6)&lt;=$Q$3),INDEX(LINEST(OFFSET(AF167,1-$Q$5,0,$Q$5,1),OFFSET(AG167,1-$Q$5,0,$Q$5,9),TRUE,TRUE),1,4),"")</f>
        <v/>
      </c>
      <c r="BF167" s="9">
        <f>IF(AND((ROW()-7)&gt;=$Q$5,(ROW()-6)&lt;=$Q$3),INDEX(LINEST(OFFSET(AF167,1-$Q$5,0,$Q$5,1),OFFSET(AG167,1-$Q$5,0,$Q$5,9),TRUE,TRUE),1,3),"")</f>
        <v/>
      </c>
      <c r="BG167" s="9">
        <f>IF(AND((ROW()-7)&gt;=$Q$5,(ROW()-6)&lt;=$Q$3),INDEX(LINEST(OFFSET(AF167,1-$Q$5,0,$Q$5,1),OFFSET(AG167,1-$Q$5,0,$Q$5,9),TRUE,TRUE),1,2),"")</f>
        <v/>
      </c>
      <c r="BH167" s="9">
        <f>IF(AND((ROW()-7)&gt;=$Q$5,(ROW()-6)&lt;=$Q$3),INDEX(LINEST(OFFSET(AF167,1-$Q$5,0,$Q$5,1),OFFSET(AG167,1-$Q$5,0,$Q$5,9),TRUE,TRUE),1,1),"")</f>
        <v/>
      </c>
      <c r="BI167" s="10">
        <f>IF(AND((ROW()-7)&gt;=$Q$5,(ROW()-6)&lt;=$Q$3),INDEX(LINEST(OFFSET(AF167,1-$Q$5,0,$Q$5,1),OFFSET(AG167,1-$Q$5,0,$Q$5,9),TRUE,TRUE),3,1),"")</f>
        <v/>
      </c>
      <c r="BL167" s="9">
        <f>IF(AND((ROW()-6)&lt;=$Q$3,ISNUMBER(AY166)),AY166/$Q$4+AZ166*AG167+BA166*AH167+BB166*AI167+BC166*AJ167+BD166*AK167+BE166*AL167+BF166*AM167+BG166*AN167+BH166*AO167,"")</f>
        <v/>
      </c>
      <c r="BM167">
        <f>IF(ISNUMBER(BL167),AVERAGE(OFFSET(AF166,1-$Q$5,0,$Q$5,1)),"")</f>
        <v/>
      </c>
      <c r="BN167">
        <f>IF(ISNUMBER(BL167),(AF167-BL167)^2,"")</f>
        <v/>
      </c>
      <c r="BO167">
        <f>IF(ISNUMBER(BL167),AF167^2,"")</f>
        <v/>
      </c>
      <c r="BP167">
        <f>IF(ISNUMBER(BL167),(AF167-BM167)^2,"")</f>
        <v/>
      </c>
    </row>
    <row r="168">
      <c r="O168">
        <f>IF($R168="","",IF($Q$1="Weekly",INT(($R168-2)/7),IF($Q$1="Quarterly",YEAR($R168)*4+ROUNDUP(MONTH($R168)/3),YEAR($R168)*12+MONTH($R168))))</f>
        <v/>
      </c>
      <c r="P168">
        <f>IF($R168="","",IF($R169="",1,IF($O168&lt;&gt;$O169,1,0)))</f>
        <v/>
      </c>
      <c r="Q168">
        <f>IF($P168=1,SUM($P$7:$P168),"")</f>
        <v/>
      </c>
      <c r="R168">
        <f>IF($A168="","",IF(ISNUMBER($A168),$A168,IFERROR(DATEVALUE($A168),NA())))</f>
        <v/>
      </c>
      <c r="S168" s="7">
        <f>IFERROR(INDEX($R$7:$R$60000,MATCH(ROW()-6,$Q$7:$Q$60000,0)),"")</f>
        <v/>
      </c>
      <c r="T168">
        <f>IFERROR(INDEX($B$7:$B$60000,MATCH(ROW()-6,$Q$7:$Q$60000,0))*1,"")</f>
        <v/>
      </c>
      <c r="U168">
        <f>IFERROR(INDEX($C$7:$C$60000,MATCH(ROW()-6,$Q$7:$Q$60000,0))*1,"")</f>
        <v/>
      </c>
      <c r="V168">
        <f>IFERROR(INDEX($D$7:$D$60000,MATCH(ROW()-6,$Q$7:$Q$60000,0))*1,"")</f>
        <v/>
      </c>
      <c r="W168">
        <f>IFERROR(INDEX($E$7:$E$60000,MATCH(ROW()-6,$Q$7:$Q$60000,0))*1,"")</f>
        <v/>
      </c>
      <c r="X168">
        <f>IFERROR(INDEX($F$7:$F$60000,MATCH(ROW()-6,$Q$7:$Q$60000,0))*1,"")</f>
        <v/>
      </c>
      <c r="Y168">
        <f>IFERROR(INDEX($G$7:$G$60000,MATCH(ROW()-6,$Q$7:$Q$60000,0))*1,"")</f>
        <v/>
      </c>
      <c r="Z168">
        <f>IFERROR(INDEX($H$7:$H$60000,MATCH(ROW()-6,$Q$7:$Q$60000,0))*1,"")</f>
        <v/>
      </c>
      <c r="AA168">
        <f>IFERROR(INDEX($I$7:$I$60000,MATCH(ROW()-6,$Q$7:$Q$60000,0))*1,"")</f>
        <v/>
      </c>
      <c r="AB168">
        <f>IFERROR(INDEX($J$7:$J$60000,MATCH(ROW()-6,$Q$7:$Q$60000,0))*1,"")</f>
        <v/>
      </c>
      <c r="AC168">
        <f>IFERROR(INDEX($K$7:$K$60000,MATCH(ROW()-6,$Q$7:$Q$60000,0))*1,"")</f>
        <v/>
      </c>
      <c r="AF168" s="9">
        <f>IF(OR($S168="",$S167=""),"",IF($B$5="diff",($T168-$T167),LN($T168/$T167)))</f>
        <v/>
      </c>
      <c r="AG168" s="9">
        <f>IF(OR($S168="",$S167=""),"",IF($C$5="diff",(U168-U167),LN(U168/U167)))</f>
        <v/>
      </c>
      <c r="AH168" s="9">
        <f>IF(OR($S168="",$S167=""),"",IF($D$5="diff",(V168-V167),LN(V168/V167)))</f>
        <v/>
      </c>
      <c r="AI168" s="9">
        <f>IF(OR($S168="",$S167=""),"",IF($E$5="diff",(W168-W167),LN(W168/W167)))</f>
        <v/>
      </c>
      <c r="AJ168" s="9">
        <f>IF(OR($S168="",$S167=""),"",IF($F$5="diff",(X168-X167),LN(X168/X167)))</f>
        <v/>
      </c>
      <c r="AK168" s="9">
        <f>IF(OR($S168="",$S167=""),"",IF($G$5="diff",(Y168-Y167),LN(Y168/Y167)))</f>
        <v/>
      </c>
      <c r="AL168" s="9">
        <f>IF(OR($S168="",$S167=""),"",IF($H$5="diff",(Z168-Z167),LN(Z168/Z167)))</f>
        <v/>
      </c>
      <c r="AM168" s="9">
        <f>IF(OR($S168="",$S167=""),"",IF($I$5="diff",(AA168-AA167),LN(AA168/AA167)))</f>
        <v/>
      </c>
      <c r="AN168" s="9">
        <f>IF(OR($S168="",$S167=""),"",IF($J$5="diff",(AB168-AB167),LN(AB168/AB167)))</f>
        <v/>
      </c>
      <c r="AO168" s="9">
        <f>IF(OR($S168="",$S167=""),"",IF($K$5="diff",(AC168-AC167),LN(AC168/AC167)))</f>
        <v/>
      </c>
      <c r="AR168" s="9">
        <f>IF($AF168="","",$AU$13+$AU$4*AG168+$AU$5*AH168+$AU$6*AI168+$AU$7*AJ168+$AU$8*AK168+$AU$9*AL168+$AU$10*AM168+$AU$11*AN168+$AU$12*AO168)</f>
        <v/>
      </c>
      <c r="AY168" s="10">
        <f>IF(AND((ROW()-7)&gt;=$Q$5,(ROW()-6)&lt;=$Q$3),INDEX(LINEST(OFFSET(AF168,1-$Q$5,0,$Q$5,1),OFFSET(AG168,1-$Q$5,0,$Q$5,9),TRUE,TRUE),1,10)*$Q$4,"")</f>
        <v/>
      </c>
      <c r="AZ168" s="9">
        <f>IF(AND((ROW()-7)&gt;=$Q$5,(ROW()-6)&lt;=$Q$3),INDEX(LINEST(OFFSET(AF168,1-$Q$5,0,$Q$5,1),OFFSET(AG168,1-$Q$5,0,$Q$5,9),TRUE,TRUE),1,9),"")</f>
        <v/>
      </c>
      <c r="BA168" s="9">
        <f>IF(AND((ROW()-7)&gt;=$Q$5,(ROW()-6)&lt;=$Q$3),INDEX(LINEST(OFFSET(AF168,1-$Q$5,0,$Q$5,1),OFFSET(AG168,1-$Q$5,0,$Q$5,9),TRUE,TRUE),1,8),"")</f>
        <v/>
      </c>
      <c r="BB168" s="9">
        <f>IF(AND((ROW()-7)&gt;=$Q$5,(ROW()-6)&lt;=$Q$3),INDEX(LINEST(OFFSET(AF168,1-$Q$5,0,$Q$5,1),OFFSET(AG168,1-$Q$5,0,$Q$5,9),TRUE,TRUE),1,7),"")</f>
        <v/>
      </c>
      <c r="BC168" s="9">
        <f>IF(AND((ROW()-7)&gt;=$Q$5,(ROW()-6)&lt;=$Q$3),INDEX(LINEST(OFFSET(AF168,1-$Q$5,0,$Q$5,1),OFFSET(AG168,1-$Q$5,0,$Q$5,9),TRUE,TRUE),1,6),"")</f>
        <v/>
      </c>
      <c r="BD168" s="9">
        <f>IF(AND((ROW()-7)&gt;=$Q$5,(ROW()-6)&lt;=$Q$3),INDEX(LINEST(OFFSET(AF168,1-$Q$5,0,$Q$5,1),OFFSET(AG168,1-$Q$5,0,$Q$5,9),TRUE,TRUE),1,5),"")</f>
        <v/>
      </c>
      <c r="BE168" s="9">
        <f>IF(AND((ROW()-7)&gt;=$Q$5,(ROW()-6)&lt;=$Q$3),INDEX(LINEST(OFFSET(AF168,1-$Q$5,0,$Q$5,1),OFFSET(AG168,1-$Q$5,0,$Q$5,9),TRUE,TRUE),1,4),"")</f>
        <v/>
      </c>
      <c r="BF168" s="9">
        <f>IF(AND((ROW()-7)&gt;=$Q$5,(ROW()-6)&lt;=$Q$3),INDEX(LINEST(OFFSET(AF168,1-$Q$5,0,$Q$5,1),OFFSET(AG168,1-$Q$5,0,$Q$5,9),TRUE,TRUE),1,3),"")</f>
        <v/>
      </c>
      <c r="BG168" s="9">
        <f>IF(AND((ROW()-7)&gt;=$Q$5,(ROW()-6)&lt;=$Q$3),INDEX(LINEST(OFFSET(AF168,1-$Q$5,0,$Q$5,1),OFFSET(AG168,1-$Q$5,0,$Q$5,9),TRUE,TRUE),1,2),"")</f>
        <v/>
      </c>
      <c r="BH168" s="9">
        <f>IF(AND((ROW()-7)&gt;=$Q$5,(ROW()-6)&lt;=$Q$3),INDEX(LINEST(OFFSET(AF168,1-$Q$5,0,$Q$5,1),OFFSET(AG168,1-$Q$5,0,$Q$5,9),TRUE,TRUE),1,1),"")</f>
        <v/>
      </c>
      <c r="BI168" s="10">
        <f>IF(AND((ROW()-7)&gt;=$Q$5,(ROW()-6)&lt;=$Q$3),INDEX(LINEST(OFFSET(AF168,1-$Q$5,0,$Q$5,1),OFFSET(AG168,1-$Q$5,0,$Q$5,9),TRUE,TRUE),3,1),"")</f>
        <v/>
      </c>
      <c r="BL168" s="9">
        <f>IF(AND((ROW()-6)&lt;=$Q$3,ISNUMBER(AY167)),AY167/$Q$4+AZ167*AG168+BA167*AH168+BB167*AI168+BC167*AJ168+BD167*AK168+BE167*AL168+BF167*AM168+BG167*AN168+BH167*AO168,"")</f>
        <v/>
      </c>
      <c r="BM168">
        <f>IF(ISNUMBER(BL168),AVERAGE(OFFSET(AF167,1-$Q$5,0,$Q$5,1)),"")</f>
        <v/>
      </c>
      <c r="BN168">
        <f>IF(ISNUMBER(BL168),(AF168-BL168)^2,"")</f>
        <v/>
      </c>
      <c r="BO168">
        <f>IF(ISNUMBER(BL168),AF168^2,"")</f>
        <v/>
      </c>
      <c r="BP168">
        <f>IF(ISNUMBER(BL168),(AF168-BM168)^2,"")</f>
        <v/>
      </c>
    </row>
    <row r="169">
      <c r="O169">
        <f>IF($R169="","",IF($Q$1="Weekly",INT(($R169-2)/7),IF($Q$1="Quarterly",YEAR($R169)*4+ROUNDUP(MONTH($R169)/3),YEAR($R169)*12+MONTH($R169))))</f>
        <v/>
      </c>
      <c r="P169">
        <f>IF($R169="","",IF($R170="",1,IF($O169&lt;&gt;$O170,1,0)))</f>
        <v/>
      </c>
      <c r="Q169">
        <f>IF($P169=1,SUM($P$7:$P169),"")</f>
        <v/>
      </c>
      <c r="R169">
        <f>IF($A169="","",IF(ISNUMBER($A169),$A169,IFERROR(DATEVALUE($A169),NA())))</f>
        <v/>
      </c>
      <c r="S169" s="7">
        <f>IFERROR(INDEX($R$7:$R$60000,MATCH(ROW()-6,$Q$7:$Q$60000,0)),"")</f>
        <v/>
      </c>
      <c r="T169">
        <f>IFERROR(INDEX($B$7:$B$60000,MATCH(ROW()-6,$Q$7:$Q$60000,0))*1,"")</f>
        <v/>
      </c>
      <c r="U169">
        <f>IFERROR(INDEX($C$7:$C$60000,MATCH(ROW()-6,$Q$7:$Q$60000,0))*1,"")</f>
        <v/>
      </c>
      <c r="V169">
        <f>IFERROR(INDEX($D$7:$D$60000,MATCH(ROW()-6,$Q$7:$Q$60000,0))*1,"")</f>
        <v/>
      </c>
      <c r="W169">
        <f>IFERROR(INDEX($E$7:$E$60000,MATCH(ROW()-6,$Q$7:$Q$60000,0))*1,"")</f>
        <v/>
      </c>
      <c r="X169">
        <f>IFERROR(INDEX($F$7:$F$60000,MATCH(ROW()-6,$Q$7:$Q$60000,0))*1,"")</f>
        <v/>
      </c>
      <c r="Y169">
        <f>IFERROR(INDEX($G$7:$G$60000,MATCH(ROW()-6,$Q$7:$Q$60000,0))*1,"")</f>
        <v/>
      </c>
      <c r="Z169">
        <f>IFERROR(INDEX($H$7:$H$60000,MATCH(ROW()-6,$Q$7:$Q$60000,0))*1,"")</f>
        <v/>
      </c>
      <c r="AA169">
        <f>IFERROR(INDEX($I$7:$I$60000,MATCH(ROW()-6,$Q$7:$Q$60000,0))*1,"")</f>
        <v/>
      </c>
      <c r="AB169">
        <f>IFERROR(INDEX($J$7:$J$60000,MATCH(ROW()-6,$Q$7:$Q$60000,0))*1,"")</f>
        <v/>
      </c>
      <c r="AC169">
        <f>IFERROR(INDEX($K$7:$K$60000,MATCH(ROW()-6,$Q$7:$Q$60000,0))*1,"")</f>
        <v/>
      </c>
      <c r="AF169" s="9">
        <f>IF(OR($S169="",$S168=""),"",IF($B$5="diff",($T169-$T168),LN($T169/$T168)))</f>
        <v/>
      </c>
      <c r="AG169" s="9">
        <f>IF(OR($S169="",$S168=""),"",IF($C$5="diff",(U169-U168),LN(U169/U168)))</f>
        <v/>
      </c>
      <c r="AH169" s="9">
        <f>IF(OR($S169="",$S168=""),"",IF($D$5="diff",(V169-V168),LN(V169/V168)))</f>
        <v/>
      </c>
      <c r="AI169" s="9">
        <f>IF(OR($S169="",$S168=""),"",IF($E$5="diff",(W169-W168),LN(W169/W168)))</f>
        <v/>
      </c>
      <c r="AJ169" s="9">
        <f>IF(OR($S169="",$S168=""),"",IF($F$5="diff",(X169-X168),LN(X169/X168)))</f>
        <v/>
      </c>
      <c r="AK169" s="9">
        <f>IF(OR($S169="",$S168=""),"",IF($G$5="diff",(Y169-Y168),LN(Y169/Y168)))</f>
        <v/>
      </c>
      <c r="AL169" s="9">
        <f>IF(OR($S169="",$S168=""),"",IF($H$5="diff",(Z169-Z168),LN(Z169/Z168)))</f>
        <v/>
      </c>
      <c r="AM169" s="9">
        <f>IF(OR($S169="",$S168=""),"",IF($I$5="diff",(AA169-AA168),LN(AA169/AA168)))</f>
        <v/>
      </c>
      <c r="AN169" s="9">
        <f>IF(OR($S169="",$S168=""),"",IF($J$5="diff",(AB169-AB168),LN(AB169/AB168)))</f>
        <v/>
      </c>
      <c r="AO169" s="9">
        <f>IF(OR($S169="",$S168=""),"",IF($K$5="diff",(AC169-AC168),LN(AC169/AC168)))</f>
        <v/>
      </c>
      <c r="AR169" s="9">
        <f>IF($AF169="","",$AU$13+$AU$4*AG169+$AU$5*AH169+$AU$6*AI169+$AU$7*AJ169+$AU$8*AK169+$AU$9*AL169+$AU$10*AM169+$AU$11*AN169+$AU$12*AO169)</f>
        <v/>
      </c>
      <c r="AY169" s="10">
        <f>IF(AND((ROW()-7)&gt;=$Q$5,(ROW()-6)&lt;=$Q$3),INDEX(LINEST(OFFSET(AF169,1-$Q$5,0,$Q$5,1),OFFSET(AG169,1-$Q$5,0,$Q$5,9),TRUE,TRUE),1,10)*$Q$4,"")</f>
        <v/>
      </c>
      <c r="AZ169" s="9">
        <f>IF(AND((ROW()-7)&gt;=$Q$5,(ROW()-6)&lt;=$Q$3),INDEX(LINEST(OFFSET(AF169,1-$Q$5,0,$Q$5,1),OFFSET(AG169,1-$Q$5,0,$Q$5,9),TRUE,TRUE),1,9),"")</f>
        <v/>
      </c>
      <c r="BA169" s="9">
        <f>IF(AND((ROW()-7)&gt;=$Q$5,(ROW()-6)&lt;=$Q$3),INDEX(LINEST(OFFSET(AF169,1-$Q$5,0,$Q$5,1),OFFSET(AG169,1-$Q$5,0,$Q$5,9),TRUE,TRUE),1,8),"")</f>
        <v/>
      </c>
      <c r="BB169" s="9">
        <f>IF(AND((ROW()-7)&gt;=$Q$5,(ROW()-6)&lt;=$Q$3),INDEX(LINEST(OFFSET(AF169,1-$Q$5,0,$Q$5,1),OFFSET(AG169,1-$Q$5,0,$Q$5,9),TRUE,TRUE),1,7),"")</f>
        <v/>
      </c>
      <c r="BC169" s="9">
        <f>IF(AND((ROW()-7)&gt;=$Q$5,(ROW()-6)&lt;=$Q$3),INDEX(LINEST(OFFSET(AF169,1-$Q$5,0,$Q$5,1),OFFSET(AG169,1-$Q$5,0,$Q$5,9),TRUE,TRUE),1,6),"")</f>
        <v/>
      </c>
      <c r="BD169" s="9">
        <f>IF(AND((ROW()-7)&gt;=$Q$5,(ROW()-6)&lt;=$Q$3),INDEX(LINEST(OFFSET(AF169,1-$Q$5,0,$Q$5,1),OFFSET(AG169,1-$Q$5,0,$Q$5,9),TRUE,TRUE),1,5),"")</f>
        <v/>
      </c>
      <c r="BE169" s="9">
        <f>IF(AND((ROW()-7)&gt;=$Q$5,(ROW()-6)&lt;=$Q$3),INDEX(LINEST(OFFSET(AF169,1-$Q$5,0,$Q$5,1),OFFSET(AG169,1-$Q$5,0,$Q$5,9),TRUE,TRUE),1,4),"")</f>
        <v/>
      </c>
      <c r="BF169" s="9">
        <f>IF(AND((ROW()-7)&gt;=$Q$5,(ROW()-6)&lt;=$Q$3),INDEX(LINEST(OFFSET(AF169,1-$Q$5,0,$Q$5,1),OFFSET(AG169,1-$Q$5,0,$Q$5,9),TRUE,TRUE),1,3),"")</f>
        <v/>
      </c>
      <c r="BG169" s="9">
        <f>IF(AND((ROW()-7)&gt;=$Q$5,(ROW()-6)&lt;=$Q$3),INDEX(LINEST(OFFSET(AF169,1-$Q$5,0,$Q$5,1),OFFSET(AG169,1-$Q$5,0,$Q$5,9),TRUE,TRUE),1,2),"")</f>
        <v/>
      </c>
      <c r="BH169" s="9">
        <f>IF(AND((ROW()-7)&gt;=$Q$5,(ROW()-6)&lt;=$Q$3),INDEX(LINEST(OFFSET(AF169,1-$Q$5,0,$Q$5,1),OFFSET(AG169,1-$Q$5,0,$Q$5,9),TRUE,TRUE),1,1),"")</f>
        <v/>
      </c>
      <c r="BI169" s="10">
        <f>IF(AND((ROW()-7)&gt;=$Q$5,(ROW()-6)&lt;=$Q$3),INDEX(LINEST(OFFSET(AF169,1-$Q$5,0,$Q$5,1),OFFSET(AG169,1-$Q$5,0,$Q$5,9),TRUE,TRUE),3,1),"")</f>
        <v/>
      </c>
      <c r="BL169" s="9">
        <f>IF(AND((ROW()-6)&lt;=$Q$3,ISNUMBER(AY168)),AY168/$Q$4+AZ168*AG169+BA168*AH169+BB168*AI169+BC168*AJ169+BD168*AK169+BE168*AL169+BF168*AM169+BG168*AN169+BH168*AO169,"")</f>
        <v/>
      </c>
      <c r="BM169">
        <f>IF(ISNUMBER(BL169),AVERAGE(OFFSET(AF168,1-$Q$5,0,$Q$5,1)),"")</f>
        <v/>
      </c>
      <c r="BN169">
        <f>IF(ISNUMBER(BL169),(AF169-BL169)^2,"")</f>
        <v/>
      </c>
      <c r="BO169">
        <f>IF(ISNUMBER(BL169),AF169^2,"")</f>
        <v/>
      </c>
      <c r="BP169">
        <f>IF(ISNUMBER(BL169),(AF169-BM169)^2,"")</f>
        <v/>
      </c>
    </row>
    <row r="170">
      <c r="O170">
        <f>IF($R170="","",IF($Q$1="Weekly",INT(($R170-2)/7),IF($Q$1="Quarterly",YEAR($R170)*4+ROUNDUP(MONTH($R170)/3),YEAR($R170)*12+MONTH($R170))))</f>
        <v/>
      </c>
      <c r="P170">
        <f>IF($R170="","",IF($R171="",1,IF($O170&lt;&gt;$O171,1,0)))</f>
        <v/>
      </c>
      <c r="Q170">
        <f>IF($P170=1,SUM($P$7:$P170),"")</f>
        <v/>
      </c>
      <c r="R170">
        <f>IF($A170="","",IF(ISNUMBER($A170),$A170,IFERROR(DATEVALUE($A170),NA())))</f>
        <v/>
      </c>
      <c r="S170" s="7">
        <f>IFERROR(INDEX($R$7:$R$60000,MATCH(ROW()-6,$Q$7:$Q$60000,0)),"")</f>
        <v/>
      </c>
      <c r="T170">
        <f>IFERROR(INDEX($B$7:$B$60000,MATCH(ROW()-6,$Q$7:$Q$60000,0))*1,"")</f>
        <v/>
      </c>
      <c r="U170">
        <f>IFERROR(INDEX($C$7:$C$60000,MATCH(ROW()-6,$Q$7:$Q$60000,0))*1,"")</f>
        <v/>
      </c>
      <c r="V170">
        <f>IFERROR(INDEX($D$7:$D$60000,MATCH(ROW()-6,$Q$7:$Q$60000,0))*1,"")</f>
        <v/>
      </c>
      <c r="W170">
        <f>IFERROR(INDEX($E$7:$E$60000,MATCH(ROW()-6,$Q$7:$Q$60000,0))*1,"")</f>
        <v/>
      </c>
      <c r="X170">
        <f>IFERROR(INDEX($F$7:$F$60000,MATCH(ROW()-6,$Q$7:$Q$60000,0))*1,"")</f>
        <v/>
      </c>
      <c r="Y170">
        <f>IFERROR(INDEX($G$7:$G$60000,MATCH(ROW()-6,$Q$7:$Q$60000,0))*1,"")</f>
        <v/>
      </c>
      <c r="Z170">
        <f>IFERROR(INDEX($H$7:$H$60000,MATCH(ROW()-6,$Q$7:$Q$60000,0))*1,"")</f>
        <v/>
      </c>
      <c r="AA170">
        <f>IFERROR(INDEX($I$7:$I$60000,MATCH(ROW()-6,$Q$7:$Q$60000,0))*1,"")</f>
        <v/>
      </c>
      <c r="AB170">
        <f>IFERROR(INDEX($J$7:$J$60000,MATCH(ROW()-6,$Q$7:$Q$60000,0))*1,"")</f>
        <v/>
      </c>
      <c r="AC170">
        <f>IFERROR(INDEX($K$7:$K$60000,MATCH(ROW()-6,$Q$7:$Q$60000,0))*1,"")</f>
        <v/>
      </c>
      <c r="AF170" s="9">
        <f>IF(OR($S170="",$S169=""),"",IF($B$5="diff",($T170-$T169),LN($T170/$T169)))</f>
        <v/>
      </c>
      <c r="AG170" s="9">
        <f>IF(OR($S170="",$S169=""),"",IF($C$5="diff",(U170-U169),LN(U170/U169)))</f>
        <v/>
      </c>
      <c r="AH170" s="9">
        <f>IF(OR($S170="",$S169=""),"",IF($D$5="diff",(V170-V169),LN(V170/V169)))</f>
        <v/>
      </c>
      <c r="AI170" s="9">
        <f>IF(OR($S170="",$S169=""),"",IF($E$5="diff",(W170-W169),LN(W170/W169)))</f>
        <v/>
      </c>
      <c r="AJ170" s="9">
        <f>IF(OR($S170="",$S169=""),"",IF($F$5="diff",(X170-X169),LN(X170/X169)))</f>
        <v/>
      </c>
      <c r="AK170" s="9">
        <f>IF(OR($S170="",$S169=""),"",IF($G$5="diff",(Y170-Y169),LN(Y170/Y169)))</f>
        <v/>
      </c>
      <c r="AL170" s="9">
        <f>IF(OR($S170="",$S169=""),"",IF($H$5="diff",(Z170-Z169),LN(Z170/Z169)))</f>
        <v/>
      </c>
      <c r="AM170" s="9">
        <f>IF(OR($S170="",$S169=""),"",IF($I$5="diff",(AA170-AA169),LN(AA170/AA169)))</f>
        <v/>
      </c>
      <c r="AN170" s="9">
        <f>IF(OR($S170="",$S169=""),"",IF($J$5="diff",(AB170-AB169),LN(AB170/AB169)))</f>
        <v/>
      </c>
      <c r="AO170" s="9">
        <f>IF(OR($S170="",$S169=""),"",IF($K$5="diff",(AC170-AC169),LN(AC170/AC169)))</f>
        <v/>
      </c>
      <c r="AR170" s="9">
        <f>IF($AF170="","",$AU$13+$AU$4*AG170+$AU$5*AH170+$AU$6*AI170+$AU$7*AJ170+$AU$8*AK170+$AU$9*AL170+$AU$10*AM170+$AU$11*AN170+$AU$12*AO170)</f>
        <v/>
      </c>
      <c r="AY170" s="10">
        <f>IF(AND((ROW()-7)&gt;=$Q$5,(ROW()-6)&lt;=$Q$3),INDEX(LINEST(OFFSET(AF170,1-$Q$5,0,$Q$5,1),OFFSET(AG170,1-$Q$5,0,$Q$5,9),TRUE,TRUE),1,10)*$Q$4,"")</f>
        <v/>
      </c>
      <c r="AZ170" s="9">
        <f>IF(AND((ROW()-7)&gt;=$Q$5,(ROW()-6)&lt;=$Q$3),INDEX(LINEST(OFFSET(AF170,1-$Q$5,0,$Q$5,1),OFFSET(AG170,1-$Q$5,0,$Q$5,9),TRUE,TRUE),1,9),"")</f>
        <v/>
      </c>
      <c r="BA170" s="9">
        <f>IF(AND((ROW()-7)&gt;=$Q$5,(ROW()-6)&lt;=$Q$3),INDEX(LINEST(OFFSET(AF170,1-$Q$5,0,$Q$5,1),OFFSET(AG170,1-$Q$5,0,$Q$5,9),TRUE,TRUE),1,8),"")</f>
        <v/>
      </c>
      <c r="BB170" s="9">
        <f>IF(AND((ROW()-7)&gt;=$Q$5,(ROW()-6)&lt;=$Q$3),INDEX(LINEST(OFFSET(AF170,1-$Q$5,0,$Q$5,1),OFFSET(AG170,1-$Q$5,0,$Q$5,9),TRUE,TRUE),1,7),"")</f>
        <v/>
      </c>
      <c r="BC170" s="9">
        <f>IF(AND((ROW()-7)&gt;=$Q$5,(ROW()-6)&lt;=$Q$3),INDEX(LINEST(OFFSET(AF170,1-$Q$5,0,$Q$5,1),OFFSET(AG170,1-$Q$5,0,$Q$5,9),TRUE,TRUE),1,6),"")</f>
        <v/>
      </c>
      <c r="BD170" s="9">
        <f>IF(AND((ROW()-7)&gt;=$Q$5,(ROW()-6)&lt;=$Q$3),INDEX(LINEST(OFFSET(AF170,1-$Q$5,0,$Q$5,1),OFFSET(AG170,1-$Q$5,0,$Q$5,9),TRUE,TRUE),1,5),"")</f>
        <v/>
      </c>
      <c r="BE170" s="9">
        <f>IF(AND((ROW()-7)&gt;=$Q$5,(ROW()-6)&lt;=$Q$3),INDEX(LINEST(OFFSET(AF170,1-$Q$5,0,$Q$5,1),OFFSET(AG170,1-$Q$5,0,$Q$5,9),TRUE,TRUE),1,4),"")</f>
        <v/>
      </c>
      <c r="BF170" s="9">
        <f>IF(AND((ROW()-7)&gt;=$Q$5,(ROW()-6)&lt;=$Q$3),INDEX(LINEST(OFFSET(AF170,1-$Q$5,0,$Q$5,1),OFFSET(AG170,1-$Q$5,0,$Q$5,9),TRUE,TRUE),1,3),"")</f>
        <v/>
      </c>
      <c r="BG170" s="9">
        <f>IF(AND((ROW()-7)&gt;=$Q$5,(ROW()-6)&lt;=$Q$3),INDEX(LINEST(OFFSET(AF170,1-$Q$5,0,$Q$5,1),OFFSET(AG170,1-$Q$5,0,$Q$5,9),TRUE,TRUE),1,2),"")</f>
        <v/>
      </c>
      <c r="BH170" s="9">
        <f>IF(AND((ROW()-7)&gt;=$Q$5,(ROW()-6)&lt;=$Q$3),INDEX(LINEST(OFFSET(AF170,1-$Q$5,0,$Q$5,1),OFFSET(AG170,1-$Q$5,0,$Q$5,9),TRUE,TRUE),1,1),"")</f>
        <v/>
      </c>
      <c r="BI170" s="10">
        <f>IF(AND((ROW()-7)&gt;=$Q$5,(ROW()-6)&lt;=$Q$3),INDEX(LINEST(OFFSET(AF170,1-$Q$5,0,$Q$5,1),OFFSET(AG170,1-$Q$5,0,$Q$5,9),TRUE,TRUE),3,1),"")</f>
        <v/>
      </c>
      <c r="BL170" s="9">
        <f>IF(AND((ROW()-6)&lt;=$Q$3,ISNUMBER(AY169)),AY169/$Q$4+AZ169*AG170+BA169*AH170+BB169*AI170+BC169*AJ170+BD169*AK170+BE169*AL170+BF169*AM170+BG169*AN170+BH169*AO170,"")</f>
        <v/>
      </c>
      <c r="BM170">
        <f>IF(ISNUMBER(BL170),AVERAGE(OFFSET(AF169,1-$Q$5,0,$Q$5,1)),"")</f>
        <v/>
      </c>
      <c r="BN170">
        <f>IF(ISNUMBER(BL170),(AF170-BL170)^2,"")</f>
        <v/>
      </c>
      <c r="BO170">
        <f>IF(ISNUMBER(BL170),AF170^2,"")</f>
        <v/>
      </c>
      <c r="BP170">
        <f>IF(ISNUMBER(BL170),(AF170-BM170)^2,"")</f>
        <v/>
      </c>
    </row>
    <row r="171">
      <c r="O171">
        <f>IF($R171="","",IF($Q$1="Weekly",INT(($R171-2)/7),IF($Q$1="Quarterly",YEAR($R171)*4+ROUNDUP(MONTH($R171)/3),YEAR($R171)*12+MONTH($R171))))</f>
        <v/>
      </c>
      <c r="P171">
        <f>IF($R171="","",IF($R172="",1,IF($O171&lt;&gt;$O172,1,0)))</f>
        <v/>
      </c>
      <c r="Q171">
        <f>IF($P171=1,SUM($P$7:$P171),"")</f>
        <v/>
      </c>
      <c r="R171">
        <f>IF($A171="","",IF(ISNUMBER($A171),$A171,IFERROR(DATEVALUE($A171),NA())))</f>
        <v/>
      </c>
      <c r="S171" s="7">
        <f>IFERROR(INDEX($R$7:$R$60000,MATCH(ROW()-6,$Q$7:$Q$60000,0)),"")</f>
        <v/>
      </c>
      <c r="T171">
        <f>IFERROR(INDEX($B$7:$B$60000,MATCH(ROW()-6,$Q$7:$Q$60000,0))*1,"")</f>
        <v/>
      </c>
      <c r="U171">
        <f>IFERROR(INDEX($C$7:$C$60000,MATCH(ROW()-6,$Q$7:$Q$60000,0))*1,"")</f>
        <v/>
      </c>
      <c r="V171">
        <f>IFERROR(INDEX($D$7:$D$60000,MATCH(ROW()-6,$Q$7:$Q$60000,0))*1,"")</f>
        <v/>
      </c>
      <c r="W171">
        <f>IFERROR(INDEX($E$7:$E$60000,MATCH(ROW()-6,$Q$7:$Q$60000,0))*1,"")</f>
        <v/>
      </c>
      <c r="X171">
        <f>IFERROR(INDEX($F$7:$F$60000,MATCH(ROW()-6,$Q$7:$Q$60000,0))*1,"")</f>
        <v/>
      </c>
      <c r="Y171">
        <f>IFERROR(INDEX($G$7:$G$60000,MATCH(ROW()-6,$Q$7:$Q$60000,0))*1,"")</f>
        <v/>
      </c>
      <c r="Z171">
        <f>IFERROR(INDEX($H$7:$H$60000,MATCH(ROW()-6,$Q$7:$Q$60000,0))*1,"")</f>
        <v/>
      </c>
      <c r="AA171">
        <f>IFERROR(INDEX($I$7:$I$60000,MATCH(ROW()-6,$Q$7:$Q$60000,0))*1,"")</f>
        <v/>
      </c>
      <c r="AB171">
        <f>IFERROR(INDEX($J$7:$J$60000,MATCH(ROW()-6,$Q$7:$Q$60000,0))*1,"")</f>
        <v/>
      </c>
      <c r="AC171">
        <f>IFERROR(INDEX($K$7:$K$60000,MATCH(ROW()-6,$Q$7:$Q$60000,0))*1,"")</f>
        <v/>
      </c>
      <c r="AF171" s="9">
        <f>IF(OR($S171="",$S170=""),"",IF($B$5="diff",($T171-$T170),LN($T171/$T170)))</f>
        <v/>
      </c>
      <c r="AG171" s="9">
        <f>IF(OR($S171="",$S170=""),"",IF($C$5="diff",(U171-U170),LN(U171/U170)))</f>
        <v/>
      </c>
      <c r="AH171" s="9">
        <f>IF(OR($S171="",$S170=""),"",IF($D$5="diff",(V171-V170),LN(V171/V170)))</f>
        <v/>
      </c>
      <c r="AI171" s="9">
        <f>IF(OR($S171="",$S170=""),"",IF($E$5="diff",(W171-W170),LN(W171/W170)))</f>
        <v/>
      </c>
      <c r="AJ171" s="9">
        <f>IF(OR($S171="",$S170=""),"",IF($F$5="diff",(X171-X170),LN(X171/X170)))</f>
        <v/>
      </c>
      <c r="AK171" s="9">
        <f>IF(OR($S171="",$S170=""),"",IF($G$5="diff",(Y171-Y170),LN(Y171/Y170)))</f>
        <v/>
      </c>
      <c r="AL171" s="9">
        <f>IF(OR($S171="",$S170=""),"",IF($H$5="diff",(Z171-Z170),LN(Z171/Z170)))</f>
        <v/>
      </c>
      <c r="AM171" s="9">
        <f>IF(OR($S171="",$S170=""),"",IF($I$5="diff",(AA171-AA170),LN(AA171/AA170)))</f>
        <v/>
      </c>
      <c r="AN171" s="9">
        <f>IF(OR($S171="",$S170=""),"",IF($J$5="diff",(AB171-AB170),LN(AB171/AB170)))</f>
        <v/>
      </c>
      <c r="AO171" s="9">
        <f>IF(OR($S171="",$S170=""),"",IF($K$5="diff",(AC171-AC170),LN(AC171/AC170)))</f>
        <v/>
      </c>
      <c r="AR171" s="9">
        <f>IF($AF171="","",$AU$13+$AU$4*AG171+$AU$5*AH171+$AU$6*AI171+$AU$7*AJ171+$AU$8*AK171+$AU$9*AL171+$AU$10*AM171+$AU$11*AN171+$AU$12*AO171)</f>
        <v/>
      </c>
      <c r="AY171" s="10">
        <f>IF(AND((ROW()-7)&gt;=$Q$5,(ROW()-6)&lt;=$Q$3),INDEX(LINEST(OFFSET(AF171,1-$Q$5,0,$Q$5,1),OFFSET(AG171,1-$Q$5,0,$Q$5,9),TRUE,TRUE),1,10)*$Q$4,"")</f>
        <v/>
      </c>
      <c r="AZ171" s="9">
        <f>IF(AND((ROW()-7)&gt;=$Q$5,(ROW()-6)&lt;=$Q$3),INDEX(LINEST(OFFSET(AF171,1-$Q$5,0,$Q$5,1),OFFSET(AG171,1-$Q$5,0,$Q$5,9),TRUE,TRUE),1,9),"")</f>
        <v/>
      </c>
      <c r="BA171" s="9">
        <f>IF(AND((ROW()-7)&gt;=$Q$5,(ROW()-6)&lt;=$Q$3),INDEX(LINEST(OFFSET(AF171,1-$Q$5,0,$Q$5,1),OFFSET(AG171,1-$Q$5,0,$Q$5,9),TRUE,TRUE),1,8),"")</f>
        <v/>
      </c>
      <c r="BB171" s="9">
        <f>IF(AND((ROW()-7)&gt;=$Q$5,(ROW()-6)&lt;=$Q$3),INDEX(LINEST(OFFSET(AF171,1-$Q$5,0,$Q$5,1),OFFSET(AG171,1-$Q$5,0,$Q$5,9),TRUE,TRUE),1,7),"")</f>
        <v/>
      </c>
      <c r="BC171" s="9">
        <f>IF(AND((ROW()-7)&gt;=$Q$5,(ROW()-6)&lt;=$Q$3),INDEX(LINEST(OFFSET(AF171,1-$Q$5,0,$Q$5,1),OFFSET(AG171,1-$Q$5,0,$Q$5,9),TRUE,TRUE),1,6),"")</f>
        <v/>
      </c>
      <c r="BD171" s="9">
        <f>IF(AND((ROW()-7)&gt;=$Q$5,(ROW()-6)&lt;=$Q$3),INDEX(LINEST(OFFSET(AF171,1-$Q$5,0,$Q$5,1),OFFSET(AG171,1-$Q$5,0,$Q$5,9),TRUE,TRUE),1,5),"")</f>
        <v/>
      </c>
      <c r="BE171" s="9">
        <f>IF(AND((ROW()-7)&gt;=$Q$5,(ROW()-6)&lt;=$Q$3),INDEX(LINEST(OFFSET(AF171,1-$Q$5,0,$Q$5,1),OFFSET(AG171,1-$Q$5,0,$Q$5,9),TRUE,TRUE),1,4),"")</f>
        <v/>
      </c>
      <c r="BF171" s="9">
        <f>IF(AND((ROW()-7)&gt;=$Q$5,(ROW()-6)&lt;=$Q$3),INDEX(LINEST(OFFSET(AF171,1-$Q$5,0,$Q$5,1),OFFSET(AG171,1-$Q$5,0,$Q$5,9),TRUE,TRUE),1,3),"")</f>
        <v/>
      </c>
      <c r="BG171" s="9">
        <f>IF(AND((ROW()-7)&gt;=$Q$5,(ROW()-6)&lt;=$Q$3),INDEX(LINEST(OFFSET(AF171,1-$Q$5,0,$Q$5,1),OFFSET(AG171,1-$Q$5,0,$Q$5,9),TRUE,TRUE),1,2),"")</f>
        <v/>
      </c>
      <c r="BH171" s="9">
        <f>IF(AND((ROW()-7)&gt;=$Q$5,(ROW()-6)&lt;=$Q$3),INDEX(LINEST(OFFSET(AF171,1-$Q$5,0,$Q$5,1),OFFSET(AG171,1-$Q$5,0,$Q$5,9),TRUE,TRUE),1,1),"")</f>
        <v/>
      </c>
      <c r="BI171" s="10">
        <f>IF(AND((ROW()-7)&gt;=$Q$5,(ROW()-6)&lt;=$Q$3),INDEX(LINEST(OFFSET(AF171,1-$Q$5,0,$Q$5,1),OFFSET(AG171,1-$Q$5,0,$Q$5,9),TRUE,TRUE),3,1),"")</f>
        <v/>
      </c>
      <c r="BL171" s="9">
        <f>IF(AND((ROW()-6)&lt;=$Q$3,ISNUMBER(AY170)),AY170/$Q$4+AZ170*AG171+BA170*AH171+BB170*AI171+BC170*AJ171+BD170*AK171+BE170*AL171+BF170*AM171+BG170*AN171+BH170*AO171,"")</f>
        <v/>
      </c>
      <c r="BM171">
        <f>IF(ISNUMBER(BL171),AVERAGE(OFFSET(AF170,1-$Q$5,0,$Q$5,1)),"")</f>
        <v/>
      </c>
      <c r="BN171">
        <f>IF(ISNUMBER(BL171),(AF171-BL171)^2,"")</f>
        <v/>
      </c>
      <c r="BO171">
        <f>IF(ISNUMBER(BL171),AF171^2,"")</f>
        <v/>
      </c>
      <c r="BP171">
        <f>IF(ISNUMBER(BL171),(AF171-BM171)^2,"")</f>
        <v/>
      </c>
    </row>
    <row r="172">
      <c r="O172">
        <f>IF($R172="","",IF($Q$1="Weekly",INT(($R172-2)/7),IF($Q$1="Quarterly",YEAR($R172)*4+ROUNDUP(MONTH($R172)/3),YEAR($R172)*12+MONTH($R172))))</f>
        <v/>
      </c>
      <c r="P172">
        <f>IF($R172="","",IF($R173="",1,IF($O172&lt;&gt;$O173,1,0)))</f>
        <v/>
      </c>
      <c r="Q172">
        <f>IF($P172=1,SUM($P$7:$P172),"")</f>
        <v/>
      </c>
      <c r="R172">
        <f>IF($A172="","",IF(ISNUMBER($A172),$A172,IFERROR(DATEVALUE($A172),NA())))</f>
        <v/>
      </c>
      <c r="S172" s="7">
        <f>IFERROR(INDEX($R$7:$R$60000,MATCH(ROW()-6,$Q$7:$Q$60000,0)),"")</f>
        <v/>
      </c>
      <c r="T172">
        <f>IFERROR(INDEX($B$7:$B$60000,MATCH(ROW()-6,$Q$7:$Q$60000,0))*1,"")</f>
        <v/>
      </c>
      <c r="U172">
        <f>IFERROR(INDEX($C$7:$C$60000,MATCH(ROW()-6,$Q$7:$Q$60000,0))*1,"")</f>
        <v/>
      </c>
      <c r="V172">
        <f>IFERROR(INDEX($D$7:$D$60000,MATCH(ROW()-6,$Q$7:$Q$60000,0))*1,"")</f>
        <v/>
      </c>
      <c r="W172">
        <f>IFERROR(INDEX($E$7:$E$60000,MATCH(ROW()-6,$Q$7:$Q$60000,0))*1,"")</f>
        <v/>
      </c>
      <c r="X172">
        <f>IFERROR(INDEX($F$7:$F$60000,MATCH(ROW()-6,$Q$7:$Q$60000,0))*1,"")</f>
        <v/>
      </c>
      <c r="Y172">
        <f>IFERROR(INDEX($G$7:$G$60000,MATCH(ROW()-6,$Q$7:$Q$60000,0))*1,"")</f>
        <v/>
      </c>
      <c r="Z172">
        <f>IFERROR(INDEX($H$7:$H$60000,MATCH(ROW()-6,$Q$7:$Q$60000,0))*1,"")</f>
        <v/>
      </c>
      <c r="AA172">
        <f>IFERROR(INDEX($I$7:$I$60000,MATCH(ROW()-6,$Q$7:$Q$60000,0))*1,"")</f>
        <v/>
      </c>
      <c r="AB172">
        <f>IFERROR(INDEX($J$7:$J$60000,MATCH(ROW()-6,$Q$7:$Q$60000,0))*1,"")</f>
        <v/>
      </c>
      <c r="AC172">
        <f>IFERROR(INDEX($K$7:$K$60000,MATCH(ROW()-6,$Q$7:$Q$60000,0))*1,"")</f>
        <v/>
      </c>
      <c r="AF172" s="9">
        <f>IF(OR($S172="",$S171=""),"",IF($B$5="diff",($T172-$T171),LN($T172/$T171)))</f>
        <v/>
      </c>
      <c r="AG172" s="9">
        <f>IF(OR($S172="",$S171=""),"",IF($C$5="diff",(U172-U171),LN(U172/U171)))</f>
        <v/>
      </c>
      <c r="AH172" s="9">
        <f>IF(OR($S172="",$S171=""),"",IF($D$5="diff",(V172-V171),LN(V172/V171)))</f>
        <v/>
      </c>
      <c r="AI172" s="9">
        <f>IF(OR($S172="",$S171=""),"",IF($E$5="diff",(W172-W171),LN(W172/W171)))</f>
        <v/>
      </c>
      <c r="AJ172" s="9">
        <f>IF(OR($S172="",$S171=""),"",IF($F$5="diff",(X172-X171),LN(X172/X171)))</f>
        <v/>
      </c>
      <c r="AK172" s="9">
        <f>IF(OR($S172="",$S171=""),"",IF($G$5="diff",(Y172-Y171),LN(Y172/Y171)))</f>
        <v/>
      </c>
      <c r="AL172" s="9">
        <f>IF(OR($S172="",$S171=""),"",IF($H$5="diff",(Z172-Z171),LN(Z172/Z171)))</f>
        <v/>
      </c>
      <c r="AM172" s="9">
        <f>IF(OR($S172="",$S171=""),"",IF($I$5="diff",(AA172-AA171),LN(AA172/AA171)))</f>
        <v/>
      </c>
      <c r="AN172" s="9">
        <f>IF(OR($S172="",$S171=""),"",IF($J$5="diff",(AB172-AB171),LN(AB172/AB171)))</f>
        <v/>
      </c>
      <c r="AO172" s="9">
        <f>IF(OR($S172="",$S171=""),"",IF($K$5="diff",(AC172-AC171),LN(AC172/AC171)))</f>
        <v/>
      </c>
      <c r="AR172" s="9">
        <f>IF($AF172="","",$AU$13+$AU$4*AG172+$AU$5*AH172+$AU$6*AI172+$AU$7*AJ172+$AU$8*AK172+$AU$9*AL172+$AU$10*AM172+$AU$11*AN172+$AU$12*AO172)</f>
        <v/>
      </c>
      <c r="AY172" s="10">
        <f>IF(AND((ROW()-7)&gt;=$Q$5,(ROW()-6)&lt;=$Q$3),INDEX(LINEST(OFFSET(AF172,1-$Q$5,0,$Q$5,1),OFFSET(AG172,1-$Q$5,0,$Q$5,9),TRUE,TRUE),1,10)*$Q$4,"")</f>
        <v/>
      </c>
      <c r="AZ172" s="9">
        <f>IF(AND((ROW()-7)&gt;=$Q$5,(ROW()-6)&lt;=$Q$3),INDEX(LINEST(OFFSET(AF172,1-$Q$5,0,$Q$5,1),OFFSET(AG172,1-$Q$5,0,$Q$5,9),TRUE,TRUE),1,9),"")</f>
        <v/>
      </c>
      <c r="BA172" s="9">
        <f>IF(AND((ROW()-7)&gt;=$Q$5,(ROW()-6)&lt;=$Q$3),INDEX(LINEST(OFFSET(AF172,1-$Q$5,0,$Q$5,1),OFFSET(AG172,1-$Q$5,0,$Q$5,9),TRUE,TRUE),1,8),"")</f>
        <v/>
      </c>
      <c r="BB172" s="9">
        <f>IF(AND((ROW()-7)&gt;=$Q$5,(ROW()-6)&lt;=$Q$3),INDEX(LINEST(OFFSET(AF172,1-$Q$5,0,$Q$5,1),OFFSET(AG172,1-$Q$5,0,$Q$5,9),TRUE,TRUE),1,7),"")</f>
        <v/>
      </c>
      <c r="BC172" s="9">
        <f>IF(AND((ROW()-7)&gt;=$Q$5,(ROW()-6)&lt;=$Q$3),INDEX(LINEST(OFFSET(AF172,1-$Q$5,0,$Q$5,1),OFFSET(AG172,1-$Q$5,0,$Q$5,9),TRUE,TRUE),1,6),"")</f>
        <v/>
      </c>
      <c r="BD172" s="9">
        <f>IF(AND((ROW()-7)&gt;=$Q$5,(ROW()-6)&lt;=$Q$3),INDEX(LINEST(OFFSET(AF172,1-$Q$5,0,$Q$5,1),OFFSET(AG172,1-$Q$5,0,$Q$5,9),TRUE,TRUE),1,5),"")</f>
        <v/>
      </c>
      <c r="BE172" s="9">
        <f>IF(AND((ROW()-7)&gt;=$Q$5,(ROW()-6)&lt;=$Q$3),INDEX(LINEST(OFFSET(AF172,1-$Q$5,0,$Q$5,1),OFFSET(AG172,1-$Q$5,0,$Q$5,9),TRUE,TRUE),1,4),"")</f>
        <v/>
      </c>
      <c r="BF172" s="9">
        <f>IF(AND((ROW()-7)&gt;=$Q$5,(ROW()-6)&lt;=$Q$3),INDEX(LINEST(OFFSET(AF172,1-$Q$5,0,$Q$5,1),OFFSET(AG172,1-$Q$5,0,$Q$5,9),TRUE,TRUE),1,3),"")</f>
        <v/>
      </c>
      <c r="BG172" s="9">
        <f>IF(AND((ROW()-7)&gt;=$Q$5,(ROW()-6)&lt;=$Q$3),INDEX(LINEST(OFFSET(AF172,1-$Q$5,0,$Q$5,1),OFFSET(AG172,1-$Q$5,0,$Q$5,9),TRUE,TRUE),1,2),"")</f>
        <v/>
      </c>
      <c r="BH172" s="9">
        <f>IF(AND((ROW()-7)&gt;=$Q$5,(ROW()-6)&lt;=$Q$3),INDEX(LINEST(OFFSET(AF172,1-$Q$5,0,$Q$5,1),OFFSET(AG172,1-$Q$5,0,$Q$5,9),TRUE,TRUE),1,1),"")</f>
        <v/>
      </c>
      <c r="BI172" s="10">
        <f>IF(AND((ROW()-7)&gt;=$Q$5,(ROW()-6)&lt;=$Q$3),INDEX(LINEST(OFFSET(AF172,1-$Q$5,0,$Q$5,1),OFFSET(AG172,1-$Q$5,0,$Q$5,9),TRUE,TRUE),3,1),"")</f>
        <v/>
      </c>
      <c r="BL172" s="9">
        <f>IF(AND((ROW()-6)&lt;=$Q$3,ISNUMBER(AY171)),AY171/$Q$4+AZ171*AG172+BA171*AH172+BB171*AI172+BC171*AJ172+BD171*AK172+BE171*AL172+BF171*AM172+BG171*AN172+BH171*AO172,"")</f>
        <v/>
      </c>
      <c r="BM172">
        <f>IF(ISNUMBER(BL172),AVERAGE(OFFSET(AF171,1-$Q$5,0,$Q$5,1)),"")</f>
        <v/>
      </c>
      <c r="BN172">
        <f>IF(ISNUMBER(BL172),(AF172-BL172)^2,"")</f>
        <v/>
      </c>
      <c r="BO172">
        <f>IF(ISNUMBER(BL172),AF172^2,"")</f>
        <v/>
      </c>
      <c r="BP172">
        <f>IF(ISNUMBER(BL172),(AF172-BM172)^2,"")</f>
        <v/>
      </c>
    </row>
    <row r="173">
      <c r="O173">
        <f>IF($R173="","",IF($Q$1="Weekly",INT(($R173-2)/7),IF($Q$1="Quarterly",YEAR($R173)*4+ROUNDUP(MONTH($R173)/3),YEAR($R173)*12+MONTH($R173))))</f>
        <v/>
      </c>
      <c r="P173">
        <f>IF($R173="","",IF($R174="",1,IF($O173&lt;&gt;$O174,1,0)))</f>
        <v/>
      </c>
      <c r="Q173">
        <f>IF($P173=1,SUM($P$7:$P173),"")</f>
        <v/>
      </c>
      <c r="R173">
        <f>IF($A173="","",IF(ISNUMBER($A173),$A173,IFERROR(DATEVALUE($A173),NA())))</f>
        <v/>
      </c>
      <c r="S173" s="7">
        <f>IFERROR(INDEX($R$7:$R$60000,MATCH(ROW()-6,$Q$7:$Q$60000,0)),"")</f>
        <v/>
      </c>
      <c r="T173">
        <f>IFERROR(INDEX($B$7:$B$60000,MATCH(ROW()-6,$Q$7:$Q$60000,0))*1,"")</f>
        <v/>
      </c>
      <c r="U173">
        <f>IFERROR(INDEX($C$7:$C$60000,MATCH(ROW()-6,$Q$7:$Q$60000,0))*1,"")</f>
        <v/>
      </c>
      <c r="V173">
        <f>IFERROR(INDEX($D$7:$D$60000,MATCH(ROW()-6,$Q$7:$Q$60000,0))*1,"")</f>
        <v/>
      </c>
      <c r="W173">
        <f>IFERROR(INDEX($E$7:$E$60000,MATCH(ROW()-6,$Q$7:$Q$60000,0))*1,"")</f>
        <v/>
      </c>
      <c r="X173">
        <f>IFERROR(INDEX($F$7:$F$60000,MATCH(ROW()-6,$Q$7:$Q$60000,0))*1,"")</f>
        <v/>
      </c>
      <c r="Y173">
        <f>IFERROR(INDEX($G$7:$G$60000,MATCH(ROW()-6,$Q$7:$Q$60000,0))*1,"")</f>
        <v/>
      </c>
      <c r="Z173">
        <f>IFERROR(INDEX($H$7:$H$60000,MATCH(ROW()-6,$Q$7:$Q$60000,0))*1,"")</f>
        <v/>
      </c>
      <c r="AA173">
        <f>IFERROR(INDEX($I$7:$I$60000,MATCH(ROW()-6,$Q$7:$Q$60000,0))*1,"")</f>
        <v/>
      </c>
      <c r="AB173">
        <f>IFERROR(INDEX($J$7:$J$60000,MATCH(ROW()-6,$Q$7:$Q$60000,0))*1,"")</f>
        <v/>
      </c>
      <c r="AC173">
        <f>IFERROR(INDEX($K$7:$K$60000,MATCH(ROW()-6,$Q$7:$Q$60000,0))*1,"")</f>
        <v/>
      </c>
      <c r="AF173" s="9">
        <f>IF(OR($S173="",$S172=""),"",IF($B$5="diff",($T173-$T172),LN($T173/$T172)))</f>
        <v/>
      </c>
      <c r="AG173" s="9">
        <f>IF(OR($S173="",$S172=""),"",IF($C$5="diff",(U173-U172),LN(U173/U172)))</f>
        <v/>
      </c>
      <c r="AH173" s="9">
        <f>IF(OR($S173="",$S172=""),"",IF($D$5="diff",(V173-V172),LN(V173/V172)))</f>
        <v/>
      </c>
      <c r="AI173" s="9">
        <f>IF(OR($S173="",$S172=""),"",IF($E$5="diff",(W173-W172),LN(W173/W172)))</f>
        <v/>
      </c>
      <c r="AJ173" s="9">
        <f>IF(OR($S173="",$S172=""),"",IF($F$5="diff",(X173-X172),LN(X173/X172)))</f>
        <v/>
      </c>
      <c r="AK173" s="9">
        <f>IF(OR($S173="",$S172=""),"",IF($G$5="diff",(Y173-Y172),LN(Y173/Y172)))</f>
        <v/>
      </c>
      <c r="AL173" s="9">
        <f>IF(OR($S173="",$S172=""),"",IF($H$5="diff",(Z173-Z172),LN(Z173/Z172)))</f>
        <v/>
      </c>
      <c r="AM173" s="9">
        <f>IF(OR($S173="",$S172=""),"",IF($I$5="diff",(AA173-AA172),LN(AA173/AA172)))</f>
        <v/>
      </c>
      <c r="AN173" s="9">
        <f>IF(OR($S173="",$S172=""),"",IF($J$5="diff",(AB173-AB172),LN(AB173/AB172)))</f>
        <v/>
      </c>
      <c r="AO173" s="9">
        <f>IF(OR($S173="",$S172=""),"",IF($K$5="diff",(AC173-AC172),LN(AC173/AC172)))</f>
        <v/>
      </c>
      <c r="AR173" s="9">
        <f>IF($AF173="","",$AU$13+$AU$4*AG173+$AU$5*AH173+$AU$6*AI173+$AU$7*AJ173+$AU$8*AK173+$AU$9*AL173+$AU$10*AM173+$AU$11*AN173+$AU$12*AO173)</f>
        <v/>
      </c>
      <c r="AY173" s="10">
        <f>IF(AND((ROW()-7)&gt;=$Q$5,(ROW()-6)&lt;=$Q$3),INDEX(LINEST(OFFSET(AF173,1-$Q$5,0,$Q$5,1),OFFSET(AG173,1-$Q$5,0,$Q$5,9),TRUE,TRUE),1,10)*$Q$4,"")</f>
        <v/>
      </c>
      <c r="AZ173" s="9">
        <f>IF(AND((ROW()-7)&gt;=$Q$5,(ROW()-6)&lt;=$Q$3),INDEX(LINEST(OFFSET(AF173,1-$Q$5,0,$Q$5,1),OFFSET(AG173,1-$Q$5,0,$Q$5,9),TRUE,TRUE),1,9),"")</f>
        <v/>
      </c>
      <c r="BA173" s="9">
        <f>IF(AND((ROW()-7)&gt;=$Q$5,(ROW()-6)&lt;=$Q$3),INDEX(LINEST(OFFSET(AF173,1-$Q$5,0,$Q$5,1),OFFSET(AG173,1-$Q$5,0,$Q$5,9),TRUE,TRUE),1,8),"")</f>
        <v/>
      </c>
      <c r="BB173" s="9">
        <f>IF(AND((ROW()-7)&gt;=$Q$5,(ROW()-6)&lt;=$Q$3),INDEX(LINEST(OFFSET(AF173,1-$Q$5,0,$Q$5,1),OFFSET(AG173,1-$Q$5,0,$Q$5,9),TRUE,TRUE),1,7),"")</f>
        <v/>
      </c>
      <c r="BC173" s="9">
        <f>IF(AND((ROW()-7)&gt;=$Q$5,(ROW()-6)&lt;=$Q$3),INDEX(LINEST(OFFSET(AF173,1-$Q$5,0,$Q$5,1),OFFSET(AG173,1-$Q$5,0,$Q$5,9),TRUE,TRUE),1,6),"")</f>
        <v/>
      </c>
      <c r="BD173" s="9">
        <f>IF(AND((ROW()-7)&gt;=$Q$5,(ROW()-6)&lt;=$Q$3),INDEX(LINEST(OFFSET(AF173,1-$Q$5,0,$Q$5,1),OFFSET(AG173,1-$Q$5,0,$Q$5,9),TRUE,TRUE),1,5),"")</f>
        <v/>
      </c>
      <c r="BE173" s="9">
        <f>IF(AND((ROW()-7)&gt;=$Q$5,(ROW()-6)&lt;=$Q$3),INDEX(LINEST(OFFSET(AF173,1-$Q$5,0,$Q$5,1),OFFSET(AG173,1-$Q$5,0,$Q$5,9),TRUE,TRUE),1,4),"")</f>
        <v/>
      </c>
      <c r="BF173" s="9">
        <f>IF(AND((ROW()-7)&gt;=$Q$5,(ROW()-6)&lt;=$Q$3),INDEX(LINEST(OFFSET(AF173,1-$Q$5,0,$Q$5,1),OFFSET(AG173,1-$Q$5,0,$Q$5,9),TRUE,TRUE),1,3),"")</f>
        <v/>
      </c>
      <c r="BG173" s="9">
        <f>IF(AND((ROW()-7)&gt;=$Q$5,(ROW()-6)&lt;=$Q$3),INDEX(LINEST(OFFSET(AF173,1-$Q$5,0,$Q$5,1),OFFSET(AG173,1-$Q$5,0,$Q$5,9),TRUE,TRUE),1,2),"")</f>
        <v/>
      </c>
      <c r="BH173" s="9">
        <f>IF(AND((ROW()-7)&gt;=$Q$5,(ROW()-6)&lt;=$Q$3),INDEX(LINEST(OFFSET(AF173,1-$Q$5,0,$Q$5,1),OFFSET(AG173,1-$Q$5,0,$Q$5,9),TRUE,TRUE),1,1),"")</f>
        <v/>
      </c>
      <c r="BI173" s="10">
        <f>IF(AND((ROW()-7)&gt;=$Q$5,(ROW()-6)&lt;=$Q$3),INDEX(LINEST(OFFSET(AF173,1-$Q$5,0,$Q$5,1),OFFSET(AG173,1-$Q$5,0,$Q$5,9),TRUE,TRUE),3,1),"")</f>
        <v/>
      </c>
      <c r="BL173" s="9">
        <f>IF(AND((ROW()-6)&lt;=$Q$3,ISNUMBER(AY172)),AY172/$Q$4+AZ172*AG173+BA172*AH173+BB172*AI173+BC172*AJ173+BD172*AK173+BE172*AL173+BF172*AM173+BG172*AN173+BH172*AO173,"")</f>
        <v/>
      </c>
      <c r="BM173">
        <f>IF(ISNUMBER(BL173),AVERAGE(OFFSET(AF172,1-$Q$5,0,$Q$5,1)),"")</f>
        <v/>
      </c>
      <c r="BN173">
        <f>IF(ISNUMBER(BL173),(AF173-BL173)^2,"")</f>
        <v/>
      </c>
      <c r="BO173">
        <f>IF(ISNUMBER(BL173),AF173^2,"")</f>
        <v/>
      </c>
      <c r="BP173">
        <f>IF(ISNUMBER(BL173),(AF173-BM173)^2,"")</f>
        <v/>
      </c>
    </row>
    <row r="174">
      <c r="O174">
        <f>IF($R174="","",IF($Q$1="Weekly",INT(($R174-2)/7),IF($Q$1="Quarterly",YEAR($R174)*4+ROUNDUP(MONTH($R174)/3),YEAR($R174)*12+MONTH($R174))))</f>
        <v/>
      </c>
      <c r="P174">
        <f>IF($R174="","",IF($R175="",1,IF($O174&lt;&gt;$O175,1,0)))</f>
        <v/>
      </c>
      <c r="Q174">
        <f>IF($P174=1,SUM($P$7:$P174),"")</f>
        <v/>
      </c>
      <c r="R174">
        <f>IF($A174="","",IF(ISNUMBER($A174),$A174,IFERROR(DATEVALUE($A174),NA())))</f>
        <v/>
      </c>
      <c r="S174" s="7">
        <f>IFERROR(INDEX($R$7:$R$60000,MATCH(ROW()-6,$Q$7:$Q$60000,0)),"")</f>
        <v/>
      </c>
      <c r="T174">
        <f>IFERROR(INDEX($B$7:$B$60000,MATCH(ROW()-6,$Q$7:$Q$60000,0))*1,"")</f>
        <v/>
      </c>
      <c r="U174">
        <f>IFERROR(INDEX($C$7:$C$60000,MATCH(ROW()-6,$Q$7:$Q$60000,0))*1,"")</f>
        <v/>
      </c>
      <c r="V174">
        <f>IFERROR(INDEX($D$7:$D$60000,MATCH(ROW()-6,$Q$7:$Q$60000,0))*1,"")</f>
        <v/>
      </c>
      <c r="W174">
        <f>IFERROR(INDEX($E$7:$E$60000,MATCH(ROW()-6,$Q$7:$Q$60000,0))*1,"")</f>
        <v/>
      </c>
      <c r="X174">
        <f>IFERROR(INDEX($F$7:$F$60000,MATCH(ROW()-6,$Q$7:$Q$60000,0))*1,"")</f>
        <v/>
      </c>
      <c r="Y174">
        <f>IFERROR(INDEX($G$7:$G$60000,MATCH(ROW()-6,$Q$7:$Q$60000,0))*1,"")</f>
        <v/>
      </c>
      <c r="Z174">
        <f>IFERROR(INDEX($H$7:$H$60000,MATCH(ROW()-6,$Q$7:$Q$60000,0))*1,"")</f>
        <v/>
      </c>
      <c r="AA174">
        <f>IFERROR(INDEX($I$7:$I$60000,MATCH(ROW()-6,$Q$7:$Q$60000,0))*1,"")</f>
        <v/>
      </c>
      <c r="AB174">
        <f>IFERROR(INDEX($J$7:$J$60000,MATCH(ROW()-6,$Q$7:$Q$60000,0))*1,"")</f>
        <v/>
      </c>
      <c r="AC174">
        <f>IFERROR(INDEX($K$7:$K$60000,MATCH(ROW()-6,$Q$7:$Q$60000,0))*1,"")</f>
        <v/>
      </c>
      <c r="AF174" s="9">
        <f>IF(OR($S174="",$S173=""),"",IF($B$5="diff",($T174-$T173),LN($T174/$T173)))</f>
        <v/>
      </c>
      <c r="AG174" s="9">
        <f>IF(OR($S174="",$S173=""),"",IF($C$5="diff",(U174-U173),LN(U174/U173)))</f>
        <v/>
      </c>
      <c r="AH174" s="9">
        <f>IF(OR($S174="",$S173=""),"",IF($D$5="diff",(V174-V173),LN(V174/V173)))</f>
        <v/>
      </c>
      <c r="AI174" s="9">
        <f>IF(OR($S174="",$S173=""),"",IF($E$5="diff",(W174-W173),LN(W174/W173)))</f>
        <v/>
      </c>
      <c r="AJ174" s="9">
        <f>IF(OR($S174="",$S173=""),"",IF($F$5="diff",(X174-X173),LN(X174/X173)))</f>
        <v/>
      </c>
      <c r="AK174" s="9">
        <f>IF(OR($S174="",$S173=""),"",IF($G$5="diff",(Y174-Y173),LN(Y174/Y173)))</f>
        <v/>
      </c>
      <c r="AL174" s="9">
        <f>IF(OR($S174="",$S173=""),"",IF($H$5="diff",(Z174-Z173),LN(Z174/Z173)))</f>
        <v/>
      </c>
      <c r="AM174" s="9">
        <f>IF(OR($S174="",$S173=""),"",IF($I$5="diff",(AA174-AA173),LN(AA174/AA173)))</f>
        <v/>
      </c>
      <c r="AN174" s="9">
        <f>IF(OR($S174="",$S173=""),"",IF($J$5="diff",(AB174-AB173),LN(AB174/AB173)))</f>
        <v/>
      </c>
      <c r="AO174" s="9">
        <f>IF(OR($S174="",$S173=""),"",IF($K$5="diff",(AC174-AC173),LN(AC174/AC173)))</f>
        <v/>
      </c>
      <c r="AR174" s="9">
        <f>IF($AF174="","",$AU$13+$AU$4*AG174+$AU$5*AH174+$AU$6*AI174+$AU$7*AJ174+$AU$8*AK174+$AU$9*AL174+$AU$10*AM174+$AU$11*AN174+$AU$12*AO174)</f>
        <v/>
      </c>
      <c r="AY174" s="10">
        <f>IF(AND((ROW()-7)&gt;=$Q$5,(ROW()-6)&lt;=$Q$3),INDEX(LINEST(OFFSET(AF174,1-$Q$5,0,$Q$5,1),OFFSET(AG174,1-$Q$5,0,$Q$5,9),TRUE,TRUE),1,10)*$Q$4,"")</f>
        <v/>
      </c>
      <c r="AZ174" s="9">
        <f>IF(AND((ROW()-7)&gt;=$Q$5,(ROW()-6)&lt;=$Q$3),INDEX(LINEST(OFFSET(AF174,1-$Q$5,0,$Q$5,1),OFFSET(AG174,1-$Q$5,0,$Q$5,9),TRUE,TRUE),1,9),"")</f>
        <v/>
      </c>
      <c r="BA174" s="9">
        <f>IF(AND((ROW()-7)&gt;=$Q$5,(ROW()-6)&lt;=$Q$3),INDEX(LINEST(OFFSET(AF174,1-$Q$5,0,$Q$5,1),OFFSET(AG174,1-$Q$5,0,$Q$5,9),TRUE,TRUE),1,8),"")</f>
        <v/>
      </c>
      <c r="BB174" s="9">
        <f>IF(AND((ROW()-7)&gt;=$Q$5,(ROW()-6)&lt;=$Q$3),INDEX(LINEST(OFFSET(AF174,1-$Q$5,0,$Q$5,1),OFFSET(AG174,1-$Q$5,0,$Q$5,9),TRUE,TRUE),1,7),"")</f>
        <v/>
      </c>
      <c r="BC174" s="9">
        <f>IF(AND((ROW()-7)&gt;=$Q$5,(ROW()-6)&lt;=$Q$3),INDEX(LINEST(OFFSET(AF174,1-$Q$5,0,$Q$5,1),OFFSET(AG174,1-$Q$5,0,$Q$5,9),TRUE,TRUE),1,6),"")</f>
        <v/>
      </c>
      <c r="BD174" s="9">
        <f>IF(AND((ROW()-7)&gt;=$Q$5,(ROW()-6)&lt;=$Q$3),INDEX(LINEST(OFFSET(AF174,1-$Q$5,0,$Q$5,1),OFFSET(AG174,1-$Q$5,0,$Q$5,9),TRUE,TRUE),1,5),"")</f>
        <v/>
      </c>
      <c r="BE174" s="9">
        <f>IF(AND((ROW()-7)&gt;=$Q$5,(ROW()-6)&lt;=$Q$3),INDEX(LINEST(OFFSET(AF174,1-$Q$5,0,$Q$5,1),OFFSET(AG174,1-$Q$5,0,$Q$5,9),TRUE,TRUE),1,4),"")</f>
        <v/>
      </c>
      <c r="BF174" s="9">
        <f>IF(AND((ROW()-7)&gt;=$Q$5,(ROW()-6)&lt;=$Q$3),INDEX(LINEST(OFFSET(AF174,1-$Q$5,0,$Q$5,1),OFFSET(AG174,1-$Q$5,0,$Q$5,9),TRUE,TRUE),1,3),"")</f>
        <v/>
      </c>
      <c r="BG174" s="9">
        <f>IF(AND((ROW()-7)&gt;=$Q$5,(ROW()-6)&lt;=$Q$3),INDEX(LINEST(OFFSET(AF174,1-$Q$5,0,$Q$5,1),OFFSET(AG174,1-$Q$5,0,$Q$5,9),TRUE,TRUE),1,2),"")</f>
        <v/>
      </c>
      <c r="BH174" s="9">
        <f>IF(AND((ROW()-7)&gt;=$Q$5,(ROW()-6)&lt;=$Q$3),INDEX(LINEST(OFFSET(AF174,1-$Q$5,0,$Q$5,1),OFFSET(AG174,1-$Q$5,0,$Q$5,9),TRUE,TRUE),1,1),"")</f>
        <v/>
      </c>
      <c r="BI174" s="10">
        <f>IF(AND((ROW()-7)&gt;=$Q$5,(ROW()-6)&lt;=$Q$3),INDEX(LINEST(OFFSET(AF174,1-$Q$5,0,$Q$5,1),OFFSET(AG174,1-$Q$5,0,$Q$5,9),TRUE,TRUE),3,1),"")</f>
        <v/>
      </c>
      <c r="BL174" s="9">
        <f>IF(AND((ROW()-6)&lt;=$Q$3,ISNUMBER(AY173)),AY173/$Q$4+AZ173*AG174+BA173*AH174+BB173*AI174+BC173*AJ174+BD173*AK174+BE173*AL174+BF173*AM174+BG173*AN174+BH173*AO174,"")</f>
        <v/>
      </c>
      <c r="BM174">
        <f>IF(ISNUMBER(BL174),AVERAGE(OFFSET(AF173,1-$Q$5,0,$Q$5,1)),"")</f>
        <v/>
      </c>
      <c r="BN174">
        <f>IF(ISNUMBER(BL174),(AF174-BL174)^2,"")</f>
        <v/>
      </c>
      <c r="BO174">
        <f>IF(ISNUMBER(BL174),AF174^2,"")</f>
        <v/>
      </c>
      <c r="BP174">
        <f>IF(ISNUMBER(BL174),(AF174-BM174)^2,"")</f>
        <v/>
      </c>
    </row>
    <row r="175">
      <c r="O175">
        <f>IF($R175="","",IF($Q$1="Weekly",INT(($R175-2)/7),IF($Q$1="Quarterly",YEAR($R175)*4+ROUNDUP(MONTH($R175)/3),YEAR($R175)*12+MONTH($R175))))</f>
        <v/>
      </c>
      <c r="P175">
        <f>IF($R175="","",IF($R176="",1,IF($O175&lt;&gt;$O176,1,0)))</f>
        <v/>
      </c>
      <c r="Q175">
        <f>IF($P175=1,SUM($P$7:$P175),"")</f>
        <v/>
      </c>
      <c r="R175">
        <f>IF($A175="","",IF(ISNUMBER($A175),$A175,IFERROR(DATEVALUE($A175),NA())))</f>
        <v/>
      </c>
      <c r="S175" s="7">
        <f>IFERROR(INDEX($R$7:$R$60000,MATCH(ROW()-6,$Q$7:$Q$60000,0)),"")</f>
        <v/>
      </c>
      <c r="T175">
        <f>IFERROR(INDEX($B$7:$B$60000,MATCH(ROW()-6,$Q$7:$Q$60000,0))*1,"")</f>
        <v/>
      </c>
      <c r="U175">
        <f>IFERROR(INDEX($C$7:$C$60000,MATCH(ROW()-6,$Q$7:$Q$60000,0))*1,"")</f>
        <v/>
      </c>
      <c r="V175">
        <f>IFERROR(INDEX($D$7:$D$60000,MATCH(ROW()-6,$Q$7:$Q$60000,0))*1,"")</f>
        <v/>
      </c>
      <c r="W175">
        <f>IFERROR(INDEX($E$7:$E$60000,MATCH(ROW()-6,$Q$7:$Q$60000,0))*1,"")</f>
        <v/>
      </c>
      <c r="X175">
        <f>IFERROR(INDEX($F$7:$F$60000,MATCH(ROW()-6,$Q$7:$Q$60000,0))*1,"")</f>
        <v/>
      </c>
      <c r="Y175">
        <f>IFERROR(INDEX($G$7:$G$60000,MATCH(ROW()-6,$Q$7:$Q$60000,0))*1,"")</f>
        <v/>
      </c>
      <c r="Z175">
        <f>IFERROR(INDEX($H$7:$H$60000,MATCH(ROW()-6,$Q$7:$Q$60000,0))*1,"")</f>
        <v/>
      </c>
      <c r="AA175">
        <f>IFERROR(INDEX($I$7:$I$60000,MATCH(ROW()-6,$Q$7:$Q$60000,0))*1,"")</f>
        <v/>
      </c>
      <c r="AB175">
        <f>IFERROR(INDEX($J$7:$J$60000,MATCH(ROW()-6,$Q$7:$Q$60000,0))*1,"")</f>
        <v/>
      </c>
      <c r="AC175">
        <f>IFERROR(INDEX($K$7:$K$60000,MATCH(ROW()-6,$Q$7:$Q$60000,0))*1,"")</f>
        <v/>
      </c>
      <c r="AF175" s="9">
        <f>IF(OR($S175="",$S174=""),"",IF($B$5="diff",($T175-$T174),LN($T175/$T174)))</f>
        <v/>
      </c>
      <c r="AG175" s="9">
        <f>IF(OR($S175="",$S174=""),"",IF($C$5="diff",(U175-U174),LN(U175/U174)))</f>
        <v/>
      </c>
      <c r="AH175" s="9">
        <f>IF(OR($S175="",$S174=""),"",IF($D$5="diff",(V175-V174),LN(V175/V174)))</f>
        <v/>
      </c>
      <c r="AI175" s="9">
        <f>IF(OR($S175="",$S174=""),"",IF($E$5="diff",(W175-W174),LN(W175/W174)))</f>
        <v/>
      </c>
      <c r="AJ175" s="9">
        <f>IF(OR($S175="",$S174=""),"",IF($F$5="diff",(X175-X174),LN(X175/X174)))</f>
        <v/>
      </c>
      <c r="AK175" s="9">
        <f>IF(OR($S175="",$S174=""),"",IF($G$5="diff",(Y175-Y174),LN(Y175/Y174)))</f>
        <v/>
      </c>
      <c r="AL175" s="9">
        <f>IF(OR($S175="",$S174=""),"",IF($H$5="diff",(Z175-Z174),LN(Z175/Z174)))</f>
        <v/>
      </c>
      <c r="AM175" s="9">
        <f>IF(OR($S175="",$S174=""),"",IF($I$5="diff",(AA175-AA174),LN(AA175/AA174)))</f>
        <v/>
      </c>
      <c r="AN175" s="9">
        <f>IF(OR($S175="",$S174=""),"",IF($J$5="diff",(AB175-AB174),LN(AB175/AB174)))</f>
        <v/>
      </c>
      <c r="AO175" s="9">
        <f>IF(OR($S175="",$S174=""),"",IF($K$5="diff",(AC175-AC174),LN(AC175/AC174)))</f>
        <v/>
      </c>
      <c r="AR175" s="9">
        <f>IF($AF175="","",$AU$13+$AU$4*AG175+$AU$5*AH175+$AU$6*AI175+$AU$7*AJ175+$AU$8*AK175+$AU$9*AL175+$AU$10*AM175+$AU$11*AN175+$AU$12*AO175)</f>
        <v/>
      </c>
      <c r="AY175" s="10">
        <f>IF(AND((ROW()-7)&gt;=$Q$5,(ROW()-6)&lt;=$Q$3),INDEX(LINEST(OFFSET(AF175,1-$Q$5,0,$Q$5,1),OFFSET(AG175,1-$Q$5,0,$Q$5,9),TRUE,TRUE),1,10)*$Q$4,"")</f>
        <v/>
      </c>
      <c r="AZ175" s="9">
        <f>IF(AND((ROW()-7)&gt;=$Q$5,(ROW()-6)&lt;=$Q$3),INDEX(LINEST(OFFSET(AF175,1-$Q$5,0,$Q$5,1),OFFSET(AG175,1-$Q$5,0,$Q$5,9),TRUE,TRUE),1,9),"")</f>
        <v/>
      </c>
      <c r="BA175" s="9">
        <f>IF(AND((ROW()-7)&gt;=$Q$5,(ROW()-6)&lt;=$Q$3),INDEX(LINEST(OFFSET(AF175,1-$Q$5,0,$Q$5,1),OFFSET(AG175,1-$Q$5,0,$Q$5,9),TRUE,TRUE),1,8),"")</f>
        <v/>
      </c>
      <c r="BB175" s="9">
        <f>IF(AND((ROW()-7)&gt;=$Q$5,(ROW()-6)&lt;=$Q$3),INDEX(LINEST(OFFSET(AF175,1-$Q$5,0,$Q$5,1),OFFSET(AG175,1-$Q$5,0,$Q$5,9),TRUE,TRUE),1,7),"")</f>
        <v/>
      </c>
      <c r="BC175" s="9">
        <f>IF(AND((ROW()-7)&gt;=$Q$5,(ROW()-6)&lt;=$Q$3),INDEX(LINEST(OFFSET(AF175,1-$Q$5,0,$Q$5,1),OFFSET(AG175,1-$Q$5,0,$Q$5,9),TRUE,TRUE),1,6),"")</f>
        <v/>
      </c>
      <c r="BD175" s="9">
        <f>IF(AND((ROW()-7)&gt;=$Q$5,(ROW()-6)&lt;=$Q$3),INDEX(LINEST(OFFSET(AF175,1-$Q$5,0,$Q$5,1),OFFSET(AG175,1-$Q$5,0,$Q$5,9),TRUE,TRUE),1,5),"")</f>
        <v/>
      </c>
      <c r="BE175" s="9">
        <f>IF(AND((ROW()-7)&gt;=$Q$5,(ROW()-6)&lt;=$Q$3),INDEX(LINEST(OFFSET(AF175,1-$Q$5,0,$Q$5,1),OFFSET(AG175,1-$Q$5,0,$Q$5,9),TRUE,TRUE),1,4),"")</f>
        <v/>
      </c>
      <c r="BF175" s="9">
        <f>IF(AND((ROW()-7)&gt;=$Q$5,(ROW()-6)&lt;=$Q$3),INDEX(LINEST(OFFSET(AF175,1-$Q$5,0,$Q$5,1),OFFSET(AG175,1-$Q$5,0,$Q$5,9),TRUE,TRUE),1,3),"")</f>
        <v/>
      </c>
      <c r="BG175" s="9">
        <f>IF(AND((ROW()-7)&gt;=$Q$5,(ROW()-6)&lt;=$Q$3),INDEX(LINEST(OFFSET(AF175,1-$Q$5,0,$Q$5,1),OFFSET(AG175,1-$Q$5,0,$Q$5,9),TRUE,TRUE),1,2),"")</f>
        <v/>
      </c>
      <c r="BH175" s="9">
        <f>IF(AND((ROW()-7)&gt;=$Q$5,(ROW()-6)&lt;=$Q$3),INDEX(LINEST(OFFSET(AF175,1-$Q$5,0,$Q$5,1),OFFSET(AG175,1-$Q$5,0,$Q$5,9),TRUE,TRUE),1,1),"")</f>
        <v/>
      </c>
      <c r="BI175" s="10">
        <f>IF(AND((ROW()-7)&gt;=$Q$5,(ROW()-6)&lt;=$Q$3),INDEX(LINEST(OFFSET(AF175,1-$Q$5,0,$Q$5,1),OFFSET(AG175,1-$Q$5,0,$Q$5,9),TRUE,TRUE),3,1),"")</f>
        <v/>
      </c>
      <c r="BL175" s="9">
        <f>IF(AND((ROW()-6)&lt;=$Q$3,ISNUMBER(AY174)),AY174/$Q$4+AZ174*AG175+BA174*AH175+BB174*AI175+BC174*AJ175+BD174*AK175+BE174*AL175+BF174*AM175+BG174*AN175+BH174*AO175,"")</f>
        <v/>
      </c>
      <c r="BM175">
        <f>IF(ISNUMBER(BL175),AVERAGE(OFFSET(AF174,1-$Q$5,0,$Q$5,1)),"")</f>
        <v/>
      </c>
      <c r="BN175">
        <f>IF(ISNUMBER(BL175),(AF175-BL175)^2,"")</f>
        <v/>
      </c>
      <c r="BO175">
        <f>IF(ISNUMBER(BL175),AF175^2,"")</f>
        <v/>
      </c>
      <c r="BP175">
        <f>IF(ISNUMBER(BL175),(AF175-BM175)^2,"")</f>
        <v/>
      </c>
    </row>
    <row r="176">
      <c r="O176">
        <f>IF($R176="","",IF($Q$1="Weekly",INT(($R176-2)/7),IF($Q$1="Quarterly",YEAR($R176)*4+ROUNDUP(MONTH($R176)/3),YEAR($R176)*12+MONTH($R176))))</f>
        <v/>
      </c>
      <c r="P176">
        <f>IF($R176="","",IF($R177="",1,IF($O176&lt;&gt;$O177,1,0)))</f>
        <v/>
      </c>
      <c r="Q176">
        <f>IF($P176=1,SUM($P$7:$P176),"")</f>
        <v/>
      </c>
      <c r="R176">
        <f>IF($A176="","",IF(ISNUMBER($A176),$A176,IFERROR(DATEVALUE($A176),NA())))</f>
        <v/>
      </c>
      <c r="S176" s="7">
        <f>IFERROR(INDEX($R$7:$R$60000,MATCH(ROW()-6,$Q$7:$Q$60000,0)),"")</f>
        <v/>
      </c>
      <c r="T176">
        <f>IFERROR(INDEX($B$7:$B$60000,MATCH(ROW()-6,$Q$7:$Q$60000,0))*1,"")</f>
        <v/>
      </c>
      <c r="U176">
        <f>IFERROR(INDEX($C$7:$C$60000,MATCH(ROW()-6,$Q$7:$Q$60000,0))*1,"")</f>
        <v/>
      </c>
      <c r="V176">
        <f>IFERROR(INDEX($D$7:$D$60000,MATCH(ROW()-6,$Q$7:$Q$60000,0))*1,"")</f>
        <v/>
      </c>
      <c r="W176">
        <f>IFERROR(INDEX($E$7:$E$60000,MATCH(ROW()-6,$Q$7:$Q$60000,0))*1,"")</f>
        <v/>
      </c>
      <c r="X176">
        <f>IFERROR(INDEX($F$7:$F$60000,MATCH(ROW()-6,$Q$7:$Q$60000,0))*1,"")</f>
        <v/>
      </c>
      <c r="Y176">
        <f>IFERROR(INDEX($G$7:$G$60000,MATCH(ROW()-6,$Q$7:$Q$60000,0))*1,"")</f>
        <v/>
      </c>
      <c r="Z176">
        <f>IFERROR(INDEX($H$7:$H$60000,MATCH(ROW()-6,$Q$7:$Q$60000,0))*1,"")</f>
        <v/>
      </c>
      <c r="AA176">
        <f>IFERROR(INDEX($I$7:$I$60000,MATCH(ROW()-6,$Q$7:$Q$60000,0))*1,"")</f>
        <v/>
      </c>
      <c r="AB176">
        <f>IFERROR(INDEX($J$7:$J$60000,MATCH(ROW()-6,$Q$7:$Q$60000,0))*1,"")</f>
        <v/>
      </c>
      <c r="AC176">
        <f>IFERROR(INDEX($K$7:$K$60000,MATCH(ROW()-6,$Q$7:$Q$60000,0))*1,"")</f>
        <v/>
      </c>
      <c r="AF176" s="9">
        <f>IF(OR($S176="",$S175=""),"",IF($B$5="diff",($T176-$T175),LN($T176/$T175)))</f>
        <v/>
      </c>
      <c r="AG176" s="9">
        <f>IF(OR($S176="",$S175=""),"",IF($C$5="diff",(U176-U175),LN(U176/U175)))</f>
        <v/>
      </c>
      <c r="AH176" s="9">
        <f>IF(OR($S176="",$S175=""),"",IF($D$5="diff",(V176-V175),LN(V176/V175)))</f>
        <v/>
      </c>
      <c r="AI176" s="9">
        <f>IF(OR($S176="",$S175=""),"",IF($E$5="diff",(W176-W175),LN(W176/W175)))</f>
        <v/>
      </c>
      <c r="AJ176" s="9">
        <f>IF(OR($S176="",$S175=""),"",IF($F$5="diff",(X176-X175),LN(X176/X175)))</f>
        <v/>
      </c>
      <c r="AK176" s="9">
        <f>IF(OR($S176="",$S175=""),"",IF($G$5="diff",(Y176-Y175),LN(Y176/Y175)))</f>
        <v/>
      </c>
      <c r="AL176" s="9">
        <f>IF(OR($S176="",$S175=""),"",IF($H$5="diff",(Z176-Z175),LN(Z176/Z175)))</f>
        <v/>
      </c>
      <c r="AM176" s="9">
        <f>IF(OR($S176="",$S175=""),"",IF($I$5="diff",(AA176-AA175),LN(AA176/AA175)))</f>
        <v/>
      </c>
      <c r="AN176" s="9">
        <f>IF(OR($S176="",$S175=""),"",IF($J$5="diff",(AB176-AB175),LN(AB176/AB175)))</f>
        <v/>
      </c>
      <c r="AO176" s="9">
        <f>IF(OR($S176="",$S175=""),"",IF($K$5="diff",(AC176-AC175),LN(AC176/AC175)))</f>
        <v/>
      </c>
      <c r="AR176" s="9">
        <f>IF($AF176="","",$AU$13+$AU$4*AG176+$AU$5*AH176+$AU$6*AI176+$AU$7*AJ176+$AU$8*AK176+$AU$9*AL176+$AU$10*AM176+$AU$11*AN176+$AU$12*AO176)</f>
        <v/>
      </c>
      <c r="AY176" s="10">
        <f>IF(AND((ROW()-7)&gt;=$Q$5,(ROW()-6)&lt;=$Q$3),INDEX(LINEST(OFFSET(AF176,1-$Q$5,0,$Q$5,1),OFFSET(AG176,1-$Q$5,0,$Q$5,9),TRUE,TRUE),1,10)*$Q$4,"")</f>
        <v/>
      </c>
      <c r="AZ176" s="9">
        <f>IF(AND((ROW()-7)&gt;=$Q$5,(ROW()-6)&lt;=$Q$3),INDEX(LINEST(OFFSET(AF176,1-$Q$5,0,$Q$5,1),OFFSET(AG176,1-$Q$5,0,$Q$5,9),TRUE,TRUE),1,9),"")</f>
        <v/>
      </c>
      <c r="BA176" s="9">
        <f>IF(AND((ROW()-7)&gt;=$Q$5,(ROW()-6)&lt;=$Q$3),INDEX(LINEST(OFFSET(AF176,1-$Q$5,0,$Q$5,1),OFFSET(AG176,1-$Q$5,0,$Q$5,9),TRUE,TRUE),1,8),"")</f>
        <v/>
      </c>
      <c r="BB176" s="9">
        <f>IF(AND((ROW()-7)&gt;=$Q$5,(ROW()-6)&lt;=$Q$3),INDEX(LINEST(OFFSET(AF176,1-$Q$5,0,$Q$5,1),OFFSET(AG176,1-$Q$5,0,$Q$5,9),TRUE,TRUE),1,7),"")</f>
        <v/>
      </c>
      <c r="BC176" s="9">
        <f>IF(AND((ROW()-7)&gt;=$Q$5,(ROW()-6)&lt;=$Q$3),INDEX(LINEST(OFFSET(AF176,1-$Q$5,0,$Q$5,1),OFFSET(AG176,1-$Q$5,0,$Q$5,9),TRUE,TRUE),1,6),"")</f>
        <v/>
      </c>
      <c r="BD176" s="9">
        <f>IF(AND((ROW()-7)&gt;=$Q$5,(ROW()-6)&lt;=$Q$3),INDEX(LINEST(OFFSET(AF176,1-$Q$5,0,$Q$5,1),OFFSET(AG176,1-$Q$5,0,$Q$5,9),TRUE,TRUE),1,5),"")</f>
        <v/>
      </c>
      <c r="BE176" s="9">
        <f>IF(AND((ROW()-7)&gt;=$Q$5,(ROW()-6)&lt;=$Q$3),INDEX(LINEST(OFFSET(AF176,1-$Q$5,0,$Q$5,1),OFFSET(AG176,1-$Q$5,0,$Q$5,9),TRUE,TRUE),1,4),"")</f>
        <v/>
      </c>
      <c r="BF176" s="9">
        <f>IF(AND((ROW()-7)&gt;=$Q$5,(ROW()-6)&lt;=$Q$3),INDEX(LINEST(OFFSET(AF176,1-$Q$5,0,$Q$5,1),OFFSET(AG176,1-$Q$5,0,$Q$5,9),TRUE,TRUE),1,3),"")</f>
        <v/>
      </c>
      <c r="BG176" s="9">
        <f>IF(AND((ROW()-7)&gt;=$Q$5,(ROW()-6)&lt;=$Q$3),INDEX(LINEST(OFFSET(AF176,1-$Q$5,0,$Q$5,1),OFFSET(AG176,1-$Q$5,0,$Q$5,9),TRUE,TRUE),1,2),"")</f>
        <v/>
      </c>
      <c r="BH176" s="9">
        <f>IF(AND((ROW()-7)&gt;=$Q$5,(ROW()-6)&lt;=$Q$3),INDEX(LINEST(OFFSET(AF176,1-$Q$5,0,$Q$5,1),OFFSET(AG176,1-$Q$5,0,$Q$5,9),TRUE,TRUE),1,1),"")</f>
        <v/>
      </c>
      <c r="BI176" s="10">
        <f>IF(AND((ROW()-7)&gt;=$Q$5,(ROW()-6)&lt;=$Q$3),INDEX(LINEST(OFFSET(AF176,1-$Q$5,0,$Q$5,1),OFFSET(AG176,1-$Q$5,0,$Q$5,9),TRUE,TRUE),3,1),"")</f>
        <v/>
      </c>
      <c r="BL176" s="9">
        <f>IF(AND((ROW()-6)&lt;=$Q$3,ISNUMBER(AY175)),AY175/$Q$4+AZ175*AG176+BA175*AH176+BB175*AI176+BC175*AJ176+BD175*AK176+BE175*AL176+BF175*AM176+BG175*AN176+BH175*AO176,"")</f>
        <v/>
      </c>
      <c r="BM176">
        <f>IF(ISNUMBER(BL176),AVERAGE(OFFSET(AF175,1-$Q$5,0,$Q$5,1)),"")</f>
        <v/>
      </c>
      <c r="BN176">
        <f>IF(ISNUMBER(BL176),(AF176-BL176)^2,"")</f>
        <v/>
      </c>
      <c r="BO176">
        <f>IF(ISNUMBER(BL176),AF176^2,"")</f>
        <v/>
      </c>
      <c r="BP176">
        <f>IF(ISNUMBER(BL176),(AF176-BM176)^2,"")</f>
        <v/>
      </c>
    </row>
    <row r="177">
      <c r="O177">
        <f>IF($R177="","",IF($Q$1="Weekly",INT(($R177-2)/7),IF($Q$1="Quarterly",YEAR($R177)*4+ROUNDUP(MONTH($R177)/3),YEAR($R177)*12+MONTH($R177))))</f>
        <v/>
      </c>
      <c r="P177">
        <f>IF($R177="","",IF($R178="",1,IF($O177&lt;&gt;$O178,1,0)))</f>
        <v/>
      </c>
      <c r="Q177">
        <f>IF($P177=1,SUM($P$7:$P177),"")</f>
        <v/>
      </c>
      <c r="R177">
        <f>IF($A177="","",IF(ISNUMBER($A177),$A177,IFERROR(DATEVALUE($A177),NA())))</f>
        <v/>
      </c>
      <c r="S177" s="7">
        <f>IFERROR(INDEX($R$7:$R$60000,MATCH(ROW()-6,$Q$7:$Q$60000,0)),"")</f>
        <v/>
      </c>
      <c r="T177">
        <f>IFERROR(INDEX($B$7:$B$60000,MATCH(ROW()-6,$Q$7:$Q$60000,0))*1,"")</f>
        <v/>
      </c>
      <c r="U177">
        <f>IFERROR(INDEX($C$7:$C$60000,MATCH(ROW()-6,$Q$7:$Q$60000,0))*1,"")</f>
        <v/>
      </c>
      <c r="V177">
        <f>IFERROR(INDEX($D$7:$D$60000,MATCH(ROW()-6,$Q$7:$Q$60000,0))*1,"")</f>
        <v/>
      </c>
      <c r="W177">
        <f>IFERROR(INDEX($E$7:$E$60000,MATCH(ROW()-6,$Q$7:$Q$60000,0))*1,"")</f>
        <v/>
      </c>
      <c r="X177">
        <f>IFERROR(INDEX($F$7:$F$60000,MATCH(ROW()-6,$Q$7:$Q$60000,0))*1,"")</f>
        <v/>
      </c>
      <c r="Y177">
        <f>IFERROR(INDEX($G$7:$G$60000,MATCH(ROW()-6,$Q$7:$Q$60000,0))*1,"")</f>
        <v/>
      </c>
      <c r="Z177">
        <f>IFERROR(INDEX($H$7:$H$60000,MATCH(ROW()-6,$Q$7:$Q$60000,0))*1,"")</f>
        <v/>
      </c>
      <c r="AA177">
        <f>IFERROR(INDEX($I$7:$I$60000,MATCH(ROW()-6,$Q$7:$Q$60000,0))*1,"")</f>
        <v/>
      </c>
      <c r="AB177">
        <f>IFERROR(INDEX($J$7:$J$60000,MATCH(ROW()-6,$Q$7:$Q$60000,0))*1,"")</f>
        <v/>
      </c>
      <c r="AC177">
        <f>IFERROR(INDEX($K$7:$K$60000,MATCH(ROW()-6,$Q$7:$Q$60000,0))*1,"")</f>
        <v/>
      </c>
      <c r="AF177" s="9">
        <f>IF(OR($S177="",$S176=""),"",IF($B$5="diff",($T177-$T176),LN($T177/$T176)))</f>
        <v/>
      </c>
      <c r="AG177" s="9">
        <f>IF(OR($S177="",$S176=""),"",IF($C$5="diff",(U177-U176),LN(U177/U176)))</f>
        <v/>
      </c>
      <c r="AH177" s="9">
        <f>IF(OR($S177="",$S176=""),"",IF($D$5="diff",(V177-V176),LN(V177/V176)))</f>
        <v/>
      </c>
      <c r="AI177" s="9">
        <f>IF(OR($S177="",$S176=""),"",IF($E$5="diff",(W177-W176),LN(W177/W176)))</f>
        <v/>
      </c>
      <c r="AJ177" s="9">
        <f>IF(OR($S177="",$S176=""),"",IF($F$5="diff",(X177-X176),LN(X177/X176)))</f>
        <v/>
      </c>
      <c r="AK177" s="9">
        <f>IF(OR($S177="",$S176=""),"",IF($G$5="diff",(Y177-Y176),LN(Y177/Y176)))</f>
        <v/>
      </c>
      <c r="AL177" s="9">
        <f>IF(OR($S177="",$S176=""),"",IF($H$5="diff",(Z177-Z176),LN(Z177/Z176)))</f>
        <v/>
      </c>
      <c r="AM177" s="9">
        <f>IF(OR($S177="",$S176=""),"",IF($I$5="diff",(AA177-AA176),LN(AA177/AA176)))</f>
        <v/>
      </c>
      <c r="AN177" s="9">
        <f>IF(OR($S177="",$S176=""),"",IF($J$5="diff",(AB177-AB176),LN(AB177/AB176)))</f>
        <v/>
      </c>
      <c r="AO177" s="9">
        <f>IF(OR($S177="",$S176=""),"",IF($K$5="diff",(AC177-AC176),LN(AC177/AC176)))</f>
        <v/>
      </c>
      <c r="AR177" s="9">
        <f>IF($AF177="","",$AU$13+$AU$4*AG177+$AU$5*AH177+$AU$6*AI177+$AU$7*AJ177+$AU$8*AK177+$AU$9*AL177+$AU$10*AM177+$AU$11*AN177+$AU$12*AO177)</f>
        <v/>
      </c>
      <c r="AY177" s="10">
        <f>IF(AND((ROW()-7)&gt;=$Q$5,(ROW()-6)&lt;=$Q$3),INDEX(LINEST(OFFSET(AF177,1-$Q$5,0,$Q$5,1),OFFSET(AG177,1-$Q$5,0,$Q$5,9),TRUE,TRUE),1,10)*$Q$4,"")</f>
        <v/>
      </c>
      <c r="AZ177" s="9">
        <f>IF(AND((ROW()-7)&gt;=$Q$5,(ROW()-6)&lt;=$Q$3),INDEX(LINEST(OFFSET(AF177,1-$Q$5,0,$Q$5,1),OFFSET(AG177,1-$Q$5,0,$Q$5,9),TRUE,TRUE),1,9),"")</f>
        <v/>
      </c>
      <c r="BA177" s="9">
        <f>IF(AND((ROW()-7)&gt;=$Q$5,(ROW()-6)&lt;=$Q$3),INDEX(LINEST(OFFSET(AF177,1-$Q$5,0,$Q$5,1),OFFSET(AG177,1-$Q$5,0,$Q$5,9),TRUE,TRUE),1,8),"")</f>
        <v/>
      </c>
      <c r="BB177" s="9">
        <f>IF(AND((ROW()-7)&gt;=$Q$5,(ROW()-6)&lt;=$Q$3),INDEX(LINEST(OFFSET(AF177,1-$Q$5,0,$Q$5,1),OFFSET(AG177,1-$Q$5,0,$Q$5,9),TRUE,TRUE),1,7),"")</f>
        <v/>
      </c>
      <c r="BC177" s="9">
        <f>IF(AND((ROW()-7)&gt;=$Q$5,(ROW()-6)&lt;=$Q$3),INDEX(LINEST(OFFSET(AF177,1-$Q$5,0,$Q$5,1),OFFSET(AG177,1-$Q$5,0,$Q$5,9),TRUE,TRUE),1,6),"")</f>
        <v/>
      </c>
      <c r="BD177" s="9">
        <f>IF(AND((ROW()-7)&gt;=$Q$5,(ROW()-6)&lt;=$Q$3),INDEX(LINEST(OFFSET(AF177,1-$Q$5,0,$Q$5,1),OFFSET(AG177,1-$Q$5,0,$Q$5,9),TRUE,TRUE),1,5),"")</f>
        <v/>
      </c>
      <c r="BE177" s="9">
        <f>IF(AND((ROW()-7)&gt;=$Q$5,(ROW()-6)&lt;=$Q$3),INDEX(LINEST(OFFSET(AF177,1-$Q$5,0,$Q$5,1),OFFSET(AG177,1-$Q$5,0,$Q$5,9),TRUE,TRUE),1,4),"")</f>
        <v/>
      </c>
      <c r="BF177" s="9">
        <f>IF(AND((ROW()-7)&gt;=$Q$5,(ROW()-6)&lt;=$Q$3),INDEX(LINEST(OFFSET(AF177,1-$Q$5,0,$Q$5,1),OFFSET(AG177,1-$Q$5,0,$Q$5,9),TRUE,TRUE),1,3),"")</f>
        <v/>
      </c>
      <c r="BG177" s="9">
        <f>IF(AND((ROW()-7)&gt;=$Q$5,(ROW()-6)&lt;=$Q$3),INDEX(LINEST(OFFSET(AF177,1-$Q$5,0,$Q$5,1),OFFSET(AG177,1-$Q$5,0,$Q$5,9),TRUE,TRUE),1,2),"")</f>
        <v/>
      </c>
      <c r="BH177" s="9">
        <f>IF(AND((ROW()-7)&gt;=$Q$5,(ROW()-6)&lt;=$Q$3),INDEX(LINEST(OFFSET(AF177,1-$Q$5,0,$Q$5,1),OFFSET(AG177,1-$Q$5,0,$Q$5,9),TRUE,TRUE),1,1),"")</f>
        <v/>
      </c>
      <c r="BI177" s="10">
        <f>IF(AND((ROW()-7)&gt;=$Q$5,(ROW()-6)&lt;=$Q$3),INDEX(LINEST(OFFSET(AF177,1-$Q$5,0,$Q$5,1),OFFSET(AG177,1-$Q$5,0,$Q$5,9),TRUE,TRUE),3,1),"")</f>
        <v/>
      </c>
      <c r="BL177" s="9">
        <f>IF(AND((ROW()-6)&lt;=$Q$3,ISNUMBER(AY176)),AY176/$Q$4+AZ176*AG177+BA176*AH177+BB176*AI177+BC176*AJ177+BD176*AK177+BE176*AL177+BF176*AM177+BG176*AN177+BH176*AO177,"")</f>
        <v/>
      </c>
      <c r="BM177">
        <f>IF(ISNUMBER(BL177),AVERAGE(OFFSET(AF176,1-$Q$5,0,$Q$5,1)),"")</f>
        <v/>
      </c>
      <c r="BN177">
        <f>IF(ISNUMBER(BL177),(AF177-BL177)^2,"")</f>
        <v/>
      </c>
      <c r="BO177">
        <f>IF(ISNUMBER(BL177),AF177^2,"")</f>
        <v/>
      </c>
      <c r="BP177">
        <f>IF(ISNUMBER(BL177),(AF177-BM177)^2,"")</f>
        <v/>
      </c>
    </row>
    <row r="178">
      <c r="O178">
        <f>IF($R178="","",IF($Q$1="Weekly",INT(($R178-2)/7),IF($Q$1="Quarterly",YEAR($R178)*4+ROUNDUP(MONTH($R178)/3),YEAR($R178)*12+MONTH($R178))))</f>
        <v/>
      </c>
      <c r="P178">
        <f>IF($R178="","",IF($R179="",1,IF($O178&lt;&gt;$O179,1,0)))</f>
        <v/>
      </c>
      <c r="Q178">
        <f>IF($P178=1,SUM($P$7:$P178),"")</f>
        <v/>
      </c>
      <c r="R178">
        <f>IF($A178="","",IF(ISNUMBER($A178),$A178,IFERROR(DATEVALUE($A178),NA())))</f>
        <v/>
      </c>
      <c r="S178" s="7">
        <f>IFERROR(INDEX($R$7:$R$60000,MATCH(ROW()-6,$Q$7:$Q$60000,0)),"")</f>
        <v/>
      </c>
      <c r="T178">
        <f>IFERROR(INDEX($B$7:$B$60000,MATCH(ROW()-6,$Q$7:$Q$60000,0))*1,"")</f>
        <v/>
      </c>
      <c r="U178">
        <f>IFERROR(INDEX($C$7:$C$60000,MATCH(ROW()-6,$Q$7:$Q$60000,0))*1,"")</f>
        <v/>
      </c>
      <c r="V178">
        <f>IFERROR(INDEX($D$7:$D$60000,MATCH(ROW()-6,$Q$7:$Q$60000,0))*1,"")</f>
        <v/>
      </c>
      <c r="W178">
        <f>IFERROR(INDEX($E$7:$E$60000,MATCH(ROW()-6,$Q$7:$Q$60000,0))*1,"")</f>
        <v/>
      </c>
      <c r="X178">
        <f>IFERROR(INDEX($F$7:$F$60000,MATCH(ROW()-6,$Q$7:$Q$60000,0))*1,"")</f>
        <v/>
      </c>
      <c r="Y178">
        <f>IFERROR(INDEX($G$7:$G$60000,MATCH(ROW()-6,$Q$7:$Q$60000,0))*1,"")</f>
        <v/>
      </c>
      <c r="Z178">
        <f>IFERROR(INDEX($H$7:$H$60000,MATCH(ROW()-6,$Q$7:$Q$60000,0))*1,"")</f>
        <v/>
      </c>
      <c r="AA178">
        <f>IFERROR(INDEX($I$7:$I$60000,MATCH(ROW()-6,$Q$7:$Q$60000,0))*1,"")</f>
        <v/>
      </c>
      <c r="AB178">
        <f>IFERROR(INDEX($J$7:$J$60000,MATCH(ROW()-6,$Q$7:$Q$60000,0))*1,"")</f>
        <v/>
      </c>
      <c r="AC178">
        <f>IFERROR(INDEX($K$7:$K$60000,MATCH(ROW()-6,$Q$7:$Q$60000,0))*1,"")</f>
        <v/>
      </c>
      <c r="AF178" s="9">
        <f>IF(OR($S178="",$S177=""),"",IF($B$5="diff",($T178-$T177),LN($T178/$T177)))</f>
        <v/>
      </c>
      <c r="AG178" s="9">
        <f>IF(OR($S178="",$S177=""),"",IF($C$5="diff",(U178-U177),LN(U178/U177)))</f>
        <v/>
      </c>
      <c r="AH178" s="9">
        <f>IF(OR($S178="",$S177=""),"",IF($D$5="diff",(V178-V177),LN(V178/V177)))</f>
        <v/>
      </c>
      <c r="AI178" s="9">
        <f>IF(OR($S178="",$S177=""),"",IF($E$5="diff",(W178-W177),LN(W178/W177)))</f>
        <v/>
      </c>
      <c r="AJ178" s="9">
        <f>IF(OR($S178="",$S177=""),"",IF($F$5="diff",(X178-X177),LN(X178/X177)))</f>
        <v/>
      </c>
      <c r="AK178" s="9">
        <f>IF(OR($S178="",$S177=""),"",IF($G$5="diff",(Y178-Y177),LN(Y178/Y177)))</f>
        <v/>
      </c>
      <c r="AL178" s="9">
        <f>IF(OR($S178="",$S177=""),"",IF($H$5="diff",(Z178-Z177),LN(Z178/Z177)))</f>
        <v/>
      </c>
      <c r="AM178" s="9">
        <f>IF(OR($S178="",$S177=""),"",IF($I$5="diff",(AA178-AA177),LN(AA178/AA177)))</f>
        <v/>
      </c>
      <c r="AN178" s="9">
        <f>IF(OR($S178="",$S177=""),"",IF($J$5="diff",(AB178-AB177),LN(AB178/AB177)))</f>
        <v/>
      </c>
      <c r="AO178" s="9">
        <f>IF(OR($S178="",$S177=""),"",IF($K$5="diff",(AC178-AC177),LN(AC178/AC177)))</f>
        <v/>
      </c>
      <c r="AR178" s="9">
        <f>IF($AF178="","",$AU$13+$AU$4*AG178+$AU$5*AH178+$AU$6*AI178+$AU$7*AJ178+$AU$8*AK178+$AU$9*AL178+$AU$10*AM178+$AU$11*AN178+$AU$12*AO178)</f>
        <v/>
      </c>
      <c r="AY178" s="10">
        <f>IF(AND((ROW()-7)&gt;=$Q$5,(ROW()-6)&lt;=$Q$3),INDEX(LINEST(OFFSET(AF178,1-$Q$5,0,$Q$5,1),OFFSET(AG178,1-$Q$5,0,$Q$5,9),TRUE,TRUE),1,10)*$Q$4,"")</f>
        <v/>
      </c>
      <c r="AZ178" s="9">
        <f>IF(AND((ROW()-7)&gt;=$Q$5,(ROW()-6)&lt;=$Q$3),INDEX(LINEST(OFFSET(AF178,1-$Q$5,0,$Q$5,1),OFFSET(AG178,1-$Q$5,0,$Q$5,9),TRUE,TRUE),1,9),"")</f>
        <v/>
      </c>
      <c r="BA178" s="9">
        <f>IF(AND((ROW()-7)&gt;=$Q$5,(ROW()-6)&lt;=$Q$3),INDEX(LINEST(OFFSET(AF178,1-$Q$5,0,$Q$5,1),OFFSET(AG178,1-$Q$5,0,$Q$5,9),TRUE,TRUE),1,8),"")</f>
        <v/>
      </c>
      <c r="BB178" s="9">
        <f>IF(AND((ROW()-7)&gt;=$Q$5,(ROW()-6)&lt;=$Q$3),INDEX(LINEST(OFFSET(AF178,1-$Q$5,0,$Q$5,1),OFFSET(AG178,1-$Q$5,0,$Q$5,9),TRUE,TRUE),1,7),"")</f>
        <v/>
      </c>
      <c r="BC178" s="9">
        <f>IF(AND((ROW()-7)&gt;=$Q$5,(ROW()-6)&lt;=$Q$3),INDEX(LINEST(OFFSET(AF178,1-$Q$5,0,$Q$5,1),OFFSET(AG178,1-$Q$5,0,$Q$5,9),TRUE,TRUE),1,6),"")</f>
        <v/>
      </c>
      <c r="BD178" s="9">
        <f>IF(AND((ROW()-7)&gt;=$Q$5,(ROW()-6)&lt;=$Q$3),INDEX(LINEST(OFFSET(AF178,1-$Q$5,0,$Q$5,1),OFFSET(AG178,1-$Q$5,0,$Q$5,9),TRUE,TRUE),1,5),"")</f>
        <v/>
      </c>
      <c r="BE178" s="9">
        <f>IF(AND((ROW()-7)&gt;=$Q$5,(ROW()-6)&lt;=$Q$3),INDEX(LINEST(OFFSET(AF178,1-$Q$5,0,$Q$5,1),OFFSET(AG178,1-$Q$5,0,$Q$5,9),TRUE,TRUE),1,4),"")</f>
        <v/>
      </c>
      <c r="BF178" s="9">
        <f>IF(AND((ROW()-7)&gt;=$Q$5,(ROW()-6)&lt;=$Q$3),INDEX(LINEST(OFFSET(AF178,1-$Q$5,0,$Q$5,1),OFFSET(AG178,1-$Q$5,0,$Q$5,9),TRUE,TRUE),1,3),"")</f>
        <v/>
      </c>
      <c r="BG178" s="9">
        <f>IF(AND((ROW()-7)&gt;=$Q$5,(ROW()-6)&lt;=$Q$3),INDEX(LINEST(OFFSET(AF178,1-$Q$5,0,$Q$5,1),OFFSET(AG178,1-$Q$5,0,$Q$5,9),TRUE,TRUE),1,2),"")</f>
        <v/>
      </c>
      <c r="BH178" s="9">
        <f>IF(AND((ROW()-7)&gt;=$Q$5,(ROW()-6)&lt;=$Q$3),INDEX(LINEST(OFFSET(AF178,1-$Q$5,0,$Q$5,1),OFFSET(AG178,1-$Q$5,0,$Q$5,9),TRUE,TRUE),1,1),"")</f>
        <v/>
      </c>
      <c r="BI178" s="10">
        <f>IF(AND((ROW()-7)&gt;=$Q$5,(ROW()-6)&lt;=$Q$3),INDEX(LINEST(OFFSET(AF178,1-$Q$5,0,$Q$5,1),OFFSET(AG178,1-$Q$5,0,$Q$5,9),TRUE,TRUE),3,1),"")</f>
        <v/>
      </c>
      <c r="BL178" s="9">
        <f>IF(AND((ROW()-6)&lt;=$Q$3,ISNUMBER(AY177)),AY177/$Q$4+AZ177*AG178+BA177*AH178+BB177*AI178+BC177*AJ178+BD177*AK178+BE177*AL178+BF177*AM178+BG177*AN178+BH177*AO178,"")</f>
        <v/>
      </c>
      <c r="BM178">
        <f>IF(ISNUMBER(BL178),AVERAGE(OFFSET(AF177,1-$Q$5,0,$Q$5,1)),"")</f>
        <v/>
      </c>
      <c r="BN178">
        <f>IF(ISNUMBER(BL178),(AF178-BL178)^2,"")</f>
        <v/>
      </c>
      <c r="BO178">
        <f>IF(ISNUMBER(BL178),AF178^2,"")</f>
        <v/>
      </c>
      <c r="BP178">
        <f>IF(ISNUMBER(BL178),(AF178-BM178)^2,"")</f>
        <v/>
      </c>
    </row>
    <row r="179">
      <c r="O179">
        <f>IF($R179="","",IF($Q$1="Weekly",INT(($R179-2)/7),IF($Q$1="Quarterly",YEAR($R179)*4+ROUNDUP(MONTH($R179)/3),YEAR($R179)*12+MONTH($R179))))</f>
        <v/>
      </c>
      <c r="P179">
        <f>IF($R179="","",IF($R180="",1,IF($O179&lt;&gt;$O180,1,0)))</f>
        <v/>
      </c>
      <c r="Q179">
        <f>IF($P179=1,SUM($P$7:$P179),"")</f>
        <v/>
      </c>
      <c r="R179">
        <f>IF($A179="","",IF(ISNUMBER($A179),$A179,IFERROR(DATEVALUE($A179),NA())))</f>
        <v/>
      </c>
      <c r="S179" s="7">
        <f>IFERROR(INDEX($R$7:$R$60000,MATCH(ROW()-6,$Q$7:$Q$60000,0)),"")</f>
        <v/>
      </c>
      <c r="T179">
        <f>IFERROR(INDEX($B$7:$B$60000,MATCH(ROW()-6,$Q$7:$Q$60000,0))*1,"")</f>
        <v/>
      </c>
      <c r="U179">
        <f>IFERROR(INDEX($C$7:$C$60000,MATCH(ROW()-6,$Q$7:$Q$60000,0))*1,"")</f>
        <v/>
      </c>
      <c r="V179">
        <f>IFERROR(INDEX($D$7:$D$60000,MATCH(ROW()-6,$Q$7:$Q$60000,0))*1,"")</f>
        <v/>
      </c>
      <c r="W179">
        <f>IFERROR(INDEX($E$7:$E$60000,MATCH(ROW()-6,$Q$7:$Q$60000,0))*1,"")</f>
        <v/>
      </c>
      <c r="X179">
        <f>IFERROR(INDEX($F$7:$F$60000,MATCH(ROW()-6,$Q$7:$Q$60000,0))*1,"")</f>
        <v/>
      </c>
      <c r="Y179">
        <f>IFERROR(INDEX($G$7:$G$60000,MATCH(ROW()-6,$Q$7:$Q$60000,0))*1,"")</f>
        <v/>
      </c>
      <c r="Z179">
        <f>IFERROR(INDEX($H$7:$H$60000,MATCH(ROW()-6,$Q$7:$Q$60000,0))*1,"")</f>
        <v/>
      </c>
      <c r="AA179">
        <f>IFERROR(INDEX($I$7:$I$60000,MATCH(ROW()-6,$Q$7:$Q$60000,0))*1,"")</f>
        <v/>
      </c>
      <c r="AB179">
        <f>IFERROR(INDEX($J$7:$J$60000,MATCH(ROW()-6,$Q$7:$Q$60000,0))*1,"")</f>
        <v/>
      </c>
      <c r="AC179">
        <f>IFERROR(INDEX($K$7:$K$60000,MATCH(ROW()-6,$Q$7:$Q$60000,0))*1,"")</f>
        <v/>
      </c>
      <c r="AF179" s="9">
        <f>IF(OR($S179="",$S178=""),"",IF($B$5="diff",($T179-$T178),LN($T179/$T178)))</f>
        <v/>
      </c>
      <c r="AG179" s="9">
        <f>IF(OR($S179="",$S178=""),"",IF($C$5="diff",(U179-U178),LN(U179/U178)))</f>
        <v/>
      </c>
      <c r="AH179" s="9">
        <f>IF(OR($S179="",$S178=""),"",IF($D$5="diff",(V179-V178),LN(V179/V178)))</f>
        <v/>
      </c>
      <c r="AI179" s="9">
        <f>IF(OR($S179="",$S178=""),"",IF($E$5="diff",(W179-W178),LN(W179/W178)))</f>
        <v/>
      </c>
      <c r="AJ179" s="9">
        <f>IF(OR($S179="",$S178=""),"",IF($F$5="diff",(X179-X178),LN(X179/X178)))</f>
        <v/>
      </c>
      <c r="AK179" s="9">
        <f>IF(OR($S179="",$S178=""),"",IF($G$5="diff",(Y179-Y178),LN(Y179/Y178)))</f>
        <v/>
      </c>
      <c r="AL179" s="9">
        <f>IF(OR($S179="",$S178=""),"",IF($H$5="diff",(Z179-Z178),LN(Z179/Z178)))</f>
        <v/>
      </c>
      <c r="AM179" s="9">
        <f>IF(OR($S179="",$S178=""),"",IF($I$5="diff",(AA179-AA178),LN(AA179/AA178)))</f>
        <v/>
      </c>
      <c r="AN179" s="9">
        <f>IF(OR($S179="",$S178=""),"",IF($J$5="diff",(AB179-AB178),LN(AB179/AB178)))</f>
        <v/>
      </c>
      <c r="AO179" s="9">
        <f>IF(OR($S179="",$S178=""),"",IF($K$5="diff",(AC179-AC178),LN(AC179/AC178)))</f>
        <v/>
      </c>
      <c r="AR179" s="9">
        <f>IF($AF179="","",$AU$13+$AU$4*AG179+$AU$5*AH179+$AU$6*AI179+$AU$7*AJ179+$AU$8*AK179+$AU$9*AL179+$AU$10*AM179+$AU$11*AN179+$AU$12*AO179)</f>
        <v/>
      </c>
      <c r="AY179" s="10">
        <f>IF(AND((ROW()-7)&gt;=$Q$5,(ROW()-6)&lt;=$Q$3),INDEX(LINEST(OFFSET(AF179,1-$Q$5,0,$Q$5,1),OFFSET(AG179,1-$Q$5,0,$Q$5,9),TRUE,TRUE),1,10)*$Q$4,"")</f>
        <v/>
      </c>
      <c r="AZ179" s="9">
        <f>IF(AND((ROW()-7)&gt;=$Q$5,(ROW()-6)&lt;=$Q$3),INDEX(LINEST(OFFSET(AF179,1-$Q$5,0,$Q$5,1),OFFSET(AG179,1-$Q$5,0,$Q$5,9),TRUE,TRUE),1,9),"")</f>
        <v/>
      </c>
      <c r="BA179" s="9">
        <f>IF(AND((ROW()-7)&gt;=$Q$5,(ROW()-6)&lt;=$Q$3),INDEX(LINEST(OFFSET(AF179,1-$Q$5,0,$Q$5,1),OFFSET(AG179,1-$Q$5,0,$Q$5,9),TRUE,TRUE),1,8),"")</f>
        <v/>
      </c>
      <c r="BB179" s="9">
        <f>IF(AND((ROW()-7)&gt;=$Q$5,(ROW()-6)&lt;=$Q$3),INDEX(LINEST(OFFSET(AF179,1-$Q$5,0,$Q$5,1),OFFSET(AG179,1-$Q$5,0,$Q$5,9),TRUE,TRUE),1,7),"")</f>
        <v/>
      </c>
      <c r="BC179" s="9">
        <f>IF(AND((ROW()-7)&gt;=$Q$5,(ROW()-6)&lt;=$Q$3),INDEX(LINEST(OFFSET(AF179,1-$Q$5,0,$Q$5,1),OFFSET(AG179,1-$Q$5,0,$Q$5,9),TRUE,TRUE),1,6),"")</f>
        <v/>
      </c>
      <c r="BD179" s="9">
        <f>IF(AND((ROW()-7)&gt;=$Q$5,(ROW()-6)&lt;=$Q$3),INDEX(LINEST(OFFSET(AF179,1-$Q$5,0,$Q$5,1),OFFSET(AG179,1-$Q$5,0,$Q$5,9),TRUE,TRUE),1,5),"")</f>
        <v/>
      </c>
      <c r="BE179" s="9">
        <f>IF(AND((ROW()-7)&gt;=$Q$5,(ROW()-6)&lt;=$Q$3),INDEX(LINEST(OFFSET(AF179,1-$Q$5,0,$Q$5,1),OFFSET(AG179,1-$Q$5,0,$Q$5,9),TRUE,TRUE),1,4),"")</f>
        <v/>
      </c>
      <c r="BF179" s="9">
        <f>IF(AND((ROW()-7)&gt;=$Q$5,(ROW()-6)&lt;=$Q$3),INDEX(LINEST(OFFSET(AF179,1-$Q$5,0,$Q$5,1),OFFSET(AG179,1-$Q$5,0,$Q$5,9),TRUE,TRUE),1,3),"")</f>
        <v/>
      </c>
      <c r="BG179" s="9">
        <f>IF(AND((ROW()-7)&gt;=$Q$5,(ROW()-6)&lt;=$Q$3),INDEX(LINEST(OFFSET(AF179,1-$Q$5,0,$Q$5,1),OFFSET(AG179,1-$Q$5,0,$Q$5,9),TRUE,TRUE),1,2),"")</f>
        <v/>
      </c>
      <c r="BH179" s="9">
        <f>IF(AND((ROW()-7)&gt;=$Q$5,(ROW()-6)&lt;=$Q$3),INDEX(LINEST(OFFSET(AF179,1-$Q$5,0,$Q$5,1),OFFSET(AG179,1-$Q$5,0,$Q$5,9),TRUE,TRUE),1,1),"")</f>
        <v/>
      </c>
      <c r="BI179" s="10">
        <f>IF(AND((ROW()-7)&gt;=$Q$5,(ROW()-6)&lt;=$Q$3),INDEX(LINEST(OFFSET(AF179,1-$Q$5,0,$Q$5,1),OFFSET(AG179,1-$Q$5,0,$Q$5,9),TRUE,TRUE),3,1),"")</f>
        <v/>
      </c>
      <c r="BL179" s="9">
        <f>IF(AND((ROW()-6)&lt;=$Q$3,ISNUMBER(AY178)),AY178/$Q$4+AZ178*AG179+BA178*AH179+BB178*AI179+BC178*AJ179+BD178*AK179+BE178*AL179+BF178*AM179+BG178*AN179+BH178*AO179,"")</f>
        <v/>
      </c>
      <c r="BM179">
        <f>IF(ISNUMBER(BL179),AVERAGE(OFFSET(AF178,1-$Q$5,0,$Q$5,1)),"")</f>
        <v/>
      </c>
      <c r="BN179">
        <f>IF(ISNUMBER(BL179),(AF179-BL179)^2,"")</f>
        <v/>
      </c>
      <c r="BO179">
        <f>IF(ISNUMBER(BL179),AF179^2,"")</f>
        <v/>
      </c>
      <c r="BP179">
        <f>IF(ISNUMBER(BL179),(AF179-BM179)^2,"")</f>
        <v/>
      </c>
    </row>
    <row r="180">
      <c r="O180">
        <f>IF($R180="","",IF($Q$1="Weekly",INT(($R180-2)/7),IF($Q$1="Quarterly",YEAR($R180)*4+ROUNDUP(MONTH($R180)/3),YEAR($R180)*12+MONTH($R180))))</f>
        <v/>
      </c>
      <c r="P180">
        <f>IF($R180="","",IF($R181="",1,IF($O180&lt;&gt;$O181,1,0)))</f>
        <v/>
      </c>
      <c r="Q180">
        <f>IF($P180=1,SUM($P$7:$P180),"")</f>
        <v/>
      </c>
      <c r="R180">
        <f>IF($A180="","",IF(ISNUMBER($A180),$A180,IFERROR(DATEVALUE($A180),NA())))</f>
        <v/>
      </c>
      <c r="S180" s="7">
        <f>IFERROR(INDEX($R$7:$R$60000,MATCH(ROW()-6,$Q$7:$Q$60000,0)),"")</f>
        <v/>
      </c>
      <c r="T180">
        <f>IFERROR(INDEX($B$7:$B$60000,MATCH(ROW()-6,$Q$7:$Q$60000,0))*1,"")</f>
        <v/>
      </c>
      <c r="U180">
        <f>IFERROR(INDEX($C$7:$C$60000,MATCH(ROW()-6,$Q$7:$Q$60000,0))*1,"")</f>
        <v/>
      </c>
      <c r="V180">
        <f>IFERROR(INDEX($D$7:$D$60000,MATCH(ROW()-6,$Q$7:$Q$60000,0))*1,"")</f>
        <v/>
      </c>
      <c r="W180">
        <f>IFERROR(INDEX($E$7:$E$60000,MATCH(ROW()-6,$Q$7:$Q$60000,0))*1,"")</f>
        <v/>
      </c>
      <c r="X180">
        <f>IFERROR(INDEX($F$7:$F$60000,MATCH(ROW()-6,$Q$7:$Q$60000,0))*1,"")</f>
        <v/>
      </c>
      <c r="Y180">
        <f>IFERROR(INDEX($G$7:$G$60000,MATCH(ROW()-6,$Q$7:$Q$60000,0))*1,"")</f>
        <v/>
      </c>
      <c r="Z180">
        <f>IFERROR(INDEX($H$7:$H$60000,MATCH(ROW()-6,$Q$7:$Q$60000,0))*1,"")</f>
        <v/>
      </c>
      <c r="AA180">
        <f>IFERROR(INDEX($I$7:$I$60000,MATCH(ROW()-6,$Q$7:$Q$60000,0))*1,"")</f>
        <v/>
      </c>
      <c r="AB180">
        <f>IFERROR(INDEX($J$7:$J$60000,MATCH(ROW()-6,$Q$7:$Q$60000,0))*1,"")</f>
        <v/>
      </c>
      <c r="AC180">
        <f>IFERROR(INDEX($K$7:$K$60000,MATCH(ROW()-6,$Q$7:$Q$60000,0))*1,"")</f>
        <v/>
      </c>
      <c r="AF180" s="9">
        <f>IF(OR($S180="",$S179=""),"",IF($B$5="diff",($T180-$T179),LN($T180/$T179)))</f>
        <v/>
      </c>
      <c r="AG180" s="9">
        <f>IF(OR($S180="",$S179=""),"",IF($C$5="diff",(U180-U179),LN(U180/U179)))</f>
        <v/>
      </c>
      <c r="AH180" s="9">
        <f>IF(OR($S180="",$S179=""),"",IF($D$5="diff",(V180-V179),LN(V180/V179)))</f>
        <v/>
      </c>
      <c r="AI180" s="9">
        <f>IF(OR($S180="",$S179=""),"",IF($E$5="diff",(W180-W179),LN(W180/W179)))</f>
        <v/>
      </c>
      <c r="AJ180" s="9">
        <f>IF(OR($S180="",$S179=""),"",IF($F$5="diff",(X180-X179),LN(X180/X179)))</f>
        <v/>
      </c>
      <c r="AK180" s="9">
        <f>IF(OR($S180="",$S179=""),"",IF($G$5="diff",(Y180-Y179),LN(Y180/Y179)))</f>
        <v/>
      </c>
      <c r="AL180" s="9">
        <f>IF(OR($S180="",$S179=""),"",IF($H$5="diff",(Z180-Z179),LN(Z180/Z179)))</f>
        <v/>
      </c>
      <c r="AM180" s="9">
        <f>IF(OR($S180="",$S179=""),"",IF($I$5="diff",(AA180-AA179),LN(AA180/AA179)))</f>
        <v/>
      </c>
      <c r="AN180" s="9">
        <f>IF(OR($S180="",$S179=""),"",IF($J$5="diff",(AB180-AB179),LN(AB180/AB179)))</f>
        <v/>
      </c>
      <c r="AO180" s="9">
        <f>IF(OR($S180="",$S179=""),"",IF($K$5="diff",(AC180-AC179),LN(AC180/AC179)))</f>
        <v/>
      </c>
      <c r="AR180" s="9">
        <f>IF($AF180="","",$AU$13+$AU$4*AG180+$AU$5*AH180+$AU$6*AI180+$AU$7*AJ180+$AU$8*AK180+$AU$9*AL180+$AU$10*AM180+$AU$11*AN180+$AU$12*AO180)</f>
        <v/>
      </c>
      <c r="AY180" s="10">
        <f>IF(AND((ROW()-7)&gt;=$Q$5,(ROW()-6)&lt;=$Q$3),INDEX(LINEST(OFFSET(AF180,1-$Q$5,0,$Q$5,1),OFFSET(AG180,1-$Q$5,0,$Q$5,9),TRUE,TRUE),1,10)*$Q$4,"")</f>
        <v/>
      </c>
      <c r="AZ180" s="9">
        <f>IF(AND((ROW()-7)&gt;=$Q$5,(ROW()-6)&lt;=$Q$3),INDEX(LINEST(OFFSET(AF180,1-$Q$5,0,$Q$5,1),OFFSET(AG180,1-$Q$5,0,$Q$5,9),TRUE,TRUE),1,9),"")</f>
        <v/>
      </c>
      <c r="BA180" s="9">
        <f>IF(AND((ROW()-7)&gt;=$Q$5,(ROW()-6)&lt;=$Q$3),INDEX(LINEST(OFFSET(AF180,1-$Q$5,0,$Q$5,1),OFFSET(AG180,1-$Q$5,0,$Q$5,9),TRUE,TRUE),1,8),"")</f>
        <v/>
      </c>
      <c r="BB180" s="9">
        <f>IF(AND((ROW()-7)&gt;=$Q$5,(ROW()-6)&lt;=$Q$3),INDEX(LINEST(OFFSET(AF180,1-$Q$5,0,$Q$5,1),OFFSET(AG180,1-$Q$5,0,$Q$5,9),TRUE,TRUE),1,7),"")</f>
        <v/>
      </c>
      <c r="BC180" s="9">
        <f>IF(AND((ROW()-7)&gt;=$Q$5,(ROW()-6)&lt;=$Q$3),INDEX(LINEST(OFFSET(AF180,1-$Q$5,0,$Q$5,1),OFFSET(AG180,1-$Q$5,0,$Q$5,9),TRUE,TRUE),1,6),"")</f>
        <v/>
      </c>
      <c r="BD180" s="9">
        <f>IF(AND((ROW()-7)&gt;=$Q$5,(ROW()-6)&lt;=$Q$3),INDEX(LINEST(OFFSET(AF180,1-$Q$5,0,$Q$5,1),OFFSET(AG180,1-$Q$5,0,$Q$5,9),TRUE,TRUE),1,5),"")</f>
        <v/>
      </c>
      <c r="BE180" s="9">
        <f>IF(AND((ROW()-7)&gt;=$Q$5,(ROW()-6)&lt;=$Q$3),INDEX(LINEST(OFFSET(AF180,1-$Q$5,0,$Q$5,1),OFFSET(AG180,1-$Q$5,0,$Q$5,9),TRUE,TRUE),1,4),"")</f>
        <v/>
      </c>
      <c r="BF180" s="9">
        <f>IF(AND((ROW()-7)&gt;=$Q$5,(ROW()-6)&lt;=$Q$3),INDEX(LINEST(OFFSET(AF180,1-$Q$5,0,$Q$5,1),OFFSET(AG180,1-$Q$5,0,$Q$5,9),TRUE,TRUE),1,3),"")</f>
        <v/>
      </c>
      <c r="BG180" s="9">
        <f>IF(AND((ROW()-7)&gt;=$Q$5,(ROW()-6)&lt;=$Q$3),INDEX(LINEST(OFFSET(AF180,1-$Q$5,0,$Q$5,1),OFFSET(AG180,1-$Q$5,0,$Q$5,9),TRUE,TRUE),1,2),"")</f>
        <v/>
      </c>
      <c r="BH180" s="9">
        <f>IF(AND((ROW()-7)&gt;=$Q$5,(ROW()-6)&lt;=$Q$3),INDEX(LINEST(OFFSET(AF180,1-$Q$5,0,$Q$5,1),OFFSET(AG180,1-$Q$5,0,$Q$5,9),TRUE,TRUE),1,1),"")</f>
        <v/>
      </c>
      <c r="BI180" s="10">
        <f>IF(AND((ROW()-7)&gt;=$Q$5,(ROW()-6)&lt;=$Q$3),INDEX(LINEST(OFFSET(AF180,1-$Q$5,0,$Q$5,1),OFFSET(AG180,1-$Q$5,0,$Q$5,9),TRUE,TRUE),3,1),"")</f>
        <v/>
      </c>
      <c r="BL180" s="9">
        <f>IF(AND((ROW()-6)&lt;=$Q$3,ISNUMBER(AY179)),AY179/$Q$4+AZ179*AG180+BA179*AH180+BB179*AI180+BC179*AJ180+BD179*AK180+BE179*AL180+BF179*AM180+BG179*AN180+BH179*AO180,"")</f>
        <v/>
      </c>
      <c r="BM180">
        <f>IF(ISNUMBER(BL180),AVERAGE(OFFSET(AF179,1-$Q$5,0,$Q$5,1)),"")</f>
        <v/>
      </c>
      <c r="BN180">
        <f>IF(ISNUMBER(BL180),(AF180-BL180)^2,"")</f>
        <v/>
      </c>
      <c r="BO180">
        <f>IF(ISNUMBER(BL180),AF180^2,"")</f>
        <v/>
      </c>
      <c r="BP180">
        <f>IF(ISNUMBER(BL180),(AF180-BM180)^2,"")</f>
        <v/>
      </c>
    </row>
    <row r="181">
      <c r="O181">
        <f>IF($R181="","",IF($Q$1="Weekly",INT(($R181-2)/7),IF($Q$1="Quarterly",YEAR($R181)*4+ROUNDUP(MONTH($R181)/3),YEAR($R181)*12+MONTH($R181))))</f>
        <v/>
      </c>
      <c r="P181">
        <f>IF($R181="","",IF($R182="",1,IF($O181&lt;&gt;$O182,1,0)))</f>
        <v/>
      </c>
      <c r="Q181">
        <f>IF($P181=1,SUM($P$7:$P181),"")</f>
        <v/>
      </c>
      <c r="R181">
        <f>IF($A181="","",IF(ISNUMBER($A181),$A181,IFERROR(DATEVALUE($A181),NA())))</f>
        <v/>
      </c>
      <c r="S181" s="7">
        <f>IFERROR(INDEX($R$7:$R$60000,MATCH(ROW()-6,$Q$7:$Q$60000,0)),"")</f>
        <v/>
      </c>
      <c r="T181">
        <f>IFERROR(INDEX($B$7:$B$60000,MATCH(ROW()-6,$Q$7:$Q$60000,0))*1,"")</f>
        <v/>
      </c>
      <c r="U181">
        <f>IFERROR(INDEX($C$7:$C$60000,MATCH(ROW()-6,$Q$7:$Q$60000,0))*1,"")</f>
        <v/>
      </c>
      <c r="V181">
        <f>IFERROR(INDEX($D$7:$D$60000,MATCH(ROW()-6,$Q$7:$Q$60000,0))*1,"")</f>
        <v/>
      </c>
      <c r="W181">
        <f>IFERROR(INDEX($E$7:$E$60000,MATCH(ROW()-6,$Q$7:$Q$60000,0))*1,"")</f>
        <v/>
      </c>
      <c r="X181">
        <f>IFERROR(INDEX($F$7:$F$60000,MATCH(ROW()-6,$Q$7:$Q$60000,0))*1,"")</f>
        <v/>
      </c>
      <c r="Y181">
        <f>IFERROR(INDEX($G$7:$G$60000,MATCH(ROW()-6,$Q$7:$Q$60000,0))*1,"")</f>
        <v/>
      </c>
      <c r="Z181">
        <f>IFERROR(INDEX($H$7:$H$60000,MATCH(ROW()-6,$Q$7:$Q$60000,0))*1,"")</f>
        <v/>
      </c>
      <c r="AA181">
        <f>IFERROR(INDEX($I$7:$I$60000,MATCH(ROW()-6,$Q$7:$Q$60000,0))*1,"")</f>
        <v/>
      </c>
      <c r="AB181">
        <f>IFERROR(INDEX($J$7:$J$60000,MATCH(ROW()-6,$Q$7:$Q$60000,0))*1,"")</f>
        <v/>
      </c>
      <c r="AC181">
        <f>IFERROR(INDEX($K$7:$K$60000,MATCH(ROW()-6,$Q$7:$Q$60000,0))*1,"")</f>
        <v/>
      </c>
      <c r="AF181" s="9">
        <f>IF(OR($S181="",$S180=""),"",IF($B$5="diff",($T181-$T180),LN($T181/$T180)))</f>
        <v/>
      </c>
      <c r="AG181" s="9">
        <f>IF(OR($S181="",$S180=""),"",IF($C$5="diff",(U181-U180),LN(U181/U180)))</f>
        <v/>
      </c>
      <c r="AH181" s="9">
        <f>IF(OR($S181="",$S180=""),"",IF($D$5="diff",(V181-V180),LN(V181/V180)))</f>
        <v/>
      </c>
      <c r="AI181" s="9">
        <f>IF(OR($S181="",$S180=""),"",IF($E$5="diff",(W181-W180),LN(W181/W180)))</f>
        <v/>
      </c>
      <c r="AJ181" s="9">
        <f>IF(OR($S181="",$S180=""),"",IF($F$5="diff",(X181-X180),LN(X181/X180)))</f>
        <v/>
      </c>
      <c r="AK181" s="9">
        <f>IF(OR($S181="",$S180=""),"",IF($G$5="diff",(Y181-Y180),LN(Y181/Y180)))</f>
        <v/>
      </c>
      <c r="AL181" s="9">
        <f>IF(OR($S181="",$S180=""),"",IF($H$5="diff",(Z181-Z180),LN(Z181/Z180)))</f>
        <v/>
      </c>
      <c r="AM181" s="9">
        <f>IF(OR($S181="",$S180=""),"",IF($I$5="diff",(AA181-AA180),LN(AA181/AA180)))</f>
        <v/>
      </c>
      <c r="AN181" s="9">
        <f>IF(OR($S181="",$S180=""),"",IF($J$5="diff",(AB181-AB180),LN(AB181/AB180)))</f>
        <v/>
      </c>
      <c r="AO181" s="9">
        <f>IF(OR($S181="",$S180=""),"",IF($K$5="diff",(AC181-AC180),LN(AC181/AC180)))</f>
        <v/>
      </c>
      <c r="AR181" s="9">
        <f>IF($AF181="","",$AU$13+$AU$4*AG181+$AU$5*AH181+$AU$6*AI181+$AU$7*AJ181+$AU$8*AK181+$AU$9*AL181+$AU$10*AM181+$AU$11*AN181+$AU$12*AO181)</f>
        <v/>
      </c>
      <c r="AY181" s="10">
        <f>IF(AND((ROW()-7)&gt;=$Q$5,(ROW()-6)&lt;=$Q$3),INDEX(LINEST(OFFSET(AF181,1-$Q$5,0,$Q$5,1),OFFSET(AG181,1-$Q$5,0,$Q$5,9),TRUE,TRUE),1,10)*$Q$4,"")</f>
        <v/>
      </c>
      <c r="AZ181" s="9">
        <f>IF(AND((ROW()-7)&gt;=$Q$5,(ROW()-6)&lt;=$Q$3),INDEX(LINEST(OFFSET(AF181,1-$Q$5,0,$Q$5,1),OFFSET(AG181,1-$Q$5,0,$Q$5,9),TRUE,TRUE),1,9),"")</f>
        <v/>
      </c>
      <c r="BA181" s="9">
        <f>IF(AND((ROW()-7)&gt;=$Q$5,(ROW()-6)&lt;=$Q$3),INDEX(LINEST(OFFSET(AF181,1-$Q$5,0,$Q$5,1),OFFSET(AG181,1-$Q$5,0,$Q$5,9),TRUE,TRUE),1,8),"")</f>
        <v/>
      </c>
      <c r="BB181" s="9">
        <f>IF(AND((ROW()-7)&gt;=$Q$5,(ROW()-6)&lt;=$Q$3),INDEX(LINEST(OFFSET(AF181,1-$Q$5,0,$Q$5,1),OFFSET(AG181,1-$Q$5,0,$Q$5,9),TRUE,TRUE),1,7),"")</f>
        <v/>
      </c>
      <c r="BC181" s="9">
        <f>IF(AND((ROW()-7)&gt;=$Q$5,(ROW()-6)&lt;=$Q$3),INDEX(LINEST(OFFSET(AF181,1-$Q$5,0,$Q$5,1),OFFSET(AG181,1-$Q$5,0,$Q$5,9),TRUE,TRUE),1,6),"")</f>
        <v/>
      </c>
      <c r="BD181" s="9">
        <f>IF(AND((ROW()-7)&gt;=$Q$5,(ROW()-6)&lt;=$Q$3),INDEX(LINEST(OFFSET(AF181,1-$Q$5,0,$Q$5,1),OFFSET(AG181,1-$Q$5,0,$Q$5,9),TRUE,TRUE),1,5),"")</f>
        <v/>
      </c>
      <c r="BE181" s="9">
        <f>IF(AND((ROW()-7)&gt;=$Q$5,(ROW()-6)&lt;=$Q$3),INDEX(LINEST(OFFSET(AF181,1-$Q$5,0,$Q$5,1),OFFSET(AG181,1-$Q$5,0,$Q$5,9),TRUE,TRUE),1,4),"")</f>
        <v/>
      </c>
      <c r="BF181" s="9">
        <f>IF(AND((ROW()-7)&gt;=$Q$5,(ROW()-6)&lt;=$Q$3),INDEX(LINEST(OFFSET(AF181,1-$Q$5,0,$Q$5,1),OFFSET(AG181,1-$Q$5,0,$Q$5,9),TRUE,TRUE),1,3),"")</f>
        <v/>
      </c>
      <c r="BG181" s="9">
        <f>IF(AND((ROW()-7)&gt;=$Q$5,(ROW()-6)&lt;=$Q$3),INDEX(LINEST(OFFSET(AF181,1-$Q$5,0,$Q$5,1),OFFSET(AG181,1-$Q$5,0,$Q$5,9),TRUE,TRUE),1,2),"")</f>
        <v/>
      </c>
      <c r="BH181" s="9">
        <f>IF(AND((ROW()-7)&gt;=$Q$5,(ROW()-6)&lt;=$Q$3),INDEX(LINEST(OFFSET(AF181,1-$Q$5,0,$Q$5,1),OFFSET(AG181,1-$Q$5,0,$Q$5,9),TRUE,TRUE),1,1),"")</f>
        <v/>
      </c>
      <c r="BI181" s="10">
        <f>IF(AND((ROW()-7)&gt;=$Q$5,(ROW()-6)&lt;=$Q$3),INDEX(LINEST(OFFSET(AF181,1-$Q$5,0,$Q$5,1),OFFSET(AG181,1-$Q$5,0,$Q$5,9),TRUE,TRUE),3,1),"")</f>
        <v/>
      </c>
      <c r="BL181" s="9">
        <f>IF(AND((ROW()-6)&lt;=$Q$3,ISNUMBER(AY180)),AY180/$Q$4+AZ180*AG181+BA180*AH181+BB180*AI181+BC180*AJ181+BD180*AK181+BE180*AL181+BF180*AM181+BG180*AN181+BH180*AO181,"")</f>
        <v/>
      </c>
      <c r="BM181">
        <f>IF(ISNUMBER(BL181),AVERAGE(OFFSET(AF180,1-$Q$5,0,$Q$5,1)),"")</f>
        <v/>
      </c>
      <c r="BN181">
        <f>IF(ISNUMBER(BL181),(AF181-BL181)^2,"")</f>
        <v/>
      </c>
      <c r="BO181">
        <f>IF(ISNUMBER(BL181),AF181^2,"")</f>
        <v/>
      </c>
      <c r="BP181">
        <f>IF(ISNUMBER(BL181),(AF181-BM181)^2,"")</f>
        <v/>
      </c>
    </row>
    <row r="182">
      <c r="O182">
        <f>IF($R182="","",IF($Q$1="Weekly",INT(($R182-2)/7),IF($Q$1="Quarterly",YEAR($R182)*4+ROUNDUP(MONTH($R182)/3),YEAR($R182)*12+MONTH($R182))))</f>
        <v/>
      </c>
      <c r="P182">
        <f>IF($R182="","",IF($R183="",1,IF($O182&lt;&gt;$O183,1,0)))</f>
        <v/>
      </c>
      <c r="Q182">
        <f>IF($P182=1,SUM($P$7:$P182),"")</f>
        <v/>
      </c>
      <c r="R182">
        <f>IF($A182="","",IF(ISNUMBER($A182),$A182,IFERROR(DATEVALUE($A182),NA())))</f>
        <v/>
      </c>
      <c r="S182" s="7">
        <f>IFERROR(INDEX($R$7:$R$60000,MATCH(ROW()-6,$Q$7:$Q$60000,0)),"")</f>
        <v/>
      </c>
      <c r="T182">
        <f>IFERROR(INDEX($B$7:$B$60000,MATCH(ROW()-6,$Q$7:$Q$60000,0))*1,"")</f>
        <v/>
      </c>
      <c r="U182">
        <f>IFERROR(INDEX($C$7:$C$60000,MATCH(ROW()-6,$Q$7:$Q$60000,0))*1,"")</f>
        <v/>
      </c>
      <c r="V182">
        <f>IFERROR(INDEX($D$7:$D$60000,MATCH(ROW()-6,$Q$7:$Q$60000,0))*1,"")</f>
        <v/>
      </c>
      <c r="W182">
        <f>IFERROR(INDEX($E$7:$E$60000,MATCH(ROW()-6,$Q$7:$Q$60000,0))*1,"")</f>
        <v/>
      </c>
      <c r="X182">
        <f>IFERROR(INDEX($F$7:$F$60000,MATCH(ROW()-6,$Q$7:$Q$60000,0))*1,"")</f>
        <v/>
      </c>
      <c r="Y182">
        <f>IFERROR(INDEX($G$7:$G$60000,MATCH(ROW()-6,$Q$7:$Q$60000,0))*1,"")</f>
        <v/>
      </c>
      <c r="Z182">
        <f>IFERROR(INDEX($H$7:$H$60000,MATCH(ROW()-6,$Q$7:$Q$60000,0))*1,"")</f>
        <v/>
      </c>
      <c r="AA182">
        <f>IFERROR(INDEX($I$7:$I$60000,MATCH(ROW()-6,$Q$7:$Q$60000,0))*1,"")</f>
        <v/>
      </c>
      <c r="AB182">
        <f>IFERROR(INDEX($J$7:$J$60000,MATCH(ROW()-6,$Q$7:$Q$60000,0))*1,"")</f>
        <v/>
      </c>
      <c r="AC182">
        <f>IFERROR(INDEX($K$7:$K$60000,MATCH(ROW()-6,$Q$7:$Q$60000,0))*1,"")</f>
        <v/>
      </c>
      <c r="AF182" s="9">
        <f>IF(OR($S182="",$S181=""),"",IF($B$5="diff",($T182-$T181),LN($T182/$T181)))</f>
        <v/>
      </c>
      <c r="AG182" s="9">
        <f>IF(OR($S182="",$S181=""),"",IF($C$5="diff",(U182-U181),LN(U182/U181)))</f>
        <v/>
      </c>
      <c r="AH182" s="9">
        <f>IF(OR($S182="",$S181=""),"",IF($D$5="diff",(V182-V181),LN(V182/V181)))</f>
        <v/>
      </c>
      <c r="AI182" s="9">
        <f>IF(OR($S182="",$S181=""),"",IF($E$5="diff",(W182-W181),LN(W182/W181)))</f>
        <v/>
      </c>
      <c r="AJ182" s="9">
        <f>IF(OR($S182="",$S181=""),"",IF($F$5="diff",(X182-X181),LN(X182/X181)))</f>
        <v/>
      </c>
      <c r="AK182" s="9">
        <f>IF(OR($S182="",$S181=""),"",IF($G$5="diff",(Y182-Y181),LN(Y182/Y181)))</f>
        <v/>
      </c>
      <c r="AL182" s="9">
        <f>IF(OR($S182="",$S181=""),"",IF($H$5="diff",(Z182-Z181),LN(Z182/Z181)))</f>
        <v/>
      </c>
      <c r="AM182" s="9">
        <f>IF(OR($S182="",$S181=""),"",IF($I$5="diff",(AA182-AA181),LN(AA182/AA181)))</f>
        <v/>
      </c>
      <c r="AN182" s="9">
        <f>IF(OR($S182="",$S181=""),"",IF($J$5="diff",(AB182-AB181),LN(AB182/AB181)))</f>
        <v/>
      </c>
      <c r="AO182" s="9">
        <f>IF(OR($S182="",$S181=""),"",IF($K$5="diff",(AC182-AC181),LN(AC182/AC181)))</f>
        <v/>
      </c>
      <c r="AR182" s="9">
        <f>IF($AF182="","",$AU$13+$AU$4*AG182+$AU$5*AH182+$AU$6*AI182+$AU$7*AJ182+$AU$8*AK182+$AU$9*AL182+$AU$10*AM182+$AU$11*AN182+$AU$12*AO182)</f>
        <v/>
      </c>
      <c r="AY182" s="10">
        <f>IF(AND((ROW()-7)&gt;=$Q$5,(ROW()-6)&lt;=$Q$3),INDEX(LINEST(OFFSET(AF182,1-$Q$5,0,$Q$5,1),OFFSET(AG182,1-$Q$5,0,$Q$5,9),TRUE,TRUE),1,10)*$Q$4,"")</f>
        <v/>
      </c>
      <c r="AZ182" s="9">
        <f>IF(AND((ROW()-7)&gt;=$Q$5,(ROW()-6)&lt;=$Q$3),INDEX(LINEST(OFFSET(AF182,1-$Q$5,0,$Q$5,1),OFFSET(AG182,1-$Q$5,0,$Q$5,9),TRUE,TRUE),1,9),"")</f>
        <v/>
      </c>
      <c r="BA182" s="9">
        <f>IF(AND((ROW()-7)&gt;=$Q$5,(ROW()-6)&lt;=$Q$3),INDEX(LINEST(OFFSET(AF182,1-$Q$5,0,$Q$5,1),OFFSET(AG182,1-$Q$5,0,$Q$5,9),TRUE,TRUE),1,8),"")</f>
        <v/>
      </c>
      <c r="BB182" s="9">
        <f>IF(AND((ROW()-7)&gt;=$Q$5,(ROW()-6)&lt;=$Q$3),INDEX(LINEST(OFFSET(AF182,1-$Q$5,0,$Q$5,1),OFFSET(AG182,1-$Q$5,0,$Q$5,9),TRUE,TRUE),1,7),"")</f>
        <v/>
      </c>
      <c r="BC182" s="9">
        <f>IF(AND((ROW()-7)&gt;=$Q$5,(ROW()-6)&lt;=$Q$3),INDEX(LINEST(OFFSET(AF182,1-$Q$5,0,$Q$5,1),OFFSET(AG182,1-$Q$5,0,$Q$5,9),TRUE,TRUE),1,6),"")</f>
        <v/>
      </c>
      <c r="BD182" s="9">
        <f>IF(AND((ROW()-7)&gt;=$Q$5,(ROW()-6)&lt;=$Q$3),INDEX(LINEST(OFFSET(AF182,1-$Q$5,0,$Q$5,1),OFFSET(AG182,1-$Q$5,0,$Q$5,9),TRUE,TRUE),1,5),"")</f>
        <v/>
      </c>
      <c r="BE182" s="9">
        <f>IF(AND((ROW()-7)&gt;=$Q$5,(ROW()-6)&lt;=$Q$3),INDEX(LINEST(OFFSET(AF182,1-$Q$5,0,$Q$5,1),OFFSET(AG182,1-$Q$5,0,$Q$5,9),TRUE,TRUE),1,4),"")</f>
        <v/>
      </c>
      <c r="BF182" s="9">
        <f>IF(AND((ROW()-7)&gt;=$Q$5,(ROW()-6)&lt;=$Q$3),INDEX(LINEST(OFFSET(AF182,1-$Q$5,0,$Q$5,1),OFFSET(AG182,1-$Q$5,0,$Q$5,9),TRUE,TRUE),1,3),"")</f>
        <v/>
      </c>
      <c r="BG182" s="9">
        <f>IF(AND((ROW()-7)&gt;=$Q$5,(ROW()-6)&lt;=$Q$3),INDEX(LINEST(OFFSET(AF182,1-$Q$5,0,$Q$5,1),OFFSET(AG182,1-$Q$5,0,$Q$5,9),TRUE,TRUE),1,2),"")</f>
        <v/>
      </c>
      <c r="BH182" s="9">
        <f>IF(AND((ROW()-7)&gt;=$Q$5,(ROW()-6)&lt;=$Q$3),INDEX(LINEST(OFFSET(AF182,1-$Q$5,0,$Q$5,1),OFFSET(AG182,1-$Q$5,0,$Q$5,9),TRUE,TRUE),1,1),"")</f>
        <v/>
      </c>
      <c r="BI182" s="10">
        <f>IF(AND((ROW()-7)&gt;=$Q$5,(ROW()-6)&lt;=$Q$3),INDEX(LINEST(OFFSET(AF182,1-$Q$5,0,$Q$5,1),OFFSET(AG182,1-$Q$5,0,$Q$5,9),TRUE,TRUE),3,1),"")</f>
        <v/>
      </c>
      <c r="BL182" s="9">
        <f>IF(AND((ROW()-6)&lt;=$Q$3,ISNUMBER(AY181)),AY181/$Q$4+AZ181*AG182+BA181*AH182+BB181*AI182+BC181*AJ182+BD181*AK182+BE181*AL182+BF181*AM182+BG181*AN182+BH181*AO182,"")</f>
        <v/>
      </c>
      <c r="BM182">
        <f>IF(ISNUMBER(BL182),AVERAGE(OFFSET(AF181,1-$Q$5,0,$Q$5,1)),"")</f>
        <v/>
      </c>
      <c r="BN182">
        <f>IF(ISNUMBER(BL182),(AF182-BL182)^2,"")</f>
        <v/>
      </c>
      <c r="BO182">
        <f>IF(ISNUMBER(BL182),AF182^2,"")</f>
        <v/>
      </c>
      <c r="BP182">
        <f>IF(ISNUMBER(BL182),(AF182-BM182)^2,"")</f>
        <v/>
      </c>
    </row>
    <row r="183">
      <c r="O183">
        <f>IF($R183="","",IF($Q$1="Weekly",INT(($R183-2)/7),IF($Q$1="Quarterly",YEAR($R183)*4+ROUNDUP(MONTH($R183)/3),YEAR($R183)*12+MONTH($R183))))</f>
        <v/>
      </c>
      <c r="P183">
        <f>IF($R183="","",IF($R184="",1,IF($O183&lt;&gt;$O184,1,0)))</f>
        <v/>
      </c>
      <c r="Q183">
        <f>IF($P183=1,SUM($P$7:$P183),"")</f>
        <v/>
      </c>
      <c r="R183">
        <f>IF($A183="","",IF(ISNUMBER($A183),$A183,IFERROR(DATEVALUE($A183),NA())))</f>
        <v/>
      </c>
      <c r="S183" s="7">
        <f>IFERROR(INDEX($R$7:$R$60000,MATCH(ROW()-6,$Q$7:$Q$60000,0)),"")</f>
        <v/>
      </c>
      <c r="T183">
        <f>IFERROR(INDEX($B$7:$B$60000,MATCH(ROW()-6,$Q$7:$Q$60000,0))*1,"")</f>
        <v/>
      </c>
      <c r="U183">
        <f>IFERROR(INDEX($C$7:$C$60000,MATCH(ROW()-6,$Q$7:$Q$60000,0))*1,"")</f>
        <v/>
      </c>
      <c r="V183">
        <f>IFERROR(INDEX($D$7:$D$60000,MATCH(ROW()-6,$Q$7:$Q$60000,0))*1,"")</f>
        <v/>
      </c>
      <c r="W183">
        <f>IFERROR(INDEX($E$7:$E$60000,MATCH(ROW()-6,$Q$7:$Q$60000,0))*1,"")</f>
        <v/>
      </c>
      <c r="X183">
        <f>IFERROR(INDEX($F$7:$F$60000,MATCH(ROW()-6,$Q$7:$Q$60000,0))*1,"")</f>
        <v/>
      </c>
      <c r="Y183">
        <f>IFERROR(INDEX($G$7:$G$60000,MATCH(ROW()-6,$Q$7:$Q$60000,0))*1,"")</f>
        <v/>
      </c>
      <c r="Z183">
        <f>IFERROR(INDEX($H$7:$H$60000,MATCH(ROW()-6,$Q$7:$Q$60000,0))*1,"")</f>
        <v/>
      </c>
      <c r="AA183">
        <f>IFERROR(INDEX($I$7:$I$60000,MATCH(ROW()-6,$Q$7:$Q$60000,0))*1,"")</f>
        <v/>
      </c>
      <c r="AB183">
        <f>IFERROR(INDEX($J$7:$J$60000,MATCH(ROW()-6,$Q$7:$Q$60000,0))*1,"")</f>
        <v/>
      </c>
      <c r="AC183">
        <f>IFERROR(INDEX($K$7:$K$60000,MATCH(ROW()-6,$Q$7:$Q$60000,0))*1,"")</f>
        <v/>
      </c>
      <c r="AF183" s="9">
        <f>IF(OR($S183="",$S182=""),"",IF($B$5="diff",($T183-$T182),LN($T183/$T182)))</f>
        <v/>
      </c>
      <c r="AG183" s="9">
        <f>IF(OR($S183="",$S182=""),"",IF($C$5="diff",(U183-U182),LN(U183/U182)))</f>
        <v/>
      </c>
      <c r="AH183" s="9">
        <f>IF(OR($S183="",$S182=""),"",IF($D$5="diff",(V183-V182),LN(V183/V182)))</f>
        <v/>
      </c>
      <c r="AI183" s="9">
        <f>IF(OR($S183="",$S182=""),"",IF($E$5="diff",(W183-W182),LN(W183/W182)))</f>
        <v/>
      </c>
      <c r="AJ183" s="9">
        <f>IF(OR($S183="",$S182=""),"",IF($F$5="diff",(X183-X182),LN(X183/X182)))</f>
        <v/>
      </c>
      <c r="AK183" s="9">
        <f>IF(OR($S183="",$S182=""),"",IF($G$5="diff",(Y183-Y182),LN(Y183/Y182)))</f>
        <v/>
      </c>
      <c r="AL183" s="9">
        <f>IF(OR($S183="",$S182=""),"",IF($H$5="diff",(Z183-Z182),LN(Z183/Z182)))</f>
        <v/>
      </c>
      <c r="AM183" s="9">
        <f>IF(OR($S183="",$S182=""),"",IF($I$5="diff",(AA183-AA182),LN(AA183/AA182)))</f>
        <v/>
      </c>
      <c r="AN183" s="9">
        <f>IF(OR($S183="",$S182=""),"",IF($J$5="diff",(AB183-AB182),LN(AB183/AB182)))</f>
        <v/>
      </c>
      <c r="AO183" s="9">
        <f>IF(OR($S183="",$S182=""),"",IF($K$5="diff",(AC183-AC182),LN(AC183/AC182)))</f>
        <v/>
      </c>
      <c r="AR183" s="9">
        <f>IF($AF183="","",$AU$13+$AU$4*AG183+$AU$5*AH183+$AU$6*AI183+$AU$7*AJ183+$AU$8*AK183+$AU$9*AL183+$AU$10*AM183+$AU$11*AN183+$AU$12*AO183)</f>
        <v/>
      </c>
      <c r="AY183" s="10">
        <f>IF(AND((ROW()-7)&gt;=$Q$5,(ROW()-6)&lt;=$Q$3),INDEX(LINEST(OFFSET(AF183,1-$Q$5,0,$Q$5,1),OFFSET(AG183,1-$Q$5,0,$Q$5,9),TRUE,TRUE),1,10)*$Q$4,"")</f>
        <v/>
      </c>
      <c r="AZ183" s="9">
        <f>IF(AND((ROW()-7)&gt;=$Q$5,(ROW()-6)&lt;=$Q$3),INDEX(LINEST(OFFSET(AF183,1-$Q$5,0,$Q$5,1),OFFSET(AG183,1-$Q$5,0,$Q$5,9),TRUE,TRUE),1,9),"")</f>
        <v/>
      </c>
      <c r="BA183" s="9">
        <f>IF(AND((ROW()-7)&gt;=$Q$5,(ROW()-6)&lt;=$Q$3),INDEX(LINEST(OFFSET(AF183,1-$Q$5,0,$Q$5,1),OFFSET(AG183,1-$Q$5,0,$Q$5,9),TRUE,TRUE),1,8),"")</f>
        <v/>
      </c>
      <c r="BB183" s="9">
        <f>IF(AND((ROW()-7)&gt;=$Q$5,(ROW()-6)&lt;=$Q$3),INDEX(LINEST(OFFSET(AF183,1-$Q$5,0,$Q$5,1),OFFSET(AG183,1-$Q$5,0,$Q$5,9),TRUE,TRUE),1,7),"")</f>
        <v/>
      </c>
      <c r="BC183" s="9">
        <f>IF(AND((ROW()-7)&gt;=$Q$5,(ROW()-6)&lt;=$Q$3),INDEX(LINEST(OFFSET(AF183,1-$Q$5,0,$Q$5,1),OFFSET(AG183,1-$Q$5,0,$Q$5,9),TRUE,TRUE),1,6),"")</f>
        <v/>
      </c>
      <c r="BD183" s="9">
        <f>IF(AND((ROW()-7)&gt;=$Q$5,(ROW()-6)&lt;=$Q$3),INDEX(LINEST(OFFSET(AF183,1-$Q$5,0,$Q$5,1),OFFSET(AG183,1-$Q$5,0,$Q$5,9),TRUE,TRUE),1,5),"")</f>
        <v/>
      </c>
      <c r="BE183" s="9">
        <f>IF(AND((ROW()-7)&gt;=$Q$5,(ROW()-6)&lt;=$Q$3),INDEX(LINEST(OFFSET(AF183,1-$Q$5,0,$Q$5,1),OFFSET(AG183,1-$Q$5,0,$Q$5,9),TRUE,TRUE),1,4),"")</f>
        <v/>
      </c>
      <c r="BF183" s="9">
        <f>IF(AND((ROW()-7)&gt;=$Q$5,(ROW()-6)&lt;=$Q$3),INDEX(LINEST(OFFSET(AF183,1-$Q$5,0,$Q$5,1),OFFSET(AG183,1-$Q$5,0,$Q$5,9),TRUE,TRUE),1,3),"")</f>
        <v/>
      </c>
      <c r="BG183" s="9">
        <f>IF(AND((ROW()-7)&gt;=$Q$5,(ROW()-6)&lt;=$Q$3),INDEX(LINEST(OFFSET(AF183,1-$Q$5,0,$Q$5,1),OFFSET(AG183,1-$Q$5,0,$Q$5,9),TRUE,TRUE),1,2),"")</f>
        <v/>
      </c>
      <c r="BH183" s="9">
        <f>IF(AND((ROW()-7)&gt;=$Q$5,(ROW()-6)&lt;=$Q$3),INDEX(LINEST(OFFSET(AF183,1-$Q$5,0,$Q$5,1),OFFSET(AG183,1-$Q$5,0,$Q$5,9),TRUE,TRUE),1,1),"")</f>
        <v/>
      </c>
      <c r="BI183" s="10">
        <f>IF(AND((ROW()-7)&gt;=$Q$5,(ROW()-6)&lt;=$Q$3),INDEX(LINEST(OFFSET(AF183,1-$Q$5,0,$Q$5,1),OFFSET(AG183,1-$Q$5,0,$Q$5,9),TRUE,TRUE),3,1),"")</f>
        <v/>
      </c>
      <c r="BL183" s="9">
        <f>IF(AND((ROW()-6)&lt;=$Q$3,ISNUMBER(AY182)),AY182/$Q$4+AZ182*AG183+BA182*AH183+BB182*AI183+BC182*AJ183+BD182*AK183+BE182*AL183+BF182*AM183+BG182*AN183+BH182*AO183,"")</f>
        <v/>
      </c>
      <c r="BM183">
        <f>IF(ISNUMBER(BL183),AVERAGE(OFFSET(AF182,1-$Q$5,0,$Q$5,1)),"")</f>
        <v/>
      </c>
      <c r="BN183">
        <f>IF(ISNUMBER(BL183),(AF183-BL183)^2,"")</f>
        <v/>
      </c>
      <c r="BO183">
        <f>IF(ISNUMBER(BL183),AF183^2,"")</f>
        <v/>
      </c>
      <c r="BP183">
        <f>IF(ISNUMBER(BL183),(AF183-BM183)^2,"")</f>
        <v/>
      </c>
    </row>
    <row r="184">
      <c r="O184">
        <f>IF($R184="","",IF($Q$1="Weekly",INT(($R184-2)/7),IF($Q$1="Quarterly",YEAR($R184)*4+ROUNDUP(MONTH($R184)/3),YEAR($R184)*12+MONTH($R184))))</f>
        <v/>
      </c>
      <c r="P184">
        <f>IF($R184="","",IF($R185="",1,IF($O184&lt;&gt;$O185,1,0)))</f>
        <v/>
      </c>
      <c r="Q184">
        <f>IF($P184=1,SUM($P$7:$P184),"")</f>
        <v/>
      </c>
      <c r="R184">
        <f>IF($A184="","",IF(ISNUMBER($A184),$A184,IFERROR(DATEVALUE($A184),NA())))</f>
        <v/>
      </c>
      <c r="S184" s="7">
        <f>IFERROR(INDEX($R$7:$R$60000,MATCH(ROW()-6,$Q$7:$Q$60000,0)),"")</f>
        <v/>
      </c>
      <c r="T184">
        <f>IFERROR(INDEX($B$7:$B$60000,MATCH(ROW()-6,$Q$7:$Q$60000,0))*1,"")</f>
        <v/>
      </c>
      <c r="U184">
        <f>IFERROR(INDEX($C$7:$C$60000,MATCH(ROW()-6,$Q$7:$Q$60000,0))*1,"")</f>
        <v/>
      </c>
      <c r="V184">
        <f>IFERROR(INDEX($D$7:$D$60000,MATCH(ROW()-6,$Q$7:$Q$60000,0))*1,"")</f>
        <v/>
      </c>
      <c r="W184">
        <f>IFERROR(INDEX($E$7:$E$60000,MATCH(ROW()-6,$Q$7:$Q$60000,0))*1,"")</f>
        <v/>
      </c>
      <c r="X184">
        <f>IFERROR(INDEX($F$7:$F$60000,MATCH(ROW()-6,$Q$7:$Q$60000,0))*1,"")</f>
        <v/>
      </c>
      <c r="Y184">
        <f>IFERROR(INDEX($G$7:$G$60000,MATCH(ROW()-6,$Q$7:$Q$60000,0))*1,"")</f>
        <v/>
      </c>
      <c r="Z184">
        <f>IFERROR(INDEX($H$7:$H$60000,MATCH(ROW()-6,$Q$7:$Q$60000,0))*1,"")</f>
        <v/>
      </c>
      <c r="AA184">
        <f>IFERROR(INDEX($I$7:$I$60000,MATCH(ROW()-6,$Q$7:$Q$60000,0))*1,"")</f>
        <v/>
      </c>
      <c r="AB184">
        <f>IFERROR(INDEX($J$7:$J$60000,MATCH(ROW()-6,$Q$7:$Q$60000,0))*1,"")</f>
        <v/>
      </c>
      <c r="AC184">
        <f>IFERROR(INDEX($K$7:$K$60000,MATCH(ROW()-6,$Q$7:$Q$60000,0))*1,"")</f>
        <v/>
      </c>
      <c r="AF184" s="9">
        <f>IF(OR($S184="",$S183=""),"",IF($B$5="diff",($T184-$T183),LN($T184/$T183)))</f>
        <v/>
      </c>
      <c r="AG184" s="9">
        <f>IF(OR($S184="",$S183=""),"",IF($C$5="diff",(U184-U183),LN(U184/U183)))</f>
        <v/>
      </c>
      <c r="AH184" s="9">
        <f>IF(OR($S184="",$S183=""),"",IF($D$5="diff",(V184-V183),LN(V184/V183)))</f>
        <v/>
      </c>
      <c r="AI184" s="9">
        <f>IF(OR($S184="",$S183=""),"",IF($E$5="diff",(W184-W183),LN(W184/W183)))</f>
        <v/>
      </c>
      <c r="AJ184" s="9">
        <f>IF(OR($S184="",$S183=""),"",IF($F$5="diff",(X184-X183),LN(X184/X183)))</f>
        <v/>
      </c>
      <c r="AK184" s="9">
        <f>IF(OR($S184="",$S183=""),"",IF($G$5="diff",(Y184-Y183),LN(Y184/Y183)))</f>
        <v/>
      </c>
      <c r="AL184" s="9">
        <f>IF(OR($S184="",$S183=""),"",IF($H$5="diff",(Z184-Z183),LN(Z184/Z183)))</f>
        <v/>
      </c>
      <c r="AM184" s="9">
        <f>IF(OR($S184="",$S183=""),"",IF($I$5="diff",(AA184-AA183),LN(AA184/AA183)))</f>
        <v/>
      </c>
      <c r="AN184" s="9">
        <f>IF(OR($S184="",$S183=""),"",IF($J$5="diff",(AB184-AB183),LN(AB184/AB183)))</f>
        <v/>
      </c>
      <c r="AO184" s="9">
        <f>IF(OR($S184="",$S183=""),"",IF($K$5="diff",(AC184-AC183),LN(AC184/AC183)))</f>
        <v/>
      </c>
      <c r="AR184" s="9">
        <f>IF($AF184="","",$AU$13+$AU$4*AG184+$AU$5*AH184+$AU$6*AI184+$AU$7*AJ184+$AU$8*AK184+$AU$9*AL184+$AU$10*AM184+$AU$11*AN184+$AU$12*AO184)</f>
        <v/>
      </c>
      <c r="AY184" s="10">
        <f>IF(AND((ROW()-7)&gt;=$Q$5,(ROW()-6)&lt;=$Q$3),INDEX(LINEST(OFFSET(AF184,1-$Q$5,0,$Q$5,1),OFFSET(AG184,1-$Q$5,0,$Q$5,9),TRUE,TRUE),1,10)*$Q$4,"")</f>
        <v/>
      </c>
      <c r="AZ184" s="9">
        <f>IF(AND((ROW()-7)&gt;=$Q$5,(ROW()-6)&lt;=$Q$3),INDEX(LINEST(OFFSET(AF184,1-$Q$5,0,$Q$5,1),OFFSET(AG184,1-$Q$5,0,$Q$5,9),TRUE,TRUE),1,9),"")</f>
        <v/>
      </c>
      <c r="BA184" s="9">
        <f>IF(AND((ROW()-7)&gt;=$Q$5,(ROW()-6)&lt;=$Q$3),INDEX(LINEST(OFFSET(AF184,1-$Q$5,0,$Q$5,1),OFFSET(AG184,1-$Q$5,0,$Q$5,9),TRUE,TRUE),1,8),"")</f>
        <v/>
      </c>
      <c r="BB184" s="9">
        <f>IF(AND((ROW()-7)&gt;=$Q$5,(ROW()-6)&lt;=$Q$3),INDEX(LINEST(OFFSET(AF184,1-$Q$5,0,$Q$5,1),OFFSET(AG184,1-$Q$5,0,$Q$5,9),TRUE,TRUE),1,7),"")</f>
        <v/>
      </c>
      <c r="BC184" s="9">
        <f>IF(AND((ROW()-7)&gt;=$Q$5,(ROW()-6)&lt;=$Q$3),INDEX(LINEST(OFFSET(AF184,1-$Q$5,0,$Q$5,1),OFFSET(AG184,1-$Q$5,0,$Q$5,9),TRUE,TRUE),1,6),"")</f>
        <v/>
      </c>
      <c r="BD184" s="9">
        <f>IF(AND((ROW()-7)&gt;=$Q$5,(ROW()-6)&lt;=$Q$3),INDEX(LINEST(OFFSET(AF184,1-$Q$5,0,$Q$5,1),OFFSET(AG184,1-$Q$5,0,$Q$5,9),TRUE,TRUE),1,5),"")</f>
        <v/>
      </c>
      <c r="BE184" s="9">
        <f>IF(AND((ROW()-7)&gt;=$Q$5,(ROW()-6)&lt;=$Q$3),INDEX(LINEST(OFFSET(AF184,1-$Q$5,0,$Q$5,1),OFFSET(AG184,1-$Q$5,0,$Q$5,9),TRUE,TRUE),1,4),"")</f>
        <v/>
      </c>
      <c r="BF184" s="9">
        <f>IF(AND((ROW()-7)&gt;=$Q$5,(ROW()-6)&lt;=$Q$3),INDEX(LINEST(OFFSET(AF184,1-$Q$5,0,$Q$5,1),OFFSET(AG184,1-$Q$5,0,$Q$5,9),TRUE,TRUE),1,3),"")</f>
        <v/>
      </c>
      <c r="BG184" s="9">
        <f>IF(AND((ROW()-7)&gt;=$Q$5,(ROW()-6)&lt;=$Q$3),INDEX(LINEST(OFFSET(AF184,1-$Q$5,0,$Q$5,1),OFFSET(AG184,1-$Q$5,0,$Q$5,9),TRUE,TRUE),1,2),"")</f>
        <v/>
      </c>
      <c r="BH184" s="9">
        <f>IF(AND((ROW()-7)&gt;=$Q$5,(ROW()-6)&lt;=$Q$3),INDEX(LINEST(OFFSET(AF184,1-$Q$5,0,$Q$5,1),OFFSET(AG184,1-$Q$5,0,$Q$5,9),TRUE,TRUE),1,1),"")</f>
        <v/>
      </c>
      <c r="BI184" s="10">
        <f>IF(AND((ROW()-7)&gt;=$Q$5,(ROW()-6)&lt;=$Q$3),INDEX(LINEST(OFFSET(AF184,1-$Q$5,0,$Q$5,1),OFFSET(AG184,1-$Q$5,0,$Q$5,9),TRUE,TRUE),3,1),"")</f>
        <v/>
      </c>
      <c r="BL184" s="9">
        <f>IF(AND((ROW()-6)&lt;=$Q$3,ISNUMBER(AY183)),AY183/$Q$4+AZ183*AG184+BA183*AH184+BB183*AI184+BC183*AJ184+BD183*AK184+BE183*AL184+BF183*AM184+BG183*AN184+BH183*AO184,"")</f>
        <v/>
      </c>
      <c r="BM184">
        <f>IF(ISNUMBER(BL184),AVERAGE(OFFSET(AF183,1-$Q$5,0,$Q$5,1)),"")</f>
        <v/>
      </c>
      <c r="BN184">
        <f>IF(ISNUMBER(BL184),(AF184-BL184)^2,"")</f>
        <v/>
      </c>
      <c r="BO184">
        <f>IF(ISNUMBER(BL184),AF184^2,"")</f>
        <v/>
      </c>
      <c r="BP184">
        <f>IF(ISNUMBER(BL184),(AF184-BM184)^2,"")</f>
        <v/>
      </c>
    </row>
    <row r="185">
      <c r="O185">
        <f>IF($R185="","",IF($Q$1="Weekly",INT(($R185-2)/7),IF($Q$1="Quarterly",YEAR($R185)*4+ROUNDUP(MONTH($R185)/3),YEAR($R185)*12+MONTH($R185))))</f>
        <v/>
      </c>
      <c r="P185">
        <f>IF($R185="","",IF($R186="",1,IF($O185&lt;&gt;$O186,1,0)))</f>
        <v/>
      </c>
      <c r="Q185">
        <f>IF($P185=1,SUM($P$7:$P185),"")</f>
        <v/>
      </c>
      <c r="R185">
        <f>IF($A185="","",IF(ISNUMBER($A185),$A185,IFERROR(DATEVALUE($A185),NA())))</f>
        <v/>
      </c>
      <c r="S185" s="7">
        <f>IFERROR(INDEX($R$7:$R$60000,MATCH(ROW()-6,$Q$7:$Q$60000,0)),"")</f>
        <v/>
      </c>
      <c r="T185">
        <f>IFERROR(INDEX($B$7:$B$60000,MATCH(ROW()-6,$Q$7:$Q$60000,0))*1,"")</f>
        <v/>
      </c>
      <c r="U185">
        <f>IFERROR(INDEX($C$7:$C$60000,MATCH(ROW()-6,$Q$7:$Q$60000,0))*1,"")</f>
        <v/>
      </c>
      <c r="V185">
        <f>IFERROR(INDEX($D$7:$D$60000,MATCH(ROW()-6,$Q$7:$Q$60000,0))*1,"")</f>
        <v/>
      </c>
      <c r="W185">
        <f>IFERROR(INDEX($E$7:$E$60000,MATCH(ROW()-6,$Q$7:$Q$60000,0))*1,"")</f>
        <v/>
      </c>
      <c r="X185">
        <f>IFERROR(INDEX($F$7:$F$60000,MATCH(ROW()-6,$Q$7:$Q$60000,0))*1,"")</f>
        <v/>
      </c>
      <c r="Y185">
        <f>IFERROR(INDEX($G$7:$G$60000,MATCH(ROW()-6,$Q$7:$Q$60000,0))*1,"")</f>
        <v/>
      </c>
      <c r="Z185">
        <f>IFERROR(INDEX($H$7:$H$60000,MATCH(ROW()-6,$Q$7:$Q$60000,0))*1,"")</f>
        <v/>
      </c>
      <c r="AA185">
        <f>IFERROR(INDEX($I$7:$I$60000,MATCH(ROW()-6,$Q$7:$Q$60000,0))*1,"")</f>
        <v/>
      </c>
      <c r="AB185">
        <f>IFERROR(INDEX($J$7:$J$60000,MATCH(ROW()-6,$Q$7:$Q$60000,0))*1,"")</f>
        <v/>
      </c>
      <c r="AC185">
        <f>IFERROR(INDEX($K$7:$K$60000,MATCH(ROW()-6,$Q$7:$Q$60000,0))*1,"")</f>
        <v/>
      </c>
      <c r="AF185" s="9">
        <f>IF(OR($S185="",$S184=""),"",IF($B$5="diff",($T185-$T184),LN($T185/$T184)))</f>
        <v/>
      </c>
      <c r="AG185" s="9">
        <f>IF(OR($S185="",$S184=""),"",IF($C$5="diff",(U185-U184),LN(U185/U184)))</f>
        <v/>
      </c>
      <c r="AH185" s="9">
        <f>IF(OR($S185="",$S184=""),"",IF($D$5="diff",(V185-V184),LN(V185/V184)))</f>
        <v/>
      </c>
      <c r="AI185" s="9">
        <f>IF(OR($S185="",$S184=""),"",IF($E$5="diff",(W185-W184),LN(W185/W184)))</f>
        <v/>
      </c>
      <c r="AJ185" s="9">
        <f>IF(OR($S185="",$S184=""),"",IF($F$5="diff",(X185-X184),LN(X185/X184)))</f>
        <v/>
      </c>
      <c r="AK185" s="9">
        <f>IF(OR($S185="",$S184=""),"",IF($G$5="diff",(Y185-Y184),LN(Y185/Y184)))</f>
        <v/>
      </c>
      <c r="AL185" s="9">
        <f>IF(OR($S185="",$S184=""),"",IF($H$5="diff",(Z185-Z184),LN(Z185/Z184)))</f>
        <v/>
      </c>
      <c r="AM185" s="9">
        <f>IF(OR($S185="",$S184=""),"",IF($I$5="diff",(AA185-AA184),LN(AA185/AA184)))</f>
        <v/>
      </c>
      <c r="AN185" s="9">
        <f>IF(OR($S185="",$S184=""),"",IF($J$5="diff",(AB185-AB184),LN(AB185/AB184)))</f>
        <v/>
      </c>
      <c r="AO185" s="9">
        <f>IF(OR($S185="",$S184=""),"",IF($K$5="diff",(AC185-AC184),LN(AC185/AC184)))</f>
        <v/>
      </c>
      <c r="AR185" s="9">
        <f>IF($AF185="","",$AU$13+$AU$4*AG185+$AU$5*AH185+$AU$6*AI185+$AU$7*AJ185+$AU$8*AK185+$AU$9*AL185+$AU$10*AM185+$AU$11*AN185+$AU$12*AO185)</f>
        <v/>
      </c>
      <c r="AY185" s="10">
        <f>IF(AND((ROW()-7)&gt;=$Q$5,(ROW()-6)&lt;=$Q$3),INDEX(LINEST(OFFSET(AF185,1-$Q$5,0,$Q$5,1),OFFSET(AG185,1-$Q$5,0,$Q$5,9),TRUE,TRUE),1,10)*$Q$4,"")</f>
        <v/>
      </c>
      <c r="AZ185" s="9">
        <f>IF(AND((ROW()-7)&gt;=$Q$5,(ROW()-6)&lt;=$Q$3),INDEX(LINEST(OFFSET(AF185,1-$Q$5,0,$Q$5,1),OFFSET(AG185,1-$Q$5,0,$Q$5,9),TRUE,TRUE),1,9),"")</f>
        <v/>
      </c>
      <c r="BA185" s="9">
        <f>IF(AND((ROW()-7)&gt;=$Q$5,(ROW()-6)&lt;=$Q$3),INDEX(LINEST(OFFSET(AF185,1-$Q$5,0,$Q$5,1),OFFSET(AG185,1-$Q$5,0,$Q$5,9),TRUE,TRUE),1,8),"")</f>
        <v/>
      </c>
      <c r="BB185" s="9">
        <f>IF(AND((ROW()-7)&gt;=$Q$5,(ROW()-6)&lt;=$Q$3),INDEX(LINEST(OFFSET(AF185,1-$Q$5,0,$Q$5,1),OFFSET(AG185,1-$Q$5,0,$Q$5,9),TRUE,TRUE),1,7),"")</f>
        <v/>
      </c>
      <c r="BC185" s="9">
        <f>IF(AND((ROW()-7)&gt;=$Q$5,(ROW()-6)&lt;=$Q$3),INDEX(LINEST(OFFSET(AF185,1-$Q$5,0,$Q$5,1),OFFSET(AG185,1-$Q$5,0,$Q$5,9),TRUE,TRUE),1,6),"")</f>
        <v/>
      </c>
      <c r="BD185" s="9">
        <f>IF(AND((ROW()-7)&gt;=$Q$5,(ROW()-6)&lt;=$Q$3),INDEX(LINEST(OFFSET(AF185,1-$Q$5,0,$Q$5,1),OFFSET(AG185,1-$Q$5,0,$Q$5,9),TRUE,TRUE),1,5),"")</f>
        <v/>
      </c>
      <c r="BE185" s="9">
        <f>IF(AND((ROW()-7)&gt;=$Q$5,(ROW()-6)&lt;=$Q$3),INDEX(LINEST(OFFSET(AF185,1-$Q$5,0,$Q$5,1),OFFSET(AG185,1-$Q$5,0,$Q$5,9),TRUE,TRUE),1,4),"")</f>
        <v/>
      </c>
      <c r="BF185" s="9">
        <f>IF(AND((ROW()-7)&gt;=$Q$5,(ROW()-6)&lt;=$Q$3),INDEX(LINEST(OFFSET(AF185,1-$Q$5,0,$Q$5,1),OFFSET(AG185,1-$Q$5,0,$Q$5,9),TRUE,TRUE),1,3),"")</f>
        <v/>
      </c>
      <c r="BG185" s="9">
        <f>IF(AND((ROW()-7)&gt;=$Q$5,(ROW()-6)&lt;=$Q$3),INDEX(LINEST(OFFSET(AF185,1-$Q$5,0,$Q$5,1),OFFSET(AG185,1-$Q$5,0,$Q$5,9),TRUE,TRUE),1,2),"")</f>
        <v/>
      </c>
      <c r="BH185" s="9">
        <f>IF(AND((ROW()-7)&gt;=$Q$5,(ROW()-6)&lt;=$Q$3),INDEX(LINEST(OFFSET(AF185,1-$Q$5,0,$Q$5,1),OFFSET(AG185,1-$Q$5,0,$Q$5,9),TRUE,TRUE),1,1),"")</f>
        <v/>
      </c>
      <c r="BI185" s="10">
        <f>IF(AND((ROW()-7)&gt;=$Q$5,(ROW()-6)&lt;=$Q$3),INDEX(LINEST(OFFSET(AF185,1-$Q$5,0,$Q$5,1),OFFSET(AG185,1-$Q$5,0,$Q$5,9),TRUE,TRUE),3,1),"")</f>
        <v/>
      </c>
      <c r="BL185" s="9">
        <f>IF(AND((ROW()-6)&lt;=$Q$3,ISNUMBER(AY184)),AY184/$Q$4+AZ184*AG185+BA184*AH185+BB184*AI185+BC184*AJ185+BD184*AK185+BE184*AL185+BF184*AM185+BG184*AN185+BH184*AO185,"")</f>
        <v/>
      </c>
      <c r="BM185">
        <f>IF(ISNUMBER(BL185),AVERAGE(OFFSET(AF184,1-$Q$5,0,$Q$5,1)),"")</f>
        <v/>
      </c>
      <c r="BN185">
        <f>IF(ISNUMBER(BL185),(AF185-BL185)^2,"")</f>
        <v/>
      </c>
      <c r="BO185">
        <f>IF(ISNUMBER(BL185),AF185^2,"")</f>
        <v/>
      </c>
      <c r="BP185">
        <f>IF(ISNUMBER(BL185),(AF185-BM185)^2,"")</f>
        <v/>
      </c>
    </row>
    <row r="186">
      <c r="O186">
        <f>IF($R186="","",IF($Q$1="Weekly",INT(($R186-2)/7),IF($Q$1="Quarterly",YEAR($R186)*4+ROUNDUP(MONTH($R186)/3),YEAR($R186)*12+MONTH($R186))))</f>
        <v/>
      </c>
      <c r="P186">
        <f>IF($R186="","",IF($R187="",1,IF($O186&lt;&gt;$O187,1,0)))</f>
        <v/>
      </c>
      <c r="Q186">
        <f>IF($P186=1,SUM($P$7:$P186),"")</f>
        <v/>
      </c>
      <c r="R186">
        <f>IF($A186="","",IF(ISNUMBER($A186),$A186,IFERROR(DATEVALUE($A186),NA())))</f>
        <v/>
      </c>
      <c r="S186" s="7">
        <f>IFERROR(INDEX($R$7:$R$60000,MATCH(ROW()-6,$Q$7:$Q$60000,0)),"")</f>
        <v/>
      </c>
      <c r="T186">
        <f>IFERROR(INDEX($B$7:$B$60000,MATCH(ROW()-6,$Q$7:$Q$60000,0))*1,"")</f>
        <v/>
      </c>
      <c r="U186">
        <f>IFERROR(INDEX($C$7:$C$60000,MATCH(ROW()-6,$Q$7:$Q$60000,0))*1,"")</f>
        <v/>
      </c>
      <c r="V186">
        <f>IFERROR(INDEX($D$7:$D$60000,MATCH(ROW()-6,$Q$7:$Q$60000,0))*1,"")</f>
        <v/>
      </c>
      <c r="W186">
        <f>IFERROR(INDEX($E$7:$E$60000,MATCH(ROW()-6,$Q$7:$Q$60000,0))*1,"")</f>
        <v/>
      </c>
      <c r="X186">
        <f>IFERROR(INDEX($F$7:$F$60000,MATCH(ROW()-6,$Q$7:$Q$60000,0))*1,"")</f>
        <v/>
      </c>
      <c r="Y186">
        <f>IFERROR(INDEX($G$7:$G$60000,MATCH(ROW()-6,$Q$7:$Q$60000,0))*1,"")</f>
        <v/>
      </c>
      <c r="Z186">
        <f>IFERROR(INDEX($H$7:$H$60000,MATCH(ROW()-6,$Q$7:$Q$60000,0))*1,"")</f>
        <v/>
      </c>
      <c r="AA186">
        <f>IFERROR(INDEX($I$7:$I$60000,MATCH(ROW()-6,$Q$7:$Q$60000,0))*1,"")</f>
        <v/>
      </c>
      <c r="AB186">
        <f>IFERROR(INDEX($J$7:$J$60000,MATCH(ROW()-6,$Q$7:$Q$60000,0))*1,"")</f>
        <v/>
      </c>
      <c r="AC186">
        <f>IFERROR(INDEX($K$7:$K$60000,MATCH(ROW()-6,$Q$7:$Q$60000,0))*1,"")</f>
        <v/>
      </c>
      <c r="AF186" s="9">
        <f>IF(OR($S186="",$S185=""),"",IF($B$5="diff",($T186-$T185),LN($T186/$T185)))</f>
        <v/>
      </c>
      <c r="AG186" s="9">
        <f>IF(OR($S186="",$S185=""),"",IF($C$5="diff",(U186-U185),LN(U186/U185)))</f>
        <v/>
      </c>
      <c r="AH186" s="9">
        <f>IF(OR($S186="",$S185=""),"",IF($D$5="diff",(V186-V185),LN(V186/V185)))</f>
        <v/>
      </c>
      <c r="AI186" s="9">
        <f>IF(OR($S186="",$S185=""),"",IF($E$5="diff",(W186-W185),LN(W186/W185)))</f>
        <v/>
      </c>
      <c r="AJ186" s="9">
        <f>IF(OR($S186="",$S185=""),"",IF($F$5="diff",(X186-X185),LN(X186/X185)))</f>
        <v/>
      </c>
      <c r="AK186" s="9">
        <f>IF(OR($S186="",$S185=""),"",IF($G$5="diff",(Y186-Y185),LN(Y186/Y185)))</f>
        <v/>
      </c>
      <c r="AL186" s="9">
        <f>IF(OR($S186="",$S185=""),"",IF($H$5="diff",(Z186-Z185),LN(Z186/Z185)))</f>
        <v/>
      </c>
      <c r="AM186" s="9">
        <f>IF(OR($S186="",$S185=""),"",IF($I$5="diff",(AA186-AA185),LN(AA186/AA185)))</f>
        <v/>
      </c>
      <c r="AN186" s="9">
        <f>IF(OR($S186="",$S185=""),"",IF($J$5="diff",(AB186-AB185),LN(AB186/AB185)))</f>
        <v/>
      </c>
      <c r="AO186" s="9">
        <f>IF(OR($S186="",$S185=""),"",IF($K$5="diff",(AC186-AC185),LN(AC186/AC185)))</f>
        <v/>
      </c>
      <c r="AR186" s="9">
        <f>IF($AF186="","",$AU$13+$AU$4*AG186+$AU$5*AH186+$AU$6*AI186+$AU$7*AJ186+$AU$8*AK186+$AU$9*AL186+$AU$10*AM186+$AU$11*AN186+$AU$12*AO186)</f>
        <v/>
      </c>
      <c r="AY186" s="10">
        <f>IF(AND((ROW()-7)&gt;=$Q$5,(ROW()-6)&lt;=$Q$3),INDEX(LINEST(OFFSET(AF186,1-$Q$5,0,$Q$5,1),OFFSET(AG186,1-$Q$5,0,$Q$5,9),TRUE,TRUE),1,10)*$Q$4,"")</f>
        <v/>
      </c>
      <c r="AZ186" s="9">
        <f>IF(AND((ROW()-7)&gt;=$Q$5,(ROW()-6)&lt;=$Q$3),INDEX(LINEST(OFFSET(AF186,1-$Q$5,0,$Q$5,1),OFFSET(AG186,1-$Q$5,0,$Q$5,9),TRUE,TRUE),1,9),"")</f>
        <v/>
      </c>
      <c r="BA186" s="9">
        <f>IF(AND((ROW()-7)&gt;=$Q$5,(ROW()-6)&lt;=$Q$3),INDEX(LINEST(OFFSET(AF186,1-$Q$5,0,$Q$5,1),OFFSET(AG186,1-$Q$5,0,$Q$5,9),TRUE,TRUE),1,8),"")</f>
        <v/>
      </c>
      <c r="BB186" s="9">
        <f>IF(AND((ROW()-7)&gt;=$Q$5,(ROW()-6)&lt;=$Q$3),INDEX(LINEST(OFFSET(AF186,1-$Q$5,0,$Q$5,1),OFFSET(AG186,1-$Q$5,0,$Q$5,9),TRUE,TRUE),1,7),"")</f>
        <v/>
      </c>
      <c r="BC186" s="9">
        <f>IF(AND((ROW()-7)&gt;=$Q$5,(ROW()-6)&lt;=$Q$3),INDEX(LINEST(OFFSET(AF186,1-$Q$5,0,$Q$5,1),OFFSET(AG186,1-$Q$5,0,$Q$5,9),TRUE,TRUE),1,6),"")</f>
        <v/>
      </c>
      <c r="BD186" s="9">
        <f>IF(AND((ROW()-7)&gt;=$Q$5,(ROW()-6)&lt;=$Q$3),INDEX(LINEST(OFFSET(AF186,1-$Q$5,0,$Q$5,1),OFFSET(AG186,1-$Q$5,0,$Q$5,9),TRUE,TRUE),1,5),"")</f>
        <v/>
      </c>
      <c r="BE186" s="9">
        <f>IF(AND((ROW()-7)&gt;=$Q$5,(ROW()-6)&lt;=$Q$3),INDEX(LINEST(OFFSET(AF186,1-$Q$5,0,$Q$5,1),OFFSET(AG186,1-$Q$5,0,$Q$5,9),TRUE,TRUE),1,4),"")</f>
        <v/>
      </c>
      <c r="BF186" s="9">
        <f>IF(AND((ROW()-7)&gt;=$Q$5,(ROW()-6)&lt;=$Q$3),INDEX(LINEST(OFFSET(AF186,1-$Q$5,0,$Q$5,1),OFFSET(AG186,1-$Q$5,0,$Q$5,9),TRUE,TRUE),1,3),"")</f>
        <v/>
      </c>
      <c r="BG186" s="9">
        <f>IF(AND((ROW()-7)&gt;=$Q$5,(ROW()-6)&lt;=$Q$3),INDEX(LINEST(OFFSET(AF186,1-$Q$5,0,$Q$5,1),OFFSET(AG186,1-$Q$5,0,$Q$5,9),TRUE,TRUE),1,2),"")</f>
        <v/>
      </c>
      <c r="BH186" s="9">
        <f>IF(AND((ROW()-7)&gt;=$Q$5,(ROW()-6)&lt;=$Q$3),INDEX(LINEST(OFFSET(AF186,1-$Q$5,0,$Q$5,1),OFFSET(AG186,1-$Q$5,0,$Q$5,9),TRUE,TRUE),1,1),"")</f>
        <v/>
      </c>
      <c r="BI186" s="10">
        <f>IF(AND((ROW()-7)&gt;=$Q$5,(ROW()-6)&lt;=$Q$3),INDEX(LINEST(OFFSET(AF186,1-$Q$5,0,$Q$5,1),OFFSET(AG186,1-$Q$5,0,$Q$5,9),TRUE,TRUE),3,1),"")</f>
        <v/>
      </c>
      <c r="BL186" s="9">
        <f>IF(AND((ROW()-6)&lt;=$Q$3,ISNUMBER(AY185)),AY185/$Q$4+AZ185*AG186+BA185*AH186+BB185*AI186+BC185*AJ186+BD185*AK186+BE185*AL186+BF185*AM186+BG185*AN186+BH185*AO186,"")</f>
        <v/>
      </c>
      <c r="BM186">
        <f>IF(ISNUMBER(BL186),AVERAGE(OFFSET(AF185,1-$Q$5,0,$Q$5,1)),"")</f>
        <v/>
      </c>
      <c r="BN186">
        <f>IF(ISNUMBER(BL186),(AF186-BL186)^2,"")</f>
        <v/>
      </c>
      <c r="BO186">
        <f>IF(ISNUMBER(BL186),AF186^2,"")</f>
        <v/>
      </c>
      <c r="BP186">
        <f>IF(ISNUMBER(BL186),(AF186-BM186)^2,"")</f>
        <v/>
      </c>
    </row>
    <row r="187">
      <c r="O187">
        <f>IF($R187="","",IF($Q$1="Weekly",INT(($R187-2)/7),IF($Q$1="Quarterly",YEAR($R187)*4+ROUNDUP(MONTH($R187)/3),YEAR($R187)*12+MONTH($R187))))</f>
        <v/>
      </c>
      <c r="P187">
        <f>IF($R187="","",IF($R188="",1,IF($O187&lt;&gt;$O188,1,0)))</f>
        <v/>
      </c>
      <c r="Q187">
        <f>IF($P187=1,SUM($P$7:$P187),"")</f>
        <v/>
      </c>
      <c r="R187">
        <f>IF($A187="","",IF(ISNUMBER($A187),$A187,IFERROR(DATEVALUE($A187),NA())))</f>
        <v/>
      </c>
      <c r="S187" s="7">
        <f>IFERROR(INDEX($R$7:$R$60000,MATCH(ROW()-6,$Q$7:$Q$60000,0)),"")</f>
        <v/>
      </c>
      <c r="T187">
        <f>IFERROR(INDEX($B$7:$B$60000,MATCH(ROW()-6,$Q$7:$Q$60000,0))*1,"")</f>
        <v/>
      </c>
      <c r="U187">
        <f>IFERROR(INDEX($C$7:$C$60000,MATCH(ROW()-6,$Q$7:$Q$60000,0))*1,"")</f>
        <v/>
      </c>
      <c r="V187">
        <f>IFERROR(INDEX($D$7:$D$60000,MATCH(ROW()-6,$Q$7:$Q$60000,0))*1,"")</f>
        <v/>
      </c>
      <c r="W187">
        <f>IFERROR(INDEX($E$7:$E$60000,MATCH(ROW()-6,$Q$7:$Q$60000,0))*1,"")</f>
        <v/>
      </c>
      <c r="X187">
        <f>IFERROR(INDEX($F$7:$F$60000,MATCH(ROW()-6,$Q$7:$Q$60000,0))*1,"")</f>
        <v/>
      </c>
      <c r="Y187">
        <f>IFERROR(INDEX($G$7:$G$60000,MATCH(ROW()-6,$Q$7:$Q$60000,0))*1,"")</f>
        <v/>
      </c>
      <c r="Z187">
        <f>IFERROR(INDEX($H$7:$H$60000,MATCH(ROW()-6,$Q$7:$Q$60000,0))*1,"")</f>
        <v/>
      </c>
      <c r="AA187">
        <f>IFERROR(INDEX($I$7:$I$60000,MATCH(ROW()-6,$Q$7:$Q$60000,0))*1,"")</f>
        <v/>
      </c>
      <c r="AB187">
        <f>IFERROR(INDEX($J$7:$J$60000,MATCH(ROW()-6,$Q$7:$Q$60000,0))*1,"")</f>
        <v/>
      </c>
      <c r="AC187">
        <f>IFERROR(INDEX($K$7:$K$60000,MATCH(ROW()-6,$Q$7:$Q$60000,0))*1,"")</f>
        <v/>
      </c>
      <c r="AF187" s="9">
        <f>IF(OR($S187="",$S186=""),"",IF($B$5="diff",($T187-$T186),LN($T187/$T186)))</f>
        <v/>
      </c>
      <c r="AG187" s="9">
        <f>IF(OR($S187="",$S186=""),"",IF($C$5="diff",(U187-U186),LN(U187/U186)))</f>
        <v/>
      </c>
      <c r="AH187" s="9">
        <f>IF(OR($S187="",$S186=""),"",IF($D$5="diff",(V187-V186),LN(V187/V186)))</f>
        <v/>
      </c>
      <c r="AI187" s="9">
        <f>IF(OR($S187="",$S186=""),"",IF($E$5="diff",(W187-W186),LN(W187/W186)))</f>
        <v/>
      </c>
      <c r="AJ187" s="9">
        <f>IF(OR($S187="",$S186=""),"",IF($F$5="diff",(X187-X186),LN(X187/X186)))</f>
        <v/>
      </c>
      <c r="AK187" s="9">
        <f>IF(OR($S187="",$S186=""),"",IF($G$5="diff",(Y187-Y186),LN(Y187/Y186)))</f>
        <v/>
      </c>
      <c r="AL187" s="9">
        <f>IF(OR($S187="",$S186=""),"",IF($H$5="diff",(Z187-Z186),LN(Z187/Z186)))</f>
        <v/>
      </c>
      <c r="AM187" s="9">
        <f>IF(OR($S187="",$S186=""),"",IF($I$5="diff",(AA187-AA186),LN(AA187/AA186)))</f>
        <v/>
      </c>
      <c r="AN187" s="9">
        <f>IF(OR($S187="",$S186=""),"",IF($J$5="diff",(AB187-AB186),LN(AB187/AB186)))</f>
        <v/>
      </c>
      <c r="AO187" s="9">
        <f>IF(OR($S187="",$S186=""),"",IF($K$5="diff",(AC187-AC186),LN(AC187/AC186)))</f>
        <v/>
      </c>
      <c r="AR187" s="9">
        <f>IF($AF187="","",$AU$13+$AU$4*AG187+$AU$5*AH187+$AU$6*AI187+$AU$7*AJ187+$AU$8*AK187+$AU$9*AL187+$AU$10*AM187+$AU$11*AN187+$AU$12*AO187)</f>
        <v/>
      </c>
      <c r="AY187" s="10">
        <f>IF(AND((ROW()-7)&gt;=$Q$5,(ROW()-6)&lt;=$Q$3),INDEX(LINEST(OFFSET(AF187,1-$Q$5,0,$Q$5,1),OFFSET(AG187,1-$Q$5,0,$Q$5,9),TRUE,TRUE),1,10)*$Q$4,"")</f>
        <v/>
      </c>
      <c r="AZ187" s="9">
        <f>IF(AND((ROW()-7)&gt;=$Q$5,(ROW()-6)&lt;=$Q$3),INDEX(LINEST(OFFSET(AF187,1-$Q$5,0,$Q$5,1),OFFSET(AG187,1-$Q$5,0,$Q$5,9),TRUE,TRUE),1,9),"")</f>
        <v/>
      </c>
      <c r="BA187" s="9">
        <f>IF(AND((ROW()-7)&gt;=$Q$5,(ROW()-6)&lt;=$Q$3),INDEX(LINEST(OFFSET(AF187,1-$Q$5,0,$Q$5,1),OFFSET(AG187,1-$Q$5,0,$Q$5,9),TRUE,TRUE),1,8),"")</f>
        <v/>
      </c>
      <c r="BB187" s="9">
        <f>IF(AND((ROW()-7)&gt;=$Q$5,(ROW()-6)&lt;=$Q$3),INDEX(LINEST(OFFSET(AF187,1-$Q$5,0,$Q$5,1),OFFSET(AG187,1-$Q$5,0,$Q$5,9),TRUE,TRUE),1,7),"")</f>
        <v/>
      </c>
      <c r="BC187" s="9">
        <f>IF(AND((ROW()-7)&gt;=$Q$5,(ROW()-6)&lt;=$Q$3),INDEX(LINEST(OFFSET(AF187,1-$Q$5,0,$Q$5,1),OFFSET(AG187,1-$Q$5,0,$Q$5,9),TRUE,TRUE),1,6),"")</f>
        <v/>
      </c>
      <c r="BD187" s="9">
        <f>IF(AND((ROW()-7)&gt;=$Q$5,(ROW()-6)&lt;=$Q$3),INDEX(LINEST(OFFSET(AF187,1-$Q$5,0,$Q$5,1),OFFSET(AG187,1-$Q$5,0,$Q$5,9),TRUE,TRUE),1,5),"")</f>
        <v/>
      </c>
      <c r="BE187" s="9">
        <f>IF(AND((ROW()-7)&gt;=$Q$5,(ROW()-6)&lt;=$Q$3),INDEX(LINEST(OFFSET(AF187,1-$Q$5,0,$Q$5,1),OFFSET(AG187,1-$Q$5,0,$Q$5,9),TRUE,TRUE),1,4),"")</f>
        <v/>
      </c>
      <c r="BF187" s="9">
        <f>IF(AND((ROW()-7)&gt;=$Q$5,(ROW()-6)&lt;=$Q$3),INDEX(LINEST(OFFSET(AF187,1-$Q$5,0,$Q$5,1),OFFSET(AG187,1-$Q$5,0,$Q$5,9),TRUE,TRUE),1,3),"")</f>
        <v/>
      </c>
      <c r="BG187" s="9">
        <f>IF(AND((ROW()-7)&gt;=$Q$5,(ROW()-6)&lt;=$Q$3),INDEX(LINEST(OFFSET(AF187,1-$Q$5,0,$Q$5,1),OFFSET(AG187,1-$Q$5,0,$Q$5,9),TRUE,TRUE),1,2),"")</f>
        <v/>
      </c>
      <c r="BH187" s="9">
        <f>IF(AND((ROW()-7)&gt;=$Q$5,(ROW()-6)&lt;=$Q$3),INDEX(LINEST(OFFSET(AF187,1-$Q$5,0,$Q$5,1),OFFSET(AG187,1-$Q$5,0,$Q$5,9),TRUE,TRUE),1,1),"")</f>
        <v/>
      </c>
      <c r="BI187" s="10">
        <f>IF(AND((ROW()-7)&gt;=$Q$5,(ROW()-6)&lt;=$Q$3),INDEX(LINEST(OFFSET(AF187,1-$Q$5,0,$Q$5,1),OFFSET(AG187,1-$Q$5,0,$Q$5,9),TRUE,TRUE),3,1),"")</f>
        <v/>
      </c>
      <c r="BL187" s="9">
        <f>IF(AND((ROW()-6)&lt;=$Q$3,ISNUMBER(AY186)),AY186/$Q$4+AZ186*AG187+BA186*AH187+BB186*AI187+BC186*AJ187+BD186*AK187+BE186*AL187+BF186*AM187+BG186*AN187+BH186*AO187,"")</f>
        <v/>
      </c>
      <c r="BM187">
        <f>IF(ISNUMBER(BL187),AVERAGE(OFFSET(AF186,1-$Q$5,0,$Q$5,1)),"")</f>
        <v/>
      </c>
      <c r="BN187">
        <f>IF(ISNUMBER(BL187),(AF187-BL187)^2,"")</f>
        <v/>
      </c>
      <c r="BO187">
        <f>IF(ISNUMBER(BL187),AF187^2,"")</f>
        <v/>
      </c>
      <c r="BP187">
        <f>IF(ISNUMBER(BL187),(AF187-BM187)^2,"")</f>
        <v/>
      </c>
    </row>
    <row r="188">
      <c r="O188">
        <f>IF($R188="","",IF($Q$1="Weekly",INT(($R188-2)/7),IF($Q$1="Quarterly",YEAR($R188)*4+ROUNDUP(MONTH($R188)/3),YEAR($R188)*12+MONTH($R188))))</f>
        <v/>
      </c>
      <c r="P188">
        <f>IF($R188="","",IF($R189="",1,IF($O188&lt;&gt;$O189,1,0)))</f>
        <v/>
      </c>
      <c r="Q188">
        <f>IF($P188=1,SUM($P$7:$P188),"")</f>
        <v/>
      </c>
      <c r="R188">
        <f>IF($A188="","",IF(ISNUMBER($A188),$A188,IFERROR(DATEVALUE($A188),NA())))</f>
        <v/>
      </c>
      <c r="S188" s="7">
        <f>IFERROR(INDEX($R$7:$R$60000,MATCH(ROW()-6,$Q$7:$Q$60000,0)),"")</f>
        <v/>
      </c>
      <c r="T188">
        <f>IFERROR(INDEX($B$7:$B$60000,MATCH(ROW()-6,$Q$7:$Q$60000,0))*1,"")</f>
        <v/>
      </c>
      <c r="U188">
        <f>IFERROR(INDEX($C$7:$C$60000,MATCH(ROW()-6,$Q$7:$Q$60000,0))*1,"")</f>
        <v/>
      </c>
      <c r="V188">
        <f>IFERROR(INDEX($D$7:$D$60000,MATCH(ROW()-6,$Q$7:$Q$60000,0))*1,"")</f>
        <v/>
      </c>
      <c r="W188">
        <f>IFERROR(INDEX($E$7:$E$60000,MATCH(ROW()-6,$Q$7:$Q$60000,0))*1,"")</f>
        <v/>
      </c>
      <c r="X188">
        <f>IFERROR(INDEX($F$7:$F$60000,MATCH(ROW()-6,$Q$7:$Q$60000,0))*1,"")</f>
        <v/>
      </c>
      <c r="Y188">
        <f>IFERROR(INDEX($G$7:$G$60000,MATCH(ROW()-6,$Q$7:$Q$60000,0))*1,"")</f>
        <v/>
      </c>
      <c r="Z188">
        <f>IFERROR(INDEX($H$7:$H$60000,MATCH(ROW()-6,$Q$7:$Q$60000,0))*1,"")</f>
        <v/>
      </c>
      <c r="AA188">
        <f>IFERROR(INDEX($I$7:$I$60000,MATCH(ROW()-6,$Q$7:$Q$60000,0))*1,"")</f>
        <v/>
      </c>
      <c r="AB188">
        <f>IFERROR(INDEX($J$7:$J$60000,MATCH(ROW()-6,$Q$7:$Q$60000,0))*1,"")</f>
        <v/>
      </c>
      <c r="AC188">
        <f>IFERROR(INDEX($K$7:$K$60000,MATCH(ROW()-6,$Q$7:$Q$60000,0))*1,"")</f>
        <v/>
      </c>
      <c r="AF188" s="9">
        <f>IF(OR($S188="",$S187=""),"",IF($B$5="diff",($T188-$T187),LN($T188/$T187)))</f>
        <v/>
      </c>
      <c r="AG188" s="9">
        <f>IF(OR($S188="",$S187=""),"",IF($C$5="diff",(U188-U187),LN(U188/U187)))</f>
        <v/>
      </c>
      <c r="AH188" s="9">
        <f>IF(OR($S188="",$S187=""),"",IF($D$5="diff",(V188-V187),LN(V188/V187)))</f>
        <v/>
      </c>
      <c r="AI188" s="9">
        <f>IF(OR($S188="",$S187=""),"",IF($E$5="diff",(W188-W187),LN(W188/W187)))</f>
        <v/>
      </c>
      <c r="AJ188" s="9">
        <f>IF(OR($S188="",$S187=""),"",IF($F$5="diff",(X188-X187),LN(X188/X187)))</f>
        <v/>
      </c>
      <c r="AK188" s="9">
        <f>IF(OR($S188="",$S187=""),"",IF($G$5="diff",(Y188-Y187),LN(Y188/Y187)))</f>
        <v/>
      </c>
      <c r="AL188" s="9">
        <f>IF(OR($S188="",$S187=""),"",IF($H$5="diff",(Z188-Z187),LN(Z188/Z187)))</f>
        <v/>
      </c>
      <c r="AM188" s="9">
        <f>IF(OR($S188="",$S187=""),"",IF($I$5="diff",(AA188-AA187),LN(AA188/AA187)))</f>
        <v/>
      </c>
      <c r="AN188" s="9">
        <f>IF(OR($S188="",$S187=""),"",IF($J$5="diff",(AB188-AB187),LN(AB188/AB187)))</f>
        <v/>
      </c>
      <c r="AO188" s="9">
        <f>IF(OR($S188="",$S187=""),"",IF($K$5="diff",(AC188-AC187),LN(AC188/AC187)))</f>
        <v/>
      </c>
      <c r="AR188" s="9">
        <f>IF($AF188="","",$AU$13+$AU$4*AG188+$AU$5*AH188+$AU$6*AI188+$AU$7*AJ188+$AU$8*AK188+$AU$9*AL188+$AU$10*AM188+$AU$11*AN188+$AU$12*AO188)</f>
        <v/>
      </c>
      <c r="AY188" s="10">
        <f>IF(AND((ROW()-7)&gt;=$Q$5,(ROW()-6)&lt;=$Q$3),INDEX(LINEST(OFFSET(AF188,1-$Q$5,0,$Q$5,1),OFFSET(AG188,1-$Q$5,0,$Q$5,9),TRUE,TRUE),1,10)*$Q$4,"")</f>
        <v/>
      </c>
      <c r="AZ188" s="9">
        <f>IF(AND((ROW()-7)&gt;=$Q$5,(ROW()-6)&lt;=$Q$3),INDEX(LINEST(OFFSET(AF188,1-$Q$5,0,$Q$5,1),OFFSET(AG188,1-$Q$5,0,$Q$5,9),TRUE,TRUE),1,9),"")</f>
        <v/>
      </c>
      <c r="BA188" s="9">
        <f>IF(AND((ROW()-7)&gt;=$Q$5,(ROW()-6)&lt;=$Q$3),INDEX(LINEST(OFFSET(AF188,1-$Q$5,0,$Q$5,1),OFFSET(AG188,1-$Q$5,0,$Q$5,9),TRUE,TRUE),1,8),"")</f>
        <v/>
      </c>
      <c r="BB188" s="9">
        <f>IF(AND((ROW()-7)&gt;=$Q$5,(ROW()-6)&lt;=$Q$3),INDEX(LINEST(OFFSET(AF188,1-$Q$5,0,$Q$5,1),OFFSET(AG188,1-$Q$5,0,$Q$5,9),TRUE,TRUE),1,7),"")</f>
        <v/>
      </c>
      <c r="BC188" s="9">
        <f>IF(AND((ROW()-7)&gt;=$Q$5,(ROW()-6)&lt;=$Q$3),INDEX(LINEST(OFFSET(AF188,1-$Q$5,0,$Q$5,1),OFFSET(AG188,1-$Q$5,0,$Q$5,9),TRUE,TRUE),1,6),"")</f>
        <v/>
      </c>
      <c r="BD188" s="9">
        <f>IF(AND((ROW()-7)&gt;=$Q$5,(ROW()-6)&lt;=$Q$3),INDEX(LINEST(OFFSET(AF188,1-$Q$5,0,$Q$5,1),OFFSET(AG188,1-$Q$5,0,$Q$5,9),TRUE,TRUE),1,5),"")</f>
        <v/>
      </c>
      <c r="BE188" s="9">
        <f>IF(AND((ROW()-7)&gt;=$Q$5,(ROW()-6)&lt;=$Q$3),INDEX(LINEST(OFFSET(AF188,1-$Q$5,0,$Q$5,1),OFFSET(AG188,1-$Q$5,0,$Q$5,9),TRUE,TRUE),1,4),"")</f>
        <v/>
      </c>
      <c r="BF188" s="9">
        <f>IF(AND((ROW()-7)&gt;=$Q$5,(ROW()-6)&lt;=$Q$3),INDEX(LINEST(OFFSET(AF188,1-$Q$5,0,$Q$5,1),OFFSET(AG188,1-$Q$5,0,$Q$5,9),TRUE,TRUE),1,3),"")</f>
        <v/>
      </c>
      <c r="BG188" s="9">
        <f>IF(AND((ROW()-7)&gt;=$Q$5,(ROW()-6)&lt;=$Q$3),INDEX(LINEST(OFFSET(AF188,1-$Q$5,0,$Q$5,1),OFFSET(AG188,1-$Q$5,0,$Q$5,9),TRUE,TRUE),1,2),"")</f>
        <v/>
      </c>
      <c r="BH188" s="9">
        <f>IF(AND((ROW()-7)&gt;=$Q$5,(ROW()-6)&lt;=$Q$3),INDEX(LINEST(OFFSET(AF188,1-$Q$5,0,$Q$5,1),OFFSET(AG188,1-$Q$5,0,$Q$5,9),TRUE,TRUE),1,1),"")</f>
        <v/>
      </c>
      <c r="BI188" s="10">
        <f>IF(AND((ROW()-7)&gt;=$Q$5,(ROW()-6)&lt;=$Q$3),INDEX(LINEST(OFFSET(AF188,1-$Q$5,0,$Q$5,1),OFFSET(AG188,1-$Q$5,0,$Q$5,9),TRUE,TRUE),3,1),"")</f>
        <v/>
      </c>
      <c r="BL188" s="9">
        <f>IF(AND((ROW()-6)&lt;=$Q$3,ISNUMBER(AY187)),AY187/$Q$4+AZ187*AG188+BA187*AH188+BB187*AI188+BC187*AJ188+BD187*AK188+BE187*AL188+BF187*AM188+BG187*AN188+BH187*AO188,"")</f>
        <v/>
      </c>
      <c r="BM188">
        <f>IF(ISNUMBER(BL188),AVERAGE(OFFSET(AF187,1-$Q$5,0,$Q$5,1)),"")</f>
        <v/>
      </c>
      <c r="BN188">
        <f>IF(ISNUMBER(BL188),(AF188-BL188)^2,"")</f>
        <v/>
      </c>
      <c r="BO188">
        <f>IF(ISNUMBER(BL188),AF188^2,"")</f>
        <v/>
      </c>
      <c r="BP188">
        <f>IF(ISNUMBER(BL188),(AF188-BM188)^2,"")</f>
        <v/>
      </c>
    </row>
    <row r="189">
      <c r="O189">
        <f>IF($R189="","",IF($Q$1="Weekly",INT(($R189-2)/7),IF($Q$1="Quarterly",YEAR($R189)*4+ROUNDUP(MONTH($R189)/3),YEAR($R189)*12+MONTH($R189))))</f>
        <v/>
      </c>
      <c r="P189">
        <f>IF($R189="","",IF($R190="",1,IF($O189&lt;&gt;$O190,1,0)))</f>
        <v/>
      </c>
      <c r="Q189">
        <f>IF($P189=1,SUM($P$7:$P189),"")</f>
        <v/>
      </c>
      <c r="R189">
        <f>IF($A189="","",IF(ISNUMBER($A189),$A189,IFERROR(DATEVALUE($A189),NA())))</f>
        <v/>
      </c>
      <c r="S189" s="7">
        <f>IFERROR(INDEX($R$7:$R$60000,MATCH(ROW()-6,$Q$7:$Q$60000,0)),"")</f>
        <v/>
      </c>
      <c r="T189">
        <f>IFERROR(INDEX($B$7:$B$60000,MATCH(ROW()-6,$Q$7:$Q$60000,0))*1,"")</f>
        <v/>
      </c>
      <c r="U189">
        <f>IFERROR(INDEX($C$7:$C$60000,MATCH(ROW()-6,$Q$7:$Q$60000,0))*1,"")</f>
        <v/>
      </c>
      <c r="V189">
        <f>IFERROR(INDEX($D$7:$D$60000,MATCH(ROW()-6,$Q$7:$Q$60000,0))*1,"")</f>
        <v/>
      </c>
      <c r="W189">
        <f>IFERROR(INDEX($E$7:$E$60000,MATCH(ROW()-6,$Q$7:$Q$60000,0))*1,"")</f>
        <v/>
      </c>
      <c r="X189">
        <f>IFERROR(INDEX($F$7:$F$60000,MATCH(ROW()-6,$Q$7:$Q$60000,0))*1,"")</f>
        <v/>
      </c>
      <c r="Y189">
        <f>IFERROR(INDEX($G$7:$G$60000,MATCH(ROW()-6,$Q$7:$Q$60000,0))*1,"")</f>
        <v/>
      </c>
      <c r="Z189">
        <f>IFERROR(INDEX($H$7:$H$60000,MATCH(ROW()-6,$Q$7:$Q$60000,0))*1,"")</f>
        <v/>
      </c>
      <c r="AA189">
        <f>IFERROR(INDEX($I$7:$I$60000,MATCH(ROW()-6,$Q$7:$Q$60000,0))*1,"")</f>
        <v/>
      </c>
      <c r="AB189">
        <f>IFERROR(INDEX($J$7:$J$60000,MATCH(ROW()-6,$Q$7:$Q$60000,0))*1,"")</f>
        <v/>
      </c>
      <c r="AC189">
        <f>IFERROR(INDEX($K$7:$K$60000,MATCH(ROW()-6,$Q$7:$Q$60000,0))*1,"")</f>
        <v/>
      </c>
      <c r="AF189" s="9">
        <f>IF(OR($S189="",$S188=""),"",IF($B$5="diff",($T189-$T188),LN($T189/$T188)))</f>
        <v/>
      </c>
      <c r="AG189" s="9">
        <f>IF(OR($S189="",$S188=""),"",IF($C$5="diff",(U189-U188),LN(U189/U188)))</f>
        <v/>
      </c>
      <c r="AH189" s="9">
        <f>IF(OR($S189="",$S188=""),"",IF($D$5="diff",(V189-V188),LN(V189/V188)))</f>
        <v/>
      </c>
      <c r="AI189" s="9">
        <f>IF(OR($S189="",$S188=""),"",IF($E$5="diff",(W189-W188),LN(W189/W188)))</f>
        <v/>
      </c>
      <c r="AJ189" s="9">
        <f>IF(OR($S189="",$S188=""),"",IF($F$5="diff",(X189-X188),LN(X189/X188)))</f>
        <v/>
      </c>
      <c r="AK189" s="9">
        <f>IF(OR($S189="",$S188=""),"",IF($G$5="diff",(Y189-Y188),LN(Y189/Y188)))</f>
        <v/>
      </c>
      <c r="AL189" s="9">
        <f>IF(OR($S189="",$S188=""),"",IF($H$5="diff",(Z189-Z188),LN(Z189/Z188)))</f>
        <v/>
      </c>
      <c r="AM189" s="9">
        <f>IF(OR($S189="",$S188=""),"",IF($I$5="diff",(AA189-AA188),LN(AA189/AA188)))</f>
        <v/>
      </c>
      <c r="AN189" s="9">
        <f>IF(OR($S189="",$S188=""),"",IF($J$5="diff",(AB189-AB188),LN(AB189/AB188)))</f>
        <v/>
      </c>
      <c r="AO189" s="9">
        <f>IF(OR($S189="",$S188=""),"",IF($K$5="diff",(AC189-AC188),LN(AC189/AC188)))</f>
        <v/>
      </c>
      <c r="AR189" s="9">
        <f>IF($AF189="","",$AU$13+$AU$4*AG189+$AU$5*AH189+$AU$6*AI189+$AU$7*AJ189+$AU$8*AK189+$AU$9*AL189+$AU$10*AM189+$AU$11*AN189+$AU$12*AO189)</f>
        <v/>
      </c>
      <c r="AY189" s="10">
        <f>IF(AND((ROW()-7)&gt;=$Q$5,(ROW()-6)&lt;=$Q$3),INDEX(LINEST(OFFSET(AF189,1-$Q$5,0,$Q$5,1),OFFSET(AG189,1-$Q$5,0,$Q$5,9),TRUE,TRUE),1,10)*$Q$4,"")</f>
        <v/>
      </c>
      <c r="AZ189" s="9">
        <f>IF(AND((ROW()-7)&gt;=$Q$5,(ROW()-6)&lt;=$Q$3),INDEX(LINEST(OFFSET(AF189,1-$Q$5,0,$Q$5,1),OFFSET(AG189,1-$Q$5,0,$Q$5,9),TRUE,TRUE),1,9),"")</f>
        <v/>
      </c>
      <c r="BA189" s="9">
        <f>IF(AND((ROW()-7)&gt;=$Q$5,(ROW()-6)&lt;=$Q$3),INDEX(LINEST(OFFSET(AF189,1-$Q$5,0,$Q$5,1),OFFSET(AG189,1-$Q$5,0,$Q$5,9),TRUE,TRUE),1,8),"")</f>
        <v/>
      </c>
      <c r="BB189" s="9">
        <f>IF(AND((ROW()-7)&gt;=$Q$5,(ROW()-6)&lt;=$Q$3),INDEX(LINEST(OFFSET(AF189,1-$Q$5,0,$Q$5,1),OFFSET(AG189,1-$Q$5,0,$Q$5,9),TRUE,TRUE),1,7),"")</f>
        <v/>
      </c>
      <c r="BC189" s="9">
        <f>IF(AND((ROW()-7)&gt;=$Q$5,(ROW()-6)&lt;=$Q$3),INDEX(LINEST(OFFSET(AF189,1-$Q$5,0,$Q$5,1),OFFSET(AG189,1-$Q$5,0,$Q$5,9),TRUE,TRUE),1,6),"")</f>
        <v/>
      </c>
      <c r="BD189" s="9">
        <f>IF(AND((ROW()-7)&gt;=$Q$5,(ROW()-6)&lt;=$Q$3),INDEX(LINEST(OFFSET(AF189,1-$Q$5,0,$Q$5,1),OFFSET(AG189,1-$Q$5,0,$Q$5,9),TRUE,TRUE),1,5),"")</f>
        <v/>
      </c>
      <c r="BE189" s="9">
        <f>IF(AND((ROW()-7)&gt;=$Q$5,(ROW()-6)&lt;=$Q$3),INDEX(LINEST(OFFSET(AF189,1-$Q$5,0,$Q$5,1),OFFSET(AG189,1-$Q$5,0,$Q$5,9),TRUE,TRUE),1,4),"")</f>
        <v/>
      </c>
      <c r="BF189" s="9">
        <f>IF(AND((ROW()-7)&gt;=$Q$5,(ROW()-6)&lt;=$Q$3),INDEX(LINEST(OFFSET(AF189,1-$Q$5,0,$Q$5,1),OFFSET(AG189,1-$Q$5,0,$Q$5,9),TRUE,TRUE),1,3),"")</f>
        <v/>
      </c>
      <c r="BG189" s="9">
        <f>IF(AND((ROW()-7)&gt;=$Q$5,(ROW()-6)&lt;=$Q$3),INDEX(LINEST(OFFSET(AF189,1-$Q$5,0,$Q$5,1),OFFSET(AG189,1-$Q$5,0,$Q$5,9),TRUE,TRUE),1,2),"")</f>
        <v/>
      </c>
      <c r="BH189" s="9">
        <f>IF(AND((ROW()-7)&gt;=$Q$5,(ROW()-6)&lt;=$Q$3),INDEX(LINEST(OFFSET(AF189,1-$Q$5,0,$Q$5,1),OFFSET(AG189,1-$Q$5,0,$Q$5,9),TRUE,TRUE),1,1),"")</f>
        <v/>
      </c>
      <c r="BI189" s="10">
        <f>IF(AND((ROW()-7)&gt;=$Q$5,(ROW()-6)&lt;=$Q$3),INDEX(LINEST(OFFSET(AF189,1-$Q$5,0,$Q$5,1),OFFSET(AG189,1-$Q$5,0,$Q$5,9),TRUE,TRUE),3,1),"")</f>
        <v/>
      </c>
      <c r="BL189" s="9">
        <f>IF(AND((ROW()-6)&lt;=$Q$3,ISNUMBER(AY188)),AY188/$Q$4+AZ188*AG189+BA188*AH189+BB188*AI189+BC188*AJ189+BD188*AK189+BE188*AL189+BF188*AM189+BG188*AN189+BH188*AO189,"")</f>
        <v/>
      </c>
      <c r="BM189">
        <f>IF(ISNUMBER(BL189),AVERAGE(OFFSET(AF188,1-$Q$5,0,$Q$5,1)),"")</f>
        <v/>
      </c>
      <c r="BN189">
        <f>IF(ISNUMBER(BL189),(AF189-BL189)^2,"")</f>
        <v/>
      </c>
      <c r="BO189">
        <f>IF(ISNUMBER(BL189),AF189^2,"")</f>
        <v/>
      </c>
      <c r="BP189">
        <f>IF(ISNUMBER(BL189),(AF189-BM189)^2,"")</f>
        <v/>
      </c>
    </row>
    <row r="190">
      <c r="O190">
        <f>IF($R190="","",IF($Q$1="Weekly",INT(($R190-2)/7),IF($Q$1="Quarterly",YEAR($R190)*4+ROUNDUP(MONTH($R190)/3),YEAR($R190)*12+MONTH($R190))))</f>
        <v/>
      </c>
      <c r="P190">
        <f>IF($R190="","",IF($R191="",1,IF($O190&lt;&gt;$O191,1,0)))</f>
        <v/>
      </c>
      <c r="Q190">
        <f>IF($P190=1,SUM($P$7:$P190),"")</f>
        <v/>
      </c>
      <c r="R190">
        <f>IF($A190="","",IF(ISNUMBER($A190),$A190,IFERROR(DATEVALUE($A190),NA())))</f>
        <v/>
      </c>
      <c r="S190" s="7">
        <f>IFERROR(INDEX($R$7:$R$60000,MATCH(ROW()-6,$Q$7:$Q$60000,0)),"")</f>
        <v/>
      </c>
      <c r="T190">
        <f>IFERROR(INDEX($B$7:$B$60000,MATCH(ROW()-6,$Q$7:$Q$60000,0))*1,"")</f>
        <v/>
      </c>
      <c r="U190">
        <f>IFERROR(INDEX($C$7:$C$60000,MATCH(ROW()-6,$Q$7:$Q$60000,0))*1,"")</f>
        <v/>
      </c>
      <c r="V190">
        <f>IFERROR(INDEX($D$7:$D$60000,MATCH(ROW()-6,$Q$7:$Q$60000,0))*1,"")</f>
        <v/>
      </c>
      <c r="W190">
        <f>IFERROR(INDEX($E$7:$E$60000,MATCH(ROW()-6,$Q$7:$Q$60000,0))*1,"")</f>
        <v/>
      </c>
      <c r="X190">
        <f>IFERROR(INDEX($F$7:$F$60000,MATCH(ROW()-6,$Q$7:$Q$60000,0))*1,"")</f>
        <v/>
      </c>
      <c r="Y190">
        <f>IFERROR(INDEX($G$7:$G$60000,MATCH(ROW()-6,$Q$7:$Q$60000,0))*1,"")</f>
        <v/>
      </c>
      <c r="Z190">
        <f>IFERROR(INDEX($H$7:$H$60000,MATCH(ROW()-6,$Q$7:$Q$60000,0))*1,"")</f>
        <v/>
      </c>
      <c r="AA190">
        <f>IFERROR(INDEX($I$7:$I$60000,MATCH(ROW()-6,$Q$7:$Q$60000,0))*1,"")</f>
        <v/>
      </c>
      <c r="AB190">
        <f>IFERROR(INDEX($J$7:$J$60000,MATCH(ROW()-6,$Q$7:$Q$60000,0))*1,"")</f>
        <v/>
      </c>
      <c r="AC190">
        <f>IFERROR(INDEX($K$7:$K$60000,MATCH(ROW()-6,$Q$7:$Q$60000,0))*1,"")</f>
        <v/>
      </c>
      <c r="AF190" s="9">
        <f>IF(OR($S190="",$S189=""),"",IF($B$5="diff",($T190-$T189),LN($T190/$T189)))</f>
        <v/>
      </c>
      <c r="AG190" s="9">
        <f>IF(OR($S190="",$S189=""),"",IF($C$5="diff",(U190-U189),LN(U190/U189)))</f>
        <v/>
      </c>
      <c r="AH190" s="9">
        <f>IF(OR($S190="",$S189=""),"",IF($D$5="diff",(V190-V189),LN(V190/V189)))</f>
        <v/>
      </c>
      <c r="AI190" s="9">
        <f>IF(OR($S190="",$S189=""),"",IF($E$5="diff",(W190-W189),LN(W190/W189)))</f>
        <v/>
      </c>
      <c r="AJ190" s="9">
        <f>IF(OR($S190="",$S189=""),"",IF($F$5="diff",(X190-X189),LN(X190/X189)))</f>
        <v/>
      </c>
      <c r="AK190" s="9">
        <f>IF(OR($S190="",$S189=""),"",IF($G$5="diff",(Y190-Y189),LN(Y190/Y189)))</f>
        <v/>
      </c>
      <c r="AL190" s="9">
        <f>IF(OR($S190="",$S189=""),"",IF($H$5="diff",(Z190-Z189),LN(Z190/Z189)))</f>
        <v/>
      </c>
      <c r="AM190" s="9">
        <f>IF(OR($S190="",$S189=""),"",IF($I$5="diff",(AA190-AA189),LN(AA190/AA189)))</f>
        <v/>
      </c>
      <c r="AN190" s="9">
        <f>IF(OR($S190="",$S189=""),"",IF($J$5="diff",(AB190-AB189),LN(AB190/AB189)))</f>
        <v/>
      </c>
      <c r="AO190" s="9">
        <f>IF(OR($S190="",$S189=""),"",IF($K$5="diff",(AC190-AC189),LN(AC190/AC189)))</f>
        <v/>
      </c>
      <c r="AR190" s="9">
        <f>IF($AF190="","",$AU$13+$AU$4*AG190+$AU$5*AH190+$AU$6*AI190+$AU$7*AJ190+$AU$8*AK190+$AU$9*AL190+$AU$10*AM190+$AU$11*AN190+$AU$12*AO190)</f>
        <v/>
      </c>
      <c r="AY190" s="10">
        <f>IF(AND((ROW()-7)&gt;=$Q$5,(ROW()-6)&lt;=$Q$3),INDEX(LINEST(OFFSET(AF190,1-$Q$5,0,$Q$5,1),OFFSET(AG190,1-$Q$5,0,$Q$5,9),TRUE,TRUE),1,10)*$Q$4,"")</f>
        <v/>
      </c>
      <c r="AZ190" s="9">
        <f>IF(AND((ROW()-7)&gt;=$Q$5,(ROW()-6)&lt;=$Q$3),INDEX(LINEST(OFFSET(AF190,1-$Q$5,0,$Q$5,1),OFFSET(AG190,1-$Q$5,0,$Q$5,9),TRUE,TRUE),1,9),"")</f>
        <v/>
      </c>
      <c r="BA190" s="9">
        <f>IF(AND((ROW()-7)&gt;=$Q$5,(ROW()-6)&lt;=$Q$3),INDEX(LINEST(OFFSET(AF190,1-$Q$5,0,$Q$5,1),OFFSET(AG190,1-$Q$5,0,$Q$5,9),TRUE,TRUE),1,8),"")</f>
        <v/>
      </c>
      <c r="BB190" s="9">
        <f>IF(AND((ROW()-7)&gt;=$Q$5,(ROW()-6)&lt;=$Q$3),INDEX(LINEST(OFFSET(AF190,1-$Q$5,0,$Q$5,1),OFFSET(AG190,1-$Q$5,0,$Q$5,9),TRUE,TRUE),1,7),"")</f>
        <v/>
      </c>
      <c r="BC190" s="9">
        <f>IF(AND((ROW()-7)&gt;=$Q$5,(ROW()-6)&lt;=$Q$3),INDEX(LINEST(OFFSET(AF190,1-$Q$5,0,$Q$5,1),OFFSET(AG190,1-$Q$5,0,$Q$5,9),TRUE,TRUE),1,6),"")</f>
        <v/>
      </c>
      <c r="BD190" s="9">
        <f>IF(AND((ROW()-7)&gt;=$Q$5,(ROW()-6)&lt;=$Q$3),INDEX(LINEST(OFFSET(AF190,1-$Q$5,0,$Q$5,1),OFFSET(AG190,1-$Q$5,0,$Q$5,9),TRUE,TRUE),1,5),"")</f>
        <v/>
      </c>
      <c r="BE190" s="9">
        <f>IF(AND((ROW()-7)&gt;=$Q$5,(ROW()-6)&lt;=$Q$3),INDEX(LINEST(OFFSET(AF190,1-$Q$5,0,$Q$5,1),OFFSET(AG190,1-$Q$5,0,$Q$5,9),TRUE,TRUE),1,4),"")</f>
        <v/>
      </c>
      <c r="BF190" s="9">
        <f>IF(AND((ROW()-7)&gt;=$Q$5,(ROW()-6)&lt;=$Q$3),INDEX(LINEST(OFFSET(AF190,1-$Q$5,0,$Q$5,1),OFFSET(AG190,1-$Q$5,0,$Q$5,9),TRUE,TRUE),1,3),"")</f>
        <v/>
      </c>
      <c r="BG190" s="9">
        <f>IF(AND((ROW()-7)&gt;=$Q$5,(ROW()-6)&lt;=$Q$3),INDEX(LINEST(OFFSET(AF190,1-$Q$5,0,$Q$5,1),OFFSET(AG190,1-$Q$5,0,$Q$5,9),TRUE,TRUE),1,2),"")</f>
        <v/>
      </c>
      <c r="BH190" s="9">
        <f>IF(AND((ROW()-7)&gt;=$Q$5,(ROW()-6)&lt;=$Q$3),INDEX(LINEST(OFFSET(AF190,1-$Q$5,0,$Q$5,1),OFFSET(AG190,1-$Q$5,0,$Q$5,9),TRUE,TRUE),1,1),"")</f>
        <v/>
      </c>
      <c r="BI190" s="10">
        <f>IF(AND((ROW()-7)&gt;=$Q$5,(ROW()-6)&lt;=$Q$3),INDEX(LINEST(OFFSET(AF190,1-$Q$5,0,$Q$5,1),OFFSET(AG190,1-$Q$5,0,$Q$5,9),TRUE,TRUE),3,1),"")</f>
        <v/>
      </c>
      <c r="BL190" s="9">
        <f>IF(AND((ROW()-6)&lt;=$Q$3,ISNUMBER(AY189)),AY189/$Q$4+AZ189*AG190+BA189*AH190+BB189*AI190+BC189*AJ190+BD189*AK190+BE189*AL190+BF189*AM190+BG189*AN190+BH189*AO190,"")</f>
        <v/>
      </c>
      <c r="BM190">
        <f>IF(ISNUMBER(BL190),AVERAGE(OFFSET(AF189,1-$Q$5,0,$Q$5,1)),"")</f>
        <v/>
      </c>
      <c r="BN190">
        <f>IF(ISNUMBER(BL190),(AF190-BL190)^2,"")</f>
        <v/>
      </c>
      <c r="BO190">
        <f>IF(ISNUMBER(BL190),AF190^2,"")</f>
        <v/>
      </c>
      <c r="BP190">
        <f>IF(ISNUMBER(BL190),(AF190-BM190)^2,"")</f>
        <v/>
      </c>
    </row>
    <row r="191">
      <c r="O191">
        <f>IF($R191="","",IF($Q$1="Weekly",INT(($R191-2)/7),IF($Q$1="Quarterly",YEAR($R191)*4+ROUNDUP(MONTH($R191)/3),YEAR($R191)*12+MONTH($R191))))</f>
        <v/>
      </c>
      <c r="P191">
        <f>IF($R191="","",IF($R192="",1,IF($O191&lt;&gt;$O192,1,0)))</f>
        <v/>
      </c>
      <c r="Q191">
        <f>IF($P191=1,SUM($P$7:$P191),"")</f>
        <v/>
      </c>
      <c r="R191">
        <f>IF($A191="","",IF(ISNUMBER($A191),$A191,IFERROR(DATEVALUE($A191),NA())))</f>
        <v/>
      </c>
      <c r="S191" s="7">
        <f>IFERROR(INDEX($R$7:$R$60000,MATCH(ROW()-6,$Q$7:$Q$60000,0)),"")</f>
        <v/>
      </c>
      <c r="T191">
        <f>IFERROR(INDEX($B$7:$B$60000,MATCH(ROW()-6,$Q$7:$Q$60000,0))*1,"")</f>
        <v/>
      </c>
      <c r="U191">
        <f>IFERROR(INDEX($C$7:$C$60000,MATCH(ROW()-6,$Q$7:$Q$60000,0))*1,"")</f>
        <v/>
      </c>
      <c r="V191">
        <f>IFERROR(INDEX($D$7:$D$60000,MATCH(ROW()-6,$Q$7:$Q$60000,0))*1,"")</f>
        <v/>
      </c>
      <c r="W191">
        <f>IFERROR(INDEX($E$7:$E$60000,MATCH(ROW()-6,$Q$7:$Q$60000,0))*1,"")</f>
        <v/>
      </c>
      <c r="X191">
        <f>IFERROR(INDEX($F$7:$F$60000,MATCH(ROW()-6,$Q$7:$Q$60000,0))*1,"")</f>
        <v/>
      </c>
      <c r="Y191">
        <f>IFERROR(INDEX($G$7:$G$60000,MATCH(ROW()-6,$Q$7:$Q$60000,0))*1,"")</f>
        <v/>
      </c>
      <c r="Z191">
        <f>IFERROR(INDEX($H$7:$H$60000,MATCH(ROW()-6,$Q$7:$Q$60000,0))*1,"")</f>
        <v/>
      </c>
      <c r="AA191">
        <f>IFERROR(INDEX($I$7:$I$60000,MATCH(ROW()-6,$Q$7:$Q$60000,0))*1,"")</f>
        <v/>
      </c>
      <c r="AB191">
        <f>IFERROR(INDEX($J$7:$J$60000,MATCH(ROW()-6,$Q$7:$Q$60000,0))*1,"")</f>
        <v/>
      </c>
      <c r="AC191">
        <f>IFERROR(INDEX($K$7:$K$60000,MATCH(ROW()-6,$Q$7:$Q$60000,0))*1,"")</f>
        <v/>
      </c>
      <c r="AF191" s="9">
        <f>IF(OR($S191="",$S190=""),"",IF($B$5="diff",($T191-$T190),LN($T191/$T190)))</f>
        <v/>
      </c>
      <c r="AG191" s="9">
        <f>IF(OR($S191="",$S190=""),"",IF($C$5="diff",(U191-U190),LN(U191/U190)))</f>
        <v/>
      </c>
      <c r="AH191" s="9">
        <f>IF(OR($S191="",$S190=""),"",IF($D$5="diff",(V191-V190),LN(V191/V190)))</f>
        <v/>
      </c>
      <c r="AI191" s="9">
        <f>IF(OR($S191="",$S190=""),"",IF($E$5="diff",(W191-W190),LN(W191/W190)))</f>
        <v/>
      </c>
      <c r="AJ191" s="9">
        <f>IF(OR($S191="",$S190=""),"",IF($F$5="diff",(X191-X190),LN(X191/X190)))</f>
        <v/>
      </c>
      <c r="AK191" s="9">
        <f>IF(OR($S191="",$S190=""),"",IF($G$5="diff",(Y191-Y190),LN(Y191/Y190)))</f>
        <v/>
      </c>
      <c r="AL191" s="9">
        <f>IF(OR($S191="",$S190=""),"",IF($H$5="diff",(Z191-Z190),LN(Z191/Z190)))</f>
        <v/>
      </c>
      <c r="AM191" s="9">
        <f>IF(OR($S191="",$S190=""),"",IF($I$5="diff",(AA191-AA190),LN(AA191/AA190)))</f>
        <v/>
      </c>
      <c r="AN191" s="9">
        <f>IF(OR($S191="",$S190=""),"",IF($J$5="diff",(AB191-AB190),LN(AB191/AB190)))</f>
        <v/>
      </c>
      <c r="AO191" s="9">
        <f>IF(OR($S191="",$S190=""),"",IF($K$5="diff",(AC191-AC190),LN(AC191/AC190)))</f>
        <v/>
      </c>
      <c r="AR191" s="9">
        <f>IF($AF191="","",$AU$13+$AU$4*AG191+$AU$5*AH191+$AU$6*AI191+$AU$7*AJ191+$AU$8*AK191+$AU$9*AL191+$AU$10*AM191+$AU$11*AN191+$AU$12*AO191)</f>
        <v/>
      </c>
      <c r="AY191" s="10">
        <f>IF(AND((ROW()-7)&gt;=$Q$5,(ROW()-6)&lt;=$Q$3),INDEX(LINEST(OFFSET(AF191,1-$Q$5,0,$Q$5,1),OFFSET(AG191,1-$Q$5,0,$Q$5,9),TRUE,TRUE),1,10)*$Q$4,"")</f>
        <v/>
      </c>
      <c r="AZ191" s="9">
        <f>IF(AND((ROW()-7)&gt;=$Q$5,(ROW()-6)&lt;=$Q$3),INDEX(LINEST(OFFSET(AF191,1-$Q$5,0,$Q$5,1),OFFSET(AG191,1-$Q$5,0,$Q$5,9),TRUE,TRUE),1,9),"")</f>
        <v/>
      </c>
      <c r="BA191" s="9">
        <f>IF(AND((ROW()-7)&gt;=$Q$5,(ROW()-6)&lt;=$Q$3),INDEX(LINEST(OFFSET(AF191,1-$Q$5,0,$Q$5,1),OFFSET(AG191,1-$Q$5,0,$Q$5,9),TRUE,TRUE),1,8),"")</f>
        <v/>
      </c>
      <c r="BB191" s="9">
        <f>IF(AND((ROW()-7)&gt;=$Q$5,(ROW()-6)&lt;=$Q$3),INDEX(LINEST(OFFSET(AF191,1-$Q$5,0,$Q$5,1),OFFSET(AG191,1-$Q$5,0,$Q$5,9),TRUE,TRUE),1,7),"")</f>
        <v/>
      </c>
      <c r="BC191" s="9">
        <f>IF(AND((ROW()-7)&gt;=$Q$5,(ROW()-6)&lt;=$Q$3),INDEX(LINEST(OFFSET(AF191,1-$Q$5,0,$Q$5,1),OFFSET(AG191,1-$Q$5,0,$Q$5,9),TRUE,TRUE),1,6),"")</f>
        <v/>
      </c>
      <c r="BD191" s="9">
        <f>IF(AND((ROW()-7)&gt;=$Q$5,(ROW()-6)&lt;=$Q$3),INDEX(LINEST(OFFSET(AF191,1-$Q$5,0,$Q$5,1),OFFSET(AG191,1-$Q$5,0,$Q$5,9),TRUE,TRUE),1,5),"")</f>
        <v/>
      </c>
      <c r="BE191" s="9">
        <f>IF(AND((ROW()-7)&gt;=$Q$5,(ROW()-6)&lt;=$Q$3),INDEX(LINEST(OFFSET(AF191,1-$Q$5,0,$Q$5,1),OFFSET(AG191,1-$Q$5,0,$Q$5,9),TRUE,TRUE),1,4),"")</f>
        <v/>
      </c>
      <c r="BF191" s="9">
        <f>IF(AND((ROW()-7)&gt;=$Q$5,(ROW()-6)&lt;=$Q$3),INDEX(LINEST(OFFSET(AF191,1-$Q$5,0,$Q$5,1),OFFSET(AG191,1-$Q$5,0,$Q$5,9),TRUE,TRUE),1,3),"")</f>
        <v/>
      </c>
      <c r="BG191" s="9">
        <f>IF(AND((ROW()-7)&gt;=$Q$5,(ROW()-6)&lt;=$Q$3),INDEX(LINEST(OFFSET(AF191,1-$Q$5,0,$Q$5,1),OFFSET(AG191,1-$Q$5,0,$Q$5,9),TRUE,TRUE),1,2),"")</f>
        <v/>
      </c>
      <c r="BH191" s="9">
        <f>IF(AND((ROW()-7)&gt;=$Q$5,(ROW()-6)&lt;=$Q$3),INDEX(LINEST(OFFSET(AF191,1-$Q$5,0,$Q$5,1),OFFSET(AG191,1-$Q$5,0,$Q$5,9),TRUE,TRUE),1,1),"")</f>
        <v/>
      </c>
      <c r="BI191" s="10">
        <f>IF(AND((ROW()-7)&gt;=$Q$5,(ROW()-6)&lt;=$Q$3),INDEX(LINEST(OFFSET(AF191,1-$Q$5,0,$Q$5,1),OFFSET(AG191,1-$Q$5,0,$Q$5,9),TRUE,TRUE),3,1),"")</f>
        <v/>
      </c>
      <c r="BL191" s="9">
        <f>IF(AND((ROW()-6)&lt;=$Q$3,ISNUMBER(AY190)),AY190/$Q$4+AZ190*AG191+BA190*AH191+BB190*AI191+BC190*AJ191+BD190*AK191+BE190*AL191+BF190*AM191+BG190*AN191+BH190*AO191,"")</f>
        <v/>
      </c>
      <c r="BM191">
        <f>IF(ISNUMBER(BL191),AVERAGE(OFFSET(AF190,1-$Q$5,0,$Q$5,1)),"")</f>
        <v/>
      </c>
      <c r="BN191">
        <f>IF(ISNUMBER(BL191),(AF191-BL191)^2,"")</f>
        <v/>
      </c>
      <c r="BO191">
        <f>IF(ISNUMBER(BL191),AF191^2,"")</f>
        <v/>
      </c>
      <c r="BP191">
        <f>IF(ISNUMBER(BL191),(AF191-BM191)^2,"")</f>
        <v/>
      </c>
    </row>
    <row r="192">
      <c r="O192">
        <f>IF($R192="","",IF($Q$1="Weekly",INT(($R192-2)/7),IF($Q$1="Quarterly",YEAR($R192)*4+ROUNDUP(MONTH($R192)/3),YEAR($R192)*12+MONTH($R192))))</f>
        <v/>
      </c>
      <c r="P192">
        <f>IF($R192="","",IF($R193="",1,IF($O192&lt;&gt;$O193,1,0)))</f>
        <v/>
      </c>
      <c r="Q192">
        <f>IF($P192=1,SUM($P$7:$P192),"")</f>
        <v/>
      </c>
      <c r="R192">
        <f>IF($A192="","",IF(ISNUMBER($A192),$A192,IFERROR(DATEVALUE($A192),NA())))</f>
        <v/>
      </c>
      <c r="S192" s="7">
        <f>IFERROR(INDEX($R$7:$R$60000,MATCH(ROW()-6,$Q$7:$Q$60000,0)),"")</f>
        <v/>
      </c>
      <c r="T192">
        <f>IFERROR(INDEX($B$7:$B$60000,MATCH(ROW()-6,$Q$7:$Q$60000,0))*1,"")</f>
        <v/>
      </c>
      <c r="U192">
        <f>IFERROR(INDEX($C$7:$C$60000,MATCH(ROW()-6,$Q$7:$Q$60000,0))*1,"")</f>
        <v/>
      </c>
      <c r="V192">
        <f>IFERROR(INDEX($D$7:$D$60000,MATCH(ROW()-6,$Q$7:$Q$60000,0))*1,"")</f>
        <v/>
      </c>
      <c r="W192">
        <f>IFERROR(INDEX($E$7:$E$60000,MATCH(ROW()-6,$Q$7:$Q$60000,0))*1,"")</f>
        <v/>
      </c>
      <c r="X192">
        <f>IFERROR(INDEX($F$7:$F$60000,MATCH(ROW()-6,$Q$7:$Q$60000,0))*1,"")</f>
        <v/>
      </c>
      <c r="Y192">
        <f>IFERROR(INDEX($G$7:$G$60000,MATCH(ROW()-6,$Q$7:$Q$60000,0))*1,"")</f>
        <v/>
      </c>
      <c r="Z192">
        <f>IFERROR(INDEX($H$7:$H$60000,MATCH(ROW()-6,$Q$7:$Q$60000,0))*1,"")</f>
        <v/>
      </c>
      <c r="AA192">
        <f>IFERROR(INDEX($I$7:$I$60000,MATCH(ROW()-6,$Q$7:$Q$60000,0))*1,"")</f>
        <v/>
      </c>
      <c r="AB192">
        <f>IFERROR(INDEX($J$7:$J$60000,MATCH(ROW()-6,$Q$7:$Q$60000,0))*1,"")</f>
        <v/>
      </c>
      <c r="AC192">
        <f>IFERROR(INDEX($K$7:$K$60000,MATCH(ROW()-6,$Q$7:$Q$60000,0))*1,"")</f>
        <v/>
      </c>
      <c r="AF192" s="9">
        <f>IF(OR($S192="",$S191=""),"",IF($B$5="diff",($T192-$T191),LN($T192/$T191)))</f>
        <v/>
      </c>
      <c r="AG192" s="9">
        <f>IF(OR($S192="",$S191=""),"",IF($C$5="diff",(U192-U191),LN(U192/U191)))</f>
        <v/>
      </c>
      <c r="AH192" s="9">
        <f>IF(OR($S192="",$S191=""),"",IF($D$5="diff",(V192-V191),LN(V192/V191)))</f>
        <v/>
      </c>
      <c r="AI192" s="9">
        <f>IF(OR($S192="",$S191=""),"",IF($E$5="diff",(W192-W191),LN(W192/W191)))</f>
        <v/>
      </c>
      <c r="AJ192" s="9">
        <f>IF(OR($S192="",$S191=""),"",IF($F$5="diff",(X192-X191),LN(X192/X191)))</f>
        <v/>
      </c>
      <c r="AK192" s="9">
        <f>IF(OR($S192="",$S191=""),"",IF($G$5="diff",(Y192-Y191),LN(Y192/Y191)))</f>
        <v/>
      </c>
      <c r="AL192" s="9">
        <f>IF(OR($S192="",$S191=""),"",IF($H$5="diff",(Z192-Z191),LN(Z192/Z191)))</f>
        <v/>
      </c>
      <c r="AM192" s="9">
        <f>IF(OR($S192="",$S191=""),"",IF($I$5="diff",(AA192-AA191),LN(AA192/AA191)))</f>
        <v/>
      </c>
      <c r="AN192" s="9">
        <f>IF(OR($S192="",$S191=""),"",IF($J$5="diff",(AB192-AB191),LN(AB192/AB191)))</f>
        <v/>
      </c>
      <c r="AO192" s="9">
        <f>IF(OR($S192="",$S191=""),"",IF($K$5="diff",(AC192-AC191),LN(AC192/AC191)))</f>
        <v/>
      </c>
      <c r="AR192" s="9">
        <f>IF($AF192="","",$AU$13+$AU$4*AG192+$AU$5*AH192+$AU$6*AI192+$AU$7*AJ192+$AU$8*AK192+$AU$9*AL192+$AU$10*AM192+$AU$11*AN192+$AU$12*AO192)</f>
        <v/>
      </c>
      <c r="AY192" s="10">
        <f>IF(AND((ROW()-7)&gt;=$Q$5,(ROW()-6)&lt;=$Q$3),INDEX(LINEST(OFFSET(AF192,1-$Q$5,0,$Q$5,1),OFFSET(AG192,1-$Q$5,0,$Q$5,9),TRUE,TRUE),1,10)*$Q$4,"")</f>
        <v/>
      </c>
      <c r="AZ192" s="9">
        <f>IF(AND((ROW()-7)&gt;=$Q$5,(ROW()-6)&lt;=$Q$3),INDEX(LINEST(OFFSET(AF192,1-$Q$5,0,$Q$5,1),OFFSET(AG192,1-$Q$5,0,$Q$5,9),TRUE,TRUE),1,9),"")</f>
        <v/>
      </c>
      <c r="BA192" s="9">
        <f>IF(AND((ROW()-7)&gt;=$Q$5,(ROW()-6)&lt;=$Q$3),INDEX(LINEST(OFFSET(AF192,1-$Q$5,0,$Q$5,1),OFFSET(AG192,1-$Q$5,0,$Q$5,9),TRUE,TRUE),1,8),"")</f>
        <v/>
      </c>
      <c r="BB192" s="9">
        <f>IF(AND((ROW()-7)&gt;=$Q$5,(ROW()-6)&lt;=$Q$3),INDEX(LINEST(OFFSET(AF192,1-$Q$5,0,$Q$5,1),OFFSET(AG192,1-$Q$5,0,$Q$5,9),TRUE,TRUE),1,7),"")</f>
        <v/>
      </c>
      <c r="BC192" s="9">
        <f>IF(AND((ROW()-7)&gt;=$Q$5,(ROW()-6)&lt;=$Q$3),INDEX(LINEST(OFFSET(AF192,1-$Q$5,0,$Q$5,1),OFFSET(AG192,1-$Q$5,0,$Q$5,9),TRUE,TRUE),1,6),"")</f>
        <v/>
      </c>
      <c r="BD192" s="9">
        <f>IF(AND((ROW()-7)&gt;=$Q$5,(ROW()-6)&lt;=$Q$3),INDEX(LINEST(OFFSET(AF192,1-$Q$5,0,$Q$5,1),OFFSET(AG192,1-$Q$5,0,$Q$5,9),TRUE,TRUE),1,5),"")</f>
        <v/>
      </c>
      <c r="BE192" s="9">
        <f>IF(AND((ROW()-7)&gt;=$Q$5,(ROW()-6)&lt;=$Q$3),INDEX(LINEST(OFFSET(AF192,1-$Q$5,0,$Q$5,1),OFFSET(AG192,1-$Q$5,0,$Q$5,9),TRUE,TRUE),1,4),"")</f>
        <v/>
      </c>
      <c r="BF192" s="9">
        <f>IF(AND((ROW()-7)&gt;=$Q$5,(ROW()-6)&lt;=$Q$3),INDEX(LINEST(OFFSET(AF192,1-$Q$5,0,$Q$5,1),OFFSET(AG192,1-$Q$5,0,$Q$5,9),TRUE,TRUE),1,3),"")</f>
        <v/>
      </c>
      <c r="BG192" s="9">
        <f>IF(AND((ROW()-7)&gt;=$Q$5,(ROW()-6)&lt;=$Q$3),INDEX(LINEST(OFFSET(AF192,1-$Q$5,0,$Q$5,1),OFFSET(AG192,1-$Q$5,0,$Q$5,9),TRUE,TRUE),1,2),"")</f>
        <v/>
      </c>
      <c r="BH192" s="9">
        <f>IF(AND((ROW()-7)&gt;=$Q$5,(ROW()-6)&lt;=$Q$3),INDEX(LINEST(OFFSET(AF192,1-$Q$5,0,$Q$5,1),OFFSET(AG192,1-$Q$5,0,$Q$5,9),TRUE,TRUE),1,1),"")</f>
        <v/>
      </c>
      <c r="BI192" s="10">
        <f>IF(AND((ROW()-7)&gt;=$Q$5,(ROW()-6)&lt;=$Q$3),INDEX(LINEST(OFFSET(AF192,1-$Q$5,0,$Q$5,1),OFFSET(AG192,1-$Q$5,0,$Q$5,9),TRUE,TRUE),3,1),"")</f>
        <v/>
      </c>
      <c r="BL192" s="9">
        <f>IF(AND((ROW()-6)&lt;=$Q$3,ISNUMBER(AY191)),AY191/$Q$4+AZ191*AG192+BA191*AH192+BB191*AI192+BC191*AJ192+BD191*AK192+BE191*AL192+BF191*AM192+BG191*AN192+BH191*AO192,"")</f>
        <v/>
      </c>
      <c r="BM192">
        <f>IF(ISNUMBER(BL192),AVERAGE(OFFSET(AF191,1-$Q$5,0,$Q$5,1)),"")</f>
        <v/>
      </c>
      <c r="BN192">
        <f>IF(ISNUMBER(BL192),(AF192-BL192)^2,"")</f>
        <v/>
      </c>
      <c r="BO192">
        <f>IF(ISNUMBER(BL192),AF192^2,"")</f>
        <v/>
      </c>
      <c r="BP192">
        <f>IF(ISNUMBER(BL192),(AF192-BM192)^2,"")</f>
        <v/>
      </c>
    </row>
    <row r="193">
      <c r="O193">
        <f>IF($R193="","",IF($Q$1="Weekly",INT(($R193-2)/7),IF($Q$1="Quarterly",YEAR($R193)*4+ROUNDUP(MONTH($R193)/3),YEAR($R193)*12+MONTH($R193))))</f>
        <v/>
      </c>
      <c r="P193">
        <f>IF($R193="","",IF($R194="",1,IF($O193&lt;&gt;$O194,1,0)))</f>
        <v/>
      </c>
      <c r="Q193">
        <f>IF($P193=1,SUM($P$7:$P193),"")</f>
        <v/>
      </c>
      <c r="R193">
        <f>IF($A193="","",IF(ISNUMBER($A193),$A193,IFERROR(DATEVALUE($A193),NA())))</f>
        <v/>
      </c>
      <c r="S193" s="7">
        <f>IFERROR(INDEX($R$7:$R$60000,MATCH(ROW()-6,$Q$7:$Q$60000,0)),"")</f>
        <v/>
      </c>
      <c r="T193">
        <f>IFERROR(INDEX($B$7:$B$60000,MATCH(ROW()-6,$Q$7:$Q$60000,0))*1,"")</f>
        <v/>
      </c>
      <c r="U193">
        <f>IFERROR(INDEX($C$7:$C$60000,MATCH(ROW()-6,$Q$7:$Q$60000,0))*1,"")</f>
        <v/>
      </c>
      <c r="V193">
        <f>IFERROR(INDEX($D$7:$D$60000,MATCH(ROW()-6,$Q$7:$Q$60000,0))*1,"")</f>
        <v/>
      </c>
      <c r="W193">
        <f>IFERROR(INDEX($E$7:$E$60000,MATCH(ROW()-6,$Q$7:$Q$60000,0))*1,"")</f>
        <v/>
      </c>
      <c r="X193">
        <f>IFERROR(INDEX($F$7:$F$60000,MATCH(ROW()-6,$Q$7:$Q$60000,0))*1,"")</f>
        <v/>
      </c>
      <c r="Y193">
        <f>IFERROR(INDEX($G$7:$G$60000,MATCH(ROW()-6,$Q$7:$Q$60000,0))*1,"")</f>
        <v/>
      </c>
      <c r="Z193">
        <f>IFERROR(INDEX($H$7:$H$60000,MATCH(ROW()-6,$Q$7:$Q$60000,0))*1,"")</f>
        <v/>
      </c>
      <c r="AA193">
        <f>IFERROR(INDEX($I$7:$I$60000,MATCH(ROW()-6,$Q$7:$Q$60000,0))*1,"")</f>
        <v/>
      </c>
      <c r="AB193">
        <f>IFERROR(INDEX($J$7:$J$60000,MATCH(ROW()-6,$Q$7:$Q$60000,0))*1,"")</f>
        <v/>
      </c>
      <c r="AC193">
        <f>IFERROR(INDEX($K$7:$K$60000,MATCH(ROW()-6,$Q$7:$Q$60000,0))*1,"")</f>
        <v/>
      </c>
      <c r="AF193" s="9">
        <f>IF(OR($S193="",$S192=""),"",IF($B$5="diff",($T193-$T192),LN($T193/$T192)))</f>
        <v/>
      </c>
      <c r="AG193" s="9">
        <f>IF(OR($S193="",$S192=""),"",IF($C$5="diff",(U193-U192),LN(U193/U192)))</f>
        <v/>
      </c>
      <c r="AH193" s="9">
        <f>IF(OR($S193="",$S192=""),"",IF($D$5="diff",(V193-V192),LN(V193/V192)))</f>
        <v/>
      </c>
      <c r="AI193" s="9">
        <f>IF(OR($S193="",$S192=""),"",IF($E$5="diff",(W193-W192),LN(W193/W192)))</f>
        <v/>
      </c>
      <c r="AJ193" s="9">
        <f>IF(OR($S193="",$S192=""),"",IF($F$5="diff",(X193-X192),LN(X193/X192)))</f>
        <v/>
      </c>
      <c r="AK193" s="9">
        <f>IF(OR($S193="",$S192=""),"",IF($G$5="diff",(Y193-Y192),LN(Y193/Y192)))</f>
        <v/>
      </c>
      <c r="AL193" s="9">
        <f>IF(OR($S193="",$S192=""),"",IF($H$5="diff",(Z193-Z192),LN(Z193/Z192)))</f>
        <v/>
      </c>
      <c r="AM193" s="9">
        <f>IF(OR($S193="",$S192=""),"",IF($I$5="diff",(AA193-AA192),LN(AA193/AA192)))</f>
        <v/>
      </c>
      <c r="AN193" s="9">
        <f>IF(OR($S193="",$S192=""),"",IF($J$5="diff",(AB193-AB192),LN(AB193/AB192)))</f>
        <v/>
      </c>
      <c r="AO193" s="9">
        <f>IF(OR($S193="",$S192=""),"",IF($K$5="diff",(AC193-AC192),LN(AC193/AC192)))</f>
        <v/>
      </c>
      <c r="AR193" s="9">
        <f>IF($AF193="","",$AU$13+$AU$4*AG193+$AU$5*AH193+$AU$6*AI193+$AU$7*AJ193+$AU$8*AK193+$AU$9*AL193+$AU$10*AM193+$AU$11*AN193+$AU$12*AO193)</f>
        <v/>
      </c>
      <c r="AY193" s="10">
        <f>IF(AND((ROW()-7)&gt;=$Q$5,(ROW()-6)&lt;=$Q$3),INDEX(LINEST(OFFSET(AF193,1-$Q$5,0,$Q$5,1),OFFSET(AG193,1-$Q$5,0,$Q$5,9),TRUE,TRUE),1,10)*$Q$4,"")</f>
        <v/>
      </c>
      <c r="AZ193" s="9">
        <f>IF(AND((ROW()-7)&gt;=$Q$5,(ROW()-6)&lt;=$Q$3),INDEX(LINEST(OFFSET(AF193,1-$Q$5,0,$Q$5,1),OFFSET(AG193,1-$Q$5,0,$Q$5,9),TRUE,TRUE),1,9),"")</f>
        <v/>
      </c>
      <c r="BA193" s="9">
        <f>IF(AND((ROW()-7)&gt;=$Q$5,(ROW()-6)&lt;=$Q$3),INDEX(LINEST(OFFSET(AF193,1-$Q$5,0,$Q$5,1),OFFSET(AG193,1-$Q$5,0,$Q$5,9),TRUE,TRUE),1,8),"")</f>
        <v/>
      </c>
      <c r="BB193" s="9">
        <f>IF(AND((ROW()-7)&gt;=$Q$5,(ROW()-6)&lt;=$Q$3),INDEX(LINEST(OFFSET(AF193,1-$Q$5,0,$Q$5,1),OFFSET(AG193,1-$Q$5,0,$Q$5,9),TRUE,TRUE),1,7),"")</f>
        <v/>
      </c>
      <c r="BC193" s="9">
        <f>IF(AND((ROW()-7)&gt;=$Q$5,(ROW()-6)&lt;=$Q$3),INDEX(LINEST(OFFSET(AF193,1-$Q$5,0,$Q$5,1),OFFSET(AG193,1-$Q$5,0,$Q$5,9),TRUE,TRUE),1,6),"")</f>
        <v/>
      </c>
      <c r="BD193" s="9">
        <f>IF(AND((ROW()-7)&gt;=$Q$5,(ROW()-6)&lt;=$Q$3),INDEX(LINEST(OFFSET(AF193,1-$Q$5,0,$Q$5,1),OFFSET(AG193,1-$Q$5,0,$Q$5,9),TRUE,TRUE),1,5),"")</f>
        <v/>
      </c>
      <c r="BE193" s="9">
        <f>IF(AND((ROW()-7)&gt;=$Q$5,(ROW()-6)&lt;=$Q$3),INDEX(LINEST(OFFSET(AF193,1-$Q$5,0,$Q$5,1),OFFSET(AG193,1-$Q$5,0,$Q$5,9),TRUE,TRUE),1,4),"")</f>
        <v/>
      </c>
      <c r="BF193" s="9">
        <f>IF(AND((ROW()-7)&gt;=$Q$5,(ROW()-6)&lt;=$Q$3),INDEX(LINEST(OFFSET(AF193,1-$Q$5,0,$Q$5,1),OFFSET(AG193,1-$Q$5,0,$Q$5,9),TRUE,TRUE),1,3),"")</f>
        <v/>
      </c>
      <c r="BG193" s="9">
        <f>IF(AND((ROW()-7)&gt;=$Q$5,(ROW()-6)&lt;=$Q$3),INDEX(LINEST(OFFSET(AF193,1-$Q$5,0,$Q$5,1),OFFSET(AG193,1-$Q$5,0,$Q$5,9),TRUE,TRUE),1,2),"")</f>
        <v/>
      </c>
      <c r="BH193" s="9">
        <f>IF(AND((ROW()-7)&gt;=$Q$5,(ROW()-6)&lt;=$Q$3),INDEX(LINEST(OFFSET(AF193,1-$Q$5,0,$Q$5,1),OFFSET(AG193,1-$Q$5,0,$Q$5,9),TRUE,TRUE),1,1),"")</f>
        <v/>
      </c>
      <c r="BI193" s="10">
        <f>IF(AND((ROW()-7)&gt;=$Q$5,(ROW()-6)&lt;=$Q$3),INDEX(LINEST(OFFSET(AF193,1-$Q$5,0,$Q$5,1),OFFSET(AG193,1-$Q$5,0,$Q$5,9),TRUE,TRUE),3,1),"")</f>
        <v/>
      </c>
      <c r="BL193" s="9">
        <f>IF(AND((ROW()-6)&lt;=$Q$3,ISNUMBER(AY192)),AY192/$Q$4+AZ192*AG193+BA192*AH193+BB192*AI193+BC192*AJ193+BD192*AK193+BE192*AL193+BF192*AM193+BG192*AN193+BH192*AO193,"")</f>
        <v/>
      </c>
      <c r="BM193">
        <f>IF(ISNUMBER(BL193),AVERAGE(OFFSET(AF192,1-$Q$5,0,$Q$5,1)),"")</f>
        <v/>
      </c>
      <c r="BN193">
        <f>IF(ISNUMBER(BL193),(AF193-BL193)^2,"")</f>
        <v/>
      </c>
      <c r="BO193">
        <f>IF(ISNUMBER(BL193),AF193^2,"")</f>
        <v/>
      </c>
      <c r="BP193">
        <f>IF(ISNUMBER(BL193),(AF193-BM193)^2,"")</f>
        <v/>
      </c>
    </row>
    <row r="194">
      <c r="O194">
        <f>IF($R194="","",IF($Q$1="Weekly",INT(($R194-2)/7),IF($Q$1="Quarterly",YEAR($R194)*4+ROUNDUP(MONTH($R194)/3),YEAR($R194)*12+MONTH($R194))))</f>
        <v/>
      </c>
      <c r="P194">
        <f>IF($R194="","",IF($R195="",1,IF($O194&lt;&gt;$O195,1,0)))</f>
        <v/>
      </c>
      <c r="Q194">
        <f>IF($P194=1,SUM($P$7:$P194),"")</f>
        <v/>
      </c>
      <c r="R194">
        <f>IF($A194="","",IF(ISNUMBER($A194),$A194,IFERROR(DATEVALUE($A194),NA())))</f>
        <v/>
      </c>
      <c r="S194" s="7">
        <f>IFERROR(INDEX($R$7:$R$60000,MATCH(ROW()-6,$Q$7:$Q$60000,0)),"")</f>
        <v/>
      </c>
      <c r="T194">
        <f>IFERROR(INDEX($B$7:$B$60000,MATCH(ROW()-6,$Q$7:$Q$60000,0))*1,"")</f>
        <v/>
      </c>
      <c r="U194">
        <f>IFERROR(INDEX($C$7:$C$60000,MATCH(ROW()-6,$Q$7:$Q$60000,0))*1,"")</f>
        <v/>
      </c>
      <c r="V194">
        <f>IFERROR(INDEX($D$7:$D$60000,MATCH(ROW()-6,$Q$7:$Q$60000,0))*1,"")</f>
        <v/>
      </c>
      <c r="W194">
        <f>IFERROR(INDEX($E$7:$E$60000,MATCH(ROW()-6,$Q$7:$Q$60000,0))*1,"")</f>
        <v/>
      </c>
      <c r="X194">
        <f>IFERROR(INDEX($F$7:$F$60000,MATCH(ROW()-6,$Q$7:$Q$60000,0))*1,"")</f>
        <v/>
      </c>
      <c r="Y194">
        <f>IFERROR(INDEX($G$7:$G$60000,MATCH(ROW()-6,$Q$7:$Q$60000,0))*1,"")</f>
        <v/>
      </c>
      <c r="Z194">
        <f>IFERROR(INDEX($H$7:$H$60000,MATCH(ROW()-6,$Q$7:$Q$60000,0))*1,"")</f>
        <v/>
      </c>
      <c r="AA194">
        <f>IFERROR(INDEX($I$7:$I$60000,MATCH(ROW()-6,$Q$7:$Q$60000,0))*1,"")</f>
        <v/>
      </c>
      <c r="AB194">
        <f>IFERROR(INDEX($J$7:$J$60000,MATCH(ROW()-6,$Q$7:$Q$60000,0))*1,"")</f>
        <v/>
      </c>
      <c r="AC194">
        <f>IFERROR(INDEX($K$7:$K$60000,MATCH(ROW()-6,$Q$7:$Q$60000,0))*1,"")</f>
        <v/>
      </c>
      <c r="AF194" s="9">
        <f>IF(OR($S194="",$S193=""),"",IF($B$5="diff",($T194-$T193),LN($T194/$T193)))</f>
        <v/>
      </c>
      <c r="AG194" s="9">
        <f>IF(OR($S194="",$S193=""),"",IF($C$5="diff",(U194-U193),LN(U194/U193)))</f>
        <v/>
      </c>
      <c r="AH194" s="9">
        <f>IF(OR($S194="",$S193=""),"",IF($D$5="diff",(V194-V193),LN(V194/V193)))</f>
        <v/>
      </c>
      <c r="AI194" s="9">
        <f>IF(OR($S194="",$S193=""),"",IF($E$5="diff",(W194-W193),LN(W194/W193)))</f>
        <v/>
      </c>
      <c r="AJ194" s="9">
        <f>IF(OR($S194="",$S193=""),"",IF($F$5="diff",(X194-X193),LN(X194/X193)))</f>
        <v/>
      </c>
      <c r="AK194" s="9">
        <f>IF(OR($S194="",$S193=""),"",IF($G$5="diff",(Y194-Y193),LN(Y194/Y193)))</f>
        <v/>
      </c>
      <c r="AL194" s="9">
        <f>IF(OR($S194="",$S193=""),"",IF($H$5="diff",(Z194-Z193),LN(Z194/Z193)))</f>
        <v/>
      </c>
      <c r="AM194" s="9">
        <f>IF(OR($S194="",$S193=""),"",IF($I$5="diff",(AA194-AA193),LN(AA194/AA193)))</f>
        <v/>
      </c>
      <c r="AN194" s="9">
        <f>IF(OR($S194="",$S193=""),"",IF($J$5="diff",(AB194-AB193),LN(AB194/AB193)))</f>
        <v/>
      </c>
      <c r="AO194" s="9">
        <f>IF(OR($S194="",$S193=""),"",IF($K$5="diff",(AC194-AC193),LN(AC194/AC193)))</f>
        <v/>
      </c>
      <c r="AR194" s="9">
        <f>IF($AF194="","",$AU$13+$AU$4*AG194+$AU$5*AH194+$AU$6*AI194+$AU$7*AJ194+$AU$8*AK194+$AU$9*AL194+$AU$10*AM194+$AU$11*AN194+$AU$12*AO194)</f>
        <v/>
      </c>
      <c r="AY194" s="10">
        <f>IF(AND((ROW()-7)&gt;=$Q$5,(ROW()-6)&lt;=$Q$3),INDEX(LINEST(OFFSET(AF194,1-$Q$5,0,$Q$5,1),OFFSET(AG194,1-$Q$5,0,$Q$5,9),TRUE,TRUE),1,10)*$Q$4,"")</f>
        <v/>
      </c>
      <c r="AZ194" s="9">
        <f>IF(AND((ROW()-7)&gt;=$Q$5,(ROW()-6)&lt;=$Q$3),INDEX(LINEST(OFFSET(AF194,1-$Q$5,0,$Q$5,1),OFFSET(AG194,1-$Q$5,0,$Q$5,9),TRUE,TRUE),1,9),"")</f>
        <v/>
      </c>
      <c r="BA194" s="9">
        <f>IF(AND((ROW()-7)&gt;=$Q$5,(ROW()-6)&lt;=$Q$3),INDEX(LINEST(OFFSET(AF194,1-$Q$5,0,$Q$5,1),OFFSET(AG194,1-$Q$5,0,$Q$5,9),TRUE,TRUE),1,8),"")</f>
        <v/>
      </c>
      <c r="BB194" s="9">
        <f>IF(AND((ROW()-7)&gt;=$Q$5,(ROW()-6)&lt;=$Q$3),INDEX(LINEST(OFFSET(AF194,1-$Q$5,0,$Q$5,1),OFFSET(AG194,1-$Q$5,0,$Q$5,9),TRUE,TRUE),1,7),"")</f>
        <v/>
      </c>
      <c r="BC194" s="9">
        <f>IF(AND((ROW()-7)&gt;=$Q$5,(ROW()-6)&lt;=$Q$3),INDEX(LINEST(OFFSET(AF194,1-$Q$5,0,$Q$5,1),OFFSET(AG194,1-$Q$5,0,$Q$5,9),TRUE,TRUE),1,6),"")</f>
        <v/>
      </c>
      <c r="BD194" s="9">
        <f>IF(AND((ROW()-7)&gt;=$Q$5,(ROW()-6)&lt;=$Q$3),INDEX(LINEST(OFFSET(AF194,1-$Q$5,0,$Q$5,1),OFFSET(AG194,1-$Q$5,0,$Q$5,9),TRUE,TRUE),1,5),"")</f>
        <v/>
      </c>
      <c r="BE194" s="9">
        <f>IF(AND((ROW()-7)&gt;=$Q$5,(ROW()-6)&lt;=$Q$3),INDEX(LINEST(OFFSET(AF194,1-$Q$5,0,$Q$5,1),OFFSET(AG194,1-$Q$5,0,$Q$5,9),TRUE,TRUE),1,4),"")</f>
        <v/>
      </c>
      <c r="BF194" s="9">
        <f>IF(AND((ROW()-7)&gt;=$Q$5,(ROW()-6)&lt;=$Q$3),INDEX(LINEST(OFFSET(AF194,1-$Q$5,0,$Q$5,1),OFFSET(AG194,1-$Q$5,0,$Q$5,9),TRUE,TRUE),1,3),"")</f>
        <v/>
      </c>
      <c r="BG194" s="9">
        <f>IF(AND((ROW()-7)&gt;=$Q$5,(ROW()-6)&lt;=$Q$3),INDEX(LINEST(OFFSET(AF194,1-$Q$5,0,$Q$5,1),OFFSET(AG194,1-$Q$5,0,$Q$5,9),TRUE,TRUE),1,2),"")</f>
        <v/>
      </c>
      <c r="BH194" s="9">
        <f>IF(AND((ROW()-7)&gt;=$Q$5,(ROW()-6)&lt;=$Q$3),INDEX(LINEST(OFFSET(AF194,1-$Q$5,0,$Q$5,1),OFFSET(AG194,1-$Q$5,0,$Q$5,9),TRUE,TRUE),1,1),"")</f>
        <v/>
      </c>
      <c r="BI194" s="10">
        <f>IF(AND((ROW()-7)&gt;=$Q$5,(ROW()-6)&lt;=$Q$3),INDEX(LINEST(OFFSET(AF194,1-$Q$5,0,$Q$5,1),OFFSET(AG194,1-$Q$5,0,$Q$5,9),TRUE,TRUE),3,1),"")</f>
        <v/>
      </c>
      <c r="BL194" s="9">
        <f>IF(AND((ROW()-6)&lt;=$Q$3,ISNUMBER(AY193)),AY193/$Q$4+AZ193*AG194+BA193*AH194+BB193*AI194+BC193*AJ194+BD193*AK194+BE193*AL194+BF193*AM194+BG193*AN194+BH193*AO194,"")</f>
        <v/>
      </c>
      <c r="BM194">
        <f>IF(ISNUMBER(BL194),AVERAGE(OFFSET(AF193,1-$Q$5,0,$Q$5,1)),"")</f>
        <v/>
      </c>
      <c r="BN194">
        <f>IF(ISNUMBER(BL194),(AF194-BL194)^2,"")</f>
        <v/>
      </c>
      <c r="BO194">
        <f>IF(ISNUMBER(BL194),AF194^2,"")</f>
        <v/>
      </c>
      <c r="BP194">
        <f>IF(ISNUMBER(BL194),(AF194-BM194)^2,"")</f>
        <v/>
      </c>
    </row>
    <row r="195">
      <c r="O195">
        <f>IF($R195="","",IF($Q$1="Weekly",INT(($R195-2)/7),IF($Q$1="Quarterly",YEAR($R195)*4+ROUNDUP(MONTH($R195)/3),YEAR($R195)*12+MONTH($R195))))</f>
        <v/>
      </c>
      <c r="P195">
        <f>IF($R195="","",IF($R196="",1,IF($O195&lt;&gt;$O196,1,0)))</f>
        <v/>
      </c>
      <c r="Q195">
        <f>IF($P195=1,SUM($P$7:$P195),"")</f>
        <v/>
      </c>
      <c r="R195">
        <f>IF($A195="","",IF(ISNUMBER($A195),$A195,IFERROR(DATEVALUE($A195),NA())))</f>
        <v/>
      </c>
      <c r="S195" s="7">
        <f>IFERROR(INDEX($R$7:$R$60000,MATCH(ROW()-6,$Q$7:$Q$60000,0)),"")</f>
        <v/>
      </c>
      <c r="T195">
        <f>IFERROR(INDEX($B$7:$B$60000,MATCH(ROW()-6,$Q$7:$Q$60000,0))*1,"")</f>
        <v/>
      </c>
      <c r="U195">
        <f>IFERROR(INDEX($C$7:$C$60000,MATCH(ROW()-6,$Q$7:$Q$60000,0))*1,"")</f>
        <v/>
      </c>
      <c r="V195">
        <f>IFERROR(INDEX($D$7:$D$60000,MATCH(ROW()-6,$Q$7:$Q$60000,0))*1,"")</f>
        <v/>
      </c>
      <c r="W195">
        <f>IFERROR(INDEX($E$7:$E$60000,MATCH(ROW()-6,$Q$7:$Q$60000,0))*1,"")</f>
        <v/>
      </c>
      <c r="X195">
        <f>IFERROR(INDEX($F$7:$F$60000,MATCH(ROW()-6,$Q$7:$Q$60000,0))*1,"")</f>
        <v/>
      </c>
      <c r="Y195">
        <f>IFERROR(INDEX($G$7:$G$60000,MATCH(ROW()-6,$Q$7:$Q$60000,0))*1,"")</f>
        <v/>
      </c>
      <c r="Z195">
        <f>IFERROR(INDEX($H$7:$H$60000,MATCH(ROW()-6,$Q$7:$Q$60000,0))*1,"")</f>
        <v/>
      </c>
      <c r="AA195">
        <f>IFERROR(INDEX($I$7:$I$60000,MATCH(ROW()-6,$Q$7:$Q$60000,0))*1,"")</f>
        <v/>
      </c>
      <c r="AB195">
        <f>IFERROR(INDEX($J$7:$J$60000,MATCH(ROW()-6,$Q$7:$Q$60000,0))*1,"")</f>
        <v/>
      </c>
      <c r="AC195">
        <f>IFERROR(INDEX($K$7:$K$60000,MATCH(ROW()-6,$Q$7:$Q$60000,0))*1,"")</f>
        <v/>
      </c>
      <c r="AF195" s="9">
        <f>IF(OR($S195="",$S194=""),"",IF($B$5="diff",($T195-$T194),LN($T195/$T194)))</f>
        <v/>
      </c>
      <c r="AG195" s="9">
        <f>IF(OR($S195="",$S194=""),"",IF($C$5="diff",(U195-U194),LN(U195/U194)))</f>
        <v/>
      </c>
      <c r="AH195" s="9">
        <f>IF(OR($S195="",$S194=""),"",IF($D$5="diff",(V195-V194),LN(V195/V194)))</f>
        <v/>
      </c>
      <c r="AI195" s="9">
        <f>IF(OR($S195="",$S194=""),"",IF($E$5="diff",(W195-W194),LN(W195/W194)))</f>
        <v/>
      </c>
      <c r="AJ195" s="9">
        <f>IF(OR($S195="",$S194=""),"",IF($F$5="diff",(X195-X194),LN(X195/X194)))</f>
        <v/>
      </c>
      <c r="AK195" s="9">
        <f>IF(OR($S195="",$S194=""),"",IF($G$5="diff",(Y195-Y194),LN(Y195/Y194)))</f>
        <v/>
      </c>
      <c r="AL195" s="9">
        <f>IF(OR($S195="",$S194=""),"",IF($H$5="diff",(Z195-Z194),LN(Z195/Z194)))</f>
        <v/>
      </c>
      <c r="AM195" s="9">
        <f>IF(OR($S195="",$S194=""),"",IF($I$5="diff",(AA195-AA194),LN(AA195/AA194)))</f>
        <v/>
      </c>
      <c r="AN195" s="9">
        <f>IF(OR($S195="",$S194=""),"",IF($J$5="diff",(AB195-AB194),LN(AB195/AB194)))</f>
        <v/>
      </c>
      <c r="AO195" s="9">
        <f>IF(OR($S195="",$S194=""),"",IF($K$5="diff",(AC195-AC194),LN(AC195/AC194)))</f>
        <v/>
      </c>
      <c r="AR195" s="9">
        <f>IF($AF195="","",$AU$13+$AU$4*AG195+$AU$5*AH195+$AU$6*AI195+$AU$7*AJ195+$AU$8*AK195+$AU$9*AL195+$AU$10*AM195+$AU$11*AN195+$AU$12*AO195)</f>
        <v/>
      </c>
      <c r="AY195" s="10">
        <f>IF(AND((ROW()-7)&gt;=$Q$5,(ROW()-6)&lt;=$Q$3),INDEX(LINEST(OFFSET(AF195,1-$Q$5,0,$Q$5,1),OFFSET(AG195,1-$Q$5,0,$Q$5,9),TRUE,TRUE),1,10)*$Q$4,"")</f>
        <v/>
      </c>
      <c r="AZ195" s="9">
        <f>IF(AND((ROW()-7)&gt;=$Q$5,(ROW()-6)&lt;=$Q$3),INDEX(LINEST(OFFSET(AF195,1-$Q$5,0,$Q$5,1),OFFSET(AG195,1-$Q$5,0,$Q$5,9),TRUE,TRUE),1,9),"")</f>
        <v/>
      </c>
      <c r="BA195" s="9">
        <f>IF(AND((ROW()-7)&gt;=$Q$5,(ROW()-6)&lt;=$Q$3),INDEX(LINEST(OFFSET(AF195,1-$Q$5,0,$Q$5,1),OFFSET(AG195,1-$Q$5,0,$Q$5,9),TRUE,TRUE),1,8),"")</f>
        <v/>
      </c>
      <c r="BB195" s="9">
        <f>IF(AND((ROW()-7)&gt;=$Q$5,(ROW()-6)&lt;=$Q$3),INDEX(LINEST(OFFSET(AF195,1-$Q$5,0,$Q$5,1),OFFSET(AG195,1-$Q$5,0,$Q$5,9),TRUE,TRUE),1,7),"")</f>
        <v/>
      </c>
      <c r="BC195" s="9">
        <f>IF(AND((ROW()-7)&gt;=$Q$5,(ROW()-6)&lt;=$Q$3),INDEX(LINEST(OFFSET(AF195,1-$Q$5,0,$Q$5,1),OFFSET(AG195,1-$Q$5,0,$Q$5,9),TRUE,TRUE),1,6),"")</f>
        <v/>
      </c>
      <c r="BD195" s="9">
        <f>IF(AND((ROW()-7)&gt;=$Q$5,(ROW()-6)&lt;=$Q$3),INDEX(LINEST(OFFSET(AF195,1-$Q$5,0,$Q$5,1),OFFSET(AG195,1-$Q$5,0,$Q$5,9),TRUE,TRUE),1,5),"")</f>
        <v/>
      </c>
      <c r="BE195" s="9">
        <f>IF(AND((ROW()-7)&gt;=$Q$5,(ROW()-6)&lt;=$Q$3),INDEX(LINEST(OFFSET(AF195,1-$Q$5,0,$Q$5,1),OFFSET(AG195,1-$Q$5,0,$Q$5,9),TRUE,TRUE),1,4),"")</f>
        <v/>
      </c>
      <c r="BF195" s="9">
        <f>IF(AND((ROW()-7)&gt;=$Q$5,(ROW()-6)&lt;=$Q$3),INDEX(LINEST(OFFSET(AF195,1-$Q$5,0,$Q$5,1),OFFSET(AG195,1-$Q$5,0,$Q$5,9),TRUE,TRUE),1,3),"")</f>
        <v/>
      </c>
      <c r="BG195" s="9">
        <f>IF(AND((ROW()-7)&gt;=$Q$5,(ROW()-6)&lt;=$Q$3),INDEX(LINEST(OFFSET(AF195,1-$Q$5,0,$Q$5,1),OFFSET(AG195,1-$Q$5,0,$Q$5,9),TRUE,TRUE),1,2),"")</f>
        <v/>
      </c>
      <c r="BH195" s="9">
        <f>IF(AND((ROW()-7)&gt;=$Q$5,(ROW()-6)&lt;=$Q$3),INDEX(LINEST(OFFSET(AF195,1-$Q$5,0,$Q$5,1),OFFSET(AG195,1-$Q$5,0,$Q$5,9),TRUE,TRUE),1,1),"")</f>
        <v/>
      </c>
      <c r="BI195" s="10">
        <f>IF(AND((ROW()-7)&gt;=$Q$5,(ROW()-6)&lt;=$Q$3),INDEX(LINEST(OFFSET(AF195,1-$Q$5,0,$Q$5,1),OFFSET(AG195,1-$Q$5,0,$Q$5,9),TRUE,TRUE),3,1),"")</f>
        <v/>
      </c>
      <c r="BL195" s="9">
        <f>IF(AND((ROW()-6)&lt;=$Q$3,ISNUMBER(AY194)),AY194/$Q$4+AZ194*AG195+BA194*AH195+BB194*AI195+BC194*AJ195+BD194*AK195+BE194*AL195+BF194*AM195+BG194*AN195+BH194*AO195,"")</f>
        <v/>
      </c>
      <c r="BM195">
        <f>IF(ISNUMBER(BL195),AVERAGE(OFFSET(AF194,1-$Q$5,0,$Q$5,1)),"")</f>
        <v/>
      </c>
      <c r="BN195">
        <f>IF(ISNUMBER(BL195),(AF195-BL195)^2,"")</f>
        <v/>
      </c>
      <c r="BO195">
        <f>IF(ISNUMBER(BL195),AF195^2,"")</f>
        <v/>
      </c>
      <c r="BP195">
        <f>IF(ISNUMBER(BL195),(AF195-BM195)^2,"")</f>
        <v/>
      </c>
    </row>
    <row r="196">
      <c r="O196">
        <f>IF($R196="","",IF($Q$1="Weekly",INT(($R196-2)/7),IF($Q$1="Quarterly",YEAR($R196)*4+ROUNDUP(MONTH($R196)/3),YEAR($R196)*12+MONTH($R196))))</f>
        <v/>
      </c>
      <c r="P196">
        <f>IF($R196="","",IF($R197="",1,IF($O196&lt;&gt;$O197,1,0)))</f>
        <v/>
      </c>
      <c r="Q196">
        <f>IF($P196=1,SUM($P$7:$P196),"")</f>
        <v/>
      </c>
      <c r="R196">
        <f>IF($A196="","",IF(ISNUMBER($A196),$A196,IFERROR(DATEVALUE($A196),NA())))</f>
        <v/>
      </c>
      <c r="S196" s="7">
        <f>IFERROR(INDEX($R$7:$R$60000,MATCH(ROW()-6,$Q$7:$Q$60000,0)),"")</f>
        <v/>
      </c>
      <c r="T196">
        <f>IFERROR(INDEX($B$7:$B$60000,MATCH(ROW()-6,$Q$7:$Q$60000,0))*1,"")</f>
        <v/>
      </c>
      <c r="U196">
        <f>IFERROR(INDEX($C$7:$C$60000,MATCH(ROW()-6,$Q$7:$Q$60000,0))*1,"")</f>
        <v/>
      </c>
      <c r="V196">
        <f>IFERROR(INDEX($D$7:$D$60000,MATCH(ROW()-6,$Q$7:$Q$60000,0))*1,"")</f>
        <v/>
      </c>
      <c r="W196">
        <f>IFERROR(INDEX($E$7:$E$60000,MATCH(ROW()-6,$Q$7:$Q$60000,0))*1,"")</f>
        <v/>
      </c>
      <c r="X196">
        <f>IFERROR(INDEX($F$7:$F$60000,MATCH(ROW()-6,$Q$7:$Q$60000,0))*1,"")</f>
        <v/>
      </c>
      <c r="Y196">
        <f>IFERROR(INDEX($G$7:$G$60000,MATCH(ROW()-6,$Q$7:$Q$60000,0))*1,"")</f>
        <v/>
      </c>
      <c r="Z196">
        <f>IFERROR(INDEX($H$7:$H$60000,MATCH(ROW()-6,$Q$7:$Q$60000,0))*1,"")</f>
        <v/>
      </c>
      <c r="AA196">
        <f>IFERROR(INDEX($I$7:$I$60000,MATCH(ROW()-6,$Q$7:$Q$60000,0))*1,"")</f>
        <v/>
      </c>
      <c r="AB196">
        <f>IFERROR(INDEX($J$7:$J$60000,MATCH(ROW()-6,$Q$7:$Q$60000,0))*1,"")</f>
        <v/>
      </c>
      <c r="AC196">
        <f>IFERROR(INDEX($K$7:$K$60000,MATCH(ROW()-6,$Q$7:$Q$60000,0))*1,"")</f>
        <v/>
      </c>
      <c r="AF196" s="9">
        <f>IF(OR($S196="",$S195=""),"",IF($B$5="diff",($T196-$T195),LN($T196/$T195)))</f>
        <v/>
      </c>
      <c r="AG196" s="9">
        <f>IF(OR($S196="",$S195=""),"",IF($C$5="diff",(U196-U195),LN(U196/U195)))</f>
        <v/>
      </c>
      <c r="AH196" s="9">
        <f>IF(OR($S196="",$S195=""),"",IF($D$5="diff",(V196-V195),LN(V196/V195)))</f>
        <v/>
      </c>
      <c r="AI196" s="9">
        <f>IF(OR($S196="",$S195=""),"",IF($E$5="diff",(W196-W195),LN(W196/W195)))</f>
        <v/>
      </c>
      <c r="AJ196" s="9">
        <f>IF(OR($S196="",$S195=""),"",IF($F$5="diff",(X196-X195),LN(X196/X195)))</f>
        <v/>
      </c>
      <c r="AK196" s="9">
        <f>IF(OR($S196="",$S195=""),"",IF($G$5="diff",(Y196-Y195),LN(Y196/Y195)))</f>
        <v/>
      </c>
      <c r="AL196" s="9">
        <f>IF(OR($S196="",$S195=""),"",IF($H$5="diff",(Z196-Z195),LN(Z196/Z195)))</f>
        <v/>
      </c>
      <c r="AM196" s="9">
        <f>IF(OR($S196="",$S195=""),"",IF($I$5="diff",(AA196-AA195),LN(AA196/AA195)))</f>
        <v/>
      </c>
      <c r="AN196" s="9">
        <f>IF(OR($S196="",$S195=""),"",IF($J$5="diff",(AB196-AB195),LN(AB196/AB195)))</f>
        <v/>
      </c>
      <c r="AO196" s="9">
        <f>IF(OR($S196="",$S195=""),"",IF($K$5="diff",(AC196-AC195),LN(AC196/AC195)))</f>
        <v/>
      </c>
      <c r="AR196" s="9">
        <f>IF($AF196="","",$AU$13+$AU$4*AG196+$AU$5*AH196+$AU$6*AI196+$AU$7*AJ196+$AU$8*AK196+$AU$9*AL196+$AU$10*AM196+$AU$11*AN196+$AU$12*AO196)</f>
        <v/>
      </c>
      <c r="AY196" s="10">
        <f>IF(AND((ROW()-7)&gt;=$Q$5,(ROW()-6)&lt;=$Q$3),INDEX(LINEST(OFFSET(AF196,1-$Q$5,0,$Q$5,1),OFFSET(AG196,1-$Q$5,0,$Q$5,9),TRUE,TRUE),1,10)*$Q$4,"")</f>
        <v/>
      </c>
      <c r="AZ196" s="9">
        <f>IF(AND((ROW()-7)&gt;=$Q$5,(ROW()-6)&lt;=$Q$3),INDEX(LINEST(OFFSET(AF196,1-$Q$5,0,$Q$5,1),OFFSET(AG196,1-$Q$5,0,$Q$5,9),TRUE,TRUE),1,9),"")</f>
        <v/>
      </c>
      <c r="BA196" s="9">
        <f>IF(AND((ROW()-7)&gt;=$Q$5,(ROW()-6)&lt;=$Q$3),INDEX(LINEST(OFFSET(AF196,1-$Q$5,0,$Q$5,1),OFFSET(AG196,1-$Q$5,0,$Q$5,9),TRUE,TRUE),1,8),"")</f>
        <v/>
      </c>
      <c r="BB196" s="9">
        <f>IF(AND((ROW()-7)&gt;=$Q$5,(ROW()-6)&lt;=$Q$3),INDEX(LINEST(OFFSET(AF196,1-$Q$5,0,$Q$5,1),OFFSET(AG196,1-$Q$5,0,$Q$5,9),TRUE,TRUE),1,7),"")</f>
        <v/>
      </c>
      <c r="BC196" s="9">
        <f>IF(AND((ROW()-7)&gt;=$Q$5,(ROW()-6)&lt;=$Q$3),INDEX(LINEST(OFFSET(AF196,1-$Q$5,0,$Q$5,1),OFFSET(AG196,1-$Q$5,0,$Q$5,9),TRUE,TRUE),1,6),"")</f>
        <v/>
      </c>
      <c r="BD196" s="9">
        <f>IF(AND((ROW()-7)&gt;=$Q$5,(ROW()-6)&lt;=$Q$3),INDEX(LINEST(OFFSET(AF196,1-$Q$5,0,$Q$5,1),OFFSET(AG196,1-$Q$5,0,$Q$5,9),TRUE,TRUE),1,5),"")</f>
        <v/>
      </c>
      <c r="BE196" s="9">
        <f>IF(AND((ROW()-7)&gt;=$Q$5,(ROW()-6)&lt;=$Q$3),INDEX(LINEST(OFFSET(AF196,1-$Q$5,0,$Q$5,1),OFFSET(AG196,1-$Q$5,0,$Q$5,9),TRUE,TRUE),1,4),"")</f>
        <v/>
      </c>
      <c r="BF196" s="9">
        <f>IF(AND((ROW()-7)&gt;=$Q$5,(ROW()-6)&lt;=$Q$3),INDEX(LINEST(OFFSET(AF196,1-$Q$5,0,$Q$5,1),OFFSET(AG196,1-$Q$5,0,$Q$5,9),TRUE,TRUE),1,3),"")</f>
        <v/>
      </c>
      <c r="BG196" s="9">
        <f>IF(AND((ROW()-7)&gt;=$Q$5,(ROW()-6)&lt;=$Q$3),INDEX(LINEST(OFFSET(AF196,1-$Q$5,0,$Q$5,1),OFFSET(AG196,1-$Q$5,0,$Q$5,9),TRUE,TRUE),1,2),"")</f>
        <v/>
      </c>
      <c r="BH196" s="9">
        <f>IF(AND((ROW()-7)&gt;=$Q$5,(ROW()-6)&lt;=$Q$3),INDEX(LINEST(OFFSET(AF196,1-$Q$5,0,$Q$5,1),OFFSET(AG196,1-$Q$5,0,$Q$5,9),TRUE,TRUE),1,1),"")</f>
        <v/>
      </c>
      <c r="BI196" s="10">
        <f>IF(AND((ROW()-7)&gt;=$Q$5,(ROW()-6)&lt;=$Q$3),INDEX(LINEST(OFFSET(AF196,1-$Q$5,0,$Q$5,1),OFFSET(AG196,1-$Q$5,0,$Q$5,9),TRUE,TRUE),3,1),"")</f>
        <v/>
      </c>
      <c r="BL196" s="9">
        <f>IF(AND((ROW()-6)&lt;=$Q$3,ISNUMBER(AY195)),AY195/$Q$4+AZ195*AG196+BA195*AH196+BB195*AI196+BC195*AJ196+BD195*AK196+BE195*AL196+BF195*AM196+BG195*AN196+BH195*AO196,"")</f>
        <v/>
      </c>
      <c r="BM196">
        <f>IF(ISNUMBER(BL196),AVERAGE(OFFSET(AF195,1-$Q$5,0,$Q$5,1)),"")</f>
        <v/>
      </c>
      <c r="BN196">
        <f>IF(ISNUMBER(BL196),(AF196-BL196)^2,"")</f>
        <v/>
      </c>
      <c r="BO196">
        <f>IF(ISNUMBER(BL196),AF196^2,"")</f>
        <v/>
      </c>
      <c r="BP196">
        <f>IF(ISNUMBER(BL196),(AF196-BM196)^2,"")</f>
        <v/>
      </c>
    </row>
    <row r="197">
      <c r="O197">
        <f>IF($R197="","",IF($Q$1="Weekly",INT(($R197-2)/7),IF($Q$1="Quarterly",YEAR($R197)*4+ROUNDUP(MONTH($R197)/3),YEAR($R197)*12+MONTH($R197))))</f>
        <v/>
      </c>
      <c r="P197">
        <f>IF($R197="","",IF($R198="",1,IF($O197&lt;&gt;$O198,1,0)))</f>
        <v/>
      </c>
      <c r="Q197">
        <f>IF($P197=1,SUM($P$7:$P197),"")</f>
        <v/>
      </c>
      <c r="R197">
        <f>IF($A197="","",IF(ISNUMBER($A197),$A197,IFERROR(DATEVALUE($A197),NA())))</f>
        <v/>
      </c>
      <c r="S197" s="7">
        <f>IFERROR(INDEX($R$7:$R$60000,MATCH(ROW()-6,$Q$7:$Q$60000,0)),"")</f>
        <v/>
      </c>
      <c r="T197">
        <f>IFERROR(INDEX($B$7:$B$60000,MATCH(ROW()-6,$Q$7:$Q$60000,0))*1,"")</f>
        <v/>
      </c>
      <c r="U197">
        <f>IFERROR(INDEX($C$7:$C$60000,MATCH(ROW()-6,$Q$7:$Q$60000,0))*1,"")</f>
        <v/>
      </c>
      <c r="V197">
        <f>IFERROR(INDEX($D$7:$D$60000,MATCH(ROW()-6,$Q$7:$Q$60000,0))*1,"")</f>
        <v/>
      </c>
      <c r="W197">
        <f>IFERROR(INDEX($E$7:$E$60000,MATCH(ROW()-6,$Q$7:$Q$60000,0))*1,"")</f>
        <v/>
      </c>
      <c r="X197">
        <f>IFERROR(INDEX($F$7:$F$60000,MATCH(ROW()-6,$Q$7:$Q$60000,0))*1,"")</f>
        <v/>
      </c>
      <c r="Y197">
        <f>IFERROR(INDEX($G$7:$G$60000,MATCH(ROW()-6,$Q$7:$Q$60000,0))*1,"")</f>
        <v/>
      </c>
      <c r="Z197">
        <f>IFERROR(INDEX($H$7:$H$60000,MATCH(ROW()-6,$Q$7:$Q$60000,0))*1,"")</f>
        <v/>
      </c>
      <c r="AA197">
        <f>IFERROR(INDEX($I$7:$I$60000,MATCH(ROW()-6,$Q$7:$Q$60000,0))*1,"")</f>
        <v/>
      </c>
      <c r="AB197">
        <f>IFERROR(INDEX($J$7:$J$60000,MATCH(ROW()-6,$Q$7:$Q$60000,0))*1,"")</f>
        <v/>
      </c>
      <c r="AC197">
        <f>IFERROR(INDEX($K$7:$K$60000,MATCH(ROW()-6,$Q$7:$Q$60000,0))*1,"")</f>
        <v/>
      </c>
      <c r="AF197" s="9">
        <f>IF(OR($S197="",$S196=""),"",IF($B$5="diff",($T197-$T196),LN($T197/$T196)))</f>
        <v/>
      </c>
      <c r="AG197" s="9">
        <f>IF(OR($S197="",$S196=""),"",IF($C$5="diff",(U197-U196),LN(U197/U196)))</f>
        <v/>
      </c>
      <c r="AH197" s="9">
        <f>IF(OR($S197="",$S196=""),"",IF($D$5="diff",(V197-V196),LN(V197/V196)))</f>
        <v/>
      </c>
      <c r="AI197" s="9">
        <f>IF(OR($S197="",$S196=""),"",IF($E$5="diff",(W197-W196),LN(W197/W196)))</f>
        <v/>
      </c>
      <c r="AJ197" s="9">
        <f>IF(OR($S197="",$S196=""),"",IF($F$5="diff",(X197-X196),LN(X197/X196)))</f>
        <v/>
      </c>
      <c r="AK197" s="9">
        <f>IF(OR($S197="",$S196=""),"",IF($G$5="diff",(Y197-Y196),LN(Y197/Y196)))</f>
        <v/>
      </c>
      <c r="AL197" s="9">
        <f>IF(OR($S197="",$S196=""),"",IF($H$5="diff",(Z197-Z196),LN(Z197/Z196)))</f>
        <v/>
      </c>
      <c r="AM197" s="9">
        <f>IF(OR($S197="",$S196=""),"",IF($I$5="diff",(AA197-AA196),LN(AA197/AA196)))</f>
        <v/>
      </c>
      <c r="AN197" s="9">
        <f>IF(OR($S197="",$S196=""),"",IF($J$5="diff",(AB197-AB196),LN(AB197/AB196)))</f>
        <v/>
      </c>
      <c r="AO197" s="9">
        <f>IF(OR($S197="",$S196=""),"",IF($K$5="diff",(AC197-AC196),LN(AC197/AC196)))</f>
        <v/>
      </c>
      <c r="AR197" s="9">
        <f>IF($AF197="","",$AU$13+$AU$4*AG197+$AU$5*AH197+$AU$6*AI197+$AU$7*AJ197+$AU$8*AK197+$AU$9*AL197+$AU$10*AM197+$AU$11*AN197+$AU$12*AO197)</f>
        <v/>
      </c>
      <c r="AY197" s="10">
        <f>IF(AND((ROW()-7)&gt;=$Q$5,(ROW()-6)&lt;=$Q$3),INDEX(LINEST(OFFSET(AF197,1-$Q$5,0,$Q$5,1),OFFSET(AG197,1-$Q$5,0,$Q$5,9),TRUE,TRUE),1,10)*$Q$4,"")</f>
        <v/>
      </c>
      <c r="AZ197" s="9">
        <f>IF(AND((ROW()-7)&gt;=$Q$5,(ROW()-6)&lt;=$Q$3),INDEX(LINEST(OFFSET(AF197,1-$Q$5,0,$Q$5,1),OFFSET(AG197,1-$Q$5,0,$Q$5,9),TRUE,TRUE),1,9),"")</f>
        <v/>
      </c>
      <c r="BA197" s="9">
        <f>IF(AND((ROW()-7)&gt;=$Q$5,(ROW()-6)&lt;=$Q$3),INDEX(LINEST(OFFSET(AF197,1-$Q$5,0,$Q$5,1),OFFSET(AG197,1-$Q$5,0,$Q$5,9),TRUE,TRUE),1,8),"")</f>
        <v/>
      </c>
      <c r="BB197" s="9">
        <f>IF(AND((ROW()-7)&gt;=$Q$5,(ROW()-6)&lt;=$Q$3),INDEX(LINEST(OFFSET(AF197,1-$Q$5,0,$Q$5,1),OFFSET(AG197,1-$Q$5,0,$Q$5,9),TRUE,TRUE),1,7),"")</f>
        <v/>
      </c>
      <c r="BC197" s="9">
        <f>IF(AND((ROW()-7)&gt;=$Q$5,(ROW()-6)&lt;=$Q$3),INDEX(LINEST(OFFSET(AF197,1-$Q$5,0,$Q$5,1),OFFSET(AG197,1-$Q$5,0,$Q$5,9),TRUE,TRUE),1,6),"")</f>
        <v/>
      </c>
      <c r="BD197" s="9">
        <f>IF(AND((ROW()-7)&gt;=$Q$5,(ROW()-6)&lt;=$Q$3),INDEX(LINEST(OFFSET(AF197,1-$Q$5,0,$Q$5,1),OFFSET(AG197,1-$Q$5,0,$Q$5,9),TRUE,TRUE),1,5),"")</f>
        <v/>
      </c>
      <c r="BE197" s="9">
        <f>IF(AND((ROW()-7)&gt;=$Q$5,(ROW()-6)&lt;=$Q$3),INDEX(LINEST(OFFSET(AF197,1-$Q$5,0,$Q$5,1),OFFSET(AG197,1-$Q$5,0,$Q$5,9),TRUE,TRUE),1,4),"")</f>
        <v/>
      </c>
      <c r="BF197" s="9">
        <f>IF(AND((ROW()-7)&gt;=$Q$5,(ROW()-6)&lt;=$Q$3),INDEX(LINEST(OFFSET(AF197,1-$Q$5,0,$Q$5,1),OFFSET(AG197,1-$Q$5,0,$Q$5,9),TRUE,TRUE),1,3),"")</f>
        <v/>
      </c>
      <c r="BG197" s="9">
        <f>IF(AND((ROW()-7)&gt;=$Q$5,(ROW()-6)&lt;=$Q$3),INDEX(LINEST(OFFSET(AF197,1-$Q$5,0,$Q$5,1),OFFSET(AG197,1-$Q$5,0,$Q$5,9),TRUE,TRUE),1,2),"")</f>
        <v/>
      </c>
      <c r="BH197" s="9">
        <f>IF(AND((ROW()-7)&gt;=$Q$5,(ROW()-6)&lt;=$Q$3),INDEX(LINEST(OFFSET(AF197,1-$Q$5,0,$Q$5,1),OFFSET(AG197,1-$Q$5,0,$Q$5,9),TRUE,TRUE),1,1),"")</f>
        <v/>
      </c>
      <c r="BI197" s="10">
        <f>IF(AND((ROW()-7)&gt;=$Q$5,(ROW()-6)&lt;=$Q$3),INDEX(LINEST(OFFSET(AF197,1-$Q$5,0,$Q$5,1),OFFSET(AG197,1-$Q$5,0,$Q$5,9),TRUE,TRUE),3,1),"")</f>
        <v/>
      </c>
      <c r="BL197" s="9">
        <f>IF(AND((ROW()-6)&lt;=$Q$3,ISNUMBER(AY196)),AY196/$Q$4+AZ196*AG197+BA196*AH197+BB196*AI197+BC196*AJ197+BD196*AK197+BE196*AL197+BF196*AM197+BG196*AN197+BH196*AO197,"")</f>
        <v/>
      </c>
      <c r="BM197">
        <f>IF(ISNUMBER(BL197),AVERAGE(OFFSET(AF196,1-$Q$5,0,$Q$5,1)),"")</f>
        <v/>
      </c>
      <c r="BN197">
        <f>IF(ISNUMBER(BL197),(AF197-BL197)^2,"")</f>
        <v/>
      </c>
      <c r="BO197">
        <f>IF(ISNUMBER(BL197),AF197^2,"")</f>
        <v/>
      </c>
      <c r="BP197">
        <f>IF(ISNUMBER(BL197),(AF197-BM197)^2,"")</f>
        <v/>
      </c>
    </row>
    <row r="198">
      <c r="O198">
        <f>IF($R198="","",IF($Q$1="Weekly",INT(($R198-2)/7),IF($Q$1="Quarterly",YEAR($R198)*4+ROUNDUP(MONTH($R198)/3),YEAR($R198)*12+MONTH($R198))))</f>
        <v/>
      </c>
      <c r="P198">
        <f>IF($R198="","",IF($R199="",1,IF($O198&lt;&gt;$O199,1,0)))</f>
        <v/>
      </c>
      <c r="Q198">
        <f>IF($P198=1,SUM($P$7:$P198),"")</f>
        <v/>
      </c>
      <c r="R198">
        <f>IF($A198="","",IF(ISNUMBER($A198),$A198,IFERROR(DATEVALUE($A198),NA())))</f>
        <v/>
      </c>
      <c r="S198" s="7">
        <f>IFERROR(INDEX($R$7:$R$60000,MATCH(ROW()-6,$Q$7:$Q$60000,0)),"")</f>
        <v/>
      </c>
      <c r="T198">
        <f>IFERROR(INDEX($B$7:$B$60000,MATCH(ROW()-6,$Q$7:$Q$60000,0))*1,"")</f>
        <v/>
      </c>
      <c r="U198">
        <f>IFERROR(INDEX($C$7:$C$60000,MATCH(ROW()-6,$Q$7:$Q$60000,0))*1,"")</f>
        <v/>
      </c>
      <c r="V198">
        <f>IFERROR(INDEX($D$7:$D$60000,MATCH(ROW()-6,$Q$7:$Q$60000,0))*1,"")</f>
        <v/>
      </c>
      <c r="W198">
        <f>IFERROR(INDEX($E$7:$E$60000,MATCH(ROW()-6,$Q$7:$Q$60000,0))*1,"")</f>
        <v/>
      </c>
      <c r="X198">
        <f>IFERROR(INDEX($F$7:$F$60000,MATCH(ROW()-6,$Q$7:$Q$60000,0))*1,"")</f>
        <v/>
      </c>
      <c r="Y198">
        <f>IFERROR(INDEX($G$7:$G$60000,MATCH(ROW()-6,$Q$7:$Q$60000,0))*1,"")</f>
        <v/>
      </c>
      <c r="Z198">
        <f>IFERROR(INDEX($H$7:$H$60000,MATCH(ROW()-6,$Q$7:$Q$60000,0))*1,"")</f>
        <v/>
      </c>
      <c r="AA198">
        <f>IFERROR(INDEX($I$7:$I$60000,MATCH(ROW()-6,$Q$7:$Q$60000,0))*1,"")</f>
        <v/>
      </c>
      <c r="AB198">
        <f>IFERROR(INDEX($J$7:$J$60000,MATCH(ROW()-6,$Q$7:$Q$60000,0))*1,"")</f>
        <v/>
      </c>
      <c r="AC198">
        <f>IFERROR(INDEX($K$7:$K$60000,MATCH(ROW()-6,$Q$7:$Q$60000,0))*1,"")</f>
        <v/>
      </c>
      <c r="AF198" s="9">
        <f>IF(OR($S198="",$S197=""),"",IF($B$5="diff",($T198-$T197),LN($T198/$T197)))</f>
        <v/>
      </c>
      <c r="AG198" s="9">
        <f>IF(OR($S198="",$S197=""),"",IF($C$5="diff",(U198-U197),LN(U198/U197)))</f>
        <v/>
      </c>
      <c r="AH198" s="9">
        <f>IF(OR($S198="",$S197=""),"",IF($D$5="diff",(V198-V197),LN(V198/V197)))</f>
        <v/>
      </c>
      <c r="AI198" s="9">
        <f>IF(OR($S198="",$S197=""),"",IF($E$5="diff",(W198-W197),LN(W198/W197)))</f>
        <v/>
      </c>
      <c r="AJ198" s="9">
        <f>IF(OR($S198="",$S197=""),"",IF($F$5="diff",(X198-X197),LN(X198/X197)))</f>
        <v/>
      </c>
      <c r="AK198" s="9">
        <f>IF(OR($S198="",$S197=""),"",IF($G$5="diff",(Y198-Y197),LN(Y198/Y197)))</f>
        <v/>
      </c>
      <c r="AL198" s="9">
        <f>IF(OR($S198="",$S197=""),"",IF($H$5="diff",(Z198-Z197),LN(Z198/Z197)))</f>
        <v/>
      </c>
      <c r="AM198" s="9">
        <f>IF(OR($S198="",$S197=""),"",IF($I$5="diff",(AA198-AA197),LN(AA198/AA197)))</f>
        <v/>
      </c>
      <c r="AN198" s="9">
        <f>IF(OR($S198="",$S197=""),"",IF($J$5="diff",(AB198-AB197),LN(AB198/AB197)))</f>
        <v/>
      </c>
      <c r="AO198" s="9">
        <f>IF(OR($S198="",$S197=""),"",IF($K$5="diff",(AC198-AC197),LN(AC198/AC197)))</f>
        <v/>
      </c>
      <c r="AR198" s="9">
        <f>IF($AF198="","",$AU$13+$AU$4*AG198+$AU$5*AH198+$AU$6*AI198+$AU$7*AJ198+$AU$8*AK198+$AU$9*AL198+$AU$10*AM198+$AU$11*AN198+$AU$12*AO198)</f>
        <v/>
      </c>
      <c r="AY198" s="10">
        <f>IF(AND((ROW()-7)&gt;=$Q$5,(ROW()-6)&lt;=$Q$3),INDEX(LINEST(OFFSET(AF198,1-$Q$5,0,$Q$5,1),OFFSET(AG198,1-$Q$5,0,$Q$5,9),TRUE,TRUE),1,10)*$Q$4,"")</f>
        <v/>
      </c>
      <c r="AZ198" s="9">
        <f>IF(AND((ROW()-7)&gt;=$Q$5,(ROW()-6)&lt;=$Q$3),INDEX(LINEST(OFFSET(AF198,1-$Q$5,0,$Q$5,1),OFFSET(AG198,1-$Q$5,0,$Q$5,9),TRUE,TRUE),1,9),"")</f>
        <v/>
      </c>
      <c r="BA198" s="9">
        <f>IF(AND((ROW()-7)&gt;=$Q$5,(ROW()-6)&lt;=$Q$3),INDEX(LINEST(OFFSET(AF198,1-$Q$5,0,$Q$5,1),OFFSET(AG198,1-$Q$5,0,$Q$5,9),TRUE,TRUE),1,8),"")</f>
        <v/>
      </c>
      <c r="BB198" s="9">
        <f>IF(AND((ROW()-7)&gt;=$Q$5,(ROW()-6)&lt;=$Q$3),INDEX(LINEST(OFFSET(AF198,1-$Q$5,0,$Q$5,1),OFFSET(AG198,1-$Q$5,0,$Q$5,9),TRUE,TRUE),1,7),"")</f>
        <v/>
      </c>
      <c r="BC198" s="9">
        <f>IF(AND((ROW()-7)&gt;=$Q$5,(ROW()-6)&lt;=$Q$3),INDEX(LINEST(OFFSET(AF198,1-$Q$5,0,$Q$5,1),OFFSET(AG198,1-$Q$5,0,$Q$5,9),TRUE,TRUE),1,6),"")</f>
        <v/>
      </c>
      <c r="BD198" s="9">
        <f>IF(AND((ROW()-7)&gt;=$Q$5,(ROW()-6)&lt;=$Q$3),INDEX(LINEST(OFFSET(AF198,1-$Q$5,0,$Q$5,1),OFFSET(AG198,1-$Q$5,0,$Q$5,9),TRUE,TRUE),1,5),"")</f>
        <v/>
      </c>
      <c r="BE198" s="9">
        <f>IF(AND((ROW()-7)&gt;=$Q$5,(ROW()-6)&lt;=$Q$3),INDEX(LINEST(OFFSET(AF198,1-$Q$5,0,$Q$5,1),OFFSET(AG198,1-$Q$5,0,$Q$5,9),TRUE,TRUE),1,4),"")</f>
        <v/>
      </c>
      <c r="BF198" s="9">
        <f>IF(AND((ROW()-7)&gt;=$Q$5,(ROW()-6)&lt;=$Q$3),INDEX(LINEST(OFFSET(AF198,1-$Q$5,0,$Q$5,1),OFFSET(AG198,1-$Q$5,0,$Q$5,9),TRUE,TRUE),1,3),"")</f>
        <v/>
      </c>
      <c r="BG198" s="9">
        <f>IF(AND((ROW()-7)&gt;=$Q$5,(ROW()-6)&lt;=$Q$3),INDEX(LINEST(OFFSET(AF198,1-$Q$5,0,$Q$5,1),OFFSET(AG198,1-$Q$5,0,$Q$5,9),TRUE,TRUE),1,2),"")</f>
        <v/>
      </c>
      <c r="BH198" s="9">
        <f>IF(AND((ROW()-7)&gt;=$Q$5,(ROW()-6)&lt;=$Q$3),INDEX(LINEST(OFFSET(AF198,1-$Q$5,0,$Q$5,1),OFFSET(AG198,1-$Q$5,0,$Q$5,9),TRUE,TRUE),1,1),"")</f>
        <v/>
      </c>
      <c r="BI198" s="10">
        <f>IF(AND((ROW()-7)&gt;=$Q$5,(ROW()-6)&lt;=$Q$3),INDEX(LINEST(OFFSET(AF198,1-$Q$5,0,$Q$5,1),OFFSET(AG198,1-$Q$5,0,$Q$5,9),TRUE,TRUE),3,1),"")</f>
        <v/>
      </c>
      <c r="BL198" s="9">
        <f>IF(AND((ROW()-6)&lt;=$Q$3,ISNUMBER(AY197)),AY197/$Q$4+AZ197*AG198+BA197*AH198+BB197*AI198+BC197*AJ198+BD197*AK198+BE197*AL198+BF197*AM198+BG197*AN198+BH197*AO198,"")</f>
        <v/>
      </c>
      <c r="BM198">
        <f>IF(ISNUMBER(BL198),AVERAGE(OFFSET(AF197,1-$Q$5,0,$Q$5,1)),"")</f>
        <v/>
      </c>
      <c r="BN198">
        <f>IF(ISNUMBER(BL198),(AF198-BL198)^2,"")</f>
        <v/>
      </c>
      <c r="BO198">
        <f>IF(ISNUMBER(BL198),AF198^2,"")</f>
        <v/>
      </c>
      <c r="BP198">
        <f>IF(ISNUMBER(BL198),(AF198-BM198)^2,"")</f>
        <v/>
      </c>
    </row>
    <row r="199">
      <c r="O199">
        <f>IF($R199="","",IF($Q$1="Weekly",INT(($R199-2)/7),IF($Q$1="Quarterly",YEAR($R199)*4+ROUNDUP(MONTH($R199)/3),YEAR($R199)*12+MONTH($R199))))</f>
        <v/>
      </c>
      <c r="P199">
        <f>IF($R199="","",IF($R200="",1,IF($O199&lt;&gt;$O200,1,0)))</f>
        <v/>
      </c>
      <c r="Q199">
        <f>IF($P199=1,SUM($P$7:$P199),"")</f>
        <v/>
      </c>
      <c r="R199">
        <f>IF($A199="","",IF(ISNUMBER($A199),$A199,IFERROR(DATEVALUE($A199),NA())))</f>
        <v/>
      </c>
      <c r="S199" s="7">
        <f>IFERROR(INDEX($R$7:$R$60000,MATCH(ROW()-6,$Q$7:$Q$60000,0)),"")</f>
        <v/>
      </c>
      <c r="T199">
        <f>IFERROR(INDEX($B$7:$B$60000,MATCH(ROW()-6,$Q$7:$Q$60000,0))*1,"")</f>
        <v/>
      </c>
      <c r="U199">
        <f>IFERROR(INDEX($C$7:$C$60000,MATCH(ROW()-6,$Q$7:$Q$60000,0))*1,"")</f>
        <v/>
      </c>
      <c r="V199">
        <f>IFERROR(INDEX($D$7:$D$60000,MATCH(ROW()-6,$Q$7:$Q$60000,0))*1,"")</f>
        <v/>
      </c>
      <c r="W199">
        <f>IFERROR(INDEX($E$7:$E$60000,MATCH(ROW()-6,$Q$7:$Q$60000,0))*1,"")</f>
        <v/>
      </c>
      <c r="X199">
        <f>IFERROR(INDEX($F$7:$F$60000,MATCH(ROW()-6,$Q$7:$Q$60000,0))*1,"")</f>
        <v/>
      </c>
      <c r="Y199">
        <f>IFERROR(INDEX($G$7:$G$60000,MATCH(ROW()-6,$Q$7:$Q$60000,0))*1,"")</f>
        <v/>
      </c>
      <c r="Z199">
        <f>IFERROR(INDEX($H$7:$H$60000,MATCH(ROW()-6,$Q$7:$Q$60000,0))*1,"")</f>
        <v/>
      </c>
      <c r="AA199">
        <f>IFERROR(INDEX($I$7:$I$60000,MATCH(ROW()-6,$Q$7:$Q$60000,0))*1,"")</f>
        <v/>
      </c>
      <c r="AB199">
        <f>IFERROR(INDEX($J$7:$J$60000,MATCH(ROW()-6,$Q$7:$Q$60000,0))*1,"")</f>
        <v/>
      </c>
      <c r="AC199">
        <f>IFERROR(INDEX($K$7:$K$60000,MATCH(ROW()-6,$Q$7:$Q$60000,0))*1,"")</f>
        <v/>
      </c>
      <c r="AF199" s="9">
        <f>IF(OR($S199="",$S198=""),"",IF($B$5="diff",($T199-$T198),LN($T199/$T198)))</f>
        <v/>
      </c>
      <c r="AG199" s="9">
        <f>IF(OR($S199="",$S198=""),"",IF($C$5="diff",(U199-U198),LN(U199/U198)))</f>
        <v/>
      </c>
      <c r="AH199" s="9">
        <f>IF(OR($S199="",$S198=""),"",IF($D$5="diff",(V199-V198),LN(V199/V198)))</f>
        <v/>
      </c>
      <c r="AI199" s="9">
        <f>IF(OR($S199="",$S198=""),"",IF($E$5="diff",(W199-W198),LN(W199/W198)))</f>
        <v/>
      </c>
      <c r="AJ199" s="9">
        <f>IF(OR($S199="",$S198=""),"",IF($F$5="diff",(X199-X198),LN(X199/X198)))</f>
        <v/>
      </c>
      <c r="AK199" s="9">
        <f>IF(OR($S199="",$S198=""),"",IF($G$5="diff",(Y199-Y198),LN(Y199/Y198)))</f>
        <v/>
      </c>
      <c r="AL199" s="9">
        <f>IF(OR($S199="",$S198=""),"",IF($H$5="diff",(Z199-Z198),LN(Z199/Z198)))</f>
        <v/>
      </c>
      <c r="AM199" s="9">
        <f>IF(OR($S199="",$S198=""),"",IF($I$5="diff",(AA199-AA198),LN(AA199/AA198)))</f>
        <v/>
      </c>
      <c r="AN199" s="9">
        <f>IF(OR($S199="",$S198=""),"",IF($J$5="diff",(AB199-AB198),LN(AB199/AB198)))</f>
        <v/>
      </c>
      <c r="AO199" s="9">
        <f>IF(OR($S199="",$S198=""),"",IF($K$5="diff",(AC199-AC198),LN(AC199/AC198)))</f>
        <v/>
      </c>
      <c r="AR199" s="9">
        <f>IF($AF199="","",$AU$13+$AU$4*AG199+$AU$5*AH199+$AU$6*AI199+$AU$7*AJ199+$AU$8*AK199+$AU$9*AL199+$AU$10*AM199+$AU$11*AN199+$AU$12*AO199)</f>
        <v/>
      </c>
      <c r="AY199" s="10">
        <f>IF(AND((ROW()-7)&gt;=$Q$5,(ROW()-6)&lt;=$Q$3),INDEX(LINEST(OFFSET(AF199,1-$Q$5,0,$Q$5,1),OFFSET(AG199,1-$Q$5,0,$Q$5,9),TRUE,TRUE),1,10)*$Q$4,"")</f>
        <v/>
      </c>
      <c r="AZ199" s="9">
        <f>IF(AND((ROW()-7)&gt;=$Q$5,(ROW()-6)&lt;=$Q$3),INDEX(LINEST(OFFSET(AF199,1-$Q$5,0,$Q$5,1),OFFSET(AG199,1-$Q$5,0,$Q$5,9),TRUE,TRUE),1,9),"")</f>
        <v/>
      </c>
      <c r="BA199" s="9">
        <f>IF(AND((ROW()-7)&gt;=$Q$5,(ROW()-6)&lt;=$Q$3),INDEX(LINEST(OFFSET(AF199,1-$Q$5,0,$Q$5,1),OFFSET(AG199,1-$Q$5,0,$Q$5,9),TRUE,TRUE),1,8),"")</f>
        <v/>
      </c>
      <c r="BB199" s="9">
        <f>IF(AND((ROW()-7)&gt;=$Q$5,(ROW()-6)&lt;=$Q$3),INDEX(LINEST(OFFSET(AF199,1-$Q$5,0,$Q$5,1),OFFSET(AG199,1-$Q$5,0,$Q$5,9),TRUE,TRUE),1,7),"")</f>
        <v/>
      </c>
      <c r="BC199" s="9">
        <f>IF(AND((ROW()-7)&gt;=$Q$5,(ROW()-6)&lt;=$Q$3),INDEX(LINEST(OFFSET(AF199,1-$Q$5,0,$Q$5,1),OFFSET(AG199,1-$Q$5,0,$Q$5,9),TRUE,TRUE),1,6),"")</f>
        <v/>
      </c>
      <c r="BD199" s="9">
        <f>IF(AND((ROW()-7)&gt;=$Q$5,(ROW()-6)&lt;=$Q$3),INDEX(LINEST(OFFSET(AF199,1-$Q$5,0,$Q$5,1),OFFSET(AG199,1-$Q$5,0,$Q$5,9),TRUE,TRUE),1,5),"")</f>
        <v/>
      </c>
      <c r="BE199" s="9">
        <f>IF(AND((ROW()-7)&gt;=$Q$5,(ROW()-6)&lt;=$Q$3),INDEX(LINEST(OFFSET(AF199,1-$Q$5,0,$Q$5,1),OFFSET(AG199,1-$Q$5,0,$Q$5,9),TRUE,TRUE),1,4),"")</f>
        <v/>
      </c>
      <c r="BF199" s="9">
        <f>IF(AND((ROW()-7)&gt;=$Q$5,(ROW()-6)&lt;=$Q$3),INDEX(LINEST(OFFSET(AF199,1-$Q$5,0,$Q$5,1),OFFSET(AG199,1-$Q$5,0,$Q$5,9),TRUE,TRUE),1,3),"")</f>
        <v/>
      </c>
      <c r="BG199" s="9">
        <f>IF(AND((ROW()-7)&gt;=$Q$5,(ROW()-6)&lt;=$Q$3),INDEX(LINEST(OFFSET(AF199,1-$Q$5,0,$Q$5,1),OFFSET(AG199,1-$Q$5,0,$Q$5,9),TRUE,TRUE),1,2),"")</f>
        <v/>
      </c>
      <c r="BH199" s="9">
        <f>IF(AND((ROW()-7)&gt;=$Q$5,(ROW()-6)&lt;=$Q$3),INDEX(LINEST(OFFSET(AF199,1-$Q$5,0,$Q$5,1),OFFSET(AG199,1-$Q$5,0,$Q$5,9),TRUE,TRUE),1,1),"")</f>
        <v/>
      </c>
      <c r="BI199" s="10">
        <f>IF(AND((ROW()-7)&gt;=$Q$5,(ROW()-6)&lt;=$Q$3),INDEX(LINEST(OFFSET(AF199,1-$Q$5,0,$Q$5,1),OFFSET(AG199,1-$Q$5,0,$Q$5,9),TRUE,TRUE),3,1),"")</f>
        <v/>
      </c>
      <c r="BL199" s="9">
        <f>IF(AND((ROW()-6)&lt;=$Q$3,ISNUMBER(AY198)),AY198/$Q$4+AZ198*AG199+BA198*AH199+BB198*AI199+BC198*AJ199+BD198*AK199+BE198*AL199+BF198*AM199+BG198*AN199+BH198*AO199,"")</f>
        <v/>
      </c>
      <c r="BM199">
        <f>IF(ISNUMBER(BL199),AVERAGE(OFFSET(AF198,1-$Q$5,0,$Q$5,1)),"")</f>
        <v/>
      </c>
      <c r="BN199">
        <f>IF(ISNUMBER(BL199),(AF199-BL199)^2,"")</f>
        <v/>
      </c>
      <c r="BO199">
        <f>IF(ISNUMBER(BL199),AF199^2,"")</f>
        <v/>
      </c>
      <c r="BP199">
        <f>IF(ISNUMBER(BL199),(AF199-BM199)^2,"")</f>
        <v/>
      </c>
    </row>
    <row r="200">
      <c r="O200">
        <f>IF($R200="","",IF($Q$1="Weekly",INT(($R200-2)/7),IF($Q$1="Quarterly",YEAR($R200)*4+ROUNDUP(MONTH($R200)/3),YEAR($R200)*12+MONTH($R200))))</f>
        <v/>
      </c>
      <c r="P200">
        <f>IF($R200="","",IF($R201="",1,IF($O200&lt;&gt;$O201,1,0)))</f>
        <v/>
      </c>
      <c r="Q200">
        <f>IF($P200=1,SUM($P$7:$P200),"")</f>
        <v/>
      </c>
      <c r="R200">
        <f>IF($A200="","",IF(ISNUMBER($A200),$A200,IFERROR(DATEVALUE($A200),NA())))</f>
        <v/>
      </c>
      <c r="S200" s="7">
        <f>IFERROR(INDEX($R$7:$R$60000,MATCH(ROW()-6,$Q$7:$Q$60000,0)),"")</f>
        <v/>
      </c>
      <c r="T200">
        <f>IFERROR(INDEX($B$7:$B$60000,MATCH(ROW()-6,$Q$7:$Q$60000,0))*1,"")</f>
        <v/>
      </c>
      <c r="U200">
        <f>IFERROR(INDEX($C$7:$C$60000,MATCH(ROW()-6,$Q$7:$Q$60000,0))*1,"")</f>
        <v/>
      </c>
      <c r="V200">
        <f>IFERROR(INDEX($D$7:$D$60000,MATCH(ROW()-6,$Q$7:$Q$60000,0))*1,"")</f>
        <v/>
      </c>
      <c r="W200">
        <f>IFERROR(INDEX($E$7:$E$60000,MATCH(ROW()-6,$Q$7:$Q$60000,0))*1,"")</f>
        <v/>
      </c>
      <c r="X200">
        <f>IFERROR(INDEX($F$7:$F$60000,MATCH(ROW()-6,$Q$7:$Q$60000,0))*1,"")</f>
        <v/>
      </c>
      <c r="Y200">
        <f>IFERROR(INDEX($G$7:$G$60000,MATCH(ROW()-6,$Q$7:$Q$60000,0))*1,"")</f>
        <v/>
      </c>
      <c r="Z200">
        <f>IFERROR(INDEX($H$7:$H$60000,MATCH(ROW()-6,$Q$7:$Q$60000,0))*1,"")</f>
        <v/>
      </c>
      <c r="AA200">
        <f>IFERROR(INDEX($I$7:$I$60000,MATCH(ROW()-6,$Q$7:$Q$60000,0))*1,"")</f>
        <v/>
      </c>
      <c r="AB200">
        <f>IFERROR(INDEX($J$7:$J$60000,MATCH(ROW()-6,$Q$7:$Q$60000,0))*1,"")</f>
        <v/>
      </c>
      <c r="AC200">
        <f>IFERROR(INDEX($K$7:$K$60000,MATCH(ROW()-6,$Q$7:$Q$60000,0))*1,"")</f>
        <v/>
      </c>
      <c r="AF200" s="9">
        <f>IF(OR($S200="",$S199=""),"",IF($B$5="diff",($T200-$T199),LN($T200/$T199)))</f>
        <v/>
      </c>
      <c r="AG200" s="9">
        <f>IF(OR($S200="",$S199=""),"",IF($C$5="diff",(U200-U199),LN(U200/U199)))</f>
        <v/>
      </c>
      <c r="AH200" s="9">
        <f>IF(OR($S200="",$S199=""),"",IF($D$5="diff",(V200-V199),LN(V200/V199)))</f>
        <v/>
      </c>
      <c r="AI200" s="9">
        <f>IF(OR($S200="",$S199=""),"",IF($E$5="diff",(W200-W199),LN(W200/W199)))</f>
        <v/>
      </c>
      <c r="AJ200" s="9">
        <f>IF(OR($S200="",$S199=""),"",IF($F$5="diff",(X200-X199),LN(X200/X199)))</f>
        <v/>
      </c>
      <c r="AK200" s="9">
        <f>IF(OR($S200="",$S199=""),"",IF($G$5="diff",(Y200-Y199),LN(Y200/Y199)))</f>
        <v/>
      </c>
      <c r="AL200" s="9">
        <f>IF(OR($S200="",$S199=""),"",IF($H$5="diff",(Z200-Z199),LN(Z200/Z199)))</f>
        <v/>
      </c>
      <c r="AM200" s="9">
        <f>IF(OR($S200="",$S199=""),"",IF($I$5="diff",(AA200-AA199),LN(AA200/AA199)))</f>
        <v/>
      </c>
      <c r="AN200" s="9">
        <f>IF(OR($S200="",$S199=""),"",IF($J$5="diff",(AB200-AB199),LN(AB200/AB199)))</f>
        <v/>
      </c>
      <c r="AO200" s="9">
        <f>IF(OR($S200="",$S199=""),"",IF($K$5="diff",(AC200-AC199),LN(AC200/AC199)))</f>
        <v/>
      </c>
      <c r="AR200" s="9">
        <f>IF($AF200="","",$AU$13+$AU$4*AG200+$AU$5*AH200+$AU$6*AI200+$AU$7*AJ200+$AU$8*AK200+$AU$9*AL200+$AU$10*AM200+$AU$11*AN200+$AU$12*AO200)</f>
        <v/>
      </c>
      <c r="AY200" s="10">
        <f>IF(AND((ROW()-7)&gt;=$Q$5,(ROW()-6)&lt;=$Q$3),INDEX(LINEST(OFFSET(AF200,1-$Q$5,0,$Q$5,1),OFFSET(AG200,1-$Q$5,0,$Q$5,9),TRUE,TRUE),1,10)*$Q$4,"")</f>
        <v/>
      </c>
      <c r="AZ200" s="9">
        <f>IF(AND((ROW()-7)&gt;=$Q$5,(ROW()-6)&lt;=$Q$3),INDEX(LINEST(OFFSET(AF200,1-$Q$5,0,$Q$5,1),OFFSET(AG200,1-$Q$5,0,$Q$5,9),TRUE,TRUE),1,9),"")</f>
        <v/>
      </c>
      <c r="BA200" s="9">
        <f>IF(AND((ROW()-7)&gt;=$Q$5,(ROW()-6)&lt;=$Q$3),INDEX(LINEST(OFFSET(AF200,1-$Q$5,0,$Q$5,1),OFFSET(AG200,1-$Q$5,0,$Q$5,9),TRUE,TRUE),1,8),"")</f>
        <v/>
      </c>
      <c r="BB200" s="9">
        <f>IF(AND((ROW()-7)&gt;=$Q$5,(ROW()-6)&lt;=$Q$3),INDEX(LINEST(OFFSET(AF200,1-$Q$5,0,$Q$5,1),OFFSET(AG200,1-$Q$5,0,$Q$5,9),TRUE,TRUE),1,7),"")</f>
        <v/>
      </c>
      <c r="BC200" s="9">
        <f>IF(AND((ROW()-7)&gt;=$Q$5,(ROW()-6)&lt;=$Q$3),INDEX(LINEST(OFFSET(AF200,1-$Q$5,0,$Q$5,1),OFFSET(AG200,1-$Q$5,0,$Q$5,9),TRUE,TRUE),1,6),"")</f>
        <v/>
      </c>
      <c r="BD200" s="9">
        <f>IF(AND((ROW()-7)&gt;=$Q$5,(ROW()-6)&lt;=$Q$3),INDEX(LINEST(OFFSET(AF200,1-$Q$5,0,$Q$5,1),OFFSET(AG200,1-$Q$5,0,$Q$5,9),TRUE,TRUE),1,5),"")</f>
        <v/>
      </c>
      <c r="BE200" s="9">
        <f>IF(AND((ROW()-7)&gt;=$Q$5,(ROW()-6)&lt;=$Q$3),INDEX(LINEST(OFFSET(AF200,1-$Q$5,0,$Q$5,1),OFFSET(AG200,1-$Q$5,0,$Q$5,9),TRUE,TRUE),1,4),"")</f>
        <v/>
      </c>
      <c r="BF200" s="9">
        <f>IF(AND((ROW()-7)&gt;=$Q$5,(ROW()-6)&lt;=$Q$3),INDEX(LINEST(OFFSET(AF200,1-$Q$5,0,$Q$5,1),OFFSET(AG200,1-$Q$5,0,$Q$5,9),TRUE,TRUE),1,3),"")</f>
        <v/>
      </c>
      <c r="BG200" s="9">
        <f>IF(AND((ROW()-7)&gt;=$Q$5,(ROW()-6)&lt;=$Q$3),INDEX(LINEST(OFFSET(AF200,1-$Q$5,0,$Q$5,1),OFFSET(AG200,1-$Q$5,0,$Q$5,9),TRUE,TRUE),1,2),"")</f>
        <v/>
      </c>
      <c r="BH200" s="9">
        <f>IF(AND((ROW()-7)&gt;=$Q$5,(ROW()-6)&lt;=$Q$3),INDEX(LINEST(OFFSET(AF200,1-$Q$5,0,$Q$5,1),OFFSET(AG200,1-$Q$5,0,$Q$5,9),TRUE,TRUE),1,1),"")</f>
        <v/>
      </c>
      <c r="BI200" s="10">
        <f>IF(AND((ROW()-7)&gt;=$Q$5,(ROW()-6)&lt;=$Q$3),INDEX(LINEST(OFFSET(AF200,1-$Q$5,0,$Q$5,1),OFFSET(AG200,1-$Q$5,0,$Q$5,9),TRUE,TRUE),3,1),"")</f>
        <v/>
      </c>
      <c r="BL200" s="9">
        <f>IF(AND((ROW()-6)&lt;=$Q$3,ISNUMBER(AY199)),AY199/$Q$4+AZ199*AG200+BA199*AH200+BB199*AI200+BC199*AJ200+BD199*AK200+BE199*AL200+BF199*AM200+BG199*AN200+BH199*AO200,"")</f>
        <v/>
      </c>
      <c r="BM200">
        <f>IF(ISNUMBER(BL200),AVERAGE(OFFSET(AF199,1-$Q$5,0,$Q$5,1)),"")</f>
        <v/>
      </c>
      <c r="BN200">
        <f>IF(ISNUMBER(BL200),(AF200-BL200)^2,"")</f>
        <v/>
      </c>
      <c r="BO200">
        <f>IF(ISNUMBER(BL200),AF200^2,"")</f>
        <v/>
      </c>
      <c r="BP200">
        <f>IF(ISNUMBER(BL200),(AF200-BM200)^2,"")</f>
        <v/>
      </c>
    </row>
    <row r="201">
      <c r="O201">
        <f>IF($R201="","",IF($Q$1="Weekly",INT(($R201-2)/7),IF($Q$1="Quarterly",YEAR($R201)*4+ROUNDUP(MONTH($R201)/3),YEAR($R201)*12+MONTH($R201))))</f>
        <v/>
      </c>
      <c r="P201">
        <f>IF($R201="","",IF($R202="",1,IF($O201&lt;&gt;$O202,1,0)))</f>
        <v/>
      </c>
      <c r="Q201">
        <f>IF($P201=1,SUM($P$7:$P201),"")</f>
        <v/>
      </c>
      <c r="R201">
        <f>IF($A201="","",IF(ISNUMBER($A201),$A201,IFERROR(DATEVALUE($A201),NA())))</f>
        <v/>
      </c>
      <c r="S201" s="7">
        <f>IFERROR(INDEX($R$7:$R$60000,MATCH(ROW()-6,$Q$7:$Q$60000,0)),"")</f>
        <v/>
      </c>
      <c r="T201">
        <f>IFERROR(INDEX($B$7:$B$60000,MATCH(ROW()-6,$Q$7:$Q$60000,0))*1,"")</f>
        <v/>
      </c>
      <c r="U201">
        <f>IFERROR(INDEX($C$7:$C$60000,MATCH(ROW()-6,$Q$7:$Q$60000,0))*1,"")</f>
        <v/>
      </c>
      <c r="V201">
        <f>IFERROR(INDEX($D$7:$D$60000,MATCH(ROW()-6,$Q$7:$Q$60000,0))*1,"")</f>
        <v/>
      </c>
      <c r="W201">
        <f>IFERROR(INDEX($E$7:$E$60000,MATCH(ROW()-6,$Q$7:$Q$60000,0))*1,"")</f>
        <v/>
      </c>
      <c r="X201">
        <f>IFERROR(INDEX($F$7:$F$60000,MATCH(ROW()-6,$Q$7:$Q$60000,0))*1,"")</f>
        <v/>
      </c>
      <c r="Y201">
        <f>IFERROR(INDEX($G$7:$G$60000,MATCH(ROW()-6,$Q$7:$Q$60000,0))*1,"")</f>
        <v/>
      </c>
      <c r="Z201">
        <f>IFERROR(INDEX($H$7:$H$60000,MATCH(ROW()-6,$Q$7:$Q$60000,0))*1,"")</f>
        <v/>
      </c>
      <c r="AA201">
        <f>IFERROR(INDEX($I$7:$I$60000,MATCH(ROW()-6,$Q$7:$Q$60000,0))*1,"")</f>
        <v/>
      </c>
      <c r="AB201">
        <f>IFERROR(INDEX($J$7:$J$60000,MATCH(ROW()-6,$Q$7:$Q$60000,0))*1,"")</f>
        <v/>
      </c>
      <c r="AC201">
        <f>IFERROR(INDEX($K$7:$K$60000,MATCH(ROW()-6,$Q$7:$Q$60000,0))*1,"")</f>
        <v/>
      </c>
      <c r="AF201" s="9">
        <f>IF(OR($S201="",$S200=""),"",IF($B$5="diff",($T201-$T200),LN($T201/$T200)))</f>
        <v/>
      </c>
      <c r="AG201" s="9">
        <f>IF(OR($S201="",$S200=""),"",IF($C$5="diff",(U201-U200),LN(U201/U200)))</f>
        <v/>
      </c>
      <c r="AH201" s="9">
        <f>IF(OR($S201="",$S200=""),"",IF($D$5="diff",(V201-V200),LN(V201/V200)))</f>
        <v/>
      </c>
      <c r="AI201" s="9">
        <f>IF(OR($S201="",$S200=""),"",IF($E$5="diff",(W201-W200),LN(W201/W200)))</f>
        <v/>
      </c>
      <c r="AJ201" s="9">
        <f>IF(OR($S201="",$S200=""),"",IF($F$5="diff",(X201-X200),LN(X201/X200)))</f>
        <v/>
      </c>
      <c r="AK201" s="9">
        <f>IF(OR($S201="",$S200=""),"",IF($G$5="diff",(Y201-Y200),LN(Y201/Y200)))</f>
        <v/>
      </c>
      <c r="AL201" s="9">
        <f>IF(OR($S201="",$S200=""),"",IF($H$5="diff",(Z201-Z200),LN(Z201/Z200)))</f>
        <v/>
      </c>
      <c r="AM201" s="9">
        <f>IF(OR($S201="",$S200=""),"",IF($I$5="diff",(AA201-AA200),LN(AA201/AA200)))</f>
        <v/>
      </c>
      <c r="AN201" s="9">
        <f>IF(OR($S201="",$S200=""),"",IF($J$5="diff",(AB201-AB200),LN(AB201/AB200)))</f>
        <v/>
      </c>
      <c r="AO201" s="9">
        <f>IF(OR($S201="",$S200=""),"",IF($K$5="diff",(AC201-AC200),LN(AC201/AC200)))</f>
        <v/>
      </c>
      <c r="AR201" s="9">
        <f>IF($AF201="","",$AU$13+$AU$4*AG201+$AU$5*AH201+$AU$6*AI201+$AU$7*AJ201+$AU$8*AK201+$AU$9*AL201+$AU$10*AM201+$AU$11*AN201+$AU$12*AO201)</f>
        <v/>
      </c>
      <c r="AY201" s="10">
        <f>IF(AND((ROW()-7)&gt;=$Q$5,(ROW()-6)&lt;=$Q$3),INDEX(LINEST(OFFSET(AF201,1-$Q$5,0,$Q$5,1),OFFSET(AG201,1-$Q$5,0,$Q$5,9),TRUE,TRUE),1,10)*$Q$4,"")</f>
        <v/>
      </c>
      <c r="AZ201" s="9">
        <f>IF(AND((ROW()-7)&gt;=$Q$5,(ROW()-6)&lt;=$Q$3),INDEX(LINEST(OFFSET(AF201,1-$Q$5,0,$Q$5,1),OFFSET(AG201,1-$Q$5,0,$Q$5,9),TRUE,TRUE),1,9),"")</f>
        <v/>
      </c>
      <c r="BA201" s="9">
        <f>IF(AND((ROW()-7)&gt;=$Q$5,(ROW()-6)&lt;=$Q$3),INDEX(LINEST(OFFSET(AF201,1-$Q$5,0,$Q$5,1),OFFSET(AG201,1-$Q$5,0,$Q$5,9),TRUE,TRUE),1,8),"")</f>
        <v/>
      </c>
      <c r="BB201" s="9">
        <f>IF(AND((ROW()-7)&gt;=$Q$5,(ROW()-6)&lt;=$Q$3),INDEX(LINEST(OFFSET(AF201,1-$Q$5,0,$Q$5,1),OFFSET(AG201,1-$Q$5,0,$Q$5,9),TRUE,TRUE),1,7),"")</f>
        <v/>
      </c>
      <c r="BC201" s="9">
        <f>IF(AND((ROW()-7)&gt;=$Q$5,(ROW()-6)&lt;=$Q$3),INDEX(LINEST(OFFSET(AF201,1-$Q$5,0,$Q$5,1),OFFSET(AG201,1-$Q$5,0,$Q$5,9),TRUE,TRUE),1,6),"")</f>
        <v/>
      </c>
      <c r="BD201" s="9">
        <f>IF(AND((ROW()-7)&gt;=$Q$5,(ROW()-6)&lt;=$Q$3),INDEX(LINEST(OFFSET(AF201,1-$Q$5,0,$Q$5,1),OFFSET(AG201,1-$Q$5,0,$Q$5,9),TRUE,TRUE),1,5),"")</f>
        <v/>
      </c>
      <c r="BE201" s="9">
        <f>IF(AND((ROW()-7)&gt;=$Q$5,(ROW()-6)&lt;=$Q$3),INDEX(LINEST(OFFSET(AF201,1-$Q$5,0,$Q$5,1),OFFSET(AG201,1-$Q$5,0,$Q$5,9),TRUE,TRUE),1,4),"")</f>
        <v/>
      </c>
      <c r="BF201" s="9">
        <f>IF(AND((ROW()-7)&gt;=$Q$5,(ROW()-6)&lt;=$Q$3),INDEX(LINEST(OFFSET(AF201,1-$Q$5,0,$Q$5,1),OFFSET(AG201,1-$Q$5,0,$Q$5,9),TRUE,TRUE),1,3),"")</f>
        <v/>
      </c>
      <c r="BG201" s="9">
        <f>IF(AND((ROW()-7)&gt;=$Q$5,(ROW()-6)&lt;=$Q$3),INDEX(LINEST(OFFSET(AF201,1-$Q$5,0,$Q$5,1),OFFSET(AG201,1-$Q$5,0,$Q$5,9),TRUE,TRUE),1,2),"")</f>
        <v/>
      </c>
      <c r="BH201" s="9">
        <f>IF(AND((ROW()-7)&gt;=$Q$5,(ROW()-6)&lt;=$Q$3),INDEX(LINEST(OFFSET(AF201,1-$Q$5,0,$Q$5,1),OFFSET(AG201,1-$Q$5,0,$Q$5,9),TRUE,TRUE),1,1),"")</f>
        <v/>
      </c>
      <c r="BI201" s="10">
        <f>IF(AND((ROW()-7)&gt;=$Q$5,(ROW()-6)&lt;=$Q$3),INDEX(LINEST(OFFSET(AF201,1-$Q$5,0,$Q$5,1),OFFSET(AG201,1-$Q$5,0,$Q$5,9),TRUE,TRUE),3,1),"")</f>
        <v/>
      </c>
      <c r="BL201" s="9">
        <f>IF(AND((ROW()-6)&lt;=$Q$3,ISNUMBER(AY200)),AY200/$Q$4+AZ200*AG201+BA200*AH201+BB200*AI201+BC200*AJ201+BD200*AK201+BE200*AL201+BF200*AM201+BG200*AN201+BH200*AO201,"")</f>
        <v/>
      </c>
      <c r="BM201">
        <f>IF(ISNUMBER(BL201),AVERAGE(OFFSET(AF200,1-$Q$5,0,$Q$5,1)),"")</f>
        <v/>
      </c>
      <c r="BN201">
        <f>IF(ISNUMBER(BL201),(AF201-BL201)^2,"")</f>
        <v/>
      </c>
      <c r="BO201">
        <f>IF(ISNUMBER(BL201),AF201^2,"")</f>
        <v/>
      </c>
      <c r="BP201">
        <f>IF(ISNUMBER(BL201),(AF201-BM201)^2,"")</f>
        <v/>
      </c>
    </row>
    <row r="202">
      <c r="O202">
        <f>IF($R202="","",IF($Q$1="Weekly",INT(($R202-2)/7),IF($Q$1="Quarterly",YEAR($R202)*4+ROUNDUP(MONTH($R202)/3),YEAR($R202)*12+MONTH($R202))))</f>
        <v/>
      </c>
      <c r="P202">
        <f>IF($R202="","",IF($R203="",1,IF($O202&lt;&gt;$O203,1,0)))</f>
        <v/>
      </c>
      <c r="Q202">
        <f>IF($P202=1,SUM($P$7:$P202),"")</f>
        <v/>
      </c>
      <c r="R202">
        <f>IF($A202="","",IF(ISNUMBER($A202),$A202,IFERROR(DATEVALUE($A202),NA())))</f>
        <v/>
      </c>
      <c r="S202" s="7">
        <f>IFERROR(INDEX($R$7:$R$60000,MATCH(ROW()-6,$Q$7:$Q$60000,0)),"")</f>
        <v/>
      </c>
      <c r="T202">
        <f>IFERROR(INDEX($B$7:$B$60000,MATCH(ROW()-6,$Q$7:$Q$60000,0))*1,"")</f>
        <v/>
      </c>
      <c r="U202">
        <f>IFERROR(INDEX($C$7:$C$60000,MATCH(ROW()-6,$Q$7:$Q$60000,0))*1,"")</f>
        <v/>
      </c>
      <c r="V202">
        <f>IFERROR(INDEX($D$7:$D$60000,MATCH(ROW()-6,$Q$7:$Q$60000,0))*1,"")</f>
        <v/>
      </c>
      <c r="W202">
        <f>IFERROR(INDEX($E$7:$E$60000,MATCH(ROW()-6,$Q$7:$Q$60000,0))*1,"")</f>
        <v/>
      </c>
      <c r="X202">
        <f>IFERROR(INDEX($F$7:$F$60000,MATCH(ROW()-6,$Q$7:$Q$60000,0))*1,"")</f>
        <v/>
      </c>
      <c r="Y202">
        <f>IFERROR(INDEX($G$7:$G$60000,MATCH(ROW()-6,$Q$7:$Q$60000,0))*1,"")</f>
        <v/>
      </c>
      <c r="Z202">
        <f>IFERROR(INDEX($H$7:$H$60000,MATCH(ROW()-6,$Q$7:$Q$60000,0))*1,"")</f>
        <v/>
      </c>
      <c r="AA202">
        <f>IFERROR(INDEX($I$7:$I$60000,MATCH(ROW()-6,$Q$7:$Q$60000,0))*1,"")</f>
        <v/>
      </c>
      <c r="AB202">
        <f>IFERROR(INDEX($J$7:$J$60000,MATCH(ROW()-6,$Q$7:$Q$60000,0))*1,"")</f>
        <v/>
      </c>
      <c r="AC202">
        <f>IFERROR(INDEX($K$7:$K$60000,MATCH(ROW()-6,$Q$7:$Q$60000,0))*1,"")</f>
        <v/>
      </c>
      <c r="AF202" s="9">
        <f>IF(OR($S202="",$S201=""),"",IF($B$5="diff",($T202-$T201),LN($T202/$T201)))</f>
        <v/>
      </c>
      <c r="AG202" s="9">
        <f>IF(OR($S202="",$S201=""),"",IF($C$5="diff",(U202-U201),LN(U202/U201)))</f>
        <v/>
      </c>
      <c r="AH202" s="9">
        <f>IF(OR($S202="",$S201=""),"",IF($D$5="diff",(V202-V201),LN(V202/V201)))</f>
        <v/>
      </c>
      <c r="AI202" s="9">
        <f>IF(OR($S202="",$S201=""),"",IF($E$5="diff",(W202-W201),LN(W202/W201)))</f>
        <v/>
      </c>
      <c r="AJ202" s="9">
        <f>IF(OR($S202="",$S201=""),"",IF($F$5="diff",(X202-X201),LN(X202/X201)))</f>
        <v/>
      </c>
      <c r="AK202" s="9">
        <f>IF(OR($S202="",$S201=""),"",IF($G$5="diff",(Y202-Y201),LN(Y202/Y201)))</f>
        <v/>
      </c>
      <c r="AL202" s="9">
        <f>IF(OR($S202="",$S201=""),"",IF($H$5="diff",(Z202-Z201),LN(Z202/Z201)))</f>
        <v/>
      </c>
      <c r="AM202" s="9">
        <f>IF(OR($S202="",$S201=""),"",IF($I$5="diff",(AA202-AA201),LN(AA202/AA201)))</f>
        <v/>
      </c>
      <c r="AN202" s="9">
        <f>IF(OR($S202="",$S201=""),"",IF($J$5="diff",(AB202-AB201),LN(AB202/AB201)))</f>
        <v/>
      </c>
      <c r="AO202" s="9">
        <f>IF(OR($S202="",$S201=""),"",IF($K$5="diff",(AC202-AC201),LN(AC202/AC201)))</f>
        <v/>
      </c>
      <c r="AR202" s="9">
        <f>IF($AF202="","",$AU$13+$AU$4*AG202+$AU$5*AH202+$AU$6*AI202+$AU$7*AJ202+$AU$8*AK202+$AU$9*AL202+$AU$10*AM202+$AU$11*AN202+$AU$12*AO202)</f>
        <v/>
      </c>
      <c r="AY202" s="10">
        <f>IF(AND((ROW()-7)&gt;=$Q$5,(ROW()-6)&lt;=$Q$3),INDEX(LINEST(OFFSET(AF202,1-$Q$5,0,$Q$5,1),OFFSET(AG202,1-$Q$5,0,$Q$5,9),TRUE,TRUE),1,10)*$Q$4,"")</f>
        <v/>
      </c>
      <c r="AZ202" s="9">
        <f>IF(AND((ROW()-7)&gt;=$Q$5,(ROW()-6)&lt;=$Q$3),INDEX(LINEST(OFFSET(AF202,1-$Q$5,0,$Q$5,1),OFFSET(AG202,1-$Q$5,0,$Q$5,9),TRUE,TRUE),1,9),"")</f>
        <v/>
      </c>
      <c r="BA202" s="9">
        <f>IF(AND((ROW()-7)&gt;=$Q$5,(ROW()-6)&lt;=$Q$3),INDEX(LINEST(OFFSET(AF202,1-$Q$5,0,$Q$5,1),OFFSET(AG202,1-$Q$5,0,$Q$5,9),TRUE,TRUE),1,8),"")</f>
        <v/>
      </c>
      <c r="BB202" s="9">
        <f>IF(AND((ROW()-7)&gt;=$Q$5,(ROW()-6)&lt;=$Q$3),INDEX(LINEST(OFFSET(AF202,1-$Q$5,0,$Q$5,1),OFFSET(AG202,1-$Q$5,0,$Q$5,9),TRUE,TRUE),1,7),"")</f>
        <v/>
      </c>
      <c r="BC202" s="9">
        <f>IF(AND((ROW()-7)&gt;=$Q$5,(ROW()-6)&lt;=$Q$3),INDEX(LINEST(OFFSET(AF202,1-$Q$5,0,$Q$5,1),OFFSET(AG202,1-$Q$5,0,$Q$5,9),TRUE,TRUE),1,6),"")</f>
        <v/>
      </c>
      <c r="BD202" s="9">
        <f>IF(AND((ROW()-7)&gt;=$Q$5,(ROW()-6)&lt;=$Q$3),INDEX(LINEST(OFFSET(AF202,1-$Q$5,0,$Q$5,1),OFFSET(AG202,1-$Q$5,0,$Q$5,9),TRUE,TRUE),1,5),"")</f>
        <v/>
      </c>
      <c r="BE202" s="9">
        <f>IF(AND((ROW()-7)&gt;=$Q$5,(ROW()-6)&lt;=$Q$3),INDEX(LINEST(OFFSET(AF202,1-$Q$5,0,$Q$5,1),OFFSET(AG202,1-$Q$5,0,$Q$5,9),TRUE,TRUE),1,4),"")</f>
        <v/>
      </c>
      <c r="BF202" s="9">
        <f>IF(AND((ROW()-7)&gt;=$Q$5,(ROW()-6)&lt;=$Q$3),INDEX(LINEST(OFFSET(AF202,1-$Q$5,0,$Q$5,1),OFFSET(AG202,1-$Q$5,0,$Q$5,9),TRUE,TRUE),1,3),"")</f>
        <v/>
      </c>
      <c r="BG202" s="9">
        <f>IF(AND((ROW()-7)&gt;=$Q$5,(ROW()-6)&lt;=$Q$3),INDEX(LINEST(OFFSET(AF202,1-$Q$5,0,$Q$5,1),OFFSET(AG202,1-$Q$5,0,$Q$5,9),TRUE,TRUE),1,2),"")</f>
        <v/>
      </c>
      <c r="BH202" s="9">
        <f>IF(AND((ROW()-7)&gt;=$Q$5,(ROW()-6)&lt;=$Q$3),INDEX(LINEST(OFFSET(AF202,1-$Q$5,0,$Q$5,1),OFFSET(AG202,1-$Q$5,0,$Q$5,9),TRUE,TRUE),1,1),"")</f>
        <v/>
      </c>
      <c r="BI202" s="10">
        <f>IF(AND((ROW()-7)&gt;=$Q$5,(ROW()-6)&lt;=$Q$3),INDEX(LINEST(OFFSET(AF202,1-$Q$5,0,$Q$5,1),OFFSET(AG202,1-$Q$5,0,$Q$5,9),TRUE,TRUE),3,1),"")</f>
        <v/>
      </c>
      <c r="BL202" s="9">
        <f>IF(AND((ROW()-6)&lt;=$Q$3,ISNUMBER(AY201)),AY201/$Q$4+AZ201*AG202+BA201*AH202+BB201*AI202+BC201*AJ202+BD201*AK202+BE201*AL202+BF201*AM202+BG201*AN202+BH201*AO202,"")</f>
        <v/>
      </c>
      <c r="BM202">
        <f>IF(ISNUMBER(BL202),AVERAGE(OFFSET(AF201,1-$Q$5,0,$Q$5,1)),"")</f>
        <v/>
      </c>
      <c r="BN202">
        <f>IF(ISNUMBER(BL202),(AF202-BL202)^2,"")</f>
        <v/>
      </c>
      <c r="BO202">
        <f>IF(ISNUMBER(BL202),AF202^2,"")</f>
        <v/>
      </c>
      <c r="BP202">
        <f>IF(ISNUMBER(BL202),(AF202-BM202)^2,"")</f>
        <v/>
      </c>
    </row>
    <row r="203">
      <c r="O203">
        <f>IF($R203="","",IF($Q$1="Weekly",INT(($R203-2)/7),IF($Q$1="Quarterly",YEAR($R203)*4+ROUNDUP(MONTH($R203)/3),YEAR($R203)*12+MONTH($R203))))</f>
        <v/>
      </c>
      <c r="P203">
        <f>IF($R203="","",IF($R204="",1,IF($O203&lt;&gt;$O204,1,0)))</f>
        <v/>
      </c>
      <c r="Q203">
        <f>IF($P203=1,SUM($P$7:$P203),"")</f>
        <v/>
      </c>
      <c r="R203">
        <f>IF($A203="","",IF(ISNUMBER($A203),$A203,IFERROR(DATEVALUE($A203),NA())))</f>
        <v/>
      </c>
      <c r="S203" s="7">
        <f>IFERROR(INDEX($R$7:$R$60000,MATCH(ROW()-6,$Q$7:$Q$60000,0)),"")</f>
        <v/>
      </c>
      <c r="T203">
        <f>IFERROR(INDEX($B$7:$B$60000,MATCH(ROW()-6,$Q$7:$Q$60000,0))*1,"")</f>
        <v/>
      </c>
      <c r="U203">
        <f>IFERROR(INDEX($C$7:$C$60000,MATCH(ROW()-6,$Q$7:$Q$60000,0))*1,"")</f>
        <v/>
      </c>
      <c r="V203">
        <f>IFERROR(INDEX($D$7:$D$60000,MATCH(ROW()-6,$Q$7:$Q$60000,0))*1,"")</f>
        <v/>
      </c>
      <c r="W203">
        <f>IFERROR(INDEX($E$7:$E$60000,MATCH(ROW()-6,$Q$7:$Q$60000,0))*1,"")</f>
        <v/>
      </c>
      <c r="X203">
        <f>IFERROR(INDEX($F$7:$F$60000,MATCH(ROW()-6,$Q$7:$Q$60000,0))*1,"")</f>
        <v/>
      </c>
      <c r="Y203">
        <f>IFERROR(INDEX($G$7:$G$60000,MATCH(ROW()-6,$Q$7:$Q$60000,0))*1,"")</f>
        <v/>
      </c>
      <c r="Z203">
        <f>IFERROR(INDEX($H$7:$H$60000,MATCH(ROW()-6,$Q$7:$Q$60000,0))*1,"")</f>
        <v/>
      </c>
      <c r="AA203">
        <f>IFERROR(INDEX($I$7:$I$60000,MATCH(ROW()-6,$Q$7:$Q$60000,0))*1,"")</f>
        <v/>
      </c>
      <c r="AB203">
        <f>IFERROR(INDEX($J$7:$J$60000,MATCH(ROW()-6,$Q$7:$Q$60000,0))*1,"")</f>
        <v/>
      </c>
      <c r="AC203">
        <f>IFERROR(INDEX($K$7:$K$60000,MATCH(ROW()-6,$Q$7:$Q$60000,0))*1,"")</f>
        <v/>
      </c>
      <c r="AF203" s="9">
        <f>IF(OR($S203="",$S202=""),"",IF($B$5="diff",($T203-$T202),LN($T203/$T202)))</f>
        <v/>
      </c>
      <c r="AG203" s="9">
        <f>IF(OR($S203="",$S202=""),"",IF($C$5="diff",(U203-U202),LN(U203/U202)))</f>
        <v/>
      </c>
      <c r="AH203" s="9">
        <f>IF(OR($S203="",$S202=""),"",IF($D$5="diff",(V203-V202),LN(V203/V202)))</f>
        <v/>
      </c>
      <c r="AI203" s="9">
        <f>IF(OR($S203="",$S202=""),"",IF($E$5="diff",(W203-W202),LN(W203/W202)))</f>
        <v/>
      </c>
      <c r="AJ203" s="9">
        <f>IF(OR($S203="",$S202=""),"",IF($F$5="diff",(X203-X202),LN(X203/X202)))</f>
        <v/>
      </c>
      <c r="AK203" s="9">
        <f>IF(OR($S203="",$S202=""),"",IF($G$5="diff",(Y203-Y202),LN(Y203/Y202)))</f>
        <v/>
      </c>
      <c r="AL203" s="9">
        <f>IF(OR($S203="",$S202=""),"",IF($H$5="diff",(Z203-Z202),LN(Z203/Z202)))</f>
        <v/>
      </c>
      <c r="AM203" s="9">
        <f>IF(OR($S203="",$S202=""),"",IF($I$5="diff",(AA203-AA202),LN(AA203/AA202)))</f>
        <v/>
      </c>
      <c r="AN203" s="9">
        <f>IF(OR($S203="",$S202=""),"",IF($J$5="diff",(AB203-AB202),LN(AB203/AB202)))</f>
        <v/>
      </c>
      <c r="AO203" s="9">
        <f>IF(OR($S203="",$S202=""),"",IF($K$5="diff",(AC203-AC202),LN(AC203/AC202)))</f>
        <v/>
      </c>
      <c r="AR203" s="9">
        <f>IF($AF203="","",$AU$13+$AU$4*AG203+$AU$5*AH203+$AU$6*AI203+$AU$7*AJ203+$AU$8*AK203+$AU$9*AL203+$AU$10*AM203+$AU$11*AN203+$AU$12*AO203)</f>
        <v/>
      </c>
      <c r="AY203" s="10">
        <f>IF(AND((ROW()-7)&gt;=$Q$5,(ROW()-6)&lt;=$Q$3),INDEX(LINEST(OFFSET(AF203,1-$Q$5,0,$Q$5,1),OFFSET(AG203,1-$Q$5,0,$Q$5,9),TRUE,TRUE),1,10)*$Q$4,"")</f>
        <v/>
      </c>
      <c r="AZ203" s="9">
        <f>IF(AND((ROW()-7)&gt;=$Q$5,(ROW()-6)&lt;=$Q$3),INDEX(LINEST(OFFSET(AF203,1-$Q$5,0,$Q$5,1),OFFSET(AG203,1-$Q$5,0,$Q$5,9),TRUE,TRUE),1,9),"")</f>
        <v/>
      </c>
      <c r="BA203" s="9">
        <f>IF(AND((ROW()-7)&gt;=$Q$5,(ROW()-6)&lt;=$Q$3),INDEX(LINEST(OFFSET(AF203,1-$Q$5,0,$Q$5,1),OFFSET(AG203,1-$Q$5,0,$Q$5,9),TRUE,TRUE),1,8),"")</f>
        <v/>
      </c>
      <c r="BB203" s="9">
        <f>IF(AND((ROW()-7)&gt;=$Q$5,(ROW()-6)&lt;=$Q$3),INDEX(LINEST(OFFSET(AF203,1-$Q$5,0,$Q$5,1),OFFSET(AG203,1-$Q$5,0,$Q$5,9),TRUE,TRUE),1,7),"")</f>
        <v/>
      </c>
      <c r="BC203" s="9">
        <f>IF(AND((ROW()-7)&gt;=$Q$5,(ROW()-6)&lt;=$Q$3),INDEX(LINEST(OFFSET(AF203,1-$Q$5,0,$Q$5,1),OFFSET(AG203,1-$Q$5,0,$Q$5,9),TRUE,TRUE),1,6),"")</f>
        <v/>
      </c>
      <c r="BD203" s="9">
        <f>IF(AND((ROW()-7)&gt;=$Q$5,(ROW()-6)&lt;=$Q$3),INDEX(LINEST(OFFSET(AF203,1-$Q$5,0,$Q$5,1),OFFSET(AG203,1-$Q$5,0,$Q$5,9),TRUE,TRUE),1,5),"")</f>
        <v/>
      </c>
      <c r="BE203" s="9">
        <f>IF(AND((ROW()-7)&gt;=$Q$5,(ROW()-6)&lt;=$Q$3),INDEX(LINEST(OFFSET(AF203,1-$Q$5,0,$Q$5,1),OFFSET(AG203,1-$Q$5,0,$Q$5,9),TRUE,TRUE),1,4),"")</f>
        <v/>
      </c>
      <c r="BF203" s="9">
        <f>IF(AND((ROW()-7)&gt;=$Q$5,(ROW()-6)&lt;=$Q$3),INDEX(LINEST(OFFSET(AF203,1-$Q$5,0,$Q$5,1),OFFSET(AG203,1-$Q$5,0,$Q$5,9),TRUE,TRUE),1,3),"")</f>
        <v/>
      </c>
      <c r="BG203" s="9">
        <f>IF(AND((ROW()-7)&gt;=$Q$5,(ROW()-6)&lt;=$Q$3),INDEX(LINEST(OFFSET(AF203,1-$Q$5,0,$Q$5,1),OFFSET(AG203,1-$Q$5,0,$Q$5,9),TRUE,TRUE),1,2),"")</f>
        <v/>
      </c>
      <c r="BH203" s="9">
        <f>IF(AND((ROW()-7)&gt;=$Q$5,(ROW()-6)&lt;=$Q$3),INDEX(LINEST(OFFSET(AF203,1-$Q$5,0,$Q$5,1),OFFSET(AG203,1-$Q$5,0,$Q$5,9),TRUE,TRUE),1,1),"")</f>
        <v/>
      </c>
      <c r="BI203" s="10">
        <f>IF(AND((ROW()-7)&gt;=$Q$5,(ROW()-6)&lt;=$Q$3),INDEX(LINEST(OFFSET(AF203,1-$Q$5,0,$Q$5,1),OFFSET(AG203,1-$Q$5,0,$Q$5,9),TRUE,TRUE),3,1),"")</f>
        <v/>
      </c>
      <c r="BL203" s="9">
        <f>IF(AND((ROW()-6)&lt;=$Q$3,ISNUMBER(AY202)),AY202/$Q$4+AZ202*AG203+BA202*AH203+BB202*AI203+BC202*AJ203+BD202*AK203+BE202*AL203+BF202*AM203+BG202*AN203+BH202*AO203,"")</f>
        <v/>
      </c>
      <c r="BM203">
        <f>IF(ISNUMBER(BL203),AVERAGE(OFFSET(AF202,1-$Q$5,0,$Q$5,1)),"")</f>
        <v/>
      </c>
      <c r="BN203">
        <f>IF(ISNUMBER(BL203),(AF203-BL203)^2,"")</f>
        <v/>
      </c>
      <c r="BO203">
        <f>IF(ISNUMBER(BL203),AF203^2,"")</f>
        <v/>
      </c>
      <c r="BP203">
        <f>IF(ISNUMBER(BL203),(AF203-BM203)^2,"")</f>
        <v/>
      </c>
    </row>
    <row r="204">
      <c r="O204">
        <f>IF($R204="","",IF($Q$1="Weekly",INT(($R204-2)/7),IF($Q$1="Quarterly",YEAR($R204)*4+ROUNDUP(MONTH($R204)/3),YEAR($R204)*12+MONTH($R204))))</f>
        <v/>
      </c>
      <c r="P204">
        <f>IF($R204="","",IF($R205="",1,IF($O204&lt;&gt;$O205,1,0)))</f>
        <v/>
      </c>
      <c r="Q204">
        <f>IF($P204=1,SUM($P$7:$P204),"")</f>
        <v/>
      </c>
      <c r="R204">
        <f>IF($A204="","",IF(ISNUMBER($A204),$A204,IFERROR(DATEVALUE($A204),NA())))</f>
        <v/>
      </c>
      <c r="S204" s="7">
        <f>IFERROR(INDEX($R$7:$R$60000,MATCH(ROW()-6,$Q$7:$Q$60000,0)),"")</f>
        <v/>
      </c>
      <c r="T204">
        <f>IFERROR(INDEX($B$7:$B$60000,MATCH(ROW()-6,$Q$7:$Q$60000,0))*1,"")</f>
        <v/>
      </c>
      <c r="U204">
        <f>IFERROR(INDEX($C$7:$C$60000,MATCH(ROW()-6,$Q$7:$Q$60000,0))*1,"")</f>
        <v/>
      </c>
      <c r="V204">
        <f>IFERROR(INDEX($D$7:$D$60000,MATCH(ROW()-6,$Q$7:$Q$60000,0))*1,"")</f>
        <v/>
      </c>
      <c r="W204">
        <f>IFERROR(INDEX($E$7:$E$60000,MATCH(ROW()-6,$Q$7:$Q$60000,0))*1,"")</f>
        <v/>
      </c>
      <c r="X204">
        <f>IFERROR(INDEX($F$7:$F$60000,MATCH(ROW()-6,$Q$7:$Q$60000,0))*1,"")</f>
        <v/>
      </c>
      <c r="Y204">
        <f>IFERROR(INDEX($G$7:$G$60000,MATCH(ROW()-6,$Q$7:$Q$60000,0))*1,"")</f>
        <v/>
      </c>
      <c r="Z204">
        <f>IFERROR(INDEX($H$7:$H$60000,MATCH(ROW()-6,$Q$7:$Q$60000,0))*1,"")</f>
        <v/>
      </c>
      <c r="AA204">
        <f>IFERROR(INDEX($I$7:$I$60000,MATCH(ROW()-6,$Q$7:$Q$60000,0))*1,"")</f>
        <v/>
      </c>
      <c r="AB204">
        <f>IFERROR(INDEX($J$7:$J$60000,MATCH(ROW()-6,$Q$7:$Q$60000,0))*1,"")</f>
        <v/>
      </c>
      <c r="AC204">
        <f>IFERROR(INDEX($K$7:$K$60000,MATCH(ROW()-6,$Q$7:$Q$60000,0))*1,"")</f>
        <v/>
      </c>
      <c r="AF204" s="9">
        <f>IF(OR($S204="",$S203=""),"",IF($B$5="diff",($T204-$T203),LN($T204/$T203)))</f>
        <v/>
      </c>
      <c r="AG204" s="9">
        <f>IF(OR($S204="",$S203=""),"",IF($C$5="diff",(U204-U203),LN(U204/U203)))</f>
        <v/>
      </c>
      <c r="AH204" s="9">
        <f>IF(OR($S204="",$S203=""),"",IF($D$5="diff",(V204-V203),LN(V204/V203)))</f>
        <v/>
      </c>
      <c r="AI204" s="9">
        <f>IF(OR($S204="",$S203=""),"",IF($E$5="diff",(W204-W203),LN(W204/W203)))</f>
        <v/>
      </c>
      <c r="AJ204" s="9">
        <f>IF(OR($S204="",$S203=""),"",IF($F$5="diff",(X204-X203),LN(X204/X203)))</f>
        <v/>
      </c>
      <c r="AK204" s="9">
        <f>IF(OR($S204="",$S203=""),"",IF($G$5="diff",(Y204-Y203),LN(Y204/Y203)))</f>
        <v/>
      </c>
      <c r="AL204" s="9">
        <f>IF(OR($S204="",$S203=""),"",IF($H$5="diff",(Z204-Z203),LN(Z204/Z203)))</f>
        <v/>
      </c>
      <c r="AM204" s="9">
        <f>IF(OR($S204="",$S203=""),"",IF($I$5="diff",(AA204-AA203),LN(AA204/AA203)))</f>
        <v/>
      </c>
      <c r="AN204" s="9">
        <f>IF(OR($S204="",$S203=""),"",IF($J$5="diff",(AB204-AB203),LN(AB204/AB203)))</f>
        <v/>
      </c>
      <c r="AO204" s="9">
        <f>IF(OR($S204="",$S203=""),"",IF($K$5="diff",(AC204-AC203),LN(AC204/AC203)))</f>
        <v/>
      </c>
      <c r="AR204" s="9">
        <f>IF($AF204="","",$AU$13+$AU$4*AG204+$AU$5*AH204+$AU$6*AI204+$AU$7*AJ204+$AU$8*AK204+$AU$9*AL204+$AU$10*AM204+$AU$11*AN204+$AU$12*AO204)</f>
        <v/>
      </c>
      <c r="AY204" s="10">
        <f>IF(AND((ROW()-7)&gt;=$Q$5,(ROW()-6)&lt;=$Q$3),INDEX(LINEST(OFFSET(AF204,1-$Q$5,0,$Q$5,1),OFFSET(AG204,1-$Q$5,0,$Q$5,9),TRUE,TRUE),1,10)*$Q$4,"")</f>
        <v/>
      </c>
      <c r="AZ204" s="9">
        <f>IF(AND((ROW()-7)&gt;=$Q$5,(ROW()-6)&lt;=$Q$3),INDEX(LINEST(OFFSET(AF204,1-$Q$5,0,$Q$5,1),OFFSET(AG204,1-$Q$5,0,$Q$5,9),TRUE,TRUE),1,9),"")</f>
        <v/>
      </c>
      <c r="BA204" s="9">
        <f>IF(AND((ROW()-7)&gt;=$Q$5,(ROW()-6)&lt;=$Q$3),INDEX(LINEST(OFFSET(AF204,1-$Q$5,0,$Q$5,1),OFFSET(AG204,1-$Q$5,0,$Q$5,9),TRUE,TRUE),1,8),"")</f>
        <v/>
      </c>
      <c r="BB204" s="9">
        <f>IF(AND((ROW()-7)&gt;=$Q$5,(ROW()-6)&lt;=$Q$3),INDEX(LINEST(OFFSET(AF204,1-$Q$5,0,$Q$5,1),OFFSET(AG204,1-$Q$5,0,$Q$5,9),TRUE,TRUE),1,7),"")</f>
        <v/>
      </c>
      <c r="BC204" s="9">
        <f>IF(AND((ROW()-7)&gt;=$Q$5,(ROW()-6)&lt;=$Q$3),INDEX(LINEST(OFFSET(AF204,1-$Q$5,0,$Q$5,1),OFFSET(AG204,1-$Q$5,0,$Q$5,9),TRUE,TRUE),1,6),"")</f>
        <v/>
      </c>
      <c r="BD204" s="9">
        <f>IF(AND((ROW()-7)&gt;=$Q$5,(ROW()-6)&lt;=$Q$3),INDEX(LINEST(OFFSET(AF204,1-$Q$5,0,$Q$5,1),OFFSET(AG204,1-$Q$5,0,$Q$5,9),TRUE,TRUE),1,5),"")</f>
        <v/>
      </c>
      <c r="BE204" s="9">
        <f>IF(AND((ROW()-7)&gt;=$Q$5,(ROW()-6)&lt;=$Q$3),INDEX(LINEST(OFFSET(AF204,1-$Q$5,0,$Q$5,1),OFFSET(AG204,1-$Q$5,0,$Q$5,9),TRUE,TRUE),1,4),"")</f>
        <v/>
      </c>
      <c r="BF204" s="9">
        <f>IF(AND((ROW()-7)&gt;=$Q$5,(ROW()-6)&lt;=$Q$3),INDEX(LINEST(OFFSET(AF204,1-$Q$5,0,$Q$5,1),OFFSET(AG204,1-$Q$5,0,$Q$5,9),TRUE,TRUE),1,3),"")</f>
        <v/>
      </c>
      <c r="BG204" s="9">
        <f>IF(AND((ROW()-7)&gt;=$Q$5,(ROW()-6)&lt;=$Q$3),INDEX(LINEST(OFFSET(AF204,1-$Q$5,0,$Q$5,1),OFFSET(AG204,1-$Q$5,0,$Q$5,9),TRUE,TRUE),1,2),"")</f>
        <v/>
      </c>
      <c r="BH204" s="9">
        <f>IF(AND((ROW()-7)&gt;=$Q$5,(ROW()-6)&lt;=$Q$3),INDEX(LINEST(OFFSET(AF204,1-$Q$5,0,$Q$5,1),OFFSET(AG204,1-$Q$5,0,$Q$5,9),TRUE,TRUE),1,1),"")</f>
        <v/>
      </c>
      <c r="BI204" s="10">
        <f>IF(AND((ROW()-7)&gt;=$Q$5,(ROW()-6)&lt;=$Q$3),INDEX(LINEST(OFFSET(AF204,1-$Q$5,0,$Q$5,1),OFFSET(AG204,1-$Q$5,0,$Q$5,9),TRUE,TRUE),3,1),"")</f>
        <v/>
      </c>
      <c r="BL204" s="9">
        <f>IF(AND((ROW()-6)&lt;=$Q$3,ISNUMBER(AY203)),AY203/$Q$4+AZ203*AG204+BA203*AH204+BB203*AI204+BC203*AJ204+BD203*AK204+BE203*AL204+BF203*AM204+BG203*AN204+BH203*AO204,"")</f>
        <v/>
      </c>
      <c r="BM204">
        <f>IF(ISNUMBER(BL204),AVERAGE(OFFSET(AF203,1-$Q$5,0,$Q$5,1)),"")</f>
        <v/>
      </c>
      <c r="BN204">
        <f>IF(ISNUMBER(BL204),(AF204-BL204)^2,"")</f>
        <v/>
      </c>
      <c r="BO204">
        <f>IF(ISNUMBER(BL204),AF204^2,"")</f>
        <v/>
      </c>
      <c r="BP204">
        <f>IF(ISNUMBER(BL204),(AF204-BM204)^2,"")</f>
        <v/>
      </c>
    </row>
    <row r="205">
      <c r="O205">
        <f>IF($R205="","",IF($Q$1="Weekly",INT(($R205-2)/7),IF($Q$1="Quarterly",YEAR($R205)*4+ROUNDUP(MONTH($R205)/3),YEAR($R205)*12+MONTH($R205))))</f>
        <v/>
      </c>
      <c r="P205">
        <f>IF($R205="","",IF($R206="",1,IF($O205&lt;&gt;$O206,1,0)))</f>
        <v/>
      </c>
      <c r="Q205">
        <f>IF($P205=1,SUM($P$7:$P205),"")</f>
        <v/>
      </c>
      <c r="R205">
        <f>IF($A205="","",IF(ISNUMBER($A205),$A205,IFERROR(DATEVALUE($A205),NA())))</f>
        <v/>
      </c>
      <c r="S205" s="7">
        <f>IFERROR(INDEX($R$7:$R$60000,MATCH(ROW()-6,$Q$7:$Q$60000,0)),"")</f>
        <v/>
      </c>
      <c r="T205">
        <f>IFERROR(INDEX($B$7:$B$60000,MATCH(ROW()-6,$Q$7:$Q$60000,0))*1,"")</f>
        <v/>
      </c>
      <c r="U205">
        <f>IFERROR(INDEX($C$7:$C$60000,MATCH(ROW()-6,$Q$7:$Q$60000,0))*1,"")</f>
        <v/>
      </c>
      <c r="V205">
        <f>IFERROR(INDEX($D$7:$D$60000,MATCH(ROW()-6,$Q$7:$Q$60000,0))*1,"")</f>
        <v/>
      </c>
      <c r="W205">
        <f>IFERROR(INDEX($E$7:$E$60000,MATCH(ROW()-6,$Q$7:$Q$60000,0))*1,"")</f>
        <v/>
      </c>
      <c r="X205">
        <f>IFERROR(INDEX($F$7:$F$60000,MATCH(ROW()-6,$Q$7:$Q$60000,0))*1,"")</f>
        <v/>
      </c>
      <c r="Y205">
        <f>IFERROR(INDEX($G$7:$G$60000,MATCH(ROW()-6,$Q$7:$Q$60000,0))*1,"")</f>
        <v/>
      </c>
      <c r="Z205">
        <f>IFERROR(INDEX($H$7:$H$60000,MATCH(ROW()-6,$Q$7:$Q$60000,0))*1,"")</f>
        <v/>
      </c>
      <c r="AA205">
        <f>IFERROR(INDEX($I$7:$I$60000,MATCH(ROW()-6,$Q$7:$Q$60000,0))*1,"")</f>
        <v/>
      </c>
      <c r="AB205">
        <f>IFERROR(INDEX($J$7:$J$60000,MATCH(ROW()-6,$Q$7:$Q$60000,0))*1,"")</f>
        <v/>
      </c>
      <c r="AC205">
        <f>IFERROR(INDEX($K$7:$K$60000,MATCH(ROW()-6,$Q$7:$Q$60000,0))*1,"")</f>
        <v/>
      </c>
      <c r="AF205" s="9">
        <f>IF(OR($S205="",$S204=""),"",IF($B$5="diff",($T205-$T204),LN($T205/$T204)))</f>
        <v/>
      </c>
      <c r="AG205" s="9">
        <f>IF(OR($S205="",$S204=""),"",IF($C$5="diff",(U205-U204),LN(U205/U204)))</f>
        <v/>
      </c>
      <c r="AH205" s="9">
        <f>IF(OR($S205="",$S204=""),"",IF($D$5="diff",(V205-V204),LN(V205/V204)))</f>
        <v/>
      </c>
      <c r="AI205" s="9">
        <f>IF(OR($S205="",$S204=""),"",IF($E$5="diff",(W205-W204),LN(W205/W204)))</f>
        <v/>
      </c>
      <c r="AJ205" s="9">
        <f>IF(OR($S205="",$S204=""),"",IF($F$5="diff",(X205-X204),LN(X205/X204)))</f>
        <v/>
      </c>
      <c r="AK205" s="9">
        <f>IF(OR($S205="",$S204=""),"",IF($G$5="diff",(Y205-Y204),LN(Y205/Y204)))</f>
        <v/>
      </c>
      <c r="AL205" s="9">
        <f>IF(OR($S205="",$S204=""),"",IF($H$5="diff",(Z205-Z204),LN(Z205/Z204)))</f>
        <v/>
      </c>
      <c r="AM205" s="9">
        <f>IF(OR($S205="",$S204=""),"",IF($I$5="diff",(AA205-AA204),LN(AA205/AA204)))</f>
        <v/>
      </c>
      <c r="AN205" s="9">
        <f>IF(OR($S205="",$S204=""),"",IF($J$5="diff",(AB205-AB204),LN(AB205/AB204)))</f>
        <v/>
      </c>
      <c r="AO205" s="9">
        <f>IF(OR($S205="",$S204=""),"",IF($K$5="diff",(AC205-AC204),LN(AC205/AC204)))</f>
        <v/>
      </c>
      <c r="AR205" s="9">
        <f>IF($AF205="","",$AU$13+$AU$4*AG205+$AU$5*AH205+$AU$6*AI205+$AU$7*AJ205+$AU$8*AK205+$AU$9*AL205+$AU$10*AM205+$AU$11*AN205+$AU$12*AO205)</f>
        <v/>
      </c>
      <c r="AY205" s="10">
        <f>IF(AND((ROW()-7)&gt;=$Q$5,(ROW()-6)&lt;=$Q$3),INDEX(LINEST(OFFSET(AF205,1-$Q$5,0,$Q$5,1),OFFSET(AG205,1-$Q$5,0,$Q$5,9),TRUE,TRUE),1,10)*$Q$4,"")</f>
        <v/>
      </c>
      <c r="AZ205" s="9">
        <f>IF(AND((ROW()-7)&gt;=$Q$5,(ROW()-6)&lt;=$Q$3),INDEX(LINEST(OFFSET(AF205,1-$Q$5,0,$Q$5,1),OFFSET(AG205,1-$Q$5,0,$Q$5,9),TRUE,TRUE),1,9),"")</f>
        <v/>
      </c>
      <c r="BA205" s="9">
        <f>IF(AND((ROW()-7)&gt;=$Q$5,(ROW()-6)&lt;=$Q$3),INDEX(LINEST(OFFSET(AF205,1-$Q$5,0,$Q$5,1),OFFSET(AG205,1-$Q$5,0,$Q$5,9),TRUE,TRUE),1,8),"")</f>
        <v/>
      </c>
      <c r="BB205" s="9">
        <f>IF(AND((ROW()-7)&gt;=$Q$5,(ROW()-6)&lt;=$Q$3),INDEX(LINEST(OFFSET(AF205,1-$Q$5,0,$Q$5,1),OFFSET(AG205,1-$Q$5,0,$Q$5,9),TRUE,TRUE),1,7),"")</f>
        <v/>
      </c>
      <c r="BC205" s="9">
        <f>IF(AND((ROW()-7)&gt;=$Q$5,(ROW()-6)&lt;=$Q$3),INDEX(LINEST(OFFSET(AF205,1-$Q$5,0,$Q$5,1),OFFSET(AG205,1-$Q$5,0,$Q$5,9),TRUE,TRUE),1,6),"")</f>
        <v/>
      </c>
      <c r="BD205" s="9">
        <f>IF(AND((ROW()-7)&gt;=$Q$5,(ROW()-6)&lt;=$Q$3),INDEX(LINEST(OFFSET(AF205,1-$Q$5,0,$Q$5,1),OFFSET(AG205,1-$Q$5,0,$Q$5,9),TRUE,TRUE),1,5),"")</f>
        <v/>
      </c>
      <c r="BE205" s="9">
        <f>IF(AND((ROW()-7)&gt;=$Q$5,(ROW()-6)&lt;=$Q$3),INDEX(LINEST(OFFSET(AF205,1-$Q$5,0,$Q$5,1),OFFSET(AG205,1-$Q$5,0,$Q$5,9),TRUE,TRUE),1,4),"")</f>
        <v/>
      </c>
      <c r="BF205" s="9">
        <f>IF(AND((ROW()-7)&gt;=$Q$5,(ROW()-6)&lt;=$Q$3),INDEX(LINEST(OFFSET(AF205,1-$Q$5,0,$Q$5,1),OFFSET(AG205,1-$Q$5,0,$Q$5,9),TRUE,TRUE),1,3),"")</f>
        <v/>
      </c>
      <c r="BG205" s="9">
        <f>IF(AND((ROW()-7)&gt;=$Q$5,(ROW()-6)&lt;=$Q$3),INDEX(LINEST(OFFSET(AF205,1-$Q$5,0,$Q$5,1),OFFSET(AG205,1-$Q$5,0,$Q$5,9),TRUE,TRUE),1,2),"")</f>
        <v/>
      </c>
      <c r="BH205" s="9">
        <f>IF(AND((ROW()-7)&gt;=$Q$5,(ROW()-6)&lt;=$Q$3),INDEX(LINEST(OFFSET(AF205,1-$Q$5,0,$Q$5,1),OFFSET(AG205,1-$Q$5,0,$Q$5,9),TRUE,TRUE),1,1),"")</f>
        <v/>
      </c>
      <c r="BI205" s="10">
        <f>IF(AND((ROW()-7)&gt;=$Q$5,(ROW()-6)&lt;=$Q$3),INDEX(LINEST(OFFSET(AF205,1-$Q$5,0,$Q$5,1),OFFSET(AG205,1-$Q$5,0,$Q$5,9),TRUE,TRUE),3,1),"")</f>
        <v/>
      </c>
      <c r="BL205" s="9">
        <f>IF(AND((ROW()-6)&lt;=$Q$3,ISNUMBER(AY204)),AY204/$Q$4+AZ204*AG205+BA204*AH205+BB204*AI205+BC204*AJ205+BD204*AK205+BE204*AL205+BF204*AM205+BG204*AN205+BH204*AO205,"")</f>
        <v/>
      </c>
      <c r="BM205">
        <f>IF(ISNUMBER(BL205),AVERAGE(OFFSET(AF204,1-$Q$5,0,$Q$5,1)),"")</f>
        <v/>
      </c>
      <c r="BN205">
        <f>IF(ISNUMBER(BL205),(AF205-BL205)^2,"")</f>
        <v/>
      </c>
      <c r="BO205">
        <f>IF(ISNUMBER(BL205),AF205^2,"")</f>
        <v/>
      </c>
      <c r="BP205">
        <f>IF(ISNUMBER(BL205),(AF205-BM205)^2,"")</f>
        <v/>
      </c>
    </row>
    <row r="206">
      <c r="O206">
        <f>IF($R206="","",IF($Q$1="Weekly",INT(($R206-2)/7),IF($Q$1="Quarterly",YEAR($R206)*4+ROUNDUP(MONTH($R206)/3),YEAR($R206)*12+MONTH($R206))))</f>
        <v/>
      </c>
      <c r="P206">
        <f>IF($R206="","",IF($R207="",1,IF($O206&lt;&gt;$O207,1,0)))</f>
        <v/>
      </c>
      <c r="Q206">
        <f>IF($P206=1,SUM($P$7:$P206),"")</f>
        <v/>
      </c>
      <c r="R206">
        <f>IF($A206="","",IF(ISNUMBER($A206),$A206,IFERROR(DATEVALUE($A206),NA())))</f>
        <v/>
      </c>
      <c r="S206" s="7">
        <f>IFERROR(INDEX($R$7:$R$60000,MATCH(ROW()-6,$Q$7:$Q$60000,0)),"")</f>
        <v/>
      </c>
      <c r="T206">
        <f>IFERROR(INDEX($B$7:$B$60000,MATCH(ROW()-6,$Q$7:$Q$60000,0))*1,"")</f>
        <v/>
      </c>
      <c r="U206">
        <f>IFERROR(INDEX($C$7:$C$60000,MATCH(ROW()-6,$Q$7:$Q$60000,0))*1,"")</f>
        <v/>
      </c>
      <c r="V206">
        <f>IFERROR(INDEX($D$7:$D$60000,MATCH(ROW()-6,$Q$7:$Q$60000,0))*1,"")</f>
        <v/>
      </c>
      <c r="W206">
        <f>IFERROR(INDEX($E$7:$E$60000,MATCH(ROW()-6,$Q$7:$Q$60000,0))*1,"")</f>
        <v/>
      </c>
      <c r="X206">
        <f>IFERROR(INDEX($F$7:$F$60000,MATCH(ROW()-6,$Q$7:$Q$60000,0))*1,"")</f>
        <v/>
      </c>
      <c r="Y206">
        <f>IFERROR(INDEX($G$7:$G$60000,MATCH(ROW()-6,$Q$7:$Q$60000,0))*1,"")</f>
        <v/>
      </c>
      <c r="Z206">
        <f>IFERROR(INDEX($H$7:$H$60000,MATCH(ROW()-6,$Q$7:$Q$60000,0))*1,"")</f>
        <v/>
      </c>
      <c r="AA206">
        <f>IFERROR(INDEX($I$7:$I$60000,MATCH(ROW()-6,$Q$7:$Q$60000,0))*1,"")</f>
        <v/>
      </c>
      <c r="AB206">
        <f>IFERROR(INDEX($J$7:$J$60000,MATCH(ROW()-6,$Q$7:$Q$60000,0))*1,"")</f>
        <v/>
      </c>
      <c r="AC206">
        <f>IFERROR(INDEX($K$7:$K$60000,MATCH(ROW()-6,$Q$7:$Q$60000,0))*1,"")</f>
        <v/>
      </c>
      <c r="AF206" s="9">
        <f>IF(OR($S206="",$S205=""),"",IF($B$5="diff",($T206-$T205),LN($T206/$T205)))</f>
        <v/>
      </c>
      <c r="AG206" s="9">
        <f>IF(OR($S206="",$S205=""),"",IF($C$5="diff",(U206-U205),LN(U206/U205)))</f>
        <v/>
      </c>
      <c r="AH206" s="9">
        <f>IF(OR($S206="",$S205=""),"",IF($D$5="diff",(V206-V205),LN(V206/V205)))</f>
        <v/>
      </c>
      <c r="AI206" s="9">
        <f>IF(OR($S206="",$S205=""),"",IF($E$5="diff",(W206-W205),LN(W206/W205)))</f>
        <v/>
      </c>
      <c r="AJ206" s="9">
        <f>IF(OR($S206="",$S205=""),"",IF($F$5="diff",(X206-X205),LN(X206/X205)))</f>
        <v/>
      </c>
      <c r="AK206" s="9">
        <f>IF(OR($S206="",$S205=""),"",IF($G$5="diff",(Y206-Y205),LN(Y206/Y205)))</f>
        <v/>
      </c>
      <c r="AL206" s="9">
        <f>IF(OR($S206="",$S205=""),"",IF($H$5="diff",(Z206-Z205),LN(Z206/Z205)))</f>
        <v/>
      </c>
      <c r="AM206" s="9">
        <f>IF(OR($S206="",$S205=""),"",IF($I$5="diff",(AA206-AA205),LN(AA206/AA205)))</f>
        <v/>
      </c>
      <c r="AN206" s="9">
        <f>IF(OR($S206="",$S205=""),"",IF($J$5="diff",(AB206-AB205),LN(AB206/AB205)))</f>
        <v/>
      </c>
      <c r="AO206" s="9">
        <f>IF(OR($S206="",$S205=""),"",IF($K$5="diff",(AC206-AC205),LN(AC206/AC205)))</f>
        <v/>
      </c>
      <c r="AR206" s="9">
        <f>IF($AF206="","",$AU$13+$AU$4*AG206+$AU$5*AH206+$AU$6*AI206+$AU$7*AJ206+$AU$8*AK206+$AU$9*AL206+$AU$10*AM206+$AU$11*AN206+$AU$12*AO206)</f>
        <v/>
      </c>
      <c r="AY206" s="10">
        <f>IF(AND((ROW()-7)&gt;=$Q$5,(ROW()-6)&lt;=$Q$3),INDEX(LINEST(OFFSET(AF206,1-$Q$5,0,$Q$5,1),OFFSET(AG206,1-$Q$5,0,$Q$5,9),TRUE,TRUE),1,10)*$Q$4,"")</f>
        <v/>
      </c>
      <c r="AZ206" s="9">
        <f>IF(AND((ROW()-7)&gt;=$Q$5,(ROW()-6)&lt;=$Q$3),INDEX(LINEST(OFFSET(AF206,1-$Q$5,0,$Q$5,1),OFFSET(AG206,1-$Q$5,0,$Q$5,9),TRUE,TRUE),1,9),"")</f>
        <v/>
      </c>
      <c r="BA206" s="9">
        <f>IF(AND((ROW()-7)&gt;=$Q$5,(ROW()-6)&lt;=$Q$3),INDEX(LINEST(OFFSET(AF206,1-$Q$5,0,$Q$5,1),OFFSET(AG206,1-$Q$5,0,$Q$5,9),TRUE,TRUE),1,8),"")</f>
        <v/>
      </c>
      <c r="BB206" s="9">
        <f>IF(AND((ROW()-7)&gt;=$Q$5,(ROW()-6)&lt;=$Q$3),INDEX(LINEST(OFFSET(AF206,1-$Q$5,0,$Q$5,1),OFFSET(AG206,1-$Q$5,0,$Q$5,9),TRUE,TRUE),1,7),"")</f>
        <v/>
      </c>
      <c r="BC206" s="9">
        <f>IF(AND((ROW()-7)&gt;=$Q$5,(ROW()-6)&lt;=$Q$3),INDEX(LINEST(OFFSET(AF206,1-$Q$5,0,$Q$5,1),OFFSET(AG206,1-$Q$5,0,$Q$5,9),TRUE,TRUE),1,6),"")</f>
        <v/>
      </c>
      <c r="BD206" s="9">
        <f>IF(AND((ROW()-7)&gt;=$Q$5,(ROW()-6)&lt;=$Q$3),INDEX(LINEST(OFFSET(AF206,1-$Q$5,0,$Q$5,1),OFFSET(AG206,1-$Q$5,0,$Q$5,9),TRUE,TRUE),1,5),"")</f>
        <v/>
      </c>
      <c r="BE206" s="9">
        <f>IF(AND((ROW()-7)&gt;=$Q$5,(ROW()-6)&lt;=$Q$3),INDEX(LINEST(OFFSET(AF206,1-$Q$5,0,$Q$5,1),OFFSET(AG206,1-$Q$5,0,$Q$5,9),TRUE,TRUE),1,4),"")</f>
        <v/>
      </c>
      <c r="BF206" s="9">
        <f>IF(AND((ROW()-7)&gt;=$Q$5,(ROW()-6)&lt;=$Q$3),INDEX(LINEST(OFFSET(AF206,1-$Q$5,0,$Q$5,1),OFFSET(AG206,1-$Q$5,0,$Q$5,9),TRUE,TRUE),1,3),"")</f>
        <v/>
      </c>
      <c r="BG206" s="9">
        <f>IF(AND((ROW()-7)&gt;=$Q$5,(ROW()-6)&lt;=$Q$3),INDEX(LINEST(OFFSET(AF206,1-$Q$5,0,$Q$5,1),OFFSET(AG206,1-$Q$5,0,$Q$5,9),TRUE,TRUE),1,2),"")</f>
        <v/>
      </c>
      <c r="BH206" s="9">
        <f>IF(AND((ROW()-7)&gt;=$Q$5,(ROW()-6)&lt;=$Q$3),INDEX(LINEST(OFFSET(AF206,1-$Q$5,0,$Q$5,1),OFFSET(AG206,1-$Q$5,0,$Q$5,9),TRUE,TRUE),1,1),"")</f>
        <v/>
      </c>
      <c r="BI206" s="10">
        <f>IF(AND((ROW()-7)&gt;=$Q$5,(ROW()-6)&lt;=$Q$3),INDEX(LINEST(OFFSET(AF206,1-$Q$5,0,$Q$5,1),OFFSET(AG206,1-$Q$5,0,$Q$5,9),TRUE,TRUE),3,1),"")</f>
        <v/>
      </c>
      <c r="BL206" s="9">
        <f>IF(AND((ROW()-6)&lt;=$Q$3,ISNUMBER(AY205)),AY205/$Q$4+AZ205*AG206+BA205*AH206+BB205*AI206+BC205*AJ206+BD205*AK206+BE205*AL206+BF205*AM206+BG205*AN206+BH205*AO206,"")</f>
        <v/>
      </c>
      <c r="BM206">
        <f>IF(ISNUMBER(BL206),AVERAGE(OFFSET(AF205,1-$Q$5,0,$Q$5,1)),"")</f>
        <v/>
      </c>
      <c r="BN206">
        <f>IF(ISNUMBER(BL206),(AF206-BL206)^2,"")</f>
        <v/>
      </c>
      <c r="BO206">
        <f>IF(ISNUMBER(BL206),AF206^2,"")</f>
        <v/>
      </c>
      <c r="BP206">
        <f>IF(ISNUMBER(BL206),(AF206-BM206)^2,"")</f>
        <v/>
      </c>
    </row>
    <row r="207">
      <c r="O207">
        <f>IF($R207="","",IF($Q$1="Weekly",INT(($R207-2)/7),IF($Q$1="Quarterly",YEAR($R207)*4+ROUNDUP(MONTH($R207)/3),YEAR($R207)*12+MONTH($R207))))</f>
        <v/>
      </c>
      <c r="P207">
        <f>IF($R207="","",IF($R208="",1,IF($O207&lt;&gt;$O208,1,0)))</f>
        <v/>
      </c>
      <c r="Q207">
        <f>IF($P207=1,SUM($P$7:$P207),"")</f>
        <v/>
      </c>
      <c r="R207">
        <f>IF($A207="","",IF(ISNUMBER($A207),$A207,IFERROR(DATEVALUE($A207),NA())))</f>
        <v/>
      </c>
      <c r="S207" s="7">
        <f>IFERROR(INDEX($R$7:$R$60000,MATCH(ROW()-6,$Q$7:$Q$60000,0)),"")</f>
        <v/>
      </c>
      <c r="T207">
        <f>IFERROR(INDEX($B$7:$B$60000,MATCH(ROW()-6,$Q$7:$Q$60000,0))*1,"")</f>
        <v/>
      </c>
      <c r="U207">
        <f>IFERROR(INDEX($C$7:$C$60000,MATCH(ROW()-6,$Q$7:$Q$60000,0))*1,"")</f>
        <v/>
      </c>
      <c r="V207">
        <f>IFERROR(INDEX($D$7:$D$60000,MATCH(ROW()-6,$Q$7:$Q$60000,0))*1,"")</f>
        <v/>
      </c>
      <c r="W207">
        <f>IFERROR(INDEX($E$7:$E$60000,MATCH(ROW()-6,$Q$7:$Q$60000,0))*1,"")</f>
        <v/>
      </c>
      <c r="X207">
        <f>IFERROR(INDEX($F$7:$F$60000,MATCH(ROW()-6,$Q$7:$Q$60000,0))*1,"")</f>
        <v/>
      </c>
      <c r="Y207">
        <f>IFERROR(INDEX($G$7:$G$60000,MATCH(ROW()-6,$Q$7:$Q$60000,0))*1,"")</f>
        <v/>
      </c>
      <c r="Z207">
        <f>IFERROR(INDEX($H$7:$H$60000,MATCH(ROW()-6,$Q$7:$Q$60000,0))*1,"")</f>
        <v/>
      </c>
      <c r="AA207">
        <f>IFERROR(INDEX($I$7:$I$60000,MATCH(ROW()-6,$Q$7:$Q$60000,0))*1,"")</f>
        <v/>
      </c>
      <c r="AB207">
        <f>IFERROR(INDEX($J$7:$J$60000,MATCH(ROW()-6,$Q$7:$Q$60000,0))*1,"")</f>
        <v/>
      </c>
      <c r="AC207">
        <f>IFERROR(INDEX($K$7:$K$60000,MATCH(ROW()-6,$Q$7:$Q$60000,0))*1,"")</f>
        <v/>
      </c>
      <c r="AF207" s="9">
        <f>IF(OR($S207="",$S206=""),"",IF($B$5="diff",($T207-$T206),LN($T207/$T206)))</f>
        <v/>
      </c>
      <c r="AG207" s="9">
        <f>IF(OR($S207="",$S206=""),"",IF($C$5="diff",(U207-U206),LN(U207/U206)))</f>
        <v/>
      </c>
      <c r="AH207" s="9">
        <f>IF(OR($S207="",$S206=""),"",IF($D$5="diff",(V207-V206),LN(V207/V206)))</f>
        <v/>
      </c>
      <c r="AI207" s="9">
        <f>IF(OR($S207="",$S206=""),"",IF($E$5="diff",(W207-W206),LN(W207/W206)))</f>
        <v/>
      </c>
      <c r="AJ207" s="9">
        <f>IF(OR($S207="",$S206=""),"",IF($F$5="diff",(X207-X206),LN(X207/X206)))</f>
        <v/>
      </c>
      <c r="AK207" s="9">
        <f>IF(OR($S207="",$S206=""),"",IF($G$5="diff",(Y207-Y206),LN(Y207/Y206)))</f>
        <v/>
      </c>
      <c r="AL207" s="9">
        <f>IF(OR($S207="",$S206=""),"",IF($H$5="diff",(Z207-Z206),LN(Z207/Z206)))</f>
        <v/>
      </c>
      <c r="AM207" s="9">
        <f>IF(OR($S207="",$S206=""),"",IF($I$5="diff",(AA207-AA206),LN(AA207/AA206)))</f>
        <v/>
      </c>
      <c r="AN207" s="9">
        <f>IF(OR($S207="",$S206=""),"",IF($J$5="diff",(AB207-AB206),LN(AB207/AB206)))</f>
        <v/>
      </c>
      <c r="AO207" s="9">
        <f>IF(OR($S207="",$S206=""),"",IF($K$5="diff",(AC207-AC206),LN(AC207/AC206)))</f>
        <v/>
      </c>
      <c r="AR207" s="9">
        <f>IF($AF207="","",$AU$13+$AU$4*AG207+$AU$5*AH207+$AU$6*AI207+$AU$7*AJ207+$AU$8*AK207+$AU$9*AL207+$AU$10*AM207+$AU$11*AN207+$AU$12*AO207)</f>
        <v/>
      </c>
      <c r="AY207" s="10">
        <f>IF(AND((ROW()-7)&gt;=$Q$5,(ROW()-6)&lt;=$Q$3),INDEX(LINEST(OFFSET(AF207,1-$Q$5,0,$Q$5,1),OFFSET(AG207,1-$Q$5,0,$Q$5,9),TRUE,TRUE),1,10)*$Q$4,"")</f>
        <v/>
      </c>
      <c r="AZ207" s="9">
        <f>IF(AND((ROW()-7)&gt;=$Q$5,(ROW()-6)&lt;=$Q$3),INDEX(LINEST(OFFSET(AF207,1-$Q$5,0,$Q$5,1),OFFSET(AG207,1-$Q$5,0,$Q$5,9),TRUE,TRUE),1,9),"")</f>
        <v/>
      </c>
      <c r="BA207" s="9">
        <f>IF(AND((ROW()-7)&gt;=$Q$5,(ROW()-6)&lt;=$Q$3),INDEX(LINEST(OFFSET(AF207,1-$Q$5,0,$Q$5,1),OFFSET(AG207,1-$Q$5,0,$Q$5,9),TRUE,TRUE),1,8),"")</f>
        <v/>
      </c>
      <c r="BB207" s="9">
        <f>IF(AND((ROW()-7)&gt;=$Q$5,(ROW()-6)&lt;=$Q$3),INDEX(LINEST(OFFSET(AF207,1-$Q$5,0,$Q$5,1),OFFSET(AG207,1-$Q$5,0,$Q$5,9),TRUE,TRUE),1,7),"")</f>
        <v/>
      </c>
      <c r="BC207" s="9">
        <f>IF(AND((ROW()-7)&gt;=$Q$5,(ROW()-6)&lt;=$Q$3),INDEX(LINEST(OFFSET(AF207,1-$Q$5,0,$Q$5,1),OFFSET(AG207,1-$Q$5,0,$Q$5,9),TRUE,TRUE),1,6),"")</f>
        <v/>
      </c>
      <c r="BD207" s="9">
        <f>IF(AND((ROW()-7)&gt;=$Q$5,(ROW()-6)&lt;=$Q$3),INDEX(LINEST(OFFSET(AF207,1-$Q$5,0,$Q$5,1),OFFSET(AG207,1-$Q$5,0,$Q$5,9),TRUE,TRUE),1,5),"")</f>
        <v/>
      </c>
      <c r="BE207" s="9">
        <f>IF(AND((ROW()-7)&gt;=$Q$5,(ROW()-6)&lt;=$Q$3),INDEX(LINEST(OFFSET(AF207,1-$Q$5,0,$Q$5,1),OFFSET(AG207,1-$Q$5,0,$Q$5,9),TRUE,TRUE),1,4),"")</f>
        <v/>
      </c>
      <c r="BF207" s="9">
        <f>IF(AND((ROW()-7)&gt;=$Q$5,(ROW()-6)&lt;=$Q$3),INDEX(LINEST(OFFSET(AF207,1-$Q$5,0,$Q$5,1),OFFSET(AG207,1-$Q$5,0,$Q$5,9),TRUE,TRUE),1,3),"")</f>
        <v/>
      </c>
      <c r="BG207" s="9">
        <f>IF(AND((ROW()-7)&gt;=$Q$5,(ROW()-6)&lt;=$Q$3),INDEX(LINEST(OFFSET(AF207,1-$Q$5,0,$Q$5,1),OFFSET(AG207,1-$Q$5,0,$Q$5,9),TRUE,TRUE),1,2),"")</f>
        <v/>
      </c>
      <c r="BH207" s="9">
        <f>IF(AND((ROW()-7)&gt;=$Q$5,(ROW()-6)&lt;=$Q$3),INDEX(LINEST(OFFSET(AF207,1-$Q$5,0,$Q$5,1),OFFSET(AG207,1-$Q$5,0,$Q$5,9),TRUE,TRUE),1,1),"")</f>
        <v/>
      </c>
      <c r="BI207" s="10">
        <f>IF(AND((ROW()-7)&gt;=$Q$5,(ROW()-6)&lt;=$Q$3),INDEX(LINEST(OFFSET(AF207,1-$Q$5,0,$Q$5,1),OFFSET(AG207,1-$Q$5,0,$Q$5,9),TRUE,TRUE),3,1),"")</f>
        <v/>
      </c>
      <c r="BL207" s="9">
        <f>IF(AND((ROW()-6)&lt;=$Q$3,ISNUMBER(AY206)),AY206/$Q$4+AZ206*AG207+BA206*AH207+BB206*AI207+BC206*AJ207+BD206*AK207+BE206*AL207+BF206*AM207+BG206*AN207+BH206*AO207,"")</f>
        <v/>
      </c>
      <c r="BM207">
        <f>IF(ISNUMBER(BL207),AVERAGE(OFFSET(AF206,1-$Q$5,0,$Q$5,1)),"")</f>
        <v/>
      </c>
      <c r="BN207">
        <f>IF(ISNUMBER(BL207),(AF207-BL207)^2,"")</f>
        <v/>
      </c>
      <c r="BO207">
        <f>IF(ISNUMBER(BL207),AF207^2,"")</f>
        <v/>
      </c>
      <c r="BP207">
        <f>IF(ISNUMBER(BL207),(AF207-BM207)^2,"")</f>
        <v/>
      </c>
    </row>
    <row r="208">
      <c r="O208">
        <f>IF($R208="","",IF($Q$1="Weekly",INT(($R208-2)/7),IF($Q$1="Quarterly",YEAR($R208)*4+ROUNDUP(MONTH($R208)/3),YEAR($R208)*12+MONTH($R208))))</f>
        <v/>
      </c>
      <c r="P208">
        <f>IF($R208="","",IF($R209="",1,IF($O208&lt;&gt;$O209,1,0)))</f>
        <v/>
      </c>
      <c r="Q208">
        <f>IF($P208=1,SUM($P$7:$P208),"")</f>
        <v/>
      </c>
      <c r="R208">
        <f>IF($A208="","",IF(ISNUMBER($A208),$A208,IFERROR(DATEVALUE($A208),NA())))</f>
        <v/>
      </c>
      <c r="S208" s="7">
        <f>IFERROR(INDEX($R$7:$R$60000,MATCH(ROW()-6,$Q$7:$Q$60000,0)),"")</f>
        <v/>
      </c>
      <c r="T208">
        <f>IFERROR(INDEX($B$7:$B$60000,MATCH(ROW()-6,$Q$7:$Q$60000,0))*1,"")</f>
        <v/>
      </c>
      <c r="U208">
        <f>IFERROR(INDEX($C$7:$C$60000,MATCH(ROW()-6,$Q$7:$Q$60000,0))*1,"")</f>
        <v/>
      </c>
      <c r="V208">
        <f>IFERROR(INDEX($D$7:$D$60000,MATCH(ROW()-6,$Q$7:$Q$60000,0))*1,"")</f>
        <v/>
      </c>
      <c r="W208">
        <f>IFERROR(INDEX($E$7:$E$60000,MATCH(ROW()-6,$Q$7:$Q$60000,0))*1,"")</f>
        <v/>
      </c>
      <c r="X208">
        <f>IFERROR(INDEX($F$7:$F$60000,MATCH(ROW()-6,$Q$7:$Q$60000,0))*1,"")</f>
        <v/>
      </c>
      <c r="Y208">
        <f>IFERROR(INDEX($G$7:$G$60000,MATCH(ROW()-6,$Q$7:$Q$60000,0))*1,"")</f>
        <v/>
      </c>
      <c r="Z208">
        <f>IFERROR(INDEX($H$7:$H$60000,MATCH(ROW()-6,$Q$7:$Q$60000,0))*1,"")</f>
        <v/>
      </c>
      <c r="AA208">
        <f>IFERROR(INDEX($I$7:$I$60000,MATCH(ROW()-6,$Q$7:$Q$60000,0))*1,"")</f>
        <v/>
      </c>
      <c r="AB208">
        <f>IFERROR(INDEX($J$7:$J$60000,MATCH(ROW()-6,$Q$7:$Q$60000,0))*1,"")</f>
        <v/>
      </c>
      <c r="AC208">
        <f>IFERROR(INDEX($K$7:$K$60000,MATCH(ROW()-6,$Q$7:$Q$60000,0))*1,"")</f>
        <v/>
      </c>
      <c r="AF208" s="9">
        <f>IF(OR($S208="",$S207=""),"",IF($B$5="diff",($T208-$T207),LN($T208/$T207)))</f>
        <v/>
      </c>
      <c r="AG208" s="9">
        <f>IF(OR($S208="",$S207=""),"",IF($C$5="diff",(U208-U207),LN(U208/U207)))</f>
        <v/>
      </c>
      <c r="AH208" s="9">
        <f>IF(OR($S208="",$S207=""),"",IF($D$5="diff",(V208-V207),LN(V208/V207)))</f>
        <v/>
      </c>
      <c r="AI208" s="9">
        <f>IF(OR($S208="",$S207=""),"",IF($E$5="diff",(W208-W207),LN(W208/W207)))</f>
        <v/>
      </c>
      <c r="AJ208" s="9">
        <f>IF(OR($S208="",$S207=""),"",IF($F$5="diff",(X208-X207),LN(X208/X207)))</f>
        <v/>
      </c>
      <c r="AK208" s="9">
        <f>IF(OR($S208="",$S207=""),"",IF($G$5="diff",(Y208-Y207),LN(Y208/Y207)))</f>
        <v/>
      </c>
      <c r="AL208" s="9">
        <f>IF(OR($S208="",$S207=""),"",IF($H$5="diff",(Z208-Z207),LN(Z208/Z207)))</f>
        <v/>
      </c>
      <c r="AM208" s="9">
        <f>IF(OR($S208="",$S207=""),"",IF($I$5="diff",(AA208-AA207),LN(AA208/AA207)))</f>
        <v/>
      </c>
      <c r="AN208" s="9">
        <f>IF(OR($S208="",$S207=""),"",IF($J$5="diff",(AB208-AB207),LN(AB208/AB207)))</f>
        <v/>
      </c>
      <c r="AO208" s="9">
        <f>IF(OR($S208="",$S207=""),"",IF($K$5="diff",(AC208-AC207),LN(AC208/AC207)))</f>
        <v/>
      </c>
      <c r="AR208" s="9">
        <f>IF($AF208="","",$AU$13+$AU$4*AG208+$AU$5*AH208+$AU$6*AI208+$AU$7*AJ208+$AU$8*AK208+$AU$9*AL208+$AU$10*AM208+$AU$11*AN208+$AU$12*AO208)</f>
        <v/>
      </c>
      <c r="AY208" s="10">
        <f>IF(AND((ROW()-7)&gt;=$Q$5,(ROW()-6)&lt;=$Q$3),INDEX(LINEST(OFFSET(AF208,1-$Q$5,0,$Q$5,1),OFFSET(AG208,1-$Q$5,0,$Q$5,9),TRUE,TRUE),1,10)*$Q$4,"")</f>
        <v/>
      </c>
      <c r="AZ208" s="9">
        <f>IF(AND((ROW()-7)&gt;=$Q$5,(ROW()-6)&lt;=$Q$3),INDEX(LINEST(OFFSET(AF208,1-$Q$5,0,$Q$5,1),OFFSET(AG208,1-$Q$5,0,$Q$5,9),TRUE,TRUE),1,9),"")</f>
        <v/>
      </c>
      <c r="BA208" s="9">
        <f>IF(AND((ROW()-7)&gt;=$Q$5,(ROW()-6)&lt;=$Q$3),INDEX(LINEST(OFFSET(AF208,1-$Q$5,0,$Q$5,1),OFFSET(AG208,1-$Q$5,0,$Q$5,9),TRUE,TRUE),1,8),"")</f>
        <v/>
      </c>
      <c r="BB208" s="9">
        <f>IF(AND((ROW()-7)&gt;=$Q$5,(ROW()-6)&lt;=$Q$3),INDEX(LINEST(OFFSET(AF208,1-$Q$5,0,$Q$5,1),OFFSET(AG208,1-$Q$5,0,$Q$5,9),TRUE,TRUE),1,7),"")</f>
        <v/>
      </c>
      <c r="BC208" s="9">
        <f>IF(AND((ROW()-7)&gt;=$Q$5,(ROW()-6)&lt;=$Q$3),INDEX(LINEST(OFFSET(AF208,1-$Q$5,0,$Q$5,1),OFFSET(AG208,1-$Q$5,0,$Q$5,9),TRUE,TRUE),1,6),"")</f>
        <v/>
      </c>
      <c r="BD208" s="9">
        <f>IF(AND((ROW()-7)&gt;=$Q$5,(ROW()-6)&lt;=$Q$3),INDEX(LINEST(OFFSET(AF208,1-$Q$5,0,$Q$5,1),OFFSET(AG208,1-$Q$5,0,$Q$5,9),TRUE,TRUE),1,5),"")</f>
        <v/>
      </c>
      <c r="BE208" s="9">
        <f>IF(AND((ROW()-7)&gt;=$Q$5,(ROW()-6)&lt;=$Q$3),INDEX(LINEST(OFFSET(AF208,1-$Q$5,0,$Q$5,1),OFFSET(AG208,1-$Q$5,0,$Q$5,9),TRUE,TRUE),1,4),"")</f>
        <v/>
      </c>
      <c r="BF208" s="9">
        <f>IF(AND((ROW()-7)&gt;=$Q$5,(ROW()-6)&lt;=$Q$3),INDEX(LINEST(OFFSET(AF208,1-$Q$5,0,$Q$5,1),OFFSET(AG208,1-$Q$5,0,$Q$5,9),TRUE,TRUE),1,3),"")</f>
        <v/>
      </c>
      <c r="BG208" s="9">
        <f>IF(AND((ROW()-7)&gt;=$Q$5,(ROW()-6)&lt;=$Q$3),INDEX(LINEST(OFFSET(AF208,1-$Q$5,0,$Q$5,1),OFFSET(AG208,1-$Q$5,0,$Q$5,9),TRUE,TRUE),1,2),"")</f>
        <v/>
      </c>
      <c r="BH208" s="9">
        <f>IF(AND((ROW()-7)&gt;=$Q$5,(ROW()-6)&lt;=$Q$3),INDEX(LINEST(OFFSET(AF208,1-$Q$5,0,$Q$5,1),OFFSET(AG208,1-$Q$5,0,$Q$5,9),TRUE,TRUE),1,1),"")</f>
        <v/>
      </c>
      <c r="BI208" s="10">
        <f>IF(AND((ROW()-7)&gt;=$Q$5,(ROW()-6)&lt;=$Q$3),INDEX(LINEST(OFFSET(AF208,1-$Q$5,0,$Q$5,1),OFFSET(AG208,1-$Q$5,0,$Q$5,9),TRUE,TRUE),3,1),"")</f>
        <v/>
      </c>
      <c r="BL208" s="9">
        <f>IF(AND((ROW()-6)&lt;=$Q$3,ISNUMBER(AY207)),AY207/$Q$4+AZ207*AG208+BA207*AH208+BB207*AI208+BC207*AJ208+BD207*AK208+BE207*AL208+BF207*AM208+BG207*AN208+BH207*AO208,"")</f>
        <v/>
      </c>
      <c r="BM208">
        <f>IF(ISNUMBER(BL208),AVERAGE(OFFSET(AF207,1-$Q$5,0,$Q$5,1)),"")</f>
        <v/>
      </c>
      <c r="BN208">
        <f>IF(ISNUMBER(BL208),(AF208-BL208)^2,"")</f>
        <v/>
      </c>
      <c r="BO208">
        <f>IF(ISNUMBER(BL208),AF208^2,"")</f>
        <v/>
      </c>
      <c r="BP208">
        <f>IF(ISNUMBER(BL208),(AF208-BM208)^2,"")</f>
        <v/>
      </c>
    </row>
    <row r="209">
      <c r="O209">
        <f>IF($R209="","",IF($Q$1="Weekly",INT(($R209-2)/7),IF($Q$1="Quarterly",YEAR($R209)*4+ROUNDUP(MONTH($R209)/3),YEAR($R209)*12+MONTH($R209))))</f>
        <v/>
      </c>
      <c r="P209">
        <f>IF($R209="","",IF($R210="",1,IF($O209&lt;&gt;$O210,1,0)))</f>
        <v/>
      </c>
      <c r="Q209">
        <f>IF($P209=1,SUM($P$7:$P209),"")</f>
        <v/>
      </c>
      <c r="R209">
        <f>IF($A209="","",IF(ISNUMBER($A209),$A209,IFERROR(DATEVALUE($A209),NA())))</f>
        <v/>
      </c>
      <c r="S209" s="7">
        <f>IFERROR(INDEX($R$7:$R$60000,MATCH(ROW()-6,$Q$7:$Q$60000,0)),"")</f>
        <v/>
      </c>
      <c r="T209">
        <f>IFERROR(INDEX($B$7:$B$60000,MATCH(ROW()-6,$Q$7:$Q$60000,0))*1,"")</f>
        <v/>
      </c>
      <c r="U209">
        <f>IFERROR(INDEX($C$7:$C$60000,MATCH(ROW()-6,$Q$7:$Q$60000,0))*1,"")</f>
        <v/>
      </c>
      <c r="V209">
        <f>IFERROR(INDEX($D$7:$D$60000,MATCH(ROW()-6,$Q$7:$Q$60000,0))*1,"")</f>
        <v/>
      </c>
      <c r="W209">
        <f>IFERROR(INDEX($E$7:$E$60000,MATCH(ROW()-6,$Q$7:$Q$60000,0))*1,"")</f>
        <v/>
      </c>
      <c r="X209">
        <f>IFERROR(INDEX($F$7:$F$60000,MATCH(ROW()-6,$Q$7:$Q$60000,0))*1,"")</f>
        <v/>
      </c>
      <c r="Y209">
        <f>IFERROR(INDEX($G$7:$G$60000,MATCH(ROW()-6,$Q$7:$Q$60000,0))*1,"")</f>
        <v/>
      </c>
      <c r="Z209">
        <f>IFERROR(INDEX($H$7:$H$60000,MATCH(ROW()-6,$Q$7:$Q$60000,0))*1,"")</f>
        <v/>
      </c>
      <c r="AA209">
        <f>IFERROR(INDEX($I$7:$I$60000,MATCH(ROW()-6,$Q$7:$Q$60000,0))*1,"")</f>
        <v/>
      </c>
      <c r="AB209">
        <f>IFERROR(INDEX($J$7:$J$60000,MATCH(ROW()-6,$Q$7:$Q$60000,0))*1,"")</f>
        <v/>
      </c>
      <c r="AC209">
        <f>IFERROR(INDEX($K$7:$K$60000,MATCH(ROW()-6,$Q$7:$Q$60000,0))*1,"")</f>
        <v/>
      </c>
      <c r="AF209" s="9">
        <f>IF(OR($S209="",$S208=""),"",IF($B$5="diff",($T209-$T208),LN($T209/$T208)))</f>
        <v/>
      </c>
      <c r="AG209" s="9">
        <f>IF(OR($S209="",$S208=""),"",IF($C$5="diff",(U209-U208),LN(U209/U208)))</f>
        <v/>
      </c>
      <c r="AH209" s="9">
        <f>IF(OR($S209="",$S208=""),"",IF($D$5="diff",(V209-V208),LN(V209/V208)))</f>
        <v/>
      </c>
      <c r="AI209" s="9">
        <f>IF(OR($S209="",$S208=""),"",IF($E$5="diff",(W209-W208),LN(W209/W208)))</f>
        <v/>
      </c>
      <c r="AJ209" s="9">
        <f>IF(OR($S209="",$S208=""),"",IF($F$5="diff",(X209-X208),LN(X209/X208)))</f>
        <v/>
      </c>
      <c r="AK209" s="9">
        <f>IF(OR($S209="",$S208=""),"",IF($G$5="diff",(Y209-Y208),LN(Y209/Y208)))</f>
        <v/>
      </c>
      <c r="AL209" s="9">
        <f>IF(OR($S209="",$S208=""),"",IF($H$5="diff",(Z209-Z208),LN(Z209/Z208)))</f>
        <v/>
      </c>
      <c r="AM209" s="9">
        <f>IF(OR($S209="",$S208=""),"",IF($I$5="diff",(AA209-AA208),LN(AA209/AA208)))</f>
        <v/>
      </c>
      <c r="AN209" s="9">
        <f>IF(OR($S209="",$S208=""),"",IF($J$5="diff",(AB209-AB208),LN(AB209/AB208)))</f>
        <v/>
      </c>
      <c r="AO209" s="9">
        <f>IF(OR($S209="",$S208=""),"",IF($K$5="diff",(AC209-AC208),LN(AC209/AC208)))</f>
        <v/>
      </c>
      <c r="AR209" s="9">
        <f>IF($AF209="","",$AU$13+$AU$4*AG209+$AU$5*AH209+$AU$6*AI209+$AU$7*AJ209+$AU$8*AK209+$AU$9*AL209+$AU$10*AM209+$AU$11*AN209+$AU$12*AO209)</f>
        <v/>
      </c>
      <c r="AY209" s="10">
        <f>IF(AND((ROW()-7)&gt;=$Q$5,(ROW()-6)&lt;=$Q$3),INDEX(LINEST(OFFSET(AF209,1-$Q$5,0,$Q$5,1),OFFSET(AG209,1-$Q$5,0,$Q$5,9),TRUE,TRUE),1,10)*$Q$4,"")</f>
        <v/>
      </c>
      <c r="AZ209" s="9">
        <f>IF(AND((ROW()-7)&gt;=$Q$5,(ROW()-6)&lt;=$Q$3),INDEX(LINEST(OFFSET(AF209,1-$Q$5,0,$Q$5,1),OFFSET(AG209,1-$Q$5,0,$Q$5,9),TRUE,TRUE),1,9),"")</f>
        <v/>
      </c>
      <c r="BA209" s="9">
        <f>IF(AND((ROW()-7)&gt;=$Q$5,(ROW()-6)&lt;=$Q$3),INDEX(LINEST(OFFSET(AF209,1-$Q$5,0,$Q$5,1),OFFSET(AG209,1-$Q$5,0,$Q$5,9),TRUE,TRUE),1,8),"")</f>
        <v/>
      </c>
      <c r="BB209" s="9">
        <f>IF(AND((ROW()-7)&gt;=$Q$5,(ROW()-6)&lt;=$Q$3),INDEX(LINEST(OFFSET(AF209,1-$Q$5,0,$Q$5,1),OFFSET(AG209,1-$Q$5,0,$Q$5,9),TRUE,TRUE),1,7),"")</f>
        <v/>
      </c>
      <c r="BC209" s="9">
        <f>IF(AND((ROW()-7)&gt;=$Q$5,(ROW()-6)&lt;=$Q$3),INDEX(LINEST(OFFSET(AF209,1-$Q$5,0,$Q$5,1),OFFSET(AG209,1-$Q$5,0,$Q$5,9),TRUE,TRUE),1,6),"")</f>
        <v/>
      </c>
      <c r="BD209" s="9">
        <f>IF(AND((ROW()-7)&gt;=$Q$5,(ROW()-6)&lt;=$Q$3),INDEX(LINEST(OFFSET(AF209,1-$Q$5,0,$Q$5,1),OFFSET(AG209,1-$Q$5,0,$Q$5,9),TRUE,TRUE),1,5),"")</f>
        <v/>
      </c>
      <c r="BE209" s="9">
        <f>IF(AND((ROW()-7)&gt;=$Q$5,(ROW()-6)&lt;=$Q$3),INDEX(LINEST(OFFSET(AF209,1-$Q$5,0,$Q$5,1),OFFSET(AG209,1-$Q$5,0,$Q$5,9),TRUE,TRUE),1,4),"")</f>
        <v/>
      </c>
      <c r="BF209" s="9">
        <f>IF(AND((ROW()-7)&gt;=$Q$5,(ROW()-6)&lt;=$Q$3),INDEX(LINEST(OFFSET(AF209,1-$Q$5,0,$Q$5,1),OFFSET(AG209,1-$Q$5,0,$Q$5,9),TRUE,TRUE),1,3),"")</f>
        <v/>
      </c>
      <c r="BG209" s="9">
        <f>IF(AND((ROW()-7)&gt;=$Q$5,(ROW()-6)&lt;=$Q$3),INDEX(LINEST(OFFSET(AF209,1-$Q$5,0,$Q$5,1),OFFSET(AG209,1-$Q$5,0,$Q$5,9),TRUE,TRUE),1,2),"")</f>
        <v/>
      </c>
      <c r="BH209" s="9">
        <f>IF(AND((ROW()-7)&gt;=$Q$5,(ROW()-6)&lt;=$Q$3),INDEX(LINEST(OFFSET(AF209,1-$Q$5,0,$Q$5,1),OFFSET(AG209,1-$Q$5,0,$Q$5,9),TRUE,TRUE),1,1),"")</f>
        <v/>
      </c>
      <c r="BI209" s="10">
        <f>IF(AND((ROW()-7)&gt;=$Q$5,(ROW()-6)&lt;=$Q$3),INDEX(LINEST(OFFSET(AF209,1-$Q$5,0,$Q$5,1),OFFSET(AG209,1-$Q$5,0,$Q$5,9),TRUE,TRUE),3,1),"")</f>
        <v/>
      </c>
      <c r="BL209" s="9">
        <f>IF(AND((ROW()-6)&lt;=$Q$3,ISNUMBER(AY208)),AY208/$Q$4+AZ208*AG209+BA208*AH209+BB208*AI209+BC208*AJ209+BD208*AK209+BE208*AL209+BF208*AM209+BG208*AN209+BH208*AO209,"")</f>
        <v/>
      </c>
      <c r="BM209">
        <f>IF(ISNUMBER(BL209),AVERAGE(OFFSET(AF208,1-$Q$5,0,$Q$5,1)),"")</f>
        <v/>
      </c>
      <c r="BN209">
        <f>IF(ISNUMBER(BL209),(AF209-BL209)^2,"")</f>
        <v/>
      </c>
      <c r="BO209">
        <f>IF(ISNUMBER(BL209),AF209^2,"")</f>
        <v/>
      </c>
      <c r="BP209">
        <f>IF(ISNUMBER(BL209),(AF209-BM209)^2,"")</f>
        <v/>
      </c>
    </row>
    <row r="210">
      <c r="O210">
        <f>IF($R210="","",IF($Q$1="Weekly",INT(($R210-2)/7),IF($Q$1="Quarterly",YEAR($R210)*4+ROUNDUP(MONTH($R210)/3),YEAR($R210)*12+MONTH($R210))))</f>
        <v/>
      </c>
      <c r="P210">
        <f>IF($R210="","",IF($R211="",1,IF($O210&lt;&gt;$O211,1,0)))</f>
        <v/>
      </c>
      <c r="Q210">
        <f>IF($P210=1,SUM($P$7:$P210),"")</f>
        <v/>
      </c>
      <c r="R210">
        <f>IF($A210="","",IF(ISNUMBER($A210),$A210,IFERROR(DATEVALUE($A210),NA())))</f>
        <v/>
      </c>
      <c r="S210" s="7">
        <f>IFERROR(INDEX($R$7:$R$60000,MATCH(ROW()-6,$Q$7:$Q$60000,0)),"")</f>
        <v/>
      </c>
      <c r="T210">
        <f>IFERROR(INDEX($B$7:$B$60000,MATCH(ROW()-6,$Q$7:$Q$60000,0))*1,"")</f>
        <v/>
      </c>
      <c r="U210">
        <f>IFERROR(INDEX($C$7:$C$60000,MATCH(ROW()-6,$Q$7:$Q$60000,0))*1,"")</f>
        <v/>
      </c>
      <c r="V210">
        <f>IFERROR(INDEX($D$7:$D$60000,MATCH(ROW()-6,$Q$7:$Q$60000,0))*1,"")</f>
        <v/>
      </c>
      <c r="W210">
        <f>IFERROR(INDEX($E$7:$E$60000,MATCH(ROW()-6,$Q$7:$Q$60000,0))*1,"")</f>
        <v/>
      </c>
      <c r="X210">
        <f>IFERROR(INDEX($F$7:$F$60000,MATCH(ROW()-6,$Q$7:$Q$60000,0))*1,"")</f>
        <v/>
      </c>
      <c r="Y210">
        <f>IFERROR(INDEX($G$7:$G$60000,MATCH(ROW()-6,$Q$7:$Q$60000,0))*1,"")</f>
        <v/>
      </c>
      <c r="Z210">
        <f>IFERROR(INDEX($H$7:$H$60000,MATCH(ROW()-6,$Q$7:$Q$60000,0))*1,"")</f>
        <v/>
      </c>
      <c r="AA210">
        <f>IFERROR(INDEX($I$7:$I$60000,MATCH(ROW()-6,$Q$7:$Q$60000,0))*1,"")</f>
        <v/>
      </c>
      <c r="AB210">
        <f>IFERROR(INDEX($J$7:$J$60000,MATCH(ROW()-6,$Q$7:$Q$60000,0))*1,"")</f>
        <v/>
      </c>
      <c r="AC210">
        <f>IFERROR(INDEX($K$7:$K$60000,MATCH(ROW()-6,$Q$7:$Q$60000,0))*1,"")</f>
        <v/>
      </c>
      <c r="AF210" s="9">
        <f>IF(OR($S210="",$S209=""),"",IF($B$5="diff",($T210-$T209),LN($T210/$T209)))</f>
        <v/>
      </c>
      <c r="AG210" s="9">
        <f>IF(OR($S210="",$S209=""),"",IF($C$5="diff",(U210-U209),LN(U210/U209)))</f>
        <v/>
      </c>
      <c r="AH210" s="9">
        <f>IF(OR($S210="",$S209=""),"",IF($D$5="diff",(V210-V209),LN(V210/V209)))</f>
        <v/>
      </c>
      <c r="AI210" s="9">
        <f>IF(OR($S210="",$S209=""),"",IF($E$5="diff",(W210-W209),LN(W210/W209)))</f>
        <v/>
      </c>
      <c r="AJ210" s="9">
        <f>IF(OR($S210="",$S209=""),"",IF($F$5="diff",(X210-X209),LN(X210/X209)))</f>
        <v/>
      </c>
      <c r="AK210" s="9">
        <f>IF(OR($S210="",$S209=""),"",IF($G$5="diff",(Y210-Y209),LN(Y210/Y209)))</f>
        <v/>
      </c>
      <c r="AL210" s="9">
        <f>IF(OR($S210="",$S209=""),"",IF($H$5="diff",(Z210-Z209),LN(Z210/Z209)))</f>
        <v/>
      </c>
      <c r="AM210" s="9">
        <f>IF(OR($S210="",$S209=""),"",IF($I$5="diff",(AA210-AA209),LN(AA210/AA209)))</f>
        <v/>
      </c>
      <c r="AN210" s="9">
        <f>IF(OR($S210="",$S209=""),"",IF($J$5="diff",(AB210-AB209),LN(AB210/AB209)))</f>
        <v/>
      </c>
      <c r="AO210" s="9">
        <f>IF(OR($S210="",$S209=""),"",IF($K$5="diff",(AC210-AC209),LN(AC210/AC209)))</f>
        <v/>
      </c>
      <c r="AR210" s="9">
        <f>IF($AF210="","",$AU$13+$AU$4*AG210+$AU$5*AH210+$AU$6*AI210+$AU$7*AJ210+$AU$8*AK210+$AU$9*AL210+$AU$10*AM210+$AU$11*AN210+$AU$12*AO210)</f>
        <v/>
      </c>
      <c r="AY210" s="10">
        <f>IF(AND((ROW()-7)&gt;=$Q$5,(ROW()-6)&lt;=$Q$3),INDEX(LINEST(OFFSET(AF210,1-$Q$5,0,$Q$5,1),OFFSET(AG210,1-$Q$5,0,$Q$5,9),TRUE,TRUE),1,10)*$Q$4,"")</f>
        <v/>
      </c>
      <c r="AZ210" s="9">
        <f>IF(AND((ROW()-7)&gt;=$Q$5,(ROW()-6)&lt;=$Q$3),INDEX(LINEST(OFFSET(AF210,1-$Q$5,0,$Q$5,1),OFFSET(AG210,1-$Q$5,0,$Q$5,9),TRUE,TRUE),1,9),"")</f>
        <v/>
      </c>
      <c r="BA210" s="9">
        <f>IF(AND((ROW()-7)&gt;=$Q$5,(ROW()-6)&lt;=$Q$3),INDEX(LINEST(OFFSET(AF210,1-$Q$5,0,$Q$5,1),OFFSET(AG210,1-$Q$5,0,$Q$5,9),TRUE,TRUE),1,8),"")</f>
        <v/>
      </c>
      <c r="BB210" s="9">
        <f>IF(AND((ROW()-7)&gt;=$Q$5,(ROW()-6)&lt;=$Q$3),INDEX(LINEST(OFFSET(AF210,1-$Q$5,0,$Q$5,1),OFFSET(AG210,1-$Q$5,0,$Q$5,9),TRUE,TRUE),1,7),"")</f>
        <v/>
      </c>
      <c r="BC210" s="9">
        <f>IF(AND((ROW()-7)&gt;=$Q$5,(ROW()-6)&lt;=$Q$3),INDEX(LINEST(OFFSET(AF210,1-$Q$5,0,$Q$5,1),OFFSET(AG210,1-$Q$5,0,$Q$5,9),TRUE,TRUE),1,6),"")</f>
        <v/>
      </c>
      <c r="BD210" s="9">
        <f>IF(AND((ROW()-7)&gt;=$Q$5,(ROW()-6)&lt;=$Q$3),INDEX(LINEST(OFFSET(AF210,1-$Q$5,0,$Q$5,1),OFFSET(AG210,1-$Q$5,0,$Q$5,9),TRUE,TRUE),1,5),"")</f>
        <v/>
      </c>
      <c r="BE210" s="9">
        <f>IF(AND((ROW()-7)&gt;=$Q$5,(ROW()-6)&lt;=$Q$3),INDEX(LINEST(OFFSET(AF210,1-$Q$5,0,$Q$5,1),OFFSET(AG210,1-$Q$5,0,$Q$5,9),TRUE,TRUE),1,4),"")</f>
        <v/>
      </c>
      <c r="BF210" s="9">
        <f>IF(AND((ROW()-7)&gt;=$Q$5,(ROW()-6)&lt;=$Q$3),INDEX(LINEST(OFFSET(AF210,1-$Q$5,0,$Q$5,1),OFFSET(AG210,1-$Q$5,0,$Q$5,9),TRUE,TRUE),1,3),"")</f>
        <v/>
      </c>
      <c r="BG210" s="9">
        <f>IF(AND((ROW()-7)&gt;=$Q$5,(ROW()-6)&lt;=$Q$3),INDEX(LINEST(OFFSET(AF210,1-$Q$5,0,$Q$5,1),OFFSET(AG210,1-$Q$5,0,$Q$5,9),TRUE,TRUE),1,2),"")</f>
        <v/>
      </c>
      <c r="BH210" s="9">
        <f>IF(AND((ROW()-7)&gt;=$Q$5,(ROW()-6)&lt;=$Q$3),INDEX(LINEST(OFFSET(AF210,1-$Q$5,0,$Q$5,1),OFFSET(AG210,1-$Q$5,0,$Q$5,9),TRUE,TRUE),1,1),"")</f>
        <v/>
      </c>
      <c r="BI210" s="10">
        <f>IF(AND((ROW()-7)&gt;=$Q$5,(ROW()-6)&lt;=$Q$3),INDEX(LINEST(OFFSET(AF210,1-$Q$5,0,$Q$5,1),OFFSET(AG210,1-$Q$5,0,$Q$5,9),TRUE,TRUE),3,1),"")</f>
        <v/>
      </c>
      <c r="BL210" s="9">
        <f>IF(AND((ROW()-6)&lt;=$Q$3,ISNUMBER(AY209)),AY209/$Q$4+AZ209*AG210+BA209*AH210+BB209*AI210+BC209*AJ210+BD209*AK210+BE209*AL210+BF209*AM210+BG209*AN210+BH209*AO210,"")</f>
        <v/>
      </c>
      <c r="BM210">
        <f>IF(ISNUMBER(BL210),AVERAGE(OFFSET(AF209,1-$Q$5,0,$Q$5,1)),"")</f>
        <v/>
      </c>
      <c r="BN210">
        <f>IF(ISNUMBER(BL210),(AF210-BL210)^2,"")</f>
        <v/>
      </c>
      <c r="BO210">
        <f>IF(ISNUMBER(BL210),AF210^2,"")</f>
        <v/>
      </c>
      <c r="BP210">
        <f>IF(ISNUMBER(BL210),(AF210-BM210)^2,"")</f>
        <v/>
      </c>
    </row>
    <row r="211">
      <c r="O211">
        <f>IF($R211="","",IF($Q$1="Weekly",INT(($R211-2)/7),IF($Q$1="Quarterly",YEAR($R211)*4+ROUNDUP(MONTH($R211)/3),YEAR($R211)*12+MONTH($R211))))</f>
        <v/>
      </c>
      <c r="P211">
        <f>IF($R211="","",IF($R212="",1,IF($O211&lt;&gt;$O212,1,0)))</f>
        <v/>
      </c>
      <c r="Q211">
        <f>IF($P211=1,SUM($P$7:$P211),"")</f>
        <v/>
      </c>
      <c r="R211">
        <f>IF($A211="","",IF(ISNUMBER($A211),$A211,IFERROR(DATEVALUE($A211),NA())))</f>
        <v/>
      </c>
      <c r="S211" s="7">
        <f>IFERROR(INDEX($R$7:$R$60000,MATCH(ROW()-6,$Q$7:$Q$60000,0)),"")</f>
        <v/>
      </c>
      <c r="T211">
        <f>IFERROR(INDEX($B$7:$B$60000,MATCH(ROW()-6,$Q$7:$Q$60000,0))*1,"")</f>
        <v/>
      </c>
      <c r="U211">
        <f>IFERROR(INDEX($C$7:$C$60000,MATCH(ROW()-6,$Q$7:$Q$60000,0))*1,"")</f>
        <v/>
      </c>
      <c r="V211">
        <f>IFERROR(INDEX($D$7:$D$60000,MATCH(ROW()-6,$Q$7:$Q$60000,0))*1,"")</f>
        <v/>
      </c>
      <c r="W211">
        <f>IFERROR(INDEX($E$7:$E$60000,MATCH(ROW()-6,$Q$7:$Q$60000,0))*1,"")</f>
        <v/>
      </c>
      <c r="X211">
        <f>IFERROR(INDEX($F$7:$F$60000,MATCH(ROW()-6,$Q$7:$Q$60000,0))*1,"")</f>
        <v/>
      </c>
      <c r="Y211">
        <f>IFERROR(INDEX($G$7:$G$60000,MATCH(ROW()-6,$Q$7:$Q$60000,0))*1,"")</f>
        <v/>
      </c>
      <c r="Z211">
        <f>IFERROR(INDEX($H$7:$H$60000,MATCH(ROW()-6,$Q$7:$Q$60000,0))*1,"")</f>
        <v/>
      </c>
      <c r="AA211">
        <f>IFERROR(INDEX($I$7:$I$60000,MATCH(ROW()-6,$Q$7:$Q$60000,0))*1,"")</f>
        <v/>
      </c>
      <c r="AB211">
        <f>IFERROR(INDEX($J$7:$J$60000,MATCH(ROW()-6,$Q$7:$Q$60000,0))*1,"")</f>
        <v/>
      </c>
      <c r="AC211">
        <f>IFERROR(INDEX($K$7:$K$60000,MATCH(ROW()-6,$Q$7:$Q$60000,0))*1,"")</f>
        <v/>
      </c>
      <c r="AF211" s="9">
        <f>IF(OR($S211="",$S210=""),"",IF($B$5="diff",($T211-$T210),LN($T211/$T210)))</f>
        <v/>
      </c>
      <c r="AG211" s="9">
        <f>IF(OR($S211="",$S210=""),"",IF($C$5="diff",(U211-U210),LN(U211/U210)))</f>
        <v/>
      </c>
      <c r="AH211" s="9">
        <f>IF(OR($S211="",$S210=""),"",IF($D$5="diff",(V211-V210),LN(V211/V210)))</f>
        <v/>
      </c>
      <c r="AI211" s="9">
        <f>IF(OR($S211="",$S210=""),"",IF($E$5="diff",(W211-W210),LN(W211/W210)))</f>
        <v/>
      </c>
      <c r="AJ211" s="9">
        <f>IF(OR($S211="",$S210=""),"",IF($F$5="diff",(X211-X210),LN(X211/X210)))</f>
        <v/>
      </c>
      <c r="AK211" s="9">
        <f>IF(OR($S211="",$S210=""),"",IF($G$5="diff",(Y211-Y210),LN(Y211/Y210)))</f>
        <v/>
      </c>
      <c r="AL211" s="9">
        <f>IF(OR($S211="",$S210=""),"",IF($H$5="diff",(Z211-Z210),LN(Z211/Z210)))</f>
        <v/>
      </c>
      <c r="AM211" s="9">
        <f>IF(OR($S211="",$S210=""),"",IF($I$5="diff",(AA211-AA210),LN(AA211/AA210)))</f>
        <v/>
      </c>
      <c r="AN211" s="9">
        <f>IF(OR($S211="",$S210=""),"",IF($J$5="diff",(AB211-AB210),LN(AB211/AB210)))</f>
        <v/>
      </c>
      <c r="AO211" s="9">
        <f>IF(OR($S211="",$S210=""),"",IF($K$5="diff",(AC211-AC210),LN(AC211/AC210)))</f>
        <v/>
      </c>
      <c r="AR211" s="9">
        <f>IF($AF211="","",$AU$13+$AU$4*AG211+$AU$5*AH211+$AU$6*AI211+$AU$7*AJ211+$AU$8*AK211+$AU$9*AL211+$AU$10*AM211+$AU$11*AN211+$AU$12*AO211)</f>
        <v/>
      </c>
      <c r="AY211" s="10">
        <f>IF(AND((ROW()-7)&gt;=$Q$5,(ROW()-6)&lt;=$Q$3),INDEX(LINEST(OFFSET(AF211,1-$Q$5,0,$Q$5,1),OFFSET(AG211,1-$Q$5,0,$Q$5,9),TRUE,TRUE),1,10)*$Q$4,"")</f>
        <v/>
      </c>
      <c r="AZ211" s="9">
        <f>IF(AND((ROW()-7)&gt;=$Q$5,(ROW()-6)&lt;=$Q$3),INDEX(LINEST(OFFSET(AF211,1-$Q$5,0,$Q$5,1),OFFSET(AG211,1-$Q$5,0,$Q$5,9),TRUE,TRUE),1,9),"")</f>
        <v/>
      </c>
      <c r="BA211" s="9">
        <f>IF(AND((ROW()-7)&gt;=$Q$5,(ROW()-6)&lt;=$Q$3),INDEX(LINEST(OFFSET(AF211,1-$Q$5,0,$Q$5,1),OFFSET(AG211,1-$Q$5,0,$Q$5,9),TRUE,TRUE),1,8),"")</f>
        <v/>
      </c>
      <c r="BB211" s="9">
        <f>IF(AND((ROW()-7)&gt;=$Q$5,(ROW()-6)&lt;=$Q$3),INDEX(LINEST(OFFSET(AF211,1-$Q$5,0,$Q$5,1),OFFSET(AG211,1-$Q$5,0,$Q$5,9),TRUE,TRUE),1,7),"")</f>
        <v/>
      </c>
      <c r="BC211" s="9">
        <f>IF(AND((ROW()-7)&gt;=$Q$5,(ROW()-6)&lt;=$Q$3),INDEX(LINEST(OFFSET(AF211,1-$Q$5,0,$Q$5,1),OFFSET(AG211,1-$Q$5,0,$Q$5,9),TRUE,TRUE),1,6),"")</f>
        <v/>
      </c>
      <c r="BD211" s="9">
        <f>IF(AND((ROW()-7)&gt;=$Q$5,(ROW()-6)&lt;=$Q$3),INDEX(LINEST(OFFSET(AF211,1-$Q$5,0,$Q$5,1),OFFSET(AG211,1-$Q$5,0,$Q$5,9),TRUE,TRUE),1,5),"")</f>
        <v/>
      </c>
      <c r="BE211" s="9">
        <f>IF(AND((ROW()-7)&gt;=$Q$5,(ROW()-6)&lt;=$Q$3),INDEX(LINEST(OFFSET(AF211,1-$Q$5,0,$Q$5,1),OFFSET(AG211,1-$Q$5,0,$Q$5,9),TRUE,TRUE),1,4),"")</f>
        <v/>
      </c>
      <c r="BF211" s="9">
        <f>IF(AND((ROW()-7)&gt;=$Q$5,(ROW()-6)&lt;=$Q$3),INDEX(LINEST(OFFSET(AF211,1-$Q$5,0,$Q$5,1),OFFSET(AG211,1-$Q$5,0,$Q$5,9),TRUE,TRUE),1,3),"")</f>
        <v/>
      </c>
      <c r="BG211" s="9">
        <f>IF(AND((ROW()-7)&gt;=$Q$5,(ROW()-6)&lt;=$Q$3),INDEX(LINEST(OFFSET(AF211,1-$Q$5,0,$Q$5,1),OFFSET(AG211,1-$Q$5,0,$Q$5,9),TRUE,TRUE),1,2),"")</f>
        <v/>
      </c>
      <c r="BH211" s="9">
        <f>IF(AND((ROW()-7)&gt;=$Q$5,(ROW()-6)&lt;=$Q$3),INDEX(LINEST(OFFSET(AF211,1-$Q$5,0,$Q$5,1),OFFSET(AG211,1-$Q$5,0,$Q$5,9),TRUE,TRUE),1,1),"")</f>
        <v/>
      </c>
      <c r="BI211" s="10">
        <f>IF(AND((ROW()-7)&gt;=$Q$5,(ROW()-6)&lt;=$Q$3),INDEX(LINEST(OFFSET(AF211,1-$Q$5,0,$Q$5,1),OFFSET(AG211,1-$Q$5,0,$Q$5,9),TRUE,TRUE),3,1),"")</f>
        <v/>
      </c>
      <c r="BL211" s="9">
        <f>IF(AND((ROW()-6)&lt;=$Q$3,ISNUMBER(AY210)),AY210/$Q$4+AZ210*AG211+BA210*AH211+BB210*AI211+BC210*AJ211+BD210*AK211+BE210*AL211+BF210*AM211+BG210*AN211+BH210*AO211,"")</f>
        <v/>
      </c>
      <c r="BM211">
        <f>IF(ISNUMBER(BL211),AVERAGE(OFFSET(AF210,1-$Q$5,0,$Q$5,1)),"")</f>
        <v/>
      </c>
      <c r="BN211">
        <f>IF(ISNUMBER(BL211),(AF211-BL211)^2,"")</f>
        <v/>
      </c>
      <c r="BO211">
        <f>IF(ISNUMBER(BL211),AF211^2,"")</f>
        <v/>
      </c>
      <c r="BP211">
        <f>IF(ISNUMBER(BL211),(AF211-BM211)^2,"")</f>
        <v/>
      </c>
    </row>
    <row r="212">
      <c r="O212">
        <f>IF($R212="","",IF($Q$1="Weekly",INT(($R212-2)/7),IF($Q$1="Quarterly",YEAR($R212)*4+ROUNDUP(MONTH($R212)/3),YEAR($R212)*12+MONTH($R212))))</f>
        <v/>
      </c>
      <c r="P212">
        <f>IF($R212="","",IF($R213="",1,IF($O212&lt;&gt;$O213,1,0)))</f>
        <v/>
      </c>
      <c r="Q212">
        <f>IF($P212=1,SUM($P$7:$P212),"")</f>
        <v/>
      </c>
      <c r="R212">
        <f>IF($A212="","",IF(ISNUMBER($A212),$A212,IFERROR(DATEVALUE($A212),NA())))</f>
        <v/>
      </c>
      <c r="S212" s="7">
        <f>IFERROR(INDEX($R$7:$R$60000,MATCH(ROW()-6,$Q$7:$Q$60000,0)),"")</f>
        <v/>
      </c>
      <c r="T212">
        <f>IFERROR(INDEX($B$7:$B$60000,MATCH(ROW()-6,$Q$7:$Q$60000,0))*1,"")</f>
        <v/>
      </c>
      <c r="U212">
        <f>IFERROR(INDEX($C$7:$C$60000,MATCH(ROW()-6,$Q$7:$Q$60000,0))*1,"")</f>
        <v/>
      </c>
      <c r="V212">
        <f>IFERROR(INDEX($D$7:$D$60000,MATCH(ROW()-6,$Q$7:$Q$60000,0))*1,"")</f>
        <v/>
      </c>
      <c r="W212">
        <f>IFERROR(INDEX($E$7:$E$60000,MATCH(ROW()-6,$Q$7:$Q$60000,0))*1,"")</f>
        <v/>
      </c>
      <c r="X212">
        <f>IFERROR(INDEX($F$7:$F$60000,MATCH(ROW()-6,$Q$7:$Q$60000,0))*1,"")</f>
        <v/>
      </c>
      <c r="Y212">
        <f>IFERROR(INDEX($G$7:$G$60000,MATCH(ROW()-6,$Q$7:$Q$60000,0))*1,"")</f>
        <v/>
      </c>
      <c r="Z212">
        <f>IFERROR(INDEX($H$7:$H$60000,MATCH(ROW()-6,$Q$7:$Q$60000,0))*1,"")</f>
        <v/>
      </c>
      <c r="AA212">
        <f>IFERROR(INDEX($I$7:$I$60000,MATCH(ROW()-6,$Q$7:$Q$60000,0))*1,"")</f>
        <v/>
      </c>
      <c r="AB212">
        <f>IFERROR(INDEX($J$7:$J$60000,MATCH(ROW()-6,$Q$7:$Q$60000,0))*1,"")</f>
        <v/>
      </c>
      <c r="AC212">
        <f>IFERROR(INDEX($K$7:$K$60000,MATCH(ROW()-6,$Q$7:$Q$60000,0))*1,"")</f>
        <v/>
      </c>
      <c r="AF212" s="9">
        <f>IF(OR($S212="",$S211=""),"",IF($B$5="diff",($T212-$T211),LN($T212/$T211)))</f>
        <v/>
      </c>
      <c r="AG212" s="9">
        <f>IF(OR($S212="",$S211=""),"",IF($C$5="diff",(U212-U211),LN(U212/U211)))</f>
        <v/>
      </c>
      <c r="AH212" s="9">
        <f>IF(OR($S212="",$S211=""),"",IF($D$5="diff",(V212-V211),LN(V212/V211)))</f>
        <v/>
      </c>
      <c r="AI212" s="9">
        <f>IF(OR($S212="",$S211=""),"",IF($E$5="diff",(W212-W211),LN(W212/W211)))</f>
        <v/>
      </c>
      <c r="AJ212" s="9">
        <f>IF(OR($S212="",$S211=""),"",IF($F$5="diff",(X212-X211),LN(X212/X211)))</f>
        <v/>
      </c>
      <c r="AK212" s="9">
        <f>IF(OR($S212="",$S211=""),"",IF($G$5="diff",(Y212-Y211),LN(Y212/Y211)))</f>
        <v/>
      </c>
      <c r="AL212" s="9">
        <f>IF(OR($S212="",$S211=""),"",IF($H$5="diff",(Z212-Z211),LN(Z212/Z211)))</f>
        <v/>
      </c>
      <c r="AM212" s="9">
        <f>IF(OR($S212="",$S211=""),"",IF($I$5="diff",(AA212-AA211),LN(AA212/AA211)))</f>
        <v/>
      </c>
      <c r="AN212" s="9">
        <f>IF(OR($S212="",$S211=""),"",IF($J$5="diff",(AB212-AB211),LN(AB212/AB211)))</f>
        <v/>
      </c>
      <c r="AO212" s="9">
        <f>IF(OR($S212="",$S211=""),"",IF($K$5="diff",(AC212-AC211),LN(AC212/AC211)))</f>
        <v/>
      </c>
      <c r="AR212" s="9">
        <f>IF($AF212="","",$AU$13+$AU$4*AG212+$AU$5*AH212+$AU$6*AI212+$AU$7*AJ212+$AU$8*AK212+$AU$9*AL212+$AU$10*AM212+$AU$11*AN212+$AU$12*AO212)</f>
        <v/>
      </c>
      <c r="AY212" s="10">
        <f>IF(AND((ROW()-7)&gt;=$Q$5,(ROW()-6)&lt;=$Q$3),INDEX(LINEST(OFFSET(AF212,1-$Q$5,0,$Q$5,1),OFFSET(AG212,1-$Q$5,0,$Q$5,9),TRUE,TRUE),1,10)*$Q$4,"")</f>
        <v/>
      </c>
      <c r="AZ212" s="9">
        <f>IF(AND((ROW()-7)&gt;=$Q$5,(ROW()-6)&lt;=$Q$3),INDEX(LINEST(OFFSET(AF212,1-$Q$5,0,$Q$5,1),OFFSET(AG212,1-$Q$5,0,$Q$5,9),TRUE,TRUE),1,9),"")</f>
        <v/>
      </c>
      <c r="BA212" s="9">
        <f>IF(AND((ROW()-7)&gt;=$Q$5,(ROW()-6)&lt;=$Q$3),INDEX(LINEST(OFFSET(AF212,1-$Q$5,0,$Q$5,1),OFFSET(AG212,1-$Q$5,0,$Q$5,9),TRUE,TRUE),1,8),"")</f>
        <v/>
      </c>
      <c r="BB212" s="9">
        <f>IF(AND((ROW()-7)&gt;=$Q$5,(ROW()-6)&lt;=$Q$3),INDEX(LINEST(OFFSET(AF212,1-$Q$5,0,$Q$5,1),OFFSET(AG212,1-$Q$5,0,$Q$5,9),TRUE,TRUE),1,7),"")</f>
        <v/>
      </c>
      <c r="BC212" s="9">
        <f>IF(AND((ROW()-7)&gt;=$Q$5,(ROW()-6)&lt;=$Q$3),INDEX(LINEST(OFFSET(AF212,1-$Q$5,0,$Q$5,1),OFFSET(AG212,1-$Q$5,0,$Q$5,9),TRUE,TRUE),1,6),"")</f>
        <v/>
      </c>
      <c r="BD212" s="9">
        <f>IF(AND((ROW()-7)&gt;=$Q$5,(ROW()-6)&lt;=$Q$3),INDEX(LINEST(OFFSET(AF212,1-$Q$5,0,$Q$5,1),OFFSET(AG212,1-$Q$5,0,$Q$5,9),TRUE,TRUE),1,5),"")</f>
        <v/>
      </c>
      <c r="BE212" s="9">
        <f>IF(AND((ROW()-7)&gt;=$Q$5,(ROW()-6)&lt;=$Q$3),INDEX(LINEST(OFFSET(AF212,1-$Q$5,0,$Q$5,1),OFFSET(AG212,1-$Q$5,0,$Q$5,9),TRUE,TRUE),1,4),"")</f>
        <v/>
      </c>
      <c r="BF212" s="9">
        <f>IF(AND((ROW()-7)&gt;=$Q$5,(ROW()-6)&lt;=$Q$3),INDEX(LINEST(OFFSET(AF212,1-$Q$5,0,$Q$5,1),OFFSET(AG212,1-$Q$5,0,$Q$5,9),TRUE,TRUE),1,3),"")</f>
        <v/>
      </c>
      <c r="BG212" s="9">
        <f>IF(AND((ROW()-7)&gt;=$Q$5,(ROW()-6)&lt;=$Q$3),INDEX(LINEST(OFFSET(AF212,1-$Q$5,0,$Q$5,1),OFFSET(AG212,1-$Q$5,0,$Q$5,9),TRUE,TRUE),1,2),"")</f>
        <v/>
      </c>
      <c r="BH212" s="9">
        <f>IF(AND((ROW()-7)&gt;=$Q$5,(ROW()-6)&lt;=$Q$3),INDEX(LINEST(OFFSET(AF212,1-$Q$5,0,$Q$5,1),OFFSET(AG212,1-$Q$5,0,$Q$5,9),TRUE,TRUE),1,1),"")</f>
        <v/>
      </c>
      <c r="BI212" s="10">
        <f>IF(AND((ROW()-7)&gt;=$Q$5,(ROW()-6)&lt;=$Q$3),INDEX(LINEST(OFFSET(AF212,1-$Q$5,0,$Q$5,1),OFFSET(AG212,1-$Q$5,0,$Q$5,9),TRUE,TRUE),3,1),"")</f>
        <v/>
      </c>
      <c r="BL212" s="9">
        <f>IF(AND((ROW()-6)&lt;=$Q$3,ISNUMBER(AY211)),AY211/$Q$4+AZ211*AG212+BA211*AH212+BB211*AI212+BC211*AJ212+BD211*AK212+BE211*AL212+BF211*AM212+BG211*AN212+BH211*AO212,"")</f>
        <v/>
      </c>
      <c r="BM212">
        <f>IF(ISNUMBER(BL212),AVERAGE(OFFSET(AF211,1-$Q$5,0,$Q$5,1)),"")</f>
        <v/>
      </c>
      <c r="BN212">
        <f>IF(ISNUMBER(BL212),(AF212-BL212)^2,"")</f>
        <v/>
      </c>
      <c r="BO212">
        <f>IF(ISNUMBER(BL212),AF212^2,"")</f>
        <v/>
      </c>
      <c r="BP212">
        <f>IF(ISNUMBER(BL212),(AF212-BM212)^2,"")</f>
        <v/>
      </c>
    </row>
    <row r="213">
      <c r="O213">
        <f>IF($R213="","",IF($Q$1="Weekly",INT(($R213-2)/7),IF($Q$1="Quarterly",YEAR($R213)*4+ROUNDUP(MONTH($R213)/3),YEAR($R213)*12+MONTH($R213))))</f>
        <v/>
      </c>
      <c r="P213">
        <f>IF($R213="","",IF($R214="",1,IF($O213&lt;&gt;$O214,1,0)))</f>
        <v/>
      </c>
      <c r="Q213">
        <f>IF($P213=1,SUM($P$7:$P213),"")</f>
        <v/>
      </c>
      <c r="R213">
        <f>IF($A213="","",IF(ISNUMBER($A213),$A213,IFERROR(DATEVALUE($A213),NA())))</f>
        <v/>
      </c>
      <c r="S213" s="7">
        <f>IFERROR(INDEX($R$7:$R$60000,MATCH(ROW()-6,$Q$7:$Q$60000,0)),"")</f>
        <v/>
      </c>
      <c r="T213">
        <f>IFERROR(INDEX($B$7:$B$60000,MATCH(ROW()-6,$Q$7:$Q$60000,0))*1,"")</f>
        <v/>
      </c>
      <c r="U213">
        <f>IFERROR(INDEX($C$7:$C$60000,MATCH(ROW()-6,$Q$7:$Q$60000,0))*1,"")</f>
        <v/>
      </c>
      <c r="V213">
        <f>IFERROR(INDEX($D$7:$D$60000,MATCH(ROW()-6,$Q$7:$Q$60000,0))*1,"")</f>
        <v/>
      </c>
      <c r="W213">
        <f>IFERROR(INDEX($E$7:$E$60000,MATCH(ROW()-6,$Q$7:$Q$60000,0))*1,"")</f>
        <v/>
      </c>
      <c r="X213">
        <f>IFERROR(INDEX($F$7:$F$60000,MATCH(ROW()-6,$Q$7:$Q$60000,0))*1,"")</f>
        <v/>
      </c>
      <c r="Y213">
        <f>IFERROR(INDEX($G$7:$G$60000,MATCH(ROW()-6,$Q$7:$Q$60000,0))*1,"")</f>
        <v/>
      </c>
      <c r="Z213">
        <f>IFERROR(INDEX($H$7:$H$60000,MATCH(ROW()-6,$Q$7:$Q$60000,0))*1,"")</f>
        <v/>
      </c>
      <c r="AA213">
        <f>IFERROR(INDEX($I$7:$I$60000,MATCH(ROW()-6,$Q$7:$Q$60000,0))*1,"")</f>
        <v/>
      </c>
      <c r="AB213">
        <f>IFERROR(INDEX($J$7:$J$60000,MATCH(ROW()-6,$Q$7:$Q$60000,0))*1,"")</f>
        <v/>
      </c>
      <c r="AC213">
        <f>IFERROR(INDEX($K$7:$K$60000,MATCH(ROW()-6,$Q$7:$Q$60000,0))*1,"")</f>
        <v/>
      </c>
      <c r="AF213" s="9">
        <f>IF(OR($S213="",$S212=""),"",IF($B$5="diff",($T213-$T212),LN($T213/$T212)))</f>
        <v/>
      </c>
      <c r="AG213" s="9">
        <f>IF(OR($S213="",$S212=""),"",IF($C$5="diff",(U213-U212),LN(U213/U212)))</f>
        <v/>
      </c>
      <c r="AH213" s="9">
        <f>IF(OR($S213="",$S212=""),"",IF($D$5="diff",(V213-V212),LN(V213/V212)))</f>
        <v/>
      </c>
      <c r="AI213" s="9">
        <f>IF(OR($S213="",$S212=""),"",IF($E$5="diff",(W213-W212),LN(W213/W212)))</f>
        <v/>
      </c>
      <c r="AJ213" s="9">
        <f>IF(OR($S213="",$S212=""),"",IF($F$5="diff",(X213-X212),LN(X213/X212)))</f>
        <v/>
      </c>
      <c r="AK213" s="9">
        <f>IF(OR($S213="",$S212=""),"",IF($G$5="diff",(Y213-Y212),LN(Y213/Y212)))</f>
        <v/>
      </c>
      <c r="AL213" s="9">
        <f>IF(OR($S213="",$S212=""),"",IF($H$5="diff",(Z213-Z212),LN(Z213/Z212)))</f>
        <v/>
      </c>
      <c r="AM213" s="9">
        <f>IF(OR($S213="",$S212=""),"",IF($I$5="diff",(AA213-AA212),LN(AA213/AA212)))</f>
        <v/>
      </c>
      <c r="AN213" s="9">
        <f>IF(OR($S213="",$S212=""),"",IF($J$5="diff",(AB213-AB212),LN(AB213/AB212)))</f>
        <v/>
      </c>
      <c r="AO213" s="9">
        <f>IF(OR($S213="",$S212=""),"",IF($K$5="diff",(AC213-AC212),LN(AC213/AC212)))</f>
        <v/>
      </c>
      <c r="AR213" s="9">
        <f>IF($AF213="","",$AU$13+$AU$4*AG213+$AU$5*AH213+$AU$6*AI213+$AU$7*AJ213+$AU$8*AK213+$AU$9*AL213+$AU$10*AM213+$AU$11*AN213+$AU$12*AO213)</f>
        <v/>
      </c>
      <c r="AY213" s="10">
        <f>IF(AND((ROW()-7)&gt;=$Q$5,(ROW()-6)&lt;=$Q$3),INDEX(LINEST(OFFSET(AF213,1-$Q$5,0,$Q$5,1),OFFSET(AG213,1-$Q$5,0,$Q$5,9),TRUE,TRUE),1,10)*$Q$4,"")</f>
        <v/>
      </c>
      <c r="AZ213" s="9">
        <f>IF(AND((ROW()-7)&gt;=$Q$5,(ROW()-6)&lt;=$Q$3),INDEX(LINEST(OFFSET(AF213,1-$Q$5,0,$Q$5,1),OFFSET(AG213,1-$Q$5,0,$Q$5,9),TRUE,TRUE),1,9),"")</f>
        <v/>
      </c>
      <c r="BA213" s="9">
        <f>IF(AND((ROW()-7)&gt;=$Q$5,(ROW()-6)&lt;=$Q$3),INDEX(LINEST(OFFSET(AF213,1-$Q$5,0,$Q$5,1),OFFSET(AG213,1-$Q$5,0,$Q$5,9),TRUE,TRUE),1,8),"")</f>
        <v/>
      </c>
      <c r="BB213" s="9">
        <f>IF(AND((ROW()-7)&gt;=$Q$5,(ROW()-6)&lt;=$Q$3),INDEX(LINEST(OFFSET(AF213,1-$Q$5,0,$Q$5,1),OFFSET(AG213,1-$Q$5,0,$Q$5,9),TRUE,TRUE),1,7),"")</f>
        <v/>
      </c>
      <c r="BC213" s="9">
        <f>IF(AND((ROW()-7)&gt;=$Q$5,(ROW()-6)&lt;=$Q$3),INDEX(LINEST(OFFSET(AF213,1-$Q$5,0,$Q$5,1),OFFSET(AG213,1-$Q$5,0,$Q$5,9),TRUE,TRUE),1,6),"")</f>
        <v/>
      </c>
      <c r="BD213" s="9">
        <f>IF(AND((ROW()-7)&gt;=$Q$5,(ROW()-6)&lt;=$Q$3),INDEX(LINEST(OFFSET(AF213,1-$Q$5,0,$Q$5,1),OFFSET(AG213,1-$Q$5,0,$Q$5,9),TRUE,TRUE),1,5),"")</f>
        <v/>
      </c>
      <c r="BE213" s="9">
        <f>IF(AND((ROW()-7)&gt;=$Q$5,(ROW()-6)&lt;=$Q$3),INDEX(LINEST(OFFSET(AF213,1-$Q$5,0,$Q$5,1),OFFSET(AG213,1-$Q$5,0,$Q$5,9),TRUE,TRUE),1,4),"")</f>
        <v/>
      </c>
      <c r="BF213" s="9">
        <f>IF(AND((ROW()-7)&gt;=$Q$5,(ROW()-6)&lt;=$Q$3),INDEX(LINEST(OFFSET(AF213,1-$Q$5,0,$Q$5,1),OFFSET(AG213,1-$Q$5,0,$Q$5,9),TRUE,TRUE),1,3),"")</f>
        <v/>
      </c>
      <c r="BG213" s="9">
        <f>IF(AND((ROW()-7)&gt;=$Q$5,(ROW()-6)&lt;=$Q$3),INDEX(LINEST(OFFSET(AF213,1-$Q$5,0,$Q$5,1),OFFSET(AG213,1-$Q$5,0,$Q$5,9),TRUE,TRUE),1,2),"")</f>
        <v/>
      </c>
      <c r="BH213" s="9">
        <f>IF(AND((ROW()-7)&gt;=$Q$5,(ROW()-6)&lt;=$Q$3),INDEX(LINEST(OFFSET(AF213,1-$Q$5,0,$Q$5,1),OFFSET(AG213,1-$Q$5,0,$Q$5,9),TRUE,TRUE),1,1),"")</f>
        <v/>
      </c>
      <c r="BI213" s="10">
        <f>IF(AND((ROW()-7)&gt;=$Q$5,(ROW()-6)&lt;=$Q$3),INDEX(LINEST(OFFSET(AF213,1-$Q$5,0,$Q$5,1),OFFSET(AG213,1-$Q$5,0,$Q$5,9),TRUE,TRUE),3,1),"")</f>
        <v/>
      </c>
      <c r="BL213" s="9">
        <f>IF(AND((ROW()-6)&lt;=$Q$3,ISNUMBER(AY212)),AY212/$Q$4+AZ212*AG213+BA212*AH213+BB212*AI213+BC212*AJ213+BD212*AK213+BE212*AL213+BF212*AM213+BG212*AN213+BH212*AO213,"")</f>
        <v/>
      </c>
      <c r="BM213">
        <f>IF(ISNUMBER(BL213),AVERAGE(OFFSET(AF212,1-$Q$5,0,$Q$5,1)),"")</f>
        <v/>
      </c>
      <c r="BN213">
        <f>IF(ISNUMBER(BL213),(AF213-BL213)^2,"")</f>
        <v/>
      </c>
      <c r="BO213">
        <f>IF(ISNUMBER(BL213),AF213^2,"")</f>
        <v/>
      </c>
      <c r="BP213">
        <f>IF(ISNUMBER(BL213),(AF213-BM213)^2,"")</f>
        <v/>
      </c>
    </row>
    <row r="214">
      <c r="O214">
        <f>IF($R214="","",IF($Q$1="Weekly",INT(($R214-2)/7),IF($Q$1="Quarterly",YEAR($R214)*4+ROUNDUP(MONTH($R214)/3),YEAR($R214)*12+MONTH($R214))))</f>
        <v/>
      </c>
      <c r="P214">
        <f>IF($R214="","",IF($R215="",1,IF($O214&lt;&gt;$O215,1,0)))</f>
        <v/>
      </c>
      <c r="Q214">
        <f>IF($P214=1,SUM($P$7:$P214),"")</f>
        <v/>
      </c>
      <c r="R214">
        <f>IF($A214="","",IF(ISNUMBER($A214),$A214,IFERROR(DATEVALUE($A214),NA())))</f>
        <v/>
      </c>
      <c r="S214" s="7">
        <f>IFERROR(INDEX($R$7:$R$60000,MATCH(ROW()-6,$Q$7:$Q$60000,0)),"")</f>
        <v/>
      </c>
      <c r="T214">
        <f>IFERROR(INDEX($B$7:$B$60000,MATCH(ROW()-6,$Q$7:$Q$60000,0))*1,"")</f>
        <v/>
      </c>
      <c r="U214">
        <f>IFERROR(INDEX($C$7:$C$60000,MATCH(ROW()-6,$Q$7:$Q$60000,0))*1,"")</f>
        <v/>
      </c>
      <c r="V214">
        <f>IFERROR(INDEX($D$7:$D$60000,MATCH(ROW()-6,$Q$7:$Q$60000,0))*1,"")</f>
        <v/>
      </c>
      <c r="W214">
        <f>IFERROR(INDEX($E$7:$E$60000,MATCH(ROW()-6,$Q$7:$Q$60000,0))*1,"")</f>
        <v/>
      </c>
      <c r="X214">
        <f>IFERROR(INDEX($F$7:$F$60000,MATCH(ROW()-6,$Q$7:$Q$60000,0))*1,"")</f>
        <v/>
      </c>
      <c r="Y214">
        <f>IFERROR(INDEX($G$7:$G$60000,MATCH(ROW()-6,$Q$7:$Q$60000,0))*1,"")</f>
        <v/>
      </c>
      <c r="Z214">
        <f>IFERROR(INDEX($H$7:$H$60000,MATCH(ROW()-6,$Q$7:$Q$60000,0))*1,"")</f>
        <v/>
      </c>
      <c r="AA214">
        <f>IFERROR(INDEX($I$7:$I$60000,MATCH(ROW()-6,$Q$7:$Q$60000,0))*1,"")</f>
        <v/>
      </c>
      <c r="AB214">
        <f>IFERROR(INDEX($J$7:$J$60000,MATCH(ROW()-6,$Q$7:$Q$60000,0))*1,"")</f>
        <v/>
      </c>
      <c r="AC214">
        <f>IFERROR(INDEX($K$7:$K$60000,MATCH(ROW()-6,$Q$7:$Q$60000,0))*1,"")</f>
        <v/>
      </c>
      <c r="AF214" s="9">
        <f>IF(OR($S214="",$S213=""),"",IF($B$5="diff",($T214-$T213),LN($T214/$T213)))</f>
        <v/>
      </c>
      <c r="AG214" s="9">
        <f>IF(OR($S214="",$S213=""),"",IF($C$5="diff",(U214-U213),LN(U214/U213)))</f>
        <v/>
      </c>
      <c r="AH214" s="9">
        <f>IF(OR($S214="",$S213=""),"",IF($D$5="diff",(V214-V213),LN(V214/V213)))</f>
        <v/>
      </c>
      <c r="AI214" s="9">
        <f>IF(OR($S214="",$S213=""),"",IF($E$5="diff",(W214-W213),LN(W214/W213)))</f>
        <v/>
      </c>
      <c r="AJ214" s="9">
        <f>IF(OR($S214="",$S213=""),"",IF($F$5="diff",(X214-X213),LN(X214/X213)))</f>
        <v/>
      </c>
      <c r="AK214" s="9">
        <f>IF(OR($S214="",$S213=""),"",IF($G$5="diff",(Y214-Y213),LN(Y214/Y213)))</f>
        <v/>
      </c>
      <c r="AL214" s="9">
        <f>IF(OR($S214="",$S213=""),"",IF($H$5="diff",(Z214-Z213),LN(Z214/Z213)))</f>
        <v/>
      </c>
      <c r="AM214" s="9">
        <f>IF(OR($S214="",$S213=""),"",IF($I$5="diff",(AA214-AA213),LN(AA214/AA213)))</f>
        <v/>
      </c>
      <c r="AN214" s="9">
        <f>IF(OR($S214="",$S213=""),"",IF($J$5="diff",(AB214-AB213),LN(AB214/AB213)))</f>
        <v/>
      </c>
      <c r="AO214" s="9">
        <f>IF(OR($S214="",$S213=""),"",IF($K$5="diff",(AC214-AC213),LN(AC214/AC213)))</f>
        <v/>
      </c>
      <c r="AR214" s="9">
        <f>IF($AF214="","",$AU$13+$AU$4*AG214+$AU$5*AH214+$AU$6*AI214+$AU$7*AJ214+$AU$8*AK214+$AU$9*AL214+$AU$10*AM214+$AU$11*AN214+$AU$12*AO214)</f>
        <v/>
      </c>
      <c r="AY214" s="10">
        <f>IF(AND((ROW()-7)&gt;=$Q$5,(ROW()-6)&lt;=$Q$3),INDEX(LINEST(OFFSET(AF214,1-$Q$5,0,$Q$5,1),OFFSET(AG214,1-$Q$5,0,$Q$5,9),TRUE,TRUE),1,10)*$Q$4,"")</f>
        <v/>
      </c>
      <c r="AZ214" s="9">
        <f>IF(AND((ROW()-7)&gt;=$Q$5,(ROW()-6)&lt;=$Q$3),INDEX(LINEST(OFFSET(AF214,1-$Q$5,0,$Q$5,1),OFFSET(AG214,1-$Q$5,0,$Q$5,9),TRUE,TRUE),1,9),"")</f>
        <v/>
      </c>
      <c r="BA214" s="9">
        <f>IF(AND((ROW()-7)&gt;=$Q$5,(ROW()-6)&lt;=$Q$3),INDEX(LINEST(OFFSET(AF214,1-$Q$5,0,$Q$5,1),OFFSET(AG214,1-$Q$5,0,$Q$5,9),TRUE,TRUE),1,8),"")</f>
        <v/>
      </c>
      <c r="BB214" s="9">
        <f>IF(AND((ROW()-7)&gt;=$Q$5,(ROW()-6)&lt;=$Q$3),INDEX(LINEST(OFFSET(AF214,1-$Q$5,0,$Q$5,1),OFFSET(AG214,1-$Q$5,0,$Q$5,9),TRUE,TRUE),1,7),"")</f>
        <v/>
      </c>
      <c r="BC214" s="9">
        <f>IF(AND((ROW()-7)&gt;=$Q$5,(ROW()-6)&lt;=$Q$3),INDEX(LINEST(OFFSET(AF214,1-$Q$5,0,$Q$5,1),OFFSET(AG214,1-$Q$5,0,$Q$5,9),TRUE,TRUE),1,6),"")</f>
        <v/>
      </c>
      <c r="BD214" s="9">
        <f>IF(AND((ROW()-7)&gt;=$Q$5,(ROW()-6)&lt;=$Q$3),INDEX(LINEST(OFFSET(AF214,1-$Q$5,0,$Q$5,1),OFFSET(AG214,1-$Q$5,0,$Q$5,9),TRUE,TRUE),1,5),"")</f>
        <v/>
      </c>
      <c r="BE214" s="9">
        <f>IF(AND((ROW()-7)&gt;=$Q$5,(ROW()-6)&lt;=$Q$3),INDEX(LINEST(OFFSET(AF214,1-$Q$5,0,$Q$5,1),OFFSET(AG214,1-$Q$5,0,$Q$5,9),TRUE,TRUE),1,4),"")</f>
        <v/>
      </c>
      <c r="BF214" s="9">
        <f>IF(AND((ROW()-7)&gt;=$Q$5,(ROW()-6)&lt;=$Q$3),INDEX(LINEST(OFFSET(AF214,1-$Q$5,0,$Q$5,1),OFFSET(AG214,1-$Q$5,0,$Q$5,9),TRUE,TRUE),1,3),"")</f>
        <v/>
      </c>
      <c r="BG214" s="9">
        <f>IF(AND((ROW()-7)&gt;=$Q$5,(ROW()-6)&lt;=$Q$3),INDEX(LINEST(OFFSET(AF214,1-$Q$5,0,$Q$5,1),OFFSET(AG214,1-$Q$5,0,$Q$5,9),TRUE,TRUE),1,2),"")</f>
        <v/>
      </c>
      <c r="BH214" s="9">
        <f>IF(AND((ROW()-7)&gt;=$Q$5,(ROW()-6)&lt;=$Q$3),INDEX(LINEST(OFFSET(AF214,1-$Q$5,0,$Q$5,1),OFFSET(AG214,1-$Q$5,0,$Q$5,9),TRUE,TRUE),1,1),"")</f>
        <v/>
      </c>
      <c r="BI214" s="10">
        <f>IF(AND((ROW()-7)&gt;=$Q$5,(ROW()-6)&lt;=$Q$3),INDEX(LINEST(OFFSET(AF214,1-$Q$5,0,$Q$5,1),OFFSET(AG214,1-$Q$5,0,$Q$5,9),TRUE,TRUE),3,1),"")</f>
        <v/>
      </c>
      <c r="BL214" s="9">
        <f>IF(AND((ROW()-6)&lt;=$Q$3,ISNUMBER(AY213)),AY213/$Q$4+AZ213*AG214+BA213*AH214+BB213*AI214+BC213*AJ214+BD213*AK214+BE213*AL214+BF213*AM214+BG213*AN214+BH213*AO214,"")</f>
        <v/>
      </c>
      <c r="BM214">
        <f>IF(ISNUMBER(BL214),AVERAGE(OFFSET(AF213,1-$Q$5,0,$Q$5,1)),"")</f>
        <v/>
      </c>
      <c r="BN214">
        <f>IF(ISNUMBER(BL214),(AF214-BL214)^2,"")</f>
        <v/>
      </c>
      <c r="BO214">
        <f>IF(ISNUMBER(BL214),AF214^2,"")</f>
        <v/>
      </c>
      <c r="BP214">
        <f>IF(ISNUMBER(BL214),(AF214-BM214)^2,"")</f>
        <v/>
      </c>
    </row>
    <row r="215">
      <c r="O215">
        <f>IF($R215="","",IF($Q$1="Weekly",INT(($R215-2)/7),IF($Q$1="Quarterly",YEAR($R215)*4+ROUNDUP(MONTH($R215)/3),YEAR($R215)*12+MONTH($R215))))</f>
        <v/>
      </c>
      <c r="P215">
        <f>IF($R215="","",IF($R216="",1,IF($O215&lt;&gt;$O216,1,0)))</f>
        <v/>
      </c>
      <c r="Q215">
        <f>IF($P215=1,SUM($P$7:$P215),"")</f>
        <v/>
      </c>
      <c r="R215">
        <f>IF($A215="","",IF(ISNUMBER($A215),$A215,IFERROR(DATEVALUE($A215),NA())))</f>
        <v/>
      </c>
      <c r="S215" s="7">
        <f>IFERROR(INDEX($R$7:$R$60000,MATCH(ROW()-6,$Q$7:$Q$60000,0)),"")</f>
        <v/>
      </c>
      <c r="T215">
        <f>IFERROR(INDEX($B$7:$B$60000,MATCH(ROW()-6,$Q$7:$Q$60000,0))*1,"")</f>
        <v/>
      </c>
      <c r="U215">
        <f>IFERROR(INDEX($C$7:$C$60000,MATCH(ROW()-6,$Q$7:$Q$60000,0))*1,"")</f>
        <v/>
      </c>
      <c r="V215">
        <f>IFERROR(INDEX($D$7:$D$60000,MATCH(ROW()-6,$Q$7:$Q$60000,0))*1,"")</f>
        <v/>
      </c>
      <c r="W215">
        <f>IFERROR(INDEX($E$7:$E$60000,MATCH(ROW()-6,$Q$7:$Q$60000,0))*1,"")</f>
        <v/>
      </c>
      <c r="X215">
        <f>IFERROR(INDEX($F$7:$F$60000,MATCH(ROW()-6,$Q$7:$Q$60000,0))*1,"")</f>
        <v/>
      </c>
      <c r="Y215">
        <f>IFERROR(INDEX($G$7:$G$60000,MATCH(ROW()-6,$Q$7:$Q$60000,0))*1,"")</f>
        <v/>
      </c>
      <c r="Z215">
        <f>IFERROR(INDEX($H$7:$H$60000,MATCH(ROW()-6,$Q$7:$Q$60000,0))*1,"")</f>
        <v/>
      </c>
      <c r="AA215">
        <f>IFERROR(INDEX($I$7:$I$60000,MATCH(ROW()-6,$Q$7:$Q$60000,0))*1,"")</f>
        <v/>
      </c>
      <c r="AB215">
        <f>IFERROR(INDEX($J$7:$J$60000,MATCH(ROW()-6,$Q$7:$Q$60000,0))*1,"")</f>
        <v/>
      </c>
      <c r="AC215">
        <f>IFERROR(INDEX($K$7:$K$60000,MATCH(ROW()-6,$Q$7:$Q$60000,0))*1,"")</f>
        <v/>
      </c>
      <c r="AF215" s="9">
        <f>IF(OR($S215="",$S214=""),"",IF($B$5="diff",($T215-$T214),LN($T215/$T214)))</f>
        <v/>
      </c>
      <c r="AG215" s="9">
        <f>IF(OR($S215="",$S214=""),"",IF($C$5="diff",(U215-U214),LN(U215/U214)))</f>
        <v/>
      </c>
      <c r="AH215" s="9">
        <f>IF(OR($S215="",$S214=""),"",IF($D$5="diff",(V215-V214),LN(V215/V214)))</f>
        <v/>
      </c>
      <c r="AI215" s="9">
        <f>IF(OR($S215="",$S214=""),"",IF($E$5="diff",(W215-W214),LN(W215/W214)))</f>
        <v/>
      </c>
      <c r="AJ215" s="9">
        <f>IF(OR($S215="",$S214=""),"",IF($F$5="diff",(X215-X214),LN(X215/X214)))</f>
        <v/>
      </c>
      <c r="AK215" s="9">
        <f>IF(OR($S215="",$S214=""),"",IF($G$5="diff",(Y215-Y214),LN(Y215/Y214)))</f>
        <v/>
      </c>
      <c r="AL215" s="9">
        <f>IF(OR($S215="",$S214=""),"",IF($H$5="diff",(Z215-Z214),LN(Z215/Z214)))</f>
        <v/>
      </c>
      <c r="AM215" s="9">
        <f>IF(OR($S215="",$S214=""),"",IF($I$5="diff",(AA215-AA214),LN(AA215/AA214)))</f>
        <v/>
      </c>
      <c r="AN215" s="9">
        <f>IF(OR($S215="",$S214=""),"",IF($J$5="diff",(AB215-AB214),LN(AB215/AB214)))</f>
        <v/>
      </c>
      <c r="AO215" s="9">
        <f>IF(OR($S215="",$S214=""),"",IF($K$5="diff",(AC215-AC214),LN(AC215/AC214)))</f>
        <v/>
      </c>
      <c r="AR215" s="9">
        <f>IF($AF215="","",$AU$13+$AU$4*AG215+$AU$5*AH215+$AU$6*AI215+$AU$7*AJ215+$AU$8*AK215+$AU$9*AL215+$AU$10*AM215+$AU$11*AN215+$AU$12*AO215)</f>
        <v/>
      </c>
      <c r="AY215" s="10">
        <f>IF(AND((ROW()-7)&gt;=$Q$5,(ROW()-6)&lt;=$Q$3),INDEX(LINEST(OFFSET(AF215,1-$Q$5,0,$Q$5,1),OFFSET(AG215,1-$Q$5,0,$Q$5,9),TRUE,TRUE),1,10)*$Q$4,"")</f>
        <v/>
      </c>
      <c r="AZ215" s="9">
        <f>IF(AND((ROW()-7)&gt;=$Q$5,(ROW()-6)&lt;=$Q$3),INDEX(LINEST(OFFSET(AF215,1-$Q$5,0,$Q$5,1),OFFSET(AG215,1-$Q$5,0,$Q$5,9),TRUE,TRUE),1,9),"")</f>
        <v/>
      </c>
      <c r="BA215" s="9">
        <f>IF(AND((ROW()-7)&gt;=$Q$5,(ROW()-6)&lt;=$Q$3),INDEX(LINEST(OFFSET(AF215,1-$Q$5,0,$Q$5,1),OFFSET(AG215,1-$Q$5,0,$Q$5,9),TRUE,TRUE),1,8),"")</f>
        <v/>
      </c>
      <c r="BB215" s="9">
        <f>IF(AND((ROW()-7)&gt;=$Q$5,(ROW()-6)&lt;=$Q$3),INDEX(LINEST(OFFSET(AF215,1-$Q$5,0,$Q$5,1),OFFSET(AG215,1-$Q$5,0,$Q$5,9),TRUE,TRUE),1,7),"")</f>
        <v/>
      </c>
      <c r="BC215" s="9">
        <f>IF(AND((ROW()-7)&gt;=$Q$5,(ROW()-6)&lt;=$Q$3),INDEX(LINEST(OFFSET(AF215,1-$Q$5,0,$Q$5,1),OFFSET(AG215,1-$Q$5,0,$Q$5,9),TRUE,TRUE),1,6),"")</f>
        <v/>
      </c>
      <c r="BD215" s="9">
        <f>IF(AND((ROW()-7)&gt;=$Q$5,(ROW()-6)&lt;=$Q$3),INDEX(LINEST(OFFSET(AF215,1-$Q$5,0,$Q$5,1),OFFSET(AG215,1-$Q$5,0,$Q$5,9),TRUE,TRUE),1,5),"")</f>
        <v/>
      </c>
      <c r="BE215" s="9">
        <f>IF(AND((ROW()-7)&gt;=$Q$5,(ROW()-6)&lt;=$Q$3),INDEX(LINEST(OFFSET(AF215,1-$Q$5,0,$Q$5,1),OFFSET(AG215,1-$Q$5,0,$Q$5,9),TRUE,TRUE),1,4),"")</f>
        <v/>
      </c>
      <c r="BF215" s="9">
        <f>IF(AND((ROW()-7)&gt;=$Q$5,(ROW()-6)&lt;=$Q$3),INDEX(LINEST(OFFSET(AF215,1-$Q$5,0,$Q$5,1),OFFSET(AG215,1-$Q$5,0,$Q$5,9),TRUE,TRUE),1,3),"")</f>
        <v/>
      </c>
      <c r="BG215" s="9">
        <f>IF(AND((ROW()-7)&gt;=$Q$5,(ROW()-6)&lt;=$Q$3),INDEX(LINEST(OFFSET(AF215,1-$Q$5,0,$Q$5,1),OFFSET(AG215,1-$Q$5,0,$Q$5,9),TRUE,TRUE),1,2),"")</f>
        <v/>
      </c>
      <c r="BH215" s="9">
        <f>IF(AND((ROW()-7)&gt;=$Q$5,(ROW()-6)&lt;=$Q$3),INDEX(LINEST(OFFSET(AF215,1-$Q$5,0,$Q$5,1),OFFSET(AG215,1-$Q$5,0,$Q$5,9),TRUE,TRUE),1,1),"")</f>
        <v/>
      </c>
      <c r="BI215" s="10">
        <f>IF(AND((ROW()-7)&gt;=$Q$5,(ROW()-6)&lt;=$Q$3),INDEX(LINEST(OFFSET(AF215,1-$Q$5,0,$Q$5,1),OFFSET(AG215,1-$Q$5,0,$Q$5,9),TRUE,TRUE),3,1),"")</f>
        <v/>
      </c>
      <c r="BL215" s="9">
        <f>IF(AND((ROW()-6)&lt;=$Q$3,ISNUMBER(AY214)),AY214/$Q$4+AZ214*AG215+BA214*AH215+BB214*AI215+BC214*AJ215+BD214*AK215+BE214*AL215+BF214*AM215+BG214*AN215+BH214*AO215,"")</f>
        <v/>
      </c>
      <c r="BM215">
        <f>IF(ISNUMBER(BL215),AVERAGE(OFFSET(AF214,1-$Q$5,0,$Q$5,1)),"")</f>
        <v/>
      </c>
      <c r="BN215">
        <f>IF(ISNUMBER(BL215),(AF215-BL215)^2,"")</f>
        <v/>
      </c>
      <c r="BO215">
        <f>IF(ISNUMBER(BL215),AF215^2,"")</f>
        <v/>
      </c>
      <c r="BP215">
        <f>IF(ISNUMBER(BL215),(AF215-BM215)^2,"")</f>
        <v/>
      </c>
    </row>
    <row r="216">
      <c r="O216">
        <f>IF($R216="","",IF($Q$1="Weekly",INT(($R216-2)/7),IF($Q$1="Quarterly",YEAR($R216)*4+ROUNDUP(MONTH($R216)/3),YEAR($R216)*12+MONTH($R216))))</f>
        <v/>
      </c>
      <c r="P216">
        <f>IF($R216="","",IF($R217="",1,IF($O216&lt;&gt;$O217,1,0)))</f>
        <v/>
      </c>
      <c r="Q216">
        <f>IF($P216=1,SUM($P$7:$P216),"")</f>
        <v/>
      </c>
      <c r="R216">
        <f>IF($A216="","",IF(ISNUMBER($A216),$A216,IFERROR(DATEVALUE($A216),NA())))</f>
        <v/>
      </c>
      <c r="S216" s="7">
        <f>IFERROR(INDEX($R$7:$R$60000,MATCH(ROW()-6,$Q$7:$Q$60000,0)),"")</f>
        <v/>
      </c>
      <c r="T216">
        <f>IFERROR(INDEX($B$7:$B$60000,MATCH(ROW()-6,$Q$7:$Q$60000,0))*1,"")</f>
        <v/>
      </c>
      <c r="U216">
        <f>IFERROR(INDEX($C$7:$C$60000,MATCH(ROW()-6,$Q$7:$Q$60000,0))*1,"")</f>
        <v/>
      </c>
      <c r="V216">
        <f>IFERROR(INDEX($D$7:$D$60000,MATCH(ROW()-6,$Q$7:$Q$60000,0))*1,"")</f>
        <v/>
      </c>
      <c r="W216">
        <f>IFERROR(INDEX($E$7:$E$60000,MATCH(ROW()-6,$Q$7:$Q$60000,0))*1,"")</f>
        <v/>
      </c>
      <c r="X216">
        <f>IFERROR(INDEX($F$7:$F$60000,MATCH(ROW()-6,$Q$7:$Q$60000,0))*1,"")</f>
        <v/>
      </c>
      <c r="Y216">
        <f>IFERROR(INDEX($G$7:$G$60000,MATCH(ROW()-6,$Q$7:$Q$60000,0))*1,"")</f>
        <v/>
      </c>
      <c r="Z216">
        <f>IFERROR(INDEX($H$7:$H$60000,MATCH(ROW()-6,$Q$7:$Q$60000,0))*1,"")</f>
        <v/>
      </c>
      <c r="AA216">
        <f>IFERROR(INDEX($I$7:$I$60000,MATCH(ROW()-6,$Q$7:$Q$60000,0))*1,"")</f>
        <v/>
      </c>
      <c r="AB216">
        <f>IFERROR(INDEX($J$7:$J$60000,MATCH(ROW()-6,$Q$7:$Q$60000,0))*1,"")</f>
        <v/>
      </c>
      <c r="AC216">
        <f>IFERROR(INDEX($K$7:$K$60000,MATCH(ROW()-6,$Q$7:$Q$60000,0))*1,"")</f>
        <v/>
      </c>
      <c r="AF216" s="9">
        <f>IF(OR($S216="",$S215=""),"",IF($B$5="diff",($T216-$T215),LN($T216/$T215)))</f>
        <v/>
      </c>
      <c r="AG216" s="9">
        <f>IF(OR($S216="",$S215=""),"",IF($C$5="diff",(U216-U215),LN(U216/U215)))</f>
        <v/>
      </c>
      <c r="AH216" s="9">
        <f>IF(OR($S216="",$S215=""),"",IF($D$5="diff",(V216-V215),LN(V216/V215)))</f>
        <v/>
      </c>
      <c r="AI216" s="9">
        <f>IF(OR($S216="",$S215=""),"",IF($E$5="diff",(W216-W215),LN(W216/W215)))</f>
        <v/>
      </c>
      <c r="AJ216" s="9">
        <f>IF(OR($S216="",$S215=""),"",IF($F$5="diff",(X216-X215),LN(X216/X215)))</f>
        <v/>
      </c>
      <c r="AK216" s="9">
        <f>IF(OR($S216="",$S215=""),"",IF($G$5="diff",(Y216-Y215),LN(Y216/Y215)))</f>
        <v/>
      </c>
      <c r="AL216" s="9">
        <f>IF(OR($S216="",$S215=""),"",IF($H$5="diff",(Z216-Z215),LN(Z216/Z215)))</f>
        <v/>
      </c>
      <c r="AM216" s="9">
        <f>IF(OR($S216="",$S215=""),"",IF($I$5="diff",(AA216-AA215),LN(AA216/AA215)))</f>
        <v/>
      </c>
      <c r="AN216" s="9">
        <f>IF(OR($S216="",$S215=""),"",IF($J$5="diff",(AB216-AB215),LN(AB216/AB215)))</f>
        <v/>
      </c>
      <c r="AO216" s="9">
        <f>IF(OR($S216="",$S215=""),"",IF($K$5="diff",(AC216-AC215),LN(AC216/AC215)))</f>
        <v/>
      </c>
      <c r="AR216" s="9">
        <f>IF($AF216="","",$AU$13+$AU$4*AG216+$AU$5*AH216+$AU$6*AI216+$AU$7*AJ216+$AU$8*AK216+$AU$9*AL216+$AU$10*AM216+$AU$11*AN216+$AU$12*AO216)</f>
        <v/>
      </c>
      <c r="AY216" s="10">
        <f>IF(AND((ROW()-7)&gt;=$Q$5,(ROW()-6)&lt;=$Q$3),INDEX(LINEST(OFFSET(AF216,1-$Q$5,0,$Q$5,1),OFFSET(AG216,1-$Q$5,0,$Q$5,9),TRUE,TRUE),1,10)*$Q$4,"")</f>
        <v/>
      </c>
      <c r="AZ216" s="9">
        <f>IF(AND((ROW()-7)&gt;=$Q$5,(ROW()-6)&lt;=$Q$3),INDEX(LINEST(OFFSET(AF216,1-$Q$5,0,$Q$5,1),OFFSET(AG216,1-$Q$5,0,$Q$5,9),TRUE,TRUE),1,9),"")</f>
        <v/>
      </c>
      <c r="BA216" s="9">
        <f>IF(AND((ROW()-7)&gt;=$Q$5,(ROW()-6)&lt;=$Q$3),INDEX(LINEST(OFFSET(AF216,1-$Q$5,0,$Q$5,1),OFFSET(AG216,1-$Q$5,0,$Q$5,9),TRUE,TRUE),1,8),"")</f>
        <v/>
      </c>
      <c r="BB216" s="9">
        <f>IF(AND((ROW()-7)&gt;=$Q$5,(ROW()-6)&lt;=$Q$3),INDEX(LINEST(OFFSET(AF216,1-$Q$5,0,$Q$5,1),OFFSET(AG216,1-$Q$5,0,$Q$5,9),TRUE,TRUE),1,7),"")</f>
        <v/>
      </c>
      <c r="BC216" s="9">
        <f>IF(AND((ROW()-7)&gt;=$Q$5,(ROW()-6)&lt;=$Q$3),INDEX(LINEST(OFFSET(AF216,1-$Q$5,0,$Q$5,1),OFFSET(AG216,1-$Q$5,0,$Q$5,9),TRUE,TRUE),1,6),"")</f>
        <v/>
      </c>
      <c r="BD216" s="9">
        <f>IF(AND((ROW()-7)&gt;=$Q$5,(ROW()-6)&lt;=$Q$3),INDEX(LINEST(OFFSET(AF216,1-$Q$5,0,$Q$5,1),OFFSET(AG216,1-$Q$5,0,$Q$5,9),TRUE,TRUE),1,5),"")</f>
        <v/>
      </c>
      <c r="BE216" s="9">
        <f>IF(AND((ROW()-7)&gt;=$Q$5,(ROW()-6)&lt;=$Q$3),INDEX(LINEST(OFFSET(AF216,1-$Q$5,0,$Q$5,1),OFFSET(AG216,1-$Q$5,0,$Q$5,9),TRUE,TRUE),1,4),"")</f>
        <v/>
      </c>
      <c r="BF216" s="9">
        <f>IF(AND((ROW()-7)&gt;=$Q$5,(ROW()-6)&lt;=$Q$3),INDEX(LINEST(OFFSET(AF216,1-$Q$5,0,$Q$5,1),OFFSET(AG216,1-$Q$5,0,$Q$5,9),TRUE,TRUE),1,3),"")</f>
        <v/>
      </c>
      <c r="BG216" s="9">
        <f>IF(AND((ROW()-7)&gt;=$Q$5,(ROW()-6)&lt;=$Q$3),INDEX(LINEST(OFFSET(AF216,1-$Q$5,0,$Q$5,1),OFFSET(AG216,1-$Q$5,0,$Q$5,9),TRUE,TRUE),1,2),"")</f>
        <v/>
      </c>
      <c r="BH216" s="9">
        <f>IF(AND((ROW()-7)&gt;=$Q$5,(ROW()-6)&lt;=$Q$3),INDEX(LINEST(OFFSET(AF216,1-$Q$5,0,$Q$5,1),OFFSET(AG216,1-$Q$5,0,$Q$5,9),TRUE,TRUE),1,1),"")</f>
        <v/>
      </c>
      <c r="BI216" s="10">
        <f>IF(AND((ROW()-7)&gt;=$Q$5,(ROW()-6)&lt;=$Q$3),INDEX(LINEST(OFFSET(AF216,1-$Q$5,0,$Q$5,1),OFFSET(AG216,1-$Q$5,0,$Q$5,9),TRUE,TRUE),3,1),"")</f>
        <v/>
      </c>
      <c r="BL216" s="9">
        <f>IF(AND((ROW()-6)&lt;=$Q$3,ISNUMBER(AY215)),AY215/$Q$4+AZ215*AG216+BA215*AH216+BB215*AI216+BC215*AJ216+BD215*AK216+BE215*AL216+BF215*AM216+BG215*AN216+BH215*AO216,"")</f>
        <v/>
      </c>
      <c r="BM216">
        <f>IF(ISNUMBER(BL216),AVERAGE(OFFSET(AF215,1-$Q$5,0,$Q$5,1)),"")</f>
        <v/>
      </c>
      <c r="BN216">
        <f>IF(ISNUMBER(BL216),(AF216-BL216)^2,"")</f>
        <v/>
      </c>
      <c r="BO216">
        <f>IF(ISNUMBER(BL216),AF216^2,"")</f>
        <v/>
      </c>
      <c r="BP216">
        <f>IF(ISNUMBER(BL216),(AF216-BM216)^2,"")</f>
        <v/>
      </c>
    </row>
    <row r="217">
      <c r="O217">
        <f>IF($R217="","",IF($Q$1="Weekly",INT(($R217-2)/7),IF($Q$1="Quarterly",YEAR($R217)*4+ROUNDUP(MONTH($R217)/3),YEAR($R217)*12+MONTH($R217))))</f>
        <v/>
      </c>
      <c r="P217">
        <f>IF($R217="","",IF($R218="",1,IF($O217&lt;&gt;$O218,1,0)))</f>
        <v/>
      </c>
      <c r="Q217">
        <f>IF($P217=1,SUM($P$7:$P217),"")</f>
        <v/>
      </c>
      <c r="R217">
        <f>IF($A217="","",IF(ISNUMBER($A217),$A217,IFERROR(DATEVALUE($A217),NA())))</f>
        <v/>
      </c>
      <c r="S217" s="7">
        <f>IFERROR(INDEX($R$7:$R$60000,MATCH(ROW()-6,$Q$7:$Q$60000,0)),"")</f>
        <v/>
      </c>
      <c r="T217">
        <f>IFERROR(INDEX($B$7:$B$60000,MATCH(ROW()-6,$Q$7:$Q$60000,0))*1,"")</f>
        <v/>
      </c>
      <c r="U217">
        <f>IFERROR(INDEX($C$7:$C$60000,MATCH(ROW()-6,$Q$7:$Q$60000,0))*1,"")</f>
        <v/>
      </c>
      <c r="V217">
        <f>IFERROR(INDEX($D$7:$D$60000,MATCH(ROW()-6,$Q$7:$Q$60000,0))*1,"")</f>
        <v/>
      </c>
      <c r="W217">
        <f>IFERROR(INDEX($E$7:$E$60000,MATCH(ROW()-6,$Q$7:$Q$60000,0))*1,"")</f>
        <v/>
      </c>
      <c r="X217">
        <f>IFERROR(INDEX($F$7:$F$60000,MATCH(ROW()-6,$Q$7:$Q$60000,0))*1,"")</f>
        <v/>
      </c>
      <c r="Y217">
        <f>IFERROR(INDEX($G$7:$G$60000,MATCH(ROW()-6,$Q$7:$Q$60000,0))*1,"")</f>
        <v/>
      </c>
      <c r="Z217">
        <f>IFERROR(INDEX($H$7:$H$60000,MATCH(ROW()-6,$Q$7:$Q$60000,0))*1,"")</f>
        <v/>
      </c>
      <c r="AA217">
        <f>IFERROR(INDEX($I$7:$I$60000,MATCH(ROW()-6,$Q$7:$Q$60000,0))*1,"")</f>
        <v/>
      </c>
      <c r="AB217">
        <f>IFERROR(INDEX($J$7:$J$60000,MATCH(ROW()-6,$Q$7:$Q$60000,0))*1,"")</f>
        <v/>
      </c>
      <c r="AC217">
        <f>IFERROR(INDEX($K$7:$K$60000,MATCH(ROW()-6,$Q$7:$Q$60000,0))*1,"")</f>
        <v/>
      </c>
      <c r="AF217" s="9">
        <f>IF(OR($S217="",$S216=""),"",IF($B$5="diff",($T217-$T216),LN($T217/$T216)))</f>
        <v/>
      </c>
      <c r="AG217" s="9">
        <f>IF(OR($S217="",$S216=""),"",IF($C$5="diff",(U217-U216),LN(U217/U216)))</f>
        <v/>
      </c>
      <c r="AH217" s="9">
        <f>IF(OR($S217="",$S216=""),"",IF($D$5="diff",(V217-V216),LN(V217/V216)))</f>
        <v/>
      </c>
      <c r="AI217" s="9">
        <f>IF(OR($S217="",$S216=""),"",IF($E$5="diff",(W217-W216),LN(W217/W216)))</f>
        <v/>
      </c>
      <c r="AJ217" s="9">
        <f>IF(OR($S217="",$S216=""),"",IF($F$5="diff",(X217-X216),LN(X217/X216)))</f>
        <v/>
      </c>
      <c r="AK217" s="9">
        <f>IF(OR($S217="",$S216=""),"",IF($G$5="diff",(Y217-Y216),LN(Y217/Y216)))</f>
        <v/>
      </c>
      <c r="AL217" s="9">
        <f>IF(OR($S217="",$S216=""),"",IF($H$5="diff",(Z217-Z216),LN(Z217/Z216)))</f>
        <v/>
      </c>
      <c r="AM217" s="9">
        <f>IF(OR($S217="",$S216=""),"",IF($I$5="diff",(AA217-AA216),LN(AA217/AA216)))</f>
        <v/>
      </c>
      <c r="AN217" s="9">
        <f>IF(OR($S217="",$S216=""),"",IF($J$5="diff",(AB217-AB216),LN(AB217/AB216)))</f>
        <v/>
      </c>
      <c r="AO217" s="9">
        <f>IF(OR($S217="",$S216=""),"",IF($K$5="diff",(AC217-AC216),LN(AC217/AC216)))</f>
        <v/>
      </c>
      <c r="AR217" s="9">
        <f>IF($AF217="","",$AU$13+$AU$4*AG217+$AU$5*AH217+$AU$6*AI217+$AU$7*AJ217+$AU$8*AK217+$AU$9*AL217+$AU$10*AM217+$AU$11*AN217+$AU$12*AO217)</f>
        <v/>
      </c>
      <c r="AY217" s="10">
        <f>IF(AND((ROW()-7)&gt;=$Q$5,(ROW()-6)&lt;=$Q$3),INDEX(LINEST(OFFSET(AF217,1-$Q$5,0,$Q$5,1),OFFSET(AG217,1-$Q$5,0,$Q$5,9),TRUE,TRUE),1,10)*$Q$4,"")</f>
        <v/>
      </c>
      <c r="AZ217" s="9">
        <f>IF(AND((ROW()-7)&gt;=$Q$5,(ROW()-6)&lt;=$Q$3),INDEX(LINEST(OFFSET(AF217,1-$Q$5,0,$Q$5,1),OFFSET(AG217,1-$Q$5,0,$Q$5,9),TRUE,TRUE),1,9),"")</f>
        <v/>
      </c>
      <c r="BA217" s="9">
        <f>IF(AND((ROW()-7)&gt;=$Q$5,(ROW()-6)&lt;=$Q$3),INDEX(LINEST(OFFSET(AF217,1-$Q$5,0,$Q$5,1),OFFSET(AG217,1-$Q$5,0,$Q$5,9),TRUE,TRUE),1,8),"")</f>
        <v/>
      </c>
      <c r="BB217" s="9">
        <f>IF(AND((ROW()-7)&gt;=$Q$5,(ROW()-6)&lt;=$Q$3),INDEX(LINEST(OFFSET(AF217,1-$Q$5,0,$Q$5,1),OFFSET(AG217,1-$Q$5,0,$Q$5,9),TRUE,TRUE),1,7),"")</f>
        <v/>
      </c>
      <c r="BC217" s="9">
        <f>IF(AND((ROW()-7)&gt;=$Q$5,(ROW()-6)&lt;=$Q$3),INDEX(LINEST(OFFSET(AF217,1-$Q$5,0,$Q$5,1),OFFSET(AG217,1-$Q$5,0,$Q$5,9),TRUE,TRUE),1,6),"")</f>
        <v/>
      </c>
      <c r="BD217" s="9">
        <f>IF(AND((ROW()-7)&gt;=$Q$5,(ROW()-6)&lt;=$Q$3),INDEX(LINEST(OFFSET(AF217,1-$Q$5,0,$Q$5,1),OFFSET(AG217,1-$Q$5,0,$Q$5,9),TRUE,TRUE),1,5),"")</f>
        <v/>
      </c>
      <c r="BE217" s="9">
        <f>IF(AND((ROW()-7)&gt;=$Q$5,(ROW()-6)&lt;=$Q$3),INDEX(LINEST(OFFSET(AF217,1-$Q$5,0,$Q$5,1),OFFSET(AG217,1-$Q$5,0,$Q$5,9),TRUE,TRUE),1,4),"")</f>
        <v/>
      </c>
      <c r="BF217" s="9">
        <f>IF(AND((ROW()-7)&gt;=$Q$5,(ROW()-6)&lt;=$Q$3),INDEX(LINEST(OFFSET(AF217,1-$Q$5,0,$Q$5,1),OFFSET(AG217,1-$Q$5,0,$Q$5,9),TRUE,TRUE),1,3),"")</f>
        <v/>
      </c>
      <c r="BG217" s="9">
        <f>IF(AND((ROW()-7)&gt;=$Q$5,(ROW()-6)&lt;=$Q$3),INDEX(LINEST(OFFSET(AF217,1-$Q$5,0,$Q$5,1),OFFSET(AG217,1-$Q$5,0,$Q$5,9),TRUE,TRUE),1,2),"")</f>
        <v/>
      </c>
      <c r="BH217" s="9">
        <f>IF(AND((ROW()-7)&gt;=$Q$5,(ROW()-6)&lt;=$Q$3),INDEX(LINEST(OFFSET(AF217,1-$Q$5,0,$Q$5,1),OFFSET(AG217,1-$Q$5,0,$Q$5,9),TRUE,TRUE),1,1),"")</f>
        <v/>
      </c>
      <c r="BI217" s="10">
        <f>IF(AND((ROW()-7)&gt;=$Q$5,(ROW()-6)&lt;=$Q$3),INDEX(LINEST(OFFSET(AF217,1-$Q$5,0,$Q$5,1),OFFSET(AG217,1-$Q$5,0,$Q$5,9),TRUE,TRUE),3,1),"")</f>
        <v/>
      </c>
      <c r="BL217" s="9">
        <f>IF(AND((ROW()-6)&lt;=$Q$3,ISNUMBER(AY216)),AY216/$Q$4+AZ216*AG217+BA216*AH217+BB216*AI217+BC216*AJ217+BD216*AK217+BE216*AL217+BF216*AM217+BG216*AN217+BH216*AO217,"")</f>
        <v/>
      </c>
      <c r="BM217">
        <f>IF(ISNUMBER(BL217),AVERAGE(OFFSET(AF216,1-$Q$5,0,$Q$5,1)),"")</f>
        <v/>
      </c>
      <c r="BN217">
        <f>IF(ISNUMBER(BL217),(AF217-BL217)^2,"")</f>
        <v/>
      </c>
      <c r="BO217">
        <f>IF(ISNUMBER(BL217),AF217^2,"")</f>
        <v/>
      </c>
      <c r="BP217">
        <f>IF(ISNUMBER(BL217),(AF217-BM217)^2,"")</f>
        <v/>
      </c>
    </row>
    <row r="218">
      <c r="O218">
        <f>IF($R218="","",IF($Q$1="Weekly",INT(($R218-2)/7),IF($Q$1="Quarterly",YEAR($R218)*4+ROUNDUP(MONTH($R218)/3),YEAR($R218)*12+MONTH($R218))))</f>
        <v/>
      </c>
      <c r="P218">
        <f>IF($R218="","",IF($R219="",1,IF($O218&lt;&gt;$O219,1,0)))</f>
        <v/>
      </c>
      <c r="Q218">
        <f>IF($P218=1,SUM($P$7:$P218),"")</f>
        <v/>
      </c>
      <c r="R218">
        <f>IF($A218="","",IF(ISNUMBER($A218),$A218,IFERROR(DATEVALUE($A218),NA())))</f>
        <v/>
      </c>
      <c r="S218" s="7">
        <f>IFERROR(INDEX($R$7:$R$60000,MATCH(ROW()-6,$Q$7:$Q$60000,0)),"")</f>
        <v/>
      </c>
      <c r="T218">
        <f>IFERROR(INDEX($B$7:$B$60000,MATCH(ROW()-6,$Q$7:$Q$60000,0))*1,"")</f>
        <v/>
      </c>
      <c r="U218">
        <f>IFERROR(INDEX($C$7:$C$60000,MATCH(ROW()-6,$Q$7:$Q$60000,0))*1,"")</f>
        <v/>
      </c>
      <c r="V218">
        <f>IFERROR(INDEX($D$7:$D$60000,MATCH(ROW()-6,$Q$7:$Q$60000,0))*1,"")</f>
        <v/>
      </c>
      <c r="W218">
        <f>IFERROR(INDEX($E$7:$E$60000,MATCH(ROW()-6,$Q$7:$Q$60000,0))*1,"")</f>
        <v/>
      </c>
      <c r="X218">
        <f>IFERROR(INDEX($F$7:$F$60000,MATCH(ROW()-6,$Q$7:$Q$60000,0))*1,"")</f>
        <v/>
      </c>
      <c r="Y218">
        <f>IFERROR(INDEX($G$7:$G$60000,MATCH(ROW()-6,$Q$7:$Q$60000,0))*1,"")</f>
        <v/>
      </c>
      <c r="Z218">
        <f>IFERROR(INDEX($H$7:$H$60000,MATCH(ROW()-6,$Q$7:$Q$60000,0))*1,"")</f>
        <v/>
      </c>
      <c r="AA218">
        <f>IFERROR(INDEX($I$7:$I$60000,MATCH(ROW()-6,$Q$7:$Q$60000,0))*1,"")</f>
        <v/>
      </c>
      <c r="AB218">
        <f>IFERROR(INDEX($J$7:$J$60000,MATCH(ROW()-6,$Q$7:$Q$60000,0))*1,"")</f>
        <v/>
      </c>
      <c r="AC218">
        <f>IFERROR(INDEX($K$7:$K$60000,MATCH(ROW()-6,$Q$7:$Q$60000,0))*1,"")</f>
        <v/>
      </c>
      <c r="AF218" s="9">
        <f>IF(OR($S218="",$S217=""),"",IF($B$5="diff",($T218-$T217),LN($T218/$T217)))</f>
        <v/>
      </c>
      <c r="AG218" s="9">
        <f>IF(OR($S218="",$S217=""),"",IF($C$5="diff",(U218-U217),LN(U218/U217)))</f>
        <v/>
      </c>
      <c r="AH218" s="9">
        <f>IF(OR($S218="",$S217=""),"",IF($D$5="diff",(V218-V217),LN(V218/V217)))</f>
        <v/>
      </c>
      <c r="AI218" s="9">
        <f>IF(OR($S218="",$S217=""),"",IF($E$5="diff",(W218-W217),LN(W218/W217)))</f>
        <v/>
      </c>
      <c r="AJ218" s="9">
        <f>IF(OR($S218="",$S217=""),"",IF($F$5="diff",(X218-X217),LN(X218/X217)))</f>
        <v/>
      </c>
      <c r="AK218" s="9">
        <f>IF(OR($S218="",$S217=""),"",IF($G$5="diff",(Y218-Y217),LN(Y218/Y217)))</f>
        <v/>
      </c>
      <c r="AL218" s="9">
        <f>IF(OR($S218="",$S217=""),"",IF($H$5="diff",(Z218-Z217),LN(Z218/Z217)))</f>
        <v/>
      </c>
      <c r="AM218" s="9">
        <f>IF(OR($S218="",$S217=""),"",IF($I$5="diff",(AA218-AA217),LN(AA218/AA217)))</f>
        <v/>
      </c>
      <c r="AN218" s="9">
        <f>IF(OR($S218="",$S217=""),"",IF($J$5="diff",(AB218-AB217),LN(AB218/AB217)))</f>
        <v/>
      </c>
      <c r="AO218" s="9">
        <f>IF(OR($S218="",$S217=""),"",IF($K$5="diff",(AC218-AC217),LN(AC218/AC217)))</f>
        <v/>
      </c>
      <c r="AR218" s="9">
        <f>IF($AF218="","",$AU$13+$AU$4*AG218+$AU$5*AH218+$AU$6*AI218+$AU$7*AJ218+$AU$8*AK218+$AU$9*AL218+$AU$10*AM218+$AU$11*AN218+$AU$12*AO218)</f>
        <v/>
      </c>
      <c r="AY218" s="10">
        <f>IF(AND((ROW()-7)&gt;=$Q$5,(ROW()-6)&lt;=$Q$3),INDEX(LINEST(OFFSET(AF218,1-$Q$5,0,$Q$5,1),OFFSET(AG218,1-$Q$5,0,$Q$5,9),TRUE,TRUE),1,10)*$Q$4,"")</f>
        <v/>
      </c>
      <c r="AZ218" s="9">
        <f>IF(AND((ROW()-7)&gt;=$Q$5,(ROW()-6)&lt;=$Q$3),INDEX(LINEST(OFFSET(AF218,1-$Q$5,0,$Q$5,1),OFFSET(AG218,1-$Q$5,0,$Q$5,9),TRUE,TRUE),1,9),"")</f>
        <v/>
      </c>
      <c r="BA218" s="9">
        <f>IF(AND((ROW()-7)&gt;=$Q$5,(ROW()-6)&lt;=$Q$3),INDEX(LINEST(OFFSET(AF218,1-$Q$5,0,$Q$5,1),OFFSET(AG218,1-$Q$5,0,$Q$5,9),TRUE,TRUE),1,8),"")</f>
        <v/>
      </c>
      <c r="BB218" s="9">
        <f>IF(AND((ROW()-7)&gt;=$Q$5,(ROW()-6)&lt;=$Q$3),INDEX(LINEST(OFFSET(AF218,1-$Q$5,0,$Q$5,1),OFFSET(AG218,1-$Q$5,0,$Q$5,9),TRUE,TRUE),1,7),"")</f>
        <v/>
      </c>
      <c r="BC218" s="9">
        <f>IF(AND((ROW()-7)&gt;=$Q$5,(ROW()-6)&lt;=$Q$3),INDEX(LINEST(OFFSET(AF218,1-$Q$5,0,$Q$5,1),OFFSET(AG218,1-$Q$5,0,$Q$5,9),TRUE,TRUE),1,6),"")</f>
        <v/>
      </c>
      <c r="BD218" s="9">
        <f>IF(AND((ROW()-7)&gt;=$Q$5,(ROW()-6)&lt;=$Q$3),INDEX(LINEST(OFFSET(AF218,1-$Q$5,0,$Q$5,1),OFFSET(AG218,1-$Q$5,0,$Q$5,9),TRUE,TRUE),1,5),"")</f>
        <v/>
      </c>
      <c r="BE218" s="9">
        <f>IF(AND((ROW()-7)&gt;=$Q$5,(ROW()-6)&lt;=$Q$3),INDEX(LINEST(OFFSET(AF218,1-$Q$5,0,$Q$5,1),OFFSET(AG218,1-$Q$5,0,$Q$5,9),TRUE,TRUE),1,4),"")</f>
        <v/>
      </c>
      <c r="BF218" s="9">
        <f>IF(AND((ROW()-7)&gt;=$Q$5,(ROW()-6)&lt;=$Q$3),INDEX(LINEST(OFFSET(AF218,1-$Q$5,0,$Q$5,1),OFFSET(AG218,1-$Q$5,0,$Q$5,9),TRUE,TRUE),1,3),"")</f>
        <v/>
      </c>
      <c r="BG218" s="9">
        <f>IF(AND((ROW()-7)&gt;=$Q$5,(ROW()-6)&lt;=$Q$3),INDEX(LINEST(OFFSET(AF218,1-$Q$5,0,$Q$5,1),OFFSET(AG218,1-$Q$5,0,$Q$5,9),TRUE,TRUE),1,2),"")</f>
        <v/>
      </c>
      <c r="BH218" s="9">
        <f>IF(AND((ROW()-7)&gt;=$Q$5,(ROW()-6)&lt;=$Q$3),INDEX(LINEST(OFFSET(AF218,1-$Q$5,0,$Q$5,1),OFFSET(AG218,1-$Q$5,0,$Q$5,9),TRUE,TRUE),1,1),"")</f>
        <v/>
      </c>
      <c r="BI218" s="10">
        <f>IF(AND((ROW()-7)&gt;=$Q$5,(ROW()-6)&lt;=$Q$3),INDEX(LINEST(OFFSET(AF218,1-$Q$5,0,$Q$5,1),OFFSET(AG218,1-$Q$5,0,$Q$5,9),TRUE,TRUE),3,1),"")</f>
        <v/>
      </c>
      <c r="BL218" s="9">
        <f>IF(AND((ROW()-6)&lt;=$Q$3,ISNUMBER(AY217)),AY217/$Q$4+AZ217*AG218+BA217*AH218+BB217*AI218+BC217*AJ218+BD217*AK218+BE217*AL218+BF217*AM218+BG217*AN218+BH217*AO218,"")</f>
        <v/>
      </c>
      <c r="BM218">
        <f>IF(ISNUMBER(BL218),AVERAGE(OFFSET(AF217,1-$Q$5,0,$Q$5,1)),"")</f>
        <v/>
      </c>
      <c r="BN218">
        <f>IF(ISNUMBER(BL218),(AF218-BL218)^2,"")</f>
        <v/>
      </c>
      <c r="BO218">
        <f>IF(ISNUMBER(BL218),AF218^2,"")</f>
        <v/>
      </c>
      <c r="BP218">
        <f>IF(ISNUMBER(BL218),(AF218-BM218)^2,"")</f>
        <v/>
      </c>
    </row>
    <row r="219">
      <c r="O219">
        <f>IF($R219="","",IF($Q$1="Weekly",INT(($R219-2)/7),IF($Q$1="Quarterly",YEAR($R219)*4+ROUNDUP(MONTH($R219)/3),YEAR($R219)*12+MONTH($R219))))</f>
        <v/>
      </c>
      <c r="P219">
        <f>IF($R219="","",IF($R220="",1,IF($O219&lt;&gt;$O220,1,0)))</f>
        <v/>
      </c>
      <c r="Q219">
        <f>IF($P219=1,SUM($P$7:$P219),"")</f>
        <v/>
      </c>
      <c r="R219">
        <f>IF($A219="","",IF(ISNUMBER($A219),$A219,IFERROR(DATEVALUE($A219),NA())))</f>
        <v/>
      </c>
      <c r="S219" s="7">
        <f>IFERROR(INDEX($R$7:$R$60000,MATCH(ROW()-6,$Q$7:$Q$60000,0)),"")</f>
        <v/>
      </c>
      <c r="T219">
        <f>IFERROR(INDEX($B$7:$B$60000,MATCH(ROW()-6,$Q$7:$Q$60000,0))*1,"")</f>
        <v/>
      </c>
      <c r="U219">
        <f>IFERROR(INDEX($C$7:$C$60000,MATCH(ROW()-6,$Q$7:$Q$60000,0))*1,"")</f>
        <v/>
      </c>
      <c r="V219">
        <f>IFERROR(INDEX($D$7:$D$60000,MATCH(ROW()-6,$Q$7:$Q$60000,0))*1,"")</f>
        <v/>
      </c>
      <c r="W219">
        <f>IFERROR(INDEX($E$7:$E$60000,MATCH(ROW()-6,$Q$7:$Q$60000,0))*1,"")</f>
        <v/>
      </c>
      <c r="X219">
        <f>IFERROR(INDEX($F$7:$F$60000,MATCH(ROW()-6,$Q$7:$Q$60000,0))*1,"")</f>
        <v/>
      </c>
      <c r="Y219">
        <f>IFERROR(INDEX($G$7:$G$60000,MATCH(ROW()-6,$Q$7:$Q$60000,0))*1,"")</f>
        <v/>
      </c>
      <c r="Z219">
        <f>IFERROR(INDEX($H$7:$H$60000,MATCH(ROW()-6,$Q$7:$Q$60000,0))*1,"")</f>
        <v/>
      </c>
      <c r="AA219">
        <f>IFERROR(INDEX($I$7:$I$60000,MATCH(ROW()-6,$Q$7:$Q$60000,0))*1,"")</f>
        <v/>
      </c>
      <c r="AB219">
        <f>IFERROR(INDEX($J$7:$J$60000,MATCH(ROW()-6,$Q$7:$Q$60000,0))*1,"")</f>
        <v/>
      </c>
      <c r="AC219">
        <f>IFERROR(INDEX($K$7:$K$60000,MATCH(ROW()-6,$Q$7:$Q$60000,0))*1,"")</f>
        <v/>
      </c>
      <c r="AF219" s="9">
        <f>IF(OR($S219="",$S218=""),"",IF($B$5="diff",($T219-$T218),LN($T219/$T218)))</f>
        <v/>
      </c>
      <c r="AG219" s="9">
        <f>IF(OR($S219="",$S218=""),"",IF($C$5="diff",(U219-U218),LN(U219/U218)))</f>
        <v/>
      </c>
      <c r="AH219" s="9">
        <f>IF(OR($S219="",$S218=""),"",IF($D$5="diff",(V219-V218),LN(V219/V218)))</f>
        <v/>
      </c>
      <c r="AI219" s="9">
        <f>IF(OR($S219="",$S218=""),"",IF($E$5="diff",(W219-W218),LN(W219/W218)))</f>
        <v/>
      </c>
      <c r="AJ219" s="9">
        <f>IF(OR($S219="",$S218=""),"",IF($F$5="diff",(X219-X218),LN(X219/X218)))</f>
        <v/>
      </c>
      <c r="AK219" s="9">
        <f>IF(OR($S219="",$S218=""),"",IF($G$5="diff",(Y219-Y218),LN(Y219/Y218)))</f>
        <v/>
      </c>
      <c r="AL219" s="9">
        <f>IF(OR($S219="",$S218=""),"",IF($H$5="diff",(Z219-Z218),LN(Z219/Z218)))</f>
        <v/>
      </c>
      <c r="AM219" s="9">
        <f>IF(OR($S219="",$S218=""),"",IF($I$5="diff",(AA219-AA218),LN(AA219/AA218)))</f>
        <v/>
      </c>
      <c r="AN219" s="9">
        <f>IF(OR($S219="",$S218=""),"",IF($J$5="diff",(AB219-AB218),LN(AB219/AB218)))</f>
        <v/>
      </c>
      <c r="AO219" s="9">
        <f>IF(OR($S219="",$S218=""),"",IF($K$5="diff",(AC219-AC218),LN(AC219/AC218)))</f>
        <v/>
      </c>
      <c r="AR219" s="9">
        <f>IF($AF219="","",$AU$13+$AU$4*AG219+$AU$5*AH219+$AU$6*AI219+$AU$7*AJ219+$AU$8*AK219+$AU$9*AL219+$AU$10*AM219+$AU$11*AN219+$AU$12*AO219)</f>
        <v/>
      </c>
      <c r="AY219" s="10">
        <f>IF(AND((ROW()-7)&gt;=$Q$5,(ROW()-6)&lt;=$Q$3),INDEX(LINEST(OFFSET(AF219,1-$Q$5,0,$Q$5,1),OFFSET(AG219,1-$Q$5,0,$Q$5,9),TRUE,TRUE),1,10)*$Q$4,"")</f>
        <v/>
      </c>
      <c r="AZ219" s="9">
        <f>IF(AND((ROW()-7)&gt;=$Q$5,(ROW()-6)&lt;=$Q$3),INDEX(LINEST(OFFSET(AF219,1-$Q$5,0,$Q$5,1),OFFSET(AG219,1-$Q$5,0,$Q$5,9),TRUE,TRUE),1,9),"")</f>
        <v/>
      </c>
      <c r="BA219" s="9">
        <f>IF(AND((ROW()-7)&gt;=$Q$5,(ROW()-6)&lt;=$Q$3),INDEX(LINEST(OFFSET(AF219,1-$Q$5,0,$Q$5,1),OFFSET(AG219,1-$Q$5,0,$Q$5,9),TRUE,TRUE),1,8),"")</f>
        <v/>
      </c>
      <c r="BB219" s="9">
        <f>IF(AND((ROW()-7)&gt;=$Q$5,(ROW()-6)&lt;=$Q$3),INDEX(LINEST(OFFSET(AF219,1-$Q$5,0,$Q$5,1),OFFSET(AG219,1-$Q$5,0,$Q$5,9),TRUE,TRUE),1,7),"")</f>
        <v/>
      </c>
      <c r="BC219" s="9">
        <f>IF(AND((ROW()-7)&gt;=$Q$5,(ROW()-6)&lt;=$Q$3),INDEX(LINEST(OFFSET(AF219,1-$Q$5,0,$Q$5,1),OFFSET(AG219,1-$Q$5,0,$Q$5,9),TRUE,TRUE),1,6),"")</f>
        <v/>
      </c>
      <c r="BD219" s="9">
        <f>IF(AND((ROW()-7)&gt;=$Q$5,(ROW()-6)&lt;=$Q$3),INDEX(LINEST(OFFSET(AF219,1-$Q$5,0,$Q$5,1),OFFSET(AG219,1-$Q$5,0,$Q$5,9),TRUE,TRUE),1,5),"")</f>
        <v/>
      </c>
      <c r="BE219" s="9">
        <f>IF(AND((ROW()-7)&gt;=$Q$5,(ROW()-6)&lt;=$Q$3),INDEX(LINEST(OFFSET(AF219,1-$Q$5,0,$Q$5,1),OFFSET(AG219,1-$Q$5,0,$Q$5,9),TRUE,TRUE),1,4),"")</f>
        <v/>
      </c>
      <c r="BF219" s="9">
        <f>IF(AND((ROW()-7)&gt;=$Q$5,(ROW()-6)&lt;=$Q$3),INDEX(LINEST(OFFSET(AF219,1-$Q$5,0,$Q$5,1),OFFSET(AG219,1-$Q$5,0,$Q$5,9),TRUE,TRUE),1,3),"")</f>
        <v/>
      </c>
      <c r="BG219" s="9">
        <f>IF(AND((ROW()-7)&gt;=$Q$5,(ROW()-6)&lt;=$Q$3),INDEX(LINEST(OFFSET(AF219,1-$Q$5,0,$Q$5,1),OFFSET(AG219,1-$Q$5,0,$Q$5,9),TRUE,TRUE),1,2),"")</f>
        <v/>
      </c>
      <c r="BH219" s="9">
        <f>IF(AND((ROW()-7)&gt;=$Q$5,(ROW()-6)&lt;=$Q$3),INDEX(LINEST(OFFSET(AF219,1-$Q$5,0,$Q$5,1),OFFSET(AG219,1-$Q$5,0,$Q$5,9),TRUE,TRUE),1,1),"")</f>
        <v/>
      </c>
      <c r="BI219" s="10">
        <f>IF(AND((ROW()-7)&gt;=$Q$5,(ROW()-6)&lt;=$Q$3),INDEX(LINEST(OFFSET(AF219,1-$Q$5,0,$Q$5,1),OFFSET(AG219,1-$Q$5,0,$Q$5,9),TRUE,TRUE),3,1),"")</f>
        <v/>
      </c>
      <c r="BL219" s="9">
        <f>IF(AND((ROW()-6)&lt;=$Q$3,ISNUMBER(AY218)),AY218/$Q$4+AZ218*AG219+BA218*AH219+BB218*AI219+BC218*AJ219+BD218*AK219+BE218*AL219+BF218*AM219+BG218*AN219+BH218*AO219,"")</f>
        <v/>
      </c>
      <c r="BM219">
        <f>IF(ISNUMBER(BL219),AVERAGE(OFFSET(AF218,1-$Q$5,0,$Q$5,1)),"")</f>
        <v/>
      </c>
      <c r="BN219">
        <f>IF(ISNUMBER(BL219),(AF219-BL219)^2,"")</f>
        <v/>
      </c>
      <c r="BO219">
        <f>IF(ISNUMBER(BL219),AF219^2,"")</f>
        <v/>
      </c>
      <c r="BP219">
        <f>IF(ISNUMBER(BL219),(AF219-BM219)^2,"")</f>
        <v/>
      </c>
    </row>
    <row r="220">
      <c r="O220">
        <f>IF($R220="","",IF($Q$1="Weekly",INT(($R220-2)/7),IF($Q$1="Quarterly",YEAR($R220)*4+ROUNDUP(MONTH($R220)/3),YEAR($R220)*12+MONTH($R220))))</f>
        <v/>
      </c>
      <c r="P220">
        <f>IF($R220="","",IF($R221="",1,IF($O220&lt;&gt;$O221,1,0)))</f>
        <v/>
      </c>
      <c r="Q220">
        <f>IF($P220=1,SUM($P$7:$P220),"")</f>
        <v/>
      </c>
      <c r="R220">
        <f>IF($A220="","",IF(ISNUMBER($A220),$A220,IFERROR(DATEVALUE($A220),NA())))</f>
        <v/>
      </c>
      <c r="S220" s="7">
        <f>IFERROR(INDEX($R$7:$R$60000,MATCH(ROW()-6,$Q$7:$Q$60000,0)),"")</f>
        <v/>
      </c>
      <c r="T220">
        <f>IFERROR(INDEX($B$7:$B$60000,MATCH(ROW()-6,$Q$7:$Q$60000,0))*1,"")</f>
        <v/>
      </c>
      <c r="U220">
        <f>IFERROR(INDEX($C$7:$C$60000,MATCH(ROW()-6,$Q$7:$Q$60000,0))*1,"")</f>
        <v/>
      </c>
      <c r="V220">
        <f>IFERROR(INDEX($D$7:$D$60000,MATCH(ROW()-6,$Q$7:$Q$60000,0))*1,"")</f>
        <v/>
      </c>
      <c r="W220">
        <f>IFERROR(INDEX($E$7:$E$60000,MATCH(ROW()-6,$Q$7:$Q$60000,0))*1,"")</f>
        <v/>
      </c>
      <c r="X220">
        <f>IFERROR(INDEX($F$7:$F$60000,MATCH(ROW()-6,$Q$7:$Q$60000,0))*1,"")</f>
        <v/>
      </c>
      <c r="Y220">
        <f>IFERROR(INDEX($G$7:$G$60000,MATCH(ROW()-6,$Q$7:$Q$60000,0))*1,"")</f>
        <v/>
      </c>
      <c r="Z220">
        <f>IFERROR(INDEX($H$7:$H$60000,MATCH(ROW()-6,$Q$7:$Q$60000,0))*1,"")</f>
        <v/>
      </c>
      <c r="AA220">
        <f>IFERROR(INDEX($I$7:$I$60000,MATCH(ROW()-6,$Q$7:$Q$60000,0))*1,"")</f>
        <v/>
      </c>
      <c r="AB220">
        <f>IFERROR(INDEX($J$7:$J$60000,MATCH(ROW()-6,$Q$7:$Q$60000,0))*1,"")</f>
        <v/>
      </c>
      <c r="AC220">
        <f>IFERROR(INDEX($K$7:$K$60000,MATCH(ROW()-6,$Q$7:$Q$60000,0))*1,"")</f>
        <v/>
      </c>
      <c r="AF220" s="9">
        <f>IF(OR($S220="",$S219=""),"",IF($B$5="diff",($T220-$T219),LN($T220/$T219)))</f>
        <v/>
      </c>
      <c r="AG220" s="9">
        <f>IF(OR($S220="",$S219=""),"",IF($C$5="diff",(U220-U219),LN(U220/U219)))</f>
        <v/>
      </c>
      <c r="AH220" s="9">
        <f>IF(OR($S220="",$S219=""),"",IF($D$5="diff",(V220-V219),LN(V220/V219)))</f>
        <v/>
      </c>
      <c r="AI220" s="9">
        <f>IF(OR($S220="",$S219=""),"",IF($E$5="diff",(W220-W219),LN(W220/W219)))</f>
        <v/>
      </c>
      <c r="AJ220" s="9">
        <f>IF(OR($S220="",$S219=""),"",IF($F$5="diff",(X220-X219),LN(X220/X219)))</f>
        <v/>
      </c>
      <c r="AK220" s="9">
        <f>IF(OR($S220="",$S219=""),"",IF($G$5="diff",(Y220-Y219),LN(Y220/Y219)))</f>
        <v/>
      </c>
      <c r="AL220" s="9">
        <f>IF(OR($S220="",$S219=""),"",IF($H$5="diff",(Z220-Z219),LN(Z220/Z219)))</f>
        <v/>
      </c>
      <c r="AM220" s="9">
        <f>IF(OR($S220="",$S219=""),"",IF($I$5="diff",(AA220-AA219),LN(AA220/AA219)))</f>
        <v/>
      </c>
      <c r="AN220" s="9">
        <f>IF(OR($S220="",$S219=""),"",IF($J$5="diff",(AB220-AB219),LN(AB220/AB219)))</f>
        <v/>
      </c>
      <c r="AO220" s="9">
        <f>IF(OR($S220="",$S219=""),"",IF($K$5="diff",(AC220-AC219),LN(AC220/AC219)))</f>
        <v/>
      </c>
      <c r="AR220" s="9">
        <f>IF($AF220="","",$AU$13+$AU$4*AG220+$AU$5*AH220+$AU$6*AI220+$AU$7*AJ220+$AU$8*AK220+$AU$9*AL220+$AU$10*AM220+$AU$11*AN220+$AU$12*AO220)</f>
        <v/>
      </c>
      <c r="AY220" s="10">
        <f>IF(AND((ROW()-7)&gt;=$Q$5,(ROW()-6)&lt;=$Q$3),INDEX(LINEST(OFFSET(AF220,1-$Q$5,0,$Q$5,1),OFFSET(AG220,1-$Q$5,0,$Q$5,9),TRUE,TRUE),1,10)*$Q$4,"")</f>
        <v/>
      </c>
      <c r="AZ220" s="9">
        <f>IF(AND((ROW()-7)&gt;=$Q$5,(ROW()-6)&lt;=$Q$3),INDEX(LINEST(OFFSET(AF220,1-$Q$5,0,$Q$5,1),OFFSET(AG220,1-$Q$5,0,$Q$5,9),TRUE,TRUE),1,9),"")</f>
        <v/>
      </c>
      <c r="BA220" s="9">
        <f>IF(AND((ROW()-7)&gt;=$Q$5,(ROW()-6)&lt;=$Q$3),INDEX(LINEST(OFFSET(AF220,1-$Q$5,0,$Q$5,1),OFFSET(AG220,1-$Q$5,0,$Q$5,9),TRUE,TRUE),1,8),"")</f>
        <v/>
      </c>
      <c r="BB220" s="9">
        <f>IF(AND((ROW()-7)&gt;=$Q$5,(ROW()-6)&lt;=$Q$3),INDEX(LINEST(OFFSET(AF220,1-$Q$5,0,$Q$5,1),OFFSET(AG220,1-$Q$5,0,$Q$5,9),TRUE,TRUE),1,7),"")</f>
        <v/>
      </c>
      <c r="BC220" s="9">
        <f>IF(AND((ROW()-7)&gt;=$Q$5,(ROW()-6)&lt;=$Q$3),INDEX(LINEST(OFFSET(AF220,1-$Q$5,0,$Q$5,1),OFFSET(AG220,1-$Q$5,0,$Q$5,9),TRUE,TRUE),1,6),"")</f>
        <v/>
      </c>
      <c r="BD220" s="9">
        <f>IF(AND((ROW()-7)&gt;=$Q$5,(ROW()-6)&lt;=$Q$3),INDEX(LINEST(OFFSET(AF220,1-$Q$5,0,$Q$5,1),OFFSET(AG220,1-$Q$5,0,$Q$5,9),TRUE,TRUE),1,5),"")</f>
        <v/>
      </c>
      <c r="BE220" s="9">
        <f>IF(AND((ROW()-7)&gt;=$Q$5,(ROW()-6)&lt;=$Q$3),INDEX(LINEST(OFFSET(AF220,1-$Q$5,0,$Q$5,1),OFFSET(AG220,1-$Q$5,0,$Q$5,9),TRUE,TRUE),1,4),"")</f>
        <v/>
      </c>
      <c r="BF220" s="9">
        <f>IF(AND((ROW()-7)&gt;=$Q$5,(ROW()-6)&lt;=$Q$3),INDEX(LINEST(OFFSET(AF220,1-$Q$5,0,$Q$5,1),OFFSET(AG220,1-$Q$5,0,$Q$5,9),TRUE,TRUE),1,3),"")</f>
        <v/>
      </c>
      <c r="BG220" s="9">
        <f>IF(AND((ROW()-7)&gt;=$Q$5,(ROW()-6)&lt;=$Q$3),INDEX(LINEST(OFFSET(AF220,1-$Q$5,0,$Q$5,1),OFFSET(AG220,1-$Q$5,0,$Q$5,9),TRUE,TRUE),1,2),"")</f>
        <v/>
      </c>
      <c r="BH220" s="9">
        <f>IF(AND((ROW()-7)&gt;=$Q$5,(ROW()-6)&lt;=$Q$3),INDEX(LINEST(OFFSET(AF220,1-$Q$5,0,$Q$5,1),OFFSET(AG220,1-$Q$5,0,$Q$5,9),TRUE,TRUE),1,1),"")</f>
        <v/>
      </c>
      <c r="BI220" s="10">
        <f>IF(AND((ROW()-7)&gt;=$Q$5,(ROW()-6)&lt;=$Q$3),INDEX(LINEST(OFFSET(AF220,1-$Q$5,0,$Q$5,1),OFFSET(AG220,1-$Q$5,0,$Q$5,9),TRUE,TRUE),3,1),"")</f>
        <v/>
      </c>
      <c r="BL220" s="9">
        <f>IF(AND((ROW()-6)&lt;=$Q$3,ISNUMBER(AY219)),AY219/$Q$4+AZ219*AG220+BA219*AH220+BB219*AI220+BC219*AJ220+BD219*AK220+BE219*AL220+BF219*AM220+BG219*AN220+BH219*AO220,"")</f>
        <v/>
      </c>
      <c r="BM220">
        <f>IF(ISNUMBER(BL220),AVERAGE(OFFSET(AF219,1-$Q$5,0,$Q$5,1)),"")</f>
        <v/>
      </c>
      <c r="BN220">
        <f>IF(ISNUMBER(BL220),(AF220-BL220)^2,"")</f>
        <v/>
      </c>
      <c r="BO220">
        <f>IF(ISNUMBER(BL220),AF220^2,"")</f>
        <v/>
      </c>
      <c r="BP220">
        <f>IF(ISNUMBER(BL220),(AF220-BM220)^2,"")</f>
        <v/>
      </c>
    </row>
    <row r="221">
      <c r="O221">
        <f>IF($R221="","",IF($Q$1="Weekly",INT(($R221-2)/7),IF($Q$1="Quarterly",YEAR($R221)*4+ROUNDUP(MONTH($R221)/3),YEAR($R221)*12+MONTH($R221))))</f>
        <v/>
      </c>
      <c r="P221">
        <f>IF($R221="","",IF($R222="",1,IF($O221&lt;&gt;$O222,1,0)))</f>
        <v/>
      </c>
      <c r="Q221">
        <f>IF($P221=1,SUM($P$7:$P221),"")</f>
        <v/>
      </c>
      <c r="R221">
        <f>IF($A221="","",IF(ISNUMBER($A221),$A221,IFERROR(DATEVALUE($A221),NA())))</f>
        <v/>
      </c>
      <c r="S221" s="7">
        <f>IFERROR(INDEX($R$7:$R$60000,MATCH(ROW()-6,$Q$7:$Q$60000,0)),"")</f>
        <v/>
      </c>
      <c r="T221">
        <f>IFERROR(INDEX($B$7:$B$60000,MATCH(ROW()-6,$Q$7:$Q$60000,0))*1,"")</f>
        <v/>
      </c>
      <c r="U221">
        <f>IFERROR(INDEX($C$7:$C$60000,MATCH(ROW()-6,$Q$7:$Q$60000,0))*1,"")</f>
        <v/>
      </c>
      <c r="V221">
        <f>IFERROR(INDEX($D$7:$D$60000,MATCH(ROW()-6,$Q$7:$Q$60000,0))*1,"")</f>
        <v/>
      </c>
      <c r="W221">
        <f>IFERROR(INDEX($E$7:$E$60000,MATCH(ROW()-6,$Q$7:$Q$60000,0))*1,"")</f>
        <v/>
      </c>
      <c r="X221">
        <f>IFERROR(INDEX($F$7:$F$60000,MATCH(ROW()-6,$Q$7:$Q$60000,0))*1,"")</f>
        <v/>
      </c>
      <c r="Y221">
        <f>IFERROR(INDEX($G$7:$G$60000,MATCH(ROW()-6,$Q$7:$Q$60000,0))*1,"")</f>
        <v/>
      </c>
      <c r="Z221">
        <f>IFERROR(INDEX($H$7:$H$60000,MATCH(ROW()-6,$Q$7:$Q$60000,0))*1,"")</f>
        <v/>
      </c>
      <c r="AA221">
        <f>IFERROR(INDEX($I$7:$I$60000,MATCH(ROW()-6,$Q$7:$Q$60000,0))*1,"")</f>
        <v/>
      </c>
      <c r="AB221">
        <f>IFERROR(INDEX($J$7:$J$60000,MATCH(ROW()-6,$Q$7:$Q$60000,0))*1,"")</f>
        <v/>
      </c>
      <c r="AC221">
        <f>IFERROR(INDEX($K$7:$K$60000,MATCH(ROW()-6,$Q$7:$Q$60000,0))*1,"")</f>
        <v/>
      </c>
      <c r="AF221" s="9">
        <f>IF(OR($S221="",$S220=""),"",IF($B$5="diff",($T221-$T220),LN($T221/$T220)))</f>
        <v/>
      </c>
      <c r="AG221" s="9">
        <f>IF(OR($S221="",$S220=""),"",IF($C$5="diff",(U221-U220),LN(U221/U220)))</f>
        <v/>
      </c>
      <c r="AH221" s="9">
        <f>IF(OR($S221="",$S220=""),"",IF($D$5="diff",(V221-V220),LN(V221/V220)))</f>
        <v/>
      </c>
      <c r="AI221" s="9">
        <f>IF(OR($S221="",$S220=""),"",IF($E$5="diff",(W221-W220),LN(W221/W220)))</f>
        <v/>
      </c>
      <c r="AJ221" s="9">
        <f>IF(OR($S221="",$S220=""),"",IF($F$5="diff",(X221-X220),LN(X221/X220)))</f>
        <v/>
      </c>
      <c r="AK221" s="9">
        <f>IF(OR($S221="",$S220=""),"",IF($G$5="diff",(Y221-Y220),LN(Y221/Y220)))</f>
        <v/>
      </c>
      <c r="AL221" s="9">
        <f>IF(OR($S221="",$S220=""),"",IF($H$5="diff",(Z221-Z220),LN(Z221/Z220)))</f>
        <v/>
      </c>
      <c r="AM221" s="9">
        <f>IF(OR($S221="",$S220=""),"",IF($I$5="diff",(AA221-AA220),LN(AA221/AA220)))</f>
        <v/>
      </c>
      <c r="AN221" s="9">
        <f>IF(OR($S221="",$S220=""),"",IF($J$5="diff",(AB221-AB220),LN(AB221/AB220)))</f>
        <v/>
      </c>
      <c r="AO221" s="9">
        <f>IF(OR($S221="",$S220=""),"",IF($K$5="diff",(AC221-AC220),LN(AC221/AC220)))</f>
        <v/>
      </c>
      <c r="AR221" s="9">
        <f>IF($AF221="","",$AU$13+$AU$4*AG221+$AU$5*AH221+$AU$6*AI221+$AU$7*AJ221+$AU$8*AK221+$AU$9*AL221+$AU$10*AM221+$AU$11*AN221+$AU$12*AO221)</f>
        <v/>
      </c>
      <c r="AY221" s="10">
        <f>IF(AND((ROW()-7)&gt;=$Q$5,(ROW()-6)&lt;=$Q$3),INDEX(LINEST(OFFSET(AF221,1-$Q$5,0,$Q$5,1),OFFSET(AG221,1-$Q$5,0,$Q$5,9),TRUE,TRUE),1,10)*$Q$4,"")</f>
        <v/>
      </c>
      <c r="AZ221" s="9">
        <f>IF(AND((ROW()-7)&gt;=$Q$5,(ROW()-6)&lt;=$Q$3),INDEX(LINEST(OFFSET(AF221,1-$Q$5,0,$Q$5,1),OFFSET(AG221,1-$Q$5,0,$Q$5,9),TRUE,TRUE),1,9),"")</f>
        <v/>
      </c>
      <c r="BA221" s="9">
        <f>IF(AND((ROW()-7)&gt;=$Q$5,(ROW()-6)&lt;=$Q$3),INDEX(LINEST(OFFSET(AF221,1-$Q$5,0,$Q$5,1),OFFSET(AG221,1-$Q$5,0,$Q$5,9),TRUE,TRUE),1,8),"")</f>
        <v/>
      </c>
      <c r="BB221" s="9">
        <f>IF(AND((ROW()-7)&gt;=$Q$5,(ROW()-6)&lt;=$Q$3),INDEX(LINEST(OFFSET(AF221,1-$Q$5,0,$Q$5,1),OFFSET(AG221,1-$Q$5,0,$Q$5,9),TRUE,TRUE),1,7),"")</f>
        <v/>
      </c>
      <c r="BC221" s="9">
        <f>IF(AND((ROW()-7)&gt;=$Q$5,(ROW()-6)&lt;=$Q$3),INDEX(LINEST(OFFSET(AF221,1-$Q$5,0,$Q$5,1),OFFSET(AG221,1-$Q$5,0,$Q$5,9),TRUE,TRUE),1,6),"")</f>
        <v/>
      </c>
      <c r="BD221" s="9">
        <f>IF(AND((ROW()-7)&gt;=$Q$5,(ROW()-6)&lt;=$Q$3),INDEX(LINEST(OFFSET(AF221,1-$Q$5,0,$Q$5,1),OFFSET(AG221,1-$Q$5,0,$Q$5,9),TRUE,TRUE),1,5),"")</f>
        <v/>
      </c>
      <c r="BE221" s="9">
        <f>IF(AND((ROW()-7)&gt;=$Q$5,(ROW()-6)&lt;=$Q$3),INDEX(LINEST(OFFSET(AF221,1-$Q$5,0,$Q$5,1),OFFSET(AG221,1-$Q$5,0,$Q$5,9),TRUE,TRUE),1,4),"")</f>
        <v/>
      </c>
      <c r="BF221" s="9">
        <f>IF(AND((ROW()-7)&gt;=$Q$5,(ROW()-6)&lt;=$Q$3),INDEX(LINEST(OFFSET(AF221,1-$Q$5,0,$Q$5,1),OFFSET(AG221,1-$Q$5,0,$Q$5,9),TRUE,TRUE),1,3),"")</f>
        <v/>
      </c>
      <c r="BG221" s="9">
        <f>IF(AND((ROW()-7)&gt;=$Q$5,(ROW()-6)&lt;=$Q$3),INDEX(LINEST(OFFSET(AF221,1-$Q$5,0,$Q$5,1),OFFSET(AG221,1-$Q$5,0,$Q$5,9),TRUE,TRUE),1,2),"")</f>
        <v/>
      </c>
      <c r="BH221" s="9">
        <f>IF(AND((ROW()-7)&gt;=$Q$5,(ROW()-6)&lt;=$Q$3),INDEX(LINEST(OFFSET(AF221,1-$Q$5,0,$Q$5,1),OFFSET(AG221,1-$Q$5,0,$Q$5,9),TRUE,TRUE),1,1),"")</f>
        <v/>
      </c>
      <c r="BI221" s="10">
        <f>IF(AND((ROW()-7)&gt;=$Q$5,(ROW()-6)&lt;=$Q$3),INDEX(LINEST(OFFSET(AF221,1-$Q$5,0,$Q$5,1),OFFSET(AG221,1-$Q$5,0,$Q$5,9),TRUE,TRUE),3,1),"")</f>
        <v/>
      </c>
      <c r="BL221" s="9">
        <f>IF(AND((ROW()-6)&lt;=$Q$3,ISNUMBER(AY220)),AY220/$Q$4+AZ220*AG221+BA220*AH221+BB220*AI221+BC220*AJ221+BD220*AK221+BE220*AL221+BF220*AM221+BG220*AN221+BH220*AO221,"")</f>
        <v/>
      </c>
      <c r="BM221">
        <f>IF(ISNUMBER(BL221),AVERAGE(OFFSET(AF220,1-$Q$5,0,$Q$5,1)),"")</f>
        <v/>
      </c>
      <c r="BN221">
        <f>IF(ISNUMBER(BL221),(AF221-BL221)^2,"")</f>
        <v/>
      </c>
      <c r="BO221">
        <f>IF(ISNUMBER(BL221),AF221^2,"")</f>
        <v/>
      </c>
      <c r="BP221">
        <f>IF(ISNUMBER(BL221),(AF221-BM221)^2,"")</f>
        <v/>
      </c>
    </row>
    <row r="222">
      <c r="O222">
        <f>IF($R222="","",IF($Q$1="Weekly",INT(($R222-2)/7),IF($Q$1="Quarterly",YEAR($R222)*4+ROUNDUP(MONTH($R222)/3),YEAR($R222)*12+MONTH($R222))))</f>
        <v/>
      </c>
      <c r="P222">
        <f>IF($R222="","",IF($R223="",1,IF($O222&lt;&gt;$O223,1,0)))</f>
        <v/>
      </c>
      <c r="Q222">
        <f>IF($P222=1,SUM($P$7:$P222),"")</f>
        <v/>
      </c>
      <c r="R222">
        <f>IF($A222="","",IF(ISNUMBER($A222),$A222,IFERROR(DATEVALUE($A222),NA())))</f>
        <v/>
      </c>
      <c r="S222" s="7">
        <f>IFERROR(INDEX($R$7:$R$60000,MATCH(ROW()-6,$Q$7:$Q$60000,0)),"")</f>
        <v/>
      </c>
      <c r="T222">
        <f>IFERROR(INDEX($B$7:$B$60000,MATCH(ROW()-6,$Q$7:$Q$60000,0))*1,"")</f>
        <v/>
      </c>
      <c r="U222">
        <f>IFERROR(INDEX($C$7:$C$60000,MATCH(ROW()-6,$Q$7:$Q$60000,0))*1,"")</f>
        <v/>
      </c>
      <c r="V222">
        <f>IFERROR(INDEX($D$7:$D$60000,MATCH(ROW()-6,$Q$7:$Q$60000,0))*1,"")</f>
        <v/>
      </c>
      <c r="W222">
        <f>IFERROR(INDEX($E$7:$E$60000,MATCH(ROW()-6,$Q$7:$Q$60000,0))*1,"")</f>
        <v/>
      </c>
      <c r="X222">
        <f>IFERROR(INDEX($F$7:$F$60000,MATCH(ROW()-6,$Q$7:$Q$60000,0))*1,"")</f>
        <v/>
      </c>
      <c r="Y222">
        <f>IFERROR(INDEX($G$7:$G$60000,MATCH(ROW()-6,$Q$7:$Q$60000,0))*1,"")</f>
        <v/>
      </c>
      <c r="Z222">
        <f>IFERROR(INDEX($H$7:$H$60000,MATCH(ROW()-6,$Q$7:$Q$60000,0))*1,"")</f>
        <v/>
      </c>
      <c r="AA222">
        <f>IFERROR(INDEX($I$7:$I$60000,MATCH(ROW()-6,$Q$7:$Q$60000,0))*1,"")</f>
        <v/>
      </c>
      <c r="AB222">
        <f>IFERROR(INDEX($J$7:$J$60000,MATCH(ROW()-6,$Q$7:$Q$60000,0))*1,"")</f>
        <v/>
      </c>
      <c r="AC222">
        <f>IFERROR(INDEX($K$7:$K$60000,MATCH(ROW()-6,$Q$7:$Q$60000,0))*1,"")</f>
        <v/>
      </c>
      <c r="AF222" s="9">
        <f>IF(OR($S222="",$S221=""),"",IF($B$5="diff",($T222-$T221),LN($T222/$T221)))</f>
        <v/>
      </c>
      <c r="AG222" s="9">
        <f>IF(OR($S222="",$S221=""),"",IF($C$5="diff",(U222-U221),LN(U222/U221)))</f>
        <v/>
      </c>
      <c r="AH222" s="9">
        <f>IF(OR($S222="",$S221=""),"",IF($D$5="diff",(V222-V221),LN(V222/V221)))</f>
        <v/>
      </c>
      <c r="AI222" s="9">
        <f>IF(OR($S222="",$S221=""),"",IF($E$5="diff",(W222-W221),LN(W222/W221)))</f>
        <v/>
      </c>
      <c r="AJ222" s="9">
        <f>IF(OR($S222="",$S221=""),"",IF($F$5="diff",(X222-X221),LN(X222/X221)))</f>
        <v/>
      </c>
      <c r="AK222" s="9">
        <f>IF(OR($S222="",$S221=""),"",IF($G$5="diff",(Y222-Y221),LN(Y222/Y221)))</f>
        <v/>
      </c>
      <c r="AL222" s="9">
        <f>IF(OR($S222="",$S221=""),"",IF($H$5="diff",(Z222-Z221),LN(Z222/Z221)))</f>
        <v/>
      </c>
      <c r="AM222" s="9">
        <f>IF(OR($S222="",$S221=""),"",IF($I$5="diff",(AA222-AA221),LN(AA222/AA221)))</f>
        <v/>
      </c>
      <c r="AN222" s="9">
        <f>IF(OR($S222="",$S221=""),"",IF($J$5="diff",(AB222-AB221),LN(AB222/AB221)))</f>
        <v/>
      </c>
      <c r="AO222" s="9">
        <f>IF(OR($S222="",$S221=""),"",IF($K$5="diff",(AC222-AC221),LN(AC222/AC221)))</f>
        <v/>
      </c>
      <c r="AR222" s="9">
        <f>IF($AF222="","",$AU$13+$AU$4*AG222+$AU$5*AH222+$AU$6*AI222+$AU$7*AJ222+$AU$8*AK222+$AU$9*AL222+$AU$10*AM222+$AU$11*AN222+$AU$12*AO222)</f>
        <v/>
      </c>
      <c r="AY222" s="10">
        <f>IF(AND((ROW()-7)&gt;=$Q$5,(ROW()-6)&lt;=$Q$3),INDEX(LINEST(OFFSET(AF222,1-$Q$5,0,$Q$5,1),OFFSET(AG222,1-$Q$5,0,$Q$5,9),TRUE,TRUE),1,10)*$Q$4,"")</f>
        <v/>
      </c>
      <c r="AZ222" s="9">
        <f>IF(AND((ROW()-7)&gt;=$Q$5,(ROW()-6)&lt;=$Q$3),INDEX(LINEST(OFFSET(AF222,1-$Q$5,0,$Q$5,1),OFFSET(AG222,1-$Q$5,0,$Q$5,9),TRUE,TRUE),1,9),"")</f>
        <v/>
      </c>
      <c r="BA222" s="9">
        <f>IF(AND((ROW()-7)&gt;=$Q$5,(ROW()-6)&lt;=$Q$3),INDEX(LINEST(OFFSET(AF222,1-$Q$5,0,$Q$5,1),OFFSET(AG222,1-$Q$5,0,$Q$5,9),TRUE,TRUE),1,8),"")</f>
        <v/>
      </c>
      <c r="BB222" s="9">
        <f>IF(AND((ROW()-7)&gt;=$Q$5,(ROW()-6)&lt;=$Q$3),INDEX(LINEST(OFFSET(AF222,1-$Q$5,0,$Q$5,1),OFFSET(AG222,1-$Q$5,0,$Q$5,9),TRUE,TRUE),1,7),"")</f>
        <v/>
      </c>
      <c r="BC222" s="9">
        <f>IF(AND((ROW()-7)&gt;=$Q$5,(ROW()-6)&lt;=$Q$3),INDEX(LINEST(OFFSET(AF222,1-$Q$5,0,$Q$5,1),OFFSET(AG222,1-$Q$5,0,$Q$5,9),TRUE,TRUE),1,6),"")</f>
        <v/>
      </c>
      <c r="BD222" s="9">
        <f>IF(AND((ROW()-7)&gt;=$Q$5,(ROW()-6)&lt;=$Q$3),INDEX(LINEST(OFFSET(AF222,1-$Q$5,0,$Q$5,1),OFFSET(AG222,1-$Q$5,0,$Q$5,9),TRUE,TRUE),1,5),"")</f>
        <v/>
      </c>
      <c r="BE222" s="9">
        <f>IF(AND((ROW()-7)&gt;=$Q$5,(ROW()-6)&lt;=$Q$3),INDEX(LINEST(OFFSET(AF222,1-$Q$5,0,$Q$5,1),OFFSET(AG222,1-$Q$5,0,$Q$5,9),TRUE,TRUE),1,4),"")</f>
        <v/>
      </c>
      <c r="BF222" s="9">
        <f>IF(AND((ROW()-7)&gt;=$Q$5,(ROW()-6)&lt;=$Q$3),INDEX(LINEST(OFFSET(AF222,1-$Q$5,0,$Q$5,1),OFFSET(AG222,1-$Q$5,0,$Q$5,9),TRUE,TRUE),1,3),"")</f>
        <v/>
      </c>
      <c r="BG222" s="9">
        <f>IF(AND((ROW()-7)&gt;=$Q$5,(ROW()-6)&lt;=$Q$3),INDEX(LINEST(OFFSET(AF222,1-$Q$5,0,$Q$5,1),OFFSET(AG222,1-$Q$5,0,$Q$5,9),TRUE,TRUE),1,2),"")</f>
        <v/>
      </c>
      <c r="BH222" s="9">
        <f>IF(AND((ROW()-7)&gt;=$Q$5,(ROW()-6)&lt;=$Q$3),INDEX(LINEST(OFFSET(AF222,1-$Q$5,0,$Q$5,1),OFFSET(AG222,1-$Q$5,0,$Q$5,9),TRUE,TRUE),1,1),"")</f>
        <v/>
      </c>
      <c r="BI222" s="10">
        <f>IF(AND((ROW()-7)&gt;=$Q$5,(ROW()-6)&lt;=$Q$3),INDEX(LINEST(OFFSET(AF222,1-$Q$5,0,$Q$5,1),OFFSET(AG222,1-$Q$5,0,$Q$5,9),TRUE,TRUE),3,1),"")</f>
        <v/>
      </c>
      <c r="BL222" s="9">
        <f>IF(AND((ROW()-6)&lt;=$Q$3,ISNUMBER(AY221)),AY221/$Q$4+AZ221*AG222+BA221*AH222+BB221*AI222+BC221*AJ222+BD221*AK222+BE221*AL222+BF221*AM222+BG221*AN222+BH221*AO222,"")</f>
        <v/>
      </c>
      <c r="BM222">
        <f>IF(ISNUMBER(BL222),AVERAGE(OFFSET(AF221,1-$Q$5,0,$Q$5,1)),"")</f>
        <v/>
      </c>
      <c r="BN222">
        <f>IF(ISNUMBER(BL222),(AF222-BL222)^2,"")</f>
        <v/>
      </c>
      <c r="BO222">
        <f>IF(ISNUMBER(BL222),AF222^2,"")</f>
        <v/>
      </c>
      <c r="BP222">
        <f>IF(ISNUMBER(BL222),(AF222-BM222)^2,"")</f>
        <v/>
      </c>
    </row>
    <row r="223">
      <c r="O223">
        <f>IF($R223="","",IF($Q$1="Weekly",INT(($R223-2)/7),IF($Q$1="Quarterly",YEAR($R223)*4+ROUNDUP(MONTH($R223)/3),YEAR($R223)*12+MONTH($R223))))</f>
        <v/>
      </c>
      <c r="P223">
        <f>IF($R223="","",IF($R224="",1,IF($O223&lt;&gt;$O224,1,0)))</f>
        <v/>
      </c>
      <c r="Q223">
        <f>IF($P223=1,SUM($P$7:$P223),"")</f>
        <v/>
      </c>
      <c r="R223">
        <f>IF($A223="","",IF(ISNUMBER($A223),$A223,IFERROR(DATEVALUE($A223),NA())))</f>
        <v/>
      </c>
      <c r="S223" s="7">
        <f>IFERROR(INDEX($R$7:$R$60000,MATCH(ROW()-6,$Q$7:$Q$60000,0)),"")</f>
        <v/>
      </c>
      <c r="T223">
        <f>IFERROR(INDEX($B$7:$B$60000,MATCH(ROW()-6,$Q$7:$Q$60000,0))*1,"")</f>
        <v/>
      </c>
      <c r="U223">
        <f>IFERROR(INDEX($C$7:$C$60000,MATCH(ROW()-6,$Q$7:$Q$60000,0))*1,"")</f>
        <v/>
      </c>
      <c r="V223">
        <f>IFERROR(INDEX($D$7:$D$60000,MATCH(ROW()-6,$Q$7:$Q$60000,0))*1,"")</f>
        <v/>
      </c>
      <c r="W223">
        <f>IFERROR(INDEX($E$7:$E$60000,MATCH(ROW()-6,$Q$7:$Q$60000,0))*1,"")</f>
        <v/>
      </c>
      <c r="X223">
        <f>IFERROR(INDEX($F$7:$F$60000,MATCH(ROW()-6,$Q$7:$Q$60000,0))*1,"")</f>
        <v/>
      </c>
      <c r="Y223">
        <f>IFERROR(INDEX($G$7:$G$60000,MATCH(ROW()-6,$Q$7:$Q$60000,0))*1,"")</f>
        <v/>
      </c>
      <c r="Z223">
        <f>IFERROR(INDEX($H$7:$H$60000,MATCH(ROW()-6,$Q$7:$Q$60000,0))*1,"")</f>
        <v/>
      </c>
      <c r="AA223">
        <f>IFERROR(INDEX($I$7:$I$60000,MATCH(ROW()-6,$Q$7:$Q$60000,0))*1,"")</f>
        <v/>
      </c>
      <c r="AB223">
        <f>IFERROR(INDEX($J$7:$J$60000,MATCH(ROW()-6,$Q$7:$Q$60000,0))*1,"")</f>
        <v/>
      </c>
      <c r="AC223">
        <f>IFERROR(INDEX($K$7:$K$60000,MATCH(ROW()-6,$Q$7:$Q$60000,0))*1,"")</f>
        <v/>
      </c>
      <c r="AF223" s="9">
        <f>IF(OR($S223="",$S222=""),"",IF($B$5="diff",($T223-$T222),LN($T223/$T222)))</f>
        <v/>
      </c>
      <c r="AG223" s="9">
        <f>IF(OR($S223="",$S222=""),"",IF($C$5="diff",(U223-U222),LN(U223/U222)))</f>
        <v/>
      </c>
      <c r="AH223" s="9">
        <f>IF(OR($S223="",$S222=""),"",IF($D$5="diff",(V223-V222),LN(V223/V222)))</f>
        <v/>
      </c>
      <c r="AI223" s="9">
        <f>IF(OR($S223="",$S222=""),"",IF($E$5="diff",(W223-W222),LN(W223/W222)))</f>
        <v/>
      </c>
      <c r="AJ223" s="9">
        <f>IF(OR($S223="",$S222=""),"",IF($F$5="diff",(X223-X222),LN(X223/X222)))</f>
        <v/>
      </c>
      <c r="AK223" s="9">
        <f>IF(OR($S223="",$S222=""),"",IF($G$5="diff",(Y223-Y222),LN(Y223/Y222)))</f>
        <v/>
      </c>
      <c r="AL223" s="9">
        <f>IF(OR($S223="",$S222=""),"",IF($H$5="diff",(Z223-Z222),LN(Z223/Z222)))</f>
        <v/>
      </c>
      <c r="AM223" s="9">
        <f>IF(OR($S223="",$S222=""),"",IF($I$5="diff",(AA223-AA222),LN(AA223/AA222)))</f>
        <v/>
      </c>
      <c r="AN223" s="9">
        <f>IF(OR($S223="",$S222=""),"",IF($J$5="diff",(AB223-AB222),LN(AB223/AB222)))</f>
        <v/>
      </c>
      <c r="AO223" s="9">
        <f>IF(OR($S223="",$S222=""),"",IF($K$5="diff",(AC223-AC222),LN(AC223/AC222)))</f>
        <v/>
      </c>
      <c r="AR223" s="9">
        <f>IF($AF223="","",$AU$13+$AU$4*AG223+$AU$5*AH223+$AU$6*AI223+$AU$7*AJ223+$AU$8*AK223+$AU$9*AL223+$AU$10*AM223+$AU$11*AN223+$AU$12*AO223)</f>
        <v/>
      </c>
      <c r="AY223" s="10">
        <f>IF(AND((ROW()-7)&gt;=$Q$5,(ROW()-6)&lt;=$Q$3),INDEX(LINEST(OFFSET(AF223,1-$Q$5,0,$Q$5,1),OFFSET(AG223,1-$Q$5,0,$Q$5,9),TRUE,TRUE),1,10)*$Q$4,"")</f>
        <v/>
      </c>
      <c r="AZ223" s="9">
        <f>IF(AND((ROW()-7)&gt;=$Q$5,(ROW()-6)&lt;=$Q$3),INDEX(LINEST(OFFSET(AF223,1-$Q$5,0,$Q$5,1),OFFSET(AG223,1-$Q$5,0,$Q$5,9),TRUE,TRUE),1,9),"")</f>
        <v/>
      </c>
      <c r="BA223" s="9">
        <f>IF(AND((ROW()-7)&gt;=$Q$5,(ROW()-6)&lt;=$Q$3),INDEX(LINEST(OFFSET(AF223,1-$Q$5,0,$Q$5,1),OFFSET(AG223,1-$Q$5,0,$Q$5,9),TRUE,TRUE),1,8),"")</f>
        <v/>
      </c>
      <c r="BB223" s="9">
        <f>IF(AND((ROW()-7)&gt;=$Q$5,(ROW()-6)&lt;=$Q$3),INDEX(LINEST(OFFSET(AF223,1-$Q$5,0,$Q$5,1),OFFSET(AG223,1-$Q$5,0,$Q$5,9),TRUE,TRUE),1,7),"")</f>
        <v/>
      </c>
      <c r="BC223" s="9">
        <f>IF(AND((ROW()-7)&gt;=$Q$5,(ROW()-6)&lt;=$Q$3),INDEX(LINEST(OFFSET(AF223,1-$Q$5,0,$Q$5,1),OFFSET(AG223,1-$Q$5,0,$Q$5,9),TRUE,TRUE),1,6),"")</f>
        <v/>
      </c>
      <c r="BD223" s="9">
        <f>IF(AND((ROW()-7)&gt;=$Q$5,(ROW()-6)&lt;=$Q$3),INDEX(LINEST(OFFSET(AF223,1-$Q$5,0,$Q$5,1),OFFSET(AG223,1-$Q$5,0,$Q$5,9),TRUE,TRUE),1,5),"")</f>
        <v/>
      </c>
      <c r="BE223" s="9">
        <f>IF(AND((ROW()-7)&gt;=$Q$5,(ROW()-6)&lt;=$Q$3),INDEX(LINEST(OFFSET(AF223,1-$Q$5,0,$Q$5,1),OFFSET(AG223,1-$Q$5,0,$Q$5,9),TRUE,TRUE),1,4),"")</f>
        <v/>
      </c>
      <c r="BF223" s="9">
        <f>IF(AND((ROW()-7)&gt;=$Q$5,(ROW()-6)&lt;=$Q$3),INDEX(LINEST(OFFSET(AF223,1-$Q$5,0,$Q$5,1),OFFSET(AG223,1-$Q$5,0,$Q$5,9),TRUE,TRUE),1,3),"")</f>
        <v/>
      </c>
      <c r="BG223" s="9">
        <f>IF(AND((ROW()-7)&gt;=$Q$5,(ROW()-6)&lt;=$Q$3),INDEX(LINEST(OFFSET(AF223,1-$Q$5,0,$Q$5,1),OFFSET(AG223,1-$Q$5,0,$Q$5,9),TRUE,TRUE),1,2),"")</f>
        <v/>
      </c>
      <c r="BH223" s="9">
        <f>IF(AND((ROW()-7)&gt;=$Q$5,(ROW()-6)&lt;=$Q$3),INDEX(LINEST(OFFSET(AF223,1-$Q$5,0,$Q$5,1),OFFSET(AG223,1-$Q$5,0,$Q$5,9),TRUE,TRUE),1,1),"")</f>
        <v/>
      </c>
      <c r="BI223" s="10">
        <f>IF(AND((ROW()-7)&gt;=$Q$5,(ROW()-6)&lt;=$Q$3),INDEX(LINEST(OFFSET(AF223,1-$Q$5,0,$Q$5,1),OFFSET(AG223,1-$Q$5,0,$Q$5,9),TRUE,TRUE),3,1),"")</f>
        <v/>
      </c>
      <c r="BL223" s="9">
        <f>IF(AND((ROW()-6)&lt;=$Q$3,ISNUMBER(AY222)),AY222/$Q$4+AZ222*AG223+BA222*AH223+BB222*AI223+BC222*AJ223+BD222*AK223+BE222*AL223+BF222*AM223+BG222*AN223+BH222*AO223,"")</f>
        <v/>
      </c>
      <c r="BM223">
        <f>IF(ISNUMBER(BL223),AVERAGE(OFFSET(AF222,1-$Q$5,0,$Q$5,1)),"")</f>
        <v/>
      </c>
      <c r="BN223">
        <f>IF(ISNUMBER(BL223),(AF223-BL223)^2,"")</f>
        <v/>
      </c>
      <c r="BO223">
        <f>IF(ISNUMBER(BL223),AF223^2,"")</f>
        <v/>
      </c>
      <c r="BP223">
        <f>IF(ISNUMBER(BL223),(AF223-BM223)^2,"")</f>
        <v/>
      </c>
    </row>
    <row r="224">
      <c r="O224">
        <f>IF($R224="","",IF($Q$1="Weekly",INT(($R224-2)/7),IF($Q$1="Quarterly",YEAR($R224)*4+ROUNDUP(MONTH($R224)/3),YEAR($R224)*12+MONTH($R224))))</f>
        <v/>
      </c>
      <c r="P224">
        <f>IF($R224="","",IF($R225="",1,IF($O224&lt;&gt;$O225,1,0)))</f>
        <v/>
      </c>
      <c r="Q224">
        <f>IF($P224=1,SUM($P$7:$P224),"")</f>
        <v/>
      </c>
      <c r="R224">
        <f>IF($A224="","",IF(ISNUMBER($A224),$A224,IFERROR(DATEVALUE($A224),NA())))</f>
        <v/>
      </c>
      <c r="S224" s="7">
        <f>IFERROR(INDEX($R$7:$R$60000,MATCH(ROW()-6,$Q$7:$Q$60000,0)),"")</f>
        <v/>
      </c>
      <c r="T224">
        <f>IFERROR(INDEX($B$7:$B$60000,MATCH(ROW()-6,$Q$7:$Q$60000,0))*1,"")</f>
        <v/>
      </c>
      <c r="U224">
        <f>IFERROR(INDEX($C$7:$C$60000,MATCH(ROW()-6,$Q$7:$Q$60000,0))*1,"")</f>
        <v/>
      </c>
      <c r="V224">
        <f>IFERROR(INDEX($D$7:$D$60000,MATCH(ROW()-6,$Q$7:$Q$60000,0))*1,"")</f>
        <v/>
      </c>
      <c r="W224">
        <f>IFERROR(INDEX($E$7:$E$60000,MATCH(ROW()-6,$Q$7:$Q$60000,0))*1,"")</f>
        <v/>
      </c>
      <c r="X224">
        <f>IFERROR(INDEX($F$7:$F$60000,MATCH(ROW()-6,$Q$7:$Q$60000,0))*1,"")</f>
        <v/>
      </c>
      <c r="Y224">
        <f>IFERROR(INDEX($G$7:$G$60000,MATCH(ROW()-6,$Q$7:$Q$60000,0))*1,"")</f>
        <v/>
      </c>
      <c r="Z224">
        <f>IFERROR(INDEX($H$7:$H$60000,MATCH(ROW()-6,$Q$7:$Q$60000,0))*1,"")</f>
        <v/>
      </c>
      <c r="AA224">
        <f>IFERROR(INDEX($I$7:$I$60000,MATCH(ROW()-6,$Q$7:$Q$60000,0))*1,"")</f>
        <v/>
      </c>
      <c r="AB224">
        <f>IFERROR(INDEX($J$7:$J$60000,MATCH(ROW()-6,$Q$7:$Q$60000,0))*1,"")</f>
        <v/>
      </c>
      <c r="AC224">
        <f>IFERROR(INDEX($K$7:$K$60000,MATCH(ROW()-6,$Q$7:$Q$60000,0))*1,"")</f>
        <v/>
      </c>
      <c r="AF224" s="9">
        <f>IF(OR($S224="",$S223=""),"",IF($B$5="diff",($T224-$T223),LN($T224/$T223)))</f>
        <v/>
      </c>
      <c r="AG224" s="9">
        <f>IF(OR($S224="",$S223=""),"",IF($C$5="diff",(U224-U223),LN(U224/U223)))</f>
        <v/>
      </c>
      <c r="AH224" s="9">
        <f>IF(OR($S224="",$S223=""),"",IF($D$5="diff",(V224-V223),LN(V224/V223)))</f>
        <v/>
      </c>
      <c r="AI224" s="9">
        <f>IF(OR($S224="",$S223=""),"",IF($E$5="diff",(W224-W223),LN(W224/W223)))</f>
        <v/>
      </c>
      <c r="AJ224" s="9">
        <f>IF(OR($S224="",$S223=""),"",IF($F$5="diff",(X224-X223),LN(X224/X223)))</f>
        <v/>
      </c>
      <c r="AK224" s="9">
        <f>IF(OR($S224="",$S223=""),"",IF($G$5="diff",(Y224-Y223),LN(Y224/Y223)))</f>
        <v/>
      </c>
      <c r="AL224" s="9">
        <f>IF(OR($S224="",$S223=""),"",IF($H$5="diff",(Z224-Z223),LN(Z224/Z223)))</f>
        <v/>
      </c>
      <c r="AM224" s="9">
        <f>IF(OR($S224="",$S223=""),"",IF($I$5="diff",(AA224-AA223),LN(AA224/AA223)))</f>
        <v/>
      </c>
      <c r="AN224" s="9">
        <f>IF(OR($S224="",$S223=""),"",IF($J$5="diff",(AB224-AB223),LN(AB224/AB223)))</f>
        <v/>
      </c>
      <c r="AO224" s="9">
        <f>IF(OR($S224="",$S223=""),"",IF($K$5="diff",(AC224-AC223),LN(AC224/AC223)))</f>
        <v/>
      </c>
      <c r="AR224" s="9">
        <f>IF($AF224="","",$AU$13+$AU$4*AG224+$AU$5*AH224+$AU$6*AI224+$AU$7*AJ224+$AU$8*AK224+$AU$9*AL224+$AU$10*AM224+$AU$11*AN224+$AU$12*AO224)</f>
        <v/>
      </c>
      <c r="AY224" s="10">
        <f>IF(AND((ROW()-7)&gt;=$Q$5,(ROW()-6)&lt;=$Q$3),INDEX(LINEST(OFFSET(AF224,1-$Q$5,0,$Q$5,1),OFFSET(AG224,1-$Q$5,0,$Q$5,9),TRUE,TRUE),1,10)*$Q$4,"")</f>
        <v/>
      </c>
      <c r="AZ224" s="9">
        <f>IF(AND((ROW()-7)&gt;=$Q$5,(ROW()-6)&lt;=$Q$3),INDEX(LINEST(OFFSET(AF224,1-$Q$5,0,$Q$5,1),OFFSET(AG224,1-$Q$5,0,$Q$5,9),TRUE,TRUE),1,9),"")</f>
        <v/>
      </c>
      <c r="BA224" s="9">
        <f>IF(AND((ROW()-7)&gt;=$Q$5,(ROW()-6)&lt;=$Q$3),INDEX(LINEST(OFFSET(AF224,1-$Q$5,0,$Q$5,1),OFFSET(AG224,1-$Q$5,0,$Q$5,9),TRUE,TRUE),1,8),"")</f>
        <v/>
      </c>
      <c r="BB224" s="9">
        <f>IF(AND((ROW()-7)&gt;=$Q$5,(ROW()-6)&lt;=$Q$3),INDEX(LINEST(OFFSET(AF224,1-$Q$5,0,$Q$5,1),OFFSET(AG224,1-$Q$5,0,$Q$5,9),TRUE,TRUE),1,7),"")</f>
        <v/>
      </c>
      <c r="BC224" s="9">
        <f>IF(AND((ROW()-7)&gt;=$Q$5,(ROW()-6)&lt;=$Q$3),INDEX(LINEST(OFFSET(AF224,1-$Q$5,0,$Q$5,1),OFFSET(AG224,1-$Q$5,0,$Q$5,9),TRUE,TRUE),1,6),"")</f>
        <v/>
      </c>
      <c r="BD224" s="9">
        <f>IF(AND((ROW()-7)&gt;=$Q$5,(ROW()-6)&lt;=$Q$3),INDEX(LINEST(OFFSET(AF224,1-$Q$5,0,$Q$5,1),OFFSET(AG224,1-$Q$5,0,$Q$5,9),TRUE,TRUE),1,5),"")</f>
        <v/>
      </c>
      <c r="BE224" s="9">
        <f>IF(AND((ROW()-7)&gt;=$Q$5,(ROW()-6)&lt;=$Q$3),INDEX(LINEST(OFFSET(AF224,1-$Q$5,0,$Q$5,1),OFFSET(AG224,1-$Q$5,0,$Q$5,9),TRUE,TRUE),1,4),"")</f>
        <v/>
      </c>
      <c r="BF224" s="9">
        <f>IF(AND((ROW()-7)&gt;=$Q$5,(ROW()-6)&lt;=$Q$3),INDEX(LINEST(OFFSET(AF224,1-$Q$5,0,$Q$5,1),OFFSET(AG224,1-$Q$5,0,$Q$5,9),TRUE,TRUE),1,3),"")</f>
        <v/>
      </c>
      <c r="BG224" s="9">
        <f>IF(AND((ROW()-7)&gt;=$Q$5,(ROW()-6)&lt;=$Q$3),INDEX(LINEST(OFFSET(AF224,1-$Q$5,0,$Q$5,1),OFFSET(AG224,1-$Q$5,0,$Q$5,9),TRUE,TRUE),1,2),"")</f>
        <v/>
      </c>
      <c r="BH224" s="9">
        <f>IF(AND((ROW()-7)&gt;=$Q$5,(ROW()-6)&lt;=$Q$3),INDEX(LINEST(OFFSET(AF224,1-$Q$5,0,$Q$5,1),OFFSET(AG224,1-$Q$5,0,$Q$5,9),TRUE,TRUE),1,1),"")</f>
        <v/>
      </c>
      <c r="BI224" s="10">
        <f>IF(AND((ROW()-7)&gt;=$Q$5,(ROW()-6)&lt;=$Q$3),INDEX(LINEST(OFFSET(AF224,1-$Q$5,0,$Q$5,1),OFFSET(AG224,1-$Q$5,0,$Q$5,9),TRUE,TRUE),3,1),"")</f>
        <v/>
      </c>
      <c r="BL224" s="9">
        <f>IF(AND((ROW()-6)&lt;=$Q$3,ISNUMBER(AY223)),AY223/$Q$4+AZ223*AG224+BA223*AH224+BB223*AI224+BC223*AJ224+BD223*AK224+BE223*AL224+BF223*AM224+BG223*AN224+BH223*AO224,"")</f>
        <v/>
      </c>
      <c r="BM224">
        <f>IF(ISNUMBER(BL224),AVERAGE(OFFSET(AF223,1-$Q$5,0,$Q$5,1)),"")</f>
        <v/>
      </c>
      <c r="BN224">
        <f>IF(ISNUMBER(BL224),(AF224-BL224)^2,"")</f>
        <v/>
      </c>
      <c r="BO224">
        <f>IF(ISNUMBER(BL224),AF224^2,"")</f>
        <v/>
      </c>
      <c r="BP224">
        <f>IF(ISNUMBER(BL224),(AF224-BM224)^2,"")</f>
        <v/>
      </c>
    </row>
    <row r="225">
      <c r="O225">
        <f>IF($R225="","",IF($Q$1="Weekly",INT(($R225-2)/7),IF($Q$1="Quarterly",YEAR($R225)*4+ROUNDUP(MONTH($R225)/3),YEAR($R225)*12+MONTH($R225))))</f>
        <v/>
      </c>
      <c r="P225">
        <f>IF($R225="","",IF($R226="",1,IF($O225&lt;&gt;$O226,1,0)))</f>
        <v/>
      </c>
      <c r="Q225">
        <f>IF($P225=1,SUM($P$7:$P225),"")</f>
        <v/>
      </c>
      <c r="R225">
        <f>IF($A225="","",IF(ISNUMBER($A225),$A225,IFERROR(DATEVALUE($A225),NA())))</f>
        <v/>
      </c>
      <c r="S225" s="7">
        <f>IFERROR(INDEX($R$7:$R$60000,MATCH(ROW()-6,$Q$7:$Q$60000,0)),"")</f>
        <v/>
      </c>
      <c r="T225">
        <f>IFERROR(INDEX($B$7:$B$60000,MATCH(ROW()-6,$Q$7:$Q$60000,0))*1,"")</f>
        <v/>
      </c>
      <c r="U225">
        <f>IFERROR(INDEX($C$7:$C$60000,MATCH(ROW()-6,$Q$7:$Q$60000,0))*1,"")</f>
        <v/>
      </c>
      <c r="V225">
        <f>IFERROR(INDEX($D$7:$D$60000,MATCH(ROW()-6,$Q$7:$Q$60000,0))*1,"")</f>
        <v/>
      </c>
      <c r="W225">
        <f>IFERROR(INDEX($E$7:$E$60000,MATCH(ROW()-6,$Q$7:$Q$60000,0))*1,"")</f>
        <v/>
      </c>
      <c r="X225">
        <f>IFERROR(INDEX($F$7:$F$60000,MATCH(ROW()-6,$Q$7:$Q$60000,0))*1,"")</f>
        <v/>
      </c>
      <c r="Y225">
        <f>IFERROR(INDEX($G$7:$G$60000,MATCH(ROW()-6,$Q$7:$Q$60000,0))*1,"")</f>
        <v/>
      </c>
      <c r="Z225">
        <f>IFERROR(INDEX($H$7:$H$60000,MATCH(ROW()-6,$Q$7:$Q$60000,0))*1,"")</f>
        <v/>
      </c>
      <c r="AA225">
        <f>IFERROR(INDEX($I$7:$I$60000,MATCH(ROW()-6,$Q$7:$Q$60000,0))*1,"")</f>
        <v/>
      </c>
      <c r="AB225">
        <f>IFERROR(INDEX($J$7:$J$60000,MATCH(ROW()-6,$Q$7:$Q$60000,0))*1,"")</f>
        <v/>
      </c>
      <c r="AC225">
        <f>IFERROR(INDEX($K$7:$K$60000,MATCH(ROW()-6,$Q$7:$Q$60000,0))*1,"")</f>
        <v/>
      </c>
      <c r="AF225" s="9">
        <f>IF(OR($S225="",$S224=""),"",IF($B$5="diff",($T225-$T224),LN($T225/$T224)))</f>
        <v/>
      </c>
      <c r="AG225" s="9">
        <f>IF(OR($S225="",$S224=""),"",IF($C$5="diff",(U225-U224),LN(U225/U224)))</f>
        <v/>
      </c>
      <c r="AH225" s="9">
        <f>IF(OR($S225="",$S224=""),"",IF($D$5="diff",(V225-V224),LN(V225/V224)))</f>
        <v/>
      </c>
      <c r="AI225" s="9">
        <f>IF(OR($S225="",$S224=""),"",IF($E$5="diff",(W225-W224),LN(W225/W224)))</f>
        <v/>
      </c>
      <c r="AJ225" s="9">
        <f>IF(OR($S225="",$S224=""),"",IF($F$5="diff",(X225-X224),LN(X225/X224)))</f>
        <v/>
      </c>
      <c r="AK225" s="9">
        <f>IF(OR($S225="",$S224=""),"",IF($G$5="diff",(Y225-Y224),LN(Y225/Y224)))</f>
        <v/>
      </c>
      <c r="AL225" s="9">
        <f>IF(OR($S225="",$S224=""),"",IF($H$5="diff",(Z225-Z224),LN(Z225/Z224)))</f>
        <v/>
      </c>
      <c r="AM225" s="9">
        <f>IF(OR($S225="",$S224=""),"",IF($I$5="diff",(AA225-AA224),LN(AA225/AA224)))</f>
        <v/>
      </c>
      <c r="AN225" s="9">
        <f>IF(OR($S225="",$S224=""),"",IF($J$5="diff",(AB225-AB224),LN(AB225/AB224)))</f>
        <v/>
      </c>
      <c r="AO225" s="9">
        <f>IF(OR($S225="",$S224=""),"",IF($K$5="diff",(AC225-AC224),LN(AC225/AC224)))</f>
        <v/>
      </c>
      <c r="AR225" s="9">
        <f>IF($AF225="","",$AU$13+$AU$4*AG225+$AU$5*AH225+$AU$6*AI225+$AU$7*AJ225+$AU$8*AK225+$AU$9*AL225+$AU$10*AM225+$AU$11*AN225+$AU$12*AO225)</f>
        <v/>
      </c>
      <c r="AY225" s="10">
        <f>IF(AND((ROW()-7)&gt;=$Q$5,(ROW()-6)&lt;=$Q$3),INDEX(LINEST(OFFSET(AF225,1-$Q$5,0,$Q$5,1),OFFSET(AG225,1-$Q$5,0,$Q$5,9),TRUE,TRUE),1,10)*$Q$4,"")</f>
        <v/>
      </c>
      <c r="AZ225" s="9">
        <f>IF(AND((ROW()-7)&gt;=$Q$5,(ROW()-6)&lt;=$Q$3),INDEX(LINEST(OFFSET(AF225,1-$Q$5,0,$Q$5,1),OFFSET(AG225,1-$Q$5,0,$Q$5,9),TRUE,TRUE),1,9),"")</f>
        <v/>
      </c>
      <c r="BA225" s="9">
        <f>IF(AND((ROW()-7)&gt;=$Q$5,(ROW()-6)&lt;=$Q$3),INDEX(LINEST(OFFSET(AF225,1-$Q$5,0,$Q$5,1),OFFSET(AG225,1-$Q$5,0,$Q$5,9),TRUE,TRUE),1,8),"")</f>
        <v/>
      </c>
      <c r="BB225" s="9">
        <f>IF(AND((ROW()-7)&gt;=$Q$5,(ROW()-6)&lt;=$Q$3),INDEX(LINEST(OFFSET(AF225,1-$Q$5,0,$Q$5,1),OFFSET(AG225,1-$Q$5,0,$Q$5,9),TRUE,TRUE),1,7),"")</f>
        <v/>
      </c>
      <c r="BC225" s="9">
        <f>IF(AND((ROW()-7)&gt;=$Q$5,(ROW()-6)&lt;=$Q$3),INDEX(LINEST(OFFSET(AF225,1-$Q$5,0,$Q$5,1),OFFSET(AG225,1-$Q$5,0,$Q$5,9),TRUE,TRUE),1,6),"")</f>
        <v/>
      </c>
      <c r="BD225" s="9">
        <f>IF(AND((ROW()-7)&gt;=$Q$5,(ROW()-6)&lt;=$Q$3),INDEX(LINEST(OFFSET(AF225,1-$Q$5,0,$Q$5,1),OFFSET(AG225,1-$Q$5,0,$Q$5,9),TRUE,TRUE),1,5),"")</f>
        <v/>
      </c>
      <c r="BE225" s="9">
        <f>IF(AND((ROW()-7)&gt;=$Q$5,(ROW()-6)&lt;=$Q$3),INDEX(LINEST(OFFSET(AF225,1-$Q$5,0,$Q$5,1),OFFSET(AG225,1-$Q$5,0,$Q$5,9),TRUE,TRUE),1,4),"")</f>
        <v/>
      </c>
      <c r="BF225" s="9">
        <f>IF(AND((ROW()-7)&gt;=$Q$5,(ROW()-6)&lt;=$Q$3),INDEX(LINEST(OFFSET(AF225,1-$Q$5,0,$Q$5,1),OFFSET(AG225,1-$Q$5,0,$Q$5,9),TRUE,TRUE),1,3),"")</f>
        <v/>
      </c>
      <c r="BG225" s="9">
        <f>IF(AND((ROW()-7)&gt;=$Q$5,(ROW()-6)&lt;=$Q$3),INDEX(LINEST(OFFSET(AF225,1-$Q$5,0,$Q$5,1),OFFSET(AG225,1-$Q$5,0,$Q$5,9),TRUE,TRUE),1,2),"")</f>
        <v/>
      </c>
      <c r="BH225" s="9">
        <f>IF(AND((ROW()-7)&gt;=$Q$5,(ROW()-6)&lt;=$Q$3),INDEX(LINEST(OFFSET(AF225,1-$Q$5,0,$Q$5,1),OFFSET(AG225,1-$Q$5,0,$Q$5,9),TRUE,TRUE),1,1),"")</f>
        <v/>
      </c>
      <c r="BI225" s="10">
        <f>IF(AND((ROW()-7)&gt;=$Q$5,(ROW()-6)&lt;=$Q$3),INDEX(LINEST(OFFSET(AF225,1-$Q$5,0,$Q$5,1),OFFSET(AG225,1-$Q$5,0,$Q$5,9),TRUE,TRUE),3,1),"")</f>
        <v/>
      </c>
      <c r="BL225" s="9">
        <f>IF(AND((ROW()-6)&lt;=$Q$3,ISNUMBER(AY224)),AY224/$Q$4+AZ224*AG225+BA224*AH225+BB224*AI225+BC224*AJ225+BD224*AK225+BE224*AL225+BF224*AM225+BG224*AN225+BH224*AO225,"")</f>
        <v/>
      </c>
      <c r="BM225">
        <f>IF(ISNUMBER(BL225),AVERAGE(OFFSET(AF224,1-$Q$5,0,$Q$5,1)),"")</f>
        <v/>
      </c>
      <c r="BN225">
        <f>IF(ISNUMBER(BL225),(AF225-BL225)^2,"")</f>
        <v/>
      </c>
      <c r="BO225">
        <f>IF(ISNUMBER(BL225),AF225^2,"")</f>
        <v/>
      </c>
      <c r="BP225">
        <f>IF(ISNUMBER(BL225),(AF225-BM225)^2,"")</f>
        <v/>
      </c>
    </row>
    <row r="226">
      <c r="O226">
        <f>IF($R226="","",IF($Q$1="Weekly",INT(($R226-2)/7),IF($Q$1="Quarterly",YEAR($R226)*4+ROUNDUP(MONTH($R226)/3),YEAR($R226)*12+MONTH($R226))))</f>
        <v/>
      </c>
      <c r="P226">
        <f>IF($R226="","",IF($R227="",1,IF($O226&lt;&gt;$O227,1,0)))</f>
        <v/>
      </c>
      <c r="Q226">
        <f>IF($P226=1,SUM($P$7:$P226),"")</f>
        <v/>
      </c>
      <c r="R226">
        <f>IF($A226="","",IF(ISNUMBER($A226),$A226,IFERROR(DATEVALUE($A226),NA())))</f>
        <v/>
      </c>
      <c r="S226" s="7">
        <f>IFERROR(INDEX($R$7:$R$60000,MATCH(ROW()-6,$Q$7:$Q$60000,0)),"")</f>
        <v/>
      </c>
      <c r="T226">
        <f>IFERROR(INDEX($B$7:$B$60000,MATCH(ROW()-6,$Q$7:$Q$60000,0))*1,"")</f>
        <v/>
      </c>
      <c r="U226">
        <f>IFERROR(INDEX($C$7:$C$60000,MATCH(ROW()-6,$Q$7:$Q$60000,0))*1,"")</f>
        <v/>
      </c>
      <c r="V226">
        <f>IFERROR(INDEX($D$7:$D$60000,MATCH(ROW()-6,$Q$7:$Q$60000,0))*1,"")</f>
        <v/>
      </c>
      <c r="W226">
        <f>IFERROR(INDEX($E$7:$E$60000,MATCH(ROW()-6,$Q$7:$Q$60000,0))*1,"")</f>
        <v/>
      </c>
      <c r="X226">
        <f>IFERROR(INDEX($F$7:$F$60000,MATCH(ROW()-6,$Q$7:$Q$60000,0))*1,"")</f>
        <v/>
      </c>
      <c r="Y226">
        <f>IFERROR(INDEX($G$7:$G$60000,MATCH(ROW()-6,$Q$7:$Q$60000,0))*1,"")</f>
        <v/>
      </c>
      <c r="Z226">
        <f>IFERROR(INDEX($H$7:$H$60000,MATCH(ROW()-6,$Q$7:$Q$60000,0))*1,"")</f>
        <v/>
      </c>
      <c r="AA226">
        <f>IFERROR(INDEX($I$7:$I$60000,MATCH(ROW()-6,$Q$7:$Q$60000,0))*1,"")</f>
        <v/>
      </c>
      <c r="AB226">
        <f>IFERROR(INDEX($J$7:$J$60000,MATCH(ROW()-6,$Q$7:$Q$60000,0))*1,"")</f>
        <v/>
      </c>
      <c r="AC226">
        <f>IFERROR(INDEX($K$7:$K$60000,MATCH(ROW()-6,$Q$7:$Q$60000,0))*1,"")</f>
        <v/>
      </c>
      <c r="AF226" s="9">
        <f>IF(OR($S226="",$S225=""),"",IF($B$5="diff",($T226-$T225),LN($T226/$T225)))</f>
        <v/>
      </c>
      <c r="AG226" s="9">
        <f>IF(OR($S226="",$S225=""),"",IF($C$5="diff",(U226-U225),LN(U226/U225)))</f>
        <v/>
      </c>
      <c r="AH226" s="9">
        <f>IF(OR($S226="",$S225=""),"",IF($D$5="diff",(V226-V225),LN(V226/V225)))</f>
        <v/>
      </c>
      <c r="AI226" s="9">
        <f>IF(OR($S226="",$S225=""),"",IF($E$5="diff",(W226-W225),LN(W226/W225)))</f>
        <v/>
      </c>
      <c r="AJ226" s="9">
        <f>IF(OR($S226="",$S225=""),"",IF($F$5="diff",(X226-X225),LN(X226/X225)))</f>
        <v/>
      </c>
      <c r="AK226" s="9">
        <f>IF(OR($S226="",$S225=""),"",IF($G$5="diff",(Y226-Y225),LN(Y226/Y225)))</f>
        <v/>
      </c>
      <c r="AL226" s="9">
        <f>IF(OR($S226="",$S225=""),"",IF($H$5="diff",(Z226-Z225),LN(Z226/Z225)))</f>
        <v/>
      </c>
      <c r="AM226" s="9">
        <f>IF(OR($S226="",$S225=""),"",IF($I$5="diff",(AA226-AA225),LN(AA226/AA225)))</f>
        <v/>
      </c>
      <c r="AN226" s="9">
        <f>IF(OR($S226="",$S225=""),"",IF($J$5="diff",(AB226-AB225),LN(AB226/AB225)))</f>
        <v/>
      </c>
      <c r="AO226" s="9">
        <f>IF(OR($S226="",$S225=""),"",IF($K$5="diff",(AC226-AC225),LN(AC226/AC225)))</f>
        <v/>
      </c>
      <c r="AR226" s="9">
        <f>IF($AF226="","",$AU$13+$AU$4*AG226+$AU$5*AH226+$AU$6*AI226+$AU$7*AJ226+$AU$8*AK226+$AU$9*AL226+$AU$10*AM226+$AU$11*AN226+$AU$12*AO226)</f>
        <v/>
      </c>
      <c r="AY226" s="10">
        <f>IF(AND((ROW()-7)&gt;=$Q$5,(ROW()-6)&lt;=$Q$3),INDEX(LINEST(OFFSET(AF226,1-$Q$5,0,$Q$5,1),OFFSET(AG226,1-$Q$5,0,$Q$5,9),TRUE,TRUE),1,10)*$Q$4,"")</f>
        <v/>
      </c>
      <c r="AZ226" s="9">
        <f>IF(AND((ROW()-7)&gt;=$Q$5,(ROW()-6)&lt;=$Q$3),INDEX(LINEST(OFFSET(AF226,1-$Q$5,0,$Q$5,1),OFFSET(AG226,1-$Q$5,0,$Q$5,9),TRUE,TRUE),1,9),"")</f>
        <v/>
      </c>
      <c r="BA226" s="9">
        <f>IF(AND((ROW()-7)&gt;=$Q$5,(ROW()-6)&lt;=$Q$3),INDEX(LINEST(OFFSET(AF226,1-$Q$5,0,$Q$5,1),OFFSET(AG226,1-$Q$5,0,$Q$5,9),TRUE,TRUE),1,8),"")</f>
        <v/>
      </c>
      <c r="BB226" s="9">
        <f>IF(AND((ROW()-7)&gt;=$Q$5,(ROW()-6)&lt;=$Q$3),INDEX(LINEST(OFFSET(AF226,1-$Q$5,0,$Q$5,1),OFFSET(AG226,1-$Q$5,0,$Q$5,9),TRUE,TRUE),1,7),"")</f>
        <v/>
      </c>
      <c r="BC226" s="9">
        <f>IF(AND((ROW()-7)&gt;=$Q$5,(ROW()-6)&lt;=$Q$3),INDEX(LINEST(OFFSET(AF226,1-$Q$5,0,$Q$5,1),OFFSET(AG226,1-$Q$5,0,$Q$5,9),TRUE,TRUE),1,6),"")</f>
        <v/>
      </c>
      <c r="BD226" s="9">
        <f>IF(AND((ROW()-7)&gt;=$Q$5,(ROW()-6)&lt;=$Q$3),INDEX(LINEST(OFFSET(AF226,1-$Q$5,0,$Q$5,1),OFFSET(AG226,1-$Q$5,0,$Q$5,9),TRUE,TRUE),1,5),"")</f>
        <v/>
      </c>
      <c r="BE226" s="9">
        <f>IF(AND((ROW()-7)&gt;=$Q$5,(ROW()-6)&lt;=$Q$3),INDEX(LINEST(OFFSET(AF226,1-$Q$5,0,$Q$5,1),OFFSET(AG226,1-$Q$5,0,$Q$5,9),TRUE,TRUE),1,4),"")</f>
        <v/>
      </c>
      <c r="BF226" s="9">
        <f>IF(AND((ROW()-7)&gt;=$Q$5,(ROW()-6)&lt;=$Q$3),INDEX(LINEST(OFFSET(AF226,1-$Q$5,0,$Q$5,1),OFFSET(AG226,1-$Q$5,0,$Q$5,9),TRUE,TRUE),1,3),"")</f>
        <v/>
      </c>
      <c r="BG226" s="9">
        <f>IF(AND((ROW()-7)&gt;=$Q$5,(ROW()-6)&lt;=$Q$3),INDEX(LINEST(OFFSET(AF226,1-$Q$5,0,$Q$5,1),OFFSET(AG226,1-$Q$5,0,$Q$5,9),TRUE,TRUE),1,2),"")</f>
        <v/>
      </c>
      <c r="BH226" s="9">
        <f>IF(AND((ROW()-7)&gt;=$Q$5,(ROW()-6)&lt;=$Q$3),INDEX(LINEST(OFFSET(AF226,1-$Q$5,0,$Q$5,1),OFFSET(AG226,1-$Q$5,0,$Q$5,9),TRUE,TRUE),1,1),"")</f>
        <v/>
      </c>
      <c r="BI226" s="10">
        <f>IF(AND((ROW()-7)&gt;=$Q$5,(ROW()-6)&lt;=$Q$3),INDEX(LINEST(OFFSET(AF226,1-$Q$5,0,$Q$5,1),OFFSET(AG226,1-$Q$5,0,$Q$5,9),TRUE,TRUE),3,1),"")</f>
        <v/>
      </c>
      <c r="BL226" s="9">
        <f>IF(AND((ROW()-6)&lt;=$Q$3,ISNUMBER(AY225)),AY225/$Q$4+AZ225*AG226+BA225*AH226+BB225*AI226+BC225*AJ226+BD225*AK226+BE225*AL226+BF225*AM226+BG225*AN226+BH225*AO226,"")</f>
        <v/>
      </c>
      <c r="BM226">
        <f>IF(ISNUMBER(BL226),AVERAGE(OFFSET(AF225,1-$Q$5,0,$Q$5,1)),"")</f>
        <v/>
      </c>
      <c r="BN226">
        <f>IF(ISNUMBER(BL226),(AF226-BL226)^2,"")</f>
        <v/>
      </c>
      <c r="BO226">
        <f>IF(ISNUMBER(BL226),AF226^2,"")</f>
        <v/>
      </c>
      <c r="BP226">
        <f>IF(ISNUMBER(BL226),(AF226-BM226)^2,"")</f>
        <v/>
      </c>
    </row>
    <row r="227">
      <c r="O227">
        <f>IF($R227="","",IF($Q$1="Weekly",INT(($R227-2)/7),IF($Q$1="Quarterly",YEAR($R227)*4+ROUNDUP(MONTH($R227)/3),YEAR($R227)*12+MONTH($R227))))</f>
        <v/>
      </c>
      <c r="P227">
        <f>IF($R227="","",IF($R228="",1,IF($O227&lt;&gt;$O228,1,0)))</f>
        <v/>
      </c>
      <c r="Q227">
        <f>IF($P227=1,SUM($P$7:$P227),"")</f>
        <v/>
      </c>
      <c r="R227">
        <f>IF($A227="","",IF(ISNUMBER($A227),$A227,IFERROR(DATEVALUE($A227),NA())))</f>
        <v/>
      </c>
      <c r="S227" s="7">
        <f>IFERROR(INDEX($R$7:$R$60000,MATCH(ROW()-6,$Q$7:$Q$60000,0)),"")</f>
        <v/>
      </c>
      <c r="T227">
        <f>IFERROR(INDEX($B$7:$B$60000,MATCH(ROW()-6,$Q$7:$Q$60000,0))*1,"")</f>
        <v/>
      </c>
      <c r="U227">
        <f>IFERROR(INDEX($C$7:$C$60000,MATCH(ROW()-6,$Q$7:$Q$60000,0))*1,"")</f>
        <v/>
      </c>
      <c r="V227">
        <f>IFERROR(INDEX($D$7:$D$60000,MATCH(ROW()-6,$Q$7:$Q$60000,0))*1,"")</f>
        <v/>
      </c>
      <c r="W227">
        <f>IFERROR(INDEX($E$7:$E$60000,MATCH(ROW()-6,$Q$7:$Q$60000,0))*1,"")</f>
        <v/>
      </c>
      <c r="X227">
        <f>IFERROR(INDEX($F$7:$F$60000,MATCH(ROW()-6,$Q$7:$Q$60000,0))*1,"")</f>
        <v/>
      </c>
      <c r="Y227">
        <f>IFERROR(INDEX($G$7:$G$60000,MATCH(ROW()-6,$Q$7:$Q$60000,0))*1,"")</f>
        <v/>
      </c>
      <c r="Z227">
        <f>IFERROR(INDEX($H$7:$H$60000,MATCH(ROW()-6,$Q$7:$Q$60000,0))*1,"")</f>
        <v/>
      </c>
      <c r="AA227">
        <f>IFERROR(INDEX($I$7:$I$60000,MATCH(ROW()-6,$Q$7:$Q$60000,0))*1,"")</f>
        <v/>
      </c>
      <c r="AB227">
        <f>IFERROR(INDEX($J$7:$J$60000,MATCH(ROW()-6,$Q$7:$Q$60000,0))*1,"")</f>
        <v/>
      </c>
      <c r="AC227">
        <f>IFERROR(INDEX($K$7:$K$60000,MATCH(ROW()-6,$Q$7:$Q$60000,0))*1,"")</f>
        <v/>
      </c>
      <c r="AF227" s="9">
        <f>IF(OR($S227="",$S226=""),"",IF($B$5="diff",($T227-$T226),LN($T227/$T226)))</f>
        <v/>
      </c>
      <c r="AG227" s="9">
        <f>IF(OR($S227="",$S226=""),"",IF($C$5="diff",(U227-U226),LN(U227/U226)))</f>
        <v/>
      </c>
      <c r="AH227" s="9">
        <f>IF(OR($S227="",$S226=""),"",IF($D$5="diff",(V227-V226),LN(V227/V226)))</f>
        <v/>
      </c>
      <c r="AI227" s="9">
        <f>IF(OR($S227="",$S226=""),"",IF($E$5="diff",(W227-W226),LN(W227/W226)))</f>
        <v/>
      </c>
      <c r="AJ227" s="9">
        <f>IF(OR($S227="",$S226=""),"",IF($F$5="diff",(X227-X226),LN(X227/X226)))</f>
        <v/>
      </c>
      <c r="AK227" s="9">
        <f>IF(OR($S227="",$S226=""),"",IF($G$5="diff",(Y227-Y226),LN(Y227/Y226)))</f>
        <v/>
      </c>
      <c r="AL227" s="9">
        <f>IF(OR($S227="",$S226=""),"",IF($H$5="diff",(Z227-Z226),LN(Z227/Z226)))</f>
        <v/>
      </c>
      <c r="AM227" s="9">
        <f>IF(OR($S227="",$S226=""),"",IF($I$5="diff",(AA227-AA226),LN(AA227/AA226)))</f>
        <v/>
      </c>
      <c r="AN227" s="9">
        <f>IF(OR($S227="",$S226=""),"",IF($J$5="diff",(AB227-AB226),LN(AB227/AB226)))</f>
        <v/>
      </c>
      <c r="AO227" s="9">
        <f>IF(OR($S227="",$S226=""),"",IF($K$5="diff",(AC227-AC226),LN(AC227/AC226)))</f>
        <v/>
      </c>
      <c r="AR227" s="9">
        <f>IF($AF227="","",$AU$13+$AU$4*AG227+$AU$5*AH227+$AU$6*AI227+$AU$7*AJ227+$AU$8*AK227+$AU$9*AL227+$AU$10*AM227+$AU$11*AN227+$AU$12*AO227)</f>
        <v/>
      </c>
      <c r="AY227" s="10">
        <f>IF(AND((ROW()-7)&gt;=$Q$5,(ROW()-6)&lt;=$Q$3),INDEX(LINEST(OFFSET(AF227,1-$Q$5,0,$Q$5,1),OFFSET(AG227,1-$Q$5,0,$Q$5,9),TRUE,TRUE),1,10)*$Q$4,"")</f>
        <v/>
      </c>
      <c r="AZ227" s="9">
        <f>IF(AND((ROW()-7)&gt;=$Q$5,(ROW()-6)&lt;=$Q$3),INDEX(LINEST(OFFSET(AF227,1-$Q$5,0,$Q$5,1),OFFSET(AG227,1-$Q$5,0,$Q$5,9),TRUE,TRUE),1,9),"")</f>
        <v/>
      </c>
      <c r="BA227" s="9">
        <f>IF(AND((ROW()-7)&gt;=$Q$5,(ROW()-6)&lt;=$Q$3),INDEX(LINEST(OFFSET(AF227,1-$Q$5,0,$Q$5,1),OFFSET(AG227,1-$Q$5,0,$Q$5,9),TRUE,TRUE),1,8),"")</f>
        <v/>
      </c>
      <c r="BB227" s="9">
        <f>IF(AND((ROW()-7)&gt;=$Q$5,(ROW()-6)&lt;=$Q$3),INDEX(LINEST(OFFSET(AF227,1-$Q$5,0,$Q$5,1),OFFSET(AG227,1-$Q$5,0,$Q$5,9),TRUE,TRUE),1,7),"")</f>
        <v/>
      </c>
      <c r="BC227" s="9">
        <f>IF(AND((ROW()-7)&gt;=$Q$5,(ROW()-6)&lt;=$Q$3),INDEX(LINEST(OFFSET(AF227,1-$Q$5,0,$Q$5,1),OFFSET(AG227,1-$Q$5,0,$Q$5,9),TRUE,TRUE),1,6),"")</f>
        <v/>
      </c>
      <c r="BD227" s="9">
        <f>IF(AND((ROW()-7)&gt;=$Q$5,(ROW()-6)&lt;=$Q$3),INDEX(LINEST(OFFSET(AF227,1-$Q$5,0,$Q$5,1),OFFSET(AG227,1-$Q$5,0,$Q$5,9),TRUE,TRUE),1,5),"")</f>
        <v/>
      </c>
      <c r="BE227" s="9">
        <f>IF(AND((ROW()-7)&gt;=$Q$5,(ROW()-6)&lt;=$Q$3),INDEX(LINEST(OFFSET(AF227,1-$Q$5,0,$Q$5,1),OFFSET(AG227,1-$Q$5,0,$Q$5,9),TRUE,TRUE),1,4),"")</f>
        <v/>
      </c>
      <c r="BF227" s="9">
        <f>IF(AND((ROW()-7)&gt;=$Q$5,(ROW()-6)&lt;=$Q$3),INDEX(LINEST(OFFSET(AF227,1-$Q$5,0,$Q$5,1),OFFSET(AG227,1-$Q$5,0,$Q$5,9),TRUE,TRUE),1,3),"")</f>
        <v/>
      </c>
      <c r="BG227" s="9">
        <f>IF(AND((ROW()-7)&gt;=$Q$5,(ROW()-6)&lt;=$Q$3),INDEX(LINEST(OFFSET(AF227,1-$Q$5,0,$Q$5,1),OFFSET(AG227,1-$Q$5,0,$Q$5,9),TRUE,TRUE),1,2),"")</f>
        <v/>
      </c>
      <c r="BH227" s="9">
        <f>IF(AND((ROW()-7)&gt;=$Q$5,(ROW()-6)&lt;=$Q$3),INDEX(LINEST(OFFSET(AF227,1-$Q$5,0,$Q$5,1),OFFSET(AG227,1-$Q$5,0,$Q$5,9),TRUE,TRUE),1,1),"")</f>
        <v/>
      </c>
      <c r="BI227" s="10">
        <f>IF(AND((ROW()-7)&gt;=$Q$5,(ROW()-6)&lt;=$Q$3),INDEX(LINEST(OFFSET(AF227,1-$Q$5,0,$Q$5,1),OFFSET(AG227,1-$Q$5,0,$Q$5,9),TRUE,TRUE),3,1),"")</f>
        <v/>
      </c>
      <c r="BL227" s="9">
        <f>IF(AND((ROW()-6)&lt;=$Q$3,ISNUMBER(AY226)),AY226/$Q$4+AZ226*AG227+BA226*AH227+BB226*AI227+BC226*AJ227+BD226*AK227+BE226*AL227+BF226*AM227+BG226*AN227+BH226*AO227,"")</f>
        <v/>
      </c>
      <c r="BM227">
        <f>IF(ISNUMBER(BL227),AVERAGE(OFFSET(AF226,1-$Q$5,0,$Q$5,1)),"")</f>
        <v/>
      </c>
      <c r="BN227">
        <f>IF(ISNUMBER(BL227),(AF227-BL227)^2,"")</f>
        <v/>
      </c>
      <c r="BO227">
        <f>IF(ISNUMBER(BL227),AF227^2,"")</f>
        <v/>
      </c>
      <c r="BP227">
        <f>IF(ISNUMBER(BL227),(AF227-BM227)^2,"")</f>
        <v/>
      </c>
    </row>
    <row r="228">
      <c r="O228">
        <f>IF($R228="","",IF($Q$1="Weekly",INT(($R228-2)/7),IF($Q$1="Quarterly",YEAR($R228)*4+ROUNDUP(MONTH($R228)/3),YEAR($R228)*12+MONTH($R228))))</f>
        <v/>
      </c>
      <c r="P228">
        <f>IF($R228="","",IF($R229="",1,IF($O228&lt;&gt;$O229,1,0)))</f>
        <v/>
      </c>
      <c r="Q228">
        <f>IF($P228=1,SUM($P$7:$P228),"")</f>
        <v/>
      </c>
      <c r="R228">
        <f>IF($A228="","",IF(ISNUMBER($A228),$A228,IFERROR(DATEVALUE($A228),NA())))</f>
        <v/>
      </c>
      <c r="S228" s="7">
        <f>IFERROR(INDEX($R$7:$R$60000,MATCH(ROW()-6,$Q$7:$Q$60000,0)),"")</f>
        <v/>
      </c>
      <c r="T228">
        <f>IFERROR(INDEX($B$7:$B$60000,MATCH(ROW()-6,$Q$7:$Q$60000,0))*1,"")</f>
        <v/>
      </c>
      <c r="U228">
        <f>IFERROR(INDEX($C$7:$C$60000,MATCH(ROW()-6,$Q$7:$Q$60000,0))*1,"")</f>
        <v/>
      </c>
      <c r="V228">
        <f>IFERROR(INDEX($D$7:$D$60000,MATCH(ROW()-6,$Q$7:$Q$60000,0))*1,"")</f>
        <v/>
      </c>
      <c r="W228">
        <f>IFERROR(INDEX($E$7:$E$60000,MATCH(ROW()-6,$Q$7:$Q$60000,0))*1,"")</f>
        <v/>
      </c>
      <c r="X228">
        <f>IFERROR(INDEX($F$7:$F$60000,MATCH(ROW()-6,$Q$7:$Q$60000,0))*1,"")</f>
        <v/>
      </c>
      <c r="Y228">
        <f>IFERROR(INDEX($G$7:$G$60000,MATCH(ROW()-6,$Q$7:$Q$60000,0))*1,"")</f>
        <v/>
      </c>
      <c r="Z228">
        <f>IFERROR(INDEX($H$7:$H$60000,MATCH(ROW()-6,$Q$7:$Q$60000,0))*1,"")</f>
        <v/>
      </c>
      <c r="AA228">
        <f>IFERROR(INDEX($I$7:$I$60000,MATCH(ROW()-6,$Q$7:$Q$60000,0))*1,"")</f>
        <v/>
      </c>
      <c r="AB228">
        <f>IFERROR(INDEX($J$7:$J$60000,MATCH(ROW()-6,$Q$7:$Q$60000,0))*1,"")</f>
        <v/>
      </c>
      <c r="AC228">
        <f>IFERROR(INDEX($K$7:$K$60000,MATCH(ROW()-6,$Q$7:$Q$60000,0))*1,"")</f>
        <v/>
      </c>
      <c r="AF228" s="9">
        <f>IF(OR($S228="",$S227=""),"",IF($B$5="diff",($T228-$T227),LN($T228/$T227)))</f>
        <v/>
      </c>
      <c r="AG228" s="9">
        <f>IF(OR($S228="",$S227=""),"",IF($C$5="diff",(U228-U227),LN(U228/U227)))</f>
        <v/>
      </c>
      <c r="AH228" s="9">
        <f>IF(OR($S228="",$S227=""),"",IF($D$5="diff",(V228-V227),LN(V228/V227)))</f>
        <v/>
      </c>
      <c r="AI228" s="9">
        <f>IF(OR($S228="",$S227=""),"",IF($E$5="diff",(W228-W227),LN(W228/W227)))</f>
        <v/>
      </c>
      <c r="AJ228" s="9">
        <f>IF(OR($S228="",$S227=""),"",IF($F$5="diff",(X228-X227),LN(X228/X227)))</f>
        <v/>
      </c>
      <c r="AK228" s="9">
        <f>IF(OR($S228="",$S227=""),"",IF($G$5="diff",(Y228-Y227),LN(Y228/Y227)))</f>
        <v/>
      </c>
      <c r="AL228" s="9">
        <f>IF(OR($S228="",$S227=""),"",IF($H$5="diff",(Z228-Z227),LN(Z228/Z227)))</f>
        <v/>
      </c>
      <c r="AM228" s="9">
        <f>IF(OR($S228="",$S227=""),"",IF($I$5="diff",(AA228-AA227),LN(AA228/AA227)))</f>
        <v/>
      </c>
      <c r="AN228" s="9">
        <f>IF(OR($S228="",$S227=""),"",IF($J$5="diff",(AB228-AB227),LN(AB228/AB227)))</f>
        <v/>
      </c>
      <c r="AO228" s="9">
        <f>IF(OR($S228="",$S227=""),"",IF($K$5="diff",(AC228-AC227),LN(AC228/AC227)))</f>
        <v/>
      </c>
      <c r="AR228" s="9">
        <f>IF($AF228="","",$AU$13+$AU$4*AG228+$AU$5*AH228+$AU$6*AI228+$AU$7*AJ228+$AU$8*AK228+$AU$9*AL228+$AU$10*AM228+$AU$11*AN228+$AU$12*AO228)</f>
        <v/>
      </c>
      <c r="AY228" s="10">
        <f>IF(AND((ROW()-7)&gt;=$Q$5,(ROW()-6)&lt;=$Q$3),INDEX(LINEST(OFFSET(AF228,1-$Q$5,0,$Q$5,1),OFFSET(AG228,1-$Q$5,0,$Q$5,9),TRUE,TRUE),1,10)*$Q$4,"")</f>
        <v/>
      </c>
      <c r="AZ228" s="9">
        <f>IF(AND((ROW()-7)&gt;=$Q$5,(ROW()-6)&lt;=$Q$3),INDEX(LINEST(OFFSET(AF228,1-$Q$5,0,$Q$5,1),OFFSET(AG228,1-$Q$5,0,$Q$5,9),TRUE,TRUE),1,9),"")</f>
        <v/>
      </c>
      <c r="BA228" s="9">
        <f>IF(AND((ROW()-7)&gt;=$Q$5,(ROW()-6)&lt;=$Q$3),INDEX(LINEST(OFFSET(AF228,1-$Q$5,0,$Q$5,1),OFFSET(AG228,1-$Q$5,0,$Q$5,9),TRUE,TRUE),1,8),"")</f>
        <v/>
      </c>
      <c r="BB228" s="9">
        <f>IF(AND((ROW()-7)&gt;=$Q$5,(ROW()-6)&lt;=$Q$3),INDEX(LINEST(OFFSET(AF228,1-$Q$5,0,$Q$5,1),OFFSET(AG228,1-$Q$5,0,$Q$5,9),TRUE,TRUE),1,7),"")</f>
        <v/>
      </c>
      <c r="BC228" s="9">
        <f>IF(AND((ROW()-7)&gt;=$Q$5,(ROW()-6)&lt;=$Q$3),INDEX(LINEST(OFFSET(AF228,1-$Q$5,0,$Q$5,1),OFFSET(AG228,1-$Q$5,0,$Q$5,9),TRUE,TRUE),1,6),"")</f>
        <v/>
      </c>
      <c r="BD228" s="9">
        <f>IF(AND((ROW()-7)&gt;=$Q$5,(ROW()-6)&lt;=$Q$3),INDEX(LINEST(OFFSET(AF228,1-$Q$5,0,$Q$5,1),OFFSET(AG228,1-$Q$5,0,$Q$5,9),TRUE,TRUE),1,5),"")</f>
        <v/>
      </c>
      <c r="BE228" s="9">
        <f>IF(AND((ROW()-7)&gt;=$Q$5,(ROW()-6)&lt;=$Q$3),INDEX(LINEST(OFFSET(AF228,1-$Q$5,0,$Q$5,1),OFFSET(AG228,1-$Q$5,0,$Q$5,9),TRUE,TRUE),1,4),"")</f>
        <v/>
      </c>
      <c r="BF228" s="9">
        <f>IF(AND((ROW()-7)&gt;=$Q$5,(ROW()-6)&lt;=$Q$3),INDEX(LINEST(OFFSET(AF228,1-$Q$5,0,$Q$5,1),OFFSET(AG228,1-$Q$5,0,$Q$5,9),TRUE,TRUE),1,3),"")</f>
        <v/>
      </c>
      <c r="BG228" s="9">
        <f>IF(AND((ROW()-7)&gt;=$Q$5,(ROW()-6)&lt;=$Q$3),INDEX(LINEST(OFFSET(AF228,1-$Q$5,0,$Q$5,1),OFFSET(AG228,1-$Q$5,0,$Q$5,9),TRUE,TRUE),1,2),"")</f>
        <v/>
      </c>
      <c r="BH228" s="9">
        <f>IF(AND((ROW()-7)&gt;=$Q$5,(ROW()-6)&lt;=$Q$3),INDEX(LINEST(OFFSET(AF228,1-$Q$5,0,$Q$5,1),OFFSET(AG228,1-$Q$5,0,$Q$5,9),TRUE,TRUE),1,1),"")</f>
        <v/>
      </c>
      <c r="BI228" s="10">
        <f>IF(AND((ROW()-7)&gt;=$Q$5,(ROW()-6)&lt;=$Q$3),INDEX(LINEST(OFFSET(AF228,1-$Q$5,0,$Q$5,1),OFFSET(AG228,1-$Q$5,0,$Q$5,9),TRUE,TRUE),3,1),"")</f>
        <v/>
      </c>
      <c r="BL228" s="9">
        <f>IF(AND((ROW()-6)&lt;=$Q$3,ISNUMBER(AY227)),AY227/$Q$4+AZ227*AG228+BA227*AH228+BB227*AI228+BC227*AJ228+BD227*AK228+BE227*AL228+BF227*AM228+BG227*AN228+BH227*AO228,"")</f>
        <v/>
      </c>
      <c r="BM228">
        <f>IF(ISNUMBER(BL228),AVERAGE(OFFSET(AF227,1-$Q$5,0,$Q$5,1)),"")</f>
        <v/>
      </c>
      <c r="BN228">
        <f>IF(ISNUMBER(BL228),(AF228-BL228)^2,"")</f>
        <v/>
      </c>
      <c r="BO228">
        <f>IF(ISNUMBER(BL228),AF228^2,"")</f>
        <v/>
      </c>
      <c r="BP228">
        <f>IF(ISNUMBER(BL228),(AF228-BM228)^2,"")</f>
        <v/>
      </c>
    </row>
    <row r="229">
      <c r="O229">
        <f>IF($R229="","",IF($Q$1="Weekly",INT(($R229-2)/7),IF($Q$1="Quarterly",YEAR($R229)*4+ROUNDUP(MONTH($R229)/3),YEAR($R229)*12+MONTH($R229))))</f>
        <v/>
      </c>
      <c r="P229">
        <f>IF($R229="","",IF($R230="",1,IF($O229&lt;&gt;$O230,1,0)))</f>
        <v/>
      </c>
      <c r="Q229">
        <f>IF($P229=1,SUM($P$7:$P229),"")</f>
        <v/>
      </c>
      <c r="R229">
        <f>IF($A229="","",IF(ISNUMBER($A229),$A229,IFERROR(DATEVALUE($A229),NA())))</f>
        <v/>
      </c>
      <c r="S229" s="7">
        <f>IFERROR(INDEX($R$7:$R$60000,MATCH(ROW()-6,$Q$7:$Q$60000,0)),"")</f>
        <v/>
      </c>
      <c r="T229">
        <f>IFERROR(INDEX($B$7:$B$60000,MATCH(ROW()-6,$Q$7:$Q$60000,0))*1,"")</f>
        <v/>
      </c>
      <c r="U229">
        <f>IFERROR(INDEX($C$7:$C$60000,MATCH(ROW()-6,$Q$7:$Q$60000,0))*1,"")</f>
        <v/>
      </c>
      <c r="V229">
        <f>IFERROR(INDEX($D$7:$D$60000,MATCH(ROW()-6,$Q$7:$Q$60000,0))*1,"")</f>
        <v/>
      </c>
      <c r="W229">
        <f>IFERROR(INDEX($E$7:$E$60000,MATCH(ROW()-6,$Q$7:$Q$60000,0))*1,"")</f>
        <v/>
      </c>
      <c r="X229">
        <f>IFERROR(INDEX($F$7:$F$60000,MATCH(ROW()-6,$Q$7:$Q$60000,0))*1,"")</f>
        <v/>
      </c>
      <c r="Y229">
        <f>IFERROR(INDEX($G$7:$G$60000,MATCH(ROW()-6,$Q$7:$Q$60000,0))*1,"")</f>
        <v/>
      </c>
      <c r="Z229">
        <f>IFERROR(INDEX($H$7:$H$60000,MATCH(ROW()-6,$Q$7:$Q$60000,0))*1,"")</f>
        <v/>
      </c>
      <c r="AA229">
        <f>IFERROR(INDEX($I$7:$I$60000,MATCH(ROW()-6,$Q$7:$Q$60000,0))*1,"")</f>
        <v/>
      </c>
      <c r="AB229">
        <f>IFERROR(INDEX($J$7:$J$60000,MATCH(ROW()-6,$Q$7:$Q$60000,0))*1,"")</f>
        <v/>
      </c>
      <c r="AC229">
        <f>IFERROR(INDEX($K$7:$K$60000,MATCH(ROW()-6,$Q$7:$Q$60000,0))*1,"")</f>
        <v/>
      </c>
      <c r="AF229" s="9">
        <f>IF(OR($S229="",$S228=""),"",IF($B$5="diff",($T229-$T228),LN($T229/$T228)))</f>
        <v/>
      </c>
      <c r="AG229" s="9">
        <f>IF(OR($S229="",$S228=""),"",IF($C$5="diff",(U229-U228),LN(U229/U228)))</f>
        <v/>
      </c>
      <c r="AH229" s="9">
        <f>IF(OR($S229="",$S228=""),"",IF($D$5="diff",(V229-V228),LN(V229/V228)))</f>
        <v/>
      </c>
      <c r="AI229" s="9">
        <f>IF(OR($S229="",$S228=""),"",IF($E$5="diff",(W229-W228),LN(W229/W228)))</f>
        <v/>
      </c>
      <c r="AJ229" s="9">
        <f>IF(OR($S229="",$S228=""),"",IF($F$5="diff",(X229-X228),LN(X229/X228)))</f>
        <v/>
      </c>
      <c r="AK229" s="9">
        <f>IF(OR($S229="",$S228=""),"",IF($G$5="diff",(Y229-Y228),LN(Y229/Y228)))</f>
        <v/>
      </c>
      <c r="AL229" s="9">
        <f>IF(OR($S229="",$S228=""),"",IF($H$5="diff",(Z229-Z228),LN(Z229/Z228)))</f>
        <v/>
      </c>
      <c r="AM229" s="9">
        <f>IF(OR($S229="",$S228=""),"",IF($I$5="diff",(AA229-AA228),LN(AA229/AA228)))</f>
        <v/>
      </c>
      <c r="AN229" s="9">
        <f>IF(OR($S229="",$S228=""),"",IF($J$5="diff",(AB229-AB228),LN(AB229/AB228)))</f>
        <v/>
      </c>
      <c r="AO229" s="9">
        <f>IF(OR($S229="",$S228=""),"",IF($K$5="diff",(AC229-AC228),LN(AC229/AC228)))</f>
        <v/>
      </c>
      <c r="AR229" s="9">
        <f>IF($AF229="","",$AU$13+$AU$4*AG229+$AU$5*AH229+$AU$6*AI229+$AU$7*AJ229+$AU$8*AK229+$AU$9*AL229+$AU$10*AM229+$AU$11*AN229+$AU$12*AO229)</f>
        <v/>
      </c>
      <c r="AY229" s="10">
        <f>IF(AND((ROW()-7)&gt;=$Q$5,(ROW()-6)&lt;=$Q$3),INDEX(LINEST(OFFSET(AF229,1-$Q$5,0,$Q$5,1),OFFSET(AG229,1-$Q$5,0,$Q$5,9),TRUE,TRUE),1,10)*$Q$4,"")</f>
        <v/>
      </c>
      <c r="AZ229" s="9">
        <f>IF(AND((ROW()-7)&gt;=$Q$5,(ROW()-6)&lt;=$Q$3),INDEX(LINEST(OFFSET(AF229,1-$Q$5,0,$Q$5,1),OFFSET(AG229,1-$Q$5,0,$Q$5,9),TRUE,TRUE),1,9),"")</f>
        <v/>
      </c>
      <c r="BA229" s="9">
        <f>IF(AND((ROW()-7)&gt;=$Q$5,(ROW()-6)&lt;=$Q$3),INDEX(LINEST(OFFSET(AF229,1-$Q$5,0,$Q$5,1),OFFSET(AG229,1-$Q$5,0,$Q$5,9),TRUE,TRUE),1,8),"")</f>
        <v/>
      </c>
      <c r="BB229" s="9">
        <f>IF(AND((ROW()-7)&gt;=$Q$5,(ROW()-6)&lt;=$Q$3),INDEX(LINEST(OFFSET(AF229,1-$Q$5,0,$Q$5,1),OFFSET(AG229,1-$Q$5,0,$Q$5,9),TRUE,TRUE),1,7),"")</f>
        <v/>
      </c>
      <c r="BC229" s="9">
        <f>IF(AND((ROW()-7)&gt;=$Q$5,(ROW()-6)&lt;=$Q$3),INDEX(LINEST(OFFSET(AF229,1-$Q$5,0,$Q$5,1),OFFSET(AG229,1-$Q$5,0,$Q$5,9),TRUE,TRUE),1,6),"")</f>
        <v/>
      </c>
      <c r="BD229" s="9">
        <f>IF(AND((ROW()-7)&gt;=$Q$5,(ROW()-6)&lt;=$Q$3),INDEX(LINEST(OFFSET(AF229,1-$Q$5,0,$Q$5,1),OFFSET(AG229,1-$Q$5,0,$Q$5,9),TRUE,TRUE),1,5),"")</f>
        <v/>
      </c>
      <c r="BE229" s="9">
        <f>IF(AND((ROW()-7)&gt;=$Q$5,(ROW()-6)&lt;=$Q$3),INDEX(LINEST(OFFSET(AF229,1-$Q$5,0,$Q$5,1),OFFSET(AG229,1-$Q$5,0,$Q$5,9),TRUE,TRUE),1,4),"")</f>
        <v/>
      </c>
      <c r="BF229" s="9">
        <f>IF(AND((ROW()-7)&gt;=$Q$5,(ROW()-6)&lt;=$Q$3),INDEX(LINEST(OFFSET(AF229,1-$Q$5,0,$Q$5,1),OFFSET(AG229,1-$Q$5,0,$Q$5,9),TRUE,TRUE),1,3),"")</f>
        <v/>
      </c>
      <c r="BG229" s="9">
        <f>IF(AND((ROW()-7)&gt;=$Q$5,(ROW()-6)&lt;=$Q$3),INDEX(LINEST(OFFSET(AF229,1-$Q$5,0,$Q$5,1),OFFSET(AG229,1-$Q$5,0,$Q$5,9),TRUE,TRUE),1,2),"")</f>
        <v/>
      </c>
      <c r="BH229" s="9">
        <f>IF(AND((ROW()-7)&gt;=$Q$5,(ROW()-6)&lt;=$Q$3),INDEX(LINEST(OFFSET(AF229,1-$Q$5,0,$Q$5,1),OFFSET(AG229,1-$Q$5,0,$Q$5,9),TRUE,TRUE),1,1),"")</f>
        <v/>
      </c>
      <c r="BI229" s="10">
        <f>IF(AND((ROW()-7)&gt;=$Q$5,(ROW()-6)&lt;=$Q$3),INDEX(LINEST(OFFSET(AF229,1-$Q$5,0,$Q$5,1),OFFSET(AG229,1-$Q$5,0,$Q$5,9),TRUE,TRUE),3,1),"")</f>
        <v/>
      </c>
      <c r="BL229" s="9">
        <f>IF(AND((ROW()-6)&lt;=$Q$3,ISNUMBER(AY228)),AY228/$Q$4+AZ228*AG229+BA228*AH229+BB228*AI229+BC228*AJ229+BD228*AK229+BE228*AL229+BF228*AM229+BG228*AN229+BH228*AO229,"")</f>
        <v/>
      </c>
      <c r="BM229">
        <f>IF(ISNUMBER(BL229),AVERAGE(OFFSET(AF228,1-$Q$5,0,$Q$5,1)),"")</f>
        <v/>
      </c>
      <c r="BN229">
        <f>IF(ISNUMBER(BL229),(AF229-BL229)^2,"")</f>
        <v/>
      </c>
      <c r="BO229">
        <f>IF(ISNUMBER(BL229),AF229^2,"")</f>
        <v/>
      </c>
      <c r="BP229">
        <f>IF(ISNUMBER(BL229),(AF229-BM229)^2,"")</f>
        <v/>
      </c>
    </row>
    <row r="230">
      <c r="O230">
        <f>IF($R230="","",IF($Q$1="Weekly",INT(($R230-2)/7),IF($Q$1="Quarterly",YEAR($R230)*4+ROUNDUP(MONTH($R230)/3),YEAR($R230)*12+MONTH($R230))))</f>
        <v/>
      </c>
      <c r="P230">
        <f>IF($R230="","",IF($R231="",1,IF($O230&lt;&gt;$O231,1,0)))</f>
        <v/>
      </c>
      <c r="Q230">
        <f>IF($P230=1,SUM($P$7:$P230),"")</f>
        <v/>
      </c>
      <c r="R230">
        <f>IF($A230="","",IF(ISNUMBER($A230),$A230,IFERROR(DATEVALUE($A230),NA())))</f>
        <v/>
      </c>
      <c r="S230" s="7">
        <f>IFERROR(INDEX($R$7:$R$60000,MATCH(ROW()-6,$Q$7:$Q$60000,0)),"")</f>
        <v/>
      </c>
      <c r="T230">
        <f>IFERROR(INDEX($B$7:$B$60000,MATCH(ROW()-6,$Q$7:$Q$60000,0))*1,"")</f>
        <v/>
      </c>
      <c r="U230">
        <f>IFERROR(INDEX($C$7:$C$60000,MATCH(ROW()-6,$Q$7:$Q$60000,0))*1,"")</f>
        <v/>
      </c>
      <c r="V230">
        <f>IFERROR(INDEX($D$7:$D$60000,MATCH(ROW()-6,$Q$7:$Q$60000,0))*1,"")</f>
        <v/>
      </c>
      <c r="W230">
        <f>IFERROR(INDEX($E$7:$E$60000,MATCH(ROW()-6,$Q$7:$Q$60000,0))*1,"")</f>
        <v/>
      </c>
      <c r="X230">
        <f>IFERROR(INDEX($F$7:$F$60000,MATCH(ROW()-6,$Q$7:$Q$60000,0))*1,"")</f>
        <v/>
      </c>
      <c r="Y230">
        <f>IFERROR(INDEX($G$7:$G$60000,MATCH(ROW()-6,$Q$7:$Q$60000,0))*1,"")</f>
        <v/>
      </c>
      <c r="Z230">
        <f>IFERROR(INDEX($H$7:$H$60000,MATCH(ROW()-6,$Q$7:$Q$60000,0))*1,"")</f>
        <v/>
      </c>
      <c r="AA230">
        <f>IFERROR(INDEX($I$7:$I$60000,MATCH(ROW()-6,$Q$7:$Q$60000,0))*1,"")</f>
        <v/>
      </c>
      <c r="AB230">
        <f>IFERROR(INDEX($J$7:$J$60000,MATCH(ROW()-6,$Q$7:$Q$60000,0))*1,"")</f>
        <v/>
      </c>
      <c r="AC230">
        <f>IFERROR(INDEX($K$7:$K$60000,MATCH(ROW()-6,$Q$7:$Q$60000,0))*1,"")</f>
        <v/>
      </c>
      <c r="AF230" s="9">
        <f>IF(OR($S230="",$S229=""),"",IF($B$5="diff",($T230-$T229),LN($T230/$T229)))</f>
        <v/>
      </c>
      <c r="AG230" s="9">
        <f>IF(OR($S230="",$S229=""),"",IF($C$5="diff",(U230-U229),LN(U230/U229)))</f>
        <v/>
      </c>
      <c r="AH230" s="9">
        <f>IF(OR($S230="",$S229=""),"",IF($D$5="diff",(V230-V229),LN(V230/V229)))</f>
        <v/>
      </c>
      <c r="AI230" s="9">
        <f>IF(OR($S230="",$S229=""),"",IF($E$5="diff",(W230-W229),LN(W230/W229)))</f>
        <v/>
      </c>
      <c r="AJ230" s="9">
        <f>IF(OR($S230="",$S229=""),"",IF($F$5="diff",(X230-X229),LN(X230/X229)))</f>
        <v/>
      </c>
      <c r="AK230" s="9">
        <f>IF(OR($S230="",$S229=""),"",IF($G$5="diff",(Y230-Y229),LN(Y230/Y229)))</f>
        <v/>
      </c>
      <c r="AL230" s="9">
        <f>IF(OR($S230="",$S229=""),"",IF($H$5="diff",(Z230-Z229),LN(Z230/Z229)))</f>
        <v/>
      </c>
      <c r="AM230" s="9">
        <f>IF(OR($S230="",$S229=""),"",IF($I$5="diff",(AA230-AA229),LN(AA230/AA229)))</f>
        <v/>
      </c>
      <c r="AN230" s="9">
        <f>IF(OR($S230="",$S229=""),"",IF($J$5="diff",(AB230-AB229),LN(AB230/AB229)))</f>
        <v/>
      </c>
      <c r="AO230" s="9">
        <f>IF(OR($S230="",$S229=""),"",IF($K$5="diff",(AC230-AC229),LN(AC230/AC229)))</f>
        <v/>
      </c>
      <c r="AR230" s="9">
        <f>IF($AF230="","",$AU$13+$AU$4*AG230+$AU$5*AH230+$AU$6*AI230+$AU$7*AJ230+$AU$8*AK230+$AU$9*AL230+$AU$10*AM230+$AU$11*AN230+$AU$12*AO230)</f>
        <v/>
      </c>
      <c r="AY230" s="10">
        <f>IF(AND((ROW()-7)&gt;=$Q$5,(ROW()-6)&lt;=$Q$3),INDEX(LINEST(OFFSET(AF230,1-$Q$5,0,$Q$5,1),OFFSET(AG230,1-$Q$5,0,$Q$5,9),TRUE,TRUE),1,10)*$Q$4,"")</f>
        <v/>
      </c>
      <c r="AZ230" s="9">
        <f>IF(AND((ROW()-7)&gt;=$Q$5,(ROW()-6)&lt;=$Q$3),INDEX(LINEST(OFFSET(AF230,1-$Q$5,0,$Q$5,1),OFFSET(AG230,1-$Q$5,0,$Q$5,9),TRUE,TRUE),1,9),"")</f>
        <v/>
      </c>
      <c r="BA230" s="9">
        <f>IF(AND((ROW()-7)&gt;=$Q$5,(ROW()-6)&lt;=$Q$3),INDEX(LINEST(OFFSET(AF230,1-$Q$5,0,$Q$5,1),OFFSET(AG230,1-$Q$5,0,$Q$5,9),TRUE,TRUE),1,8),"")</f>
        <v/>
      </c>
      <c r="BB230" s="9">
        <f>IF(AND((ROW()-7)&gt;=$Q$5,(ROW()-6)&lt;=$Q$3),INDEX(LINEST(OFFSET(AF230,1-$Q$5,0,$Q$5,1),OFFSET(AG230,1-$Q$5,0,$Q$5,9),TRUE,TRUE),1,7),"")</f>
        <v/>
      </c>
      <c r="BC230" s="9">
        <f>IF(AND((ROW()-7)&gt;=$Q$5,(ROW()-6)&lt;=$Q$3),INDEX(LINEST(OFFSET(AF230,1-$Q$5,0,$Q$5,1),OFFSET(AG230,1-$Q$5,0,$Q$5,9),TRUE,TRUE),1,6),"")</f>
        <v/>
      </c>
      <c r="BD230" s="9">
        <f>IF(AND((ROW()-7)&gt;=$Q$5,(ROW()-6)&lt;=$Q$3),INDEX(LINEST(OFFSET(AF230,1-$Q$5,0,$Q$5,1),OFFSET(AG230,1-$Q$5,0,$Q$5,9),TRUE,TRUE),1,5),"")</f>
        <v/>
      </c>
      <c r="BE230" s="9">
        <f>IF(AND((ROW()-7)&gt;=$Q$5,(ROW()-6)&lt;=$Q$3),INDEX(LINEST(OFFSET(AF230,1-$Q$5,0,$Q$5,1),OFFSET(AG230,1-$Q$5,0,$Q$5,9),TRUE,TRUE),1,4),"")</f>
        <v/>
      </c>
      <c r="BF230" s="9">
        <f>IF(AND((ROW()-7)&gt;=$Q$5,(ROW()-6)&lt;=$Q$3),INDEX(LINEST(OFFSET(AF230,1-$Q$5,0,$Q$5,1),OFFSET(AG230,1-$Q$5,0,$Q$5,9),TRUE,TRUE),1,3),"")</f>
        <v/>
      </c>
      <c r="BG230" s="9">
        <f>IF(AND((ROW()-7)&gt;=$Q$5,(ROW()-6)&lt;=$Q$3),INDEX(LINEST(OFFSET(AF230,1-$Q$5,0,$Q$5,1),OFFSET(AG230,1-$Q$5,0,$Q$5,9),TRUE,TRUE),1,2),"")</f>
        <v/>
      </c>
      <c r="BH230" s="9">
        <f>IF(AND((ROW()-7)&gt;=$Q$5,(ROW()-6)&lt;=$Q$3),INDEX(LINEST(OFFSET(AF230,1-$Q$5,0,$Q$5,1),OFFSET(AG230,1-$Q$5,0,$Q$5,9),TRUE,TRUE),1,1),"")</f>
        <v/>
      </c>
      <c r="BI230" s="10">
        <f>IF(AND((ROW()-7)&gt;=$Q$5,(ROW()-6)&lt;=$Q$3),INDEX(LINEST(OFFSET(AF230,1-$Q$5,0,$Q$5,1),OFFSET(AG230,1-$Q$5,0,$Q$5,9),TRUE,TRUE),3,1),"")</f>
        <v/>
      </c>
      <c r="BL230" s="9">
        <f>IF(AND((ROW()-6)&lt;=$Q$3,ISNUMBER(AY229)),AY229/$Q$4+AZ229*AG230+BA229*AH230+BB229*AI230+BC229*AJ230+BD229*AK230+BE229*AL230+BF229*AM230+BG229*AN230+BH229*AO230,"")</f>
        <v/>
      </c>
      <c r="BM230">
        <f>IF(ISNUMBER(BL230),AVERAGE(OFFSET(AF229,1-$Q$5,0,$Q$5,1)),"")</f>
        <v/>
      </c>
      <c r="BN230">
        <f>IF(ISNUMBER(BL230),(AF230-BL230)^2,"")</f>
        <v/>
      </c>
      <c r="BO230">
        <f>IF(ISNUMBER(BL230),AF230^2,"")</f>
        <v/>
      </c>
      <c r="BP230">
        <f>IF(ISNUMBER(BL230),(AF230-BM230)^2,"")</f>
        <v/>
      </c>
    </row>
    <row r="231">
      <c r="O231">
        <f>IF($R231="","",IF($Q$1="Weekly",INT(($R231-2)/7),IF($Q$1="Quarterly",YEAR($R231)*4+ROUNDUP(MONTH($R231)/3),YEAR($R231)*12+MONTH($R231))))</f>
        <v/>
      </c>
      <c r="P231">
        <f>IF($R231="","",IF($R232="",1,IF($O231&lt;&gt;$O232,1,0)))</f>
        <v/>
      </c>
      <c r="Q231">
        <f>IF($P231=1,SUM($P$7:$P231),"")</f>
        <v/>
      </c>
      <c r="R231">
        <f>IF($A231="","",IF(ISNUMBER($A231),$A231,IFERROR(DATEVALUE($A231),NA())))</f>
        <v/>
      </c>
      <c r="S231" s="7">
        <f>IFERROR(INDEX($R$7:$R$60000,MATCH(ROW()-6,$Q$7:$Q$60000,0)),"")</f>
        <v/>
      </c>
      <c r="T231">
        <f>IFERROR(INDEX($B$7:$B$60000,MATCH(ROW()-6,$Q$7:$Q$60000,0))*1,"")</f>
        <v/>
      </c>
      <c r="U231">
        <f>IFERROR(INDEX($C$7:$C$60000,MATCH(ROW()-6,$Q$7:$Q$60000,0))*1,"")</f>
        <v/>
      </c>
      <c r="V231">
        <f>IFERROR(INDEX($D$7:$D$60000,MATCH(ROW()-6,$Q$7:$Q$60000,0))*1,"")</f>
        <v/>
      </c>
      <c r="W231">
        <f>IFERROR(INDEX($E$7:$E$60000,MATCH(ROW()-6,$Q$7:$Q$60000,0))*1,"")</f>
        <v/>
      </c>
      <c r="X231">
        <f>IFERROR(INDEX($F$7:$F$60000,MATCH(ROW()-6,$Q$7:$Q$60000,0))*1,"")</f>
        <v/>
      </c>
      <c r="Y231">
        <f>IFERROR(INDEX($G$7:$G$60000,MATCH(ROW()-6,$Q$7:$Q$60000,0))*1,"")</f>
        <v/>
      </c>
      <c r="Z231">
        <f>IFERROR(INDEX($H$7:$H$60000,MATCH(ROW()-6,$Q$7:$Q$60000,0))*1,"")</f>
        <v/>
      </c>
      <c r="AA231">
        <f>IFERROR(INDEX($I$7:$I$60000,MATCH(ROW()-6,$Q$7:$Q$60000,0))*1,"")</f>
        <v/>
      </c>
      <c r="AB231">
        <f>IFERROR(INDEX($J$7:$J$60000,MATCH(ROW()-6,$Q$7:$Q$60000,0))*1,"")</f>
        <v/>
      </c>
      <c r="AC231">
        <f>IFERROR(INDEX($K$7:$K$60000,MATCH(ROW()-6,$Q$7:$Q$60000,0))*1,"")</f>
        <v/>
      </c>
      <c r="AF231" s="9">
        <f>IF(OR($S231="",$S230=""),"",IF($B$5="diff",($T231-$T230),LN($T231/$T230)))</f>
        <v/>
      </c>
      <c r="AG231" s="9">
        <f>IF(OR($S231="",$S230=""),"",IF($C$5="diff",(U231-U230),LN(U231/U230)))</f>
        <v/>
      </c>
      <c r="AH231" s="9">
        <f>IF(OR($S231="",$S230=""),"",IF($D$5="diff",(V231-V230),LN(V231/V230)))</f>
        <v/>
      </c>
      <c r="AI231" s="9">
        <f>IF(OR($S231="",$S230=""),"",IF($E$5="diff",(W231-W230),LN(W231/W230)))</f>
        <v/>
      </c>
      <c r="AJ231" s="9">
        <f>IF(OR($S231="",$S230=""),"",IF($F$5="diff",(X231-X230),LN(X231/X230)))</f>
        <v/>
      </c>
      <c r="AK231" s="9">
        <f>IF(OR($S231="",$S230=""),"",IF($G$5="diff",(Y231-Y230),LN(Y231/Y230)))</f>
        <v/>
      </c>
      <c r="AL231" s="9">
        <f>IF(OR($S231="",$S230=""),"",IF($H$5="diff",(Z231-Z230),LN(Z231/Z230)))</f>
        <v/>
      </c>
      <c r="AM231" s="9">
        <f>IF(OR($S231="",$S230=""),"",IF($I$5="diff",(AA231-AA230),LN(AA231/AA230)))</f>
        <v/>
      </c>
      <c r="AN231" s="9">
        <f>IF(OR($S231="",$S230=""),"",IF($J$5="diff",(AB231-AB230),LN(AB231/AB230)))</f>
        <v/>
      </c>
      <c r="AO231" s="9">
        <f>IF(OR($S231="",$S230=""),"",IF($K$5="diff",(AC231-AC230),LN(AC231/AC230)))</f>
        <v/>
      </c>
      <c r="AR231" s="9">
        <f>IF($AF231="","",$AU$13+$AU$4*AG231+$AU$5*AH231+$AU$6*AI231+$AU$7*AJ231+$AU$8*AK231+$AU$9*AL231+$AU$10*AM231+$AU$11*AN231+$AU$12*AO231)</f>
        <v/>
      </c>
      <c r="AY231" s="10">
        <f>IF(AND((ROW()-7)&gt;=$Q$5,(ROW()-6)&lt;=$Q$3),INDEX(LINEST(OFFSET(AF231,1-$Q$5,0,$Q$5,1),OFFSET(AG231,1-$Q$5,0,$Q$5,9),TRUE,TRUE),1,10)*$Q$4,"")</f>
        <v/>
      </c>
      <c r="AZ231" s="9">
        <f>IF(AND((ROW()-7)&gt;=$Q$5,(ROW()-6)&lt;=$Q$3),INDEX(LINEST(OFFSET(AF231,1-$Q$5,0,$Q$5,1),OFFSET(AG231,1-$Q$5,0,$Q$5,9),TRUE,TRUE),1,9),"")</f>
        <v/>
      </c>
      <c r="BA231" s="9">
        <f>IF(AND((ROW()-7)&gt;=$Q$5,(ROW()-6)&lt;=$Q$3),INDEX(LINEST(OFFSET(AF231,1-$Q$5,0,$Q$5,1),OFFSET(AG231,1-$Q$5,0,$Q$5,9),TRUE,TRUE),1,8),"")</f>
        <v/>
      </c>
      <c r="BB231" s="9">
        <f>IF(AND((ROW()-7)&gt;=$Q$5,(ROW()-6)&lt;=$Q$3),INDEX(LINEST(OFFSET(AF231,1-$Q$5,0,$Q$5,1),OFFSET(AG231,1-$Q$5,0,$Q$5,9),TRUE,TRUE),1,7),"")</f>
        <v/>
      </c>
      <c r="BC231" s="9">
        <f>IF(AND((ROW()-7)&gt;=$Q$5,(ROW()-6)&lt;=$Q$3),INDEX(LINEST(OFFSET(AF231,1-$Q$5,0,$Q$5,1),OFFSET(AG231,1-$Q$5,0,$Q$5,9),TRUE,TRUE),1,6),"")</f>
        <v/>
      </c>
      <c r="BD231" s="9">
        <f>IF(AND((ROW()-7)&gt;=$Q$5,(ROW()-6)&lt;=$Q$3),INDEX(LINEST(OFFSET(AF231,1-$Q$5,0,$Q$5,1),OFFSET(AG231,1-$Q$5,0,$Q$5,9),TRUE,TRUE),1,5),"")</f>
        <v/>
      </c>
      <c r="BE231" s="9">
        <f>IF(AND((ROW()-7)&gt;=$Q$5,(ROW()-6)&lt;=$Q$3),INDEX(LINEST(OFFSET(AF231,1-$Q$5,0,$Q$5,1),OFFSET(AG231,1-$Q$5,0,$Q$5,9),TRUE,TRUE),1,4),"")</f>
        <v/>
      </c>
      <c r="BF231" s="9">
        <f>IF(AND((ROW()-7)&gt;=$Q$5,(ROW()-6)&lt;=$Q$3),INDEX(LINEST(OFFSET(AF231,1-$Q$5,0,$Q$5,1),OFFSET(AG231,1-$Q$5,0,$Q$5,9),TRUE,TRUE),1,3),"")</f>
        <v/>
      </c>
      <c r="BG231" s="9">
        <f>IF(AND((ROW()-7)&gt;=$Q$5,(ROW()-6)&lt;=$Q$3),INDEX(LINEST(OFFSET(AF231,1-$Q$5,0,$Q$5,1),OFFSET(AG231,1-$Q$5,0,$Q$5,9),TRUE,TRUE),1,2),"")</f>
        <v/>
      </c>
      <c r="BH231" s="9">
        <f>IF(AND((ROW()-7)&gt;=$Q$5,(ROW()-6)&lt;=$Q$3),INDEX(LINEST(OFFSET(AF231,1-$Q$5,0,$Q$5,1),OFFSET(AG231,1-$Q$5,0,$Q$5,9),TRUE,TRUE),1,1),"")</f>
        <v/>
      </c>
      <c r="BI231" s="10">
        <f>IF(AND((ROW()-7)&gt;=$Q$5,(ROW()-6)&lt;=$Q$3),INDEX(LINEST(OFFSET(AF231,1-$Q$5,0,$Q$5,1),OFFSET(AG231,1-$Q$5,0,$Q$5,9),TRUE,TRUE),3,1),"")</f>
        <v/>
      </c>
      <c r="BL231" s="9">
        <f>IF(AND((ROW()-6)&lt;=$Q$3,ISNUMBER(AY230)),AY230/$Q$4+AZ230*AG231+BA230*AH231+BB230*AI231+BC230*AJ231+BD230*AK231+BE230*AL231+BF230*AM231+BG230*AN231+BH230*AO231,"")</f>
        <v/>
      </c>
      <c r="BM231">
        <f>IF(ISNUMBER(BL231),AVERAGE(OFFSET(AF230,1-$Q$5,0,$Q$5,1)),"")</f>
        <v/>
      </c>
      <c r="BN231">
        <f>IF(ISNUMBER(BL231),(AF231-BL231)^2,"")</f>
        <v/>
      </c>
      <c r="BO231">
        <f>IF(ISNUMBER(BL231),AF231^2,"")</f>
        <v/>
      </c>
      <c r="BP231">
        <f>IF(ISNUMBER(BL231),(AF231-BM231)^2,"")</f>
        <v/>
      </c>
    </row>
    <row r="232">
      <c r="O232">
        <f>IF($R232="","",IF($Q$1="Weekly",INT(($R232-2)/7),IF($Q$1="Quarterly",YEAR($R232)*4+ROUNDUP(MONTH($R232)/3),YEAR($R232)*12+MONTH($R232))))</f>
        <v/>
      </c>
      <c r="P232">
        <f>IF($R232="","",IF($R233="",1,IF($O232&lt;&gt;$O233,1,0)))</f>
        <v/>
      </c>
      <c r="Q232">
        <f>IF($P232=1,SUM($P$7:$P232),"")</f>
        <v/>
      </c>
      <c r="R232">
        <f>IF($A232="","",IF(ISNUMBER($A232),$A232,IFERROR(DATEVALUE($A232),NA())))</f>
        <v/>
      </c>
      <c r="S232" s="7">
        <f>IFERROR(INDEX($R$7:$R$60000,MATCH(ROW()-6,$Q$7:$Q$60000,0)),"")</f>
        <v/>
      </c>
      <c r="T232">
        <f>IFERROR(INDEX($B$7:$B$60000,MATCH(ROW()-6,$Q$7:$Q$60000,0))*1,"")</f>
        <v/>
      </c>
      <c r="U232">
        <f>IFERROR(INDEX($C$7:$C$60000,MATCH(ROW()-6,$Q$7:$Q$60000,0))*1,"")</f>
        <v/>
      </c>
      <c r="V232">
        <f>IFERROR(INDEX($D$7:$D$60000,MATCH(ROW()-6,$Q$7:$Q$60000,0))*1,"")</f>
        <v/>
      </c>
      <c r="W232">
        <f>IFERROR(INDEX($E$7:$E$60000,MATCH(ROW()-6,$Q$7:$Q$60000,0))*1,"")</f>
        <v/>
      </c>
      <c r="X232">
        <f>IFERROR(INDEX($F$7:$F$60000,MATCH(ROW()-6,$Q$7:$Q$60000,0))*1,"")</f>
        <v/>
      </c>
      <c r="Y232">
        <f>IFERROR(INDEX($G$7:$G$60000,MATCH(ROW()-6,$Q$7:$Q$60000,0))*1,"")</f>
        <v/>
      </c>
      <c r="Z232">
        <f>IFERROR(INDEX($H$7:$H$60000,MATCH(ROW()-6,$Q$7:$Q$60000,0))*1,"")</f>
        <v/>
      </c>
      <c r="AA232">
        <f>IFERROR(INDEX($I$7:$I$60000,MATCH(ROW()-6,$Q$7:$Q$60000,0))*1,"")</f>
        <v/>
      </c>
      <c r="AB232">
        <f>IFERROR(INDEX($J$7:$J$60000,MATCH(ROW()-6,$Q$7:$Q$60000,0))*1,"")</f>
        <v/>
      </c>
      <c r="AC232">
        <f>IFERROR(INDEX($K$7:$K$60000,MATCH(ROW()-6,$Q$7:$Q$60000,0))*1,"")</f>
        <v/>
      </c>
      <c r="AF232" s="9">
        <f>IF(OR($S232="",$S231=""),"",IF($B$5="diff",($T232-$T231),LN($T232/$T231)))</f>
        <v/>
      </c>
      <c r="AG232" s="9">
        <f>IF(OR($S232="",$S231=""),"",IF($C$5="diff",(U232-U231),LN(U232/U231)))</f>
        <v/>
      </c>
      <c r="AH232" s="9">
        <f>IF(OR($S232="",$S231=""),"",IF($D$5="diff",(V232-V231),LN(V232/V231)))</f>
        <v/>
      </c>
      <c r="AI232" s="9">
        <f>IF(OR($S232="",$S231=""),"",IF($E$5="diff",(W232-W231),LN(W232/W231)))</f>
        <v/>
      </c>
      <c r="AJ232" s="9">
        <f>IF(OR($S232="",$S231=""),"",IF($F$5="diff",(X232-X231),LN(X232/X231)))</f>
        <v/>
      </c>
      <c r="AK232" s="9">
        <f>IF(OR($S232="",$S231=""),"",IF($G$5="diff",(Y232-Y231),LN(Y232/Y231)))</f>
        <v/>
      </c>
      <c r="AL232" s="9">
        <f>IF(OR($S232="",$S231=""),"",IF($H$5="diff",(Z232-Z231),LN(Z232/Z231)))</f>
        <v/>
      </c>
      <c r="AM232" s="9">
        <f>IF(OR($S232="",$S231=""),"",IF($I$5="diff",(AA232-AA231),LN(AA232/AA231)))</f>
        <v/>
      </c>
      <c r="AN232" s="9">
        <f>IF(OR($S232="",$S231=""),"",IF($J$5="diff",(AB232-AB231),LN(AB232/AB231)))</f>
        <v/>
      </c>
      <c r="AO232" s="9">
        <f>IF(OR($S232="",$S231=""),"",IF($K$5="diff",(AC232-AC231),LN(AC232/AC231)))</f>
        <v/>
      </c>
      <c r="AR232" s="9">
        <f>IF($AF232="","",$AU$13+$AU$4*AG232+$AU$5*AH232+$AU$6*AI232+$AU$7*AJ232+$AU$8*AK232+$AU$9*AL232+$AU$10*AM232+$AU$11*AN232+$AU$12*AO232)</f>
        <v/>
      </c>
      <c r="AY232" s="10">
        <f>IF(AND((ROW()-7)&gt;=$Q$5,(ROW()-6)&lt;=$Q$3),INDEX(LINEST(OFFSET(AF232,1-$Q$5,0,$Q$5,1),OFFSET(AG232,1-$Q$5,0,$Q$5,9),TRUE,TRUE),1,10)*$Q$4,"")</f>
        <v/>
      </c>
      <c r="AZ232" s="9">
        <f>IF(AND((ROW()-7)&gt;=$Q$5,(ROW()-6)&lt;=$Q$3),INDEX(LINEST(OFFSET(AF232,1-$Q$5,0,$Q$5,1),OFFSET(AG232,1-$Q$5,0,$Q$5,9),TRUE,TRUE),1,9),"")</f>
        <v/>
      </c>
      <c r="BA232" s="9">
        <f>IF(AND((ROW()-7)&gt;=$Q$5,(ROW()-6)&lt;=$Q$3),INDEX(LINEST(OFFSET(AF232,1-$Q$5,0,$Q$5,1),OFFSET(AG232,1-$Q$5,0,$Q$5,9),TRUE,TRUE),1,8),"")</f>
        <v/>
      </c>
      <c r="BB232" s="9">
        <f>IF(AND((ROW()-7)&gt;=$Q$5,(ROW()-6)&lt;=$Q$3),INDEX(LINEST(OFFSET(AF232,1-$Q$5,0,$Q$5,1),OFFSET(AG232,1-$Q$5,0,$Q$5,9),TRUE,TRUE),1,7),"")</f>
        <v/>
      </c>
      <c r="BC232" s="9">
        <f>IF(AND((ROW()-7)&gt;=$Q$5,(ROW()-6)&lt;=$Q$3),INDEX(LINEST(OFFSET(AF232,1-$Q$5,0,$Q$5,1),OFFSET(AG232,1-$Q$5,0,$Q$5,9),TRUE,TRUE),1,6),"")</f>
        <v/>
      </c>
      <c r="BD232" s="9">
        <f>IF(AND((ROW()-7)&gt;=$Q$5,(ROW()-6)&lt;=$Q$3),INDEX(LINEST(OFFSET(AF232,1-$Q$5,0,$Q$5,1),OFFSET(AG232,1-$Q$5,0,$Q$5,9),TRUE,TRUE),1,5),"")</f>
        <v/>
      </c>
      <c r="BE232" s="9">
        <f>IF(AND((ROW()-7)&gt;=$Q$5,(ROW()-6)&lt;=$Q$3),INDEX(LINEST(OFFSET(AF232,1-$Q$5,0,$Q$5,1),OFFSET(AG232,1-$Q$5,0,$Q$5,9),TRUE,TRUE),1,4),"")</f>
        <v/>
      </c>
      <c r="BF232" s="9">
        <f>IF(AND((ROW()-7)&gt;=$Q$5,(ROW()-6)&lt;=$Q$3),INDEX(LINEST(OFFSET(AF232,1-$Q$5,0,$Q$5,1),OFFSET(AG232,1-$Q$5,0,$Q$5,9),TRUE,TRUE),1,3),"")</f>
        <v/>
      </c>
      <c r="BG232" s="9">
        <f>IF(AND((ROW()-7)&gt;=$Q$5,(ROW()-6)&lt;=$Q$3),INDEX(LINEST(OFFSET(AF232,1-$Q$5,0,$Q$5,1),OFFSET(AG232,1-$Q$5,0,$Q$5,9),TRUE,TRUE),1,2),"")</f>
        <v/>
      </c>
      <c r="BH232" s="9">
        <f>IF(AND((ROW()-7)&gt;=$Q$5,(ROW()-6)&lt;=$Q$3),INDEX(LINEST(OFFSET(AF232,1-$Q$5,0,$Q$5,1),OFFSET(AG232,1-$Q$5,0,$Q$5,9),TRUE,TRUE),1,1),"")</f>
        <v/>
      </c>
      <c r="BI232" s="10">
        <f>IF(AND((ROW()-7)&gt;=$Q$5,(ROW()-6)&lt;=$Q$3),INDEX(LINEST(OFFSET(AF232,1-$Q$5,0,$Q$5,1),OFFSET(AG232,1-$Q$5,0,$Q$5,9),TRUE,TRUE),3,1),"")</f>
        <v/>
      </c>
      <c r="BL232" s="9">
        <f>IF(AND((ROW()-6)&lt;=$Q$3,ISNUMBER(AY231)),AY231/$Q$4+AZ231*AG232+BA231*AH232+BB231*AI232+BC231*AJ232+BD231*AK232+BE231*AL232+BF231*AM232+BG231*AN232+BH231*AO232,"")</f>
        <v/>
      </c>
      <c r="BM232">
        <f>IF(ISNUMBER(BL232),AVERAGE(OFFSET(AF231,1-$Q$5,0,$Q$5,1)),"")</f>
        <v/>
      </c>
      <c r="BN232">
        <f>IF(ISNUMBER(BL232),(AF232-BL232)^2,"")</f>
        <v/>
      </c>
      <c r="BO232">
        <f>IF(ISNUMBER(BL232),AF232^2,"")</f>
        <v/>
      </c>
      <c r="BP232">
        <f>IF(ISNUMBER(BL232),(AF232-BM232)^2,"")</f>
        <v/>
      </c>
    </row>
    <row r="233">
      <c r="O233">
        <f>IF($R233="","",IF($Q$1="Weekly",INT(($R233-2)/7),IF($Q$1="Quarterly",YEAR($R233)*4+ROUNDUP(MONTH($R233)/3),YEAR($R233)*12+MONTH($R233))))</f>
        <v/>
      </c>
      <c r="P233">
        <f>IF($R233="","",IF($R234="",1,IF($O233&lt;&gt;$O234,1,0)))</f>
        <v/>
      </c>
      <c r="Q233">
        <f>IF($P233=1,SUM($P$7:$P233),"")</f>
        <v/>
      </c>
      <c r="R233">
        <f>IF($A233="","",IF(ISNUMBER($A233),$A233,IFERROR(DATEVALUE($A233),NA())))</f>
        <v/>
      </c>
      <c r="S233" s="7">
        <f>IFERROR(INDEX($R$7:$R$60000,MATCH(ROW()-6,$Q$7:$Q$60000,0)),"")</f>
        <v/>
      </c>
      <c r="T233">
        <f>IFERROR(INDEX($B$7:$B$60000,MATCH(ROW()-6,$Q$7:$Q$60000,0))*1,"")</f>
        <v/>
      </c>
      <c r="U233">
        <f>IFERROR(INDEX($C$7:$C$60000,MATCH(ROW()-6,$Q$7:$Q$60000,0))*1,"")</f>
        <v/>
      </c>
      <c r="V233">
        <f>IFERROR(INDEX($D$7:$D$60000,MATCH(ROW()-6,$Q$7:$Q$60000,0))*1,"")</f>
        <v/>
      </c>
      <c r="W233">
        <f>IFERROR(INDEX($E$7:$E$60000,MATCH(ROW()-6,$Q$7:$Q$60000,0))*1,"")</f>
        <v/>
      </c>
      <c r="X233">
        <f>IFERROR(INDEX($F$7:$F$60000,MATCH(ROW()-6,$Q$7:$Q$60000,0))*1,"")</f>
        <v/>
      </c>
      <c r="Y233">
        <f>IFERROR(INDEX($G$7:$G$60000,MATCH(ROW()-6,$Q$7:$Q$60000,0))*1,"")</f>
        <v/>
      </c>
      <c r="Z233">
        <f>IFERROR(INDEX($H$7:$H$60000,MATCH(ROW()-6,$Q$7:$Q$60000,0))*1,"")</f>
        <v/>
      </c>
      <c r="AA233">
        <f>IFERROR(INDEX($I$7:$I$60000,MATCH(ROW()-6,$Q$7:$Q$60000,0))*1,"")</f>
        <v/>
      </c>
      <c r="AB233">
        <f>IFERROR(INDEX($J$7:$J$60000,MATCH(ROW()-6,$Q$7:$Q$60000,0))*1,"")</f>
        <v/>
      </c>
      <c r="AC233">
        <f>IFERROR(INDEX($K$7:$K$60000,MATCH(ROW()-6,$Q$7:$Q$60000,0))*1,"")</f>
        <v/>
      </c>
      <c r="AF233" s="9">
        <f>IF(OR($S233="",$S232=""),"",IF($B$5="diff",($T233-$T232),LN($T233/$T232)))</f>
        <v/>
      </c>
      <c r="AG233" s="9">
        <f>IF(OR($S233="",$S232=""),"",IF($C$5="diff",(U233-U232),LN(U233/U232)))</f>
        <v/>
      </c>
      <c r="AH233" s="9">
        <f>IF(OR($S233="",$S232=""),"",IF($D$5="diff",(V233-V232),LN(V233/V232)))</f>
        <v/>
      </c>
      <c r="AI233" s="9">
        <f>IF(OR($S233="",$S232=""),"",IF($E$5="diff",(W233-W232),LN(W233/W232)))</f>
        <v/>
      </c>
      <c r="AJ233" s="9">
        <f>IF(OR($S233="",$S232=""),"",IF($F$5="diff",(X233-X232),LN(X233/X232)))</f>
        <v/>
      </c>
      <c r="AK233" s="9">
        <f>IF(OR($S233="",$S232=""),"",IF($G$5="diff",(Y233-Y232),LN(Y233/Y232)))</f>
        <v/>
      </c>
      <c r="AL233" s="9">
        <f>IF(OR($S233="",$S232=""),"",IF($H$5="diff",(Z233-Z232),LN(Z233/Z232)))</f>
        <v/>
      </c>
      <c r="AM233" s="9">
        <f>IF(OR($S233="",$S232=""),"",IF($I$5="diff",(AA233-AA232),LN(AA233/AA232)))</f>
        <v/>
      </c>
      <c r="AN233" s="9">
        <f>IF(OR($S233="",$S232=""),"",IF($J$5="diff",(AB233-AB232),LN(AB233/AB232)))</f>
        <v/>
      </c>
      <c r="AO233" s="9">
        <f>IF(OR($S233="",$S232=""),"",IF($K$5="diff",(AC233-AC232),LN(AC233/AC232)))</f>
        <v/>
      </c>
      <c r="AR233" s="9">
        <f>IF($AF233="","",$AU$13+$AU$4*AG233+$AU$5*AH233+$AU$6*AI233+$AU$7*AJ233+$AU$8*AK233+$AU$9*AL233+$AU$10*AM233+$AU$11*AN233+$AU$12*AO233)</f>
        <v/>
      </c>
      <c r="AY233" s="10">
        <f>IF(AND((ROW()-7)&gt;=$Q$5,(ROW()-6)&lt;=$Q$3),INDEX(LINEST(OFFSET(AF233,1-$Q$5,0,$Q$5,1),OFFSET(AG233,1-$Q$5,0,$Q$5,9),TRUE,TRUE),1,10)*$Q$4,"")</f>
        <v/>
      </c>
      <c r="AZ233" s="9">
        <f>IF(AND((ROW()-7)&gt;=$Q$5,(ROW()-6)&lt;=$Q$3),INDEX(LINEST(OFFSET(AF233,1-$Q$5,0,$Q$5,1),OFFSET(AG233,1-$Q$5,0,$Q$5,9),TRUE,TRUE),1,9),"")</f>
        <v/>
      </c>
      <c r="BA233" s="9">
        <f>IF(AND((ROW()-7)&gt;=$Q$5,(ROW()-6)&lt;=$Q$3),INDEX(LINEST(OFFSET(AF233,1-$Q$5,0,$Q$5,1),OFFSET(AG233,1-$Q$5,0,$Q$5,9),TRUE,TRUE),1,8),"")</f>
        <v/>
      </c>
      <c r="BB233" s="9">
        <f>IF(AND((ROW()-7)&gt;=$Q$5,(ROW()-6)&lt;=$Q$3),INDEX(LINEST(OFFSET(AF233,1-$Q$5,0,$Q$5,1),OFFSET(AG233,1-$Q$5,0,$Q$5,9),TRUE,TRUE),1,7),"")</f>
        <v/>
      </c>
      <c r="BC233" s="9">
        <f>IF(AND((ROW()-7)&gt;=$Q$5,(ROW()-6)&lt;=$Q$3),INDEX(LINEST(OFFSET(AF233,1-$Q$5,0,$Q$5,1),OFFSET(AG233,1-$Q$5,0,$Q$5,9),TRUE,TRUE),1,6),"")</f>
        <v/>
      </c>
      <c r="BD233" s="9">
        <f>IF(AND((ROW()-7)&gt;=$Q$5,(ROW()-6)&lt;=$Q$3),INDEX(LINEST(OFFSET(AF233,1-$Q$5,0,$Q$5,1),OFFSET(AG233,1-$Q$5,0,$Q$5,9),TRUE,TRUE),1,5),"")</f>
        <v/>
      </c>
      <c r="BE233" s="9">
        <f>IF(AND((ROW()-7)&gt;=$Q$5,(ROW()-6)&lt;=$Q$3),INDEX(LINEST(OFFSET(AF233,1-$Q$5,0,$Q$5,1),OFFSET(AG233,1-$Q$5,0,$Q$5,9),TRUE,TRUE),1,4),"")</f>
        <v/>
      </c>
      <c r="BF233" s="9">
        <f>IF(AND((ROW()-7)&gt;=$Q$5,(ROW()-6)&lt;=$Q$3),INDEX(LINEST(OFFSET(AF233,1-$Q$5,0,$Q$5,1),OFFSET(AG233,1-$Q$5,0,$Q$5,9),TRUE,TRUE),1,3),"")</f>
        <v/>
      </c>
      <c r="BG233" s="9">
        <f>IF(AND((ROW()-7)&gt;=$Q$5,(ROW()-6)&lt;=$Q$3),INDEX(LINEST(OFFSET(AF233,1-$Q$5,0,$Q$5,1),OFFSET(AG233,1-$Q$5,0,$Q$5,9),TRUE,TRUE),1,2),"")</f>
        <v/>
      </c>
      <c r="BH233" s="9">
        <f>IF(AND((ROW()-7)&gt;=$Q$5,(ROW()-6)&lt;=$Q$3),INDEX(LINEST(OFFSET(AF233,1-$Q$5,0,$Q$5,1),OFFSET(AG233,1-$Q$5,0,$Q$5,9),TRUE,TRUE),1,1),"")</f>
        <v/>
      </c>
      <c r="BI233" s="10">
        <f>IF(AND((ROW()-7)&gt;=$Q$5,(ROW()-6)&lt;=$Q$3),INDEX(LINEST(OFFSET(AF233,1-$Q$5,0,$Q$5,1),OFFSET(AG233,1-$Q$5,0,$Q$5,9),TRUE,TRUE),3,1),"")</f>
        <v/>
      </c>
      <c r="BL233" s="9">
        <f>IF(AND((ROW()-6)&lt;=$Q$3,ISNUMBER(AY232)),AY232/$Q$4+AZ232*AG233+BA232*AH233+BB232*AI233+BC232*AJ233+BD232*AK233+BE232*AL233+BF232*AM233+BG232*AN233+BH232*AO233,"")</f>
        <v/>
      </c>
      <c r="BM233">
        <f>IF(ISNUMBER(BL233),AVERAGE(OFFSET(AF232,1-$Q$5,0,$Q$5,1)),"")</f>
        <v/>
      </c>
      <c r="BN233">
        <f>IF(ISNUMBER(BL233),(AF233-BL233)^2,"")</f>
        <v/>
      </c>
      <c r="BO233">
        <f>IF(ISNUMBER(BL233),AF233^2,"")</f>
        <v/>
      </c>
      <c r="BP233">
        <f>IF(ISNUMBER(BL233),(AF233-BM233)^2,"")</f>
        <v/>
      </c>
    </row>
    <row r="234">
      <c r="O234">
        <f>IF($R234="","",IF($Q$1="Weekly",INT(($R234-2)/7),IF($Q$1="Quarterly",YEAR($R234)*4+ROUNDUP(MONTH($R234)/3),YEAR($R234)*12+MONTH($R234))))</f>
        <v/>
      </c>
      <c r="P234">
        <f>IF($R234="","",IF($R235="",1,IF($O234&lt;&gt;$O235,1,0)))</f>
        <v/>
      </c>
      <c r="Q234">
        <f>IF($P234=1,SUM($P$7:$P234),"")</f>
        <v/>
      </c>
      <c r="R234">
        <f>IF($A234="","",IF(ISNUMBER($A234),$A234,IFERROR(DATEVALUE($A234),NA())))</f>
        <v/>
      </c>
      <c r="S234" s="7">
        <f>IFERROR(INDEX($R$7:$R$60000,MATCH(ROW()-6,$Q$7:$Q$60000,0)),"")</f>
        <v/>
      </c>
      <c r="T234">
        <f>IFERROR(INDEX($B$7:$B$60000,MATCH(ROW()-6,$Q$7:$Q$60000,0))*1,"")</f>
        <v/>
      </c>
      <c r="U234">
        <f>IFERROR(INDEX($C$7:$C$60000,MATCH(ROW()-6,$Q$7:$Q$60000,0))*1,"")</f>
        <v/>
      </c>
      <c r="V234">
        <f>IFERROR(INDEX($D$7:$D$60000,MATCH(ROW()-6,$Q$7:$Q$60000,0))*1,"")</f>
        <v/>
      </c>
      <c r="W234">
        <f>IFERROR(INDEX($E$7:$E$60000,MATCH(ROW()-6,$Q$7:$Q$60000,0))*1,"")</f>
        <v/>
      </c>
      <c r="X234">
        <f>IFERROR(INDEX($F$7:$F$60000,MATCH(ROW()-6,$Q$7:$Q$60000,0))*1,"")</f>
        <v/>
      </c>
      <c r="Y234">
        <f>IFERROR(INDEX($G$7:$G$60000,MATCH(ROW()-6,$Q$7:$Q$60000,0))*1,"")</f>
        <v/>
      </c>
      <c r="Z234">
        <f>IFERROR(INDEX($H$7:$H$60000,MATCH(ROW()-6,$Q$7:$Q$60000,0))*1,"")</f>
        <v/>
      </c>
      <c r="AA234">
        <f>IFERROR(INDEX($I$7:$I$60000,MATCH(ROW()-6,$Q$7:$Q$60000,0))*1,"")</f>
        <v/>
      </c>
      <c r="AB234">
        <f>IFERROR(INDEX($J$7:$J$60000,MATCH(ROW()-6,$Q$7:$Q$60000,0))*1,"")</f>
        <v/>
      </c>
      <c r="AC234">
        <f>IFERROR(INDEX($K$7:$K$60000,MATCH(ROW()-6,$Q$7:$Q$60000,0))*1,"")</f>
        <v/>
      </c>
      <c r="AF234" s="9">
        <f>IF(OR($S234="",$S233=""),"",IF($B$5="diff",($T234-$T233),LN($T234/$T233)))</f>
        <v/>
      </c>
      <c r="AG234" s="9">
        <f>IF(OR($S234="",$S233=""),"",IF($C$5="diff",(U234-U233),LN(U234/U233)))</f>
        <v/>
      </c>
      <c r="AH234" s="9">
        <f>IF(OR($S234="",$S233=""),"",IF($D$5="diff",(V234-V233),LN(V234/V233)))</f>
        <v/>
      </c>
      <c r="AI234" s="9">
        <f>IF(OR($S234="",$S233=""),"",IF($E$5="diff",(W234-W233),LN(W234/W233)))</f>
        <v/>
      </c>
      <c r="AJ234" s="9">
        <f>IF(OR($S234="",$S233=""),"",IF($F$5="diff",(X234-X233),LN(X234/X233)))</f>
        <v/>
      </c>
      <c r="AK234" s="9">
        <f>IF(OR($S234="",$S233=""),"",IF($G$5="diff",(Y234-Y233),LN(Y234/Y233)))</f>
        <v/>
      </c>
      <c r="AL234" s="9">
        <f>IF(OR($S234="",$S233=""),"",IF($H$5="diff",(Z234-Z233),LN(Z234/Z233)))</f>
        <v/>
      </c>
      <c r="AM234" s="9">
        <f>IF(OR($S234="",$S233=""),"",IF($I$5="diff",(AA234-AA233),LN(AA234/AA233)))</f>
        <v/>
      </c>
      <c r="AN234" s="9">
        <f>IF(OR($S234="",$S233=""),"",IF($J$5="diff",(AB234-AB233),LN(AB234/AB233)))</f>
        <v/>
      </c>
      <c r="AO234" s="9">
        <f>IF(OR($S234="",$S233=""),"",IF($K$5="diff",(AC234-AC233),LN(AC234/AC233)))</f>
        <v/>
      </c>
      <c r="AR234" s="9">
        <f>IF($AF234="","",$AU$13+$AU$4*AG234+$AU$5*AH234+$AU$6*AI234+$AU$7*AJ234+$AU$8*AK234+$AU$9*AL234+$AU$10*AM234+$AU$11*AN234+$AU$12*AO234)</f>
        <v/>
      </c>
      <c r="AY234" s="10">
        <f>IF(AND((ROW()-7)&gt;=$Q$5,(ROW()-6)&lt;=$Q$3),INDEX(LINEST(OFFSET(AF234,1-$Q$5,0,$Q$5,1),OFFSET(AG234,1-$Q$5,0,$Q$5,9),TRUE,TRUE),1,10)*$Q$4,"")</f>
        <v/>
      </c>
      <c r="AZ234" s="9">
        <f>IF(AND((ROW()-7)&gt;=$Q$5,(ROW()-6)&lt;=$Q$3),INDEX(LINEST(OFFSET(AF234,1-$Q$5,0,$Q$5,1),OFFSET(AG234,1-$Q$5,0,$Q$5,9),TRUE,TRUE),1,9),"")</f>
        <v/>
      </c>
      <c r="BA234" s="9">
        <f>IF(AND((ROW()-7)&gt;=$Q$5,(ROW()-6)&lt;=$Q$3),INDEX(LINEST(OFFSET(AF234,1-$Q$5,0,$Q$5,1),OFFSET(AG234,1-$Q$5,0,$Q$5,9),TRUE,TRUE),1,8),"")</f>
        <v/>
      </c>
      <c r="BB234" s="9">
        <f>IF(AND((ROW()-7)&gt;=$Q$5,(ROW()-6)&lt;=$Q$3),INDEX(LINEST(OFFSET(AF234,1-$Q$5,0,$Q$5,1),OFFSET(AG234,1-$Q$5,0,$Q$5,9),TRUE,TRUE),1,7),"")</f>
        <v/>
      </c>
      <c r="BC234" s="9">
        <f>IF(AND((ROW()-7)&gt;=$Q$5,(ROW()-6)&lt;=$Q$3),INDEX(LINEST(OFFSET(AF234,1-$Q$5,0,$Q$5,1),OFFSET(AG234,1-$Q$5,0,$Q$5,9),TRUE,TRUE),1,6),"")</f>
        <v/>
      </c>
      <c r="BD234" s="9">
        <f>IF(AND((ROW()-7)&gt;=$Q$5,(ROW()-6)&lt;=$Q$3),INDEX(LINEST(OFFSET(AF234,1-$Q$5,0,$Q$5,1),OFFSET(AG234,1-$Q$5,0,$Q$5,9),TRUE,TRUE),1,5),"")</f>
        <v/>
      </c>
      <c r="BE234" s="9">
        <f>IF(AND((ROW()-7)&gt;=$Q$5,(ROW()-6)&lt;=$Q$3),INDEX(LINEST(OFFSET(AF234,1-$Q$5,0,$Q$5,1),OFFSET(AG234,1-$Q$5,0,$Q$5,9),TRUE,TRUE),1,4),"")</f>
        <v/>
      </c>
      <c r="BF234" s="9">
        <f>IF(AND((ROW()-7)&gt;=$Q$5,(ROW()-6)&lt;=$Q$3),INDEX(LINEST(OFFSET(AF234,1-$Q$5,0,$Q$5,1),OFFSET(AG234,1-$Q$5,0,$Q$5,9),TRUE,TRUE),1,3),"")</f>
        <v/>
      </c>
      <c r="BG234" s="9">
        <f>IF(AND((ROW()-7)&gt;=$Q$5,(ROW()-6)&lt;=$Q$3),INDEX(LINEST(OFFSET(AF234,1-$Q$5,0,$Q$5,1),OFFSET(AG234,1-$Q$5,0,$Q$5,9),TRUE,TRUE),1,2),"")</f>
        <v/>
      </c>
      <c r="BH234" s="9">
        <f>IF(AND((ROW()-7)&gt;=$Q$5,(ROW()-6)&lt;=$Q$3),INDEX(LINEST(OFFSET(AF234,1-$Q$5,0,$Q$5,1),OFFSET(AG234,1-$Q$5,0,$Q$5,9),TRUE,TRUE),1,1),"")</f>
        <v/>
      </c>
      <c r="BI234" s="10">
        <f>IF(AND((ROW()-7)&gt;=$Q$5,(ROW()-6)&lt;=$Q$3),INDEX(LINEST(OFFSET(AF234,1-$Q$5,0,$Q$5,1),OFFSET(AG234,1-$Q$5,0,$Q$5,9),TRUE,TRUE),3,1),"")</f>
        <v/>
      </c>
      <c r="BL234" s="9">
        <f>IF(AND((ROW()-6)&lt;=$Q$3,ISNUMBER(AY233)),AY233/$Q$4+AZ233*AG234+BA233*AH234+BB233*AI234+BC233*AJ234+BD233*AK234+BE233*AL234+BF233*AM234+BG233*AN234+BH233*AO234,"")</f>
        <v/>
      </c>
      <c r="BM234">
        <f>IF(ISNUMBER(BL234),AVERAGE(OFFSET(AF233,1-$Q$5,0,$Q$5,1)),"")</f>
        <v/>
      </c>
      <c r="BN234">
        <f>IF(ISNUMBER(BL234),(AF234-BL234)^2,"")</f>
        <v/>
      </c>
      <c r="BO234">
        <f>IF(ISNUMBER(BL234),AF234^2,"")</f>
        <v/>
      </c>
      <c r="BP234">
        <f>IF(ISNUMBER(BL234),(AF234-BM234)^2,"")</f>
        <v/>
      </c>
    </row>
    <row r="235">
      <c r="O235">
        <f>IF($R235="","",IF($Q$1="Weekly",INT(($R235-2)/7),IF($Q$1="Quarterly",YEAR($R235)*4+ROUNDUP(MONTH($R235)/3),YEAR($R235)*12+MONTH($R235))))</f>
        <v/>
      </c>
      <c r="P235">
        <f>IF($R235="","",IF($R236="",1,IF($O235&lt;&gt;$O236,1,0)))</f>
        <v/>
      </c>
      <c r="Q235">
        <f>IF($P235=1,SUM($P$7:$P235),"")</f>
        <v/>
      </c>
      <c r="R235">
        <f>IF($A235="","",IF(ISNUMBER($A235),$A235,IFERROR(DATEVALUE($A235),NA())))</f>
        <v/>
      </c>
      <c r="S235" s="7">
        <f>IFERROR(INDEX($R$7:$R$60000,MATCH(ROW()-6,$Q$7:$Q$60000,0)),"")</f>
        <v/>
      </c>
      <c r="T235">
        <f>IFERROR(INDEX($B$7:$B$60000,MATCH(ROW()-6,$Q$7:$Q$60000,0))*1,"")</f>
        <v/>
      </c>
      <c r="U235">
        <f>IFERROR(INDEX($C$7:$C$60000,MATCH(ROW()-6,$Q$7:$Q$60000,0))*1,"")</f>
        <v/>
      </c>
      <c r="V235">
        <f>IFERROR(INDEX($D$7:$D$60000,MATCH(ROW()-6,$Q$7:$Q$60000,0))*1,"")</f>
        <v/>
      </c>
      <c r="W235">
        <f>IFERROR(INDEX($E$7:$E$60000,MATCH(ROW()-6,$Q$7:$Q$60000,0))*1,"")</f>
        <v/>
      </c>
      <c r="X235">
        <f>IFERROR(INDEX($F$7:$F$60000,MATCH(ROW()-6,$Q$7:$Q$60000,0))*1,"")</f>
        <v/>
      </c>
      <c r="Y235">
        <f>IFERROR(INDEX($G$7:$G$60000,MATCH(ROW()-6,$Q$7:$Q$60000,0))*1,"")</f>
        <v/>
      </c>
      <c r="Z235">
        <f>IFERROR(INDEX($H$7:$H$60000,MATCH(ROW()-6,$Q$7:$Q$60000,0))*1,"")</f>
        <v/>
      </c>
      <c r="AA235">
        <f>IFERROR(INDEX($I$7:$I$60000,MATCH(ROW()-6,$Q$7:$Q$60000,0))*1,"")</f>
        <v/>
      </c>
      <c r="AB235">
        <f>IFERROR(INDEX($J$7:$J$60000,MATCH(ROW()-6,$Q$7:$Q$60000,0))*1,"")</f>
        <v/>
      </c>
      <c r="AC235">
        <f>IFERROR(INDEX($K$7:$K$60000,MATCH(ROW()-6,$Q$7:$Q$60000,0))*1,"")</f>
        <v/>
      </c>
      <c r="AF235" s="9">
        <f>IF(OR($S235="",$S234=""),"",IF($B$5="diff",($T235-$T234),LN($T235/$T234)))</f>
        <v/>
      </c>
      <c r="AG235" s="9">
        <f>IF(OR($S235="",$S234=""),"",IF($C$5="diff",(U235-U234),LN(U235/U234)))</f>
        <v/>
      </c>
      <c r="AH235" s="9">
        <f>IF(OR($S235="",$S234=""),"",IF($D$5="diff",(V235-V234),LN(V235/V234)))</f>
        <v/>
      </c>
      <c r="AI235" s="9">
        <f>IF(OR($S235="",$S234=""),"",IF($E$5="diff",(W235-W234),LN(W235/W234)))</f>
        <v/>
      </c>
      <c r="AJ235" s="9">
        <f>IF(OR($S235="",$S234=""),"",IF($F$5="diff",(X235-X234),LN(X235/X234)))</f>
        <v/>
      </c>
      <c r="AK235" s="9">
        <f>IF(OR($S235="",$S234=""),"",IF($G$5="diff",(Y235-Y234),LN(Y235/Y234)))</f>
        <v/>
      </c>
      <c r="AL235" s="9">
        <f>IF(OR($S235="",$S234=""),"",IF($H$5="diff",(Z235-Z234),LN(Z235/Z234)))</f>
        <v/>
      </c>
      <c r="AM235" s="9">
        <f>IF(OR($S235="",$S234=""),"",IF($I$5="diff",(AA235-AA234),LN(AA235/AA234)))</f>
        <v/>
      </c>
      <c r="AN235" s="9">
        <f>IF(OR($S235="",$S234=""),"",IF($J$5="diff",(AB235-AB234),LN(AB235/AB234)))</f>
        <v/>
      </c>
      <c r="AO235" s="9">
        <f>IF(OR($S235="",$S234=""),"",IF($K$5="diff",(AC235-AC234),LN(AC235/AC234)))</f>
        <v/>
      </c>
      <c r="AR235" s="9">
        <f>IF($AF235="","",$AU$13+$AU$4*AG235+$AU$5*AH235+$AU$6*AI235+$AU$7*AJ235+$AU$8*AK235+$AU$9*AL235+$AU$10*AM235+$AU$11*AN235+$AU$12*AO235)</f>
        <v/>
      </c>
      <c r="AY235" s="10">
        <f>IF(AND((ROW()-7)&gt;=$Q$5,(ROW()-6)&lt;=$Q$3),INDEX(LINEST(OFFSET(AF235,1-$Q$5,0,$Q$5,1),OFFSET(AG235,1-$Q$5,0,$Q$5,9),TRUE,TRUE),1,10)*$Q$4,"")</f>
        <v/>
      </c>
      <c r="AZ235" s="9">
        <f>IF(AND((ROW()-7)&gt;=$Q$5,(ROW()-6)&lt;=$Q$3),INDEX(LINEST(OFFSET(AF235,1-$Q$5,0,$Q$5,1),OFFSET(AG235,1-$Q$5,0,$Q$5,9),TRUE,TRUE),1,9),"")</f>
        <v/>
      </c>
      <c r="BA235" s="9">
        <f>IF(AND((ROW()-7)&gt;=$Q$5,(ROW()-6)&lt;=$Q$3),INDEX(LINEST(OFFSET(AF235,1-$Q$5,0,$Q$5,1),OFFSET(AG235,1-$Q$5,0,$Q$5,9),TRUE,TRUE),1,8),"")</f>
        <v/>
      </c>
      <c r="BB235" s="9">
        <f>IF(AND((ROW()-7)&gt;=$Q$5,(ROW()-6)&lt;=$Q$3),INDEX(LINEST(OFFSET(AF235,1-$Q$5,0,$Q$5,1),OFFSET(AG235,1-$Q$5,0,$Q$5,9),TRUE,TRUE),1,7),"")</f>
        <v/>
      </c>
      <c r="BC235" s="9">
        <f>IF(AND((ROW()-7)&gt;=$Q$5,(ROW()-6)&lt;=$Q$3),INDEX(LINEST(OFFSET(AF235,1-$Q$5,0,$Q$5,1),OFFSET(AG235,1-$Q$5,0,$Q$5,9),TRUE,TRUE),1,6),"")</f>
        <v/>
      </c>
      <c r="BD235" s="9">
        <f>IF(AND((ROW()-7)&gt;=$Q$5,(ROW()-6)&lt;=$Q$3),INDEX(LINEST(OFFSET(AF235,1-$Q$5,0,$Q$5,1),OFFSET(AG235,1-$Q$5,0,$Q$5,9),TRUE,TRUE),1,5),"")</f>
        <v/>
      </c>
      <c r="BE235" s="9">
        <f>IF(AND((ROW()-7)&gt;=$Q$5,(ROW()-6)&lt;=$Q$3),INDEX(LINEST(OFFSET(AF235,1-$Q$5,0,$Q$5,1),OFFSET(AG235,1-$Q$5,0,$Q$5,9),TRUE,TRUE),1,4),"")</f>
        <v/>
      </c>
      <c r="BF235" s="9">
        <f>IF(AND((ROW()-7)&gt;=$Q$5,(ROW()-6)&lt;=$Q$3),INDEX(LINEST(OFFSET(AF235,1-$Q$5,0,$Q$5,1),OFFSET(AG235,1-$Q$5,0,$Q$5,9),TRUE,TRUE),1,3),"")</f>
        <v/>
      </c>
      <c r="BG235" s="9">
        <f>IF(AND((ROW()-7)&gt;=$Q$5,(ROW()-6)&lt;=$Q$3),INDEX(LINEST(OFFSET(AF235,1-$Q$5,0,$Q$5,1),OFFSET(AG235,1-$Q$5,0,$Q$5,9),TRUE,TRUE),1,2),"")</f>
        <v/>
      </c>
      <c r="BH235" s="9">
        <f>IF(AND((ROW()-7)&gt;=$Q$5,(ROW()-6)&lt;=$Q$3),INDEX(LINEST(OFFSET(AF235,1-$Q$5,0,$Q$5,1),OFFSET(AG235,1-$Q$5,0,$Q$5,9),TRUE,TRUE),1,1),"")</f>
        <v/>
      </c>
      <c r="BI235" s="10">
        <f>IF(AND((ROW()-7)&gt;=$Q$5,(ROW()-6)&lt;=$Q$3),INDEX(LINEST(OFFSET(AF235,1-$Q$5,0,$Q$5,1),OFFSET(AG235,1-$Q$5,0,$Q$5,9),TRUE,TRUE),3,1),"")</f>
        <v/>
      </c>
      <c r="BL235" s="9">
        <f>IF(AND((ROW()-6)&lt;=$Q$3,ISNUMBER(AY234)),AY234/$Q$4+AZ234*AG235+BA234*AH235+BB234*AI235+BC234*AJ235+BD234*AK235+BE234*AL235+BF234*AM235+BG234*AN235+BH234*AO235,"")</f>
        <v/>
      </c>
      <c r="BM235">
        <f>IF(ISNUMBER(BL235),AVERAGE(OFFSET(AF234,1-$Q$5,0,$Q$5,1)),"")</f>
        <v/>
      </c>
      <c r="BN235">
        <f>IF(ISNUMBER(BL235),(AF235-BL235)^2,"")</f>
        <v/>
      </c>
      <c r="BO235">
        <f>IF(ISNUMBER(BL235),AF235^2,"")</f>
        <v/>
      </c>
      <c r="BP235">
        <f>IF(ISNUMBER(BL235),(AF235-BM235)^2,"")</f>
        <v/>
      </c>
    </row>
    <row r="236">
      <c r="O236">
        <f>IF($R236="","",IF($Q$1="Weekly",INT(($R236-2)/7),IF($Q$1="Quarterly",YEAR($R236)*4+ROUNDUP(MONTH($R236)/3),YEAR($R236)*12+MONTH($R236))))</f>
        <v/>
      </c>
      <c r="P236">
        <f>IF($R236="","",IF($R237="",1,IF($O236&lt;&gt;$O237,1,0)))</f>
        <v/>
      </c>
      <c r="Q236">
        <f>IF($P236=1,SUM($P$7:$P236),"")</f>
        <v/>
      </c>
      <c r="R236">
        <f>IF($A236="","",IF(ISNUMBER($A236),$A236,IFERROR(DATEVALUE($A236),NA())))</f>
        <v/>
      </c>
      <c r="S236" s="7">
        <f>IFERROR(INDEX($R$7:$R$60000,MATCH(ROW()-6,$Q$7:$Q$60000,0)),"")</f>
        <v/>
      </c>
      <c r="T236">
        <f>IFERROR(INDEX($B$7:$B$60000,MATCH(ROW()-6,$Q$7:$Q$60000,0))*1,"")</f>
        <v/>
      </c>
      <c r="U236">
        <f>IFERROR(INDEX($C$7:$C$60000,MATCH(ROW()-6,$Q$7:$Q$60000,0))*1,"")</f>
        <v/>
      </c>
      <c r="V236">
        <f>IFERROR(INDEX($D$7:$D$60000,MATCH(ROW()-6,$Q$7:$Q$60000,0))*1,"")</f>
        <v/>
      </c>
      <c r="W236">
        <f>IFERROR(INDEX($E$7:$E$60000,MATCH(ROW()-6,$Q$7:$Q$60000,0))*1,"")</f>
        <v/>
      </c>
      <c r="X236">
        <f>IFERROR(INDEX($F$7:$F$60000,MATCH(ROW()-6,$Q$7:$Q$60000,0))*1,"")</f>
        <v/>
      </c>
      <c r="Y236">
        <f>IFERROR(INDEX($G$7:$G$60000,MATCH(ROW()-6,$Q$7:$Q$60000,0))*1,"")</f>
        <v/>
      </c>
      <c r="Z236">
        <f>IFERROR(INDEX($H$7:$H$60000,MATCH(ROW()-6,$Q$7:$Q$60000,0))*1,"")</f>
        <v/>
      </c>
      <c r="AA236">
        <f>IFERROR(INDEX($I$7:$I$60000,MATCH(ROW()-6,$Q$7:$Q$60000,0))*1,"")</f>
        <v/>
      </c>
      <c r="AB236">
        <f>IFERROR(INDEX($J$7:$J$60000,MATCH(ROW()-6,$Q$7:$Q$60000,0))*1,"")</f>
        <v/>
      </c>
      <c r="AC236">
        <f>IFERROR(INDEX($K$7:$K$60000,MATCH(ROW()-6,$Q$7:$Q$60000,0))*1,"")</f>
        <v/>
      </c>
      <c r="AF236" s="9">
        <f>IF(OR($S236="",$S235=""),"",IF($B$5="diff",($T236-$T235),LN($T236/$T235)))</f>
        <v/>
      </c>
      <c r="AG236" s="9">
        <f>IF(OR($S236="",$S235=""),"",IF($C$5="diff",(U236-U235),LN(U236/U235)))</f>
        <v/>
      </c>
      <c r="AH236" s="9">
        <f>IF(OR($S236="",$S235=""),"",IF($D$5="diff",(V236-V235),LN(V236/V235)))</f>
        <v/>
      </c>
      <c r="AI236" s="9">
        <f>IF(OR($S236="",$S235=""),"",IF($E$5="diff",(W236-W235),LN(W236/W235)))</f>
        <v/>
      </c>
      <c r="AJ236" s="9">
        <f>IF(OR($S236="",$S235=""),"",IF($F$5="diff",(X236-X235),LN(X236/X235)))</f>
        <v/>
      </c>
      <c r="AK236" s="9">
        <f>IF(OR($S236="",$S235=""),"",IF($G$5="diff",(Y236-Y235),LN(Y236/Y235)))</f>
        <v/>
      </c>
      <c r="AL236" s="9">
        <f>IF(OR($S236="",$S235=""),"",IF($H$5="diff",(Z236-Z235),LN(Z236/Z235)))</f>
        <v/>
      </c>
      <c r="AM236" s="9">
        <f>IF(OR($S236="",$S235=""),"",IF($I$5="diff",(AA236-AA235),LN(AA236/AA235)))</f>
        <v/>
      </c>
      <c r="AN236" s="9">
        <f>IF(OR($S236="",$S235=""),"",IF($J$5="diff",(AB236-AB235),LN(AB236/AB235)))</f>
        <v/>
      </c>
      <c r="AO236" s="9">
        <f>IF(OR($S236="",$S235=""),"",IF($K$5="diff",(AC236-AC235),LN(AC236/AC235)))</f>
        <v/>
      </c>
      <c r="AR236" s="9">
        <f>IF($AF236="","",$AU$13+$AU$4*AG236+$AU$5*AH236+$AU$6*AI236+$AU$7*AJ236+$AU$8*AK236+$AU$9*AL236+$AU$10*AM236+$AU$11*AN236+$AU$12*AO236)</f>
        <v/>
      </c>
      <c r="AY236" s="10">
        <f>IF(AND((ROW()-7)&gt;=$Q$5,(ROW()-6)&lt;=$Q$3),INDEX(LINEST(OFFSET(AF236,1-$Q$5,0,$Q$5,1),OFFSET(AG236,1-$Q$5,0,$Q$5,9),TRUE,TRUE),1,10)*$Q$4,"")</f>
        <v/>
      </c>
      <c r="AZ236" s="9">
        <f>IF(AND((ROW()-7)&gt;=$Q$5,(ROW()-6)&lt;=$Q$3),INDEX(LINEST(OFFSET(AF236,1-$Q$5,0,$Q$5,1),OFFSET(AG236,1-$Q$5,0,$Q$5,9),TRUE,TRUE),1,9),"")</f>
        <v/>
      </c>
      <c r="BA236" s="9">
        <f>IF(AND((ROW()-7)&gt;=$Q$5,(ROW()-6)&lt;=$Q$3),INDEX(LINEST(OFFSET(AF236,1-$Q$5,0,$Q$5,1),OFFSET(AG236,1-$Q$5,0,$Q$5,9),TRUE,TRUE),1,8),"")</f>
        <v/>
      </c>
      <c r="BB236" s="9">
        <f>IF(AND((ROW()-7)&gt;=$Q$5,(ROW()-6)&lt;=$Q$3),INDEX(LINEST(OFFSET(AF236,1-$Q$5,0,$Q$5,1),OFFSET(AG236,1-$Q$5,0,$Q$5,9),TRUE,TRUE),1,7),"")</f>
        <v/>
      </c>
      <c r="BC236" s="9">
        <f>IF(AND((ROW()-7)&gt;=$Q$5,(ROW()-6)&lt;=$Q$3),INDEX(LINEST(OFFSET(AF236,1-$Q$5,0,$Q$5,1),OFFSET(AG236,1-$Q$5,0,$Q$5,9),TRUE,TRUE),1,6),"")</f>
        <v/>
      </c>
      <c r="BD236" s="9">
        <f>IF(AND((ROW()-7)&gt;=$Q$5,(ROW()-6)&lt;=$Q$3),INDEX(LINEST(OFFSET(AF236,1-$Q$5,0,$Q$5,1),OFFSET(AG236,1-$Q$5,0,$Q$5,9),TRUE,TRUE),1,5),"")</f>
        <v/>
      </c>
      <c r="BE236" s="9">
        <f>IF(AND((ROW()-7)&gt;=$Q$5,(ROW()-6)&lt;=$Q$3),INDEX(LINEST(OFFSET(AF236,1-$Q$5,0,$Q$5,1),OFFSET(AG236,1-$Q$5,0,$Q$5,9),TRUE,TRUE),1,4),"")</f>
        <v/>
      </c>
      <c r="BF236" s="9">
        <f>IF(AND((ROW()-7)&gt;=$Q$5,(ROW()-6)&lt;=$Q$3),INDEX(LINEST(OFFSET(AF236,1-$Q$5,0,$Q$5,1),OFFSET(AG236,1-$Q$5,0,$Q$5,9),TRUE,TRUE),1,3),"")</f>
        <v/>
      </c>
      <c r="BG236" s="9">
        <f>IF(AND((ROW()-7)&gt;=$Q$5,(ROW()-6)&lt;=$Q$3),INDEX(LINEST(OFFSET(AF236,1-$Q$5,0,$Q$5,1),OFFSET(AG236,1-$Q$5,0,$Q$5,9),TRUE,TRUE),1,2),"")</f>
        <v/>
      </c>
      <c r="BH236" s="9">
        <f>IF(AND((ROW()-7)&gt;=$Q$5,(ROW()-6)&lt;=$Q$3),INDEX(LINEST(OFFSET(AF236,1-$Q$5,0,$Q$5,1),OFFSET(AG236,1-$Q$5,0,$Q$5,9),TRUE,TRUE),1,1),"")</f>
        <v/>
      </c>
      <c r="BI236" s="10">
        <f>IF(AND((ROW()-7)&gt;=$Q$5,(ROW()-6)&lt;=$Q$3),INDEX(LINEST(OFFSET(AF236,1-$Q$5,0,$Q$5,1),OFFSET(AG236,1-$Q$5,0,$Q$5,9),TRUE,TRUE),3,1),"")</f>
        <v/>
      </c>
      <c r="BL236" s="9">
        <f>IF(AND((ROW()-6)&lt;=$Q$3,ISNUMBER(AY235)),AY235/$Q$4+AZ235*AG236+BA235*AH236+BB235*AI236+BC235*AJ236+BD235*AK236+BE235*AL236+BF235*AM236+BG235*AN236+BH235*AO236,"")</f>
        <v/>
      </c>
      <c r="BM236">
        <f>IF(ISNUMBER(BL236),AVERAGE(OFFSET(AF235,1-$Q$5,0,$Q$5,1)),"")</f>
        <v/>
      </c>
      <c r="BN236">
        <f>IF(ISNUMBER(BL236),(AF236-BL236)^2,"")</f>
        <v/>
      </c>
      <c r="BO236">
        <f>IF(ISNUMBER(BL236),AF236^2,"")</f>
        <v/>
      </c>
      <c r="BP236">
        <f>IF(ISNUMBER(BL236),(AF236-BM236)^2,"")</f>
        <v/>
      </c>
    </row>
    <row r="237">
      <c r="O237">
        <f>IF($R237="","",IF($Q$1="Weekly",INT(($R237-2)/7),IF($Q$1="Quarterly",YEAR($R237)*4+ROUNDUP(MONTH($R237)/3),YEAR($R237)*12+MONTH($R237))))</f>
        <v/>
      </c>
      <c r="P237">
        <f>IF($R237="","",IF($R238="",1,IF($O237&lt;&gt;$O238,1,0)))</f>
        <v/>
      </c>
      <c r="Q237">
        <f>IF($P237=1,SUM($P$7:$P237),"")</f>
        <v/>
      </c>
      <c r="R237">
        <f>IF($A237="","",IF(ISNUMBER($A237),$A237,IFERROR(DATEVALUE($A237),NA())))</f>
        <v/>
      </c>
      <c r="S237" s="7">
        <f>IFERROR(INDEX($R$7:$R$60000,MATCH(ROW()-6,$Q$7:$Q$60000,0)),"")</f>
        <v/>
      </c>
      <c r="T237">
        <f>IFERROR(INDEX($B$7:$B$60000,MATCH(ROW()-6,$Q$7:$Q$60000,0))*1,"")</f>
        <v/>
      </c>
      <c r="U237">
        <f>IFERROR(INDEX($C$7:$C$60000,MATCH(ROW()-6,$Q$7:$Q$60000,0))*1,"")</f>
        <v/>
      </c>
      <c r="V237">
        <f>IFERROR(INDEX($D$7:$D$60000,MATCH(ROW()-6,$Q$7:$Q$60000,0))*1,"")</f>
        <v/>
      </c>
      <c r="W237">
        <f>IFERROR(INDEX($E$7:$E$60000,MATCH(ROW()-6,$Q$7:$Q$60000,0))*1,"")</f>
        <v/>
      </c>
      <c r="X237">
        <f>IFERROR(INDEX($F$7:$F$60000,MATCH(ROW()-6,$Q$7:$Q$60000,0))*1,"")</f>
        <v/>
      </c>
      <c r="Y237">
        <f>IFERROR(INDEX($G$7:$G$60000,MATCH(ROW()-6,$Q$7:$Q$60000,0))*1,"")</f>
        <v/>
      </c>
      <c r="Z237">
        <f>IFERROR(INDEX($H$7:$H$60000,MATCH(ROW()-6,$Q$7:$Q$60000,0))*1,"")</f>
        <v/>
      </c>
      <c r="AA237">
        <f>IFERROR(INDEX($I$7:$I$60000,MATCH(ROW()-6,$Q$7:$Q$60000,0))*1,"")</f>
        <v/>
      </c>
      <c r="AB237">
        <f>IFERROR(INDEX($J$7:$J$60000,MATCH(ROW()-6,$Q$7:$Q$60000,0))*1,"")</f>
        <v/>
      </c>
      <c r="AC237">
        <f>IFERROR(INDEX($K$7:$K$60000,MATCH(ROW()-6,$Q$7:$Q$60000,0))*1,"")</f>
        <v/>
      </c>
      <c r="AF237" s="9">
        <f>IF(OR($S237="",$S236=""),"",IF($B$5="diff",($T237-$T236),LN($T237/$T236)))</f>
        <v/>
      </c>
      <c r="AG237" s="9">
        <f>IF(OR($S237="",$S236=""),"",IF($C$5="diff",(U237-U236),LN(U237/U236)))</f>
        <v/>
      </c>
      <c r="AH237" s="9">
        <f>IF(OR($S237="",$S236=""),"",IF($D$5="diff",(V237-V236),LN(V237/V236)))</f>
        <v/>
      </c>
      <c r="AI237" s="9">
        <f>IF(OR($S237="",$S236=""),"",IF($E$5="diff",(W237-W236),LN(W237/W236)))</f>
        <v/>
      </c>
      <c r="AJ237" s="9">
        <f>IF(OR($S237="",$S236=""),"",IF($F$5="diff",(X237-X236),LN(X237/X236)))</f>
        <v/>
      </c>
      <c r="AK237" s="9">
        <f>IF(OR($S237="",$S236=""),"",IF($G$5="diff",(Y237-Y236),LN(Y237/Y236)))</f>
        <v/>
      </c>
      <c r="AL237" s="9">
        <f>IF(OR($S237="",$S236=""),"",IF($H$5="diff",(Z237-Z236),LN(Z237/Z236)))</f>
        <v/>
      </c>
      <c r="AM237" s="9">
        <f>IF(OR($S237="",$S236=""),"",IF($I$5="diff",(AA237-AA236),LN(AA237/AA236)))</f>
        <v/>
      </c>
      <c r="AN237" s="9">
        <f>IF(OR($S237="",$S236=""),"",IF($J$5="diff",(AB237-AB236),LN(AB237/AB236)))</f>
        <v/>
      </c>
      <c r="AO237" s="9">
        <f>IF(OR($S237="",$S236=""),"",IF($K$5="diff",(AC237-AC236),LN(AC237/AC236)))</f>
        <v/>
      </c>
      <c r="AR237" s="9">
        <f>IF($AF237="","",$AU$13+$AU$4*AG237+$AU$5*AH237+$AU$6*AI237+$AU$7*AJ237+$AU$8*AK237+$AU$9*AL237+$AU$10*AM237+$AU$11*AN237+$AU$12*AO237)</f>
        <v/>
      </c>
      <c r="AY237" s="10">
        <f>IF(AND((ROW()-7)&gt;=$Q$5,(ROW()-6)&lt;=$Q$3),INDEX(LINEST(OFFSET(AF237,1-$Q$5,0,$Q$5,1),OFFSET(AG237,1-$Q$5,0,$Q$5,9),TRUE,TRUE),1,10)*$Q$4,"")</f>
        <v/>
      </c>
      <c r="AZ237" s="9">
        <f>IF(AND((ROW()-7)&gt;=$Q$5,(ROW()-6)&lt;=$Q$3),INDEX(LINEST(OFFSET(AF237,1-$Q$5,0,$Q$5,1),OFFSET(AG237,1-$Q$5,0,$Q$5,9),TRUE,TRUE),1,9),"")</f>
        <v/>
      </c>
      <c r="BA237" s="9">
        <f>IF(AND((ROW()-7)&gt;=$Q$5,(ROW()-6)&lt;=$Q$3),INDEX(LINEST(OFFSET(AF237,1-$Q$5,0,$Q$5,1),OFFSET(AG237,1-$Q$5,0,$Q$5,9),TRUE,TRUE),1,8),"")</f>
        <v/>
      </c>
      <c r="BB237" s="9">
        <f>IF(AND((ROW()-7)&gt;=$Q$5,(ROW()-6)&lt;=$Q$3),INDEX(LINEST(OFFSET(AF237,1-$Q$5,0,$Q$5,1),OFFSET(AG237,1-$Q$5,0,$Q$5,9),TRUE,TRUE),1,7),"")</f>
        <v/>
      </c>
      <c r="BC237" s="9">
        <f>IF(AND((ROW()-7)&gt;=$Q$5,(ROW()-6)&lt;=$Q$3),INDEX(LINEST(OFFSET(AF237,1-$Q$5,0,$Q$5,1),OFFSET(AG237,1-$Q$5,0,$Q$5,9),TRUE,TRUE),1,6),"")</f>
        <v/>
      </c>
      <c r="BD237" s="9">
        <f>IF(AND((ROW()-7)&gt;=$Q$5,(ROW()-6)&lt;=$Q$3),INDEX(LINEST(OFFSET(AF237,1-$Q$5,0,$Q$5,1),OFFSET(AG237,1-$Q$5,0,$Q$5,9),TRUE,TRUE),1,5),"")</f>
        <v/>
      </c>
      <c r="BE237" s="9">
        <f>IF(AND((ROW()-7)&gt;=$Q$5,(ROW()-6)&lt;=$Q$3),INDEX(LINEST(OFFSET(AF237,1-$Q$5,0,$Q$5,1),OFFSET(AG237,1-$Q$5,0,$Q$5,9),TRUE,TRUE),1,4),"")</f>
        <v/>
      </c>
      <c r="BF237" s="9">
        <f>IF(AND((ROW()-7)&gt;=$Q$5,(ROW()-6)&lt;=$Q$3),INDEX(LINEST(OFFSET(AF237,1-$Q$5,0,$Q$5,1),OFFSET(AG237,1-$Q$5,0,$Q$5,9),TRUE,TRUE),1,3),"")</f>
        <v/>
      </c>
      <c r="BG237" s="9">
        <f>IF(AND((ROW()-7)&gt;=$Q$5,(ROW()-6)&lt;=$Q$3),INDEX(LINEST(OFFSET(AF237,1-$Q$5,0,$Q$5,1),OFFSET(AG237,1-$Q$5,0,$Q$5,9),TRUE,TRUE),1,2),"")</f>
        <v/>
      </c>
      <c r="BH237" s="9">
        <f>IF(AND((ROW()-7)&gt;=$Q$5,(ROW()-6)&lt;=$Q$3),INDEX(LINEST(OFFSET(AF237,1-$Q$5,0,$Q$5,1),OFFSET(AG237,1-$Q$5,0,$Q$5,9),TRUE,TRUE),1,1),"")</f>
        <v/>
      </c>
      <c r="BI237" s="10">
        <f>IF(AND((ROW()-7)&gt;=$Q$5,(ROW()-6)&lt;=$Q$3),INDEX(LINEST(OFFSET(AF237,1-$Q$5,0,$Q$5,1),OFFSET(AG237,1-$Q$5,0,$Q$5,9),TRUE,TRUE),3,1),"")</f>
        <v/>
      </c>
      <c r="BL237" s="9">
        <f>IF(AND((ROW()-6)&lt;=$Q$3,ISNUMBER(AY236)),AY236/$Q$4+AZ236*AG237+BA236*AH237+BB236*AI237+BC236*AJ237+BD236*AK237+BE236*AL237+BF236*AM237+BG236*AN237+BH236*AO237,"")</f>
        <v/>
      </c>
      <c r="BM237">
        <f>IF(ISNUMBER(BL237),AVERAGE(OFFSET(AF236,1-$Q$5,0,$Q$5,1)),"")</f>
        <v/>
      </c>
      <c r="BN237">
        <f>IF(ISNUMBER(BL237),(AF237-BL237)^2,"")</f>
        <v/>
      </c>
      <c r="BO237">
        <f>IF(ISNUMBER(BL237),AF237^2,"")</f>
        <v/>
      </c>
      <c r="BP237">
        <f>IF(ISNUMBER(BL237),(AF237-BM237)^2,"")</f>
        <v/>
      </c>
    </row>
    <row r="238">
      <c r="O238">
        <f>IF($R238="","",IF($Q$1="Weekly",INT(($R238-2)/7),IF($Q$1="Quarterly",YEAR($R238)*4+ROUNDUP(MONTH($R238)/3),YEAR($R238)*12+MONTH($R238))))</f>
        <v/>
      </c>
      <c r="P238">
        <f>IF($R238="","",IF($R239="",1,IF($O238&lt;&gt;$O239,1,0)))</f>
        <v/>
      </c>
      <c r="Q238">
        <f>IF($P238=1,SUM($P$7:$P238),"")</f>
        <v/>
      </c>
      <c r="R238">
        <f>IF($A238="","",IF(ISNUMBER($A238),$A238,IFERROR(DATEVALUE($A238),NA())))</f>
        <v/>
      </c>
      <c r="S238" s="7">
        <f>IFERROR(INDEX($R$7:$R$60000,MATCH(ROW()-6,$Q$7:$Q$60000,0)),"")</f>
        <v/>
      </c>
      <c r="T238">
        <f>IFERROR(INDEX($B$7:$B$60000,MATCH(ROW()-6,$Q$7:$Q$60000,0))*1,"")</f>
        <v/>
      </c>
      <c r="U238">
        <f>IFERROR(INDEX($C$7:$C$60000,MATCH(ROW()-6,$Q$7:$Q$60000,0))*1,"")</f>
        <v/>
      </c>
      <c r="V238">
        <f>IFERROR(INDEX($D$7:$D$60000,MATCH(ROW()-6,$Q$7:$Q$60000,0))*1,"")</f>
        <v/>
      </c>
      <c r="W238">
        <f>IFERROR(INDEX($E$7:$E$60000,MATCH(ROW()-6,$Q$7:$Q$60000,0))*1,"")</f>
        <v/>
      </c>
      <c r="X238">
        <f>IFERROR(INDEX($F$7:$F$60000,MATCH(ROW()-6,$Q$7:$Q$60000,0))*1,"")</f>
        <v/>
      </c>
      <c r="Y238">
        <f>IFERROR(INDEX($G$7:$G$60000,MATCH(ROW()-6,$Q$7:$Q$60000,0))*1,"")</f>
        <v/>
      </c>
      <c r="Z238">
        <f>IFERROR(INDEX($H$7:$H$60000,MATCH(ROW()-6,$Q$7:$Q$60000,0))*1,"")</f>
        <v/>
      </c>
      <c r="AA238">
        <f>IFERROR(INDEX($I$7:$I$60000,MATCH(ROW()-6,$Q$7:$Q$60000,0))*1,"")</f>
        <v/>
      </c>
      <c r="AB238">
        <f>IFERROR(INDEX($J$7:$J$60000,MATCH(ROW()-6,$Q$7:$Q$60000,0))*1,"")</f>
        <v/>
      </c>
      <c r="AC238">
        <f>IFERROR(INDEX($K$7:$K$60000,MATCH(ROW()-6,$Q$7:$Q$60000,0))*1,"")</f>
        <v/>
      </c>
      <c r="AF238" s="9">
        <f>IF(OR($S238="",$S237=""),"",IF($B$5="diff",($T238-$T237),LN($T238/$T237)))</f>
        <v/>
      </c>
      <c r="AG238" s="9">
        <f>IF(OR($S238="",$S237=""),"",IF($C$5="diff",(U238-U237),LN(U238/U237)))</f>
        <v/>
      </c>
      <c r="AH238" s="9">
        <f>IF(OR($S238="",$S237=""),"",IF($D$5="diff",(V238-V237),LN(V238/V237)))</f>
        <v/>
      </c>
      <c r="AI238" s="9">
        <f>IF(OR($S238="",$S237=""),"",IF($E$5="diff",(W238-W237),LN(W238/W237)))</f>
        <v/>
      </c>
      <c r="AJ238" s="9">
        <f>IF(OR($S238="",$S237=""),"",IF($F$5="diff",(X238-X237),LN(X238/X237)))</f>
        <v/>
      </c>
      <c r="AK238" s="9">
        <f>IF(OR($S238="",$S237=""),"",IF($G$5="diff",(Y238-Y237),LN(Y238/Y237)))</f>
        <v/>
      </c>
      <c r="AL238" s="9">
        <f>IF(OR($S238="",$S237=""),"",IF($H$5="diff",(Z238-Z237),LN(Z238/Z237)))</f>
        <v/>
      </c>
      <c r="AM238" s="9">
        <f>IF(OR($S238="",$S237=""),"",IF($I$5="diff",(AA238-AA237),LN(AA238/AA237)))</f>
        <v/>
      </c>
      <c r="AN238" s="9">
        <f>IF(OR($S238="",$S237=""),"",IF($J$5="diff",(AB238-AB237),LN(AB238/AB237)))</f>
        <v/>
      </c>
      <c r="AO238" s="9">
        <f>IF(OR($S238="",$S237=""),"",IF($K$5="diff",(AC238-AC237),LN(AC238/AC237)))</f>
        <v/>
      </c>
      <c r="AR238" s="9">
        <f>IF($AF238="","",$AU$13+$AU$4*AG238+$AU$5*AH238+$AU$6*AI238+$AU$7*AJ238+$AU$8*AK238+$AU$9*AL238+$AU$10*AM238+$AU$11*AN238+$AU$12*AO238)</f>
        <v/>
      </c>
      <c r="AY238" s="10">
        <f>IF(AND((ROW()-7)&gt;=$Q$5,(ROW()-6)&lt;=$Q$3),INDEX(LINEST(OFFSET(AF238,1-$Q$5,0,$Q$5,1),OFFSET(AG238,1-$Q$5,0,$Q$5,9),TRUE,TRUE),1,10)*$Q$4,"")</f>
        <v/>
      </c>
      <c r="AZ238" s="9">
        <f>IF(AND((ROW()-7)&gt;=$Q$5,(ROW()-6)&lt;=$Q$3),INDEX(LINEST(OFFSET(AF238,1-$Q$5,0,$Q$5,1),OFFSET(AG238,1-$Q$5,0,$Q$5,9),TRUE,TRUE),1,9),"")</f>
        <v/>
      </c>
      <c r="BA238" s="9">
        <f>IF(AND((ROW()-7)&gt;=$Q$5,(ROW()-6)&lt;=$Q$3),INDEX(LINEST(OFFSET(AF238,1-$Q$5,0,$Q$5,1),OFFSET(AG238,1-$Q$5,0,$Q$5,9),TRUE,TRUE),1,8),"")</f>
        <v/>
      </c>
      <c r="BB238" s="9">
        <f>IF(AND((ROW()-7)&gt;=$Q$5,(ROW()-6)&lt;=$Q$3),INDEX(LINEST(OFFSET(AF238,1-$Q$5,0,$Q$5,1),OFFSET(AG238,1-$Q$5,0,$Q$5,9),TRUE,TRUE),1,7),"")</f>
        <v/>
      </c>
      <c r="BC238" s="9">
        <f>IF(AND((ROW()-7)&gt;=$Q$5,(ROW()-6)&lt;=$Q$3),INDEX(LINEST(OFFSET(AF238,1-$Q$5,0,$Q$5,1),OFFSET(AG238,1-$Q$5,0,$Q$5,9),TRUE,TRUE),1,6),"")</f>
        <v/>
      </c>
      <c r="BD238" s="9">
        <f>IF(AND((ROW()-7)&gt;=$Q$5,(ROW()-6)&lt;=$Q$3),INDEX(LINEST(OFFSET(AF238,1-$Q$5,0,$Q$5,1),OFFSET(AG238,1-$Q$5,0,$Q$5,9),TRUE,TRUE),1,5),"")</f>
        <v/>
      </c>
      <c r="BE238" s="9">
        <f>IF(AND((ROW()-7)&gt;=$Q$5,(ROW()-6)&lt;=$Q$3),INDEX(LINEST(OFFSET(AF238,1-$Q$5,0,$Q$5,1),OFFSET(AG238,1-$Q$5,0,$Q$5,9),TRUE,TRUE),1,4),"")</f>
        <v/>
      </c>
      <c r="BF238" s="9">
        <f>IF(AND((ROW()-7)&gt;=$Q$5,(ROW()-6)&lt;=$Q$3),INDEX(LINEST(OFFSET(AF238,1-$Q$5,0,$Q$5,1),OFFSET(AG238,1-$Q$5,0,$Q$5,9),TRUE,TRUE),1,3),"")</f>
        <v/>
      </c>
      <c r="BG238" s="9">
        <f>IF(AND((ROW()-7)&gt;=$Q$5,(ROW()-6)&lt;=$Q$3),INDEX(LINEST(OFFSET(AF238,1-$Q$5,0,$Q$5,1),OFFSET(AG238,1-$Q$5,0,$Q$5,9),TRUE,TRUE),1,2),"")</f>
        <v/>
      </c>
      <c r="BH238" s="9">
        <f>IF(AND((ROW()-7)&gt;=$Q$5,(ROW()-6)&lt;=$Q$3),INDEX(LINEST(OFFSET(AF238,1-$Q$5,0,$Q$5,1),OFFSET(AG238,1-$Q$5,0,$Q$5,9),TRUE,TRUE),1,1),"")</f>
        <v/>
      </c>
      <c r="BI238" s="10">
        <f>IF(AND((ROW()-7)&gt;=$Q$5,(ROW()-6)&lt;=$Q$3),INDEX(LINEST(OFFSET(AF238,1-$Q$5,0,$Q$5,1),OFFSET(AG238,1-$Q$5,0,$Q$5,9),TRUE,TRUE),3,1),"")</f>
        <v/>
      </c>
      <c r="BL238" s="9">
        <f>IF(AND((ROW()-6)&lt;=$Q$3,ISNUMBER(AY237)),AY237/$Q$4+AZ237*AG238+BA237*AH238+BB237*AI238+BC237*AJ238+BD237*AK238+BE237*AL238+BF237*AM238+BG237*AN238+BH237*AO238,"")</f>
        <v/>
      </c>
      <c r="BM238">
        <f>IF(ISNUMBER(BL238),AVERAGE(OFFSET(AF237,1-$Q$5,0,$Q$5,1)),"")</f>
        <v/>
      </c>
      <c r="BN238">
        <f>IF(ISNUMBER(BL238),(AF238-BL238)^2,"")</f>
        <v/>
      </c>
      <c r="BO238">
        <f>IF(ISNUMBER(BL238),AF238^2,"")</f>
        <v/>
      </c>
      <c r="BP238">
        <f>IF(ISNUMBER(BL238),(AF238-BM238)^2,"")</f>
        <v/>
      </c>
    </row>
    <row r="239">
      <c r="O239">
        <f>IF($R239="","",IF($Q$1="Weekly",INT(($R239-2)/7),IF($Q$1="Quarterly",YEAR($R239)*4+ROUNDUP(MONTH($R239)/3),YEAR($R239)*12+MONTH($R239))))</f>
        <v/>
      </c>
      <c r="P239">
        <f>IF($R239="","",IF($R240="",1,IF($O239&lt;&gt;$O240,1,0)))</f>
        <v/>
      </c>
      <c r="Q239">
        <f>IF($P239=1,SUM($P$7:$P239),"")</f>
        <v/>
      </c>
      <c r="R239">
        <f>IF($A239="","",IF(ISNUMBER($A239),$A239,IFERROR(DATEVALUE($A239),NA())))</f>
        <v/>
      </c>
      <c r="S239" s="7">
        <f>IFERROR(INDEX($R$7:$R$60000,MATCH(ROW()-6,$Q$7:$Q$60000,0)),"")</f>
        <v/>
      </c>
      <c r="T239">
        <f>IFERROR(INDEX($B$7:$B$60000,MATCH(ROW()-6,$Q$7:$Q$60000,0))*1,"")</f>
        <v/>
      </c>
      <c r="U239">
        <f>IFERROR(INDEX($C$7:$C$60000,MATCH(ROW()-6,$Q$7:$Q$60000,0))*1,"")</f>
        <v/>
      </c>
      <c r="V239">
        <f>IFERROR(INDEX($D$7:$D$60000,MATCH(ROW()-6,$Q$7:$Q$60000,0))*1,"")</f>
        <v/>
      </c>
      <c r="W239">
        <f>IFERROR(INDEX($E$7:$E$60000,MATCH(ROW()-6,$Q$7:$Q$60000,0))*1,"")</f>
        <v/>
      </c>
      <c r="X239">
        <f>IFERROR(INDEX($F$7:$F$60000,MATCH(ROW()-6,$Q$7:$Q$60000,0))*1,"")</f>
        <v/>
      </c>
      <c r="Y239">
        <f>IFERROR(INDEX($G$7:$G$60000,MATCH(ROW()-6,$Q$7:$Q$60000,0))*1,"")</f>
        <v/>
      </c>
      <c r="Z239">
        <f>IFERROR(INDEX($H$7:$H$60000,MATCH(ROW()-6,$Q$7:$Q$60000,0))*1,"")</f>
        <v/>
      </c>
      <c r="AA239">
        <f>IFERROR(INDEX($I$7:$I$60000,MATCH(ROW()-6,$Q$7:$Q$60000,0))*1,"")</f>
        <v/>
      </c>
      <c r="AB239">
        <f>IFERROR(INDEX($J$7:$J$60000,MATCH(ROW()-6,$Q$7:$Q$60000,0))*1,"")</f>
        <v/>
      </c>
      <c r="AC239">
        <f>IFERROR(INDEX($K$7:$K$60000,MATCH(ROW()-6,$Q$7:$Q$60000,0))*1,"")</f>
        <v/>
      </c>
      <c r="AF239" s="9">
        <f>IF(OR($S239="",$S238=""),"",IF($B$5="diff",($T239-$T238),LN($T239/$T238)))</f>
        <v/>
      </c>
      <c r="AG239" s="9">
        <f>IF(OR($S239="",$S238=""),"",IF($C$5="diff",(U239-U238),LN(U239/U238)))</f>
        <v/>
      </c>
      <c r="AH239" s="9">
        <f>IF(OR($S239="",$S238=""),"",IF($D$5="diff",(V239-V238),LN(V239/V238)))</f>
        <v/>
      </c>
      <c r="AI239" s="9">
        <f>IF(OR($S239="",$S238=""),"",IF($E$5="diff",(W239-W238),LN(W239/W238)))</f>
        <v/>
      </c>
      <c r="AJ239" s="9">
        <f>IF(OR($S239="",$S238=""),"",IF($F$5="diff",(X239-X238),LN(X239/X238)))</f>
        <v/>
      </c>
      <c r="AK239" s="9">
        <f>IF(OR($S239="",$S238=""),"",IF($G$5="diff",(Y239-Y238),LN(Y239/Y238)))</f>
        <v/>
      </c>
      <c r="AL239" s="9">
        <f>IF(OR($S239="",$S238=""),"",IF($H$5="diff",(Z239-Z238),LN(Z239/Z238)))</f>
        <v/>
      </c>
      <c r="AM239" s="9">
        <f>IF(OR($S239="",$S238=""),"",IF($I$5="diff",(AA239-AA238),LN(AA239/AA238)))</f>
        <v/>
      </c>
      <c r="AN239" s="9">
        <f>IF(OR($S239="",$S238=""),"",IF($J$5="diff",(AB239-AB238),LN(AB239/AB238)))</f>
        <v/>
      </c>
      <c r="AO239" s="9">
        <f>IF(OR($S239="",$S238=""),"",IF($K$5="diff",(AC239-AC238),LN(AC239/AC238)))</f>
        <v/>
      </c>
      <c r="AR239" s="9">
        <f>IF($AF239="","",$AU$13+$AU$4*AG239+$AU$5*AH239+$AU$6*AI239+$AU$7*AJ239+$AU$8*AK239+$AU$9*AL239+$AU$10*AM239+$AU$11*AN239+$AU$12*AO239)</f>
        <v/>
      </c>
      <c r="AY239" s="10">
        <f>IF(AND((ROW()-7)&gt;=$Q$5,(ROW()-6)&lt;=$Q$3),INDEX(LINEST(OFFSET(AF239,1-$Q$5,0,$Q$5,1),OFFSET(AG239,1-$Q$5,0,$Q$5,9),TRUE,TRUE),1,10)*$Q$4,"")</f>
        <v/>
      </c>
      <c r="AZ239" s="9">
        <f>IF(AND((ROW()-7)&gt;=$Q$5,(ROW()-6)&lt;=$Q$3),INDEX(LINEST(OFFSET(AF239,1-$Q$5,0,$Q$5,1),OFFSET(AG239,1-$Q$5,0,$Q$5,9),TRUE,TRUE),1,9),"")</f>
        <v/>
      </c>
      <c r="BA239" s="9">
        <f>IF(AND((ROW()-7)&gt;=$Q$5,(ROW()-6)&lt;=$Q$3),INDEX(LINEST(OFFSET(AF239,1-$Q$5,0,$Q$5,1),OFFSET(AG239,1-$Q$5,0,$Q$5,9),TRUE,TRUE),1,8),"")</f>
        <v/>
      </c>
      <c r="BB239" s="9">
        <f>IF(AND((ROW()-7)&gt;=$Q$5,(ROW()-6)&lt;=$Q$3),INDEX(LINEST(OFFSET(AF239,1-$Q$5,0,$Q$5,1),OFFSET(AG239,1-$Q$5,0,$Q$5,9),TRUE,TRUE),1,7),"")</f>
        <v/>
      </c>
      <c r="BC239" s="9">
        <f>IF(AND((ROW()-7)&gt;=$Q$5,(ROW()-6)&lt;=$Q$3),INDEX(LINEST(OFFSET(AF239,1-$Q$5,0,$Q$5,1),OFFSET(AG239,1-$Q$5,0,$Q$5,9),TRUE,TRUE),1,6),"")</f>
        <v/>
      </c>
      <c r="BD239" s="9">
        <f>IF(AND((ROW()-7)&gt;=$Q$5,(ROW()-6)&lt;=$Q$3),INDEX(LINEST(OFFSET(AF239,1-$Q$5,0,$Q$5,1),OFFSET(AG239,1-$Q$5,0,$Q$5,9),TRUE,TRUE),1,5),"")</f>
        <v/>
      </c>
      <c r="BE239" s="9">
        <f>IF(AND((ROW()-7)&gt;=$Q$5,(ROW()-6)&lt;=$Q$3),INDEX(LINEST(OFFSET(AF239,1-$Q$5,0,$Q$5,1),OFFSET(AG239,1-$Q$5,0,$Q$5,9),TRUE,TRUE),1,4),"")</f>
        <v/>
      </c>
      <c r="BF239" s="9">
        <f>IF(AND((ROW()-7)&gt;=$Q$5,(ROW()-6)&lt;=$Q$3),INDEX(LINEST(OFFSET(AF239,1-$Q$5,0,$Q$5,1),OFFSET(AG239,1-$Q$5,0,$Q$5,9),TRUE,TRUE),1,3),"")</f>
        <v/>
      </c>
      <c r="BG239" s="9">
        <f>IF(AND((ROW()-7)&gt;=$Q$5,(ROW()-6)&lt;=$Q$3),INDEX(LINEST(OFFSET(AF239,1-$Q$5,0,$Q$5,1),OFFSET(AG239,1-$Q$5,0,$Q$5,9),TRUE,TRUE),1,2),"")</f>
        <v/>
      </c>
      <c r="BH239" s="9">
        <f>IF(AND((ROW()-7)&gt;=$Q$5,(ROW()-6)&lt;=$Q$3),INDEX(LINEST(OFFSET(AF239,1-$Q$5,0,$Q$5,1),OFFSET(AG239,1-$Q$5,0,$Q$5,9),TRUE,TRUE),1,1),"")</f>
        <v/>
      </c>
      <c r="BI239" s="10">
        <f>IF(AND((ROW()-7)&gt;=$Q$5,(ROW()-6)&lt;=$Q$3),INDEX(LINEST(OFFSET(AF239,1-$Q$5,0,$Q$5,1),OFFSET(AG239,1-$Q$5,0,$Q$5,9),TRUE,TRUE),3,1),"")</f>
        <v/>
      </c>
      <c r="BL239" s="9">
        <f>IF(AND((ROW()-6)&lt;=$Q$3,ISNUMBER(AY238)),AY238/$Q$4+AZ238*AG239+BA238*AH239+BB238*AI239+BC238*AJ239+BD238*AK239+BE238*AL239+BF238*AM239+BG238*AN239+BH238*AO239,"")</f>
        <v/>
      </c>
      <c r="BM239">
        <f>IF(ISNUMBER(BL239),AVERAGE(OFFSET(AF238,1-$Q$5,0,$Q$5,1)),"")</f>
        <v/>
      </c>
      <c r="BN239">
        <f>IF(ISNUMBER(BL239),(AF239-BL239)^2,"")</f>
        <v/>
      </c>
      <c r="BO239">
        <f>IF(ISNUMBER(BL239),AF239^2,"")</f>
        <v/>
      </c>
      <c r="BP239">
        <f>IF(ISNUMBER(BL239),(AF239-BM239)^2,"")</f>
        <v/>
      </c>
    </row>
    <row r="240">
      <c r="O240">
        <f>IF($R240="","",IF($Q$1="Weekly",INT(($R240-2)/7),IF($Q$1="Quarterly",YEAR($R240)*4+ROUNDUP(MONTH($R240)/3),YEAR($R240)*12+MONTH($R240))))</f>
        <v/>
      </c>
      <c r="P240">
        <f>IF($R240="","",IF($R241="",1,IF($O240&lt;&gt;$O241,1,0)))</f>
        <v/>
      </c>
      <c r="Q240">
        <f>IF($P240=1,SUM($P$7:$P240),"")</f>
        <v/>
      </c>
      <c r="R240">
        <f>IF($A240="","",IF(ISNUMBER($A240),$A240,IFERROR(DATEVALUE($A240),NA())))</f>
        <v/>
      </c>
      <c r="S240" s="7">
        <f>IFERROR(INDEX($R$7:$R$60000,MATCH(ROW()-6,$Q$7:$Q$60000,0)),"")</f>
        <v/>
      </c>
      <c r="T240">
        <f>IFERROR(INDEX($B$7:$B$60000,MATCH(ROW()-6,$Q$7:$Q$60000,0))*1,"")</f>
        <v/>
      </c>
      <c r="U240">
        <f>IFERROR(INDEX($C$7:$C$60000,MATCH(ROW()-6,$Q$7:$Q$60000,0))*1,"")</f>
        <v/>
      </c>
      <c r="V240">
        <f>IFERROR(INDEX($D$7:$D$60000,MATCH(ROW()-6,$Q$7:$Q$60000,0))*1,"")</f>
        <v/>
      </c>
      <c r="W240">
        <f>IFERROR(INDEX($E$7:$E$60000,MATCH(ROW()-6,$Q$7:$Q$60000,0))*1,"")</f>
        <v/>
      </c>
      <c r="X240">
        <f>IFERROR(INDEX($F$7:$F$60000,MATCH(ROW()-6,$Q$7:$Q$60000,0))*1,"")</f>
        <v/>
      </c>
      <c r="Y240">
        <f>IFERROR(INDEX($G$7:$G$60000,MATCH(ROW()-6,$Q$7:$Q$60000,0))*1,"")</f>
        <v/>
      </c>
      <c r="Z240">
        <f>IFERROR(INDEX($H$7:$H$60000,MATCH(ROW()-6,$Q$7:$Q$60000,0))*1,"")</f>
        <v/>
      </c>
      <c r="AA240">
        <f>IFERROR(INDEX($I$7:$I$60000,MATCH(ROW()-6,$Q$7:$Q$60000,0))*1,"")</f>
        <v/>
      </c>
      <c r="AB240">
        <f>IFERROR(INDEX($J$7:$J$60000,MATCH(ROW()-6,$Q$7:$Q$60000,0))*1,"")</f>
        <v/>
      </c>
      <c r="AC240">
        <f>IFERROR(INDEX($K$7:$K$60000,MATCH(ROW()-6,$Q$7:$Q$60000,0))*1,"")</f>
        <v/>
      </c>
      <c r="AF240" s="9">
        <f>IF(OR($S240="",$S239=""),"",IF($B$5="diff",($T240-$T239),LN($T240/$T239)))</f>
        <v/>
      </c>
      <c r="AG240" s="9">
        <f>IF(OR($S240="",$S239=""),"",IF($C$5="diff",(U240-U239),LN(U240/U239)))</f>
        <v/>
      </c>
      <c r="AH240" s="9">
        <f>IF(OR($S240="",$S239=""),"",IF($D$5="diff",(V240-V239),LN(V240/V239)))</f>
        <v/>
      </c>
      <c r="AI240" s="9">
        <f>IF(OR($S240="",$S239=""),"",IF($E$5="diff",(W240-W239),LN(W240/W239)))</f>
        <v/>
      </c>
      <c r="AJ240" s="9">
        <f>IF(OR($S240="",$S239=""),"",IF($F$5="diff",(X240-X239),LN(X240/X239)))</f>
        <v/>
      </c>
      <c r="AK240" s="9">
        <f>IF(OR($S240="",$S239=""),"",IF($G$5="diff",(Y240-Y239),LN(Y240/Y239)))</f>
        <v/>
      </c>
      <c r="AL240" s="9">
        <f>IF(OR($S240="",$S239=""),"",IF($H$5="diff",(Z240-Z239),LN(Z240/Z239)))</f>
        <v/>
      </c>
      <c r="AM240" s="9">
        <f>IF(OR($S240="",$S239=""),"",IF($I$5="diff",(AA240-AA239),LN(AA240/AA239)))</f>
        <v/>
      </c>
      <c r="AN240" s="9">
        <f>IF(OR($S240="",$S239=""),"",IF($J$5="diff",(AB240-AB239),LN(AB240/AB239)))</f>
        <v/>
      </c>
      <c r="AO240" s="9">
        <f>IF(OR($S240="",$S239=""),"",IF($K$5="diff",(AC240-AC239),LN(AC240/AC239)))</f>
        <v/>
      </c>
      <c r="AR240" s="9">
        <f>IF($AF240="","",$AU$13+$AU$4*AG240+$AU$5*AH240+$AU$6*AI240+$AU$7*AJ240+$AU$8*AK240+$AU$9*AL240+$AU$10*AM240+$AU$11*AN240+$AU$12*AO240)</f>
        <v/>
      </c>
      <c r="AY240" s="10">
        <f>IF(AND((ROW()-7)&gt;=$Q$5,(ROW()-6)&lt;=$Q$3),INDEX(LINEST(OFFSET(AF240,1-$Q$5,0,$Q$5,1),OFFSET(AG240,1-$Q$5,0,$Q$5,9),TRUE,TRUE),1,10)*$Q$4,"")</f>
        <v/>
      </c>
      <c r="AZ240" s="9">
        <f>IF(AND((ROW()-7)&gt;=$Q$5,(ROW()-6)&lt;=$Q$3),INDEX(LINEST(OFFSET(AF240,1-$Q$5,0,$Q$5,1),OFFSET(AG240,1-$Q$5,0,$Q$5,9),TRUE,TRUE),1,9),"")</f>
        <v/>
      </c>
      <c r="BA240" s="9">
        <f>IF(AND((ROW()-7)&gt;=$Q$5,(ROW()-6)&lt;=$Q$3),INDEX(LINEST(OFFSET(AF240,1-$Q$5,0,$Q$5,1),OFFSET(AG240,1-$Q$5,0,$Q$5,9),TRUE,TRUE),1,8),"")</f>
        <v/>
      </c>
      <c r="BB240" s="9">
        <f>IF(AND((ROW()-7)&gt;=$Q$5,(ROW()-6)&lt;=$Q$3),INDEX(LINEST(OFFSET(AF240,1-$Q$5,0,$Q$5,1),OFFSET(AG240,1-$Q$5,0,$Q$5,9),TRUE,TRUE),1,7),"")</f>
        <v/>
      </c>
      <c r="BC240" s="9">
        <f>IF(AND((ROW()-7)&gt;=$Q$5,(ROW()-6)&lt;=$Q$3),INDEX(LINEST(OFFSET(AF240,1-$Q$5,0,$Q$5,1),OFFSET(AG240,1-$Q$5,0,$Q$5,9),TRUE,TRUE),1,6),"")</f>
        <v/>
      </c>
      <c r="BD240" s="9">
        <f>IF(AND((ROW()-7)&gt;=$Q$5,(ROW()-6)&lt;=$Q$3),INDEX(LINEST(OFFSET(AF240,1-$Q$5,0,$Q$5,1),OFFSET(AG240,1-$Q$5,0,$Q$5,9),TRUE,TRUE),1,5),"")</f>
        <v/>
      </c>
      <c r="BE240" s="9">
        <f>IF(AND((ROW()-7)&gt;=$Q$5,(ROW()-6)&lt;=$Q$3),INDEX(LINEST(OFFSET(AF240,1-$Q$5,0,$Q$5,1),OFFSET(AG240,1-$Q$5,0,$Q$5,9),TRUE,TRUE),1,4),"")</f>
        <v/>
      </c>
      <c r="BF240" s="9">
        <f>IF(AND((ROW()-7)&gt;=$Q$5,(ROW()-6)&lt;=$Q$3),INDEX(LINEST(OFFSET(AF240,1-$Q$5,0,$Q$5,1),OFFSET(AG240,1-$Q$5,0,$Q$5,9),TRUE,TRUE),1,3),"")</f>
        <v/>
      </c>
      <c r="BG240" s="9">
        <f>IF(AND((ROW()-7)&gt;=$Q$5,(ROW()-6)&lt;=$Q$3),INDEX(LINEST(OFFSET(AF240,1-$Q$5,0,$Q$5,1),OFFSET(AG240,1-$Q$5,0,$Q$5,9),TRUE,TRUE),1,2),"")</f>
        <v/>
      </c>
      <c r="BH240" s="9">
        <f>IF(AND((ROW()-7)&gt;=$Q$5,(ROW()-6)&lt;=$Q$3),INDEX(LINEST(OFFSET(AF240,1-$Q$5,0,$Q$5,1),OFFSET(AG240,1-$Q$5,0,$Q$5,9),TRUE,TRUE),1,1),"")</f>
        <v/>
      </c>
      <c r="BI240" s="10">
        <f>IF(AND((ROW()-7)&gt;=$Q$5,(ROW()-6)&lt;=$Q$3),INDEX(LINEST(OFFSET(AF240,1-$Q$5,0,$Q$5,1),OFFSET(AG240,1-$Q$5,0,$Q$5,9),TRUE,TRUE),3,1),"")</f>
        <v/>
      </c>
      <c r="BL240" s="9">
        <f>IF(AND((ROW()-6)&lt;=$Q$3,ISNUMBER(AY239)),AY239/$Q$4+AZ239*AG240+BA239*AH240+BB239*AI240+BC239*AJ240+BD239*AK240+BE239*AL240+BF239*AM240+BG239*AN240+BH239*AO240,"")</f>
        <v/>
      </c>
      <c r="BM240">
        <f>IF(ISNUMBER(BL240),AVERAGE(OFFSET(AF239,1-$Q$5,0,$Q$5,1)),"")</f>
        <v/>
      </c>
      <c r="BN240">
        <f>IF(ISNUMBER(BL240),(AF240-BL240)^2,"")</f>
        <v/>
      </c>
      <c r="BO240">
        <f>IF(ISNUMBER(BL240),AF240^2,"")</f>
        <v/>
      </c>
      <c r="BP240">
        <f>IF(ISNUMBER(BL240),(AF240-BM240)^2,"")</f>
        <v/>
      </c>
    </row>
    <row r="241">
      <c r="O241">
        <f>IF($R241="","",IF($Q$1="Weekly",INT(($R241-2)/7),IF($Q$1="Quarterly",YEAR($R241)*4+ROUNDUP(MONTH($R241)/3),YEAR($R241)*12+MONTH($R241))))</f>
        <v/>
      </c>
      <c r="P241">
        <f>IF($R241="","",IF($R242="",1,IF($O241&lt;&gt;$O242,1,0)))</f>
        <v/>
      </c>
      <c r="Q241">
        <f>IF($P241=1,SUM($P$7:$P241),"")</f>
        <v/>
      </c>
      <c r="R241">
        <f>IF($A241="","",IF(ISNUMBER($A241),$A241,IFERROR(DATEVALUE($A241),NA())))</f>
        <v/>
      </c>
      <c r="S241" s="7">
        <f>IFERROR(INDEX($R$7:$R$60000,MATCH(ROW()-6,$Q$7:$Q$60000,0)),"")</f>
        <v/>
      </c>
      <c r="T241">
        <f>IFERROR(INDEX($B$7:$B$60000,MATCH(ROW()-6,$Q$7:$Q$60000,0))*1,"")</f>
        <v/>
      </c>
      <c r="U241">
        <f>IFERROR(INDEX($C$7:$C$60000,MATCH(ROW()-6,$Q$7:$Q$60000,0))*1,"")</f>
        <v/>
      </c>
      <c r="V241">
        <f>IFERROR(INDEX($D$7:$D$60000,MATCH(ROW()-6,$Q$7:$Q$60000,0))*1,"")</f>
        <v/>
      </c>
      <c r="W241">
        <f>IFERROR(INDEX($E$7:$E$60000,MATCH(ROW()-6,$Q$7:$Q$60000,0))*1,"")</f>
        <v/>
      </c>
      <c r="X241">
        <f>IFERROR(INDEX($F$7:$F$60000,MATCH(ROW()-6,$Q$7:$Q$60000,0))*1,"")</f>
        <v/>
      </c>
      <c r="Y241">
        <f>IFERROR(INDEX($G$7:$G$60000,MATCH(ROW()-6,$Q$7:$Q$60000,0))*1,"")</f>
        <v/>
      </c>
      <c r="Z241">
        <f>IFERROR(INDEX($H$7:$H$60000,MATCH(ROW()-6,$Q$7:$Q$60000,0))*1,"")</f>
        <v/>
      </c>
      <c r="AA241">
        <f>IFERROR(INDEX($I$7:$I$60000,MATCH(ROW()-6,$Q$7:$Q$60000,0))*1,"")</f>
        <v/>
      </c>
      <c r="AB241">
        <f>IFERROR(INDEX($J$7:$J$60000,MATCH(ROW()-6,$Q$7:$Q$60000,0))*1,"")</f>
        <v/>
      </c>
      <c r="AC241">
        <f>IFERROR(INDEX($K$7:$K$60000,MATCH(ROW()-6,$Q$7:$Q$60000,0))*1,"")</f>
        <v/>
      </c>
      <c r="AF241" s="9">
        <f>IF(OR($S241="",$S240=""),"",IF($B$5="diff",($T241-$T240),LN($T241/$T240)))</f>
        <v/>
      </c>
      <c r="AG241" s="9">
        <f>IF(OR($S241="",$S240=""),"",IF($C$5="diff",(U241-U240),LN(U241/U240)))</f>
        <v/>
      </c>
      <c r="AH241" s="9">
        <f>IF(OR($S241="",$S240=""),"",IF($D$5="diff",(V241-V240),LN(V241/V240)))</f>
        <v/>
      </c>
      <c r="AI241" s="9">
        <f>IF(OR($S241="",$S240=""),"",IF($E$5="diff",(W241-W240),LN(W241/W240)))</f>
        <v/>
      </c>
      <c r="AJ241" s="9">
        <f>IF(OR($S241="",$S240=""),"",IF($F$5="diff",(X241-X240),LN(X241/X240)))</f>
        <v/>
      </c>
      <c r="AK241" s="9">
        <f>IF(OR($S241="",$S240=""),"",IF($G$5="diff",(Y241-Y240),LN(Y241/Y240)))</f>
        <v/>
      </c>
      <c r="AL241" s="9">
        <f>IF(OR($S241="",$S240=""),"",IF($H$5="diff",(Z241-Z240),LN(Z241/Z240)))</f>
        <v/>
      </c>
      <c r="AM241" s="9">
        <f>IF(OR($S241="",$S240=""),"",IF($I$5="diff",(AA241-AA240),LN(AA241/AA240)))</f>
        <v/>
      </c>
      <c r="AN241" s="9">
        <f>IF(OR($S241="",$S240=""),"",IF($J$5="diff",(AB241-AB240),LN(AB241/AB240)))</f>
        <v/>
      </c>
      <c r="AO241" s="9">
        <f>IF(OR($S241="",$S240=""),"",IF($K$5="diff",(AC241-AC240),LN(AC241/AC240)))</f>
        <v/>
      </c>
      <c r="AR241" s="9">
        <f>IF($AF241="","",$AU$13+$AU$4*AG241+$AU$5*AH241+$AU$6*AI241+$AU$7*AJ241+$AU$8*AK241+$AU$9*AL241+$AU$10*AM241+$AU$11*AN241+$AU$12*AO241)</f>
        <v/>
      </c>
      <c r="AY241" s="10">
        <f>IF(AND((ROW()-7)&gt;=$Q$5,(ROW()-6)&lt;=$Q$3),INDEX(LINEST(OFFSET(AF241,1-$Q$5,0,$Q$5,1),OFFSET(AG241,1-$Q$5,0,$Q$5,9),TRUE,TRUE),1,10)*$Q$4,"")</f>
        <v/>
      </c>
      <c r="AZ241" s="9">
        <f>IF(AND((ROW()-7)&gt;=$Q$5,(ROW()-6)&lt;=$Q$3),INDEX(LINEST(OFFSET(AF241,1-$Q$5,0,$Q$5,1),OFFSET(AG241,1-$Q$5,0,$Q$5,9),TRUE,TRUE),1,9),"")</f>
        <v/>
      </c>
      <c r="BA241" s="9">
        <f>IF(AND((ROW()-7)&gt;=$Q$5,(ROW()-6)&lt;=$Q$3),INDEX(LINEST(OFFSET(AF241,1-$Q$5,0,$Q$5,1),OFFSET(AG241,1-$Q$5,0,$Q$5,9),TRUE,TRUE),1,8),"")</f>
        <v/>
      </c>
      <c r="BB241" s="9">
        <f>IF(AND((ROW()-7)&gt;=$Q$5,(ROW()-6)&lt;=$Q$3),INDEX(LINEST(OFFSET(AF241,1-$Q$5,0,$Q$5,1),OFFSET(AG241,1-$Q$5,0,$Q$5,9),TRUE,TRUE),1,7),"")</f>
        <v/>
      </c>
      <c r="BC241" s="9">
        <f>IF(AND((ROW()-7)&gt;=$Q$5,(ROW()-6)&lt;=$Q$3),INDEX(LINEST(OFFSET(AF241,1-$Q$5,0,$Q$5,1),OFFSET(AG241,1-$Q$5,0,$Q$5,9),TRUE,TRUE),1,6),"")</f>
        <v/>
      </c>
      <c r="BD241" s="9">
        <f>IF(AND((ROW()-7)&gt;=$Q$5,(ROW()-6)&lt;=$Q$3),INDEX(LINEST(OFFSET(AF241,1-$Q$5,0,$Q$5,1),OFFSET(AG241,1-$Q$5,0,$Q$5,9),TRUE,TRUE),1,5),"")</f>
        <v/>
      </c>
      <c r="BE241" s="9">
        <f>IF(AND((ROW()-7)&gt;=$Q$5,(ROW()-6)&lt;=$Q$3),INDEX(LINEST(OFFSET(AF241,1-$Q$5,0,$Q$5,1),OFFSET(AG241,1-$Q$5,0,$Q$5,9),TRUE,TRUE),1,4),"")</f>
        <v/>
      </c>
      <c r="BF241" s="9">
        <f>IF(AND((ROW()-7)&gt;=$Q$5,(ROW()-6)&lt;=$Q$3),INDEX(LINEST(OFFSET(AF241,1-$Q$5,0,$Q$5,1),OFFSET(AG241,1-$Q$5,0,$Q$5,9),TRUE,TRUE),1,3),"")</f>
        <v/>
      </c>
      <c r="BG241" s="9">
        <f>IF(AND((ROW()-7)&gt;=$Q$5,(ROW()-6)&lt;=$Q$3),INDEX(LINEST(OFFSET(AF241,1-$Q$5,0,$Q$5,1),OFFSET(AG241,1-$Q$5,0,$Q$5,9),TRUE,TRUE),1,2),"")</f>
        <v/>
      </c>
      <c r="BH241" s="9">
        <f>IF(AND((ROW()-7)&gt;=$Q$5,(ROW()-6)&lt;=$Q$3),INDEX(LINEST(OFFSET(AF241,1-$Q$5,0,$Q$5,1),OFFSET(AG241,1-$Q$5,0,$Q$5,9),TRUE,TRUE),1,1),"")</f>
        <v/>
      </c>
      <c r="BI241" s="10">
        <f>IF(AND((ROW()-7)&gt;=$Q$5,(ROW()-6)&lt;=$Q$3),INDEX(LINEST(OFFSET(AF241,1-$Q$5,0,$Q$5,1),OFFSET(AG241,1-$Q$5,0,$Q$5,9),TRUE,TRUE),3,1),"")</f>
        <v/>
      </c>
      <c r="BL241" s="9">
        <f>IF(AND((ROW()-6)&lt;=$Q$3,ISNUMBER(AY240)),AY240/$Q$4+AZ240*AG241+BA240*AH241+BB240*AI241+BC240*AJ241+BD240*AK241+BE240*AL241+BF240*AM241+BG240*AN241+BH240*AO241,"")</f>
        <v/>
      </c>
      <c r="BM241">
        <f>IF(ISNUMBER(BL241),AVERAGE(OFFSET(AF240,1-$Q$5,0,$Q$5,1)),"")</f>
        <v/>
      </c>
      <c r="BN241">
        <f>IF(ISNUMBER(BL241),(AF241-BL241)^2,"")</f>
        <v/>
      </c>
      <c r="BO241">
        <f>IF(ISNUMBER(BL241),AF241^2,"")</f>
        <v/>
      </c>
      <c r="BP241">
        <f>IF(ISNUMBER(BL241),(AF241-BM241)^2,"")</f>
        <v/>
      </c>
    </row>
    <row r="242">
      <c r="O242">
        <f>IF($R242="","",IF($Q$1="Weekly",INT(($R242-2)/7),IF($Q$1="Quarterly",YEAR($R242)*4+ROUNDUP(MONTH($R242)/3),YEAR($R242)*12+MONTH($R242))))</f>
        <v/>
      </c>
      <c r="P242">
        <f>IF($R242="","",IF($R243="",1,IF($O242&lt;&gt;$O243,1,0)))</f>
        <v/>
      </c>
      <c r="Q242">
        <f>IF($P242=1,SUM($P$7:$P242),"")</f>
        <v/>
      </c>
      <c r="R242">
        <f>IF($A242="","",IF(ISNUMBER($A242),$A242,IFERROR(DATEVALUE($A242),NA())))</f>
        <v/>
      </c>
      <c r="S242" s="7">
        <f>IFERROR(INDEX($R$7:$R$60000,MATCH(ROW()-6,$Q$7:$Q$60000,0)),"")</f>
        <v/>
      </c>
      <c r="T242">
        <f>IFERROR(INDEX($B$7:$B$60000,MATCH(ROW()-6,$Q$7:$Q$60000,0))*1,"")</f>
        <v/>
      </c>
      <c r="U242">
        <f>IFERROR(INDEX($C$7:$C$60000,MATCH(ROW()-6,$Q$7:$Q$60000,0))*1,"")</f>
        <v/>
      </c>
      <c r="V242">
        <f>IFERROR(INDEX($D$7:$D$60000,MATCH(ROW()-6,$Q$7:$Q$60000,0))*1,"")</f>
        <v/>
      </c>
      <c r="W242">
        <f>IFERROR(INDEX($E$7:$E$60000,MATCH(ROW()-6,$Q$7:$Q$60000,0))*1,"")</f>
        <v/>
      </c>
      <c r="X242">
        <f>IFERROR(INDEX($F$7:$F$60000,MATCH(ROW()-6,$Q$7:$Q$60000,0))*1,"")</f>
        <v/>
      </c>
      <c r="Y242">
        <f>IFERROR(INDEX($G$7:$G$60000,MATCH(ROW()-6,$Q$7:$Q$60000,0))*1,"")</f>
        <v/>
      </c>
      <c r="Z242">
        <f>IFERROR(INDEX($H$7:$H$60000,MATCH(ROW()-6,$Q$7:$Q$60000,0))*1,"")</f>
        <v/>
      </c>
      <c r="AA242">
        <f>IFERROR(INDEX($I$7:$I$60000,MATCH(ROW()-6,$Q$7:$Q$60000,0))*1,"")</f>
        <v/>
      </c>
      <c r="AB242">
        <f>IFERROR(INDEX($J$7:$J$60000,MATCH(ROW()-6,$Q$7:$Q$60000,0))*1,"")</f>
        <v/>
      </c>
      <c r="AC242">
        <f>IFERROR(INDEX($K$7:$K$60000,MATCH(ROW()-6,$Q$7:$Q$60000,0))*1,"")</f>
        <v/>
      </c>
      <c r="AF242" s="9">
        <f>IF(OR($S242="",$S241=""),"",IF($B$5="diff",($T242-$T241),LN($T242/$T241)))</f>
        <v/>
      </c>
      <c r="AG242" s="9">
        <f>IF(OR($S242="",$S241=""),"",IF($C$5="diff",(U242-U241),LN(U242/U241)))</f>
        <v/>
      </c>
      <c r="AH242" s="9">
        <f>IF(OR($S242="",$S241=""),"",IF($D$5="diff",(V242-V241),LN(V242/V241)))</f>
        <v/>
      </c>
      <c r="AI242" s="9">
        <f>IF(OR($S242="",$S241=""),"",IF($E$5="diff",(W242-W241),LN(W242/W241)))</f>
        <v/>
      </c>
      <c r="AJ242" s="9">
        <f>IF(OR($S242="",$S241=""),"",IF($F$5="diff",(X242-X241),LN(X242/X241)))</f>
        <v/>
      </c>
      <c r="AK242" s="9">
        <f>IF(OR($S242="",$S241=""),"",IF($G$5="diff",(Y242-Y241),LN(Y242/Y241)))</f>
        <v/>
      </c>
      <c r="AL242" s="9">
        <f>IF(OR($S242="",$S241=""),"",IF($H$5="diff",(Z242-Z241),LN(Z242/Z241)))</f>
        <v/>
      </c>
      <c r="AM242" s="9">
        <f>IF(OR($S242="",$S241=""),"",IF($I$5="diff",(AA242-AA241),LN(AA242/AA241)))</f>
        <v/>
      </c>
      <c r="AN242" s="9">
        <f>IF(OR($S242="",$S241=""),"",IF($J$5="diff",(AB242-AB241),LN(AB242/AB241)))</f>
        <v/>
      </c>
      <c r="AO242" s="9">
        <f>IF(OR($S242="",$S241=""),"",IF($K$5="diff",(AC242-AC241),LN(AC242/AC241)))</f>
        <v/>
      </c>
      <c r="AR242" s="9">
        <f>IF($AF242="","",$AU$13+$AU$4*AG242+$AU$5*AH242+$AU$6*AI242+$AU$7*AJ242+$AU$8*AK242+$AU$9*AL242+$AU$10*AM242+$AU$11*AN242+$AU$12*AO242)</f>
        <v/>
      </c>
      <c r="AY242" s="10">
        <f>IF(AND((ROW()-7)&gt;=$Q$5,(ROW()-6)&lt;=$Q$3),INDEX(LINEST(OFFSET(AF242,1-$Q$5,0,$Q$5,1),OFFSET(AG242,1-$Q$5,0,$Q$5,9),TRUE,TRUE),1,10)*$Q$4,"")</f>
        <v/>
      </c>
      <c r="AZ242" s="9">
        <f>IF(AND((ROW()-7)&gt;=$Q$5,(ROW()-6)&lt;=$Q$3),INDEX(LINEST(OFFSET(AF242,1-$Q$5,0,$Q$5,1),OFFSET(AG242,1-$Q$5,0,$Q$5,9),TRUE,TRUE),1,9),"")</f>
        <v/>
      </c>
      <c r="BA242" s="9">
        <f>IF(AND((ROW()-7)&gt;=$Q$5,(ROW()-6)&lt;=$Q$3),INDEX(LINEST(OFFSET(AF242,1-$Q$5,0,$Q$5,1),OFFSET(AG242,1-$Q$5,0,$Q$5,9),TRUE,TRUE),1,8),"")</f>
        <v/>
      </c>
      <c r="BB242" s="9">
        <f>IF(AND((ROW()-7)&gt;=$Q$5,(ROW()-6)&lt;=$Q$3),INDEX(LINEST(OFFSET(AF242,1-$Q$5,0,$Q$5,1),OFFSET(AG242,1-$Q$5,0,$Q$5,9),TRUE,TRUE),1,7),"")</f>
        <v/>
      </c>
      <c r="BC242" s="9">
        <f>IF(AND((ROW()-7)&gt;=$Q$5,(ROW()-6)&lt;=$Q$3),INDEX(LINEST(OFFSET(AF242,1-$Q$5,0,$Q$5,1),OFFSET(AG242,1-$Q$5,0,$Q$5,9),TRUE,TRUE),1,6),"")</f>
        <v/>
      </c>
      <c r="BD242" s="9">
        <f>IF(AND((ROW()-7)&gt;=$Q$5,(ROW()-6)&lt;=$Q$3),INDEX(LINEST(OFFSET(AF242,1-$Q$5,0,$Q$5,1),OFFSET(AG242,1-$Q$5,0,$Q$5,9),TRUE,TRUE),1,5),"")</f>
        <v/>
      </c>
      <c r="BE242" s="9">
        <f>IF(AND((ROW()-7)&gt;=$Q$5,(ROW()-6)&lt;=$Q$3),INDEX(LINEST(OFFSET(AF242,1-$Q$5,0,$Q$5,1),OFFSET(AG242,1-$Q$5,0,$Q$5,9),TRUE,TRUE),1,4),"")</f>
        <v/>
      </c>
      <c r="BF242" s="9">
        <f>IF(AND((ROW()-7)&gt;=$Q$5,(ROW()-6)&lt;=$Q$3),INDEX(LINEST(OFFSET(AF242,1-$Q$5,0,$Q$5,1),OFFSET(AG242,1-$Q$5,0,$Q$5,9),TRUE,TRUE),1,3),"")</f>
        <v/>
      </c>
      <c r="BG242" s="9">
        <f>IF(AND((ROW()-7)&gt;=$Q$5,(ROW()-6)&lt;=$Q$3),INDEX(LINEST(OFFSET(AF242,1-$Q$5,0,$Q$5,1),OFFSET(AG242,1-$Q$5,0,$Q$5,9),TRUE,TRUE),1,2),"")</f>
        <v/>
      </c>
      <c r="BH242" s="9">
        <f>IF(AND((ROW()-7)&gt;=$Q$5,(ROW()-6)&lt;=$Q$3),INDEX(LINEST(OFFSET(AF242,1-$Q$5,0,$Q$5,1),OFFSET(AG242,1-$Q$5,0,$Q$5,9),TRUE,TRUE),1,1),"")</f>
        <v/>
      </c>
      <c r="BI242" s="10">
        <f>IF(AND((ROW()-7)&gt;=$Q$5,(ROW()-6)&lt;=$Q$3),INDEX(LINEST(OFFSET(AF242,1-$Q$5,0,$Q$5,1),OFFSET(AG242,1-$Q$5,0,$Q$5,9),TRUE,TRUE),3,1),"")</f>
        <v/>
      </c>
      <c r="BL242" s="9">
        <f>IF(AND((ROW()-6)&lt;=$Q$3,ISNUMBER(AY241)),AY241/$Q$4+AZ241*AG242+BA241*AH242+BB241*AI242+BC241*AJ242+BD241*AK242+BE241*AL242+BF241*AM242+BG241*AN242+BH241*AO242,"")</f>
        <v/>
      </c>
      <c r="BM242">
        <f>IF(ISNUMBER(BL242),AVERAGE(OFFSET(AF241,1-$Q$5,0,$Q$5,1)),"")</f>
        <v/>
      </c>
      <c r="BN242">
        <f>IF(ISNUMBER(BL242),(AF242-BL242)^2,"")</f>
        <v/>
      </c>
      <c r="BO242">
        <f>IF(ISNUMBER(BL242),AF242^2,"")</f>
        <v/>
      </c>
      <c r="BP242">
        <f>IF(ISNUMBER(BL242),(AF242-BM242)^2,"")</f>
        <v/>
      </c>
    </row>
    <row r="243">
      <c r="O243">
        <f>IF($R243="","",IF($Q$1="Weekly",INT(($R243-2)/7),IF($Q$1="Quarterly",YEAR($R243)*4+ROUNDUP(MONTH($R243)/3),YEAR($R243)*12+MONTH($R243))))</f>
        <v/>
      </c>
      <c r="P243">
        <f>IF($R243="","",IF($R244="",1,IF($O243&lt;&gt;$O244,1,0)))</f>
        <v/>
      </c>
      <c r="Q243">
        <f>IF($P243=1,SUM($P$7:$P243),"")</f>
        <v/>
      </c>
      <c r="R243">
        <f>IF($A243="","",IF(ISNUMBER($A243),$A243,IFERROR(DATEVALUE($A243),NA())))</f>
        <v/>
      </c>
      <c r="S243" s="7">
        <f>IFERROR(INDEX($R$7:$R$60000,MATCH(ROW()-6,$Q$7:$Q$60000,0)),"")</f>
        <v/>
      </c>
      <c r="T243">
        <f>IFERROR(INDEX($B$7:$B$60000,MATCH(ROW()-6,$Q$7:$Q$60000,0))*1,"")</f>
        <v/>
      </c>
      <c r="U243">
        <f>IFERROR(INDEX($C$7:$C$60000,MATCH(ROW()-6,$Q$7:$Q$60000,0))*1,"")</f>
        <v/>
      </c>
      <c r="V243">
        <f>IFERROR(INDEX($D$7:$D$60000,MATCH(ROW()-6,$Q$7:$Q$60000,0))*1,"")</f>
        <v/>
      </c>
      <c r="W243">
        <f>IFERROR(INDEX($E$7:$E$60000,MATCH(ROW()-6,$Q$7:$Q$60000,0))*1,"")</f>
        <v/>
      </c>
      <c r="X243">
        <f>IFERROR(INDEX($F$7:$F$60000,MATCH(ROW()-6,$Q$7:$Q$60000,0))*1,"")</f>
        <v/>
      </c>
      <c r="Y243">
        <f>IFERROR(INDEX($G$7:$G$60000,MATCH(ROW()-6,$Q$7:$Q$60000,0))*1,"")</f>
        <v/>
      </c>
      <c r="Z243">
        <f>IFERROR(INDEX($H$7:$H$60000,MATCH(ROW()-6,$Q$7:$Q$60000,0))*1,"")</f>
        <v/>
      </c>
      <c r="AA243">
        <f>IFERROR(INDEX($I$7:$I$60000,MATCH(ROW()-6,$Q$7:$Q$60000,0))*1,"")</f>
        <v/>
      </c>
      <c r="AB243">
        <f>IFERROR(INDEX($J$7:$J$60000,MATCH(ROW()-6,$Q$7:$Q$60000,0))*1,"")</f>
        <v/>
      </c>
      <c r="AC243">
        <f>IFERROR(INDEX($K$7:$K$60000,MATCH(ROW()-6,$Q$7:$Q$60000,0))*1,"")</f>
        <v/>
      </c>
      <c r="AF243" s="9">
        <f>IF(OR($S243="",$S242=""),"",IF($B$5="diff",($T243-$T242),LN($T243/$T242)))</f>
        <v/>
      </c>
      <c r="AG243" s="9">
        <f>IF(OR($S243="",$S242=""),"",IF($C$5="diff",(U243-U242),LN(U243/U242)))</f>
        <v/>
      </c>
      <c r="AH243" s="9">
        <f>IF(OR($S243="",$S242=""),"",IF($D$5="diff",(V243-V242),LN(V243/V242)))</f>
        <v/>
      </c>
      <c r="AI243" s="9">
        <f>IF(OR($S243="",$S242=""),"",IF($E$5="diff",(W243-W242),LN(W243/W242)))</f>
        <v/>
      </c>
      <c r="AJ243" s="9">
        <f>IF(OR($S243="",$S242=""),"",IF($F$5="diff",(X243-X242),LN(X243/X242)))</f>
        <v/>
      </c>
      <c r="AK243" s="9">
        <f>IF(OR($S243="",$S242=""),"",IF($G$5="diff",(Y243-Y242),LN(Y243/Y242)))</f>
        <v/>
      </c>
      <c r="AL243" s="9">
        <f>IF(OR($S243="",$S242=""),"",IF($H$5="diff",(Z243-Z242),LN(Z243/Z242)))</f>
        <v/>
      </c>
      <c r="AM243" s="9">
        <f>IF(OR($S243="",$S242=""),"",IF($I$5="diff",(AA243-AA242),LN(AA243/AA242)))</f>
        <v/>
      </c>
      <c r="AN243" s="9">
        <f>IF(OR($S243="",$S242=""),"",IF($J$5="diff",(AB243-AB242),LN(AB243/AB242)))</f>
        <v/>
      </c>
      <c r="AO243" s="9">
        <f>IF(OR($S243="",$S242=""),"",IF($K$5="diff",(AC243-AC242),LN(AC243/AC242)))</f>
        <v/>
      </c>
      <c r="AR243" s="9">
        <f>IF($AF243="","",$AU$13+$AU$4*AG243+$AU$5*AH243+$AU$6*AI243+$AU$7*AJ243+$AU$8*AK243+$AU$9*AL243+$AU$10*AM243+$AU$11*AN243+$AU$12*AO243)</f>
        <v/>
      </c>
      <c r="AY243" s="10">
        <f>IF(AND((ROW()-7)&gt;=$Q$5,(ROW()-6)&lt;=$Q$3),INDEX(LINEST(OFFSET(AF243,1-$Q$5,0,$Q$5,1),OFFSET(AG243,1-$Q$5,0,$Q$5,9),TRUE,TRUE),1,10)*$Q$4,"")</f>
        <v/>
      </c>
      <c r="AZ243" s="9">
        <f>IF(AND((ROW()-7)&gt;=$Q$5,(ROW()-6)&lt;=$Q$3),INDEX(LINEST(OFFSET(AF243,1-$Q$5,0,$Q$5,1),OFFSET(AG243,1-$Q$5,0,$Q$5,9),TRUE,TRUE),1,9),"")</f>
        <v/>
      </c>
      <c r="BA243" s="9">
        <f>IF(AND((ROW()-7)&gt;=$Q$5,(ROW()-6)&lt;=$Q$3),INDEX(LINEST(OFFSET(AF243,1-$Q$5,0,$Q$5,1),OFFSET(AG243,1-$Q$5,0,$Q$5,9),TRUE,TRUE),1,8),"")</f>
        <v/>
      </c>
      <c r="BB243" s="9">
        <f>IF(AND((ROW()-7)&gt;=$Q$5,(ROW()-6)&lt;=$Q$3),INDEX(LINEST(OFFSET(AF243,1-$Q$5,0,$Q$5,1),OFFSET(AG243,1-$Q$5,0,$Q$5,9),TRUE,TRUE),1,7),"")</f>
        <v/>
      </c>
      <c r="BC243" s="9">
        <f>IF(AND((ROW()-7)&gt;=$Q$5,(ROW()-6)&lt;=$Q$3),INDEX(LINEST(OFFSET(AF243,1-$Q$5,0,$Q$5,1),OFFSET(AG243,1-$Q$5,0,$Q$5,9),TRUE,TRUE),1,6),"")</f>
        <v/>
      </c>
      <c r="BD243" s="9">
        <f>IF(AND((ROW()-7)&gt;=$Q$5,(ROW()-6)&lt;=$Q$3),INDEX(LINEST(OFFSET(AF243,1-$Q$5,0,$Q$5,1),OFFSET(AG243,1-$Q$5,0,$Q$5,9),TRUE,TRUE),1,5),"")</f>
        <v/>
      </c>
      <c r="BE243" s="9">
        <f>IF(AND((ROW()-7)&gt;=$Q$5,(ROW()-6)&lt;=$Q$3),INDEX(LINEST(OFFSET(AF243,1-$Q$5,0,$Q$5,1),OFFSET(AG243,1-$Q$5,0,$Q$5,9),TRUE,TRUE),1,4),"")</f>
        <v/>
      </c>
      <c r="BF243" s="9">
        <f>IF(AND((ROW()-7)&gt;=$Q$5,(ROW()-6)&lt;=$Q$3),INDEX(LINEST(OFFSET(AF243,1-$Q$5,0,$Q$5,1),OFFSET(AG243,1-$Q$5,0,$Q$5,9),TRUE,TRUE),1,3),"")</f>
        <v/>
      </c>
      <c r="BG243" s="9">
        <f>IF(AND((ROW()-7)&gt;=$Q$5,(ROW()-6)&lt;=$Q$3),INDEX(LINEST(OFFSET(AF243,1-$Q$5,0,$Q$5,1),OFFSET(AG243,1-$Q$5,0,$Q$5,9),TRUE,TRUE),1,2),"")</f>
        <v/>
      </c>
      <c r="BH243" s="9">
        <f>IF(AND((ROW()-7)&gt;=$Q$5,(ROW()-6)&lt;=$Q$3),INDEX(LINEST(OFFSET(AF243,1-$Q$5,0,$Q$5,1),OFFSET(AG243,1-$Q$5,0,$Q$5,9),TRUE,TRUE),1,1),"")</f>
        <v/>
      </c>
      <c r="BI243" s="10">
        <f>IF(AND((ROW()-7)&gt;=$Q$5,(ROW()-6)&lt;=$Q$3),INDEX(LINEST(OFFSET(AF243,1-$Q$5,0,$Q$5,1),OFFSET(AG243,1-$Q$5,0,$Q$5,9),TRUE,TRUE),3,1),"")</f>
        <v/>
      </c>
      <c r="BL243" s="9">
        <f>IF(AND((ROW()-6)&lt;=$Q$3,ISNUMBER(AY242)),AY242/$Q$4+AZ242*AG243+BA242*AH243+BB242*AI243+BC242*AJ243+BD242*AK243+BE242*AL243+BF242*AM243+BG242*AN243+BH242*AO243,"")</f>
        <v/>
      </c>
      <c r="BM243">
        <f>IF(ISNUMBER(BL243),AVERAGE(OFFSET(AF242,1-$Q$5,0,$Q$5,1)),"")</f>
        <v/>
      </c>
      <c r="BN243">
        <f>IF(ISNUMBER(BL243),(AF243-BL243)^2,"")</f>
        <v/>
      </c>
      <c r="BO243">
        <f>IF(ISNUMBER(BL243),AF243^2,"")</f>
        <v/>
      </c>
      <c r="BP243">
        <f>IF(ISNUMBER(BL243),(AF243-BM243)^2,"")</f>
        <v/>
      </c>
    </row>
    <row r="244">
      <c r="O244">
        <f>IF($R244="","",IF($Q$1="Weekly",INT(($R244-2)/7),IF($Q$1="Quarterly",YEAR($R244)*4+ROUNDUP(MONTH($R244)/3),YEAR($R244)*12+MONTH($R244))))</f>
        <v/>
      </c>
      <c r="P244">
        <f>IF($R244="","",IF($R245="",1,IF($O244&lt;&gt;$O245,1,0)))</f>
        <v/>
      </c>
      <c r="Q244">
        <f>IF($P244=1,SUM($P$7:$P244),"")</f>
        <v/>
      </c>
      <c r="R244">
        <f>IF($A244="","",IF(ISNUMBER($A244),$A244,IFERROR(DATEVALUE($A244),NA())))</f>
        <v/>
      </c>
      <c r="S244" s="7">
        <f>IFERROR(INDEX($R$7:$R$60000,MATCH(ROW()-6,$Q$7:$Q$60000,0)),"")</f>
        <v/>
      </c>
      <c r="T244">
        <f>IFERROR(INDEX($B$7:$B$60000,MATCH(ROW()-6,$Q$7:$Q$60000,0))*1,"")</f>
        <v/>
      </c>
      <c r="U244">
        <f>IFERROR(INDEX($C$7:$C$60000,MATCH(ROW()-6,$Q$7:$Q$60000,0))*1,"")</f>
        <v/>
      </c>
      <c r="V244">
        <f>IFERROR(INDEX($D$7:$D$60000,MATCH(ROW()-6,$Q$7:$Q$60000,0))*1,"")</f>
        <v/>
      </c>
      <c r="W244">
        <f>IFERROR(INDEX($E$7:$E$60000,MATCH(ROW()-6,$Q$7:$Q$60000,0))*1,"")</f>
        <v/>
      </c>
      <c r="X244">
        <f>IFERROR(INDEX($F$7:$F$60000,MATCH(ROW()-6,$Q$7:$Q$60000,0))*1,"")</f>
        <v/>
      </c>
      <c r="Y244">
        <f>IFERROR(INDEX($G$7:$G$60000,MATCH(ROW()-6,$Q$7:$Q$60000,0))*1,"")</f>
        <v/>
      </c>
      <c r="Z244">
        <f>IFERROR(INDEX($H$7:$H$60000,MATCH(ROW()-6,$Q$7:$Q$60000,0))*1,"")</f>
        <v/>
      </c>
      <c r="AA244">
        <f>IFERROR(INDEX($I$7:$I$60000,MATCH(ROW()-6,$Q$7:$Q$60000,0))*1,"")</f>
        <v/>
      </c>
      <c r="AB244">
        <f>IFERROR(INDEX($J$7:$J$60000,MATCH(ROW()-6,$Q$7:$Q$60000,0))*1,"")</f>
        <v/>
      </c>
      <c r="AC244">
        <f>IFERROR(INDEX($K$7:$K$60000,MATCH(ROW()-6,$Q$7:$Q$60000,0))*1,"")</f>
        <v/>
      </c>
      <c r="AF244" s="9">
        <f>IF(OR($S244="",$S243=""),"",IF($B$5="diff",($T244-$T243),LN($T244/$T243)))</f>
        <v/>
      </c>
      <c r="AG244" s="9">
        <f>IF(OR($S244="",$S243=""),"",IF($C$5="diff",(U244-U243),LN(U244/U243)))</f>
        <v/>
      </c>
      <c r="AH244" s="9">
        <f>IF(OR($S244="",$S243=""),"",IF($D$5="diff",(V244-V243),LN(V244/V243)))</f>
        <v/>
      </c>
      <c r="AI244" s="9">
        <f>IF(OR($S244="",$S243=""),"",IF($E$5="diff",(W244-W243),LN(W244/W243)))</f>
        <v/>
      </c>
      <c r="AJ244" s="9">
        <f>IF(OR($S244="",$S243=""),"",IF($F$5="diff",(X244-X243),LN(X244/X243)))</f>
        <v/>
      </c>
      <c r="AK244" s="9">
        <f>IF(OR($S244="",$S243=""),"",IF($G$5="diff",(Y244-Y243),LN(Y244/Y243)))</f>
        <v/>
      </c>
      <c r="AL244" s="9">
        <f>IF(OR($S244="",$S243=""),"",IF($H$5="diff",(Z244-Z243),LN(Z244/Z243)))</f>
        <v/>
      </c>
      <c r="AM244" s="9">
        <f>IF(OR($S244="",$S243=""),"",IF($I$5="diff",(AA244-AA243),LN(AA244/AA243)))</f>
        <v/>
      </c>
      <c r="AN244" s="9">
        <f>IF(OR($S244="",$S243=""),"",IF($J$5="diff",(AB244-AB243),LN(AB244/AB243)))</f>
        <v/>
      </c>
      <c r="AO244" s="9">
        <f>IF(OR($S244="",$S243=""),"",IF($K$5="diff",(AC244-AC243),LN(AC244/AC243)))</f>
        <v/>
      </c>
      <c r="AR244" s="9">
        <f>IF($AF244="","",$AU$13+$AU$4*AG244+$AU$5*AH244+$AU$6*AI244+$AU$7*AJ244+$AU$8*AK244+$AU$9*AL244+$AU$10*AM244+$AU$11*AN244+$AU$12*AO244)</f>
        <v/>
      </c>
      <c r="AY244" s="10">
        <f>IF(AND((ROW()-7)&gt;=$Q$5,(ROW()-6)&lt;=$Q$3),INDEX(LINEST(OFFSET(AF244,1-$Q$5,0,$Q$5,1),OFFSET(AG244,1-$Q$5,0,$Q$5,9),TRUE,TRUE),1,10)*$Q$4,"")</f>
        <v/>
      </c>
      <c r="AZ244" s="9">
        <f>IF(AND((ROW()-7)&gt;=$Q$5,(ROW()-6)&lt;=$Q$3),INDEX(LINEST(OFFSET(AF244,1-$Q$5,0,$Q$5,1),OFFSET(AG244,1-$Q$5,0,$Q$5,9),TRUE,TRUE),1,9),"")</f>
        <v/>
      </c>
      <c r="BA244" s="9">
        <f>IF(AND((ROW()-7)&gt;=$Q$5,(ROW()-6)&lt;=$Q$3),INDEX(LINEST(OFFSET(AF244,1-$Q$5,0,$Q$5,1),OFFSET(AG244,1-$Q$5,0,$Q$5,9),TRUE,TRUE),1,8),"")</f>
        <v/>
      </c>
      <c r="BB244" s="9">
        <f>IF(AND((ROW()-7)&gt;=$Q$5,(ROW()-6)&lt;=$Q$3),INDEX(LINEST(OFFSET(AF244,1-$Q$5,0,$Q$5,1),OFFSET(AG244,1-$Q$5,0,$Q$5,9),TRUE,TRUE),1,7),"")</f>
        <v/>
      </c>
      <c r="BC244" s="9">
        <f>IF(AND((ROW()-7)&gt;=$Q$5,(ROW()-6)&lt;=$Q$3),INDEX(LINEST(OFFSET(AF244,1-$Q$5,0,$Q$5,1),OFFSET(AG244,1-$Q$5,0,$Q$5,9),TRUE,TRUE),1,6),"")</f>
        <v/>
      </c>
      <c r="BD244" s="9">
        <f>IF(AND((ROW()-7)&gt;=$Q$5,(ROW()-6)&lt;=$Q$3),INDEX(LINEST(OFFSET(AF244,1-$Q$5,0,$Q$5,1),OFFSET(AG244,1-$Q$5,0,$Q$5,9),TRUE,TRUE),1,5),"")</f>
        <v/>
      </c>
      <c r="BE244" s="9">
        <f>IF(AND((ROW()-7)&gt;=$Q$5,(ROW()-6)&lt;=$Q$3),INDEX(LINEST(OFFSET(AF244,1-$Q$5,0,$Q$5,1),OFFSET(AG244,1-$Q$5,0,$Q$5,9),TRUE,TRUE),1,4),"")</f>
        <v/>
      </c>
      <c r="BF244" s="9">
        <f>IF(AND((ROW()-7)&gt;=$Q$5,(ROW()-6)&lt;=$Q$3),INDEX(LINEST(OFFSET(AF244,1-$Q$5,0,$Q$5,1),OFFSET(AG244,1-$Q$5,0,$Q$5,9),TRUE,TRUE),1,3),"")</f>
        <v/>
      </c>
      <c r="BG244" s="9">
        <f>IF(AND((ROW()-7)&gt;=$Q$5,(ROW()-6)&lt;=$Q$3),INDEX(LINEST(OFFSET(AF244,1-$Q$5,0,$Q$5,1),OFFSET(AG244,1-$Q$5,0,$Q$5,9),TRUE,TRUE),1,2),"")</f>
        <v/>
      </c>
      <c r="BH244" s="9">
        <f>IF(AND((ROW()-7)&gt;=$Q$5,(ROW()-6)&lt;=$Q$3),INDEX(LINEST(OFFSET(AF244,1-$Q$5,0,$Q$5,1),OFFSET(AG244,1-$Q$5,0,$Q$5,9),TRUE,TRUE),1,1),"")</f>
        <v/>
      </c>
      <c r="BI244" s="10">
        <f>IF(AND((ROW()-7)&gt;=$Q$5,(ROW()-6)&lt;=$Q$3),INDEX(LINEST(OFFSET(AF244,1-$Q$5,0,$Q$5,1),OFFSET(AG244,1-$Q$5,0,$Q$5,9),TRUE,TRUE),3,1),"")</f>
        <v/>
      </c>
      <c r="BL244" s="9">
        <f>IF(AND((ROW()-6)&lt;=$Q$3,ISNUMBER(AY243)),AY243/$Q$4+AZ243*AG244+BA243*AH244+BB243*AI244+BC243*AJ244+BD243*AK244+BE243*AL244+BF243*AM244+BG243*AN244+BH243*AO244,"")</f>
        <v/>
      </c>
      <c r="BM244">
        <f>IF(ISNUMBER(BL244),AVERAGE(OFFSET(AF243,1-$Q$5,0,$Q$5,1)),"")</f>
        <v/>
      </c>
      <c r="BN244">
        <f>IF(ISNUMBER(BL244),(AF244-BL244)^2,"")</f>
        <v/>
      </c>
      <c r="BO244">
        <f>IF(ISNUMBER(BL244),AF244^2,"")</f>
        <v/>
      </c>
      <c r="BP244">
        <f>IF(ISNUMBER(BL244),(AF244-BM244)^2,"")</f>
        <v/>
      </c>
    </row>
    <row r="245">
      <c r="O245">
        <f>IF($R245="","",IF($Q$1="Weekly",INT(($R245-2)/7),IF($Q$1="Quarterly",YEAR($R245)*4+ROUNDUP(MONTH($R245)/3),YEAR($R245)*12+MONTH($R245))))</f>
        <v/>
      </c>
      <c r="P245">
        <f>IF($R245="","",IF($R246="",1,IF($O245&lt;&gt;$O246,1,0)))</f>
        <v/>
      </c>
      <c r="Q245">
        <f>IF($P245=1,SUM($P$7:$P245),"")</f>
        <v/>
      </c>
      <c r="R245">
        <f>IF($A245="","",IF(ISNUMBER($A245),$A245,IFERROR(DATEVALUE($A245),NA())))</f>
        <v/>
      </c>
      <c r="S245" s="7">
        <f>IFERROR(INDEX($R$7:$R$60000,MATCH(ROW()-6,$Q$7:$Q$60000,0)),"")</f>
        <v/>
      </c>
      <c r="T245">
        <f>IFERROR(INDEX($B$7:$B$60000,MATCH(ROW()-6,$Q$7:$Q$60000,0))*1,"")</f>
        <v/>
      </c>
      <c r="U245">
        <f>IFERROR(INDEX($C$7:$C$60000,MATCH(ROW()-6,$Q$7:$Q$60000,0))*1,"")</f>
        <v/>
      </c>
      <c r="V245">
        <f>IFERROR(INDEX($D$7:$D$60000,MATCH(ROW()-6,$Q$7:$Q$60000,0))*1,"")</f>
        <v/>
      </c>
      <c r="W245">
        <f>IFERROR(INDEX($E$7:$E$60000,MATCH(ROW()-6,$Q$7:$Q$60000,0))*1,"")</f>
        <v/>
      </c>
      <c r="X245">
        <f>IFERROR(INDEX($F$7:$F$60000,MATCH(ROW()-6,$Q$7:$Q$60000,0))*1,"")</f>
        <v/>
      </c>
      <c r="Y245">
        <f>IFERROR(INDEX($G$7:$G$60000,MATCH(ROW()-6,$Q$7:$Q$60000,0))*1,"")</f>
        <v/>
      </c>
      <c r="Z245">
        <f>IFERROR(INDEX($H$7:$H$60000,MATCH(ROW()-6,$Q$7:$Q$60000,0))*1,"")</f>
        <v/>
      </c>
      <c r="AA245">
        <f>IFERROR(INDEX($I$7:$I$60000,MATCH(ROW()-6,$Q$7:$Q$60000,0))*1,"")</f>
        <v/>
      </c>
      <c r="AB245">
        <f>IFERROR(INDEX($J$7:$J$60000,MATCH(ROW()-6,$Q$7:$Q$60000,0))*1,"")</f>
        <v/>
      </c>
      <c r="AC245">
        <f>IFERROR(INDEX($K$7:$K$60000,MATCH(ROW()-6,$Q$7:$Q$60000,0))*1,"")</f>
        <v/>
      </c>
      <c r="AF245" s="9">
        <f>IF(OR($S245="",$S244=""),"",IF($B$5="diff",($T245-$T244),LN($T245/$T244)))</f>
        <v/>
      </c>
      <c r="AG245" s="9">
        <f>IF(OR($S245="",$S244=""),"",IF($C$5="diff",(U245-U244),LN(U245/U244)))</f>
        <v/>
      </c>
      <c r="AH245" s="9">
        <f>IF(OR($S245="",$S244=""),"",IF($D$5="diff",(V245-V244),LN(V245/V244)))</f>
        <v/>
      </c>
      <c r="AI245" s="9">
        <f>IF(OR($S245="",$S244=""),"",IF($E$5="diff",(W245-W244),LN(W245/W244)))</f>
        <v/>
      </c>
      <c r="AJ245" s="9">
        <f>IF(OR($S245="",$S244=""),"",IF($F$5="diff",(X245-X244),LN(X245/X244)))</f>
        <v/>
      </c>
      <c r="AK245" s="9">
        <f>IF(OR($S245="",$S244=""),"",IF($G$5="diff",(Y245-Y244),LN(Y245/Y244)))</f>
        <v/>
      </c>
      <c r="AL245" s="9">
        <f>IF(OR($S245="",$S244=""),"",IF($H$5="diff",(Z245-Z244),LN(Z245/Z244)))</f>
        <v/>
      </c>
      <c r="AM245" s="9">
        <f>IF(OR($S245="",$S244=""),"",IF($I$5="diff",(AA245-AA244),LN(AA245/AA244)))</f>
        <v/>
      </c>
      <c r="AN245" s="9">
        <f>IF(OR($S245="",$S244=""),"",IF($J$5="diff",(AB245-AB244),LN(AB245/AB244)))</f>
        <v/>
      </c>
      <c r="AO245" s="9">
        <f>IF(OR($S245="",$S244=""),"",IF($K$5="diff",(AC245-AC244),LN(AC245/AC244)))</f>
        <v/>
      </c>
      <c r="AR245" s="9">
        <f>IF($AF245="","",$AU$13+$AU$4*AG245+$AU$5*AH245+$AU$6*AI245+$AU$7*AJ245+$AU$8*AK245+$AU$9*AL245+$AU$10*AM245+$AU$11*AN245+$AU$12*AO245)</f>
        <v/>
      </c>
      <c r="AY245" s="10">
        <f>IF(AND((ROW()-7)&gt;=$Q$5,(ROW()-6)&lt;=$Q$3),INDEX(LINEST(OFFSET(AF245,1-$Q$5,0,$Q$5,1),OFFSET(AG245,1-$Q$5,0,$Q$5,9),TRUE,TRUE),1,10)*$Q$4,"")</f>
        <v/>
      </c>
      <c r="AZ245" s="9">
        <f>IF(AND((ROW()-7)&gt;=$Q$5,(ROW()-6)&lt;=$Q$3),INDEX(LINEST(OFFSET(AF245,1-$Q$5,0,$Q$5,1),OFFSET(AG245,1-$Q$5,0,$Q$5,9),TRUE,TRUE),1,9),"")</f>
        <v/>
      </c>
      <c r="BA245" s="9">
        <f>IF(AND((ROW()-7)&gt;=$Q$5,(ROW()-6)&lt;=$Q$3),INDEX(LINEST(OFFSET(AF245,1-$Q$5,0,$Q$5,1),OFFSET(AG245,1-$Q$5,0,$Q$5,9),TRUE,TRUE),1,8),"")</f>
        <v/>
      </c>
      <c r="BB245" s="9">
        <f>IF(AND((ROW()-7)&gt;=$Q$5,(ROW()-6)&lt;=$Q$3),INDEX(LINEST(OFFSET(AF245,1-$Q$5,0,$Q$5,1),OFFSET(AG245,1-$Q$5,0,$Q$5,9),TRUE,TRUE),1,7),"")</f>
        <v/>
      </c>
      <c r="BC245" s="9">
        <f>IF(AND((ROW()-7)&gt;=$Q$5,(ROW()-6)&lt;=$Q$3),INDEX(LINEST(OFFSET(AF245,1-$Q$5,0,$Q$5,1),OFFSET(AG245,1-$Q$5,0,$Q$5,9),TRUE,TRUE),1,6),"")</f>
        <v/>
      </c>
      <c r="BD245" s="9">
        <f>IF(AND((ROW()-7)&gt;=$Q$5,(ROW()-6)&lt;=$Q$3),INDEX(LINEST(OFFSET(AF245,1-$Q$5,0,$Q$5,1),OFFSET(AG245,1-$Q$5,0,$Q$5,9),TRUE,TRUE),1,5),"")</f>
        <v/>
      </c>
      <c r="BE245" s="9">
        <f>IF(AND((ROW()-7)&gt;=$Q$5,(ROW()-6)&lt;=$Q$3),INDEX(LINEST(OFFSET(AF245,1-$Q$5,0,$Q$5,1),OFFSET(AG245,1-$Q$5,0,$Q$5,9),TRUE,TRUE),1,4),"")</f>
        <v/>
      </c>
      <c r="BF245" s="9">
        <f>IF(AND((ROW()-7)&gt;=$Q$5,(ROW()-6)&lt;=$Q$3),INDEX(LINEST(OFFSET(AF245,1-$Q$5,0,$Q$5,1),OFFSET(AG245,1-$Q$5,0,$Q$5,9),TRUE,TRUE),1,3),"")</f>
        <v/>
      </c>
      <c r="BG245" s="9">
        <f>IF(AND((ROW()-7)&gt;=$Q$5,(ROW()-6)&lt;=$Q$3),INDEX(LINEST(OFFSET(AF245,1-$Q$5,0,$Q$5,1),OFFSET(AG245,1-$Q$5,0,$Q$5,9),TRUE,TRUE),1,2),"")</f>
        <v/>
      </c>
      <c r="BH245" s="9">
        <f>IF(AND((ROW()-7)&gt;=$Q$5,(ROW()-6)&lt;=$Q$3),INDEX(LINEST(OFFSET(AF245,1-$Q$5,0,$Q$5,1),OFFSET(AG245,1-$Q$5,0,$Q$5,9),TRUE,TRUE),1,1),"")</f>
        <v/>
      </c>
      <c r="BI245" s="10">
        <f>IF(AND((ROW()-7)&gt;=$Q$5,(ROW()-6)&lt;=$Q$3),INDEX(LINEST(OFFSET(AF245,1-$Q$5,0,$Q$5,1),OFFSET(AG245,1-$Q$5,0,$Q$5,9),TRUE,TRUE),3,1),"")</f>
        <v/>
      </c>
      <c r="BL245" s="9">
        <f>IF(AND((ROW()-6)&lt;=$Q$3,ISNUMBER(AY244)),AY244/$Q$4+AZ244*AG245+BA244*AH245+BB244*AI245+BC244*AJ245+BD244*AK245+BE244*AL245+BF244*AM245+BG244*AN245+BH244*AO245,"")</f>
        <v/>
      </c>
      <c r="BM245">
        <f>IF(ISNUMBER(BL245),AVERAGE(OFFSET(AF244,1-$Q$5,0,$Q$5,1)),"")</f>
        <v/>
      </c>
      <c r="BN245">
        <f>IF(ISNUMBER(BL245),(AF245-BL245)^2,"")</f>
        <v/>
      </c>
      <c r="BO245">
        <f>IF(ISNUMBER(BL245),AF245^2,"")</f>
        <v/>
      </c>
      <c r="BP245">
        <f>IF(ISNUMBER(BL245),(AF245-BM245)^2,"")</f>
        <v/>
      </c>
    </row>
    <row r="246">
      <c r="O246">
        <f>IF($R246="","",IF($Q$1="Weekly",INT(($R246-2)/7),IF($Q$1="Quarterly",YEAR($R246)*4+ROUNDUP(MONTH($R246)/3),YEAR($R246)*12+MONTH($R246))))</f>
        <v/>
      </c>
      <c r="P246">
        <f>IF($R246="","",IF($R247="",1,IF($O246&lt;&gt;$O247,1,0)))</f>
        <v/>
      </c>
      <c r="Q246">
        <f>IF($P246=1,SUM($P$7:$P246),"")</f>
        <v/>
      </c>
      <c r="R246">
        <f>IF($A246="","",IF(ISNUMBER($A246),$A246,IFERROR(DATEVALUE($A246),NA())))</f>
        <v/>
      </c>
      <c r="S246" s="7">
        <f>IFERROR(INDEX($R$7:$R$60000,MATCH(ROW()-6,$Q$7:$Q$60000,0)),"")</f>
        <v/>
      </c>
      <c r="T246">
        <f>IFERROR(INDEX($B$7:$B$60000,MATCH(ROW()-6,$Q$7:$Q$60000,0))*1,"")</f>
        <v/>
      </c>
      <c r="U246">
        <f>IFERROR(INDEX($C$7:$C$60000,MATCH(ROW()-6,$Q$7:$Q$60000,0))*1,"")</f>
        <v/>
      </c>
      <c r="V246">
        <f>IFERROR(INDEX($D$7:$D$60000,MATCH(ROW()-6,$Q$7:$Q$60000,0))*1,"")</f>
        <v/>
      </c>
      <c r="W246">
        <f>IFERROR(INDEX($E$7:$E$60000,MATCH(ROW()-6,$Q$7:$Q$60000,0))*1,"")</f>
        <v/>
      </c>
      <c r="X246">
        <f>IFERROR(INDEX($F$7:$F$60000,MATCH(ROW()-6,$Q$7:$Q$60000,0))*1,"")</f>
        <v/>
      </c>
      <c r="Y246">
        <f>IFERROR(INDEX($G$7:$G$60000,MATCH(ROW()-6,$Q$7:$Q$60000,0))*1,"")</f>
        <v/>
      </c>
      <c r="Z246">
        <f>IFERROR(INDEX($H$7:$H$60000,MATCH(ROW()-6,$Q$7:$Q$60000,0))*1,"")</f>
        <v/>
      </c>
      <c r="AA246">
        <f>IFERROR(INDEX($I$7:$I$60000,MATCH(ROW()-6,$Q$7:$Q$60000,0))*1,"")</f>
        <v/>
      </c>
      <c r="AB246">
        <f>IFERROR(INDEX($J$7:$J$60000,MATCH(ROW()-6,$Q$7:$Q$60000,0))*1,"")</f>
        <v/>
      </c>
      <c r="AC246">
        <f>IFERROR(INDEX($K$7:$K$60000,MATCH(ROW()-6,$Q$7:$Q$60000,0))*1,"")</f>
        <v/>
      </c>
      <c r="AF246" s="9">
        <f>IF(OR($S246="",$S245=""),"",IF($B$5="diff",($T246-$T245),LN($T246/$T245)))</f>
        <v/>
      </c>
      <c r="AG246" s="9">
        <f>IF(OR($S246="",$S245=""),"",IF($C$5="diff",(U246-U245),LN(U246/U245)))</f>
        <v/>
      </c>
      <c r="AH246" s="9">
        <f>IF(OR($S246="",$S245=""),"",IF($D$5="diff",(V246-V245),LN(V246/V245)))</f>
        <v/>
      </c>
      <c r="AI246" s="9">
        <f>IF(OR($S246="",$S245=""),"",IF($E$5="diff",(W246-W245),LN(W246/W245)))</f>
        <v/>
      </c>
      <c r="AJ246" s="9">
        <f>IF(OR($S246="",$S245=""),"",IF($F$5="diff",(X246-X245),LN(X246/X245)))</f>
        <v/>
      </c>
      <c r="AK246" s="9">
        <f>IF(OR($S246="",$S245=""),"",IF($G$5="diff",(Y246-Y245),LN(Y246/Y245)))</f>
        <v/>
      </c>
      <c r="AL246" s="9">
        <f>IF(OR($S246="",$S245=""),"",IF($H$5="diff",(Z246-Z245),LN(Z246/Z245)))</f>
        <v/>
      </c>
      <c r="AM246" s="9">
        <f>IF(OR($S246="",$S245=""),"",IF($I$5="diff",(AA246-AA245),LN(AA246/AA245)))</f>
        <v/>
      </c>
      <c r="AN246" s="9">
        <f>IF(OR($S246="",$S245=""),"",IF($J$5="diff",(AB246-AB245),LN(AB246/AB245)))</f>
        <v/>
      </c>
      <c r="AO246" s="9">
        <f>IF(OR($S246="",$S245=""),"",IF($K$5="diff",(AC246-AC245),LN(AC246/AC245)))</f>
        <v/>
      </c>
      <c r="AR246" s="9">
        <f>IF($AF246="","",$AU$13+$AU$4*AG246+$AU$5*AH246+$AU$6*AI246+$AU$7*AJ246+$AU$8*AK246+$AU$9*AL246+$AU$10*AM246+$AU$11*AN246+$AU$12*AO246)</f>
        <v/>
      </c>
      <c r="AY246" s="10">
        <f>IF(AND((ROW()-7)&gt;=$Q$5,(ROW()-6)&lt;=$Q$3),INDEX(LINEST(OFFSET(AF246,1-$Q$5,0,$Q$5,1),OFFSET(AG246,1-$Q$5,0,$Q$5,9),TRUE,TRUE),1,10)*$Q$4,"")</f>
        <v/>
      </c>
      <c r="AZ246" s="9">
        <f>IF(AND((ROW()-7)&gt;=$Q$5,(ROW()-6)&lt;=$Q$3),INDEX(LINEST(OFFSET(AF246,1-$Q$5,0,$Q$5,1),OFFSET(AG246,1-$Q$5,0,$Q$5,9),TRUE,TRUE),1,9),"")</f>
        <v/>
      </c>
      <c r="BA246" s="9">
        <f>IF(AND((ROW()-7)&gt;=$Q$5,(ROW()-6)&lt;=$Q$3),INDEX(LINEST(OFFSET(AF246,1-$Q$5,0,$Q$5,1),OFFSET(AG246,1-$Q$5,0,$Q$5,9),TRUE,TRUE),1,8),"")</f>
        <v/>
      </c>
      <c r="BB246" s="9">
        <f>IF(AND((ROW()-7)&gt;=$Q$5,(ROW()-6)&lt;=$Q$3),INDEX(LINEST(OFFSET(AF246,1-$Q$5,0,$Q$5,1),OFFSET(AG246,1-$Q$5,0,$Q$5,9),TRUE,TRUE),1,7),"")</f>
        <v/>
      </c>
      <c r="BC246" s="9">
        <f>IF(AND((ROW()-7)&gt;=$Q$5,(ROW()-6)&lt;=$Q$3),INDEX(LINEST(OFFSET(AF246,1-$Q$5,0,$Q$5,1),OFFSET(AG246,1-$Q$5,0,$Q$5,9),TRUE,TRUE),1,6),"")</f>
        <v/>
      </c>
      <c r="BD246" s="9">
        <f>IF(AND((ROW()-7)&gt;=$Q$5,(ROW()-6)&lt;=$Q$3),INDEX(LINEST(OFFSET(AF246,1-$Q$5,0,$Q$5,1),OFFSET(AG246,1-$Q$5,0,$Q$5,9),TRUE,TRUE),1,5),"")</f>
        <v/>
      </c>
      <c r="BE246" s="9">
        <f>IF(AND((ROW()-7)&gt;=$Q$5,(ROW()-6)&lt;=$Q$3),INDEX(LINEST(OFFSET(AF246,1-$Q$5,0,$Q$5,1),OFFSET(AG246,1-$Q$5,0,$Q$5,9),TRUE,TRUE),1,4),"")</f>
        <v/>
      </c>
      <c r="BF246" s="9">
        <f>IF(AND((ROW()-7)&gt;=$Q$5,(ROW()-6)&lt;=$Q$3),INDEX(LINEST(OFFSET(AF246,1-$Q$5,0,$Q$5,1),OFFSET(AG246,1-$Q$5,0,$Q$5,9),TRUE,TRUE),1,3),"")</f>
        <v/>
      </c>
      <c r="BG246" s="9">
        <f>IF(AND((ROW()-7)&gt;=$Q$5,(ROW()-6)&lt;=$Q$3),INDEX(LINEST(OFFSET(AF246,1-$Q$5,0,$Q$5,1),OFFSET(AG246,1-$Q$5,0,$Q$5,9),TRUE,TRUE),1,2),"")</f>
        <v/>
      </c>
      <c r="BH246" s="9">
        <f>IF(AND((ROW()-7)&gt;=$Q$5,(ROW()-6)&lt;=$Q$3),INDEX(LINEST(OFFSET(AF246,1-$Q$5,0,$Q$5,1),OFFSET(AG246,1-$Q$5,0,$Q$5,9),TRUE,TRUE),1,1),"")</f>
        <v/>
      </c>
      <c r="BI246" s="10">
        <f>IF(AND((ROW()-7)&gt;=$Q$5,(ROW()-6)&lt;=$Q$3),INDEX(LINEST(OFFSET(AF246,1-$Q$5,0,$Q$5,1),OFFSET(AG246,1-$Q$5,0,$Q$5,9),TRUE,TRUE),3,1),"")</f>
        <v/>
      </c>
      <c r="BL246" s="9">
        <f>IF(AND((ROW()-6)&lt;=$Q$3,ISNUMBER(AY245)),AY245/$Q$4+AZ245*AG246+BA245*AH246+BB245*AI246+BC245*AJ246+BD245*AK246+BE245*AL246+BF245*AM246+BG245*AN246+BH245*AO246,"")</f>
        <v/>
      </c>
      <c r="BM246">
        <f>IF(ISNUMBER(BL246),AVERAGE(OFFSET(AF245,1-$Q$5,0,$Q$5,1)),"")</f>
        <v/>
      </c>
      <c r="BN246">
        <f>IF(ISNUMBER(BL246),(AF246-BL246)^2,"")</f>
        <v/>
      </c>
      <c r="BO246">
        <f>IF(ISNUMBER(BL246),AF246^2,"")</f>
        <v/>
      </c>
      <c r="BP246">
        <f>IF(ISNUMBER(BL246),(AF246-BM246)^2,"")</f>
        <v/>
      </c>
    </row>
    <row r="247">
      <c r="O247">
        <f>IF($R247="","",IF($Q$1="Weekly",INT(($R247-2)/7),IF($Q$1="Quarterly",YEAR($R247)*4+ROUNDUP(MONTH($R247)/3),YEAR($R247)*12+MONTH($R247))))</f>
        <v/>
      </c>
      <c r="P247">
        <f>IF($R247="","",IF($R248="",1,IF($O247&lt;&gt;$O248,1,0)))</f>
        <v/>
      </c>
      <c r="Q247">
        <f>IF($P247=1,SUM($P$7:$P247),"")</f>
        <v/>
      </c>
      <c r="R247">
        <f>IF($A247="","",IF(ISNUMBER($A247),$A247,IFERROR(DATEVALUE($A247),NA())))</f>
        <v/>
      </c>
      <c r="S247" s="7">
        <f>IFERROR(INDEX($R$7:$R$60000,MATCH(ROW()-6,$Q$7:$Q$60000,0)),"")</f>
        <v/>
      </c>
      <c r="T247">
        <f>IFERROR(INDEX($B$7:$B$60000,MATCH(ROW()-6,$Q$7:$Q$60000,0))*1,"")</f>
        <v/>
      </c>
      <c r="U247">
        <f>IFERROR(INDEX($C$7:$C$60000,MATCH(ROW()-6,$Q$7:$Q$60000,0))*1,"")</f>
        <v/>
      </c>
      <c r="V247">
        <f>IFERROR(INDEX($D$7:$D$60000,MATCH(ROW()-6,$Q$7:$Q$60000,0))*1,"")</f>
        <v/>
      </c>
      <c r="W247">
        <f>IFERROR(INDEX($E$7:$E$60000,MATCH(ROW()-6,$Q$7:$Q$60000,0))*1,"")</f>
        <v/>
      </c>
      <c r="X247">
        <f>IFERROR(INDEX($F$7:$F$60000,MATCH(ROW()-6,$Q$7:$Q$60000,0))*1,"")</f>
        <v/>
      </c>
      <c r="Y247">
        <f>IFERROR(INDEX($G$7:$G$60000,MATCH(ROW()-6,$Q$7:$Q$60000,0))*1,"")</f>
        <v/>
      </c>
      <c r="Z247">
        <f>IFERROR(INDEX($H$7:$H$60000,MATCH(ROW()-6,$Q$7:$Q$60000,0))*1,"")</f>
        <v/>
      </c>
      <c r="AA247">
        <f>IFERROR(INDEX($I$7:$I$60000,MATCH(ROW()-6,$Q$7:$Q$60000,0))*1,"")</f>
        <v/>
      </c>
      <c r="AB247">
        <f>IFERROR(INDEX($J$7:$J$60000,MATCH(ROW()-6,$Q$7:$Q$60000,0))*1,"")</f>
        <v/>
      </c>
      <c r="AC247">
        <f>IFERROR(INDEX($K$7:$K$60000,MATCH(ROW()-6,$Q$7:$Q$60000,0))*1,"")</f>
        <v/>
      </c>
      <c r="AF247" s="9">
        <f>IF(OR($S247="",$S246=""),"",IF($B$5="diff",($T247-$T246),LN($T247/$T246)))</f>
        <v/>
      </c>
      <c r="AG247" s="9">
        <f>IF(OR($S247="",$S246=""),"",IF($C$5="diff",(U247-U246),LN(U247/U246)))</f>
        <v/>
      </c>
      <c r="AH247" s="9">
        <f>IF(OR($S247="",$S246=""),"",IF($D$5="diff",(V247-V246),LN(V247/V246)))</f>
        <v/>
      </c>
      <c r="AI247" s="9">
        <f>IF(OR($S247="",$S246=""),"",IF($E$5="diff",(W247-W246),LN(W247/W246)))</f>
        <v/>
      </c>
      <c r="AJ247" s="9">
        <f>IF(OR($S247="",$S246=""),"",IF($F$5="diff",(X247-X246),LN(X247/X246)))</f>
        <v/>
      </c>
      <c r="AK247" s="9">
        <f>IF(OR($S247="",$S246=""),"",IF($G$5="diff",(Y247-Y246),LN(Y247/Y246)))</f>
        <v/>
      </c>
      <c r="AL247" s="9">
        <f>IF(OR($S247="",$S246=""),"",IF($H$5="diff",(Z247-Z246),LN(Z247/Z246)))</f>
        <v/>
      </c>
      <c r="AM247" s="9">
        <f>IF(OR($S247="",$S246=""),"",IF($I$5="diff",(AA247-AA246),LN(AA247/AA246)))</f>
        <v/>
      </c>
      <c r="AN247" s="9">
        <f>IF(OR($S247="",$S246=""),"",IF($J$5="diff",(AB247-AB246),LN(AB247/AB246)))</f>
        <v/>
      </c>
      <c r="AO247" s="9">
        <f>IF(OR($S247="",$S246=""),"",IF($K$5="diff",(AC247-AC246),LN(AC247/AC246)))</f>
        <v/>
      </c>
      <c r="AR247" s="9">
        <f>IF($AF247="","",$AU$13+$AU$4*AG247+$AU$5*AH247+$AU$6*AI247+$AU$7*AJ247+$AU$8*AK247+$AU$9*AL247+$AU$10*AM247+$AU$11*AN247+$AU$12*AO247)</f>
        <v/>
      </c>
      <c r="AY247" s="10">
        <f>IF(AND((ROW()-7)&gt;=$Q$5,(ROW()-6)&lt;=$Q$3),INDEX(LINEST(OFFSET(AF247,1-$Q$5,0,$Q$5,1),OFFSET(AG247,1-$Q$5,0,$Q$5,9),TRUE,TRUE),1,10)*$Q$4,"")</f>
        <v/>
      </c>
      <c r="AZ247" s="9">
        <f>IF(AND((ROW()-7)&gt;=$Q$5,(ROW()-6)&lt;=$Q$3),INDEX(LINEST(OFFSET(AF247,1-$Q$5,0,$Q$5,1),OFFSET(AG247,1-$Q$5,0,$Q$5,9),TRUE,TRUE),1,9),"")</f>
        <v/>
      </c>
      <c r="BA247" s="9">
        <f>IF(AND((ROW()-7)&gt;=$Q$5,(ROW()-6)&lt;=$Q$3),INDEX(LINEST(OFFSET(AF247,1-$Q$5,0,$Q$5,1),OFFSET(AG247,1-$Q$5,0,$Q$5,9),TRUE,TRUE),1,8),"")</f>
        <v/>
      </c>
      <c r="BB247" s="9">
        <f>IF(AND((ROW()-7)&gt;=$Q$5,(ROW()-6)&lt;=$Q$3),INDEX(LINEST(OFFSET(AF247,1-$Q$5,0,$Q$5,1),OFFSET(AG247,1-$Q$5,0,$Q$5,9),TRUE,TRUE),1,7),"")</f>
        <v/>
      </c>
      <c r="BC247" s="9">
        <f>IF(AND((ROW()-7)&gt;=$Q$5,(ROW()-6)&lt;=$Q$3),INDEX(LINEST(OFFSET(AF247,1-$Q$5,0,$Q$5,1),OFFSET(AG247,1-$Q$5,0,$Q$5,9),TRUE,TRUE),1,6),"")</f>
        <v/>
      </c>
      <c r="BD247" s="9">
        <f>IF(AND((ROW()-7)&gt;=$Q$5,(ROW()-6)&lt;=$Q$3),INDEX(LINEST(OFFSET(AF247,1-$Q$5,0,$Q$5,1),OFFSET(AG247,1-$Q$5,0,$Q$5,9),TRUE,TRUE),1,5),"")</f>
        <v/>
      </c>
      <c r="BE247" s="9">
        <f>IF(AND((ROW()-7)&gt;=$Q$5,(ROW()-6)&lt;=$Q$3),INDEX(LINEST(OFFSET(AF247,1-$Q$5,0,$Q$5,1),OFFSET(AG247,1-$Q$5,0,$Q$5,9),TRUE,TRUE),1,4),"")</f>
        <v/>
      </c>
      <c r="BF247" s="9">
        <f>IF(AND((ROW()-7)&gt;=$Q$5,(ROW()-6)&lt;=$Q$3),INDEX(LINEST(OFFSET(AF247,1-$Q$5,0,$Q$5,1),OFFSET(AG247,1-$Q$5,0,$Q$5,9),TRUE,TRUE),1,3),"")</f>
        <v/>
      </c>
      <c r="BG247" s="9">
        <f>IF(AND((ROW()-7)&gt;=$Q$5,(ROW()-6)&lt;=$Q$3),INDEX(LINEST(OFFSET(AF247,1-$Q$5,0,$Q$5,1),OFFSET(AG247,1-$Q$5,0,$Q$5,9),TRUE,TRUE),1,2),"")</f>
        <v/>
      </c>
      <c r="BH247" s="9">
        <f>IF(AND((ROW()-7)&gt;=$Q$5,(ROW()-6)&lt;=$Q$3),INDEX(LINEST(OFFSET(AF247,1-$Q$5,0,$Q$5,1),OFFSET(AG247,1-$Q$5,0,$Q$5,9),TRUE,TRUE),1,1),"")</f>
        <v/>
      </c>
      <c r="BI247" s="10">
        <f>IF(AND((ROW()-7)&gt;=$Q$5,(ROW()-6)&lt;=$Q$3),INDEX(LINEST(OFFSET(AF247,1-$Q$5,0,$Q$5,1),OFFSET(AG247,1-$Q$5,0,$Q$5,9),TRUE,TRUE),3,1),"")</f>
        <v/>
      </c>
      <c r="BL247" s="9">
        <f>IF(AND((ROW()-6)&lt;=$Q$3,ISNUMBER(AY246)),AY246/$Q$4+AZ246*AG247+BA246*AH247+BB246*AI247+BC246*AJ247+BD246*AK247+BE246*AL247+BF246*AM247+BG246*AN247+BH246*AO247,"")</f>
        <v/>
      </c>
      <c r="BM247">
        <f>IF(ISNUMBER(BL247),AVERAGE(OFFSET(AF246,1-$Q$5,0,$Q$5,1)),"")</f>
        <v/>
      </c>
      <c r="BN247">
        <f>IF(ISNUMBER(BL247),(AF247-BL247)^2,"")</f>
        <v/>
      </c>
      <c r="BO247">
        <f>IF(ISNUMBER(BL247),AF247^2,"")</f>
        <v/>
      </c>
      <c r="BP247">
        <f>IF(ISNUMBER(BL247),(AF247-BM247)^2,"")</f>
        <v/>
      </c>
    </row>
    <row r="248">
      <c r="O248">
        <f>IF($R248="","",IF($Q$1="Weekly",INT(($R248-2)/7),IF($Q$1="Quarterly",YEAR($R248)*4+ROUNDUP(MONTH($R248)/3),YEAR($R248)*12+MONTH($R248))))</f>
        <v/>
      </c>
      <c r="P248">
        <f>IF($R248="","",IF($R249="",1,IF($O248&lt;&gt;$O249,1,0)))</f>
        <v/>
      </c>
      <c r="Q248">
        <f>IF($P248=1,SUM($P$7:$P248),"")</f>
        <v/>
      </c>
      <c r="R248">
        <f>IF($A248="","",IF(ISNUMBER($A248),$A248,IFERROR(DATEVALUE($A248),NA())))</f>
        <v/>
      </c>
      <c r="S248" s="7">
        <f>IFERROR(INDEX($R$7:$R$60000,MATCH(ROW()-6,$Q$7:$Q$60000,0)),"")</f>
        <v/>
      </c>
      <c r="T248">
        <f>IFERROR(INDEX($B$7:$B$60000,MATCH(ROW()-6,$Q$7:$Q$60000,0))*1,"")</f>
        <v/>
      </c>
      <c r="U248">
        <f>IFERROR(INDEX($C$7:$C$60000,MATCH(ROW()-6,$Q$7:$Q$60000,0))*1,"")</f>
        <v/>
      </c>
      <c r="V248">
        <f>IFERROR(INDEX($D$7:$D$60000,MATCH(ROW()-6,$Q$7:$Q$60000,0))*1,"")</f>
        <v/>
      </c>
      <c r="W248">
        <f>IFERROR(INDEX($E$7:$E$60000,MATCH(ROW()-6,$Q$7:$Q$60000,0))*1,"")</f>
        <v/>
      </c>
      <c r="X248">
        <f>IFERROR(INDEX($F$7:$F$60000,MATCH(ROW()-6,$Q$7:$Q$60000,0))*1,"")</f>
        <v/>
      </c>
      <c r="Y248">
        <f>IFERROR(INDEX($G$7:$G$60000,MATCH(ROW()-6,$Q$7:$Q$60000,0))*1,"")</f>
        <v/>
      </c>
      <c r="Z248">
        <f>IFERROR(INDEX($H$7:$H$60000,MATCH(ROW()-6,$Q$7:$Q$60000,0))*1,"")</f>
        <v/>
      </c>
      <c r="AA248">
        <f>IFERROR(INDEX($I$7:$I$60000,MATCH(ROW()-6,$Q$7:$Q$60000,0))*1,"")</f>
        <v/>
      </c>
      <c r="AB248">
        <f>IFERROR(INDEX($J$7:$J$60000,MATCH(ROW()-6,$Q$7:$Q$60000,0))*1,"")</f>
        <v/>
      </c>
      <c r="AC248">
        <f>IFERROR(INDEX($K$7:$K$60000,MATCH(ROW()-6,$Q$7:$Q$60000,0))*1,"")</f>
        <v/>
      </c>
      <c r="AF248" s="9">
        <f>IF(OR($S248="",$S247=""),"",IF($B$5="diff",($T248-$T247),LN($T248/$T247)))</f>
        <v/>
      </c>
      <c r="AG248" s="9">
        <f>IF(OR($S248="",$S247=""),"",IF($C$5="diff",(U248-U247),LN(U248/U247)))</f>
        <v/>
      </c>
      <c r="AH248" s="9">
        <f>IF(OR($S248="",$S247=""),"",IF($D$5="diff",(V248-V247),LN(V248/V247)))</f>
        <v/>
      </c>
      <c r="AI248" s="9">
        <f>IF(OR($S248="",$S247=""),"",IF($E$5="diff",(W248-W247),LN(W248/W247)))</f>
        <v/>
      </c>
      <c r="AJ248" s="9">
        <f>IF(OR($S248="",$S247=""),"",IF($F$5="diff",(X248-X247),LN(X248/X247)))</f>
        <v/>
      </c>
      <c r="AK248" s="9">
        <f>IF(OR($S248="",$S247=""),"",IF($G$5="diff",(Y248-Y247),LN(Y248/Y247)))</f>
        <v/>
      </c>
      <c r="AL248" s="9">
        <f>IF(OR($S248="",$S247=""),"",IF($H$5="diff",(Z248-Z247),LN(Z248/Z247)))</f>
        <v/>
      </c>
      <c r="AM248" s="9">
        <f>IF(OR($S248="",$S247=""),"",IF($I$5="diff",(AA248-AA247),LN(AA248/AA247)))</f>
        <v/>
      </c>
      <c r="AN248" s="9">
        <f>IF(OR($S248="",$S247=""),"",IF($J$5="diff",(AB248-AB247),LN(AB248/AB247)))</f>
        <v/>
      </c>
      <c r="AO248" s="9">
        <f>IF(OR($S248="",$S247=""),"",IF($K$5="diff",(AC248-AC247),LN(AC248/AC247)))</f>
        <v/>
      </c>
      <c r="AR248" s="9">
        <f>IF($AF248="","",$AU$13+$AU$4*AG248+$AU$5*AH248+$AU$6*AI248+$AU$7*AJ248+$AU$8*AK248+$AU$9*AL248+$AU$10*AM248+$AU$11*AN248+$AU$12*AO248)</f>
        <v/>
      </c>
      <c r="AY248" s="10">
        <f>IF(AND((ROW()-7)&gt;=$Q$5,(ROW()-6)&lt;=$Q$3),INDEX(LINEST(OFFSET(AF248,1-$Q$5,0,$Q$5,1),OFFSET(AG248,1-$Q$5,0,$Q$5,9),TRUE,TRUE),1,10)*$Q$4,"")</f>
        <v/>
      </c>
      <c r="AZ248" s="9">
        <f>IF(AND((ROW()-7)&gt;=$Q$5,(ROW()-6)&lt;=$Q$3),INDEX(LINEST(OFFSET(AF248,1-$Q$5,0,$Q$5,1),OFFSET(AG248,1-$Q$5,0,$Q$5,9),TRUE,TRUE),1,9),"")</f>
        <v/>
      </c>
      <c r="BA248" s="9">
        <f>IF(AND((ROW()-7)&gt;=$Q$5,(ROW()-6)&lt;=$Q$3),INDEX(LINEST(OFFSET(AF248,1-$Q$5,0,$Q$5,1),OFFSET(AG248,1-$Q$5,0,$Q$5,9),TRUE,TRUE),1,8),"")</f>
        <v/>
      </c>
      <c r="BB248" s="9">
        <f>IF(AND((ROW()-7)&gt;=$Q$5,(ROW()-6)&lt;=$Q$3),INDEX(LINEST(OFFSET(AF248,1-$Q$5,0,$Q$5,1),OFFSET(AG248,1-$Q$5,0,$Q$5,9),TRUE,TRUE),1,7),"")</f>
        <v/>
      </c>
      <c r="BC248" s="9">
        <f>IF(AND((ROW()-7)&gt;=$Q$5,(ROW()-6)&lt;=$Q$3),INDEX(LINEST(OFFSET(AF248,1-$Q$5,0,$Q$5,1),OFFSET(AG248,1-$Q$5,0,$Q$5,9),TRUE,TRUE),1,6),"")</f>
        <v/>
      </c>
      <c r="BD248" s="9">
        <f>IF(AND((ROW()-7)&gt;=$Q$5,(ROW()-6)&lt;=$Q$3),INDEX(LINEST(OFFSET(AF248,1-$Q$5,0,$Q$5,1),OFFSET(AG248,1-$Q$5,0,$Q$5,9),TRUE,TRUE),1,5),"")</f>
        <v/>
      </c>
      <c r="BE248" s="9">
        <f>IF(AND((ROW()-7)&gt;=$Q$5,(ROW()-6)&lt;=$Q$3),INDEX(LINEST(OFFSET(AF248,1-$Q$5,0,$Q$5,1),OFFSET(AG248,1-$Q$5,0,$Q$5,9),TRUE,TRUE),1,4),"")</f>
        <v/>
      </c>
      <c r="BF248" s="9">
        <f>IF(AND((ROW()-7)&gt;=$Q$5,(ROW()-6)&lt;=$Q$3),INDEX(LINEST(OFFSET(AF248,1-$Q$5,0,$Q$5,1),OFFSET(AG248,1-$Q$5,0,$Q$5,9),TRUE,TRUE),1,3),"")</f>
        <v/>
      </c>
      <c r="BG248" s="9">
        <f>IF(AND((ROW()-7)&gt;=$Q$5,(ROW()-6)&lt;=$Q$3),INDEX(LINEST(OFFSET(AF248,1-$Q$5,0,$Q$5,1),OFFSET(AG248,1-$Q$5,0,$Q$5,9),TRUE,TRUE),1,2),"")</f>
        <v/>
      </c>
      <c r="BH248" s="9">
        <f>IF(AND((ROW()-7)&gt;=$Q$5,(ROW()-6)&lt;=$Q$3),INDEX(LINEST(OFFSET(AF248,1-$Q$5,0,$Q$5,1),OFFSET(AG248,1-$Q$5,0,$Q$5,9),TRUE,TRUE),1,1),"")</f>
        <v/>
      </c>
      <c r="BI248" s="10">
        <f>IF(AND((ROW()-7)&gt;=$Q$5,(ROW()-6)&lt;=$Q$3),INDEX(LINEST(OFFSET(AF248,1-$Q$5,0,$Q$5,1),OFFSET(AG248,1-$Q$5,0,$Q$5,9),TRUE,TRUE),3,1),"")</f>
        <v/>
      </c>
      <c r="BL248" s="9">
        <f>IF(AND((ROW()-6)&lt;=$Q$3,ISNUMBER(AY247)),AY247/$Q$4+AZ247*AG248+BA247*AH248+BB247*AI248+BC247*AJ248+BD247*AK248+BE247*AL248+BF247*AM248+BG247*AN248+BH247*AO248,"")</f>
        <v/>
      </c>
      <c r="BM248">
        <f>IF(ISNUMBER(BL248),AVERAGE(OFFSET(AF247,1-$Q$5,0,$Q$5,1)),"")</f>
        <v/>
      </c>
      <c r="BN248">
        <f>IF(ISNUMBER(BL248),(AF248-BL248)^2,"")</f>
        <v/>
      </c>
      <c r="BO248">
        <f>IF(ISNUMBER(BL248),AF248^2,"")</f>
        <v/>
      </c>
      <c r="BP248">
        <f>IF(ISNUMBER(BL248),(AF248-BM248)^2,"")</f>
        <v/>
      </c>
    </row>
    <row r="249">
      <c r="O249">
        <f>IF($R249="","",IF($Q$1="Weekly",INT(($R249-2)/7),IF($Q$1="Quarterly",YEAR($R249)*4+ROUNDUP(MONTH($R249)/3),YEAR($R249)*12+MONTH($R249))))</f>
        <v/>
      </c>
      <c r="P249">
        <f>IF($R249="","",IF($R250="",1,IF($O249&lt;&gt;$O250,1,0)))</f>
        <v/>
      </c>
      <c r="Q249">
        <f>IF($P249=1,SUM($P$7:$P249),"")</f>
        <v/>
      </c>
      <c r="R249">
        <f>IF($A249="","",IF(ISNUMBER($A249),$A249,IFERROR(DATEVALUE($A249),NA())))</f>
        <v/>
      </c>
      <c r="S249" s="7">
        <f>IFERROR(INDEX($R$7:$R$60000,MATCH(ROW()-6,$Q$7:$Q$60000,0)),"")</f>
        <v/>
      </c>
      <c r="T249">
        <f>IFERROR(INDEX($B$7:$B$60000,MATCH(ROW()-6,$Q$7:$Q$60000,0))*1,"")</f>
        <v/>
      </c>
      <c r="U249">
        <f>IFERROR(INDEX($C$7:$C$60000,MATCH(ROW()-6,$Q$7:$Q$60000,0))*1,"")</f>
        <v/>
      </c>
      <c r="V249">
        <f>IFERROR(INDEX($D$7:$D$60000,MATCH(ROW()-6,$Q$7:$Q$60000,0))*1,"")</f>
        <v/>
      </c>
      <c r="W249">
        <f>IFERROR(INDEX($E$7:$E$60000,MATCH(ROW()-6,$Q$7:$Q$60000,0))*1,"")</f>
        <v/>
      </c>
      <c r="X249">
        <f>IFERROR(INDEX($F$7:$F$60000,MATCH(ROW()-6,$Q$7:$Q$60000,0))*1,"")</f>
        <v/>
      </c>
      <c r="Y249">
        <f>IFERROR(INDEX($G$7:$G$60000,MATCH(ROW()-6,$Q$7:$Q$60000,0))*1,"")</f>
        <v/>
      </c>
      <c r="Z249">
        <f>IFERROR(INDEX($H$7:$H$60000,MATCH(ROW()-6,$Q$7:$Q$60000,0))*1,"")</f>
        <v/>
      </c>
      <c r="AA249">
        <f>IFERROR(INDEX($I$7:$I$60000,MATCH(ROW()-6,$Q$7:$Q$60000,0))*1,"")</f>
        <v/>
      </c>
      <c r="AB249">
        <f>IFERROR(INDEX($J$7:$J$60000,MATCH(ROW()-6,$Q$7:$Q$60000,0))*1,"")</f>
        <v/>
      </c>
      <c r="AC249">
        <f>IFERROR(INDEX($K$7:$K$60000,MATCH(ROW()-6,$Q$7:$Q$60000,0))*1,"")</f>
        <v/>
      </c>
      <c r="AF249" s="9">
        <f>IF(OR($S249="",$S248=""),"",IF($B$5="diff",($T249-$T248),LN($T249/$T248)))</f>
        <v/>
      </c>
      <c r="AG249" s="9">
        <f>IF(OR($S249="",$S248=""),"",IF($C$5="diff",(U249-U248),LN(U249/U248)))</f>
        <v/>
      </c>
      <c r="AH249" s="9">
        <f>IF(OR($S249="",$S248=""),"",IF($D$5="diff",(V249-V248),LN(V249/V248)))</f>
        <v/>
      </c>
      <c r="AI249" s="9">
        <f>IF(OR($S249="",$S248=""),"",IF($E$5="diff",(W249-W248),LN(W249/W248)))</f>
        <v/>
      </c>
      <c r="AJ249" s="9">
        <f>IF(OR($S249="",$S248=""),"",IF($F$5="diff",(X249-X248),LN(X249/X248)))</f>
        <v/>
      </c>
      <c r="AK249" s="9">
        <f>IF(OR($S249="",$S248=""),"",IF($G$5="diff",(Y249-Y248),LN(Y249/Y248)))</f>
        <v/>
      </c>
      <c r="AL249" s="9">
        <f>IF(OR($S249="",$S248=""),"",IF($H$5="diff",(Z249-Z248),LN(Z249/Z248)))</f>
        <v/>
      </c>
      <c r="AM249" s="9">
        <f>IF(OR($S249="",$S248=""),"",IF($I$5="diff",(AA249-AA248),LN(AA249/AA248)))</f>
        <v/>
      </c>
      <c r="AN249" s="9">
        <f>IF(OR($S249="",$S248=""),"",IF($J$5="diff",(AB249-AB248),LN(AB249/AB248)))</f>
        <v/>
      </c>
      <c r="AO249" s="9">
        <f>IF(OR($S249="",$S248=""),"",IF($K$5="diff",(AC249-AC248),LN(AC249/AC248)))</f>
        <v/>
      </c>
      <c r="AR249" s="9">
        <f>IF($AF249="","",$AU$13+$AU$4*AG249+$AU$5*AH249+$AU$6*AI249+$AU$7*AJ249+$AU$8*AK249+$AU$9*AL249+$AU$10*AM249+$AU$11*AN249+$AU$12*AO249)</f>
        <v/>
      </c>
      <c r="AY249" s="10">
        <f>IF(AND((ROW()-7)&gt;=$Q$5,(ROW()-6)&lt;=$Q$3),INDEX(LINEST(OFFSET(AF249,1-$Q$5,0,$Q$5,1),OFFSET(AG249,1-$Q$5,0,$Q$5,9),TRUE,TRUE),1,10)*$Q$4,"")</f>
        <v/>
      </c>
      <c r="AZ249" s="9">
        <f>IF(AND((ROW()-7)&gt;=$Q$5,(ROW()-6)&lt;=$Q$3),INDEX(LINEST(OFFSET(AF249,1-$Q$5,0,$Q$5,1),OFFSET(AG249,1-$Q$5,0,$Q$5,9),TRUE,TRUE),1,9),"")</f>
        <v/>
      </c>
      <c r="BA249" s="9">
        <f>IF(AND((ROW()-7)&gt;=$Q$5,(ROW()-6)&lt;=$Q$3),INDEX(LINEST(OFFSET(AF249,1-$Q$5,0,$Q$5,1),OFFSET(AG249,1-$Q$5,0,$Q$5,9),TRUE,TRUE),1,8),"")</f>
        <v/>
      </c>
      <c r="BB249" s="9">
        <f>IF(AND((ROW()-7)&gt;=$Q$5,(ROW()-6)&lt;=$Q$3),INDEX(LINEST(OFFSET(AF249,1-$Q$5,0,$Q$5,1),OFFSET(AG249,1-$Q$5,0,$Q$5,9),TRUE,TRUE),1,7),"")</f>
        <v/>
      </c>
      <c r="BC249" s="9">
        <f>IF(AND((ROW()-7)&gt;=$Q$5,(ROW()-6)&lt;=$Q$3),INDEX(LINEST(OFFSET(AF249,1-$Q$5,0,$Q$5,1),OFFSET(AG249,1-$Q$5,0,$Q$5,9),TRUE,TRUE),1,6),"")</f>
        <v/>
      </c>
      <c r="BD249" s="9">
        <f>IF(AND((ROW()-7)&gt;=$Q$5,(ROW()-6)&lt;=$Q$3),INDEX(LINEST(OFFSET(AF249,1-$Q$5,0,$Q$5,1),OFFSET(AG249,1-$Q$5,0,$Q$5,9),TRUE,TRUE),1,5),"")</f>
        <v/>
      </c>
      <c r="BE249" s="9">
        <f>IF(AND((ROW()-7)&gt;=$Q$5,(ROW()-6)&lt;=$Q$3),INDEX(LINEST(OFFSET(AF249,1-$Q$5,0,$Q$5,1),OFFSET(AG249,1-$Q$5,0,$Q$5,9),TRUE,TRUE),1,4),"")</f>
        <v/>
      </c>
      <c r="BF249" s="9">
        <f>IF(AND((ROW()-7)&gt;=$Q$5,(ROW()-6)&lt;=$Q$3),INDEX(LINEST(OFFSET(AF249,1-$Q$5,0,$Q$5,1),OFFSET(AG249,1-$Q$5,0,$Q$5,9),TRUE,TRUE),1,3),"")</f>
        <v/>
      </c>
      <c r="BG249" s="9">
        <f>IF(AND((ROW()-7)&gt;=$Q$5,(ROW()-6)&lt;=$Q$3),INDEX(LINEST(OFFSET(AF249,1-$Q$5,0,$Q$5,1),OFFSET(AG249,1-$Q$5,0,$Q$5,9),TRUE,TRUE),1,2),"")</f>
        <v/>
      </c>
      <c r="BH249" s="9">
        <f>IF(AND((ROW()-7)&gt;=$Q$5,(ROW()-6)&lt;=$Q$3),INDEX(LINEST(OFFSET(AF249,1-$Q$5,0,$Q$5,1),OFFSET(AG249,1-$Q$5,0,$Q$5,9),TRUE,TRUE),1,1),"")</f>
        <v/>
      </c>
      <c r="BI249" s="10">
        <f>IF(AND((ROW()-7)&gt;=$Q$5,(ROW()-6)&lt;=$Q$3),INDEX(LINEST(OFFSET(AF249,1-$Q$5,0,$Q$5,1),OFFSET(AG249,1-$Q$5,0,$Q$5,9),TRUE,TRUE),3,1),"")</f>
        <v/>
      </c>
      <c r="BL249" s="9">
        <f>IF(AND((ROW()-6)&lt;=$Q$3,ISNUMBER(AY248)),AY248/$Q$4+AZ248*AG249+BA248*AH249+BB248*AI249+BC248*AJ249+BD248*AK249+BE248*AL249+BF248*AM249+BG248*AN249+BH248*AO249,"")</f>
        <v/>
      </c>
      <c r="BM249">
        <f>IF(ISNUMBER(BL249),AVERAGE(OFFSET(AF248,1-$Q$5,0,$Q$5,1)),"")</f>
        <v/>
      </c>
      <c r="BN249">
        <f>IF(ISNUMBER(BL249),(AF249-BL249)^2,"")</f>
        <v/>
      </c>
      <c r="BO249">
        <f>IF(ISNUMBER(BL249),AF249^2,"")</f>
        <v/>
      </c>
      <c r="BP249">
        <f>IF(ISNUMBER(BL249),(AF249-BM249)^2,"")</f>
        <v/>
      </c>
    </row>
    <row r="250">
      <c r="O250">
        <f>IF($R250="","",IF($Q$1="Weekly",INT(($R250-2)/7),IF($Q$1="Quarterly",YEAR($R250)*4+ROUNDUP(MONTH($R250)/3),YEAR($R250)*12+MONTH($R250))))</f>
        <v/>
      </c>
      <c r="P250">
        <f>IF($R250="","",IF($R251="",1,IF($O250&lt;&gt;$O251,1,0)))</f>
        <v/>
      </c>
      <c r="Q250">
        <f>IF($P250=1,SUM($P$7:$P250),"")</f>
        <v/>
      </c>
      <c r="R250">
        <f>IF($A250="","",IF(ISNUMBER($A250),$A250,IFERROR(DATEVALUE($A250),NA())))</f>
        <v/>
      </c>
      <c r="S250" s="7">
        <f>IFERROR(INDEX($R$7:$R$60000,MATCH(ROW()-6,$Q$7:$Q$60000,0)),"")</f>
        <v/>
      </c>
      <c r="T250">
        <f>IFERROR(INDEX($B$7:$B$60000,MATCH(ROW()-6,$Q$7:$Q$60000,0))*1,"")</f>
        <v/>
      </c>
      <c r="U250">
        <f>IFERROR(INDEX($C$7:$C$60000,MATCH(ROW()-6,$Q$7:$Q$60000,0))*1,"")</f>
        <v/>
      </c>
      <c r="V250">
        <f>IFERROR(INDEX($D$7:$D$60000,MATCH(ROW()-6,$Q$7:$Q$60000,0))*1,"")</f>
        <v/>
      </c>
      <c r="W250">
        <f>IFERROR(INDEX($E$7:$E$60000,MATCH(ROW()-6,$Q$7:$Q$60000,0))*1,"")</f>
        <v/>
      </c>
      <c r="X250">
        <f>IFERROR(INDEX($F$7:$F$60000,MATCH(ROW()-6,$Q$7:$Q$60000,0))*1,"")</f>
        <v/>
      </c>
      <c r="Y250">
        <f>IFERROR(INDEX($G$7:$G$60000,MATCH(ROW()-6,$Q$7:$Q$60000,0))*1,"")</f>
        <v/>
      </c>
      <c r="Z250">
        <f>IFERROR(INDEX($H$7:$H$60000,MATCH(ROW()-6,$Q$7:$Q$60000,0))*1,"")</f>
        <v/>
      </c>
      <c r="AA250">
        <f>IFERROR(INDEX($I$7:$I$60000,MATCH(ROW()-6,$Q$7:$Q$60000,0))*1,"")</f>
        <v/>
      </c>
      <c r="AB250">
        <f>IFERROR(INDEX($J$7:$J$60000,MATCH(ROW()-6,$Q$7:$Q$60000,0))*1,"")</f>
        <v/>
      </c>
      <c r="AC250">
        <f>IFERROR(INDEX($K$7:$K$60000,MATCH(ROW()-6,$Q$7:$Q$60000,0))*1,"")</f>
        <v/>
      </c>
      <c r="AF250" s="9">
        <f>IF(OR($S250="",$S249=""),"",IF($B$5="diff",($T250-$T249),LN($T250/$T249)))</f>
        <v/>
      </c>
      <c r="AG250" s="9">
        <f>IF(OR($S250="",$S249=""),"",IF($C$5="diff",(U250-U249),LN(U250/U249)))</f>
        <v/>
      </c>
      <c r="AH250" s="9">
        <f>IF(OR($S250="",$S249=""),"",IF($D$5="diff",(V250-V249),LN(V250/V249)))</f>
        <v/>
      </c>
      <c r="AI250" s="9">
        <f>IF(OR($S250="",$S249=""),"",IF($E$5="diff",(W250-W249),LN(W250/W249)))</f>
        <v/>
      </c>
      <c r="AJ250" s="9">
        <f>IF(OR($S250="",$S249=""),"",IF($F$5="diff",(X250-X249),LN(X250/X249)))</f>
        <v/>
      </c>
      <c r="AK250" s="9">
        <f>IF(OR($S250="",$S249=""),"",IF($G$5="diff",(Y250-Y249),LN(Y250/Y249)))</f>
        <v/>
      </c>
      <c r="AL250" s="9">
        <f>IF(OR($S250="",$S249=""),"",IF($H$5="diff",(Z250-Z249),LN(Z250/Z249)))</f>
        <v/>
      </c>
      <c r="AM250" s="9">
        <f>IF(OR($S250="",$S249=""),"",IF($I$5="diff",(AA250-AA249),LN(AA250/AA249)))</f>
        <v/>
      </c>
      <c r="AN250" s="9">
        <f>IF(OR($S250="",$S249=""),"",IF($J$5="diff",(AB250-AB249),LN(AB250/AB249)))</f>
        <v/>
      </c>
      <c r="AO250" s="9">
        <f>IF(OR($S250="",$S249=""),"",IF($K$5="diff",(AC250-AC249),LN(AC250/AC249)))</f>
        <v/>
      </c>
      <c r="AR250" s="9">
        <f>IF($AF250="","",$AU$13+$AU$4*AG250+$AU$5*AH250+$AU$6*AI250+$AU$7*AJ250+$AU$8*AK250+$AU$9*AL250+$AU$10*AM250+$AU$11*AN250+$AU$12*AO250)</f>
        <v/>
      </c>
      <c r="AY250" s="10">
        <f>IF(AND((ROW()-7)&gt;=$Q$5,(ROW()-6)&lt;=$Q$3),INDEX(LINEST(OFFSET(AF250,1-$Q$5,0,$Q$5,1),OFFSET(AG250,1-$Q$5,0,$Q$5,9),TRUE,TRUE),1,10)*$Q$4,"")</f>
        <v/>
      </c>
      <c r="AZ250" s="9">
        <f>IF(AND((ROW()-7)&gt;=$Q$5,(ROW()-6)&lt;=$Q$3),INDEX(LINEST(OFFSET(AF250,1-$Q$5,0,$Q$5,1),OFFSET(AG250,1-$Q$5,0,$Q$5,9),TRUE,TRUE),1,9),"")</f>
        <v/>
      </c>
      <c r="BA250" s="9">
        <f>IF(AND((ROW()-7)&gt;=$Q$5,(ROW()-6)&lt;=$Q$3),INDEX(LINEST(OFFSET(AF250,1-$Q$5,0,$Q$5,1),OFFSET(AG250,1-$Q$5,0,$Q$5,9),TRUE,TRUE),1,8),"")</f>
        <v/>
      </c>
      <c r="BB250" s="9">
        <f>IF(AND((ROW()-7)&gt;=$Q$5,(ROW()-6)&lt;=$Q$3),INDEX(LINEST(OFFSET(AF250,1-$Q$5,0,$Q$5,1),OFFSET(AG250,1-$Q$5,0,$Q$5,9),TRUE,TRUE),1,7),"")</f>
        <v/>
      </c>
      <c r="BC250" s="9">
        <f>IF(AND((ROW()-7)&gt;=$Q$5,(ROW()-6)&lt;=$Q$3),INDEX(LINEST(OFFSET(AF250,1-$Q$5,0,$Q$5,1),OFFSET(AG250,1-$Q$5,0,$Q$5,9),TRUE,TRUE),1,6),"")</f>
        <v/>
      </c>
      <c r="BD250" s="9">
        <f>IF(AND((ROW()-7)&gt;=$Q$5,(ROW()-6)&lt;=$Q$3),INDEX(LINEST(OFFSET(AF250,1-$Q$5,0,$Q$5,1),OFFSET(AG250,1-$Q$5,0,$Q$5,9),TRUE,TRUE),1,5),"")</f>
        <v/>
      </c>
      <c r="BE250" s="9">
        <f>IF(AND((ROW()-7)&gt;=$Q$5,(ROW()-6)&lt;=$Q$3),INDEX(LINEST(OFFSET(AF250,1-$Q$5,0,$Q$5,1),OFFSET(AG250,1-$Q$5,0,$Q$5,9),TRUE,TRUE),1,4),"")</f>
        <v/>
      </c>
      <c r="BF250" s="9">
        <f>IF(AND((ROW()-7)&gt;=$Q$5,(ROW()-6)&lt;=$Q$3),INDEX(LINEST(OFFSET(AF250,1-$Q$5,0,$Q$5,1),OFFSET(AG250,1-$Q$5,0,$Q$5,9),TRUE,TRUE),1,3),"")</f>
        <v/>
      </c>
      <c r="BG250" s="9">
        <f>IF(AND((ROW()-7)&gt;=$Q$5,(ROW()-6)&lt;=$Q$3),INDEX(LINEST(OFFSET(AF250,1-$Q$5,0,$Q$5,1),OFFSET(AG250,1-$Q$5,0,$Q$5,9),TRUE,TRUE),1,2),"")</f>
        <v/>
      </c>
      <c r="BH250" s="9">
        <f>IF(AND((ROW()-7)&gt;=$Q$5,(ROW()-6)&lt;=$Q$3),INDEX(LINEST(OFFSET(AF250,1-$Q$5,0,$Q$5,1),OFFSET(AG250,1-$Q$5,0,$Q$5,9),TRUE,TRUE),1,1),"")</f>
        <v/>
      </c>
      <c r="BI250" s="10">
        <f>IF(AND((ROW()-7)&gt;=$Q$5,(ROW()-6)&lt;=$Q$3),INDEX(LINEST(OFFSET(AF250,1-$Q$5,0,$Q$5,1),OFFSET(AG250,1-$Q$5,0,$Q$5,9),TRUE,TRUE),3,1),"")</f>
        <v/>
      </c>
      <c r="BL250" s="9">
        <f>IF(AND((ROW()-6)&lt;=$Q$3,ISNUMBER(AY249)),AY249/$Q$4+AZ249*AG250+BA249*AH250+BB249*AI250+BC249*AJ250+BD249*AK250+BE249*AL250+BF249*AM250+BG249*AN250+BH249*AO250,"")</f>
        <v/>
      </c>
      <c r="BM250">
        <f>IF(ISNUMBER(BL250),AVERAGE(OFFSET(AF249,1-$Q$5,0,$Q$5,1)),"")</f>
        <v/>
      </c>
      <c r="BN250">
        <f>IF(ISNUMBER(BL250),(AF250-BL250)^2,"")</f>
        <v/>
      </c>
      <c r="BO250">
        <f>IF(ISNUMBER(BL250),AF250^2,"")</f>
        <v/>
      </c>
      <c r="BP250">
        <f>IF(ISNUMBER(BL250),(AF250-BM250)^2,"")</f>
        <v/>
      </c>
    </row>
    <row r="251">
      <c r="O251">
        <f>IF($R251="","",IF($Q$1="Weekly",INT(($R251-2)/7),IF($Q$1="Quarterly",YEAR($R251)*4+ROUNDUP(MONTH($R251)/3),YEAR($R251)*12+MONTH($R251))))</f>
        <v/>
      </c>
      <c r="P251">
        <f>IF($R251="","",IF($R252="",1,IF($O251&lt;&gt;$O252,1,0)))</f>
        <v/>
      </c>
      <c r="Q251">
        <f>IF($P251=1,SUM($P$7:$P251),"")</f>
        <v/>
      </c>
      <c r="R251">
        <f>IF($A251="","",IF(ISNUMBER($A251),$A251,IFERROR(DATEVALUE($A251),NA())))</f>
        <v/>
      </c>
      <c r="S251" s="7">
        <f>IFERROR(INDEX($R$7:$R$60000,MATCH(ROW()-6,$Q$7:$Q$60000,0)),"")</f>
        <v/>
      </c>
      <c r="T251">
        <f>IFERROR(INDEX($B$7:$B$60000,MATCH(ROW()-6,$Q$7:$Q$60000,0))*1,"")</f>
        <v/>
      </c>
      <c r="U251">
        <f>IFERROR(INDEX($C$7:$C$60000,MATCH(ROW()-6,$Q$7:$Q$60000,0))*1,"")</f>
        <v/>
      </c>
      <c r="V251">
        <f>IFERROR(INDEX($D$7:$D$60000,MATCH(ROW()-6,$Q$7:$Q$60000,0))*1,"")</f>
        <v/>
      </c>
      <c r="W251">
        <f>IFERROR(INDEX($E$7:$E$60000,MATCH(ROW()-6,$Q$7:$Q$60000,0))*1,"")</f>
        <v/>
      </c>
      <c r="X251">
        <f>IFERROR(INDEX($F$7:$F$60000,MATCH(ROW()-6,$Q$7:$Q$60000,0))*1,"")</f>
        <v/>
      </c>
      <c r="Y251">
        <f>IFERROR(INDEX($G$7:$G$60000,MATCH(ROW()-6,$Q$7:$Q$60000,0))*1,"")</f>
        <v/>
      </c>
      <c r="Z251">
        <f>IFERROR(INDEX($H$7:$H$60000,MATCH(ROW()-6,$Q$7:$Q$60000,0))*1,"")</f>
        <v/>
      </c>
      <c r="AA251">
        <f>IFERROR(INDEX($I$7:$I$60000,MATCH(ROW()-6,$Q$7:$Q$60000,0))*1,"")</f>
        <v/>
      </c>
      <c r="AB251">
        <f>IFERROR(INDEX($J$7:$J$60000,MATCH(ROW()-6,$Q$7:$Q$60000,0))*1,"")</f>
        <v/>
      </c>
      <c r="AC251">
        <f>IFERROR(INDEX($K$7:$K$60000,MATCH(ROW()-6,$Q$7:$Q$60000,0))*1,"")</f>
        <v/>
      </c>
      <c r="AF251" s="9">
        <f>IF(OR($S251="",$S250=""),"",IF($B$5="diff",($T251-$T250),LN($T251/$T250)))</f>
        <v/>
      </c>
      <c r="AG251" s="9">
        <f>IF(OR($S251="",$S250=""),"",IF($C$5="diff",(U251-U250),LN(U251/U250)))</f>
        <v/>
      </c>
      <c r="AH251" s="9">
        <f>IF(OR($S251="",$S250=""),"",IF($D$5="diff",(V251-V250),LN(V251/V250)))</f>
        <v/>
      </c>
      <c r="AI251" s="9">
        <f>IF(OR($S251="",$S250=""),"",IF($E$5="diff",(W251-W250),LN(W251/W250)))</f>
        <v/>
      </c>
      <c r="AJ251" s="9">
        <f>IF(OR($S251="",$S250=""),"",IF($F$5="diff",(X251-X250),LN(X251/X250)))</f>
        <v/>
      </c>
      <c r="AK251" s="9">
        <f>IF(OR($S251="",$S250=""),"",IF($G$5="diff",(Y251-Y250),LN(Y251/Y250)))</f>
        <v/>
      </c>
      <c r="AL251" s="9">
        <f>IF(OR($S251="",$S250=""),"",IF($H$5="diff",(Z251-Z250),LN(Z251/Z250)))</f>
        <v/>
      </c>
      <c r="AM251" s="9">
        <f>IF(OR($S251="",$S250=""),"",IF($I$5="diff",(AA251-AA250),LN(AA251/AA250)))</f>
        <v/>
      </c>
      <c r="AN251" s="9">
        <f>IF(OR($S251="",$S250=""),"",IF($J$5="diff",(AB251-AB250),LN(AB251/AB250)))</f>
        <v/>
      </c>
      <c r="AO251" s="9">
        <f>IF(OR($S251="",$S250=""),"",IF($K$5="diff",(AC251-AC250),LN(AC251/AC250)))</f>
        <v/>
      </c>
      <c r="AR251" s="9">
        <f>IF($AF251="","",$AU$13+$AU$4*AG251+$AU$5*AH251+$AU$6*AI251+$AU$7*AJ251+$AU$8*AK251+$AU$9*AL251+$AU$10*AM251+$AU$11*AN251+$AU$12*AO251)</f>
        <v/>
      </c>
      <c r="AY251" s="10">
        <f>IF(AND((ROW()-7)&gt;=$Q$5,(ROW()-6)&lt;=$Q$3),INDEX(LINEST(OFFSET(AF251,1-$Q$5,0,$Q$5,1),OFFSET(AG251,1-$Q$5,0,$Q$5,9),TRUE,TRUE),1,10)*$Q$4,"")</f>
        <v/>
      </c>
      <c r="AZ251" s="9">
        <f>IF(AND((ROW()-7)&gt;=$Q$5,(ROW()-6)&lt;=$Q$3),INDEX(LINEST(OFFSET(AF251,1-$Q$5,0,$Q$5,1),OFFSET(AG251,1-$Q$5,0,$Q$5,9),TRUE,TRUE),1,9),"")</f>
        <v/>
      </c>
      <c r="BA251" s="9">
        <f>IF(AND((ROW()-7)&gt;=$Q$5,(ROW()-6)&lt;=$Q$3),INDEX(LINEST(OFFSET(AF251,1-$Q$5,0,$Q$5,1),OFFSET(AG251,1-$Q$5,0,$Q$5,9),TRUE,TRUE),1,8),"")</f>
        <v/>
      </c>
      <c r="BB251" s="9">
        <f>IF(AND((ROW()-7)&gt;=$Q$5,(ROW()-6)&lt;=$Q$3),INDEX(LINEST(OFFSET(AF251,1-$Q$5,0,$Q$5,1),OFFSET(AG251,1-$Q$5,0,$Q$5,9),TRUE,TRUE),1,7),"")</f>
        <v/>
      </c>
      <c r="BC251" s="9">
        <f>IF(AND((ROW()-7)&gt;=$Q$5,(ROW()-6)&lt;=$Q$3),INDEX(LINEST(OFFSET(AF251,1-$Q$5,0,$Q$5,1),OFFSET(AG251,1-$Q$5,0,$Q$5,9),TRUE,TRUE),1,6),"")</f>
        <v/>
      </c>
      <c r="BD251" s="9">
        <f>IF(AND((ROW()-7)&gt;=$Q$5,(ROW()-6)&lt;=$Q$3),INDEX(LINEST(OFFSET(AF251,1-$Q$5,0,$Q$5,1),OFFSET(AG251,1-$Q$5,0,$Q$5,9),TRUE,TRUE),1,5),"")</f>
        <v/>
      </c>
      <c r="BE251" s="9">
        <f>IF(AND((ROW()-7)&gt;=$Q$5,(ROW()-6)&lt;=$Q$3),INDEX(LINEST(OFFSET(AF251,1-$Q$5,0,$Q$5,1),OFFSET(AG251,1-$Q$5,0,$Q$5,9),TRUE,TRUE),1,4),"")</f>
        <v/>
      </c>
      <c r="BF251" s="9">
        <f>IF(AND((ROW()-7)&gt;=$Q$5,(ROW()-6)&lt;=$Q$3),INDEX(LINEST(OFFSET(AF251,1-$Q$5,0,$Q$5,1),OFFSET(AG251,1-$Q$5,0,$Q$5,9),TRUE,TRUE),1,3),"")</f>
        <v/>
      </c>
      <c r="BG251" s="9">
        <f>IF(AND((ROW()-7)&gt;=$Q$5,(ROW()-6)&lt;=$Q$3),INDEX(LINEST(OFFSET(AF251,1-$Q$5,0,$Q$5,1),OFFSET(AG251,1-$Q$5,0,$Q$5,9),TRUE,TRUE),1,2),"")</f>
        <v/>
      </c>
      <c r="BH251" s="9">
        <f>IF(AND((ROW()-7)&gt;=$Q$5,(ROW()-6)&lt;=$Q$3),INDEX(LINEST(OFFSET(AF251,1-$Q$5,0,$Q$5,1),OFFSET(AG251,1-$Q$5,0,$Q$5,9),TRUE,TRUE),1,1),"")</f>
        <v/>
      </c>
      <c r="BI251" s="10">
        <f>IF(AND((ROW()-7)&gt;=$Q$5,(ROW()-6)&lt;=$Q$3),INDEX(LINEST(OFFSET(AF251,1-$Q$5,0,$Q$5,1),OFFSET(AG251,1-$Q$5,0,$Q$5,9),TRUE,TRUE),3,1),"")</f>
        <v/>
      </c>
      <c r="BL251" s="9">
        <f>IF(AND((ROW()-6)&lt;=$Q$3,ISNUMBER(AY250)),AY250/$Q$4+AZ250*AG251+BA250*AH251+BB250*AI251+BC250*AJ251+BD250*AK251+BE250*AL251+BF250*AM251+BG250*AN251+BH250*AO251,"")</f>
        <v/>
      </c>
      <c r="BM251">
        <f>IF(ISNUMBER(BL251),AVERAGE(OFFSET(AF250,1-$Q$5,0,$Q$5,1)),"")</f>
        <v/>
      </c>
      <c r="BN251">
        <f>IF(ISNUMBER(BL251),(AF251-BL251)^2,"")</f>
        <v/>
      </c>
      <c r="BO251">
        <f>IF(ISNUMBER(BL251),AF251^2,"")</f>
        <v/>
      </c>
      <c r="BP251">
        <f>IF(ISNUMBER(BL251),(AF251-BM251)^2,"")</f>
        <v/>
      </c>
    </row>
    <row r="252">
      <c r="O252">
        <f>IF($R252="","",IF($Q$1="Weekly",INT(($R252-2)/7),IF($Q$1="Quarterly",YEAR($R252)*4+ROUNDUP(MONTH($R252)/3),YEAR($R252)*12+MONTH($R252))))</f>
        <v/>
      </c>
      <c r="P252">
        <f>IF($R252="","",IF($R253="",1,IF($O252&lt;&gt;$O253,1,0)))</f>
        <v/>
      </c>
      <c r="Q252">
        <f>IF($P252=1,SUM($P$7:$P252),"")</f>
        <v/>
      </c>
      <c r="R252">
        <f>IF($A252="","",IF(ISNUMBER($A252),$A252,IFERROR(DATEVALUE($A252),NA())))</f>
        <v/>
      </c>
      <c r="S252" s="7">
        <f>IFERROR(INDEX($R$7:$R$60000,MATCH(ROW()-6,$Q$7:$Q$60000,0)),"")</f>
        <v/>
      </c>
      <c r="T252">
        <f>IFERROR(INDEX($B$7:$B$60000,MATCH(ROW()-6,$Q$7:$Q$60000,0))*1,"")</f>
        <v/>
      </c>
      <c r="U252">
        <f>IFERROR(INDEX($C$7:$C$60000,MATCH(ROW()-6,$Q$7:$Q$60000,0))*1,"")</f>
        <v/>
      </c>
      <c r="V252">
        <f>IFERROR(INDEX($D$7:$D$60000,MATCH(ROW()-6,$Q$7:$Q$60000,0))*1,"")</f>
        <v/>
      </c>
      <c r="W252">
        <f>IFERROR(INDEX($E$7:$E$60000,MATCH(ROW()-6,$Q$7:$Q$60000,0))*1,"")</f>
        <v/>
      </c>
      <c r="X252">
        <f>IFERROR(INDEX($F$7:$F$60000,MATCH(ROW()-6,$Q$7:$Q$60000,0))*1,"")</f>
        <v/>
      </c>
      <c r="Y252">
        <f>IFERROR(INDEX($G$7:$G$60000,MATCH(ROW()-6,$Q$7:$Q$60000,0))*1,"")</f>
        <v/>
      </c>
      <c r="Z252">
        <f>IFERROR(INDEX($H$7:$H$60000,MATCH(ROW()-6,$Q$7:$Q$60000,0))*1,"")</f>
        <v/>
      </c>
      <c r="AA252">
        <f>IFERROR(INDEX($I$7:$I$60000,MATCH(ROW()-6,$Q$7:$Q$60000,0))*1,"")</f>
        <v/>
      </c>
      <c r="AB252">
        <f>IFERROR(INDEX($J$7:$J$60000,MATCH(ROW()-6,$Q$7:$Q$60000,0))*1,"")</f>
        <v/>
      </c>
      <c r="AC252">
        <f>IFERROR(INDEX($K$7:$K$60000,MATCH(ROW()-6,$Q$7:$Q$60000,0))*1,"")</f>
        <v/>
      </c>
      <c r="AF252" s="9">
        <f>IF(OR($S252="",$S251=""),"",IF($B$5="diff",($T252-$T251),LN($T252/$T251)))</f>
        <v/>
      </c>
      <c r="AG252" s="9">
        <f>IF(OR($S252="",$S251=""),"",IF($C$5="diff",(U252-U251),LN(U252/U251)))</f>
        <v/>
      </c>
      <c r="AH252" s="9">
        <f>IF(OR($S252="",$S251=""),"",IF($D$5="diff",(V252-V251),LN(V252/V251)))</f>
        <v/>
      </c>
      <c r="AI252" s="9">
        <f>IF(OR($S252="",$S251=""),"",IF($E$5="diff",(W252-W251),LN(W252/W251)))</f>
        <v/>
      </c>
      <c r="AJ252" s="9">
        <f>IF(OR($S252="",$S251=""),"",IF($F$5="diff",(X252-X251),LN(X252/X251)))</f>
        <v/>
      </c>
      <c r="AK252" s="9">
        <f>IF(OR($S252="",$S251=""),"",IF($G$5="diff",(Y252-Y251),LN(Y252/Y251)))</f>
        <v/>
      </c>
      <c r="AL252" s="9">
        <f>IF(OR($S252="",$S251=""),"",IF($H$5="diff",(Z252-Z251),LN(Z252/Z251)))</f>
        <v/>
      </c>
      <c r="AM252" s="9">
        <f>IF(OR($S252="",$S251=""),"",IF($I$5="diff",(AA252-AA251),LN(AA252/AA251)))</f>
        <v/>
      </c>
      <c r="AN252" s="9">
        <f>IF(OR($S252="",$S251=""),"",IF($J$5="diff",(AB252-AB251),LN(AB252/AB251)))</f>
        <v/>
      </c>
      <c r="AO252" s="9">
        <f>IF(OR($S252="",$S251=""),"",IF($K$5="diff",(AC252-AC251),LN(AC252/AC251)))</f>
        <v/>
      </c>
      <c r="AR252" s="9">
        <f>IF($AF252="","",$AU$13+$AU$4*AG252+$AU$5*AH252+$AU$6*AI252+$AU$7*AJ252+$AU$8*AK252+$AU$9*AL252+$AU$10*AM252+$AU$11*AN252+$AU$12*AO252)</f>
        <v/>
      </c>
      <c r="AY252" s="10">
        <f>IF(AND((ROW()-7)&gt;=$Q$5,(ROW()-6)&lt;=$Q$3),INDEX(LINEST(OFFSET(AF252,1-$Q$5,0,$Q$5,1),OFFSET(AG252,1-$Q$5,0,$Q$5,9),TRUE,TRUE),1,10)*$Q$4,"")</f>
        <v/>
      </c>
      <c r="AZ252" s="9">
        <f>IF(AND((ROW()-7)&gt;=$Q$5,(ROW()-6)&lt;=$Q$3),INDEX(LINEST(OFFSET(AF252,1-$Q$5,0,$Q$5,1),OFFSET(AG252,1-$Q$5,0,$Q$5,9),TRUE,TRUE),1,9),"")</f>
        <v/>
      </c>
      <c r="BA252" s="9">
        <f>IF(AND((ROW()-7)&gt;=$Q$5,(ROW()-6)&lt;=$Q$3),INDEX(LINEST(OFFSET(AF252,1-$Q$5,0,$Q$5,1),OFFSET(AG252,1-$Q$5,0,$Q$5,9),TRUE,TRUE),1,8),"")</f>
        <v/>
      </c>
      <c r="BB252" s="9">
        <f>IF(AND((ROW()-7)&gt;=$Q$5,(ROW()-6)&lt;=$Q$3),INDEX(LINEST(OFFSET(AF252,1-$Q$5,0,$Q$5,1),OFFSET(AG252,1-$Q$5,0,$Q$5,9),TRUE,TRUE),1,7),"")</f>
        <v/>
      </c>
      <c r="BC252" s="9">
        <f>IF(AND((ROW()-7)&gt;=$Q$5,(ROW()-6)&lt;=$Q$3),INDEX(LINEST(OFFSET(AF252,1-$Q$5,0,$Q$5,1),OFFSET(AG252,1-$Q$5,0,$Q$5,9),TRUE,TRUE),1,6),"")</f>
        <v/>
      </c>
      <c r="BD252" s="9">
        <f>IF(AND((ROW()-7)&gt;=$Q$5,(ROW()-6)&lt;=$Q$3),INDEX(LINEST(OFFSET(AF252,1-$Q$5,0,$Q$5,1),OFFSET(AG252,1-$Q$5,0,$Q$5,9),TRUE,TRUE),1,5),"")</f>
        <v/>
      </c>
      <c r="BE252" s="9">
        <f>IF(AND((ROW()-7)&gt;=$Q$5,(ROW()-6)&lt;=$Q$3),INDEX(LINEST(OFFSET(AF252,1-$Q$5,0,$Q$5,1),OFFSET(AG252,1-$Q$5,0,$Q$5,9),TRUE,TRUE),1,4),"")</f>
        <v/>
      </c>
      <c r="BF252" s="9">
        <f>IF(AND((ROW()-7)&gt;=$Q$5,(ROW()-6)&lt;=$Q$3),INDEX(LINEST(OFFSET(AF252,1-$Q$5,0,$Q$5,1),OFFSET(AG252,1-$Q$5,0,$Q$5,9),TRUE,TRUE),1,3),"")</f>
        <v/>
      </c>
      <c r="BG252" s="9">
        <f>IF(AND((ROW()-7)&gt;=$Q$5,(ROW()-6)&lt;=$Q$3),INDEX(LINEST(OFFSET(AF252,1-$Q$5,0,$Q$5,1),OFFSET(AG252,1-$Q$5,0,$Q$5,9),TRUE,TRUE),1,2),"")</f>
        <v/>
      </c>
      <c r="BH252" s="9">
        <f>IF(AND((ROW()-7)&gt;=$Q$5,(ROW()-6)&lt;=$Q$3),INDEX(LINEST(OFFSET(AF252,1-$Q$5,0,$Q$5,1),OFFSET(AG252,1-$Q$5,0,$Q$5,9),TRUE,TRUE),1,1),"")</f>
        <v/>
      </c>
      <c r="BI252" s="10">
        <f>IF(AND((ROW()-7)&gt;=$Q$5,(ROW()-6)&lt;=$Q$3),INDEX(LINEST(OFFSET(AF252,1-$Q$5,0,$Q$5,1),OFFSET(AG252,1-$Q$5,0,$Q$5,9),TRUE,TRUE),3,1),"")</f>
        <v/>
      </c>
      <c r="BL252" s="9">
        <f>IF(AND((ROW()-6)&lt;=$Q$3,ISNUMBER(AY251)),AY251/$Q$4+AZ251*AG252+BA251*AH252+BB251*AI252+BC251*AJ252+BD251*AK252+BE251*AL252+BF251*AM252+BG251*AN252+BH251*AO252,"")</f>
        <v/>
      </c>
      <c r="BM252">
        <f>IF(ISNUMBER(BL252),AVERAGE(OFFSET(AF251,1-$Q$5,0,$Q$5,1)),"")</f>
        <v/>
      </c>
      <c r="BN252">
        <f>IF(ISNUMBER(BL252),(AF252-BL252)^2,"")</f>
        <v/>
      </c>
      <c r="BO252">
        <f>IF(ISNUMBER(BL252),AF252^2,"")</f>
        <v/>
      </c>
      <c r="BP252">
        <f>IF(ISNUMBER(BL252),(AF252-BM252)^2,"")</f>
        <v/>
      </c>
    </row>
    <row r="253">
      <c r="O253">
        <f>IF($R253="","",IF($Q$1="Weekly",INT(($R253-2)/7),IF($Q$1="Quarterly",YEAR($R253)*4+ROUNDUP(MONTH($R253)/3),YEAR($R253)*12+MONTH($R253))))</f>
        <v/>
      </c>
      <c r="P253">
        <f>IF($R253="","",IF($R254="",1,IF($O253&lt;&gt;$O254,1,0)))</f>
        <v/>
      </c>
      <c r="Q253">
        <f>IF($P253=1,SUM($P$7:$P253),"")</f>
        <v/>
      </c>
      <c r="R253">
        <f>IF($A253="","",IF(ISNUMBER($A253),$A253,IFERROR(DATEVALUE($A253),NA())))</f>
        <v/>
      </c>
      <c r="S253" s="7">
        <f>IFERROR(INDEX($R$7:$R$60000,MATCH(ROW()-6,$Q$7:$Q$60000,0)),"")</f>
        <v/>
      </c>
      <c r="T253">
        <f>IFERROR(INDEX($B$7:$B$60000,MATCH(ROW()-6,$Q$7:$Q$60000,0))*1,"")</f>
        <v/>
      </c>
      <c r="U253">
        <f>IFERROR(INDEX($C$7:$C$60000,MATCH(ROW()-6,$Q$7:$Q$60000,0))*1,"")</f>
        <v/>
      </c>
      <c r="V253">
        <f>IFERROR(INDEX($D$7:$D$60000,MATCH(ROW()-6,$Q$7:$Q$60000,0))*1,"")</f>
        <v/>
      </c>
      <c r="W253">
        <f>IFERROR(INDEX($E$7:$E$60000,MATCH(ROW()-6,$Q$7:$Q$60000,0))*1,"")</f>
        <v/>
      </c>
      <c r="X253">
        <f>IFERROR(INDEX($F$7:$F$60000,MATCH(ROW()-6,$Q$7:$Q$60000,0))*1,"")</f>
        <v/>
      </c>
      <c r="Y253">
        <f>IFERROR(INDEX($G$7:$G$60000,MATCH(ROW()-6,$Q$7:$Q$60000,0))*1,"")</f>
        <v/>
      </c>
      <c r="Z253">
        <f>IFERROR(INDEX($H$7:$H$60000,MATCH(ROW()-6,$Q$7:$Q$60000,0))*1,"")</f>
        <v/>
      </c>
      <c r="AA253">
        <f>IFERROR(INDEX($I$7:$I$60000,MATCH(ROW()-6,$Q$7:$Q$60000,0))*1,"")</f>
        <v/>
      </c>
      <c r="AB253">
        <f>IFERROR(INDEX($J$7:$J$60000,MATCH(ROW()-6,$Q$7:$Q$60000,0))*1,"")</f>
        <v/>
      </c>
      <c r="AC253">
        <f>IFERROR(INDEX($K$7:$K$60000,MATCH(ROW()-6,$Q$7:$Q$60000,0))*1,"")</f>
        <v/>
      </c>
      <c r="AF253" s="9">
        <f>IF(OR($S253="",$S252=""),"",IF($B$5="diff",($T253-$T252),LN($T253/$T252)))</f>
        <v/>
      </c>
      <c r="AG253" s="9">
        <f>IF(OR($S253="",$S252=""),"",IF($C$5="diff",(U253-U252),LN(U253/U252)))</f>
        <v/>
      </c>
      <c r="AH253" s="9">
        <f>IF(OR($S253="",$S252=""),"",IF($D$5="diff",(V253-V252),LN(V253/V252)))</f>
        <v/>
      </c>
      <c r="AI253" s="9">
        <f>IF(OR($S253="",$S252=""),"",IF($E$5="diff",(W253-W252),LN(W253/W252)))</f>
        <v/>
      </c>
      <c r="AJ253" s="9">
        <f>IF(OR($S253="",$S252=""),"",IF($F$5="diff",(X253-X252),LN(X253/X252)))</f>
        <v/>
      </c>
      <c r="AK253" s="9">
        <f>IF(OR($S253="",$S252=""),"",IF($G$5="diff",(Y253-Y252),LN(Y253/Y252)))</f>
        <v/>
      </c>
      <c r="AL253" s="9">
        <f>IF(OR($S253="",$S252=""),"",IF($H$5="diff",(Z253-Z252),LN(Z253/Z252)))</f>
        <v/>
      </c>
      <c r="AM253" s="9">
        <f>IF(OR($S253="",$S252=""),"",IF($I$5="diff",(AA253-AA252),LN(AA253/AA252)))</f>
        <v/>
      </c>
      <c r="AN253" s="9">
        <f>IF(OR($S253="",$S252=""),"",IF($J$5="diff",(AB253-AB252),LN(AB253/AB252)))</f>
        <v/>
      </c>
      <c r="AO253" s="9">
        <f>IF(OR($S253="",$S252=""),"",IF($K$5="diff",(AC253-AC252),LN(AC253/AC252)))</f>
        <v/>
      </c>
      <c r="AR253" s="9">
        <f>IF($AF253="","",$AU$13+$AU$4*AG253+$AU$5*AH253+$AU$6*AI253+$AU$7*AJ253+$AU$8*AK253+$AU$9*AL253+$AU$10*AM253+$AU$11*AN253+$AU$12*AO253)</f>
        <v/>
      </c>
      <c r="AY253" s="10">
        <f>IF(AND((ROW()-7)&gt;=$Q$5,(ROW()-6)&lt;=$Q$3),INDEX(LINEST(OFFSET(AF253,1-$Q$5,0,$Q$5,1),OFFSET(AG253,1-$Q$5,0,$Q$5,9),TRUE,TRUE),1,10)*$Q$4,"")</f>
        <v/>
      </c>
      <c r="AZ253" s="9">
        <f>IF(AND((ROW()-7)&gt;=$Q$5,(ROW()-6)&lt;=$Q$3),INDEX(LINEST(OFFSET(AF253,1-$Q$5,0,$Q$5,1),OFFSET(AG253,1-$Q$5,0,$Q$5,9),TRUE,TRUE),1,9),"")</f>
        <v/>
      </c>
      <c r="BA253" s="9">
        <f>IF(AND((ROW()-7)&gt;=$Q$5,(ROW()-6)&lt;=$Q$3),INDEX(LINEST(OFFSET(AF253,1-$Q$5,0,$Q$5,1),OFFSET(AG253,1-$Q$5,0,$Q$5,9),TRUE,TRUE),1,8),"")</f>
        <v/>
      </c>
      <c r="BB253" s="9">
        <f>IF(AND((ROW()-7)&gt;=$Q$5,(ROW()-6)&lt;=$Q$3),INDEX(LINEST(OFFSET(AF253,1-$Q$5,0,$Q$5,1),OFFSET(AG253,1-$Q$5,0,$Q$5,9),TRUE,TRUE),1,7),"")</f>
        <v/>
      </c>
      <c r="BC253" s="9">
        <f>IF(AND((ROW()-7)&gt;=$Q$5,(ROW()-6)&lt;=$Q$3),INDEX(LINEST(OFFSET(AF253,1-$Q$5,0,$Q$5,1),OFFSET(AG253,1-$Q$5,0,$Q$5,9),TRUE,TRUE),1,6),"")</f>
        <v/>
      </c>
      <c r="BD253" s="9">
        <f>IF(AND((ROW()-7)&gt;=$Q$5,(ROW()-6)&lt;=$Q$3),INDEX(LINEST(OFFSET(AF253,1-$Q$5,0,$Q$5,1),OFFSET(AG253,1-$Q$5,0,$Q$5,9),TRUE,TRUE),1,5),"")</f>
        <v/>
      </c>
      <c r="BE253" s="9">
        <f>IF(AND((ROW()-7)&gt;=$Q$5,(ROW()-6)&lt;=$Q$3),INDEX(LINEST(OFFSET(AF253,1-$Q$5,0,$Q$5,1),OFFSET(AG253,1-$Q$5,0,$Q$5,9),TRUE,TRUE),1,4),"")</f>
        <v/>
      </c>
      <c r="BF253" s="9">
        <f>IF(AND((ROW()-7)&gt;=$Q$5,(ROW()-6)&lt;=$Q$3),INDEX(LINEST(OFFSET(AF253,1-$Q$5,0,$Q$5,1),OFFSET(AG253,1-$Q$5,0,$Q$5,9),TRUE,TRUE),1,3),"")</f>
        <v/>
      </c>
      <c r="BG253" s="9">
        <f>IF(AND((ROW()-7)&gt;=$Q$5,(ROW()-6)&lt;=$Q$3),INDEX(LINEST(OFFSET(AF253,1-$Q$5,0,$Q$5,1),OFFSET(AG253,1-$Q$5,0,$Q$5,9),TRUE,TRUE),1,2),"")</f>
        <v/>
      </c>
      <c r="BH253" s="9">
        <f>IF(AND((ROW()-7)&gt;=$Q$5,(ROW()-6)&lt;=$Q$3),INDEX(LINEST(OFFSET(AF253,1-$Q$5,0,$Q$5,1),OFFSET(AG253,1-$Q$5,0,$Q$5,9),TRUE,TRUE),1,1),"")</f>
        <v/>
      </c>
      <c r="BI253" s="10">
        <f>IF(AND((ROW()-7)&gt;=$Q$5,(ROW()-6)&lt;=$Q$3),INDEX(LINEST(OFFSET(AF253,1-$Q$5,0,$Q$5,1),OFFSET(AG253,1-$Q$5,0,$Q$5,9),TRUE,TRUE),3,1),"")</f>
        <v/>
      </c>
      <c r="BL253" s="9">
        <f>IF(AND((ROW()-6)&lt;=$Q$3,ISNUMBER(AY252)),AY252/$Q$4+AZ252*AG253+BA252*AH253+BB252*AI253+BC252*AJ253+BD252*AK253+BE252*AL253+BF252*AM253+BG252*AN253+BH252*AO253,"")</f>
        <v/>
      </c>
      <c r="BM253">
        <f>IF(ISNUMBER(BL253),AVERAGE(OFFSET(AF252,1-$Q$5,0,$Q$5,1)),"")</f>
        <v/>
      </c>
      <c r="BN253">
        <f>IF(ISNUMBER(BL253),(AF253-BL253)^2,"")</f>
        <v/>
      </c>
      <c r="BO253">
        <f>IF(ISNUMBER(BL253),AF253^2,"")</f>
        <v/>
      </c>
      <c r="BP253">
        <f>IF(ISNUMBER(BL253),(AF253-BM253)^2,"")</f>
        <v/>
      </c>
    </row>
    <row r="254">
      <c r="O254">
        <f>IF($R254="","",IF($Q$1="Weekly",INT(($R254-2)/7),IF($Q$1="Quarterly",YEAR($R254)*4+ROUNDUP(MONTH($R254)/3),YEAR($R254)*12+MONTH($R254))))</f>
        <v/>
      </c>
      <c r="P254">
        <f>IF($R254="","",IF($R255="",1,IF($O254&lt;&gt;$O255,1,0)))</f>
        <v/>
      </c>
      <c r="Q254">
        <f>IF($P254=1,SUM($P$7:$P254),"")</f>
        <v/>
      </c>
      <c r="R254">
        <f>IF($A254="","",IF(ISNUMBER($A254),$A254,IFERROR(DATEVALUE($A254),NA())))</f>
        <v/>
      </c>
      <c r="S254" s="7">
        <f>IFERROR(INDEX($R$7:$R$60000,MATCH(ROW()-6,$Q$7:$Q$60000,0)),"")</f>
        <v/>
      </c>
      <c r="T254">
        <f>IFERROR(INDEX($B$7:$B$60000,MATCH(ROW()-6,$Q$7:$Q$60000,0))*1,"")</f>
        <v/>
      </c>
      <c r="U254">
        <f>IFERROR(INDEX($C$7:$C$60000,MATCH(ROW()-6,$Q$7:$Q$60000,0))*1,"")</f>
        <v/>
      </c>
      <c r="V254">
        <f>IFERROR(INDEX($D$7:$D$60000,MATCH(ROW()-6,$Q$7:$Q$60000,0))*1,"")</f>
        <v/>
      </c>
      <c r="W254">
        <f>IFERROR(INDEX($E$7:$E$60000,MATCH(ROW()-6,$Q$7:$Q$60000,0))*1,"")</f>
        <v/>
      </c>
      <c r="X254">
        <f>IFERROR(INDEX($F$7:$F$60000,MATCH(ROW()-6,$Q$7:$Q$60000,0))*1,"")</f>
        <v/>
      </c>
      <c r="Y254">
        <f>IFERROR(INDEX($G$7:$G$60000,MATCH(ROW()-6,$Q$7:$Q$60000,0))*1,"")</f>
        <v/>
      </c>
      <c r="Z254">
        <f>IFERROR(INDEX($H$7:$H$60000,MATCH(ROW()-6,$Q$7:$Q$60000,0))*1,"")</f>
        <v/>
      </c>
      <c r="AA254">
        <f>IFERROR(INDEX($I$7:$I$60000,MATCH(ROW()-6,$Q$7:$Q$60000,0))*1,"")</f>
        <v/>
      </c>
      <c r="AB254">
        <f>IFERROR(INDEX($J$7:$J$60000,MATCH(ROW()-6,$Q$7:$Q$60000,0))*1,"")</f>
        <v/>
      </c>
      <c r="AC254">
        <f>IFERROR(INDEX($K$7:$K$60000,MATCH(ROW()-6,$Q$7:$Q$60000,0))*1,"")</f>
        <v/>
      </c>
      <c r="AF254" s="9">
        <f>IF(OR($S254="",$S253=""),"",IF($B$5="diff",($T254-$T253),LN($T254/$T253)))</f>
        <v/>
      </c>
      <c r="AG254" s="9">
        <f>IF(OR($S254="",$S253=""),"",IF($C$5="diff",(U254-U253),LN(U254/U253)))</f>
        <v/>
      </c>
      <c r="AH254" s="9">
        <f>IF(OR($S254="",$S253=""),"",IF($D$5="diff",(V254-V253),LN(V254/V253)))</f>
        <v/>
      </c>
      <c r="AI254" s="9">
        <f>IF(OR($S254="",$S253=""),"",IF($E$5="diff",(W254-W253),LN(W254/W253)))</f>
        <v/>
      </c>
      <c r="AJ254" s="9">
        <f>IF(OR($S254="",$S253=""),"",IF($F$5="diff",(X254-X253),LN(X254/X253)))</f>
        <v/>
      </c>
      <c r="AK254" s="9">
        <f>IF(OR($S254="",$S253=""),"",IF($G$5="diff",(Y254-Y253),LN(Y254/Y253)))</f>
        <v/>
      </c>
      <c r="AL254" s="9">
        <f>IF(OR($S254="",$S253=""),"",IF($H$5="diff",(Z254-Z253),LN(Z254/Z253)))</f>
        <v/>
      </c>
      <c r="AM254" s="9">
        <f>IF(OR($S254="",$S253=""),"",IF($I$5="diff",(AA254-AA253),LN(AA254/AA253)))</f>
        <v/>
      </c>
      <c r="AN254" s="9">
        <f>IF(OR($S254="",$S253=""),"",IF($J$5="diff",(AB254-AB253),LN(AB254/AB253)))</f>
        <v/>
      </c>
      <c r="AO254" s="9">
        <f>IF(OR($S254="",$S253=""),"",IF($K$5="diff",(AC254-AC253),LN(AC254/AC253)))</f>
        <v/>
      </c>
      <c r="AR254" s="9">
        <f>IF($AF254="","",$AU$13+$AU$4*AG254+$AU$5*AH254+$AU$6*AI254+$AU$7*AJ254+$AU$8*AK254+$AU$9*AL254+$AU$10*AM254+$AU$11*AN254+$AU$12*AO254)</f>
        <v/>
      </c>
      <c r="AY254" s="10">
        <f>IF(AND((ROW()-7)&gt;=$Q$5,(ROW()-6)&lt;=$Q$3),INDEX(LINEST(OFFSET(AF254,1-$Q$5,0,$Q$5,1),OFFSET(AG254,1-$Q$5,0,$Q$5,9),TRUE,TRUE),1,10)*$Q$4,"")</f>
        <v/>
      </c>
      <c r="AZ254" s="9">
        <f>IF(AND((ROW()-7)&gt;=$Q$5,(ROW()-6)&lt;=$Q$3),INDEX(LINEST(OFFSET(AF254,1-$Q$5,0,$Q$5,1),OFFSET(AG254,1-$Q$5,0,$Q$5,9),TRUE,TRUE),1,9),"")</f>
        <v/>
      </c>
      <c r="BA254" s="9">
        <f>IF(AND((ROW()-7)&gt;=$Q$5,(ROW()-6)&lt;=$Q$3),INDEX(LINEST(OFFSET(AF254,1-$Q$5,0,$Q$5,1),OFFSET(AG254,1-$Q$5,0,$Q$5,9),TRUE,TRUE),1,8),"")</f>
        <v/>
      </c>
      <c r="BB254" s="9">
        <f>IF(AND((ROW()-7)&gt;=$Q$5,(ROW()-6)&lt;=$Q$3),INDEX(LINEST(OFFSET(AF254,1-$Q$5,0,$Q$5,1),OFFSET(AG254,1-$Q$5,0,$Q$5,9),TRUE,TRUE),1,7),"")</f>
        <v/>
      </c>
      <c r="BC254" s="9">
        <f>IF(AND((ROW()-7)&gt;=$Q$5,(ROW()-6)&lt;=$Q$3),INDEX(LINEST(OFFSET(AF254,1-$Q$5,0,$Q$5,1),OFFSET(AG254,1-$Q$5,0,$Q$5,9),TRUE,TRUE),1,6),"")</f>
        <v/>
      </c>
      <c r="BD254" s="9">
        <f>IF(AND((ROW()-7)&gt;=$Q$5,(ROW()-6)&lt;=$Q$3),INDEX(LINEST(OFFSET(AF254,1-$Q$5,0,$Q$5,1),OFFSET(AG254,1-$Q$5,0,$Q$5,9),TRUE,TRUE),1,5),"")</f>
        <v/>
      </c>
      <c r="BE254" s="9">
        <f>IF(AND((ROW()-7)&gt;=$Q$5,(ROW()-6)&lt;=$Q$3),INDEX(LINEST(OFFSET(AF254,1-$Q$5,0,$Q$5,1),OFFSET(AG254,1-$Q$5,0,$Q$5,9),TRUE,TRUE),1,4),"")</f>
        <v/>
      </c>
      <c r="BF254" s="9">
        <f>IF(AND((ROW()-7)&gt;=$Q$5,(ROW()-6)&lt;=$Q$3),INDEX(LINEST(OFFSET(AF254,1-$Q$5,0,$Q$5,1),OFFSET(AG254,1-$Q$5,0,$Q$5,9),TRUE,TRUE),1,3),"")</f>
        <v/>
      </c>
      <c r="BG254" s="9">
        <f>IF(AND((ROW()-7)&gt;=$Q$5,(ROW()-6)&lt;=$Q$3),INDEX(LINEST(OFFSET(AF254,1-$Q$5,0,$Q$5,1),OFFSET(AG254,1-$Q$5,0,$Q$5,9),TRUE,TRUE),1,2),"")</f>
        <v/>
      </c>
      <c r="BH254" s="9">
        <f>IF(AND((ROW()-7)&gt;=$Q$5,(ROW()-6)&lt;=$Q$3),INDEX(LINEST(OFFSET(AF254,1-$Q$5,0,$Q$5,1),OFFSET(AG254,1-$Q$5,0,$Q$5,9),TRUE,TRUE),1,1),"")</f>
        <v/>
      </c>
      <c r="BI254" s="10">
        <f>IF(AND((ROW()-7)&gt;=$Q$5,(ROW()-6)&lt;=$Q$3),INDEX(LINEST(OFFSET(AF254,1-$Q$5,0,$Q$5,1),OFFSET(AG254,1-$Q$5,0,$Q$5,9),TRUE,TRUE),3,1),"")</f>
        <v/>
      </c>
      <c r="BL254" s="9">
        <f>IF(AND((ROW()-6)&lt;=$Q$3,ISNUMBER(AY253)),AY253/$Q$4+AZ253*AG254+BA253*AH254+BB253*AI254+BC253*AJ254+BD253*AK254+BE253*AL254+BF253*AM254+BG253*AN254+BH253*AO254,"")</f>
        <v/>
      </c>
      <c r="BM254">
        <f>IF(ISNUMBER(BL254),AVERAGE(OFFSET(AF253,1-$Q$5,0,$Q$5,1)),"")</f>
        <v/>
      </c>
      <c r="BN254">
        <f>IF(ISNUMBER(BL254),(AF254-BL254)^2,"")</f>
        <v/>
      </c>
      <c r="BO254">
        <f>IF(ISNUMBER(BL254),AF254^2,"")</f>
        <v/>
      </c>
      <c r="BP254">
        <f>IF(ISNUMBER(BL254),(AF254-BM254)^2,"")</f>
        <v/>
      </c>
    </row>
    <row r="255">
      <c r="O255">
        <f>IF($R255="","",IF($Q$1="Weekly",INT(($R255-2)/7),IF($Q$1="Quarterly",YEAR($R255)*4+ROUNDUP(MONTH($R255)/3),YEAR($R255)*12+MONTH($R255))))</f>
        <v/>
      </c>
      <c r="P255">
        <f>IF($R255="","",IF($R256="",1,IF($O255&lt;&gt;$O256,1,0)))</f>
        <v/>
      </c>
      <c r="Q255">
        <f>IF($P255=1,SUM($P$7:$P255),"")</f>
        <v/>
      </c>
      <c r="R255">
        <f>IF($A255="","",IF(ISNUMBER($A255),$A255,IFERROR(DATEVALUE($A255),NA())))</f>
        <v/>
      </c>
      <c r="S255" s="7">
        <f>IFERROR(INDEX($R$7:$R$60000,MATCH(ROW()-6,$Q$7:$Q$60000,0)),"")</f>
        <v/>
      </c>
      <c r="T255">
        <f>IFERROR(INDEX($B$7:$B$60000,MATCH(ROW()-6,$Q$7:$Q$60000,0))*1,"")</f>
        <v/>
      </c>
      <c r="U255">
        <f>IFERROR(INDEX($C$7:$C$60000,MATCH(ROW()-6,$Q$7:$Q$60000,0))*1,"")</f>
        <v/>
      </c>
      <c r="V255">
        <f>IFERROR(INDEX($D$7:$D$60000,MATCH(ROW()-6,$Q$7:$Q$60000,0))*1,"")</f>
        <v/>
      </c>
      <c r="W255">
        <f>IFERROR(INDEX($E$7:$E$60000,MATCH(ROW()-6,$Q$7:$Q$60000,0))*1,"")</f>
        <v/>
      </c>
      <c r="X255">
        <f>IFERROR(INDEX($F$7:$F$60000,MATCH(ROW()-6,$Q$7:$Q$60000,0))*1,"")</f>
        <v/>
      </c>
      <c r="Y255">
        <f>IFERROR(INDEX($G$7:$G$60000,MATCH(ROW()-6,$Q$7:$Q$60000,0))*1,"")</f>
        <v/>
      </c>
      <c r="Z255">
        <f>IFERROR(INDEX($H$7:$H$60000,MATCH(ROW()-6,$Q$7:$Q$60000,0))*1,"")</f>
        <v/>
      </c>
      <c r="AA255">
        <f>IFERROR(INDEX($I$7:$I$60000,MATCH(ROW()-6,$Q$7:$Q$60000,0))*1,"")</f>
        <v/>
      </c>
      <c r="AB255">
        <f>IFERROR(INDEX($J$7:$J$60000,MATCH(ROW()-6,$Q$7:$Q$60000,0))*1,"")</f>
        <v/>
      </c>
      <c r="AC255">
        <f>IFERROR(INDEX($K$7:$K$60000,MATCH(ROW()-6,$Q$7:$Q$60000,0))*1,"")</f>
        <v/>
      </c>
      <c r="AF255" s="9">
        <f>IF(OR($S255="",$S254=""),"",IF($B$5="diff",($T255-$T254),LN($T255/$T254)))</f>
        <v/>
      </c>
      <c r="AG255" s="9">
        <f>IF(OR($S255="",$S254=""),"",IF($C$5="diff",(U255-U254),LN(U255/U254)))</f>
        <v/>
      </c>
      <c r="AH255" s="9">
        <f>IF(OR($S255="",$S254=""),"",IF($D$5="diff",(V255-V254),LN(V255/V254)))</f>
        <v/>
      </c>
      <c r="AI255" s="9">
        <f>IF(OR($S255="",$S254=""),"",IF($E$5="diff",(W255-W254),LN(W255/W254)))</f>
        <v/>
      </c>
      <c r="AJ255" s="9">
        <f>IF(OR($S255="",$S254=""),"",IF($F$5="diff",(X255-X254),LN(X255/X254)))</f>
        <v/>
      </c>
      <c r="AK255" s="9">
        <f>IF(OR($S255="",$S254=""),"",IF($G$5="diff",(Y255-Y254),LN(Y255/Y254)))</f>
        <v/>
      </c>
      <c r="AL255" s="9">
        <f>IF(OR($S255="",$S254=""),"",IF($H$5="diff",(Z255-Z254),LN(Z255/Z254)))</f>
        <v/>
      </c>
      <c r="AM255" s="9">
        <f>IF(OR($S255="",$S254=""),"",IF($I$5="diff",(AA255-AA254),LN(AA255/AA254)))</f>
        <v/>
      </c>
      <c r="AN255" s="9">
        <f>IF(OR($S255="",$S254=""),"",IF($J$5="diff",(AB255-AB254),LN(AB255/AB254)))</f>
        <v/>
      </c>
      <c r="AO255" s="9">
        <f>IF(OR($S255="",$S254=""),"",IF($K$5="diff",(AC255-AC254),LN(AC255/AC254)))</f>
        <v/>
      </c>
      <c r="AR255" s="9">
        <f>IF($AF255="","",$AU$13+$AU$4*AG255+$AU$5*AH255+$AU$6*AI255+$AU$7*AJ255+$AU$8*AK255+$AU$9*AL255+$AU$10*AM255+$AU$11*AN255+$AU$12*AO255)</f>
        <v/>
      </c>
      <c r="AY255" s="10">
        <f>IF(AND((ROW()-7)&gt;=$Q$5,(ROW()-6)&lt;=$Q$3),INDEX(LINEST(OFFSET(AF255,1-$Q$5,0,$Q$5,1),OFFSET(AG255,1-$Q$5,0,$Q$5,9),TRUE,TRUE),1,10)*$Q$4,"")</f>
        <v/>
      </c>
      <c r="AZ255" s="9">
        <f>IF(AND((ROW()-7)&gt;=$Q$5,(ROW()-6)&lt;=$Q$3),INDEX(LINEST(OFFSET(AF255,1-$Q$5,0,$Q$5,1),OFFSET(AG255,1-$Q$5,0,$Q$5,9),TRUE,TRUE),1,9),"")</f>
        <v/>
      </c>
      <c r="BA255" s="9">
        <f>IF(AND((ROW()-7)&gt;=$Q$5,(ROW()-6)&lt;=$Q$3),INDEX(LINEST(OFFSET(AF255,1-$Q$5,0,$Q$5,1),OFFSET(AG255,1-$Q$5,0,$Q$5,9),TRUE,TRUE),1,8),"")</f>
        <v/>
      </c>
      <c r="BB255" s="9">
        <f>IF(AND((ROW()-7)&gt;=$Q$5,(ROW()-6)&lt;=$Q$3),INDEX(LINEST(OFFSET(AF255,1-$Q$5,0,$Q$5,1),OFFSET(AG255,1-$Q$5,0,$Q$5,9),TRUE,TRUE),1,7),"")</f>
        <v/>
      </c>
      <c r="BC255" s="9">
        <f>IF(AND((ROW()-7)&gt;=$Q$5,(ROW()-6)&lt;=$Q$3),INDEX(LINEST(OFFSET(AF255,1-$Q$5,0,$Q$5,1),OFFSET(AG255,1-$Q$5,0,$Q$5,9),TRUE,TRUE),1,6),"")</f>
        <v/>
      </c>
      <c r="BD255" s="9">
        <f>IF(AND((ROW()-7)&gt;=$Q$5,(ROW()-6)&lt;=$Q$3),INDEX(LINEST(OFFSET(AF255,1-$Q$5,0,$Q$5,1),OFFSET(AG255,1-$Q$5,0,$Q$5,9),TRUE,TRUE),1,5),"")</f>
        <v/>
      </c>
      <c r="BE255" s="9">
        <f>IF(AND((ROW()-7)&gt;=$Q$5,(ROW()-6)&lt;=$Q$3),INDEX(LINEST(OFFSET(AF255,1-$Q$5,0,$Q$5,1),OFFSET(AG255,1-$Q$5,0,$Q$5,9),TRUE,TRUE),1,4),"")</f>
        <v/>
      </c>
      <c r="BF255" s="9">
        <f>IF(AND((ROW()-7)&gt;=$Q$5,(ROW()-6)&lt;=$Q$3),INDEX(LINEST(OFFSET(AF255,1-$Q$5,0,$Q$5,1),OFFSET(AG255,1-$Q$5,0,$Q$5,9),TRUE,TRUE),1,3),"")</f>
        <v/>
      </c>
      <c r="BG255" s="9">
        <f>IF(AND((ROW()-7)&gt;=$Q$5,(ROW()-6)&lt;=$Q$3),INDEX(LINEST(OFFSET(AF255,1-$Q$5,0,$Q$5,1),OFFSET(AG255,1-$Q$5,0,$Q$5,9),TRUE,TRUE),1,2),"")</f>
        <v/>
      </c>
      <c r="BH255" s="9">
        <f>IF(AND((ROW()-7)&gt;=$Q$5,(ROW()-6)&lt;=$Q$3),INDEX(LINEST(OFFSET(AF255,1-$Q$5,0,$Q$5,1),OFFSET(AG255,1-$Q$5,0,$Q$5,9),TRUE,TRUE),1,1),"")</f>
        <v/>
      </c>
      <c r="BI255" s="10">
        <f>IF(AND((ROW()-7)&gt;=$Q$5,(ROW()-6)&lt;=$Q$3),INDEX(LINEST(OFFSET(AF255,1-$Q$5,0,$Q$5,1),OFFSET(AG255,1-$Q$5,0,$Q$5,9),TRUE,TRUE),3,1),"")</f>
        <v/>
      </c>
      <c r="BL255" s="9">
        <f>IF(AND((ROW()-6)&lt;=$Q$3,ISNUMBER(AY254)),AY254/$Q$4+AZ254*AG255+BA254*AH255+BB254*AI255+BC254*AJ255+BD254*AK255+BE254*AL255+BF254*AM255+BG254*AN255+BH254*AO255,"")</f>
        <v/>
      </c>
      <c r="BM255">
        <f>IF(ISNUMBER(BL255),AVERAGE(OFFSET(AF254,1-$Q$5,0,$Q$5,1)),"")</f>
        <v/>
      </c>
      <c r="BN255">
        <f>IF(ISNUMBER(BL255),(AF255-BL255)^2,"")</f>
        <v/>
      </c>
      <c r="BO255">
        <f>IF(ISNUMBER(BL255),AF255^2,"")</f>
        <v/>
      </c>
      <c r="BP255">
        <f>IF(ISNUMBER(BL255),(AF255-BM255)^2,"")</f>
        <v/>
      </c>
    </row>
    <row r="256">
      <c r="O256">
        <f>IF($R256="","",IF($Q$1="Weekly",INT(($R256-2)/7),IF($Q$1="Quarterly",YEAR($R256)*4+ROUNDUP(MONTH($R256)/3),YEAR($R256)*12+MONTH($R256))))</f>
        <v/>
      </c>
      <c r="P256">
        <f>IF($R256="","",IF($R257="",1,IF($O256&lt;&gt;$O257,1,0)))</f>
        <v/>
      </c>
      <c r="Q256">
        <f>IF($P256=1,SUM($P$7:$P256),"")</f>
        <v/>
      </c>
      <c r="R256">
        <f>IF($A256="","",IF(ISNUMBER($A256),$A256,IFERROR(DATEVALUE($A256),NA())))</f>
        <v/>
      </c>
      <c r="S256" s="7">
        <f>IFERROR(INDEX($R$7:$R$60000,MATCH(ROW()-6,$Q$7:$Q$60000,0)),"")</f>
        <v/>
      </c>
      <c r="T256">
        <f>IFERROR(INDEX($B$7:$B$60000,MATCH(ROW()-6,$Q$7:$Q$60000,0))*1,"")</f>
        <v/>
      </c>
      <c r="U256">
        <f>IFERROR(INDEX($C$7:$C$60000,MATCH(ROW()-6,$Q$7:$Q$60000,0))*1,"")</f>
        <v/>
      </c>
      <c r="V256">
        <f>IFERROR(INDEX($D$7:$D$60000,MATCH(ROW()-6,$Q$7:$Q$60000,0))*1,"")</f>
        <v/>
      </c>
      <c r="W256">
        <f>IFERROR(INDEX($E$7:$E$60000,MATCH(ROW()-6,$Q$7:$Q$60000,0))*1,"")</f>
        <v/>
      </c>
      <c r="X256">
        <f>IFERROR(INDEX($F$7:$F$60000,MATCH(ROW()-6,$Q$7:$Q$60000,0))*1,"")</f>
        <v/>
      </c>
      <c r="Y256">
        <f>IFERROR(INDEX($G$7:$G$60000,MATCH(ROW()-6,$Q$7:$Q$60000,0))*1,"")</f>
        <v/>
      </c>
      <c r="Z256">
        <f>IFERROR(INDEX($H$7:$H$60000,MATCH(ROW()-6,$Q$7:$Q$60000,0))*1,"")</f>
        <v/>
      </c>
      <c r="AA256">
        <f>IFERROR(INDEX($I$7:$I$60000,MATCH(ROW()-6,$Q$7:$Q$60000,0))*1,"")</f>
        <v/>
      </c>
      <c r="AB256">
        <f>IFERROR(INDEX($J$7:$J$60000,MATCH(ROW()-6,$Q$7:$Q$60000,0))*1,"")</f>
        <v/>
      </c>
      <c r="AC256">
        <f>IFERROR(INDEX($K$7:$K$60000,MATCH(ROW()-6,$Q$7:$Q$60000,0))*1,"")</f>
        <v/>
      </c>
      <c r="AF256" s="9">
        <f>IF(OR($S256="",$S255=""),"",IF($B$5="diff",($T256-$T255),LN($T256/$T255)))</f>
        <v/>
      </c>
      <c r="AG256" s="9">
        <f>IF(OR($S256="",$S255=""),"",IF($C$5="diff",(U256-U255),LN(U256/U255)))</f>
        <v/>
      </c>
      <c r="AH256" s="9">
        <f>IF(OR($S256="",$S255=""),"",IF($D$5="diff",(V256-V255),LN(V256/V255)))</f>
        <v/>
      </c>
      <c r="AI256" s="9">
        <f>IF(OR($S256="",$S255=""),"",IF($E$5="diff",(W256-W255),LN(W256/W255)))</f>
        <v/>
      </c>
      <c r="AJ256" s="9">
        <f>IF(OR($S256="",$S255=""),"",IF($F$5="diff",(X256-X255),LN(X256/X255)))</f>
        <v/>
      </c>
      <c r="AK256" s="9">
        <f>IF(OR($S256="",$S255=""),"",IF($G$5="diff",(Y256-Y255),LN(Y256/Y255)))</f>
        <v/>
      </c>
      <c r="AL256" s="9">
        <f>IF(OR($S256="",$S255=""),"",IF($H$5="diff",(Z256-Z255),LN(Z256/Z255)))</f>
        <v/>
      </c>
      <c r="AM256" s="9">
        <f>IF(OR($S256="",$S255=""),"",IF($I$5="diff",(AA256-AA255),LN(AA256/AA255)))</f>
        <v/>
      </c>
      <c r="AN256" s="9">
        <f>IF(OR($S256="",$S255=""),"",IF($J$5="diff",(AB256-AB255),LN(AB256/AB255)))</f>
        <v/>
      </c>
      <c r="AO256" s="9">
        <f>IF(OR($S256="",$S255=""),"",IF($K$5="diff",(AC256-AC255),LN(AC256/AC255)))</f>
        <v/>
      </c>
      <c r="AR256" s="9">
        <f>IF($AF256="","",$AU$13+$AU$4*AG256+$AU$5*AH256+$AU$6*AI256+$AU$7*AJ256+$AU$8*AK256+$AU$9*AL256+$AU$10*AM256+$AU$11*AN256+$AU$12*AO256)</f>
        <v/>
      </c>
      <c r="AY256" s="10">
        <f>IF(AND((ROW()-7)&gt;=$Q$5,(ROW()-6)&lt;=$Q$3),INDEX(LINEST(OFFSET(AF256,1-$Q$5,0,$Q$5,1),OFFSET(AG256,1-$Q$5,0,$Q$5,9),TRUE,TRUE),1,10)*$Q$4,"")</f>
        <v/>
      </c>
      <c r="AZ256" s="9">
        <f>IF(AND((ROW()-7)&gt;=$Q$5,(ROW()-6)&lt;=$Q$3),INDEX(LINEST(OFFSET(AF256,1-$Q$5,0,$Q$5,1),OFFSET(AG256,1-$Q$5,0,$Q$5,9),TRUE,TRUE),1,9),"")</f>
        <v/>
      </c>
      <c r="BA256" s="9">
        <f>IF(AND((ROW()-7)&gt;=$Q$5,(ROW()-6)&lt;=$Q$3),INDEX(LINEST(OFFSET(AF256,1-$Q$5,0,$Q$5,1),OFFSET(AG256,1-$Q$5,0,$Q$5,9),TRUE,TRUE),1,8),"")</f>
        <v/>
      </c>
      <c r="BB256" s="9">
        <f>IF(AND((ROW()-7)&gt;=$Q$5,(ROW()-6)&lt;=$Q$3),INDEX(LINEST(OFFSET(AF256,1-$Q$5,0,$Q$5,1),OFFSET(AG256,1-$Q$5,0,$Q$5,9),TRUE,TRUE),1,7),"")</f>
        <v/>
      </c>
      <c r="BC256" s="9">
        <f>IF(AND((ROW()-7)&gt;=$Q$5,(ROW()-6)&lt;=$Q$3),INDEX(LINEST(OFFSET(AF256,1-$Q$5,0,$Q$5,1),OFFSET(AG256,1-$Q$5,0,$Q$5,9),TRUE,TRUE),1,6),"")</f>
        <v/>
      </c>
      <c r="BD256" s="9">
        <f>IF(AND((ROW()-7)&gt;=$Q$5,(ROW()-6)&lt;=$Q$3),INDEX(LINEST(OFFSET(AF256,1-$Q$5,0,$Q$5,1),OFFSET(AG256,1-$Q$5,0,$Q$5,9),TRUE,TRUE),1,5),"")</f>
        <v/>
      </c>
      <c r="BE256" s="9">
        <f>IF(AND((ROW()-7)&gt;=$Q$5,(ROW()-6)&lt;=$Q$3),INDEX(LINEST(OFFSET(AF256,1-$Q$5,0,$Q$5,1),OFFSET(AG256,1-$Q$5,0,$Q$5,9),TRUE,TRUE),1,4),"")</f>
        <v/>
      </c>
      <c r="BF256" s="9">
        <f>IF(AND((ROW()-7)&gt;=$Q$5,(ROW()-6)&lt;=$Q$3),INDEX(LINEST(OFFSET(AF256,1-$Q$5,0,$Q$5,1),OFFSET(AG256,1-$Q$5,0,$Q$5,9),TRUE,TRUE),1,3),"")</f>
        <v/>
      </c>
      <c r="BG256" s="9">
        <f>IF(AND((ROW()-7)&gt;=$Q$5,(ROW()-6)&lt;=$Q$3),INDEX(LINEST(OFFSET(AF256,1-$Q$5,0,$Q$5,1),OFFSET(AG256,1-$Q$5,0,$Q$5,9),TRUE,TRUE),1,2),"")</f>
        <v/>
      </c>
      <c r="BH256" s="9">
        <f>IF(AND((ROW()-7)&gt;=$Q$5,(ROW()-6)&lt;=$Q$3),INDEX(LINEST(OFFSET(AF256,1-$Q$5,0,$Q$5,1),OFFSET(AG256,1-$Q$5,0,$Q$5,9),TRUE,TRUE),1,1),"")</f>
        <v/>
      </c>
      <c r="BI256" s="10">
        <f>IF(AND((ROW()-7)&gt;=$Q$5,(ROW()-6)&lt;=$Q$3),INDEX(LINEST(OFFSET(AF256,1-$Q$5,0,$Q$5,1),OFFSET(AG256,1-$Q$5,0,$Q$5,9),TRUE,TRUE),3,1),"")</f>
        <v/>
      </c>
      <c r="BL256" s="9">
        <f>IF(AND((ROW()-6)&lt;=$Q$3,ISNUMBER(AY255)),AY255/$Q$4+AZ255*AG256+BA255*AH256+BB255*AI256+BC255*AJ256+BD255*AK256+BE255*AL256+BF255*AM256+BG255*AN256+BH255*AO256,"")</f>
        <v/>
      </c>
      <c r="BM256">
        <f>IF(ISNUMBER(BL256),AVERAGE(OFFSET(AF255,1-$Q$5,0,$Q$5,1)),"")</f>
        <v/>
      </c>
      <c r="BN256">
        <f>IF(ISNUMBER(BL256),(AF256-BL256)^2,"")</f>
        <v/>
      </c>
      <c r="BO256">
        <f>IF(ISNUMBER(BL256),AF256^2,"")</f>
        <v/>
      </c>
      <c r="BP256">
        <f>IF(ISNUMBER(BL256),(AF256-BM256)^2,"")</f>
        <v/>
      </c>
    </row>
    <row r="257">
      <c r="O257">
        <f>IF($R257="","",IF($Q$1="Weekly",INT(($R257-2)/7),IF($Q$1="Quarterly",YEAR($R257)*4+ROUNDUP(MONTH($R257)/3),YEAR($R257)*12+MONTH($R257))))</f>
        <v/>
      </c>
      <c r="P257">
        <f>IF($R257="","",IF($R258="",1,IF($O257&lt;&gt;$O258,1,0)))</f>
        <v/>
      </c>
      <c r="Q257">
        <f>IF($P257=1,SUM($P$7:$P257),"")</f>
        <v/>
      </c>
      <c r="R257">
        <f>IF($A257="","",IF(ISNUMBER($A257),$A257,IFERROR(DATEVALUE($A257),NA())))</f>
        <v/>
      </c>
      <c r="S257" s="7">
        <f>IFERROR(INDEX($R$7:$R$60000,MATCH(ROW()-6,$Q$7:$Q$60000,0)),"")</f>
        <v/>
      </c>
      <c r="T257">
        <f>IFERROR(INDEX($B$7:$B$60000,MATCH(ROW()-6,$Q$7:$Q$60000,0))*1,"")</f>
        <v/>
      </c>
      <c r="U257">
        <f>IFERROR(INDEX($C$7:$C$60000,MATCH(ROW()-6,$Q$7:$Q$60000,0))*1,"")</f>
        <v/>
      </c>
      <c r="V257">
        <f>IFERROR(INDEX($D$7:$D$60000,MATCH(ROW()-6,$Q$7:$Q$60000,0))*1,"")</f>
        <v/>
      </c>
      <c r="W257">
        <f>IFERROR(INDEX($E$7:$E$60000,MATCH(ROW()-6,$Q$7:$Q$60000,0))*1,"")</f>
        <v/>
      </c>
      <c r="X257">
        <f>IFERROR(INDEX($F$7:$F$60000,MATCH(ROW()-6,$Q$7:$Q$60000,0))*1,"")</f>
        <v/>
      </c>
      <c r="Y257">
        <f>IFERROR(INDEX($G$7:$G$60000,MATCH(ROW()-6,$Q$7:$Q$60000,0))*1,"")</f>
        <v/>
      </c>
      <c r="Z257">
        <f>IFERROR(INDEX($H$7:$H$60000,MATCH(ROW()-6,$Q$7:$Q$60000,0))*1,"")</f>
        <v/>
      </c>
      <c r="AA257">
        <f>IFERROR(INDEX($I$7:$I$60000,MATCH(ROW()-6,$Q$7:$Q$60000,0))*1,"")</f>
        <v/>
      </c>
      <c r="AB257">
        <f>IFERROR(INDEX($J$7:$J$60000,MATCH(ROW()-6,$Q$7:$Q$60000,0))*1,"")</f>
        <v/>
      </c>
      <c r="AC257">
        <f>IFERROR(INDEX($K$7:$K$60000,MATCH(ROW()-6,$Q$7:$Q$60000,0))*1,"")</f>
        <v/>
      </c>
      <c r="AF257" s="9">
        <f>IF(OR($S257="",$S256=""),"",IF($B$5="diff",($T257-$T256),LN($T257/$T256)))</f>
        <v/>
      </c>
      <c r="AG257" s="9">
        <f>IF(OR($S257="",$S256=""),"",IF($C$5="diff",(U257-U256),LN(U257/U256)))</f>
        <v/>
      </c>
      <c r="AH257" s="9">
        <f>IF(OR($S257="",$S256=""),"",IF($D$5="diff",(V257-V256),LN(V257/V256)))</f>
        <v/>
      </c>
      <c r="AI257" s="9">
        <f>IF(OR($S257="",$S256=""),"",IF($E$5="diff",(W257-W256),LN(W257/W256)))</f>
        <v/>
      </c>
      <c r="AJ257" s="9">
        <f>IF(OR($S257="",$S256=""),"",IF($F$5="diff",(X257-X256),LN(X257/X256)))</f>
        <v/>
      </c>
      <c r="AK257" s="9">
        <f>IF(OR($S257="",$S256=""),"",IF($G$5="diff",(Y257-Y256),LN(Y257/Y256)))</f>
        <v/>
      </c>
      <c r="AL257" s="9">
        <f>IF(OR($S257="",$S256=""),"",IF($H$5="diff",(Z257-Z256),LN(Z257/Z256)))</f>
        <v/>
      </c>
      <c r="AM257" s="9">
        <f>IF(OR($S257="",$S256=""),"",IF($I$5="diff",(AA257-AA256),LN(AA257/AA256)))</f>
        <v/>
      </c>
      <c r="AN257" s="9">
        <f>IF(OR($S257="",$S256=""),"",IF($J$5="diff",(AB257-AB256),LN(AB257/AB256)))</f>
        <v/>
      </c>
      <c r="AO257" s="9">
        <f>IF(OR($S257="",$S256=""),"",IF($K$5="diff",(AC257-AC256),LN(AC257/AC256)))</f>
        <v/>
      </c>
      <c r="AR257" s="9">
        <f>IF($AF257="","",$AU$13+$AU$4*AG257+$AU$5*AH257+$AU$6*AI257+$AU$7*AJ257+$AU$8*AK257+$AU$9*AL257+$AU$10*AM257+$AU$11*AN257+$AU$12*AO257)</f>
        <v/>
      </c>
      <c r="AY257" s="10">
        <f>IF(AND((ROW()-7)&gt;=$Q$5,(ROW()-6)&lt;=$Q$3),INDEX(LINEST(OFFSET(AF257,1-$Q$5,0,$Q$5,1),OFFSET(AG257,1-$Q$5,0,$Q$5,9),TRUE,TRUE),1,10)*$Q$4,"")</f>
        <v/>
      </c>
      <c r="AZ257" s="9">
        <f>IF(AND((ROW()-7)&gt;=$Q$5,(ROW()-6)&lt;=$Q$3),INDEX(LINEST(OFFSET(AF257,1-$Q$5,0,$Q$5,1),OFFSET(AG257,1-$Q$5,0,$Q$5,9),TRUE,TRUE),1,9),"")</f>
        <v/>
      </c>
      <c r="BA257" s="9">
        <f>IF(AND((ROW()-7)&gt;=$Q$5,(ROW()-6)&lt;=$Q$3),INDEX(LINEST(OFFSET(AF257,1-$Q$5,0,$Q$5,1),OFFSET(AG257,1-$Q$5,0,$Q$5,9),TRUE,TRUE),1,8),"")</f>
        <v/>
      </c>
      <c r="BB257" s="9">
        <f>IF(AND((ROW()-7)&gt;=$Q$5,(ROW()-6)&lt;=$Q$3),INDEX(LINEST(OFFSET(AF257,1-$Q$5,0,$Q$5,1),OFFSET(AG257,1-$Q$5,0,$Q$5,9),TRUE,TRUE),1,7),"")</f>
        <v/>
      </c>
      <c r="BC257" s="9">
        <f>IF(AND((ROW()-7)&gt;=$Q$5,(ROW()-6)&lt;=$Q$3),INDEX(LINEST(OFFSET(AF257,1-$Q$5,0,$Q$5,1),OFFSET(AG257,1-$Q$5,0,$Q$5,9),TRUE,TRUE),1,6),"")</f>
        <v/>
      </c>
      <c r="BD257" s="9">
        <f>IF(AND((ROW()-7)&gt;=$Q$5,(ROW()-6)&lt;=$Q$3),INDEX(LINEST(OFFSET(AF257,1-$Q$5,0,$Q$5,1),OFFSET(AG257,1-$Q$5,0,$Q$5,9),TRUE,TRUE),1,5),"")</f>
        <v/>
      </c>
      <c r="BE257" s="9">
        <f>IF(AND((ROW()-7)&gt;=$Q$5,(ROW()-6)&lt;=$Q$3),INDEX(LINEST(OFFSET(AF257,1-$Q$5,0,$Q$5,1),OFFSET(AG257,1-$Q$5,0,$Q$5,9),TRUE,TRUE),1,4),"")</f>
        <v/>
      </c>
      <c r="BF257" s="9">
        <f>IF(AND((ROW()-7)&gt;=$Q$5,(ROW()-6)&lt;=$Q$3),INDEX(LINEST(OFFSET(AF257,1-$Q$5,0,$Q$5,1),OFFSET(AG257,1-$Q$5,0,$Q$5,9),TRUE,TRUE),1,3),"")</f>
        <v/>
      </c>
      <c r="BG257" s="9">
        <f>IF(AND((ROW()-7)&gt;=$Q$5,(ROW()-6)&lt;=$Q$3),INDEX(LINEST(OFFSET(AF257,1-$Q$5,0,$Q$5,1),OFFSET(AG257,1-$Q$5,0,$Q$5,9),TRUE,TRUE),1,2),"")</f>
        <v/>
      </c>
      <c r="BH257" s="9">
        <f>IF(AND((ROW()-7)&gt;=$Q$5,(ROW()-6)&lt;=$Q$3),INDEX(LINEST(OFFSET(AF257,1-$Q$5,0,$Q$5,1),OFFSET(AG257,1-$Q$5,0,$Q$5,9),TRUE,TRUE),1,1),"")</f>
        <v/>
      </c>
      <c r="BI257" s="10">
        <f>IF(AND((ROW()-7)&gt;=$Q$5,(ROW()-6)&lt;=$Q$3),INDEX(LINEST(OFFSET(AF257,1-$Q$5,0,$Q$5,1),OFFSET(AG257,1-$Q$5,0,$Q$5,9),TRUE,TRUE),3,1),"")</f>
        <v/>
      </c>
      <c r="BL257" s="9">
        <f>IF(AND((ROW()-6)&lt;=$Q$3,ISNUMBER(AY256)),AY256/$Q$4+AZ256*AG257+BA256*AH257+BB256*AI257+BC256*AJ257+BD256*AK257+BE256*AL257+BF256*AM257+BG256*AN257+BH256*AO257,"")</f>
        <v/>
      </c>
      <c r="BM257">
        <f>IF(ISNUMBER(BL257),AVERAGE(OFFSET(AF256,1-$Q$5,0,$Q$5,1)),"")</f>
        <v/>
      </c>
      <c r="BN257">
        <f>IF(ISNUMBER(BL257),(AF257-BL257)^2,"")</f>
        <v/>
      </c>
      <c r="BO257">
        <f>IF(ISNUMBER(BL257),AF257^2,"")</f>
        <v/>
      </c>
      <c r="BP257">
        <f>IF(ISNUMBER(BL257),(AF257-BM257)^2,"")</f>
        <v/>
      </c>
    </row>
    <row r="258">
      <c r="O258">
        <f>IF($R258="","",IF($Q$1="Weekly",INT(($R258-2)/7),IF($Q$1="Quarterly",YEAR($R258)*4+ROUNDUP(MONTH($R258)/3),YEAR($R258)*12+MONTH($R258))))</f>
        <v/>
      </c>
      <c r="P258">
        <f>IF($R258="","",IF($R259="",1,IF($O258&lt;&gt;$O259,1,0)))</f>
        <v/>
      </c>
      <c r="Q258">
        <f>IF($P258=1,SUM($P$7:$P258),"")</f>
        <v/>
      </c>
      <c r="R258">
        <f>IF($A258="","",IF(ISNUMBER($A258),$A258,IFERROR(DATEVALUE($A258),NA())))</f>
        <v/>
      </c>
      <c r="S258" s="7">
        <f>IFERROR(INDEX($R$7:$R$60000,MATCH(ROW()-6,$Q$7:$Q$60000,0)),"")</f>
        <v/>
      </c>
      <c r="T258">
        <f>IFERROR(INDEX($B$7:$B$60000,MATCH(ROW()-6,$Q$7:$Q$60000,0))*1,"")</f>
        <v/>
      </c>
      <c r="U258">
        <f>IFERROR(INDEX($C$7:$C$60000,MATCH(ROW()-6,$Q$7:$Q$60000,0))*1,"")</f>
        <v/>
      </c>
      <c r="V258">
        <f>IFERROR(INDEX($D$7:$D$60000,MATCH(ROW()-6,$Q$7:$Q$60000,0))*1,"")</f>
        <v/>
      </c>
      <c r="W258">
        <f>IFERROR(INDEX($E$7:$E$60000,MATCH(ROW()-6,$Q$7:$Q$60000,0))*1,"")</f>
        <v/>
      </c>
      <c r="X258">
        <f>IFERROR(INDEX($F$7:$F$60000,MATCH(ROW()-6,$Q$7:$Q$60000,0))*1,"")</f>
        <v/>
      </c>
      <c r="Y258">
        <f>IFERROR(INDEX($G$7:$G$60000,MATCH(ROW()-6,$Q$7:$Q$60000,0))*1,"")</f>
        <v/>
      </c>
      <c r="Z258">
        <f>IFERROR(INDEX($H$7:$H$60000,MATCH(ROW()-6,$Q$7:$Q$60000,0))*1,"")</f>
        <v/>
      </c>
      <c r="AA258">
        <f>IFERROR(INDEX($I$7:$I$60000,MATCH(ROW()-6,$Q$7:$Q$60000,0))*1,"")</f>
        <v/>
      </c>
      <c r="AB258">
        <f>IFERROR(INDEX($J$7:$J$60000,MATCH(ROW()-6,$Q$7:$Q$60000,0))*1,"")</f>
        <v/>
      </c>
      <c r="AC258">
        <f>IFERROR(INDEX($K$7:$K$60000,MATCH(ROW()-6,$Q$7:$Q$60000,0))*1,"")</f>
        <v/>
      </c>
      <c r="AF258" s="9">
        <f>IF(OR($S258="",$S257=""),"",IF($B$5="diff",($T258-$T257),LN($T258/$T257)))</f>
        <v/>
      </c>
      <c r="AG258" s="9">
        <f>IF(OR($S258="",$S257=""),"",IF($C$5="diff",(U258-U257),LN(U258/U257)))</f>
        <v/>
      </c>
      <c r="AH258" s="9">
        <f>IF(OR($S258="",$S257=""),"",IF($D$5="diff",(V258-V257),LN(V258/V257)))</f>
        <v/>
      </c>
      <c r="AI258" s="9">
        <f>IF(OR($S258="",$S257=""),"",IF($E$5="diff",(W258-W257),LN(W258/W257)))</f>
        <v/>
      </c>
      <c r="AJ258" s="9">
        <f>IF(OR($S258="",$S257=""),"",IF($F$5="diff",(X258-X257),LN(X258/X257)))</f>
        <v/>
      </c>
      <c r="AK258" s="9">
        <f>IF(OR($S258="",$S257=""),"",IF($G$5="diff",(Y258-Y257),LN(Y258/Y257)))</f>
        <v/>
      </c>
      <c r="AL258" s="9">
        <f>IF(OR($S258="",$S257=""),"",IF($H$5="diff",(Z258-Z257),LN(Z258/Z257)))</f>
        <v/>
      </c>
      <c r="AM258" s="9">
        <f>IF(OR($S258="",$S257=""),"",IF($I$5="diff",(AA258-AA257),LN(AA258/AA257)))</f>
        <v/>
      </c>
      <c r="AN258" s="9">
        <f>IF(OR($S258="",$S257=""),"",IF($J$5="diff",(AB258-AB257),LN(AB258/AB257)))</f>
        <v/>
      </c>
      <c r="AO258" s="9">
        <f>IF(OR($S258="",$S257=""),"",IF($K$5="diff",(AC258-AC257),LN(AC258/AC257)))</f>
        <v/>
      </c>
      <c r="AR258" s="9">
        <f>IF($AF258="","",$AU$13+$AU$4*AG258+$AU$5*AH258+$AU$6*AI258+$AU$7*AJ258+$AU$8*AK258+$AU$9*AL258+$AU$10*AM258+$AU$11*AN258+$AU$12*AO258)</f>
        <v/>
      </c>
      <c r="AY258" s="10">
        <f>IF(AND((ROW()-7)&gt;=$Q$5,(ROW()-6)&lt;=$Q$3),INDEX(LINEST(OFFSET(AF258,1-$Q$5,0,$Q$5,1),OFFSET(AG258,1-$Q$5,0,$Q$5,9),TRUE,TRUE),1,10)*$Q$4,"")</f>
        <v/>
      </c>
      <c r="AZ258" s="9">
        <f>IF(AND((ROW()-7)&gt;=$Q$5,(ROW()-6)&lt;=$Q$3),INDEX(LINEST(OFFSET(AF258,1-$Q$5,0,$Q$5,1),OFFSET(AG258,1-$Q$5,0,$Q$5,9),TRUE,TRUE),1,9),"")</f>
        <v/>
      </c>
      <c r="BA258" s="9">
        <f>IF(AND((ROW()-7)&gt;=$Q$5,(ROW()-6)&lt;=$Q$3),INDEX(LINEST(OFFSET(AF258,1-$Q$5,0,$Q$5,1),OFFSET(AG258,1-$Q$5,0,$Q$5,9),TRUE,TRUE),1,8),"")</f>
        <v/>
      </c>
      <c r="BB258" s="9">
        <f>IF(AND((ROW()-7)&gt;=$Q$5,(ROW()-6)&lt;=$Q$3),INDEX(LINEST(OFFSET(AF258,1-$Q$5,0,$Q$5,1),OFFSET(AG258,1-$Q$5,0,$Q$5,9),TRUE,TRUE),1,7),"")</f>
        <v/>
      </c>
      <c r="BC258" s="9">
        <f>IF(AND((ROW()-7)&gt;=$Q$5,(ROW()-6)&lt;=$Q$3),INDEX(LINEST(OFFSET(AF258,1-$Q$5,0,$Q$5,1),OFFSET(AG258,1-$Q$5,0,$Q$5,9),TRUE,TRUE),1,6),"")</f>
        <v/>
      </c>
      <c r="BD258" s="9">
        <f>IF(AND((ROW()-7)&gt;=$Q$5,(ROW()-6)&lt;=$Q$3),INDEX(LINEST(OFFSET(AF258,1-$Q$5,0,$Q$5,1),OFFSET(AG258,1-$Q$5,0,$Q$5,9),TRUE,TRUE),1,5),"")</f>
        <v/>
      </c>
      <c r="BE258" s="9">
        <f>IF(AND((ROW()-7)&gt;=$Q$5,(ROW()-6)&lt;=$Q$3),INDEX(LINEST(OFFSET(AF258,1-$Q$5,0,$Q$5,1),OFFSET(AG258,1-$Q$5,0,$Q$5,9),TRUE,TRUE),1,4),"")</f>
        <v/>
      </c>
      <c r="BF258" s="9">
        <f>IF(AND((ROW()-7)&gt;=$Q$5,(ROW()-6)&lt;=$Q$3),INDEX(LINEST(OFFSET(AF258,1-$Q$5,0,$Q$5,1),OFFSET(AG258,1-$Q$5,0,$Q$5,9),TRUE,TRUE),1,3),"")</f>
        <v/>
      </c>
      <c r="BG258" s="9">
        <f>IF(AND((ROW()-7)&gt;=$Q$5,(ROW()-6)&lt;=$Q$3),INDEX(LINEST(OFFSET(AF258,1-$Q$5,0,$Q$5,1),OFFSET(AG258,1-$Q$5,0,$Q$5,9),TRUE,TRUE),1,2),"")</f>
        <v/>
      </c>
      <c r="BH258" s="9">
        <f>IF(AND((ROW()-7)&gt;=$Q$5,(ROW()-6)&lt;=$Q$3),INDEX(LINEST(OFFSET(AF258,1-$Q$5,0,$Q$5,1),OFFSET(AG258,1-$Q$5,0,$Q$5,9),TRUE,TRUE),1,1),"")</f>
        <v/>
      </c>
      <c r="BI258" s="10">
        <f>IF(AND((ROW()-7)&gt;=$Q$5,(ROW()-6)&lt;=$Q$3),INDEX(LINEST(OFFSET(AF258,1-$Q$5,0,$Q$5,1),OFFSET(AG258,1-$Q$5,0,$Q$5,9),TRUE,TRUE),3,1),"")</f>
        <v/>
      </c>
      <c r="BL258" s="9">
        <f>IF(AND((ROW()-6)&lt;=$Q$3,ISNUMBER(AY257)),AY257/$Q$4+AZ257*AG258+BA257*AH258+BB257*AI258+BC257*AJ258+BD257*AK258+BE257*AL258+BF257*AM258+BG257*AN258+BH257*AO258,"")</f>
        <v/>
      </c>
      <c r="BM258">
        <f>IF(ISNUMBER(BL258),AVERAGE(OFFSET(AF257,1-$Q$5,0,$Q$5,1)),"")</f>
        <v/>
      </c>
      <c r="BN258">
        <f>IF(ISNUMBER(BL258),(AF258-BL258)^2,"")</f>
        <v/>
      </c>
      <c r="BO258">
        <f>IF(ISNUMBER(BL258),AF258^2,"")</f>
        <v/>
      </c>
      <c r="BP258">
        <f>IF(ISNUMBER(BL258),(AF258-BM258)^2,"")</f>
        <v/>
      </c>
    </row>
    <row r="259">
      <c r="O259">
        <f>IF($R259="","",IF($Q$1="Weekly",INT(($R259-2)/7),IF($Q$1="Quarterly",YEAR($R259)*4+ROUNDUP(MONTH($R259)/3),YEAR($R259)*12+MONTH($R259))))</f>
        <v/>
      </c>
      <c r="P259">
        <f>IF($R259="","",IF($R260="",1,IF($O259&lt;&gt;$O260,1,0)))</f>
        <v/>
      </c>
      <c r="Q259">
        <f>IF($P259=1,SUM($P$7:$P259),"")</f>
        <v/>
      </c>
      <c r="R259">
        <f>IF($A259="","",IF(ISNUMBER($A259),$A259,IFERROR(DATEVALUE($A259),NA())))</f>
        <v/>
      </c>
      <c r="S259" s="7">
        <f>IFERROR(INDEX($R$7:$R$60000,MATCH(ROW()-6,$Q$7:$Q$60000,0)),"")</f>
        <v/>
      </c>
      <c r="T259">
        <f>IFERROR(INDEX($B$7:$B$60000,MATCH(ROW()-6,$Q$7:$Q$60000,0))*1,"")</f>
        <v/>
      </c>
      <c r="U259">
        <f>IFERROR(INDEX($C$7:$C$60000,MATCH(ROW()-6,$Q$7:$Q$60000,0))*1,"")</f>
        <v/>
      </c>
      <c r="V259">
        <f>IFERROR(INDEX($D$7:$D$60000,MATCH(ROW()-6,$Q$7:$Q$60000,0))*1,"")</f>
        <v/>
      </c>
      <c r="W259">
        <f>IFERROR(INDEX($E$7:$E$60000,MATCH(ROW()-6,$Q$7:$Q$60000,0))*1,"")</f>
        <v/>
      </c>
      <c r="X259">
        <f>IFERROR(INDEX($F$7:$F$60000,MATCH(ROW()-6,$Q$7:$Q$60000,0))*1,"")</f>
        <v/>
      </c>
      <c r="Y259">
        <f>IFERROR(INDEX($G$7:$G$60000,MATCH(ROW()-6,$Q$7:$Q$60000,0))*1,"")</f>
        <v/>
      </c>
      <c r="Z259">
        <f>IFERROR(INDEX($H$7:$H$60000,MATCH(ROW()-6,$Q$7:$Q$60000,0))*1,"")</f>
        <v/>
      </c>
      <c r="AA259">
        <f>IFERROR(INDEX($I$7:$I$60000,MATCH(ROW()-6,$Q$7:$Q$60000,0))*1,"")</f>
        <v/>
      </c>
      <c r="AB259">
        <f>IFERROR(INDEX($J$7:$J$60000,MATCH(ROW()-6,$Q$7:$Q$60000,0))*1,"")</f>
        <v/>
      </c>
      <c r="AC259">
        <f>IFERROR(INDEX($K$7:$K$60000,MATCH(ROW()-6,$Q$7:$Q$60000,0))*1,"")</f>
        <v/>
      </c>
      <c r="AF259" s="9">
        <f>IF(OR($S259="",$S258=""),"",IF($B$5="diff",($T259-$T258),LN($T259/$T258)))</f>
        <v/>
      </c>
      <c r="AG259" s="9">
        <f>IF(OR($S259="",$S258=""),"",IF($C$5="diff",(U259-U258),LN(U259/U258)))</f>
        <v/>
      </c>
      <c r="AH259" s="9">
        <f>IF(OR($S259="",$S258=""),"",IF($D$5="diff",(V259-V258),LN(V259/V258)))</f>
        <v/>
      </c>
      <c r="AI259" s="9">
        <f>IF(OR($S259="",$S258=""),"",IF($E$5="diff",(W259-W258),LN(W259/W258)))</f>
        <v/>
      </c>
      <c r="AJ259" s="9">
        <f>IF(OR($S259="",$S258=""),"",IF($F$5="diff",(X259-X258),LN(X259/X258)))</f>
        <v/>
      </c>
      <c r="AK259" s="9">
        <f>IF(OR($S259="",$S258=""),"",IF($G$5="diff",(Y259-Y258),LN(Y259/Y258)))</f>
        <v/>
      </c>
      <c r="AL259" s="9">
        <f>IF(OR($S259="",$S258=""),"",IF($H$5="diff",(Z259-Z258),LN(Z259/Z258)))</f>
        <v/>
      </c>
      <c r="AM259" s="9">
        <f>IF(OR($S259="",$S258=""),"",IF($I$5="diff",(AA259-AA258),LN(AA259/AA258)))</f>
        <v/>
      </c>
      <c r="AN259" s="9">
        <f>IF(OR($S259="",$S258=""),"",IF($J$5="diff",(AB259-AB258),LN(AB259/AB258)))</f>
        <v/>
      </c>
      <c r="AO259" s="9">
        <f>IF(OR($S259="",$S258=""),"",IF($K$5="diff",(AC259-AC258),LN(AC259/AC258)))</f>
        <v/>
      </c>
      <c r="AR259" s="9">
        <f>IF($AF259="","",$AU$13+$AU$4*AG259+$AU$5*AH259+$AU$6*AI259+$AU$7*AJ259+$AU$8*AK259+$AU$9*AL259+$AU$10*AM259+$AU$11*AN259+$AU$12*AO259)</f>
        <v/>
      </c>
      <c r="AY259" s="10">
        <f>IF(AND((ROW()-7)&gt;=$Q$5,(ROW()-6)&lt;=$Q$3),INDEX(LINEST(OFFSET(AF259,1-$Q$5,0,$Q$5,1),OFFSET(AG259,1-$Q$5,0,$Q$5,9),TRUE,TRUE),1,10)*$Q$4,"")</f>
        <v/>
      </c>
      <c r="AZ259" s="9">
        <f>IF(AND((ROW()-7)&gt;=$Q$5,(ROW()-6)&lt;=$Q$3),INDEX(LINEST(OFFSET(AF259,1-$Q$5,0,$Q$5,1),OFFSET(AG259,1-$Q$5,0,$Q$5,9),TRUE,TRUE),1,9),"")</f>
        <v/>
      </c>
      <c r="BA259" s="9">
        <f>IF(AND((ROW()-7)&gt;=$Q$5,(ROW()-6)&lt;=$Q$3),INDEX(LINEST(OFFSET(AF259,1-$Q$5,0,$Q$5,1),OFFSET(AG259,1-$Q$5,0,$Q$5,9),TRUE,TRUE),1,8),"")</f>
        <v/>
      </c>
      <c r="BB259" s="9">
        <f>IF(AND((ROW()-7)&gt;=$Q$5,(ROW()-6)&lt;=$Q$3),INDEX(LINEST(OFFSET(AF259,1-$Q$5,0,$Q$5,1),OFFSET(AG259,1-$Q$5,0,$Q$5,9),TRUE,TRUE),1,7),"")</f>
        <v/>
      </c>
      <c r="BC259" s="9">
        <f>IF(AND((ROW()-7)&gt;=$Q$5,(ROW()-6)&lt;=$Q$3),INDEX(LINEST(OFFSET(AF259,1-$Q$5,0,$Q$5,1),OFFSET(AG259,1-$Q$5,0,$Q$5,9),TRUE,TRUE),1,6),"")</f>
        <v/>
      </c>
      <c r="BD259" s="9">
        <f>IF(AND((ROW()-7)&gt;=$Q$5,(ROW()-6)&lt;=$Q$3),INDEX(LINEST(OFFSET(AF259,1-$Q$5,0,$Q$5,1),OFFSET(AG259,1-$Q$5,0,$Q$5,9),TRUE,TRUE),1,5),"")</f>
        <v/>
      </c>
      <c r="BE259" s="9">
        <f>IF(AND((ROW()-7)&gt;=$Q$5,(ROW()-6)&lt;=$Q$3),INDEX(LINEST(OFFSET(AF259,1-$Q$5,0,$Q$5,1),OFFSET(AG259,1-$Q$5,0,$Q$5,9),TRUE,TRUE),1,4),"")</f>
        <v/>
      </c>
      <c r="BF259" s="9">
        <f>IF(AND((ROW()-7)&gt;=$Q$5,(ROW()-6)&lt;=$Q$3),INDEX(LINEST(OFFSET(AF259,1-$Q$5,0,$Q$5,1),OFFSET(AG259,1-$Q$5,0,$Q$5,9),TRUE,TRUE),1,3),"")</f>
        <v/>
      </c>
      <c r="BG259" s="9">
        <f>IF(AND((ROW()-7)&gt;=$Q$5,(ROW()-6)&lt;=$Q$3),INDEX(LINEST(OFFSET(AF259,1-$Q$5,0,$Q$5,1),OFFSET(AG259,1-$Q$5,0,$Q$5,9),TRUE,TRUE),1,2),"")</f>
        <v/>
      </c>
      <c r="BH259" s="9">
        <f>IF(AND((ROW()-7)&gt;=$Q$5,(ROW()-6)&lt;=$Q$3),INDEX(LINEST(OFFSET(AF259,1-$Q$5,0,$Q$5,1),OFFSET(AG259,1-$Q$5,0,$Q$5,9),TRUE,TRUE),1,1),"")</f>
        <v/>
      </c>
      <c r="BI259" s="10">
        <f>IF(AND((ROW()-7)&gt;=$Q$5,(ROW()-6)&lt;=$Q$3),INDEX(LINEST(OFFSET(AF259,1-$Q$5,0,$Q$5,1),OFFSET(AG259,1-$Q$5,0,$Q$5,9),TRUE,TRUE),3,1),"")</f>
        <v/>
      </c>
      <c r="BL259" s="9">
        <f>IF(AND((ROW()-6)&lt;=$Q$3,ISNUMBER(AY258)),AY258/$Q$4+AZ258*AG259+BA258*AH259+BB258*AI259+BC258*AJ259+BD258*AK259+BE258*AL259+BF258*AM259+BG258*AN259+BH258*AO259,"")</f>
        <v/>
      </c>
      <c r="BM259">
        <f>IF(ISNUMBER(BL259),AVERAGE(OFFSET(AF258,1-$Q$5,0,$Q$5,1)),"")</f>
        <v/>
      </c>
      <c r="BN259">
        <f>IF(ISNUMBER(BL259),(AF259-BL259)^2,"")</f>
        <v/>
      </c>
      <c r="BO259">
        <f>IF(ISNUMBER(BL259),AF259^2,"")</f>
        <v/>
      </c>
      <c r="BP259">
        <f>IF(ISNUMBER(BL259),(AF259-BM259)^2,"")</f>
        <v/>
      </c>
    </row>
    <row r="260">
      <c r="O260">
        <f>IF($R260="","",IF($Q$1="Weekly",INT(($R260-2)/7),IF($Q$1="Quarterly",YEAR($R260)*4+ROUNDUP(MONTH($R260)/3),YEAR($R260)*12+MONTH($R260))))</f>
        <v/>
      </c>
      <c r="P260">
        <f>IF($R260="","",IF($R261="",1,IF($O260&lt;&gt;$O261,1,0)))</f>
        <v/>
      </c>
      <c r="Q260">
        <f>IF($P260=1,SUM($P$7:$P260),"")</f>
        <v/>
      </c>
      <c r="R260">
        <f>IF($A260="","",IF(ISNUMBER($A260),$A260,IFERROR(DATEVALUE($A260),NA())))</f>
        <v/>
      </c>
      <c r="S260" s="7">
        <f>IFERROR(INDEX($R$7:$R$60000,MATCH(ROW()-6,$Q$7:$Q$60000,0)),"")</f>
        <v/>
      </c>
      <c r="T260">
        <f>IFERROR(INDEX($B$7:$B$60000,MATCH(ROW()-6,$Q$7:$Q$60000,0))*1,"")</f>
        <v/>
      </c>
      <c r="U260">
        <f>IFERROR(INDEX($C$7:$C$60000,MATCH(ROW()-6,$Q$7:$Q$60000,0))*1,"")</f>
        <v/>
      </c>
      <c r="V260">
        <f>IFERROR(INDEX($D$7:$D$60000,MATCH(ROW()-6,$Q$7:$Q$60000,0))*1,"")</f>
        <v/>
      </c>
      <c r="W260">
        <f>IFERROR(INDEX($E$7:$E$60000,MATCH(ROW()-6,$Q$7:$Q$60000,0))*1,"")</f>
        <v/>
      </c>
      <c r="X260">
        <f>IFERROR(INDEX($F$7:$F$60000,MATCH(ROW()-6,$Q$7:$Q$60000,0))*1,"")</f>
        <v/>
      </c>
      <c r="Y260">
        <f>IFERROR(INDEX($G$7:$G$60000,MATCH(ROW()-6,$Q$7:$Q$60000,0))*1,"")</f>
        <v/>
      </c>
      <c r="Z260">
        <f>IFERROR(INDEX($H$7:$H$60000,MATCH(ROW()-6,$Q$7:$Q$60000,0))*1,"")</f>
        <v/>
      </c>
      <c r="AA260">
        <f>IFERROR(INDEX($I$7:$I$60000,MATCH(ROW()-6,$Q$7:$Q$60000,0))*1,"")</f>
        <v/>
      </c>
      <c r="AB260">
        <f>IFERROR(INDEX($J$7:$J$60000,MATCH(ROW()-6,$Q$7:$Q$60000,0))*1,"")</f>
        <v/>
      </c>
      <c r="AC260">
        <f>IFERROR(INDEX($K$7:$K$60000,MATCH(ROW()-6,$Q$7:$Q$60000,0))*1,"")</f>
        <v/>
      </c>
      <c r="AF260" s="9">
        <f>IF(OR($S260="",$S259=""),"",IF($B$5="diff",($T260-$T259),LN($T260/$T259)))</f>
        <v/>
      </c>
      <c r="AG260" s="9">
        <f>IF(OR($S260="",$S259=""),"",IF($C$5="diff",(U260-U259),LN(U260/U259)))</f>
        <v/>
      </c>
      <c r="AH260" s="9">
        <f>IF(OR($S260="",$S259=""),"",IF($D$5="diff",(V260-V259),LN(V260/V259)))</f>
        <v/>
      </c>
      <c r="AI260" s="9">
        <f>IF(OR($S260="",$S259=""),"",IF($E$5="diff",(W260-W259),LN(W260/W259)))</f>
        <v/>
      </c>
      <c r="AJ260" s="9">
        <f>IF(OR($S260="",$S259=""),"",IF($F$5="diff",(X260-X259),LN(X260/X259)))</f>
        <v/>
      </c>
      <c r="AK260" s="9">
        <f>IF(OR($S260="",$S259=""),"",IF($G$5="diff",(Y260-Y259),LN(Y260/Y259)))</f>
        <v/>
      </c>
      <c r="AL260" s="9">
        <f>IF(OR($S260="",$S259=""),"",IF($H$5="diff",(Z260-Z259),LN(Z260/Z259)))</f>
        <v/>
      </c>
      <c r="AM260" s="9">
        <f>IF(OR($S260="",$S259=""),"",IF($I$5="diff",(AA260-AA259),LN(AA260/AA259)))</f>
        <v/>
      </c>
      <c r="AN260" s="9">
        <f>IF(OR($S260="",$S259=""),"",IF($J$5="diff",(AB260-AB259),LN(AB260/AB259)))</f>
        <v/>
      </c>
      <c r="AO260" s="9">
        <f>IF(OR($S260="",$S259=""),"",IF($K$5="diff",(AC260-AC259),LN(AC260/AC259)))</f>
        <v/>
      </c>
      <c r="AR260" s="9">
        <f>IF($AF260="","",$AU$13+$AU$4*AG260+$AU$5*AH260+$AU$6*AI260+$AU$7*AJ260+$AU$8*AK260+$AU$9*AL260+$AU$10*AM260+$AU$11*AN260+$AU$12*AO260)</f>
        <v/>
      </c>
      <c r="AY260" s="10">
        <f>IF(AND((ROW()-7)&gt;=$Q$5,(ROW()-6)&lt;=$Q$3),INDEX(LINEST(OFFSET(AF260,1-$Q$5,0,$Q$5,1),OFFSET(AG260,1-$Q$5,0,$Q$5,9),TRUE,TRUE),1,10)*$Q$4,"")</f>
        <v/>
      </c>
      <c r="AZ260" s="9">
        <f>IF(AND((ROW()-7)&gt;=$Q$5,(ROW()-6)&lt;=$Q$3),INDEX(LINEST(OFFSET(AF260,1-$Q$5,0,$Q$5,1),OFFSET(AG260,1-$Q$5,0,$Q$5,9),TRUE,TRUE),1,9),"")</f>
        <v/>
      </c>
      <c r="BA260" s="9">
        <f>IF(AND((ROW()-7)&gt;=$Q$5,(ROW()-6)&lt;=$Q$3),INDEX(LINEST(OFFSET(AF260,1-$Q$5,0,$Q$5,1),OFFSET(AG260,1-$Q$5,0,$Q$5,9),TRUE,TRUE),1,8),"")</f>
        <v/>
      </c>
      <c r="BB260" s="9">
        <f>IF(AND((ROW()-7)&gt;=$Q$5,(ROW()-6)&lt;=$Q$3),INDEX(LINEST(OFFSET(AF260,1-$Q$5,0,$Q$5,1),OFFSET(AG260,1-$Q$5,0,$Q$5,9),TRUE,TRUE),1,7),"")</f>
        <v/>
      </c>
      <c r="BC260" s="9">
        <f>IF(AND((ROW()-7)&gt;=$Q$5,(ROW()-6)&lt;=$Q$3),INDEX(LINEST(OFFSET(AF260,1-$Q$5,0,$Q$5,1),OFFSET(AG260,1-$Q$5,0,$Q$5,9),TRUE,TRUE),1,6),"")</f>
        <v/>
      </c>
      <c r="BD260" s="9">
        <f>IF(AND((ROW()-7)&gt;=$Q$5,(ROW()-6)&lt;=$Q$3),INDEX(LINEST(OFFSET(AF260,1-$Q$5,0,$Q$5,1),OFFSET(AG260,1-$Q$5,0,$Q$5,9),TRUE,TRUE),1,5),"")</f>
        <v/>
      </c>
      <c r="BE260" s="9">
        <f>IF(AND((ROW()-7)&gt;=$Q$5,(ROW()-6)&lt;=$Q$3),INDEX(LINEST(OFFSET(AF260,1-$Q$5,0,$Q$5,1),OFFSET(AG260,1-$Q$5,0,$Q$5,9),TRUE,TRUE),1,4),"")</f>
        <v/>
      </c>
      <c r="BF260" s="9">
        <f>IF(AND((ROW()-7)&gt;=$Q$5,(ROW()-6)&lt;=$Q$3),INDEX(LINEST(OFFSET(AF260,1-$Q$5,0,$Q$5,1),OFFSET(AG260,1-$Q$5,0,$Q$5,9),TRUE,TRUE),1,3),"")</f>
        <v/>
      </c>
      <c r="BG260" s="9">
        <f>IF(AND((ROW()-7)&gt;=$Q$5,(ROW()-6)&lt;=$Q$3),INDEX(LINEST(OFFSET(AF260,1-$Q$5,0,$Q$5,1),OFFSET(AG260,1-$Q$5,0,$Q$5,9),TRUE,TRUE),1,2),"")</f>
        <v/>
      </c>
      <c r="BH260" s="9">
        <f>IF(AND((ROW()-7)&gt;=$Q$5,(ROW()-6)&lt;=$Q$3),INDEX(LINEST(OFFSET(AF260,1-$Q$5,0,$Q$5,1),OFFSET(AG260,1-$Q$5,0,$Q$5,9),TRUE,TRUE),1,1),"")</f>
        <v/>
      </c>
      <c r="BI260" s="10">
        <f>IF(AND((ROW()-7)&gt;=$Q$5,(ROW()-6)&lt;=$Q$3),INDEX(LINEST(OFFSET(AF260,1-$Q$5,0,$Q$5,1),OFFSET(AG260,1-$Q$5,0,$Q$5,9),TRUE,TRUE),3,1),"")</f>
        <v/>
      </c>
      <c r="BL260" s="9">
        <f>IF(AND((ROW()-6)&lt;=$Q$3,ISNUMBER(AY259)),AY259/$Q$4+AZ259*AG260+BA259*AH260+BB259*AI260+BC259*AJ260+BD259*AK260+BE259*AL260+BF259*AM260+BG259*AN260+BH259*AO260,"")</f>
        <v/>
      </c>
      <c r="BM260">
        <f>IF(ISNUMBER(BL260),AVERAGE(OFFSET(AF259,1-$Q$5,0,$Q$5,1)),"")</f>
        <v/>
      </c>
      <c r="BN260">
        <f>IF(ISNUMBER(BL260),(AF260-BL260)^2,"")</f>
        <v/>
      </c>
      <c r="BO260">
        <f>IF(ISNUMBER(BL260),AF260^2,"")</f>
        <v/>
      </c>
      <c r="BP260">
        <f>IF(ISNUMBER(BL260),(AF260-BM260)^2,"")</f>
        <v/>
      </c>
    </row>
    <row r="261">
      <c r="O261">
        <f>IF($R261="","",IF($Q$1="Weekly",INT(($R261-2)/7),IF($Q$1="Quarterly",YEAR($R261)*4+ROUNDUP(MONTH($R261)/3),YEAR($R261)*12+MONTH($R261))))</f>
        <v/>
      </c>
      <c r="P261">
        <f>IF($R261="","",IF($R262="",1,IF($O261&lt;&gt;$O262,1,0)))</f>
        <v/>
      </c>
      <c r="Q261">
        <f>IF($P261=1,SUM($P$7:$P261),"")</f>
        <v/>
      </c>
      <c r="R261">
        <f>IF($A261="","",IF(ISNUMBER($A261),$A261,IFERROR(DATEVALUE($A261),NA())))</f>
        <v/>
      </c>
      <c r="S261" s="7">
        <f>IFERROR(INDEX($R$7:$R$60000,MATCH(ROW()-6,$Q$7:$Q$60000,0)),"")</f>
        <v/>
      </c>
      <c r="T261">
        <f>IFERROR(INDEX($B$7:$B$60000,MATCH(ROW()-6,$Q$7:$Q$60000,0))*1,"")</f>
        <v/>
      </c>
      <c r="U261">
        <f>IFERROR(INDEX($C$7:$C$60000,MATCH(ROW()-6,$Q$7:$Q$60000,0))*1,"")</f>
        <v/>
      </c>
      <c r="V261">
        <f>IFERROR(INDEX($D$7:$D$60000,MATCH(ROW()-6,$Q$7:$Q$60000,0))*1,"")</f>
        <v/>
      </c>
      <c r="W261">
        <f>IFERROR(INDEX($E$7:$E$60000,MATCH(ROW()-6,$Q$7:$Q$60000,0))*1,"")</f>
        <v/>
      </c>
      <c r="X261">
        <f>IFERROR(INDEX($F$7:$F$60000,MATCH(ROW()-6,$Q$7:$Q$60000,0))*1,"")</f>
        <v/>
      </c>
      <c r="Y261">
        <f>IFERROR(INDEX($G$7:$G$60000,MATCH(ROW()-6,$Q$7:$Q$60000,0))*1,"")</f>
        <v/>
      </c>
      <c r="Z261">
        <f>IFERROR(INDEX($H$7:$H$60000,MATCH(ROW()-6,$Q$7:$Q$60000,0))*1,"")</f>
        <v/>
      </c>
      <c r="AA261">
        <f>IFERROR(INDEX($I$7:$I$60000,MATCH(ROW()-6,$Q$7:$Q$60000,0))*1,"")</f>
        <v/>
      </c>
      <c r="AB261">
        <f>IFERROR(INDEX($J$7:$J$60000,MATCH(ROW()-6,$Q$7:$Q$60000,0))*1,"")</f>
        <v/>
      </c>
      <c r="AC261">
        <f>IFERROR(INDEX($K$7:$K$60000,MATCH(ROW()-6,$Q$7:$Q$60000,0))*1,"")</f>
        <v/>
      </c>
      <c r="AF261" s="9">
        <f>IF(OR($S261="",$S260=""),"",IF($B$5="diff",($T261-$T260),LN($T261/$T260)))</f>
        <v/>
      </c>
      <c r="AG261" s="9">
        <f>IF(OR($S261="",$S260=""),"",IF($C$5="diff",(U261-U260),LN(U261/U260)))</f>
        <v/>
      </c>
      <c r="AH261" s="9">
        <f>IF(OR($S261="",$S260=""),"",IF($D$5="diff",(V261-V260),LN(V261/V260)))</f>
        <v/>
      </c>
      <c r="AI261" s="9">
        <f>IF(OR($S261="",$S260=""),"",IF($E$5="diff",(W261-W260),LN(W261/W260)))</f>
        <v/>
      </c>
      <c r="AJ261" s="9">
        <f>IF(OR($S261="",$S260=""),"",IF($F$5="diff",(X261-X260),LN(X261/X260)))</f>
        <v/>
      </c>
      <c r="AK261" s="9">
        <f>IF(OR($S261="",$S260=""),"",IF($G$5="diff",(Y261-Y260),LN(Y261/Y260)))</f>
        <v/>
      </c>
      <c r="AL261" s="9">
        <f>IF(OR($S261="",$S260=""),"",IF($H$5="diff",(Z261-Z260),LN(Z261/Z260)))</f>
        <v/>
      </c>
      <c r="AM261" s="9">
        <f>IF(OR($S261="",$S260=""),"",IF($I$5="diff",(AA261-AA260),LN(AA261/AA260)))</f>
        <v/>
      </c>
      <c r="AN261" s="9">
        <f>IF(OR($S261="",$S260=""),"",IF($J$5="diff",(AB261-AB260),LN(AB261/AB260)))</f>
        <v/>
      </c>
      <c r="AO261" s="9">
        <f>IF(OR($S261="",$S260=""),"",IF($K$5="diff",(AC261-AC260),LN(AC261/AC260)))</f>
        <v/>
      </c>
      <c r="AR261" s="9">
        <f>IF($AF261="","",$AU$13+$AU$4*AG261+$AU$5*AH261+$AU$6*AI261+$AU$7*AJ261+$AU$8*AK261+$AU$9*AL261+$AU$10*AM261+$AU$11*AN261+$AU$12*AO261)</f>
        <v/>
      </c>
      <c r="AY261" s="10">
        <f>IF(AND((ROW()-7)&gt;=$Q$5,(ROW()-6)&lt;=$Q$3),INDEX(LINEST(OFFSET(AF261,1-$Q$5,0,$Q$5,1),OFFSET(AG261,1-$Q$5,0,$Q$5,9),TRUE,TRUE),1,10)*$Q$4,"")</f>
        <v/>
      </c>
      <c r="AZ261" s="9">
        <f>IF(AND((ROW()-7)&gt;=$Q$5,(ROW()-6)&lt;=$Q$3),INDEX(LINEST(OFFSET(AF261,1-$Q$5,0,$Q$5,1),OFFSET(AG261,1-$Q$5,0,$Q$5,9),TRUE,TRUE),1,9),"")</f>
        <v/>
      </c>
      <c r="BA261" s="9">
        <f>IF(AND((ROW()-7)&gt;=$Q$5,(ROW()-6)&lt;=$Q$3),INDEX(LINEST(OFFSET(AF261,1-$Q$5,0,$Q$5,1),OFFSET(AG261,1-$Q$5,0,$Q$5,9),TRUE,TRUE),1,8),"")</f>
        <v/>
      </c>
      <c r="BB261" s="9">
        <f>IF(AND((ROW()-7)&gt;=$Q$5,(ROW()-6)&lt;=$Q$3),INDEX(LINEST(OFFSET(AF261,1-$Q$5,0,$Q$5,1),OFFSET(AG261,1-$Q$5,0,$Q$5,9),TRUE,TRUE),1,7),"")</f>
        <v/>
      </c>
      <c r="BC261" s="9">
        <f>IF(AND((ROW()-7)&gt;=$Q$5,(ROW()-6)&lt;=$Q$3),INDEX(LINEST(OFFSET(AF261,1-$Q$5,0,$Q$5,1),OFFSET(AG261,1-$Q$5,0,$Q$5,9),TRUE,TRUE),1,6),"")</f>
        <v/>
      </c>
      <c r="BD261" s="9">
        <f>IF(AND((ROW()-7)&gt;=$Q$5,(ROW()-6)&lt;=$Q$3),INDEX(LINEST(OFFSET(AF261,1-$Q$5,0,$Q$5,1),OFFSET(AG261,1-$Q$5,0,$Q$5,9),TRUE,TRUE),1,5),"")</f>
        <v/>
      </c>
      <c r="BE261" s="9">
        <f>IF(AND((ROW()-7)&gt;=$Q$5,(ROW()-6)&lt;=$Q$3),INDEX(LINEST(OFFSET(AF261,1-$Q$5,0,$Q$5,1),OFFSET(AG261,1-$Q$5,0,$Q$5,9),TRUE,TRUE),1,4),"")</f>
        <v/>
      </c>
      <c r="BF261" s="9">
        <f>IF(AND((ROW()-7)&gt;=$Q$5,(ROW()-6)&lt;=$Q$3),INDEX(LINEST(OFFSET(AF261,1-$Q$5,0,$Q$5,1),OFFSET(AG261,1-$Q$5,0,$Q$5,9),TRUE,TRUE),1,3),"")</f>
        <v/>
      </c>
      <c r="BG261" s="9">
        <f>IF(AND((ROW()-7)&gt;=$Q$5,(ROW()-6)&lt;=$Q$3),INDEX(LINEST(OFFSET(AF261,1-$Q$5,0,$Q$5,1),OFFSET(AG261,1-$Q$5,0,$Q$5,9),TRUE,TRUE),1,2),"")</f>
        <v/>
      </c>
      <c r="BH261" s="9">
        <f>IF(AND((ROW()-7)&gt;=$Q$5,(ROW()-6)&lt;=$Q$3),INDEX(LINEST(OFFSET(AF261,1-$Q$5,0,$Q$5,1),OFFSET(AG261,1-$Q$5,0,$Q$5,9),TRUE,TRUE),1,1),"")</f>
        <v/>
      </c>
      <c r="BI261" s="10">
        <f>IF(AND((ROW()-7)&gt;=$Q$5,(ROW()-6)&lt;=$Q$3),INDEX(LINEST(OFFSET(AF261,1-$Q$5,0,$Q$5,1),OFFSET(AG261,1-$Q$5,0,$Q$5,9),TRUE,TRUE),3,1),"")</f>
        <v/>
      </c>
      <c r="BL261" s="9">
        <f>IF(AND((ROW()-6)&lt;=$Q$3,ISNUMBER(AY260)),AY260/$Q$4+AZ260*AG261+BA260*AH261+BB260*AI261+BC260*AJ261+BD260*AK261+BE260*AL261+BF260*AM261+BG260*AN261+BH260*AO261,"")</f>
        <v/>
      </c>
      <c r="BM261">
        <f>IF(ISNUMBER(BL261),AVERAGE(OFFSET(AF260,1-$Q$5,0,$Q$5,1)),"")</f>
        <v/>
      </c>
      <c r="BN261">
        <f>IF(ISNUMBER(BL261),(AF261-BL261)^2,"")</f>
        <v/>
      </c>
      <c r="BO261">
        <f>IF(ISNUMBER(BL261),AF261^2,"")</f>
        <v/>
      </c>
      <c r="BP261">
        <f>IF(ISNUMBER(BL261),(AF261-BM261)^2,"")</f>
        <v/>
      </c>
    </row>
    <row r="262">
      <c r="O262">
        <f>IF($R262="","",IF($Q$1="Weekly",INT(($R262-2)/7),IF($Q$1="Quarterly",YEAR($R262)*4+ROUNDUP(MONTH($R262)/3),YEAR($R262)*12+MONTH($R262))))</f>
        <v/>
      </c>
      <c r="P262">
        <f>IF($R262="","",IF($R263="",1,IF($O262&lt;&gt;$O263,1,0)))</f>
        <v/>
      </c>
      <c r="Q262">
        <f>IF($P262=1,SUM($P$7:$P262),"")</f>
        <v/>
      </c>
      <c r="R262">
        <f>IF($A262="","",IF(ISNUMBER($A262),$A262,IFERROR(DATEVALUE($A262),NA())))</f>
        <v/>
      </c>
      <c r="S262" s="7">
        <f>IFERROR(INDEX($R$7:$R$60000,MATCH(ROW()-6,$Q$7:$Q$60000,0)),"")</f>
        <v/>
      </c>
      <c r="T262">
        <f>IFERROR(INDEX($B$7:$B$60000,MATCH(ROW()-6,$Q$7:$Q$60000,0))*1,"")</f>
        <v/>
      </c>
      <c r="U262">
        <f>IFERROR(INDEX($C$7:$C$60000,MATCH(ROW()-6,$Q$7:$Q$60000,0))*1,"")</f>
        <v/>
      </c>
      <c r="V262">
        <f>IFERROR(INDEX($D$7:$D$60000,MATCH(ROW()-6,$Q$7:$Q$60000,0))*1,"")</f>
        <v/>
      </c>
      <c r="W262">
        <f>IFERROR(INDEX($E$7:$E$60000,MATCH(ROW()-6,$Q$7:$Q$60000,0))*1,"")</f>
        <v/>
      </c>
      <c r="X262">
        <f>IFERROR(INDEX($F$7:$F$60000,MATCH(ROW()-6,$Q$7:$Q$60000,0))*1,"")</f>
        <v/>
      </c>
      <c r="Y262">
        <f>IFERROR(INDEX($G$7:$G$60000,MATCH(ROW()-6,$Q$7:$Q$60000,0))*1,"")</f>
        <v/>
      </c>
      <c r="Z262">
        <f>IFERROR(INDEX($H$7:$H$60000,MATCH(ROW()-6,$Q$7:$Q$60000,0))*1,"")</f>
        <v/>
      </c>
      <c r="AA262">
        <f>IFERROR(INDEX($I$7:$I$60000,MATCH(ROW()-6,$Q$7:$Q$60000,0))*1,"")</f>
        <v/>
      </c>
      <c r="AB262">
        <f>IFERROR(INDEX($J$7:$J$60000,MATCH(ROW()-6,$Q$7:$Q$60000,0))*1,"")</f>
        <v/>
      </c>
      <c r="AC262">
        <f>IFERROR(INDEX($K$7:$K$60000,MATCH(ROW()-6,$Q$7:$Q$60000,0))*1,"")</f>
        <v/>
      </c>
      <c r="AF262" s="9">
        <f>IF(OR($S262="",$S261=""),"",IF($B$5="diff",($T262-$T261),LN($T262/$T261)))</f>
        <v/>
      </c>
      <c r="AG262" s="9">
        <f>IF(OR($S262="",$S261=""),"",IF($C$5="diff",(U262-U261),LN(U262/U261)))</f>
        <v/>
      </c>
      <c r="AH262" s="9">
        <f>IF(OR($S262="",$S261=""),"",IF($D$5="diff",(V262-V261),LN(V262/V261)))</f>
        <v/>
      </c>
      <c r="AI262" s="9">
        <f>IF(OR($S262="",$S261=""),"",IF($E$5="diff",(W262-W261),LN(W262/W261)))</f>
        <v/>
      </c>
      <c r="AJ262" s="9">
        <f>IF(OR($S262="",$S261=""),"",IF($F$5="diff",(X262-X261),LN(X262/X261)))</f>
        <v/>
      </c>
      <c r="AK262" s="9">
        <f>IF(OR($S262="",$S261=""),"",IF($G$5="diff",(Y262-Y261),LN(Y262/Y261)))</f>
        <v/>
      </c>
      <c r="AL262" s="9">
        <f>IF(OR($S262="",$S261=""),"",IF($H$5="diff",(Z262-Z261),LN(Z262/Z261)))</f>
        <v/>
      </c>
      <c r="AM262" s="9">
        <f>IF(OR($S262="",$S261=""),"",IF($I$5="diff",(AA262-AA261),LN(AA262/AA261)))</f>
        <v/>
      </c>
      <c r="AN262" s="9">
        <f>IF(OR($S262="",$S261=""),"",IF($J$5="diff",(AB262-AB261),LN(AB262/AB261)))</f>
        <v/>
      </c>
      <c r="AO262" s="9">
        <f>IF(OR($S262="",$S261=""),"",IF($K$5="diff",(AC262-AC261),LN(AC262/AC261)))</f>
        <v/>
      </c>
      <c r="AR262" s="9">
        <f>IF($AF262="","",$AU$13+$AU$4*AG262+$AU$5*AH262+$AU$6*AI262+$AU$7*AJ262+$AU$8*AK262+$AU$9*AL262+$AU$10*AM262+$AU$11*AN262+$AU$12*AO262)</f>
        <v/>
      </c>
      <c r="AY262" s="10">
        <f>IF(AND((ROW()-7)&gt;=$Q$5,(ROW()-6)&lt;=$Q$3),INDEX(LINEST(OFFSET(AF262,1-$Q$5,0,$Q$5,1),OFFSET(AG262,1-$Q$5,0,$Q$5,9),TRUE,TRUE),1,10)*$Q$4,"")</f>
        <v/>
      </c>
      <c r="AZ262" s="9">
        <f>IF(AND((ROW()-7)&gt;=$Q$5,(ROW()-6)&lt;=$Q$3),INDEX(LINEST(OFFSET(AF262,1-$Q$5,0,$Q$5,1),OFFSET(AG262,1-$Q$5,0,$Q$5,9),TRUE,TRUE),1,9),"")</f>
        <v/>
      </c>
      <c r="BA262" s="9">
        <f>IF(AND((ROW()-7)&gt;=$Q$5,(ROW()-6)&lt;=$Q$3),INDEX(LINEST(OFFSET(AF262,1-$Q$5,0,$Q$5,1),OFFSET(AG262,1-$Q$5,0,$Q$5,9),TRUE,TRUE),1,8),"")</f>
        <v/>
      </c>
      <c r="BB262" s="9">
        <f>IF(AND((ROW()-7)&gt;=$Q$5,(ROW()-6)&lt;=$Q$3),INDEX(LINEST(OFFSET(AF262,1-$Q$5,0,$Q$5,1),OFFSET(AG262,1-$Q$5,0,$Q$5,9),TRUE,TRUE),1,7),"")</f>
        <v/>
      </c>
      <c r="BC262" s="9">
        <f>IF(AND((ROW()-7)&gt;=$Q$5,(ROW()-6)&lt;=$Q$3),INDEX(LINEST(OFFSET(AF262,1-$Q$5,0,$Q$5,1),OFFSET(AG262,1-$Q$5,0,$Q$5,9),TRUE,TRUE),1,6),"")</f>
        <v/>
      </c>
      <c r="BD262" s="9">
        <f>IF(AND((ROW()-7)&gt;=$Q$5,(ROW()-6)&lt;=$Q$3),INDEX(LINEST(OFFSET(AF262,1-$Q$5,0,$Q$5,1),OFFSET(AG262,1-$Q$5,0,$Q$5,9),TRUE,TRUE),1,5),"")</f>
        <v/>
      </c>
      <c r="BE262" s="9">
        <f>IF(AND((ROW()-7)&gt;=$Q$5,(ROW()-6)&lt;=$Q$3),INDEX(LINEST(OFFSET(AF262,1-$Q$5,0,$Q$5,1),OFFSET(AG262,1-$Q$5,0,$Q$5,9),TRUE,TRUE),1,4),"")</f>
        <v/>
      </c>
      <c r="BF262" s="9">
        <f>IF(AND((ROW()-7)&gt;=$Q$5,(ROW()-6)&lt;=$Q$3),INDEX(LINEST(OFFSET(AF262,1-$Q$5,0,$Q$5,1),OFFSET(AG262,1-$Q$5,0,$Q$5,9),TRUE,TRUE),1,3),"")</f>
        <v/>
      </c>
      <c r="BG262" s="9">
        <f>IF(AND((ROW()-7)&gt;=$Q$5,(ROW()-6)&lt;=$Q$3),INDEX(LINEST(OFFSET(AF262,1-$Q$5,0,$Q$5,1),OFFSET(AG262,1-$Q$5,0,$Q$5,9),TRUE,TRUE),1,2),"")</f>
        <v/>
      </c>
      <c r="BH262" s="9">
        <f>IF(AND((ROW()-7)&gt;=$Q$5,(ROW()-6)&lt;=$Q$3),INDEX(LINEST(OFFSET(AF262,1-$Q$5,0,$Q$5,1),OFFSET(AG262,1-$Q$5,0,$Q$5,9),TRUE,TRUE),1,1),"")</f>
        <v/>
      </c>
      <c r="BI262" s="10">
        <f>IF(AND((ROW()-7)&gt;=$Q$5,(ROW()-6)&lt;=$Q$3),INDEX(LINEST(OFFSET(AF262,1-$Q$5,0,$Q$5,1),OFFSET(AG262,1-$Q$5,0,$Q$5,9),TRUE,TRUE),3,1),"")</f>
        <v/>
      </c>
      <c r="BL262" s="9">
        <f>IF(AND((ROW()-6)&lt;=$Q$3,ISNUMBER(AY261)),AY261/$Q$4+AZ261*AG262+BA261*AH262+BB261*AI262+BC261*AJ262+BD261*AK262+BE261*AL262+BF261*AM262+BG261*AN262+BH261*AO262,"")</f>
        <v/>
      </c>
      <c r="BM262">
        <f>IF(ISNUMBER(BL262),AVERAGE(OFFSET(AF261,1-$Q$5,0,$Q$5,1)),"")</f>
        <v/>
      </c>
      <c r="BN262">
        <f>IF(ISNUMBER(BL262),(AF262-BL262)^2,"")</f>
        <v/>
      </c>
      <c r="BO262">
        <f>IF(ISNUMBER(BL262),AF262^2,"")</f>
        <v/>
      </c>
      <c r="BP262">
        <f>IF(ISNUMBER(BL262),(AF262-BM262)^2,"")</f>
        <v/>
      </c>
    </row>
    <row r="263">
      <c r="O263">
        <f>IF($R263="","",IF($Q$1="Weekly",INT(($R263-2)/7),IF($Q$1="Quarterly",YEAR($R263)*4+ROUNDUP(MONTH($R263)/3),YEAR($R263)*12+MONTH($R263))))</f>
        <v/>
      </c>
      <c r="P263">
        <f>IF($R263="","",IF($R264="",1,IF($O263&lt;&gt;$O264,1,0)))</f>
        <v/>
      </c>
      <c r="Q263">
        <f>IF($P263=1,SUM($P$7:$P263),"")</f>
        <v/>
      </c>
      <c r="R263">
        <f>IF($A263="","",IF(ISNUMBER($A263),$A263,IFERROR(DATEVALUE($A263),NA())))</f>
        <v/>
      </c>
      <c r="S263" s="7">
        <f>IFERROR(INDEX($R$7:$R$60000,MATCH(ROW()-6,$Q$7:$Q$60000,0)),"")</f>
        <v/>
      </c>
      <c r="T263">
        <f>IFERROR(INDEX($B$7:$B$60000,MATCH(ROW()-6,$Q$7:$Q$60000,0))*1,"")</f>
        <v/>
      </c>
      <c r="U263">
        <f>IFERROR(INDEX($C$7:$C$60000,MATCH(ROW()-6,$Q$7:$Q$60000,0))*1,"")</f>
        <v/>
      </c>
      <c r="V263">
        <f>IFERROR(INDEX($D$7:$D$60000,MATCH(ROW()-6,$Q$7:$Q$60000,0))*1,"")</f>
        <v/>
      </c>
      <c r="W263">
        <f>IFERROR(INDEX($E$7:$E$60000,MATCH(ROW()-6,$Q$7:$Q$60000,0))*1,"")</f>
        <v/>
      </c>
      <c r="X263">
        <f>IFERROR(INDEX($F$7:$F$60000,MATCH(ROW()-6,$Q$7:$Q$60000,0))*1,"")</f>
        <v/>
      </c>
      <c r="Y263">
        <f>IFERROR(INDEX($G$7:$G$60000,MATCH(ROW()-6,$Q$7:$Q$60000,0))*1,"")</f>
        <v/>
      </c>
      <c r="Z263">
        <f>IFERROR(INDEX($H$7:$H$60000,MATCH(ROW()-6,$Q$7:$Q$60000,0))*1,"")</f>
        <v/>
      </c>
      <c r="AA263">
        <f>IFERROR(INDEX($I$7:$I$60000,MATCH(ROW()-6,$Q$7:$Q$60000,0))*1,"")</f>
        <v/>
      </c>
      <c r="AB263">
        <f>IFERROR(INDEX($J$7:$J$60000,MATCH(ROW()-6,$Q$7:$Q$60000,0))*1,"")</f>
        <v/>
      </c>
      <c r="AC263">
        <f>IFERROR(INDEX($K$7:$K$60000,MATCH(ROW()-6,$Q$7:$Q$60000,0))*1,"")</f>
        <v/>
      </c>
      <c r="AF263" s="9">
        <f>IF(OR($S263="",$S262=""),"",IF($B$5="diff",($T263-$T262),LN($T263/$T262)))</f>
        <v/>
      </c>
      <c r="AG263" s="9">
        <f>IF(OR($S263="",$S262=""),"",IF($C$5="diff",(U263-U262),LN(U263/U262)))</f>
        <v/>
      </c>
      <c r="AH263" s="9">
        <f>IF(OR($S263="",$S262=""),"",IF($D$5="diff",(V263-V262),LN(V263/V262)))</f>
        <v/>
      </c>
      <c r="AI263" s="9">
        <f>IF(OR($S263="",$S262=""),"",IF($E$5="diff",(W263-W262),LN(W263/W262)))</f>
        <v/>
      </c>
      <c r="AJ263" s="9">
        <f>IF(OR($S263="",$S262=""),"",IF($F$5="diff",(X263-X262),LN(X263/X262)))</f>
        <v/>
      </c>
      <c r="AK263" s="9">
        <f>IF(OR($S263="",$S262=""),"",IF($G$5="diff",(Y263-Y262),LN(Y263/Y262)))</f>
        <v/>
      </c>
      <c r="AL263" s="9">
        <f>IF(OR($S263="",$S262=""),"",IF($H$5="diff",(Z263-Z262),LN(Z263/Z262)))</f>
        <v/>
      </c>
      <c r="AM263" s="9">
        <f>IF(OR($S263="",$S262=""),"",IF($I$5="diff",(AA263-AA262),LN(AA263/AA262)))</f>
        <v/>
      </c>
      <c r="AN263" s="9">
        <f>IF(OR($S263="",$S262=""),"",IF($J$5="diff",(AB263-AB262),LN(AB263/AB262)))</f>
        <v/>
      </c>
      <c r="AO263" s="9">
        <f>IF(OR($S263="",$S262=""),"",IF($K$5="diff",(AC263-AC262),LN(AC263/AC262)))</f>
        <v/>
      </c>
      <c r="AR263" s="9">
        <f>IF($AF263="","",$AU$13+$AU$4*AG263+$AU$5*AH263+$AU$6*AI263+$AU$7*AJ263+$AU$8*AK263+$AU$9*AL263+$AU$10*AM263+$AU$11*AN263+$AU$12*AO263)</f>
        <v/>
      </c>
      <c r="AY263" s="10">
        <f>IF(AND((ROW()-7)&gt;=$Q$5,(ROW()-6)&lt;=$Q$3),INDEX(LINEST(OFFSET(AF263,1-$Q$5,0,$Q$5,1),OFFSET(AG263,1-$Q$5,0,$Q$5,9),TRUE,TRUE),1,10)*$Q$4,"")</f>
        <v/>
      </c>
      <c r="AZ263" s="9">
        <f>IF(AND((ROW()-7)&gt;=$Q$5,(ROW()-6)&lt;=$Q$3),INDEX(LINEST(OFFSET(AF263,1-$Q$5,0,$Q$5,1),OFFSET(AG263,1-$Q$5,0,$Q$5,9),TRUE,TRUE),1,9),"")</f>
        <v/>
      </c>
      <c r="BA263" s="9">
        <f>IF(AND((ROW()-7)&gt;=$Q$5,(ROW()-6)&lt;=$Q$3),INDEX(LINEST(OFFSET(AF263,1-$Q$5,0,$Q$5,1),OFFSET(AG263,1-$Q$5,0,$Q$5,9),TRUE,TRUE),1,8),"")</f>
        <v/>
      </c>
      <c r="BB263" s="9">
        <f>IF(AND((ROW()-7)&gt;=$Q$5,(ROW()-6)&lt;=$Q$3),INDEX(LINEST(OFFSET(AF263,1-$Q$5,0,$Q$5,1),OFFSET(AG263,1-$Q$5,0,$Q$5,9),TRUE,TRUE),1,7),"")</f>
        <v/>
      </c>
      <c r="BC263" s="9">
        <f>IF(AND((ROW()-7)&gt;=$Q$5,(ROW()-6)&lt;=$Q$3),INDEX(LINEST(OFFSET(AF263,1-$Q$5,0,$Q$5,1),OFFSET(AG263,1-$Q$5,0,$Q$5,9),TRUE,TRUE),1,6),"")</f>
        <v/>
      </c>
      <c r="BD263" s="9">
        <f>IF(AND((ROW()-7)&gt;=$Q$5,(ROW()-6)&lt;=$Q$3),INDEX(LINEST(OFFSET(AF263,1-$Q$5,0,$Q$5,1),OFFSET(AG263,1-$Q$5,0,$Q$5,9),TRUE,TRUE),1,5),"")</f>
        <v/>
      </c>
      <c r="BE263" s="9">
        <f>IF(AND((ROW()-7)&gt;=$Q$5,(ROW()-6)&lt;=$Q$3),INDEX(LINEST(OFFSET(AF263,1-$Q$5,0,$Q$5,1),OFFSET(AG263,1-$Q$5,0,$Q$5,9),TRUE,TRUE),1,4),"")</f>
        <v/>
      </c>
      <c r="BF263" s="9">
        <f>IF(AND((ROW()-7)&gt;=$Q$5,(ROW()-6)&lt;=$Q$3),INDEX(LINEST(OFFSET(AF263,1-$Q$5,0,$Q$5,1),OFFSET(AG263,1-$Q$5,0,$Q$5,9),TRUE,TRUE),1,3),"")</f>
        <v/>
      </c>
      <c r="BG263" s="9">
        <f>IF(AND((ROW()-7)&gt;=$Q$5,(ROW()-6)&lt;=$Q$3),INDEX(LINEST(OFFSET(AF263,1-$Q$5,0,$Q$5,1),OFFSET(AG263,1-$Q$5,0,$Q$5,9),TRUE,TRUE),1,2),"")</f>
        <v/>
      </c>
      <c r="BH263" s="9">
        <f>IF(AND((ROW()-7)&gt;=$Q$5,(ROW()-6)&lt;=$Q$3),INDEX(LINEST(OFFSET(AF263,1-$Q$5,0,$Q$5,1),OFFSET(AG263,1-$Q$5,0,$Q$5,9),TRUE,TRUE),1,1),"")</f>
        <v/>
      </c>
      <c r="BI263" s="10">
        <f>IF(AND((ROW()-7)&gt;=$Q$5,(ROW()-6)&lt;=$Q$3),INDEX(LINEST(OFFSET(AF263,1-$Q$5,0,$Q$5,1),OFFSET(AG263,1-$Q$5,0,$Q$5,9),TRUE,TRUE),3,1),"")</f>
        <v/>
      </c>
      <c r="BL263" s="9">
        <f>IF(AND((ROW()-6)&lt;=$Q$3,ISNUMBER(AY262)),AY262/$Q$4+AZ262*AG263+BA262*AH263+BB262*AI263+BC262*AJ263+BD262*AK263+BE262*AL263+BF262*AM263+BG262*AN263+BH262*AO263,"")</f>
        <v/>
      </c>
      <c r="BM263">
        <f>IF(ISNUMBER(BL263),AVERAGE(OFFSET(AF262,1-$Q$5,0,$Q$5,1)),"")</f>
        <v/>
      </c>
      <c r="BN263">
        <f>IF(ISNUMBER(BL263),(AF263-BL263)^2,"")</f>
        <v/>
      </c>
      <c r="BO263">
        <f>IF(ISNUMBER(BL263),AF263^2,"")</f>
        <v/>
      </c>
      <c r="BP263">
        <f>IF(ISNUMBER(BL263),(AF263-BM263)^2,"")</f>
        <v/>
      </c>
    </row>
    <row r="264">
      <c r="O264">
        <f>IF($R264="","",IF($Q$1="Weekly",INT(($R264-2)/7),IF($Q$1="Quarterly",YEAR($R264)*4+ROUNDUP(MONTH($R264)/3),YEAR($R264)*12+MONTH($R264))))</f>
        <v/>
      </c>
      <c r="P264">
        <f>IF($R264="","",IF($R265="",1,IF($O264&lt;&gt;$O265,1,0)))</f>
        <v/>
      </c>
      <c r="Q264">
        <f>IF($P264=1,SUM($P$7:$P264),"")</f>
        <v/>
      </c>
      <c r="R264">
        <f>IF($A264="","",IF(ISNUMBER($A264),$A264,IFERROR(DATEVALUE($A264),NA())))</f>
        <v/>
      </c>
      <c r="S264" s="7">
        <f>IFERROR(INDEX($R$7:$R$60000,MATCH(ROW()-6,$Q$7:$Q$60000,0)),"")</f>
        <v/>
      </c>
      <c r="T264">
        <f>IFERROR(INDEX($B$7:$B$60000,MATCH(ROW()-6,$Q$7:$Q$60000,0))*1,"")</f>
        <v/>
      </c>
      <c r="U264">
        <f>IFERROR(INDEX($C$7:$C$60000,MATCH(ROW()-6,$Q$7:$Q$60000,0))*1,"")</f>
        <v/>
      </c>
      <c r="V264">
        <f>IFERROR(INDEX($D$7:$D$60000,MATCH(ROW()-6,$Q$7:$Q$60000,0))*1,"")</f>
        <v/>
      </c>
      <c r="W264">
        <f>IFERROR(INDEX($E$7:$E$60000,MATCH(ROW()-6,$Q$7:$Q$60000,0))*1,"")</f>
        <v/>
      </c>
      <c r="X264">
        <f>IFERROR(INDEX($F$7:$F$60000,MATCH(ROW()-6,$Q$7:$Q$60000,0))*1,"")</f>
        <v/>
      </c>
      <c r="Y264">
        <f>IFERROR(INDEX($G$7:$G$60000,MATCH(ROW()-6,$Q$7:$Q$60000,0))*1,"")</f>
        <v/>
      </c>
      <c r="Z264">
        <f>IFERROR(INDEX($H$7:$H$60000,MATCH(ROW()-6,$Q$7:$Q$60000,0))*1,"")</f>
        <v/>
      </c>
      <c r="AA264">
        <f>IFERROR(INDEX($I$7:$I$60000,MATCH(ROW()-6,$Q$7:$Q$60000,0))*1,"")</f>
        <v/>
      </c>
      <c r="AB264">
        <f>IFERROR(INDEX($J$7:$J$60000,MATCH(ROW()-6,$Q$7:$Q$60000,0))*1,"")</f>
        <v/>
      </c>
      <c r="AC264">
        <f>IFERROR(INDEX($K$7:$K$60000,MATCH(ROW()-6,$Q$7:$Q$60000,0))*1,"")</f>
        <v/>
      </c>
      <c r="AF264" s="9">
        <f>IF(OR($S264="",$S263=""),"",IF($B$5="diff",($T264-$T263),LN($T264/$T263)))</f>
        <v/>
      </c>
      <c r="AG264" s="9">
        <f>IF(OR($S264="",$S263=""),"",IF($C$5="diff",(U264-U263),LN(U264/U263)))</f>
        <v/>
      </c>
      <c r="AH264" s="9">
        <f>IF(OR($S264="",$S263=""),"",IF($D$5="diff",(V264-V263),LN(V264/V263)))</f>
        <v/>
      </c>
      <c r="AI264" s="9">
        <f>IF(OR($S264="",$S263=""),"",IF($E$5="diff",(W264-W263),LN(W264/W263)))</f>
        <v/>
      </c>
      <c r="AJ264" s="9">
        <f>IF(OR($S264="",$S263=""),"",IF($F$5="diff",(X264-X263),LN(X264/X263)))</f>
        <v/>
      </c>
      <c r="AK264" s="9">
        <f>IF(OR($S264="",$S263=""),"",IF($G$5="diff",(Y264-Y263),LN(Y264/Y263)))</f>
        <v/>
      </c>
      <c r="AL264" s="9">
        <f>IF(OR($S264="",$S263=""),"",IF($H$5="diff",(Z264-Z263),LN(Z264/Z263)))</f>
        <v/>
      </c>
      <c r="AM264" s="9">
        <f>IF(OR($S264="",$S263=""),"",IF($I$5="diff",(AA264-AA263),LN(AA264/AA263)))</f>
        <v/>
      </c>
      <c r="AN264" s="9">
        <f>IF(OR($S264="",$S263=""),"",IF($J$5="diff",(AB264-AB263),LN(AB264/AB263)))</f>
        <v/>
      </c>
      <c r="AO264" s="9">
        <f>IF(OR($S264="",$S263=""),"",IF($K$5="diff",(AC264-AC263),LN(AC264/AC263)))</f>
        <v/>
      </c>
      <c r="AR264" s="9">
        <f>IF($AF264="","",$AU$13+$AU$4*AG264+$AU$5*AH264+$AU$6*AI264+$AU$7*AJ264+$AU$8*AK264+$AU$9*AL264+$AU$10*AM264+$AU$11*AN264+$AU$12*AO264)</f>
        <v/>
      </c>
      <c r="AY264" s="10">
        <f>IF(AND((ROW()-7)&gt;=$Q$5,(ROW()-6)&lt;=$Q$3),INDEX(LINEST(OFFSET(AF264,1-$Q$5,0,$Q$5,1),OFFSET(AG264,1-$Q$5,0,$Q$5,9),TRUE,TRUE),1,10)*$Q$4,"")</f>
        <v/>
      </c>
      <c r="AZ264" s="9">
        <f>IF(AND((ROW()-7)&gt;=$Q$5,(ROW()-6)&lt;=$Q$3),INDEX(LINEST(OFFSET(AF264,1-$Q$5,0,$Q$5,1),OFFSET(AG264,1-$Q$5,0,$Q$5,9),TRUE,TRUE),1,9),"")</f>
        <v/>
      </c>
      <c r="BA264" s="9">
        <f>IF(AND((ROW()-7)&gt;=$Q$5,(ROW()-6)&lt;=$Q$3),INDEX(LINEST(OFFSET(AF264,1-$Q$5,0,$Q$5,1),OFFSET(AG264,1-$Q$5,0,$Q$5,9),TRUE,TRUE),1,8),"")</f>
        <v/>
      </c>
      <c r="BB264" s="9">
        <f>IF(AND((ROW()-7)&gt;=$Q$5,(ROW()-6)&lt;=$Q$3),INDEX(LINEST(OFFSET(AF264,1-$Q$5,0,$Q$5,1),OFFSET(AG264,1-$Q$5,0,$Q$5,9),TRUE,TRUE),1,7),"")</f>
        <v/>
      </c>
      <c r="BC264" s="9">
        <f>IF(AND((ROW()-7)&gt;=$Q$5,(ROW()-6)&lt;=$Q$3),INDEX(LINEST(OFFSET(AF264,1-$Q$5,0,$Q$5,1),OFFSET(AG264,1-$Q$5,0,$Q$5,9),TRUE,TRUE),1,6),"")</f>
        <v/>
      </c>
      <c r="BD264" s="9">
        <f>IF(AND((ROW()-7)&gt;=$Q$5,(ROW()-6)&lt;=$Q$3),INDEX(LINEST(OFFSET(AF264,1-$Q$5,0,$Q$5,1),OFFSET(AG264,1-$Q$5,0,$Q$5,9),TRUE,TRUE),1,5),"")</f>
        <v/>
      </c>
      <c r="BE264" s="9">
        <f>IF(AND((ROW()-7)&gt;=$Q$5,(ROW()-6)&lt;=$Q$3),INDEX(LINEST(OFFSET(AF264,1-$Q$5,0,$Q$5,1),OFFSET(AG264,1-$Q$5,0,$Q$5,9),TRUE,TRUE),1,4),"")</f>
        <v/>
      </c>
      <c r="BF264" s="9">
        <f>IF(AND((ROW()-7)&gt;=$Q$5,(ROW()-6)&lt;=$Q$3),INDEX(LINEST(OFFSET(AF264,1-$Q$5,0,$Q$5,1),OFFSET(AG264,1-$Q$5,0,$Q$5,9),TRUE,TRUE),1,3),"")</f>
        <v/>
      </c>
      <c r="BG264" s="9">
        <f>IF(AND((ROW()-7)&gt;=$Q$5,(ROW()-6)&lt;=$Q$3),INDEX(LINEST(OFFSET(AF264,1-$Q$5,0,$Q$5,1),OFFSET(AG264,1-$Q$5,0,$Q$5,9),TRUE,TRUE),1,2),"")</f>
        <v/>
      </c>
      <c r="BH264" s="9">
        <f>IF(AND((ROW()-7)&gt;=$Q$5,(ROW()-6)&lt;=$Q$3),INDEX(LINEST(OFFSET(AF264,1-$Q$5,0,$Q$5,1),OFFSET(AG264,1-$Q$5,0,$Q$5,9),TRUE,TRUE),1,1),"")</f>
        <v/>
      </c>
      <c r="BI264" s="10">
        <f>IF(AND((ROW()-7)&gt;=$Q$5,(ROW()-6)&lt;=$Q$3),INDEX(LINEST(OFFSET(AF264,1-$Q$5,0,$Q$5,1),OFFSET(AG264,1-$Q$5,0,$Q$5,9),TRUE,TRUE),3,1),"")</f>
        <v/>
      </c>
      <c r="BL264" s="9">
        <f>IF(AND((ROW()-6)&lt;=$Q$3,ISNUMBER(AY263)),AY263/$Q$4+AZ263*AG264+BA263*AH264+BB263*AI264+BC263*AJ264+BD263*AK264+BE263*AL264+BF263*AM264+BG263*AN264+BH263*AO264,"")</f>
        <v/>
      </c>
      <c r="BM264">
        <f>IF(ISNUMBER(BL264),AVERAGE(OFFSET(AF263,1-$Q$5,0,$Q$5,1)),"")</f>
        <v/>
      </c>
      <c r="BN264">
        <f>IF(ISNUMBER(BL264),(AF264-BL264)^2,"")</f>
        <v/>
      </c>
      <c r="BO264">
        <f>IF(ISNUMBER(BL264),AF264^2,"")</f>
        <v/>
      </c>
      <c r="BP264">
        <f>IF(ISNUMBER(BL264),(AF264-BM264)^2,"")</f>
        <v/>
      </c>
    </row>
    <row r="265">
      <c r="O265">
        <f>IF($R265="","",IF($Q$1="Weekly",INT(($R265-2)/7),IF($Q$1="Quarterly",YEAR($R265)*4+ROUNDUP(MONTH($R265)/3),YEAR($R265)*12+MONTH($R265))))</f>
        <v/>
      </c>
      <c r="P265">
        <f>IF($R265="","",IF($R266="",1,IF($O265&lt;&gt;$O266,1,0)))</f>
        <v/>
      </c>
      <c r="Q265">
        <f>IF($P265=1,SUM($P$7:$P265),"")</f>
        <v/>
      </c>
      <c r="R265">
        <f>IF($A265="","",IF(ISNUMBER($A265),$A265,IFERROR(DATEVALUE($A265),NA())))</f>
        <v/>
      </c>
      <c r="S265" s="7">
        <f>IFERROR(INDEX($R$7:$R$60000,MATCH(ROW()-6,$Q$7:$Q$60000,0)),"")</f>
        <v/>
      </c>
      <c r="T265">
        <f>IFERROR(INDEX($B$7:$B$60000,MATCH(ROW()-6,$Q$7:$Q$60000,0))*1,"")</f>
        <v/>
      </c>
      <c r="U265">
        <f>IFERROR(INDEX($C$7:$C$60000,MATCH(ROW()-6,$Q$7:$Q$60000,0))*1,"")</f>
        <v/>
      </c>
      <c r="V265">
        <f>IFERROR(INDEX($D$7:$D$60000,MATCH(ROW()-6,$Q$7:$Q$60000,0))*1,"")</f>
        <v/>
      </c>
      <c r="W265">
        <f>IFERROR(INDEX($E$7:$E$60000,MATCH(ROW()-6,$Q$7:$Q$60000,0))*1,"")</f>
        <v/>
      </c>
      <c r="X265">
        <f>IFERROR(INDEX($F$7:$F$60000,MATCH(ROW()-6,$Q$7:$Q$60000,0))*1,"")</f>
        <v/>
      </c>
      <c r="Y265">
        <f>IFERROR(INDEX($G$7:$G$60000,MATCH(ROW()-6,$Q$7:$Q$60000,0))*1,"")</f>
        <v/>
      </c>
      <c r="Z265">
        <f>IFERROR(INDEX($H$7:$H$60000,MATCH(ROW()-6,$Q$7:$Q$60000,0))*1,"")</f>
        <v/>
      </c>
      <c r="AA265">
        <f>IFERROR(INDEX($I$7:$I$60000,MATCH(ROW()-6,$Q$7:$Q$60000,0))*1,"")</f>
        <v/>
      </c>
      <c r="AB265">
        <f>IFERROR(INDEX($J$7:$J$60000,MATCH(ROW()-6,$Q$7:$Q$60000,0))*1,"")</f>
        <v/>
      </c>
      <c r="AC265">
        <f>IFERROR(INDEX($K$7:$K$60000,MATCH(ROW()-6,$Q$7:$Q$60000,0))*1,"")</f>
        <v/>
      </c>
      <c r="AF265" s="9">
        <f>IF(OR($S265="",$S264=""),"",IF($B$5="diff",($T265-$T264),LN($T265/$T264)))</f>
        <v/>
      </c>
      <c r="AG265" s="9">
        <f>IF(OR($S265="",$S264=""),"",IF($C$5="diff",(U265-U264),LN(U265/U264)))</f>
        <v/>
      </c>
      <c r="AH265" s="9">
        <f>IF(OR($S265="",$S264=""),"",IF($D$5="diff",(V265-V264),LN(V265/V264)))</f>
        <v/>
      </c>
      <c r="AI265" s="9">
        <f>IF(OR($S265="",$S264=""),"",IF($E$5="diff",(W265-W264),LN(W265/W264)))</f>
        <v/>
      </c>
      <c r="AJ265" s="9">
        <f>IF(OR($S265="",$S264=""),"",IF($F$5="diff",(X265-X264),LN(X265/X264)))</f>
        <v/>
      </c>
      <c r="AK265" s="9">
        <f>IF(OR($S265="",$S264=""),"",IF($G$5="diff",(Y265-Y264),LN(Y265/Y264)))</f>
        <v/>
      </c>
      <c r="AL265" s="9">
        <f>IF(OR($S265="",$S264=""),"",IF($H$5="diff",(Z265-Z264),LN(Z265/Z264)))</f>
        <v/>
      </c>
      <c r="AM265" s="9">
        <f>IF(OR($S265="",$S264=""),"",IF($I$5="diff",(AA265-AA264),LN(AA265/AA264)))</f>
        <v/>
      </c>
      <c r="AN265" s="9">
        <f>IF(OR($S265="",$S264=""),"",IF($J$5="diff",(AB265-AB264),LN(AB265/AB264)))</f>
        <v/>
      </c>
      <c r="AO265" s="9">
        <f>IF(OR($S265="",$S264=""),"",IF($K$5="diff",(AC265-AC264),LN(AC265/AC264)))</f>
        <v/>
      </c>
      <c r="AR265" s="9">
        <f>IF($AF265="","",$AU$13+$AU$4*AG265+$AU$5*AH265+$AU$6*AI265+$AU$7*AJ265+$AU$8*AK265+$AU$9*AL265+$AU$10*AM265+$AU$11*AN265+$AU$12*AO265)</f>
        <v/>
      </c>
      <c r="AY265" s="10">
        <f>IF(AND((ROW()-7)&gt;=$Q$5,(ROW()-6)&lt;=$Q$3),INDEX(LINEST(OFFSET(AF265,1-$Q$5,0,$Q$5,1),OFFSET(AG265,1-$Q$5,0,$Q$5,9),TRUE,TRUE),1,10)*$Q$4,"")</f>
        <v/>
      </c>
      <c r="AZ265" s="9">
        <f>IF(AND((ROW()-7)&gt;=$Q$5,(ROW()-6)&lt;=$Q$3),INDEX(LINEST(OFFSET(AF265,1-$Q$5,0,$Q$5,1),OFFSET(AG265,1-$Q$5,0,$Q$5,9),TRUE,TRUE),1,9),"")</f>
        <v/>
      </c>
      <c r="BA265" s="9">
        <f>IF(AND((ROW()-7)&gt;=$Q$5,(ROW()-6)&lt;=$Q$3),INDEX(LINEST(OFFSET(AF265,1-$Q$5,0,$Q$5,1),OFFSET(AG265,1-$Q$5,0,$Q$5,9),TRUE,TRUE),1,8),"")</f>
        <v/>
      </c>
      <c r="BB265" s="9">
        <f>IF(AND((ROW()-7)&gt;=$Q$5,(ROW()-6)&lt;=$Q$3),INDEX(LINEST(OFFSET(AF265,1-$Q$5,0,$Q$5,1),OFFSET(AG265,1-$Q$5,0,$Q$5,9),TRUE,TRUE),1,7),"")</f>
        <v/>
      </c>
      <c r="BC265" s="9">
        <f>IF(AND((ROW()-7)&gt;=$Q$5,(ROW()-6)&lt;=$Q$3),INDEX(LINEST(OFFSET(AF265,1-$Q$5,0,$Q$5,1),OFFSET(AG265,1-$Q$5,0,$Q$5,9),TRUE,TRUE),1,6),"")</f>
        <v/>
      </c>
      <c r="BD265" s="9">
        <f>IF(AND((ROW()-7)&gt;=$Q$5,(ROW()-6)&lt;=$Q$3),INDEX(LINEST(OFFSET(AF265,1-$Q$5,0,$Q$5,1),OFFSET(AG265,1-$Q$5,0,$Q$5,9),TRUE,TRUE),1,5),"")</f>
        <v/>
      </c>
      <c r="BE265" s="9">
        <f>IF(AND((ROW()-7)&gt;=$Q$5,(ROW()-6)&lt;=$Q$3),INDEX(LINEST(OFFSET(AF265,1-$Q$5,0,$Q$5,1),OFFSET(AG265,1-$Q$5,0,$Q$5,9),TRUE,TRUE),1,4),"")</f>
        <v/>
      </c>
      <c r="BF265" s="9">
        <f>IF(AND((ROW()-7)&gt;=$Q$5,(ROW()-6)&lt;=$Q$3),INDEX(LINEST(OFFSET(AF265,1-$Q$5,0,$Q$5,1),OFFSET(AG265,1-$Q$5,0,$Q$5,9),TRUE,TRUE),1,3),"")</f>
        <v/>
      </c>
      <c r="BG265" s="9">
        <f>IF(AND((ROW()-7)&gt;=$Q$5,(ROW()-6)&lt;=$Q$3),INDEX(LINEST(OFFSET(AF265,1-$Q$5,0,$Q$5,1),OFFSET(AG265,1-$Q$5,0,$Q$5,9),TRUE,TRUE),1,2),"")</f>
        <v/>
      </c>
      <c r="BH265" s="9">
        <f>IF(AND((ROW()-7)&gt;=$Q$5,(ROW()-6)&lt;=$Q$3),INDEX(LINEST(OFFSET(AF265,1-$Q$5,0,$Q$5,1),OFFSET(AG265,1-$Q$5,0,$Q$5,9),TRUE,TRUE),1,1),"")</f>
        <v/>
      </c>
      <c r="BI265" s="10">
        <f>IF(AND((ROW()-7)&gt;=$Q$5,(ROW()-6)&lt;=$Q$3),INDEX(LINEST(OFFSET(AF265,1-$Q$5,0,$Q$5,1),OFFSET(AG265,1-$Q$5,0,$Q$5,9),TRUE,TRUE),3,1),"")</f>
        <v/>
      </c>
      <c r="BL265" s="9">
        <f>IF(AND((ROW()-6)&lt;=$Q$3,ISNUMBER(AY264)),AY264/$Q$4+AZ264*AG265+BA264*AH265+BB264*AI265+BC264*AJ265+BD264*AK265+BE264*AL265+BF264*AM265+BG264*AN265+BH264*AO265,"")</f>
        <v/>
      </c>
      <c r="BM265">
        <f>IF(ISNUMBER(BL265),AVERAGE(OFFSET(AF264,1-$Q$5,0,$Q$5,1)),"")</f>
        <v/>
      </c>
      <c r="BN265">
        <f>IF(ISNUMBER(BL265),(AF265-BL265)^2,"")</f>
        <v/>
      </c>
      <c r="BO265">
        <f>IF(ISNUMBER(BL265),AF265^2,"")</f>
        <v/>
      </c>
      <c r="BP265">
        <f>IF(ISNUMBER(BL265),(AF265-BM265)^2,"")</f>
        <v/>
      </c>
    </row>
    <row r="266">
      <c r="O266">
        <f>IF($R266="","",IF($Q$1="Weekly",INT(($R266-2)/7),IF($Q$1="Quarterly",YEAR($R266)*4+ROUNDUP(MONTH($R266)/3),YEAR($R266)*12+MONTH($R266))))</f>
        <v/>
      </c>
      <c r="P266">
        <f>IF($R266="","",IF($R267="",1,IF($O266&lt;&gt;$O267,1,0)))</f>
        <v/>
      </c>
      <c r="Q266">
        <f>IF($P266=1,SUM($P$7:$P266),"")</f>
        <v/>
      </c>
      <c r="R266">
        <f>IF($A266="","",IF(ISNUMBER($A266),$A266,IFERROR(DATEVALUE($A266),NA())))</f>
        <v/>
      </c>
      <c r="S266" s="7">
        <f>IFERROR(INDEX($R$7:$R$60000,MATCH(ROW()-6,$Q$7:$Q$60000,0)),"")</f>
        <v/>
      </c>
      <c r="T266">
        <f>IFERROR(INDEX($B$7:$B$60000,MATCH(ROW()-6,$Q$7:$Q$60000,0))*1,"")</f>
        <v/>
      </c>
      <c r="U266">
        <f>IFERROR(INDEX($C$7:$C$60000,MATCH(ROW()-6,$Q$7:$Q$60000,0))*1,"")</f>
        <v/>
      </c>
      <c r="V266">
        <f>IFERROR(INDEX($D$7:$D$60000,MATCH(ROW()-6,$Q$7:$Q$60000,0))*1,"")</f>
        <v/>
      </c>
      <c r="W266">
        <f>IFERROR(INDEX($E$7:$E$60000,MATCH(ROW()-6,$Q$7:$Q$60000,0))*1,"")</f>
        <v/>
      </c>
      <c r="X266">
        <f>IFERROR(INDEX($F$7:$F$60000,MATCH(ROW()-6,$Q$7:$Q$60000,0))*1,"")</f>
        <v/>
      </c>
      <c r="Y266">
        <f>IFERROR(INDEX($G$7:$G$60000,MATCH(ROW()-6,$Q$7:$Q$60000,0))*1,"")</f>
        <v/>
      </c>
      <c r="Z266">
        <f>IFERROR(INDEX($H$7:$H$60000,MATCH(ROW()-6,$Q$7:$Q$60000,0))*1,"")</f>
        <v/>
      </c>
      <c r="AA266">
        <f>IFERROR(INDEX($I$7:$I$60000,MATCH(ROW()-6,$Q$7:$Q$60000,0))*1,"")</f>
        <v/>
      </c>
      <c r="AB266">
        <f>IFERROR(INDEX($J$7:$J$60000,MATCH(ROW()-6,$Q$7:$Q$60000,0))*1,"")</f>
        <v/>
      </c>
      <c r="AC266">
        <f>IFERROR(INDEX($K$7:$K$60000,MATCH(ROW()-6,$Q$7:$Q$60000,0))*1,"")</f>
        <v/>
      </c>
      <c r="AF266" s="9">
        <f>IF(OR($S266="",$S265=""),"",IF($B$5="diff",($T266-$T265),LN($T266/$T265)))</f>
        <v/>
      </c>
      <c r="AG266" s="9">
        <f>IF(OR($S266="",$S265=""),"",IF($C$5="diff",(U266-U265),LN(U266/U265)))</f>
        <v/>
      </c>
      <c r="AH266" s="9">
        <f>IF(OR($S266="",$S265=""),"",IF($D$5="diff",(V266-V265),LN(V266/V265)))</f>
        <v/>
      </c>
      <c r="AI266" s="9">
        <f>IF(OR($S266="",$S265=""),"",IF($E$5="diff",(W266-W265),LN(W266/W265)))</f>
        <v/>
      </c>
      <c r="AJ266" s="9">
        <f>IF(OR($S266="",$S265=""),"",IF($F$5="diff",(X266-X265),LN(X266/X265)))</f>
        <v/>
      </c>
      <c r="AK266" s="9">
        <f>IF(OR($S266="",$S265=""),"",IF($G$5="diff",(Y266-Y265),LN(Y266/Y265)))</f>
        <v/>
      </c>
      <c r="AL266" s="9">
        <f>IF(OR($S266="",$S265=""),"",IF($H$5="diff",(Z266-Z265),LN(Z266/Z265)))</f>
        <v/>
      </c>
      <c r="AM266" s="9">
        <f>IF(OR($S266="",$S265=""),"",IF($I$5="diff",(AA266-AA265),LN(AA266/AA265)))</f>
        <v/>
      </c>
      <c r="AN266" s="9">
        <f>IF(OR($S266="",$S265=""),"",IF($J$5="diff",(AB266-AB265),LN(AB266/AB265)))</f>
        <v/>
      </c>
      <c r="AO266" s="9">
        <f>IF(OR($S266="",$S265=""),"",IF($K$5="diff",(AC266-AC265),LN(AC266/AC265)))</f>
        <v/>
      </c>
      <c r="AR266" s="9">
        <f>IF($AF266="","",$AU$13+$AU$4*AG266+$AU$5*AH266+$AU$6*AI266+$AU$7*AJ266+$AU$8*AK266+$AU$9*AL266+$AU$10*AM266+$AU$11*AN266+$AU$12*AO266)</f>
        <v/>
      </c>
      <c r="AY266" s="10">
        <f>IF(AND((ROW()-7)&gt;=$Q$5,(ROW()-6)&lt;=$Q$3),INDEX(LINEST(OFFSET(AF266,1-$Q$5,0,$Q$5,1),OFFSET(AG266,1-$Q$5,0,$Q$5,9),TRUE,TRUE),1,10)*$Q$4,"")</f>
        <v/>
      </c>
      <c r="AZ266" s="9">
        <f>IF(AND((ROW()-7)&gt;=$Q$5,(ROW()-6)&lt;=$Q$3),INDEX(LINEST(OFFSET(AF266,1-$Q$5,0,$Q$5,1),OFFSET(AG266,1-$Q$5,0,$Q$5,9),TRUE,TRUE),1,9),"")</f>
        <v/>
      </c>
      <c r="BA266" s="9">
        <f>IF(AND((ROW()-7)&gt;=$Q$5,(ROW()-6)&lt;=$Q$3),INDEX(LINEST(OFFSET(AF266,1-$Q$5,0,$Q$5,1),OFFSET(AG266,1-$Q$5,0,$Q$5,9),TRUE,TRUE),1,8),"")</f>
        <v/>
      </c>
      <c r="BB266" s="9">
        <f>IF(AND((ROW()-7)&gt;=$Q$5,(ROW()-6)&lt;=$Q$3),INDEX(LINEST(OFFSET(AF266,1-$Q$5,0,$Q$5,1),OFFSET(AG266,1-$Q$5,0,$Q$5,9),TRUE,TRUE),1,7),"")</f>
        <v/>
      </c>
      <c r="BC266" s="9">
        <f>IF(AND((ROW()-7)&gt;=$Q$5,(ROW()-6)&lt;=$Q$3),INDEX(LINEST(OFFSET(AF266,1-$Q$5,0,$Q$5,1),OFFSET(AG266,1-$Q$5,0,$Q$5,9),TRUE,TRUE),1,6),"")</f>
        <v/>
      </c>
      <c r="BD266" s="9">
        <f>IF(AND((ROW()-7)&gt;=$Q$5,(ROW()-6)&lt;=$Q$3),INDEX(LINEST(OFFSET(AF266,1-$Q$5,0,$Q$5,1),OFFSET(AG266,1-$Q$5,0,$Q$5,9),TRUE,TRUE),1,5),"")</f>
        <v/>
      </c>
      <c r="BE266" s="9">
        <f>IF(AND((ROW()-7)&gt;=$Q$5,(ROW()-6)&lt;=$Q$3),INDEX(LINEST(OFFSET(AF266,1-$Q$5,0,$Q$5,1),OFFSET(AG266,1-$Q$5,0,$Q$5,9),TRUE,TRUE),1,4),"")</f>
        <v/>
      </c>
      <c r="BF266" s="9">
        <f>IF(AND((ROW()-7)&gt;=$Q$5,(ROW()-6)&lt;=$Q$3),INDEX(LINEST(OFFSET(AF266,1-$Q$5,0,$Q$5,1),OFFSET(AG266,1-$Q$5,0,$Q$5,9),TRUE,TRUE),1,3),"")</f>
        <v/>
      </c>
      <c r="BG266" s="9">
        <f>IF(AND((ROW()-7)&gt;=$Q$5,(ROW()-6)&lt;=$Q$3),INDEX(LINEST(OFFSET(AF266,1-$Q$5,0,$Q$5,1),OFFSET(AG266,1-$Q$5,0,$Q$5,9),TRUE,TRUE),1,2),"")</f>
        <v/>
      </c>
      <c r="BH266" s="9">
        <f>IF(AND((ROW()-7)&gt;=$Q$5,(ROW()-6)&lt;=$Q$3),INDEX(LINEST(OFFSET(AF266,1-$Q$5,0,$Q$5,1),OFFSET(AG266,1-$Q$5,0,$Q$5,9),TRUE,TRUE),1,1),"")</f>
        <v/>
      </c>
      <c r="BI266" s="10">
        <f>IF(AND((ROW()-7)&gt;=$Q$5,(ROW()-6)&lt;=$Q$3),INDEX(LINEST(OFFSET(AF266,1-$Q$5,0,$Q$5,1),OFFSET(AG266,1-$Q$5,0,$Q$5,9),TRUE,TRUE),3,1),"")</f>
        <v/>
      </c>
      <c r="BL266" s="9">
        <f>IF(AND((ROW()-6)&lt;=$Q$3,ISNUMBER(AY265)),AY265/$Q$4+AZ265*AG266+BA265*AH266+BB265*AI266+BC265*AJ266+BD265*AK266+BE265*AL266+BF265*AM266+BG265*AN266+BH265*AO266,"")</f>
        <v/>
      </c>
      <c r="BM266">
        <f>IF(ISNUMBER(BL266),AVERAGE(OFFSET(AF265,1-$Q$5,0,$Q$5,1)),"")</f>
        <v/>
      </c>
      <c r="BN266">
        <f>IF(ISNUMBER(BL266),(AF266-BL266)^2,"")</f>
        <v/>
      </c>
      <c r="BO266">
        <f>IF(ISNUMBER(BL266),AF266^2,"")</f>
        <v/>
      </c>
      <c r="BP266">
        <f>IF(ISNUMBER(BL266),(AF266-BM266)^2,"")</f>
        <v/>
      </c>
    </row>
    <row r="267">
      <c r="O267">
        <f>IF($R267="","",IF($Q$1="Weekly",INT(($R267-2)/7),IF($Q$1="Quarterly",YEAR($R267)*4+ROUNDUP(MONTH($R267)/3),YEAR($R267)*12+MONTH($R267))))</f>
        <v/>
      </c>
      <c r="P267">
        <f>IF($R267="","",IF($R268="",1,IF($O267&lt;&gt;$O268,1,0)))</f>
        <v/>
      </c>
      <c r="Q267">
        <f>IF($P267=1,SUM($P$7:$P267),"")</f>
        <v/>
      </c>
      <c r="R267">
        <f>IF($A267="","",IF(ISNUMBER($A267),$A267,IFERROR(DATEVALUE($A267),NA())))</f>
        <v/>
      </c>
      <c r="S267" s="7">
        <f>IFERROR(INDEX($R$7:$R$60000,MATCH(ROW()-6,$Q$7:$Q$60000,0)),"")</f>
        <v/>
      </c>
      <c r="T267">
        <f>IFERROR(INDEX($B$7:$B$60000,MATCH(ROW()-6,$Q$7:$Q$60000,0))*1,"")</f>
        <v/>
      </c>
      <c r="U267">
        <f>IFERROR(INDEX($C$7:$C$60000,MATCH(ROW()-6,$Q$7:$Q$60000,0))*1,"")</f>
        <v/>
      </c>
      <c r="V267">
        <f>IFERROR(INDEX($D$7:$D$60000,MATCH(ROW()-6,$Q$7:$Q$60000,0))*1,"")</f>
        <v/>
      </c>
      <c r="W267">
        <f>IFERROR(INDEX($E$7:$E$60000,MATCH(ROW()-6,$Q$7:$Q$60000,0))*1,"")</f>
        <v/>
      </c>
      <c r="X267">
        <f>IFERROR(INDEX($F$7:$F$60000,MATCH(ROW()-6,$Q$7:$Q$60000,0))*1,"")</f>
        <v/>
      </c>
      <c r="Y267">
        <f>IFERROR(INDEX($G$7:$G$60000,MATCH(ROW()-6,$Q$7:$Q$60000,0))*1,"")</f>
        <v/>
      </c>
      <c r="Z267">
        <f>IFERROR(INDEX($H$7:$H$60000,MATCH(ROW()-6,$Q$7:$Q$60000,0))*1,"")</f>
        <v/>
      </c>
      <c r="AA267">
        <f>IFERROR(INDEX($I$7:$I$60000,MATCH(ROW()-6,$Q$7:$Q$60000,0))*1,"")</f>
        <v/>
      </c>
      <c r="AB267">
        <f>IFERROR(INDEX($J$7:$J$60000,MATCH(ROW()-6,$Q$7:$Q$60000,0))*1,"")</f>
        <v/>
      </c>
      <c r="AC267">
        <f>IFERROR(INDEX($K$7:$K$60000,MATCH(ROW()-6,$Q$7:$Q$60000,0))*1,"")</f>
        <v/>
      </c>
      <c r="AF267" s="9">
        <f>IF(OR($S267="",$S266=""),"",IF($B$5="diff",($T267-$T266),LN($T267/$T266)))</f>
        <v/>
      </c>
      <c r="AG267" s="9">
        <f>IF(OR($S267="",$S266=""),"",IF($C$5="diff",(U267-U266),LN(U267/U266)))</f>
        <v/>
      </c>
      <c r="AH267" s="9">
        <f>IF(OR($S267="",$S266=""),"",IF($D$5="diff",(V267-V266),LN(V267/V266)))</f>
        <v/>
      </c>
      <c r="AI267" s="9">
        <f>IF(OR($S267="",$S266=""),"",IF($E$5="diff",(W267-W266),LN(W267/W266)))</f>
        <v/>
      </c>
      <c r="AJ267" s="9">
        <f>IF(OR($S267="",$S266=""),"",IF($F$5="diff",(X267-X266),LN(X267/X266)))</f>
        <v/>
      </c>
      <c r="AK267" s="9">
        <f>IF(OR($S267="",$S266=""),"",IF($G$5="diff",(Y267-Y266),LN(Y267/Y266)))</f>
        <v/>
      </c>
      <c r="AL267" s="9">
        <f>IF(OR($S267="",$S266=""),"",IF($H$5="diff",(Z267-Z266),LN(Z267/Z266)))</f>
        <v/>
      </c>
      <c r="AM267" s="9">
        <f>IF(OR($S267="",$S266=""),"",IF($I$5="diff",(AA267-AA266),LN(AA267/AA266)))</f>
        <v/>
      </c>
      <c r="AN267" s="9">
        <f>IF(OR($S267="",$S266=""),"",IF($J$5="diff",(AB267-AB266),LN(AB267/AB266)))</f>
        <v/>
      </c>
      <c r="AO267" s="9">
        <f>IF(OR($S267="",$S266=""),"",IF($K$5="diff",(AC267-AC266),LN(AC267/AC266)))</f>
        <v/>
      </c>
      <c r="AR267" s="9">
        <f>IF($AF267="","",$AU$13+$AU$4*AG267+$AU$5*AH267+$AU$6*AI267+$AU$7*AJ267+$AU$8*AK267+$AU$9*AL267+$AU$10*AM267+$AU$11*AN267+$AU$12*AO267)</f>
        <v/>
      </c>
      <c r="AY267" s="10">
        <f>IF(AND((ROW()-7)&gt;=$Q$5,(ROW()-6)&lt;=$Q$3),INDEX(LINEST(OFFSET(AF267,1-$Q$5,0,$Q$5,1),OFFSET(AG267,1-$Q$5,0,$Q$5,9),TRUE,TRUE),1,10)*$Q$4,"")</f>
        <v/>
      </c>
      <c r="AZ267" s="9">
        <f>IF(AND((ROW()-7)&gt;=$Q$5,(ROW()-6)&lt;=$Q$3),INDEX(LINEST(OFFSET(AF267,1-$Q$5,0,$Q$5,1),OFFSET(AG267,1-$Q$5,0,$Q$5,9),TRUE,TRUE),1,9),"")</f>
        <v/>
      </c>
      <c r="BA267" s="9">
        <f>IF(AND((ROW()-7)&gt;=$Q$5,(ROW()-6)&lt;=$Q$3),INDEX(LINEST(OFFSET(AF267,1-$Q$5,0,$Q$5,1),OFFSET(AG267,1-$Q$5,0,$Q$5,9),TRUE,TRUE),1,8),"")</f>
        <v/>
      </c>
      <c r="BB267" s="9">
        <f>IF(AND((ROW()-7)&gt;=$Q$5,(ROW()-6)&lt;=$Q$3),INDEX(LINEST(OFFSET(AF267,1-$Q$5,0,$Q$5,1),OFFSET(AG267,1-$Q$5,0,$Q$5,9),TRUE,TRUE),1,7),"")</f>
        <v/>
      </c>
      <c r="BC267" s="9">
        <f>IF(AND((ROW()-7)&gt;=$Q$5,(ROW()-6)&lt;=$Q$3),INDEX(LINEST(OFFSET(AF267,1-$Q$5,0,$Q$5,1),OFFSET(AG267,1-$Q$5,0,$Q$5,9),TRUE,TRUE),1,6),"")</f>
        <v/>
      </c>
      <c r="BD267" s="9">
        <f>IF(AND((ROW()-7)&gt;=$Q$5,(ROW()-6)&lt;=$Q$3),INDEX(LINEST(OFFSET(AF267,1-$Q$5,0,$Q$5,1),OFFSET(AG267,1-$Q$5,0,$Q$5,9),TRUE,TRUE),1,5),"")</f>
        <v/>
      </c>
      <c r="BE267" s="9">
        <f>IF(AND((ROW()-7)&gt;=$Q$5,(ROW()-6)&lt;=$Q$3),INDEX(LINEST(OFFSET(AF267,1-$Q$5,0,$Q$5,1),OFFSET(AG267,1-$Q$5,0,$Q$5,9),TRUE,TRUE),1,4),"")</f>
        <v/>
      </c>
      <c r="BF267" s="9">
        <f>IF(AND((ROW()-7)&gt;=$Q$5,(ROW()-6)&lt;=$Q$3),INDEX(LINEST(OFFSET(AF267,1-$Q$5,0,$Q$5,1),OFFSET(AG267,1-$Q$5,0,$Q$5,9),TRUE,TRUE),1,3),"")</f>
        <v/>
      </c>
      <c r="BG267" s="9">
        <f>IF(AND((ROW()-7)&gt;=$Q$5,(ROW()-6)&lt;=$Q$3),INDEX(LINEST(OFFSET(AF267,1-$Q$5,0,$Q$5,1),OFFSET(AG267,1-$Q$5,0,$Q$5,9),TRUE,TRUE),1,2),"")</f>
        <v/>
      </c>
      <c r="BH267" s="9">
        <f>IF(AND((ROW()-7)&gt;=$Q$5,(ROW()-6)&lt;=$Q$3),INDEX(LINEST(OFFSET(AF267,1-$Q$5,0,$Q$5,1),OFFSET(AG267,1-$Q$5,0,$Q$5,9),TRUE,TRUE),1,1),"")</f>
        <v/>
      </c>
      <c r="BI267" s="10">
        <f>IF(AND((ROW()-7)&gt;=$Q$5,(ROW()-6)&lt;=$Q$3),INDEX(LINEST(OFFSET(AF267,1-$Q$5,0,$Q$5,1),OFFSET(AG267,1-$Q$5,0,$Q$5,9),TRUE,TRUE),3,1),"")</f>
        <v/>
      </c>
      <c r="BL267" s="9">
        <f>IF(AND((ROW()-6)&lt;=$Q$3,ISNUMBER(AY266)),AY266/$Q$4+AZ266*AG267+BA266*AH267+BB266*AI267+BC266*AJ267+BD266*AK267+BE266*AL267+BF266*AM267+BG266*AN267+BH266*AO267,"")</f>
        <v/>
      </c>
      <c r="BM267">
        <f>IF(ISNUMBER(BL267),AVERAGE(OFFSET(AF266,1-$Q$5,0,$Q$5,1)),"")</f>
        <v/>
      </c>
      <c r="BN267">
        <f>IF(ISNUMBER(BL267),(AF267-BL267)^2,"")</f>
        <v/>
      </c>
      <c r="BO267">
        <f>IF(ISNUMBER(BL267),AF267^2,"")</f>
        <v/>
      </c>
      <c r="BP267">
        <f>IF(ISNUMBER(BL267),(AF267-BM267)^2,"")</f>
        <v/>
      </c>
    </row>
    <row r="268">
      <c r="O268">
        <f>IF($R268="","",IF($Q$1="Weekly",INT(($R268-2)/7),IF($Q$1="Quarterly",YEAR($R268)*4+ROUNDUP(MONTH($R268)/3),YEAR($R268)*12+MONTH($R268))))</f>
        <v/>
      </c>
      <c r="P268">
        <f>IF($R268="","",IF($R269="",1,IF($O268&lt;&gt;$O269,1,0)))</f>
        <v/>
      </c>
      <c r="Q268">
        <f>IF($P268=1,SUM($P$7:$P268),"")</f>
        <v/>
      </c>
      <c r="R268">
        <f>IF($A268="","",IF(ISNUMBER($A268),$A268,IFERROR(DATEVALUE($A268),NA())))</f>
        <v/>
      </c>
      <c r="S268" s="7">
        <f>IFERROR(INDEX($R$7:$R$60000,MATCH(ROW()-6,$Q$7:$Q$60000,0)),"")</f>
        <v/>
      </c>
      <c r="T268">
        <f>IFERROR(INDEX($B$7:$B$60000,MATCH(ROW()-6,$Q$7:$Q$60000,0))*1,"")</f>
        <v/>
      </c>
      <c r="U268">
        <f>IFERROR(INDEX($C$7:$C$60000,MATCH(ROW()-6,$Q$7:$Q$60000,0))*1,"")</f>
        <v/>
      </c>
      <c r="V268">
        <f>IFERROR(INDEX($D$7:$D$60000,MATCH(ROW()-6,$Q$7:$Q$60000,0))*1,"")</f>
        <v/>
      </c>
      <c r="W268">
        <f>IFERROR(INDEX($E$7:$E$60000,MATCH(ROW()-6,$Q$7:$Q$60000,0))*1,"")</f>
        <v/>
      </c>
      <c r="X268">
        <f>IFERROR(INDEX($F$7:$F$60000,MATCH(ROW()-6,$Q$7:$Q$60000,0))*1,"")</f>
        <v/>
      </c>
      <c r="Y268">
        <f>IFERROR(INDEX($G$7:$G$60000,MATCH(ROW()-6,$Q$7:$Q$60000,0))*1,"")</f>
        <v/>
      </c>
      <c r="Z268">
        <f>IFERROR(INDEX($H$7:$H$60000,MATCH(ROW()-6,$Q$7:$Q$60000,0))*1,"")</f>
        <v/>
      </c>
      <c r="AA268">
        <f>IFERROR(INDEX($I$7:$I$60000,MATCH(ROW()-6,$Q$7:$Q$60000,0))*1,"")</f>
        <v/>
      </c>
      <c r="AB268">
        <f>IFERROR(INDEX($J$7:$J$60000,MATCH(ROW()-6,$Q$7:$Q$60000,0))*1,"")</f>
        <v/>
      </c>
      <c r="AC268">
        <f>IFERROR(INDEX($K$7:$K$60000,MATCH(ROW()-6,$Q$7:$Q$60000,0))*1,"")</f>
        <v/>
      </c>
      <c r="AF268" s="9">
        <f>IF(OR($S268="",$S267=""),"",IF($B$5="diff",($T268-$T267),LN($T268/$T267)))</f>
        <v/>
      </c>
      <c r="AG268" s="9">
        <f>IF(OR($S268="",$S267=""),"",IF($C$5="diff",(U268-U267),LN(U268/U267)))</f>
        <v/>
      </c>
      <c r="AH268" s="9">
        <f>IF(OR($S268="",$S267=""),"",IF($D$5="diff",(V268-V267),LN(V268/V267)))</f>
        <v/>
      </c>
      <c r="AI268" s="9">
        <f>IF(OR($S268="",$S267=""),"",IF($E$5="diff",(W268-W267),LN(W268/W267)))</f>
        <v/>
      </c>
      <c r="AJ268" s="9">
        <f>IF(OR($S268="",$S267=""),"",IF($F$5="diff",(X268-X267),LN(X268/X267)))</f>
        <v/>
      </c>
      <c r="AK268" s="9">
        <f>IF(OR($S268="",$S267=""),"",IF($G$5="diff",(Y268-Y267),LN(Y268/Y267)))</f>
        <v/>
      </c>
      <c r="AL268" s="9">
        <f>IF(OR($S268="",$S267=""),"",IF($H$5="diff",(Z268-Z267),LN(Z268/Z267)))</f>
        <v/>
      </c>
      <c r="AM268" s="9">
        <f>IF(OR($S268="",$S267=""),"",IF($I$5="diff",(AA268-AA267),LN(AA268/AA267)))</f>
        <v/>
      </c>
      <c r="AN268" s="9">
        <f>IF(OR($S268="",$S267=""),"",IF($J$5="diff",(AB268-AB267),LN(AB268/AB267)))</f>
        <v/>
      </c>
      <c r="AO268" s="9">
        <f>IF(OR($S268="",$S267=""),"",IF($K$5="diff",(AC268-AC267),LN(AC268/AC267)))</f>
        <v/>
      </c>
      <c r="AR268" s="9">
        <f>IF($AF268="","",$AU$13+$AU$4*AG268+$AU$5*AH268+$AU$6*AI268+$AU$7*AJ268+$AU$8*AK268+$AU$9*AL268+$AU$10*AM268+$AU$11*AN268+$AU$12*AO268)</f>
        <v/>
      </c>
      <c r="AY268" s="10">
        <f>IF(AND((ROW()-7)&gt;=$Q$5,(ROW()-6)&lt;=$Q$3),INDEX(LINEST(OFFSET(AF268,1-$Q$5,0,$Q$5,1),OFFSET(AG268,1-$Q$5,0,$Q$5,9),TRUE,TRUE),1,10)*$Q$4,"")</f>
        <v/>
      </c>
      <c r="AZ268" s="9">
        <f>IF(AND((ROW()-7)&gt;=$Q$5,(ROW()-6)&lt;=$Q$3),INDEX(LINEST(OFFSET(AF268,1-$Q$5,0,$Q$5,1),OFFSET(AG268,1-$Q$5,0,$Q$5,9),TRUE,TRUE),1,9),"")</f>
        <v/>
      </c>
      <c r="BA268" s="9">
        <f>IF(AND((ROW()-7)&gt;=$Q$5,(ROW()-6)&lt;=$Q$3),INDEX(LINEST(OFFSET(AF268,1-$Q$5,0,$Q$5,1),OFFSET(AG268,1-$Q$5,0,$Q$5,9),TRUE,TRUE),1,8),"")</f>
        <v/>
      </c>
      <c r="BB268" s="9">
        <f>IF(AND((ROW()-7)&gt;=$Q$5,(ROW()-6)&lt;=$Q$3),INDEX(LINEST(OFFSET(AF268,1-$Q$5,0,$Q$5,1),OFFSET(AG268,1-$Q$5,0,$Q$5,9),TRUE,TRUE),1,7),"")</f>
        <v/>
      </c>
      <c r="BC268" s="9">
        <f>IF(AND((ROW()-7)&gt;=$Q$5,(ROW()-6)&lt;=$Q$3),INDEX(LINEST(OFFSET(AF268,1-$Q$5,0,$Q$5,1),OFFSET(AG268,1-$Q$5,0,$Q$5,9),TRUE,TRUE),1,6),"")</f>
        <v/>
      </c>
      <c r="BD268" s="9">
        <f>IF(AND((ROW()-7)&gt;=$Q$5,(ROW()-6)&lt;=$Q$3),INDEX(LINEST(OFFSET(AF268,1-$Q$5,0,$Q$5,1),OFFSET(AG268,1-$Q$5,0,$Q$5,9),TRUE,TRUE),1,5),"")</f>
        <v/>
      </c>
      <c r="BE268" s="9">
        <f>IF(AND((ROW()-7)&gt;=$Q$5,(ROW()-6)&lt;=$Q$3),INDEX(LINEST(OFFSET(AF268,1-$Q$5,0,$Q$5,1),OFFSET(AG268,1-$Q$5,0,$Q$5,9),TRUE,TRUE),1,4),"")</f>
        <v/>
      </c>
      <c r="BF268" s="9">
        <f>IF(AND((ROW()-7)&gt;=$Q$5,(ROW()-6)&lt;=$Q$3),INDEX(LINEST(OFFSET(AF268,1-$Q$5,0,$Q$5,1),OFFSET(AG268,1-$Q$5,0,$Q$5,9),TRUE,TRUE),1,3),"")</f>
        <v/>
      </c>
      <c r="BG268" s="9">
        <f>IF(AND((ROW()-7)&gt;=$Q$5,(ROW()-6)&lt;=$Q$3),INDEX(LINEST(OFFSET(AF268,1-$Q$5,0,$Q$5,1),OFFSET(AG268,1-$Q$5,0,$Q$5,9),TRUE,TRUE),1,2),"")</f>
        <v/>
      </c>
      <c r="BH268" s="9">
        <f>IF(AND((ROW()-7)&gt;=$Q$5,(ROW()-6)&lt;=$Q$3),INDEX(LINEST(OFFSET(AF268,1-$Q$5,0,$Q$5,1),OFFSET(AG268,1-$Q$5,0,$Q$5,9),TRUE,TRUE),1,1),"")</f>
        <v/>
      </c>
      <c r="BI268" s="10">
        <f>IF(AND((ROW()-7)&gt;=$Q$5,(ROW()-6)&lt;=$Q$3),INDEX(LINEST(OFFSET(AF268,1-$Q$5,0,$Q$5,1),OFFSET(AG268,1-$Q$5,0,$Q$5,9),TRUE,TRUE),3,1),"")</f>
        <v/>
      </c>
      <c r="BL268" s="9">
        <f>IF(AND((ROW()-6)&lt;=$Q$3,ISNUMBER(AY267)),AY267/$Q$4+AZ267*AG268+BA267*AH268+BB267*AI268+BC267*AJ268+BD267*AK268+BE267*AL268+BF267*AM268+BG267*AN268+BH267*AO268,"")</f>
        <v/>
      </c>
      <c r="BM268">
        <f>IF(ISNUMBER(BL268),AVERAGE(OFFSET(AF267,1-$Q$5,0,$Q$5,1)),"")</f>
        <v/>
      </c>
      <c r="BN268">
        <f>IF(ISNUMBER(BL268),(AF268-BL268)^2,"")</f>
        <v/>
      </c>
      <c r="BO268">
        <f>IF(ISNUMBER(BL268),AF268^2,"")</f>
        <v/>
      </c>
      <c r="BP268">
        <f>IF(ISNUMBER(BL268),(AF268-BM268)^2,"")</f>
        <v/>
      </c>
    </row>
    <row r="269">
      <c r="O269">
        <f>IF($R269="","",IF($Q$1="Weekly",INT(($R269-2)/7),IF($Q$1="Quarterly",YEAR($R269)*4+ROUNDUP(MONTH($R269)/3),YEAR($R269)*12+MONTH($R269))))</f>
        <v/>
      </c>
      <c r="P269">
        <f>IF($R269="","",IF($R270="",1,IF($O269&lt;&gt;$O270,1,0)))</f>
        <v/>
      </c>
      <c r="Q269">
        <f>IF($P269=1,SUM($P$7:$P269),"")</f>
        <v/>
      </c>
      <c r="R269">
        <f>IF($A269="","",IF(ISNUMBER($A269),$A269,IFERROR(DATEVALUE($A269),NA())))</f>
        <v/>
      </c>
      <c r="S269" s="7">
        <f>IFERROR(INDEX($R$7:$R$60000,MATCH(ROW()-6,$Q$7:$Q$60000,0)),"")</f>
        <v/>
      </c>
      <c r="T269">
        <f>IFERROR(INDEX($B$7:$B$60000,MATCH(ROW()-6,$Q$7:$Q$60000,0))*1,"")</f>
        <v/>
      </c>
      <c r="U269">
        <f>IFERROR(INDEX($C$7:$C$60000,MATCH(ROW()-6,$Q$7:$Q$60000,0))*1,"")</f>
        <v/>
      </c>
      <c r="V269">
        <f>IFERROR(INDEX($D$7:$D$60000,MATCH(ROW()-6,$Q$7:$Q$60000,0))*1,"")</f>
        <v/>
      </c>
      <c r="W269">
        <f>IFERROR(INDEX($E$7:$E$60000,MATCH(ROW()-6,$Q$7:$Q$60000,0))*1,"")</f>
        <v/>
      </c>
      <c r="X269">
        <f>IFERROR(INDEX($F$7:$F$60000,MATCH(ROW()-6,$Q$7:$Q$60000,0))*1,"")</f>
        <v/>
      </c>
      <c r="Y269">
        <f>IFERROR(INDEX($G$7:$G$60000,MATCH(ROW()-6,$Q$7:$Q$60000,0))*1,"")</f>
        <v/>
      </c>
      <c r="Z269">
        <f>IFERROR(INDEX($H$7:$H$60000,MATCH(ROW()-6,$Q$7:$Q$60000,0))*1,"")</f>
        <v/>
      </c>
      <c r="AA269">
        <f>IFERROR(INDEX($I$7:$I$60000,MATCH(ROW()-6,$Q$7:$Q$60000,0))*1,"")</f>
        <v/>
      </c>
      <c r="AB269">
        <f>IFERROR(INDEX($J$7:$J$60000,MATCH(ROW()-6,$Q$7:$Q$60000,0))*1,"")</f>
        <v/>
      </c>
      <c r="AC269">
        <f>IFERROR(INDEX($K$7:$K$60000,MATCH(ROW()-6,$Q$7:$Q$60000,0))*1,"")</f>
        <v/>
      </c>
      <c r="AF269" s="9">
        <f>IF(OR($S269="",$S268=""),"",IF($B$5="diff",($T269-$T268),LN($T269/$T268)))</f>
        <v/>
      </c>
      <c r="AG269" s="9">
        <f>IF(OR($S269="",$S268=""),"",IF($C$5="diff",(U269-U268),LN(U269/U268)))</f>
        <v/>
      </c>
      <c r="AH269" s="9">
        <f>IF(OR($S269="",$S268=""),"",IF($D$5="diff",(V269-V268),LN(V269/V268)))</f>
        <v/>
      </c>
      <c r="AI269" s="9">
        <f>IF(OR($S269="",$S268=""),"",IF($E$5="diff",(W269-W268),LN(W269/W268)))</f>
        <v/>
      </c>
      <c r="AJ269" s="9">
        <f>IF(OR($S269="",$S268=""),"",IF($F$5="diff",(X269-X268),LN(X269/X268)))</f>
        <v/>
      </c>
      <c r="AK269" s="9">
        <f>IF(OR($S269="",$S268=""),"",IF($G$5="diff",(Y269-Y268),LN(Y269/Y268)))</f>
        <v/>
      </c>
      <c r="AL269" s="9">
        <f>IF(OR($S269="",$S268=""),"",IF($H$5="diff",(Z269-Z268),LN(Z269/Z268)))</f>
        <v/>
      </c>
      <c r="AM269" s="9">
        <f>IF(OR($S269="",$S268=""),"",IF($I$5="diff",(AA269-AA268),LN(AA269/AA268)))</f>
        <v/>
      </c>
      <c r="AN269" s="9">
        <f>IF(OR($S269="",$S268=""),"",IF($J$5="diff",(AB269-AB268),LN(AB269/AB268)))</f>
        <v/>
      </c>
      <c r="AO269" s="9">
        <f>IF(OR($S269="",$S268=""),"",IF($K$5="diff",(AC269-AC268),LN(AC269/AC268)))</f>
        <v/>
      </c>
      <c r="AR269" s="9">
        <f>IF($AF269="","",$AU$13+$AU$4*AG269+$AU$5*AH269+$AU$6*AI269+$AU$7*AJ269+$AU$8*AK269+$AU$9*AL269+$AU$10*AM269+$AU$11*AN269+$AU$12*AO269)</f>
        <v/>
      </c>
      <c r="AY269" s="10">
        <f>IF(AND((ROW()-7)&gt;=$Q$5,(ROW()-6)&lt;=$Q$3),INDEX(LINEST(OFFSET(AF269,1-$Q$5,0,$Q$5,1),OFFSET(AG269,1-$Q$5,0,$Q$5,9),TRUE,TRUE),1,10)*$Q$4,"")</f>
        <v/>
      </c>
      <c r="AZ269" s="9">
        <f>IF(AND((ROW()-7)&gt;=$Q$5,(ROW()-6)&lt;=$Q$3),INDEX(LINEST(OFFSET(AF269,1-$Q$5,0,$Q$5,1),OFFSET(AG269,1-$Q$5,0,$Q$5,9),TRUE,TRUE),1,9),"")</f>
        <v/>
      </c>
      <c r="BA269" s="9">
        <f>IF(AND((ROW()-7)&gt;=$Q$5,(ROW()-6)&lt;=$Q$3),INDEX(LINEST(OFFSET(AF269,1-$Q$5,0,$Q$5,1),OFFSET(AG269,1-$Q$5,0,$Q$5,9),TRUE,TRUE),1,8),"")</f>
        <v/>
      </c>
      <c r="BB269" s="9">
        <f>IF(AND((ROW()-7)&gt;=$Q$5,(ROW()-6)&lt;=$Q$3),INDEX(LINEST(OFFSET(AF269,1-$Q$5,0,$Q$5,1),OFFSET(AG269,1-$Q$5,0,$Q$5,9),TRUE,TRUE),1,7),"")</f>
        <v/>
      </c>
      <c r="BC269" s="9">
        <f>IF(AND((ROW()-7)&gt;=$Q$5,(ROW()-6)&lt;=$Q$3),INDEX(LINEST(OFFSET(AF269,1-$Q$5,0,$Q$5,1),OFFSET(AG269,1-$Q$5,0,$Q$5,9),TRUE,TRUE),1,6),"")</f>
        <v/>
      </c>
      <c r="BD269" s="9">
        <f>IF(AND((ROW()-7)&gt;=$Q$5,(ROW()-6)&lt;=$Q$3),INDEX(LINEST(OFFSET(AF269,1-$Q$5,0,$Q$5,1),OFFSET(AG269,1-$Q$5,0,$Q$5,9),TRUE,TRUE),1,5),"")</f>
        <v/>
      </c>
      <c r="BE269" s="9">
        <f>IF(AND((ROW()-7)&gt;=$Q$5,(ROW()-6)&lt;=$Q$3),INDEX(LINEST(OFFSET(AF269,1-$Q$5,0,$Q$5,1),OFFSET(AG269,1-$Q$5,0,$Q$5,9),TRUE,TRUE),1,4),"")</f>
        <v/>
      </c>
      <c r="BF269" s="9">
        <f>IF(AND((ROW()-7)&gt;=$Q$5,(ROW()-6)&lt;=$Q$3),INDEX(LINEST(OFFSET(AF269,1-$Q$5,0,$Q$5,1),OFFSET(AG269,1-$Q$5,0,$Q$5,9),TRUE,TRUE),1,3),"")</f>
        <v/>
      </c>
      <c r="BG269" s="9">
        <f>IF(AND((ROW()-7)&gt;=$Q$5,(ROW()-6)&lt;=$Q$3),INDEX(LINEST(OFFSET(AF269,1-$Q$5,0,$Q$5,1),OFFSET(AG269,1-$Q$5,0,$Q$5,9),TRUE,TRUE),1,2),"")</f>
        <v/>
      </c>
      <c r="BH269" s="9">
        <f>IF(AND((ROW()-7)&gt;=$Q$5,(ROW()-6)&lt;=$Q$3),INDEX(LINEST(OFFSET(AF269,1-$Q$5,0,$Q$5,1),OFFSET(AG269,1-$Q$5,0,$Q$5,9),TRUE,TRUE),1,1),"")</f>
        <v/>
      </c>
      <c r="BI269" s="10">
        <f>IF(AND((ROW()-7)&gt;=$Q$5,(ROW()-6)&lt;=$Q$3),INDEX(LINEST(OFFSET(AF269,1-$Q$5,0,$Q$5,1),OFFSET(AG269,1-$Q$5,0,$Q$5,9),TRUE,TRUE),3,1),"")</f>
        <v/>
      </c>
      <c r="BL269" s="9">
        <f>IF(AND((ROW()-6)&lt;=$Q$3,ISNUMBER(AY268)),AY268/$Q$4+AZ268*AG269+BA268*AH269+BB268*AI269+BC268*AJ269+BD268*AK269+BE268*AL269+BF268*AM269+BG268*AN269+BH268*AO269,"")</f>
        <v/>
      </c>
      <c r="BM269">
        <f>IF(ISNUMBER(BL269),AVERAGE(OFFSET(AF268,1-$Q$5,0,$Q$5,1)),"")</f>
        <v/>
      </c>
      <c r="BN269">
        <f>IF(ISNUMBER(BL269),(AF269-BL269)^2,"")</f>
        <v/>
      </c>
      <c r="BO269">
        <f>IF(ISNUMBER(BL269),AF269^2,"")</f>
        <v/>
      </c>
      <c r="BP269">
        <f>IF(ISNUMBER(BL269),(AF269-BM269)^2,"")</f>
        <v/>
      </c>
    </row>
    <row r="270">
      <c r="O270">
        <f>IF($R270="","",IF($Q$1="Weekly",INT(($R270-2)/7),IF($Q$1="Quarterly",YEAR($R270)*4+ROUNDUP(MONTH($R270)/3),YEAR($R270)*12+MONTH($R270))))</f>
        <v/>
      </c>
      <c r="P270">
        <f>IF($R270="","",IF($R271="",1,IF($O270&lt;&gt;$O271,1,0)))</f>
        <v/>
      </c>
      <c r="Q270">
        <f>IF($P270=1,SUM($P$7:$P270),"")</f>
        <v/>
      </c>
      <c r="R270">
        <f>IF($A270="","",IF(ISNUMBER($A270),$A270,IFERROR(DATEVALUE($A270),NA())))</f>
        <v/>
      </c>
      <c r="S270" s="7">
        <f>IFERROR(INDEX($R$7:$R$60000,MATCH(ROW()-6,$Q$7:$Q$60000,0)),"")</f>
        <v/>
      </c>
      <c r="T270">
        <f>IFERROR(INDEX($B$7:$B$60000,MATCH(ROW()-6,$Q$7:$Q$60000,0))*1,"")</f>
        <v/>
      </c>
      <c r="U270">
        <f>IFERROR(INDEX($C$7:$C$60000,MATCH(ROW()-6,$Q$7:$Q$60000,0))*1,"")</f>
        <v/>
      </c>
      <c r="V270">
        <f>IFERROR(INDEX($D$7:$D$60000,MATCH(ROW()-6,$Q$7:$Q$60000,0))*1,"")</f>
        <v/>
      </c>
      <c r="W270">
        <f>IFERROR(INDEX($E$7:$E$60000,MATCH(ROW()-6,$Q$7:$Q$60000,0))*1,"")</f>
        <v/>
      </c>
      <c r="X270">
        <f>IFERROR(INDEX($F$7:$F$60000,MATCH(ROW()-6,$Q$7:$Q$60000,0))*1,"")</f>
        <v/>
      </c>
      <c r="Y270">
        <f>IFERROR(INDEX($G$7:$G$60000,MATCH(ROW()-6,$Q$7:$Q$60000,0))*1,"")</f>
        <v/>
      </c>
      <c r="Z270">
        <f>IFERROR(INDEX($H$7:$H$60000,MATCH(ROW()-6,$Q$7:$Q$60000,0))*1,"")</f>
        <v/>
      </c>
      <c r="AA270">
        <f>IFERROR(INDEX($I$7:$I$60000,MATCH(ROW()-6,$Q$7:$Q$60000,0))*1,"")</f>
        <v/>
      </c>
      <c r="AB270">
        <f>IFERROR(INDEX($J$7:$J$60000,MATCH(ROW()-6,$Q$7:$Q$60000,0))*1,"")</f>
        <v/>
      </c>
      <c r="AC270">
        <f>IFERROR(INDEX($K$7:$K$60000,MATCH(ROW()-6,$Q$7:$Q$60000,0))*1,"")</f>
        <v/>
      </c>
      <c r="AF270" s="9">
        <f>IF(OR($S270="",$S269=""),"",IF($B$5="diff",($T270-$T269),LN($T270/$T269)))</f>
        <v/>
      </c>
      <c r="AG270" s="9">
        <f>IF(OR($S270="",$S269=""),"",IF($C$5="diff",(U270-U269),LN(U270/U269)))</f>
        <v/>
      </c>
      <c r="AH270" s="9">
        <f>IF(OR($S270="",$S269=""),"",IF($D$5="diff",(V270-V269),LN(V270/V269)))</f>
        <v/>
      </c>
      <c r="AI270" s="9">
        <f>IF(OR($S270="",$S269=""),"",IF($E$5="diff",(W270-W269),LN(W270/W269)))</f>
        <v/>
      </c>
      <c r="AJ270" s="9">
        <f>IF(OR($S270="",$S269=""),"",IF($F$5="diff",(X270-X269),LN(X270/X269)))</f>
        <v/>
      </c>
      <c r="AK270" s="9">
        <f>IF(OR($S270="",$S269=""),"",IF($G$5="diff",(Y270-Y269),LN(Y270/Y269)))</f>
        <v/>
      </c>
      <c r="AL270" s="9">
        <f>IF(OR($S270="",$S269=""),"",IF($H$5="diff",(Z270-Z269),LN(Z270/Z269)))</f>
        <v/>
      </c>
      <c r="AM270" s="9">
        <f>IF(OR($S270="",$S269=""),"",IF($I$5="diff",(AA270-AA269),LN(AA270/AA269)))</f>
        <v/>
      </c>
      <c r="AN270" s="9">
        <f>IF(OR($S270="",$S269=""),"",IF($J$5="diff",(AB270-AB269),LN(AB270/AB269)))</f>
        <v/>
      </c>
      <c r="AO270" s="9">
        <f>IF(OR($S270="",$S269=""),"",IF($K$5="diff",(AC270-AC269),LN(AC270/AC269)))</f>
        <v/>
      </c>
      <c r="AR270" s="9">
        <f>IF($AF270="","",$AU$13+$AU$4*AG270+$AU$5*AH270+$AU$6*AI270+$AU$7*AJ270+$AU$8*AK270+$AU$9*AL270+$AU$10*AM270+$AU$11*AN270+$AU$12*AO270)</f>
        <v/>
      </c>
      <c r="AY270" s="10">
        <f>IF(AND((ROW()-7)&gt;=$Q$5,(ROW()-6)&lt;=$Q$3),INDEX(LINEST(OFFSET(AF270,1-$Q$5,0,$Q$5,1),OFFSET(AG270,1-$Q$5,0,$Q$5,9),TRUE,TRUE),1,10)*$Q$4,"")</f>
        <v/>
      </c>
      <c r="AZ270" s="9">
        <f>IF(AND((ROW()-7)&gt;=$Q$5,(ROW()-6)&lt;=$Q$3),INDEX(LINEST(OFFSET(AF270,1-$Q$5,0,$Q$5,1),OFFSET(AG270,1-$Q$5,0,$Q$5,9),TRUE,TRUE),1,9),"")</f>
        <v/>
      </c>
      <c r="BA270" s="9">
        <f>IF(AND((ROW()-7)&gt;=$Q$5,(ROW()-6)&lt;=$Q$3),INDEX(LINEST(OFFSET(AF270,1-$Q$5,0,$Q$5,1),OFFSET(AG270,1-$Q$5,0,$Q$5,9),TRUE,TRUE),1,8),"")</f>
        <v/>
      </c>
      <c r="BB270" s="9">
        <f>IF(AND((ROW()-7)&gt;=$Q$5,(ROW()-6)&lt;=$Q$3),INDEX(LINEST(OFFSET(AF270,1-$Q$5,0,$Q$5,1),OFFSET(AG270,1-$Q$5,0,$Q$5,9),TRUE,TRUE),1,7),"")</f>
        <v/>
      </c>
      <c r="BC270" s="9">
        <f>IF(AND((ROW()-7)&gt;=$Q$5,(ROW()-6)&lt;=$Q$3),INDEX(LINEST(OFFSET(AF270,1-$Q$5,0,$Q$5,1),OFFSET(AG270,1-$Q$5,0,$Q$5,9),TRUE,TRUE),1,6),"")</f>
        <v/>
      </c>
      <c r="BD270" s="9">
        <f>IF(AND((ROW()-7)&gt;=$Q$5,(ROW()-6)&lt;=$Q$3),INDEX(LINEST(OFFSET(AF270,1-$Q$5,0,$Q$5,1),OFFSET(AG270,1-$Q$5,0,$Q$5,9),TRUE,TRUE),1,5),"")</f>
        <v/>
      </c>
      <c r="BE270" s="9">
        <f>IF(AND((ROW()-7)&gt;=$Q$5,(ROW()-6)&lt;=$Q$3),INDEX(LINEST(OFFSET(AF270,1-$Q$5,0,$Q$5,1),OFFSET(AG270,1-$Q$5,0,$Q$5,9),TRUE,TRUE),1,4),"")</f>
        <v/>
      </c>
      <c r="BF270" s="9">
        <f>IF(AND((ROW()-7)&gt;=$Q$5,(ROW()-6)&lt;=$Q$3),INDEX(LINEST(OFFSET(AF270,1-$Q$5,0,$Q$5,1),OFFSET(AG270,1-$Q$5,0,$Q$5,9),TRUE,TRUE),1,3),"")</f>
        <v/>
      </c>
      <c r="BG270" s="9">
        <f>IF(AND((ROW()-7)&gt;=$Q$5,(ROW()-6)&lt;=$Q$3),INDEX(LINEST(OFFSET(AF270,1-$Q$5,0,$Q$5,1),OFFSET(AG270,1-$Q$5,0,$Q$5,9),TRUE,TRUE),1,2),"")</f>
        <v/>
      </c>
      <c r="BH270" s="9">
        <f>IF(AND((ROW()-7)&gt;=$Q$5,(ROW()-6)&lt;=$Q$3),INDEX(LINEST(OFFSET(AF270,1-$Q$5,0,$Q$5,1),OFFSET(AG270,1-$Q$5,0,$Q$5,9),TRUE,TRUE),1,1),"")</f>
        <v/>
      </c>
      <c r="BI270" s="10">
        <f>IF(AND((ROW()-7)&gt;=$Q$5,(ROW()-6)&lt;=$Q$3),INDEX(LINEST(OFFSET(AF270,1-$Q$5,0,$Q$5,1),OFFSET(AG270,1-$Q$5,0,$Q$5,9),TRUE,TRUE),3,1),"")</f>
        <v/>
      </c>
      <c r="BL270" s="9">
        <f>IF(AND((ROW()-6)&lt;=$Q$3,ISNUMBER(AY269)),AY269/$Q$4+AZ269*AG270+BA269*AH270+BB269*AI270+BC269*AJ270+BD269*AK270+BE269*AL270+BF269*AM270+BG269*AN270+BH269*AO270,"")</f>
        <v/>
      </c>
      <c r="BM270">
        <f>IF(ISNUMBER(BL270),AVERAGE(OFFSET(AF269,1-$Q$5,0,$Q$5,1)),"")</f>
        <v/>
      </c>
      <c r="BN270">
        <f>IF(ISNUMBER(BL270),(AF270-BL270)^2,"")</f>
        <v/>
      </c>
      <c r="BO270">
        <f>IF(ISNUMBER(BL270),AF270^2,"")</f>
        <v/>
      </c>
      <c r="BP270">
        <f>IF(ISNUMBER(BL270),(AF270-BM270)^2,"")</f>
        <v/>
      </c>
    </row>
    <row r="271">
      <c r="O271">
        <f>IF($R271="","",IF($Q$1="Weekly",INT(($R271-2)/7),IF($Q$1="Quarterly",YEAR($R271)*4+ROUNDUP(MONTH($R271)/3),YEAR($R271)*12+MONTH($R271))))</f>
        <v/>
      </c>
      <c r="P271">
        <f>IF($R271="","",IF($R272="",1,IF($O271&lt;&gt;$O272,1,0)))</f>
        <v/>
      </c>
      <c r="Q271">
        <f>IF($P271=1,SUM($P$7:$P271),"")</f>
        <v/>
      </c>
      <c r="R271">
        <f>IF($A271="","",IF(ISNUMBER($A271),$A271,IFERROR(DATEVALUE($A271),NA())))</f>
        <v/>
      </c>
      <c r="S271" s="7">
        <f>IFERROR(INDEX($R$7:$R$60000,MATCH(ROW()-6,$Q$7:$Q$60000,0)),"")</f>
        <v/>
      </c>
      <c r="T271">
        <f>IFERROR(INDEX($B$7:$B$60000,MATCH(ROW()-6,$Q$7:$Q$60000,0))*1,"")</f>
        <v/>
      </c>
      <c r="U271">
        <f>IFERROR(INDEX($C$7:$C$60000,MATCH(ROW()-6,$Q$7:$Q$60000,0))*1,"")</f>
        <v/>
      </c>
      <c r="V271">
        <f>IFERROR(INDEX($D$7:$D$60000,MATCH(ROW()-6,$Q$7:$Q$60000,0))*1,"")</f>
        <v/>
      </c>
      <c r="W271">
        <f>IFERROR(INDEX($E$7:$E$60000,MATCH(ROW()-6,$Q$7:$Q$60000,0))*1,"")</f>
        <v/>
      </c>
      <c r="X271">
        <f>IFERROR(INDEX($F$7:$F$60000,MATCH(ROW()-6,$Q$7:$Q$60000,0))*1,"")</f>
        <v/>
      </c>
      <c r="Y271">
        <f>IFERROR(INDEX($G$7:$G$60000,MATCH(ROW()-6,$Q$7:$Q$60000,0))*1,"")</f>
        <v/>
      </c>
      <c r="Z271">
        <f>IFERROR(INDEX($H$7:$H$60000,MATCH(ROW()-6,$Q$7:$Q$60000,0))*1,"")</f>
        <v/>
      </c>
      <c r="AA271">
        <f>IFERROR(INDEX($I$7:$I$60000,MATCH(ROW()-6,$Q$7:$Q$60000,0))*1,"")</f>
        <v/>
      </c>
      <c r="AB271">
        <f>IFERROR(INDEX($J$7:$J$60000,MATCH(ROW()-6,$Q$7:$Q$60000,0))*1,"")</f>
        <v/>
      </c>
      <c r="AC271">
        <f>IFERROR(INDEX($K$7:$K$60000,MATCH(ROW()-6,$Q$7:$Q$60000,0))*1,"")</f>
        <v/>
      </c>
      <c r="AF271" s="9">
        <f>IF(OR($S271="",$S270=""),"",IF($B$5="diff",($T271-$T270),LN($T271/$T270)))</f>
        <v/>
      </c>
      <c r="AG271" s="9">
        <f>IF(OR($S271="",$S270=""),"",IF($C$5="diff",(U271-U270),LN(U271/U270)))</f>
        <v/>
      </c>
      <c r="AH271" s="9">
        <f>IF(OR($S271="",$S270=""),"",IF($D$5="diff",(V271-V270),LN(V271/V270)))</f>
        <v/>
      </c>
      <c r="AI271" s="9">
        <f>IF(OR($S271="",$S270=""),"",IF($E$5="diff",(W271-W270),LN(W271/W270)))</f>
        <v/>
      </c>
      <c r="AJ271" s="9">
        <f>IF(OR($S271="",$S270=""),"",IF($F$5="diff",(X271-X270),LN(X271/X270)))</f>
        <v/>
      </c>
      <c r="AK271" s="9">
        <f>IF(OR($S271="",$S270=""),"",IF($G$5="diff",(Y271-Y270),LN(Y271/Y270)))</f>
        <v/>
      </c>
      <c r="AL271" s="9">
        <f>IF(OR($S271="",$S270=""),"",IF($H$5="diff",(Z271-Z270),LN(Z271/Z270)))</f>
        <v/>
      </c>
      <c r="AM271" s="9">
        <f>IF(OR($S271="",$S270=""),"",IF($I$5="diff",(AA271-AA270),LN(AA271/AA270)))</f>
        <v/>
      </c>
      <c r="AN271" s="9">
        <f>IF(OR($S271="",$S270=""),"",IF($J$5="diff",(AB271-AB270),LN(AB271/AB270)))</f>
        <v/>
      </c>
      <c r="AO271" s="9">
        <f>IF(OR($S271="",$S270=""),"",IF($K$5="diff",(AC271-AC270),LN(AC271/AC270)))</f>
        <v/>
      </c>
      <c r="AR271" s="9">
        <f>IF($AF271="","",$AU$13+$AU$4*AG271+$AU$5*AH271+$AU$6*AI271+$AU$7*AJ271+$AU$8*AK271+$AU$9*AL271+$AU$10*AM271+$AU$11*AN271+$AU$12*AO271)</f>
        <v/>
      </c>
      <c r="AY271" s="10">
        <f>IF(AND((ROW()-7)&gt;=$Q$5,(ROW()-6)&lt;=$Q$3),INDEX(LINEST(OFFSET(AF271,1-$Q$5,0,$Q$5,1),OFFSET(AG271,1-$Q$5,0,$Q$5,9),TRUE,TRUE),1,10)*$Q$4,"")</f>
        <v/>
      </c>
      <c r="AZ271" s="9">
        <f>IF(AND((ROW()-7)&gt;=$Q$5,(ROW()-6)&lt;=$Q$3),INDEX(LINEST(OFFSET(AF271,1-$Q$5,0,$Q$5,1),OFFSET(AG271,1-$Q$5,0,$Q$5,9),TRUE,TRUE),1,9),"")</f>
        <v/>
      </c>
      <c r="BA271" s="9">
        <f>IF(AND((ROW()-7)&gt;=$Q$5,(ROW()-6)&lt;=$Q$3),INDEX(LINEST(OFFSET(AF271,1-$Q$5,0,$Q$5,1),OFFSET(AG271,1-$Q$5,0,$Q$5,9),TRUE,TRUE),1,8),"")</f>
        <v/>
      </c>
      <c r="BB271" s="9">
        <f>IF(AND((ROW()-7)&gt;=$Q$5,(ROW()-6)&lt;=$Q$3),INDEX(LINEST(OFFSET(AF271,1-$Q$5,0,$Q$5,1),OFFSET(AG271,1-$Q$5,0,$Q$5,9),TRUE,TRUE),1,7),"")</f>
        <v/>
      </c>
      <c r="BC271" s="9">
        <f>IF(AND((ROW()-7)&gt;=$Q$5,(ROW()-6)&lt;=$Q$3),INDEX(LINEST(OFFSET(AF271,1-$Q$5,0,$Q$5,1),OFFSET(AG271,1-$Q$5,0,$Q$5,9),TRUE,TRUE),1,6),"")</f>
        <v/>
      </c>
      <c r="BD271" s="9">
        <f>IF(AND((ROW()-7)&gt;=$Q$5,(ROW()-6)&lt;=$Q$3),INDEX(LINEST(OFFSET(AF271,1-$Q$5,0,$Q$5,1),OFFSET(AG271,1-$Q$5,0,$Q$5,9),TRUE,TRUE),1,5),"")</f>
        <v/>
      </c>
      <c r="BE271" s="9">
        <f>IF(AND((ROW()-7)&gt;=$Q$5,(ROW()-6)&lt;=$Q$3),INDEX(LINEST(OFFSET(AF271,1-$Q$5,0,$Q$5,1),OFFSET(AG271,1-$Q$5,0,$Q$5,9),TRUE,TRUE),1,4),"")</f>
        <v/>
      </c>
      <c r="BF271" s="9">
        <f>IF(AND((ROW()-7)&gt;=$Q$5,(ROW()-6)&lt;=$Q$3),INDEX(LINEST(OFFSET(AF271,1-$Q$5,0,$Q$5,1),OFFSET(AG271,1-$Q$5,0,$Q$5,9),TRUE,TRUE),1,3),"")</f>
        <v/>
      </c>
      <c r="BG271" s="9">
        <f>IF(AND((ROW()-7)&gt;=$Q$5,(ROW()-6)&lt;=$Q$3),INDEX(LINEST(OFFSET(AF271,1-$Q$5,0,$Q$5,1),OFFSET(AG271,1-$Q$5,0,$Q$5,9),TRUE,TRUE),1,2),"")</f>
        <v/>
      </c>
      <c r="BH271" s="9">
        <f>IF(AND((ROW()-7)&gt;=$Q$5,(ROW()-6)&lt;=$Q$3),INDEX(LINEST(OFFSET(AF271,1-$Q$5,0,$Q$5,1),OFFSET(AG271,1-$Q$5,0,$Q$5,9),TRUE,TRUE),1,1),"")</f>
        <v/>
      </c>
      <c r="BI271" s="10">
        <f>IF(AND((ROW()-7)&gt;=$Q$5,(ROW()-6)&lt;=$Q$3),INDEX(LINEST(OFFSET(AF271,1-$Q$5,0,$Q$5,1),OFFSET(AG271,1-$Q$5,0,$Q$5,9),TRUE,TRUE),3,1),"")</f>
        <v/>
      </c>
      <c r="BL271" s="9">
        <f>IF(AND((ROW()-6)&lt;=$Q$3,ISNUMBER(AY270)),AY270/$Q$4+AZ270*AG271+BA270*AH271+BB270*AI271+BC270*AJ271+BD270*AK271+BE270*AL271+BF270*AM271+BG270*AN271+BH270*AO271,"")</f>
        <v/>
      </c>
      <c r="BM271">
        <f>IF(ISNUMBER(BL271),AVERAGE(OFFSET(AF270,1-$Q$5,0,$Q$5,1)),"")</f>
        <v/>
      </c>
      <c r="BN271">
        <f>IF(ISNUMBER(BL271),(AF271-BL271)^2,"")</f>
        <v/>
      </c>
      <c r="BO271">
        <f>IF(ISNUMBER(BL271),AF271^2,"")</f>
        <v/>
      </c>
      <c r="BP271">
        <f>IF(ISNUMBER(BL271),(AF271-BM271)^2,"")</f>
        <v/>
      </c>
    </row>
    <row r="272">
      <c r="O272">
        <f>IF($R272="","",IF($Q$1="Weekly",INT(($R272-2)/7),IF($Q$1="Quarterly",YEAR($R272)*4+ROUNDUP(MONTH($R272)/3),YEAR($R272)*12+MONTH($R272))))</f>
        <v/>
      </c>
      <c r="P272">
        <f>IF($R272="","",IF($R273="",1,IF($O272&lt;&gt;$O273,1,0)))</f>
        <v/>
      </c>
      <c r="Q272">
        <f>IF($P272=1,SUM($P$7:$P272),"")</f>
        <v/>
      </c>
      <c r="R272">
        <f>IF($A272="","",IF(ISNUMBER($A272),$A272,IFERROR(DATEVALUE($A272),NA())))</f>
        <v/>
      </c>
      <c r="S272" s="7">
        <f>IFERROR(INDEX($R$7:$R$60000,MATCH(ROW()-6,$Q$7:$Q$60000,0)),"")</f>
        <v/>
      </c>
      <c r="T272">
        <f>IFERROR(INDEX($B$7:$B$60000,MATCH(ROW()-6,$Q$7:$Q$60000,0))*1,"")</f>
        <v/>
      </c>
      <c r="U272">
        <f>IFERROR(INDEX($C$7:$C$60000,MATCH(ROW()-6,$Q$7:$Q$60000,0))*1,"")</f>
        <v/>
      </c>
      <c r="V272">
        <f>IFERROR(INDEX($D$7:$D$60000,MATCH(ROW()-6,$Q$7:$Q$60000,0))*1,"")</f>
        <v/>
      </c>
      <c r="W272">
        <f>IFERROR(INDEX($E$7:$E$60000,MATCH(ROW()-6,$Q$7:$Q$60000,0))*1,"")</f>
        <v/>
      </c>
      <c r="X272">
        <f>IFERROR(INDEX($F$7:$F$60000,MATCH(ROW()-6,$Q$7:$Q$60000,0))*1,"")</f>
        <v/>
      </c>
      <c r="Y272">
        <f>IFERROR(INDEX($G$7:$G$60000,MATCH(ROW()-6,$Q$7:$Q$60000,0))*1,"")</f>
        <v/>
      </c>
      <c r="Z272">
        <f>IFERROR(INDEX($H$7:$H$60000,MATCH(ROW()-6,$Q$7:$Q$60000,0))*1,"")</f>
        <v/>
      </c>
      <c r="AA272">
        <f>IFERROR(INDEX($I$7:$I$60000,MATCH(ROW()-6,$Q$7:$Q$60000,0))*1,"")</f>
        <v/>
      </c>
      <c r="AB272">
        <f>IFERROR(INDEX($J$7:$J$60000,MATCH(ROW()-6,$Q$7:$Q$60000,0))*1,"")</f>
        <v/>
      </c>
      <c r="AC272">
        <f>IFERROR(INDEX($K$7:$K$60000,MATCH(ROW()-6,$Q$7:$Q$60000,0))*1,"")</f>
        <v/>
      </c>
      <c r="AF272" s="9">
        <f>IF(OR($S272="",$S271=""),"",IF($B$5="diff",($T272-$T271),LN($T272/$T271)))</f>
        <v/>
      </c>
      <c r="AG272" s="9">
        <f>IF(OR($S272="",$S271=""),"",IF($C$5="diff",(U272-U271),LN(U272/U271)))</f>
        <v/>
      </c>
      <c r="AH272" s="9">
        <f>IF(OR($S272="",$S271=""),"",IF($D$5="diff",(V272-V271),LN(V272/V271)))</f>
        <v/>
      </c>
      <c r="AI272" s="9">
        <f>IF(OR($S272="",$S271=""),"",IF($E$5="diff",(W272-W271),LN(W272/W271)))</f>
        <v/>
      </c>
      <c r="AJ272" s="9">
        <f>IF(OR($S272="",$S271=""),"",IF($F$5="diff",(X272-X271),LN(X272/X271)))</f>
        <v/>
      </c>
      <c r="AK272" s="9">
        <f>IF(OR($S272="",$S271=""),"",IF($G$5="diff",(Y272-Y271),LN(Y272/Y271)))</f>
        <v/>
      </c>
      <c r="AL272" s="9">
        <f>IF(OR($S272="",$S271=""),"",IF($H$5="diff",(Z272-Z271),LN(Z272/Z271)))</f>
        <v/>
      </c>
      <c r="AM272" s="9">
        <f>IF(OR($S272="",$S271=""),"",IF($I$5="diff",(AA272-AA271),LN(AA272/AA271)))</f>
        <v/>
      </c>
      <c r="AN272" s="9">
        <f>IF(OR($S272="",$S271=""),"",IF($J$5="diff",(AB272-AB271),LN(AB272/AB271)))</f>
        <v/>
      </c>
      <c r="AO272" s="9">
        <f>IF(OR($S272="",$S271=""),"",IF($K$5="diff",(AC272-AC271),LN(AC272/AC271)))</f>
        <v/>
      </c>
      <c r="AR272" s="9">
        <f>IF($AF272="","",$AU$13+$AU$4*AG272+$AU$5*AH272+$AU$6*AI272+$AU$7*AJ272+$AU$8*AK272+$AU$9*AL272+$AU$10*AM272+$AU$11*AN272+$AU$12*AO272)</f>
        <v/>
      </c>
      <c r="AY272" s="10">
        <f>IF(AND((ROW()-7)&gt;=$Q$5,(ROW()-6)&lt;=$Q$3),INDEX(LINEST(OFFSET(AF272,1-$Q$5,0,$Q$5,1),OFFSET(AG272,1-$Q$5,0,$Q$5,9),TRUE,TRUE),1,10)*$Q$4,"")</f>
        <v/>
      </c>
      <c r="AZ272" s="9">
        <f>IF(AND((ROW()-7)&gt;=$Q$5,(ROW()-6)&lt;=$Q$3),INDEX(LINEST(OFFSET(AF272,1-$Q$5,0,$Q$5,1),OFFSET(AG272,1-$Q$5,0,$Q$5,9),TRUE,TRUE),1,9),"")</f>
        <v/>
      </c>
      <c r="BA272" s="9">
        <f>IF(AND((ROW()-7)&gt;=$Q$5,(ROW()-6)&lt;=$Q$3),INDEX(LINEST(OFFSET(AF272,1-$Q$5,0,$Q$5,1),OFFSET(AG272,1-$Q$5,0,$Q$5,9),TRUE,TRUE),1,8),"")</f>
        <v/>
      </c>
      <c r="BB272" s="9">
        <f>IF(AND((ROW()-7)&gt;=$Q$5,(ROW()-6)&lt;=$Q$3),INDEX(LINEST(OFFSET(AF272,1-$Q$5,0,$Q$5,1),OFFSET(AG272,1-$Q$5,0,$Q$5,9),TRUE,TRUE),1,7),"")</f>
        <v/>
      </c>
      <c r="BC272" s="9">
        <f>IF(AND((ROW()-7)&gt;=$Q$5,(ROW()-6)&lt;=$Q$3),INDEX(LINEST(OFFSET(AF272,1-$Q$5,0,$Q$5,1),OFFSET(AG272,1-$Q$5,0,$Q$5,9),TRUE,TRUE),1,6),"")</f>
        <v/>
      </c>
      <c r="BD272" s="9">
        <f>IF(AND((ROW()-7)&gt;=$Q$5,(ROW()-6)&lt;=$Q$3),INDEX(LINEST(OFFSET(AF272,1-$Q$5,0,$Q$5,1),OFFSET(AG272,1-$Q$5,0,$Q$5,9),TRUE,TRUE),1,5),"")</f>
        <v/>
      </c>
      <c r="BE272" s="9">
        <f>IF(AND((ROW()-7)&gt;=$Q$5,(ROW()-6)&lt;=$Q$3),INDEX(LINEST(OFFSET(AF272,1-$Q$5,0,$Q$5,1),OFFSET(AG272,1-$Q$5,0,$Q$5,9),TRUE,TRUE),1,4),"")</f>
        <v/>
      </c>
      <c r="BF272" s="9">
        <f>IF(AND((ROW()-7)&gt;=$Q$5,(ROW()-6)&lt;=$Q$3),INDEX(LINEST(OFFSET(AF272,1-$Q$5,0,$Q$5,1),OFFSET(AG272,1-$Q$5,0,$Q$5,9),TRUE,TRUE),1,3),"")</f>
        <v/>
      </c>
      <c r="BG272" s="9">
        <f>IF(AND((ROW()-7)&gt;=$Q$5,(ROW()-6)&lt;=$Q$3),INDEX(LINEST(OFFSET(AF272,1-$Q$5,0,$Q$5,1),OFFSET(AG272,1-$Q$5,0,$Q$5,9),TRUE,TRUE),1,2),"")</f>
        <v/>
      </c>
      <c r="BH272" s="9">
        <f>IF(AND((ROW()-7)&gt;=$Q$5,(ROW()-6)&lt;=$Q$3),INDEX(LINEST(OFFSET(AF272,1-$Q$5,0,$Q$5,1),OFFSET(AG272,1-$Q$5,0,$Q$5,9),TRUE,TRUE),1,1),"")</f>
        <v/>
      </c>
      <c r="BI272" s="10">
        <f>IF(AND((ROW()-7)&gt;=$Q$5,(ROW()-6)&lt;=$Q$3),INDEX(LINEST(OFFSET(AF272,1-$Q$5,0,$Q$5,1),OFFSET(AG272,1-$Q$5,0,$Q$5,9),TRUE,TRUE),3,1),"")</f>
        <v/>
      </c>
      <c r="BL272" s="9">
        <f>IF(AND((ROW()-6)&lt;=$Q$3,ISNUMBER(AY271)),AY271/$Q$4+AZ271*AG272+BA271*AH272+BB271*AI272+BC271*AJ272+BD271*AK272+BE271*AL272+BF271*AM272+BG271*AN272+BH271*AO272,"")</f>
        <v/>
      </c>
      <c r="BM272">
        <f>IF(ISNUMBER(BL272),AVERAGE(OFFSET(AF271,1-$Q$5,0,$Q$5,1)),"")</f>
        <v/>
      </c>
      <c r="BN272">
        <f>IF(ISNUMBER(BL272),(AF272-BL272)^2,"")</f>
        <v/>
      </c>
      <c r="BO272">
        <f>IF(ISNUMBER(BL272),AF272^2,"")</f>
        <v/>
      </c>
      <c r="BP272">
        <f>IF(ISNUMBER(BL272),(AF272-BM272)^2,"")</f>
        <v/>
      </c>
    </row>
    <row r="273">
      <c r="O273">
        <f>IF($R273="","",IF($Q$1="Weekly",INT(($R273-2)/7),IF($Q$1="Quarterly",YEAR($R273)*4+ROUNDUP(MONTH($R273)/3),YEAR($R273)*12+MONTH($R273))))</f>
        <v/>
      </c>
      <c r="P273">
        <f>IF($R273="","",IF($R274="",1,IF($O273&lt;&gt;$O274,1,0)))</f>
        <v/>
      </c>
      <c r="Q273">
        <f>IF($P273=1,SUM($P$7:$P273),"")</f>
        <v/>
      </c>
      <c r="R273">
        <f>IF($A273="","",IF(ISNUMBER($A273),$A273,IFERROR(DATEVALUE($A273),NA())))</f>
        <v/>
      </c>
      <c r="S273" s="7">
        <f>IFERROR(INDEX($R$7:$R$60000,MATCH(ROW()-6,$Q$7:$Q$60000,0)),"")</f>
        <v/>
      </c>
      <c r="T273">
        <f>IFERROR(INDEX($B$7:$B$60000,MATCH(ROW()-6,$Q$7:$Q$60000,0))*1,"")</f>
        <v/>
      </c>
      <c r="U273">
        <f>IFERROR(INDEX($C$7:$C$60000,MATCH(ROW()-6,$Q$7:$Q$60000,0))*1,"")</f>
        <v/>
      </c>
      <c r="V273">
        <f>IFERROR(INDEX($D$7:$D$60000,MATCH(ROW()-6,$Q$7:$Q$60000,0))*1,"")</f>
        <v/>
      </c>
      <c r="W273">
        <f>IFERROR(INDEX($E$7:$E$60000,MATCH(ROW()-6,$Q$7:$Q$60000,0))*1,"")</f>
        <v/>
      </c>
      <c r="X273">
        <f>IFERROR(INDEX($F$7:$F$60000,MATCH(ROW()-6,$Q$7:$Q$60000,0))*1,"")</f>
        <v/>
      </c>
      <c r="Y273">
        <f>IFERROR(INDEX($G$7:$G$60000,MATCH(ROW()-6,$Q$7:$Q$60000,0))*1,"")</f>
        <v/>
      </c>
      <c r="Z273">
        <f>IFERROR(INDEX($H$7:$H$60000,MATCH(ROW()-6,$Q$7:$Q$60000,0))*1,"")</f>
        <v/>
      </c>
      <c r="AA273">
        <f>IFERROR(INDEX($I$7:$I$60000,MATCH(ROW()-6,$Q$7:$Q$60000,0))*1,"")</f>
        <v/>
      </c>
      <c r="AB273">
        <f>IFERROR(INDEX($J$7:$J$60000,MATCH(ROW()-6,$Q$7:$Q$60000,0))*1,"")</f>
        <v/>
      </c>
      <c r="AC273">
        <f>IFERROR(INDEX($K$7:$K$60000,MATCH(ROW()-6,$Q$7:$Q$60000,0))*1,"")</f>
        <v/>
      </c>
      <c r="AF273" s="9">
        <f>IF(OR($S273="",$S272=""),"",IF($B$5="diff",($T273-$T272),LN($T273/$T272)))</f>
        <v/>
      </c>
      <c r="AG273" s="9">
        <f>IF(OR($S273="",$S272=""),"",IF($C$5="diff",(U273-U272),LN(U273/U272)))</f>
        <v/>
      </c>
      <c r="AH273" s="9">
        <f>IF(OR($S273="",$S272=""),"",IF($D$5="diff",(V273-V272),LN(V273/V272)))</f>
        <v/>
      </c>
      <c r="AI273" s="9">
        <f>IF(OR($S273="",$S272=""),"",IF($E$5="diff",(W273-W272),LN(W273/W272)))</f>
        <v/>
      </c>
      <c r="AJ273" s="9">
        <f>IF(OR($S273="",$S272=""),"",IF($F$5="diff",(X273-X272),LN(X273/X272)))</f>
        <v/>
      </c>
      <c r="AK273" s="9">
        <f>IF(OR($S273="",$S272=""),"",IF($G$5="diff",(Y273-Y272),LN(Y273/Y272)))</f>
        <v/>
      </c>
      <c r="AL273" s="9">
        <f>IF(OR($S273="",$S272=""),"",IF($H$5="diff",(Z273-Z272),LN(Z273/Z272)))</f>
        <v/>
      </c>
      <c r="AM273" s="9">
        <f>IF(OR($S273="",$S272=""),"",IF($I$5="diff",(AA273-AA272),LN(AA273/AA272)))</f>
        <v/>
      </c>
      <c r="AN273" s="9">
        <f>IF(OR($S273="",$S272=""),"",IF($J$5="diff",(AB273-AB272),LN(AB273/AB272)))</f>
        <v/>
      </c>
      <c r="AO273" s="9">
        <f>IF(OR($S273="",$S272=""),"",IF($K$5="diff",(AC273-AC272),LN(AC273/AC272)))</f>
        <v/>
      </c>
      <c r="AR273" s="9">
        <f>IF($AF273="","",$AU$13+$AU$4*AG273+$AU$5*AH273+$AU$6*AI273+$AU$7*AJ273+$AU$8*AK273+$AU$9*AL273+$AU$10*AM273+$AU$11*AN273+$AU$12*AO273)</f>
        <v/>
      </c>
      <c r="AY273" s="10">
        <f>IF(AND((ROW()-7)&gt;=$Q$5,(ROW()-6)&lt;=$Q$3),INDEX(LINEST(OFFSET(AF273,1-$Q$5,0,$Q$5,1),OFFSET(AG273,1-$Q$5,0,$Q$5,9),TRUE,TRUE),1,10)*$Q$4,"")</f>
        <v/>
      </c>
      <c r="AZ273" s="9">
        <f>IF(AND((ROW()-7)&gt;=$Q$5,(ROW()-6)&lt;=$Q$3),INDEX(LINEST(OFFSET(AF273,1-$Q$5,0,$Q$5,1),OFFSET(AG273,1-$Q$5,0,$Q$5,9),TRUE,TRUE),1,9),"")</f>
        <v/>
      </c>
      <c r="BA273" s="9">
        <f>IF(AND((ROW()-7)&gt;=$Q$5,(ROW()-6)&lt;=$Q$3),INDEX(LINEST(OFFSET(AF273,1-$Q$5,0,$Q$5,1),OFFSET(AG273,1-$Q$5,0,$Q$5,9),TRUE,TRUE),1,8),"")</f>
        <v/>
      </c>
      <c r="BB273" s="9">
        <f>IF(AND((ROW()-7)&gt;=$Q$5,(ROW()-6)&lt;=$Q$3),INDEX(LINEST(OFFSET(AF273,1-$Q$5,0,$Q$5,1),OFFSET(AG273,1-$Q$5,0,$Q$5,9),TRUE,TRUE),1,7),"")</f>
        <v/>
      </c>
      <c r="BC273" s="9">
        <f>IF(AND((ROW()-7)&gt;=$Q$5,(ROW()-6)&lt;=$Q$3),INDEX(LINEST(OFFSET(AF273,1-$Q$5,0,$Q$5,1),OFFSET(AG273,1-$Q$5,0,$Q$5,9),TRUE,TRUE),1,6),"")</f>
        <v/>
      </c>
      <c r="BD273" s="9">
        <f>IF(AND((ROW()-7)&gt;=$Q$5,(ROW()-6)&lt;=$Q$3),INDEX(LINEST(OFFSET(AF273,1-$Q$5,0,$Q$5,1),OFFSET(AG273,1-$Q$5,0,$Q$5,9),TRUE,TRUE),1,5),"")</f>
        <v/>
      </c>
      <c r="BE273" s="9">
        <f>IF(AND((ROW()-7)&gt;=$Q$5,(ROW()-6)&lt;=$Q$3),INDEX(LINEST(OFFSET(AF273,1-$Q$5,0,$Q$5,1),OFFSET(AG273,1-$Q$5,0,$Q$5,9),TRUE,TRUE),1,4),"")</f>
        <v/>
      </c>
      <c r="BF273" s="9">
        <f>IF(AND((ROW()-7)&gt;=$Q$5,(ROW()-6)&lt;=$Q$3),INDEX(LINEST(OFFSET(AF273,1-$Q$5,0,$Q$5,1),OFFSET(AG273,1-$Q$5,0,$Q$5,9),TRUE,TRUE),1,3),"")</f>
        <v/>
      </c>
      <c r="BG273" s="9">
        <f>IF(AND((ROW()-7)&gt;=$Q$5,(ROW()-6)&lt;=$Q$3),INDEX(LINEST(OFFSET(AF273,1-$Q$5,0,$Q$5,1),OFFSET(AG273,1-$Q$5,0,$Q$5,9),TRUE,TRUE),1,2),"")</f>
        <v/>
      </c>
      <c r="BH273" s="9">
        <f>IF(AND((ROW()-7)&gt;=$Q$5,(ROW()-6)&lt;=$Q$3),INDEX(LINEST(OFFSET(AF273,1-$Q$5,0,$Q$5,1),OFFSET(AG273,1-$Q$5,0,$Q$5,9),TRUE,TRUE),1,1),"")</f>
        <v/>
      </c>
      <c r="BI273" s="10">
        <f>IF(AND((ROW()-7)&gt;=$Q$5,(ROW()-6)&lt;=$Q$3),INDEX(LINEST(OFFSET(AF273,1-$Q$5,0,$Q$5,1),OFFSET(AG273,1-$Q$5,0,$Q$5,9),TRUE,TRUE),3,1),"")</f>
        <v/>
      </c>
      <c r="BL273" s="9">
        <f>IF(AND((ROW()-6)&lt;=$Q$3,ISNUMBER(AY272)),AY272/$Q$4+AZ272*AG273+BA272*AH273+BB272*AI273+BC272*AJ273+BD272*AK273+BE272*AL273+BF272*AM273+BG272*AN273+BH272*AO273,"")</f>
        <v/>
      </c>
      <c r="BM273">
        <f>IF(ISNUMBER(BL273),AVERAGE(OFFSET(AF272,1-$Q$5,0,$Q$5,1)),"")</f>
        <v/>
      </c>
      <c r="BN273">
        <f>IF(ISNUMBER(BL273),(AF273-BL273)^2,"")</f>
        <v/>
      </c>
      <c r="BO273">
        <f>IF(ISNUMBER(BL273),AF273^2,"")</f>
        <v/>
      </c>
      <c r="BP273">
        <f>IF(ISNUMBER(BL273),(AF273-BM273)^2,"")</f>
        <v/>
      </c>
    </row>
    <row r="274">
      <c r="O274">
        <f>IF($R274="","",IF($Q$1="Weekly",INT(($R274-2)/7),IF($Q$1="Quarterly",YEAR($R274)*4+ROUNDUP(MONTH($R274)/3),YEAR($R274)*12+MONTH($R274))))</f>
        <v/>
      </c>
      <c r="P274">
        <f>IF($R274="","",IF($R275="",1,IF($O274&lt;&gt;$O275,1,0)))</f>
        <v/>
      </c>
      <c r="Q274">
        <f>IF($P274=1,SUM($P$7:$P274),"")</f>
        <v/>
      </c>
      <c r="R274">
        <f>IF($A274="","",IF(ISNUMBER($A274),$A274,IFERROR(DATEVALUE($A274),NA())))</f>
        <v/>
      </c>
      <c r="S274" s="7">
        <f>IFERROR(INDEX($R$7:$R$60000,MATCH(ROW()-6,$Q$7:$Q$60000,0)),"")</f>
        <v/>
      </c>
      <c r="T274">
        <f>IFERROR(INDEX($B$7:$B$60000,MATCH(ROW()-6,$Q$7:$Q$60000,0))*1,"")</f>
        <v/>
      </c>
      <c r="U274">
        <f>IFERROR(INDEX($C$7:$C$60000,MATCH(ROW()-6,$Q$7:$Q$60000,0))*1,"")</f>
        <v/>
      </c>
      <c r="V274">
        <f>IFERROR(INDEX($D$7:$D$60000,MATCH(ROW()-6,$Q$7:$Q$60000,0))*1,"")</f>
        <v/>
      </c>
      <c r="W274">
        <f>IFERROR(INDEX($E$7:$E$60000,MATCH(ROW()-6,$Q$7:$Q$60000,0))*1,"")</f>
        <v/>
      </c>
      <c r="X274">
        <f>IFERROR(INDEX($F$7:$F$60000,MATCH(ROW()-6,$Q$7:$Q$60000,0))*1,"")</f>
        <v/>
      </c>
      <c r="Y274">
        <f>IFERROR(INDEX($G$7:$G$60000,MATCH(ROW()-6,$Q$7:$Q$60000,0))*1,"")</f>
        <v/>
      </c>
      <c r="Z274">
        <f>IFERROR(INDEX($H$7:$H$60000,MATCH(ROW()-6,$Q$7:$Q$60000,0))*1,"")</f>
        <v/>
      </c>
      <c r="AA274">
        <f>IFERROR(INDEX($I$7:$I$60000,MATCH(ROW()-6,$Q$7:$Q$60000,0))*1,"")</f>
        <v/>
      </c>
      <c r="AB274">
        <f>IFERROR(INDEX($J$7:$J$60000,MATCH(ROW()-6,$Q$7:$Q$60000,0))*1,"")</f>
        <v/>
      </c>
      <c r="AC274">
        <f>IFERROR(INDEX($K$7:$K$60000,MATCH(ROW()-6,$Q$7:$Q$60000,0))*1,"")</f>
        <v/>
      </c>
      <c r="AF274" s="9">
        <f>IF(OR($S274="",$S273=""),"",IF($B$5="diff",($T274-$T273),LN($T274/$T273)))</f>
        <v/>
      </c>
      <c r="AG274" s="9">
        <f>IF(OR($S274="",$S273=""),"",IF($C$5="diff",(U274-U273),LN(U274/U273)))</f>
        <v/>
      </c>
      <c r="AH274" s="9">
        <f>IF(OR($S274="",$S273=""),"",IF($D$5="diff",(V274-V273),LN(V274/V273)))</f>
        <v/>
      </c>
      <c r="AI274" s="9">
        <f>IF(OR($S274="",$S273=""),"",IF($E$5="diff",(W274-W273),LN(W274/W273)))</f>
        <v/>
      </c>
      <c r="AJ274" s="9">
        <f>IF(OR($S274="",$S273=""),"",IF($F$5="diff",(X274-X273),LN(X274/X273)))</f>
        <v/>
      </c>
      <c r="AK274" s="9">
        <f>IF(OR($S274="",$S273=""),"",IF($G$5="diff",(Y274-Y273),LN(Y274/Y273)))</f>
        <v/>
      </c>
      <c r="AL274" s="9">
        <f>IF(OR($S274="",$S273=""),"",IF($H$5="diff",(Z274-Z273),LN(Z274/Z273)))</f>
        <v/>
      </c>
      <c r="AM274" s="9">
        <f>IF(OR($S274="",$S273=""),"",IF($I$5="diff",(AA274-AA273),LN(AA274/AA273)))</f>
        <v/>
      </c>
      <c r="AN274" s="9">
        <f>IF(OR($S274="",$S273=""),"",IF($J$5="diff",(AB274-AB273),LN(AB274/AB273)))</f>
        <v/>
      </c>
      <c r="AO274" s="9">
        <f>IF(OR($S274="",$S273=""),"",IF($K$5="diff",(AC274-AC273),LN(AC274/AC273)))</f>
        <v/>
      </c>
      <c r="AR274" s="9">
        <f>IF($AF274="","",$AU$13+$AU$4*AG274+$AU$5*AH274+$AU$6*AI274+$AU$7*AJ274+$AU$8*AK274+$AU$9*AL274+$AU$10*AM274+$AU$11*AN274+$AU$12*AO274)</f>
        <v/>
      </c>
      <c r="AY274" s="10">
        <f>IF(AND((ROW()-7)&gt;=$Q$5,(ROW()-6)&lt;=$Q$3),INDEX(LINEST(OFFSET(AF274,1-$Q$5,0,$Q$5,1),OFFSET(AG274,1-$Q$5,0,$Q$5,9),TRUE,TRUE),1,10)*$Q$4,"")</f>
        <v/>
      </c>
      <c r="AZ274" s="9">
        <f>IF(AND((ROW()-7)&gt;=$Q$5,(ROW()-6)&lt;=$Q$3),INDEX(LINEST(OFFSET(AF274,1-$Q$5,0,$Q$5,1),OFFSET(AG274,1-$Q$5,0,$Q$5,9),TRUE,TRUE),1,9),"")</f>
        <v/>
      </c>
      <c r="BA274" s="9">
        <f>IF(AND((ROW()-7)&gt;=$Q$5,(ROW()-6)&lt;=$Q$3),INDEX(LINEST(OFFSET(AF274,1-$Q$5,0,$Q$5,1),OFFSET(AG274,1-$Q$5,0,$Q$5,9),TRUE,TRUE),1,8),"")</f>
        <v/>
      </c>
      <c r="BB274" s="9">
        <f>IF(AND((ROW()-7)&gt;=$Q$5,(ROW()-6)&lt;=$Q$3),INDEX(LINEST(OFFSET(AF274,1-$Q$5,0,$Q$5,1),OFFSET(AG274,1-$Q$5,0,$Q$5,9),TRUE,TRUE),1,7),"")</f>
        <v/>
      </c>
      <c r="BC274" s="9">
        <f>IF(AND((ROW()-7)&gt;=$Q$5,(ROW()-6)&lt;=$Q$3),INDEX(LINEST(OFFSET(AF274,1-$Q$5,0,$Q$5,1),OFFSET(AG274,1-$Q$5,0,$Q$5,9),TRUE,TRUE),1,6),"")</f>
        <v/>
      </c>
      <c r="BD274" s="9">
        <f>IF(AND((ROW()-7)&gt;=$Q$5,(ROW()-6)&lt;=$Q$3),INDEX(LINEST(OFFSET(AF274,1-$Q$5,0,$Q$5,1),OFFSET(AG274,1-$Q$5,0,$Q$5,9),TRUE,TRUE),1,5),"")</f>
        <v/>
      </c>
      <c r="BE274" s="9">
        <f>IF(AND((ROW()-7)&gt;=$Q$5,(ROW()-6)&lt;=$Q$3),INDEX(LINEST(OFFSET(AF274,1-$Q$5,0,$Q$5,1),OFFSET(AG274,1-$Q$5,0,$Q$5,9),TRUE,TRUE),1,4),"")</f>
        <v/>
      </c>
      <c r="BF274" s="9">
        <f>IF(AND((ROW()-7)&gt;=$Q$5,(ROW()-6)&lt;=$Q$3),INDEX(LINEST(OFFSET(AF274,1-$Q$5,0,$Q$5,1),OFFSET(AG274,1-$Q$5,0,$Q$5,9),TRUE,TRUE),1,3),"")</f>
        <v/>
      </c>
      <c r="BG274" s="9">
        <f>IF(AND((ROW()-7)&gt;=$Q$5,(ROW()-6)&lt;=$Q$3),INDEX(LINEST(OFFSET(AF274,1-$Q$5,0,$Q$5,1),OFFSET(AG274,1-$Q$5,0,$Q$5,9),TRUE,TRUE),1,2),"")</f>
        <v/>
      </c>
      <c r="BH274" s="9">
        <f>IF(AND((ROW()-7)&gt;=$Q$5,(ROW()-6)&lt;=$Q$3),INDEX(LINEST(OFFSET(AF274,1-$Q$5,0,$Q$5,1),OFFSET(AG274,1-$Q$5,0,$Q$5,9),TRUE,TRUE),1,1),"")</f>
        <v/>
      </c>
      <c r="BI274" s="10">
        <f>IF(AND((ROW()-7)&gt;=$Q$5,(ROW()-6)&lt;=$Q$3),INDEX(LINEST(OFFSET(AF274,1-$Q$5,0,$Q$5,1),OFFSET(AG274,1-$Q$5,0,$Q$5,9),TRUE,TRUE),3,1),"")</f>
        <v/>
      </c>
      <c r="BL274" s="9">
        <f>IF(AND((ROW()-6)&lt;=$Q$3,ISNUMBER(AY273)),AY273/$Q$4+AZ273*AG274+BA273*AH274+BB273*AI274+BC273*AJ274+BD273*AK274+BE273*AL274+BF273*AM274+BG273*AN274+BH273*AO274,"")</f>
        <v/>
      </c>
      <c r="BM274">
        <f>IF(ISNUMBER(BL274),AVERAGE(OFFSET(AF273,1-$Q$5,0,$Q$5,1)),"")</f>
        <v/>
      </c>
      <c r="BN274">
        <f>IF(ISNUMBER(BL274),(AF274-BL274)^2,"")</f>
        <v/>
      </c>
      <c r="BO274">
        <f>IF(ISNUMBER(BL274),AF274^2,"")</f>
        <v/>
      </c>
      <c r="BP274">
        <f>IF(ISNUMBER(BL274),(AF274-BM274)^2,"")</f>
        <v/>
      </c>
    </row>
    <row r="275">
      <c r="O275">
        <f>IF($R275="","",IF($Q$1="Weekly",INT(($R275-2)/7),IF($Q$1="Quarterly",YEAR($R275)*4+ROUNDUP(MONTH($R275)/3),YEAR($R275)*12+MONTH($R275))))</f>
        <v/>
      </c>
      <c r="P275">
        <f>IF($R275="","",IF($R276="",1,IF($O275&lt;&gt;$O276,1,0)))</f>
        <v/>
      </c>
      <c r="Q275">
        <f>IF($P275=1,SUM($P$7:$P275),"")</f>
        <v/>
      </c>
      <c r="R275">
        <f>IF($A275="","",IF(ISNUMBER($A275),$A275,IFERROR(DATEVALUE($A275),NA())))</f>
        <v/>
      </c>
      <c r="S275" s="7">
        <f>IFERROR(INDEX($R$7:$R$60000,MATCH(ROW()-6,$Q$7:$Q$60000,0)),"")</f>
        <v/>
      </c>
      <c r="T275">
        <f>IFERROR(INDEX($B$7:$B$60000,MATCH(ROW()-6,$Q$7:$Q$60000,0))*1,"")</f>
        <v/>
      </c>
      <c r="U275">
        <f>IFERROR(INDEX($C$7:$C$60000,MATCH(ROW()-6,$Q$7:$Q$60000,0))*1,"")</f>
        <v/>
      </c>
      <c r="V275">
        <f>IFERROR(INDEX($D$7:$D$60000,MATCH(ROW()-6,$Q$7:$Q$60000,0))*1,"")</f>
        <v/>
      </c>
      <c r="W275">
        <f>IFERROR(INDEX($E$7:$E$60000,MATCH(ROW()-6,$Q$7:$Q$60000,0))*1,"")</f>
        <v/>
      </c>
      <c r="X275">
        <f>IFERROR(INDEX($F$7:$F$60000,MATCH(ROW()-6,$Q$7:$Q$60000,0))*1,"")</f>
        <v/>
      </c>
      <c r="Y275">
        <f>IFERROR(INDEX($G$7:$G$60000,MATCH(ROW()-6,$Q$7:$Q$60000,0))*1,"")</f>
        <v/>
      </c>
      <c r="Z275">
        <f>IFERROR(INDEX($H$7:$H$60000,MATCH(ROW()-6,$Q$7:$Q$60000,0))*1,"")</f>
        <v/>
      </c>
      <c r="AA275">
        <f>IFERROR(INDEX($I$7:$I$60000,MATCH(ROW()-6,$Q$7:$Q$60000,0))*1,"")</f>
        <v/>
      </c>
      <c r="AB275">
        <f>IFERROR(INDEX($J$7:$J$60000,MATCH(ROW()-6,$Q$7:$Q$60000,0))*1,"")</f>
        <v/>
      </c>
      <c r="AC275">
        <f>IFERROR(INDEX($K$7:$K$60000,MATCH(ROW()-6,$Q$7:$Q$60000,0))*1,"")</f>
        <v/>
      </c>
      <c r="AF275" s="9">
        <f>IF(OR($S275="",$S274=""),"",IF($B$5="diff",($T275-$T274),LN($T275/$T274)))</f>
        <v/>
      </c>
      <c r="AG275" s="9">
        <f>IF(OR($S275="",$S274=""),"",IF($C$5="diff",(U275-U274),LN(U275/U274)))</f>
        <v/>
      </c>
      <c r="AH275" s="9">
        <f>IF(OR($S275="",$S274=""),"",IF($D$5="diff",(V275-V274),LN(V275/V274)))</f>
        <v/>
      </c>
      <c r="AI275" s="9">
        <f>IF(OR($S275="",$S274=""),"",IF($E$5="diff",(W275-W274),LN(W275/W274)))</f>
        <v/>
      </c>
      <c r="AJ275" s="9">
        <f>IF(OR($S275="",$S274=""),"",IF($F$5="diff",(X275-X274),LN(X275/X274)))</f>
        <v/>
      </c>
      <c r="AK275" s="9">
        <f>IF(OR($S275="",$S274=""),"",IF($G$5="diff",(Y275-Y274),LN(Y275/Y274)))</f>
        <v/>
      </c>
      <c r="AL275" s="9">
        <f>IF(OR($S275="",$S274=""),"",IF($H$5="diff",(Z275-Z274),LN(Z275/Z274)))</f>
        <v/>
      </c>
      <c r="AM275" s="9">
        <f>IF(OR($S275="",$S274=""),"",IF($I$5="diff",(AA275-AA274),LN(AA275/AA274)))</f>
        <v/>
      </c>
      <c r="AN275" s="9">
        <f>IF(OR($S275="",$S274=""),"",IF($J$5="diff",(AB275-AB274),LN(AB275/AB274)))</f>
        <v/>
      </c>
      <c r="AO275" s="9">
        <f>IF(OR($S275="",$S274=""),"",IF($K$5="diff",(AC275-AC274),LN(AC275/AC274)))</f>
        <v/>
      </c>
      <c r="AR275" s="9">
        <f>IF($AF275="","",$AU$13+$AU$4*AG275+$AU$5*AH275+$AU$6*AI275+$AU$7*AJ275+$AU$8*AK275+$AU$9*AL275+$AU$10*AM275+$AU$11*AN275+$AU$12*AO275)</f>
        <v/>
      </c>
      <c r="AY275" s="10">
        <f>IF(AND((ROW()-7)&gt;=$Q$5,(ROW()-6)&lt;=$Q$3),INDEX(LINEST(OFFSET(AF275,1-$Q$5,0,$Q$5,1),OFFSET(AG275,1-$Q$5,0,$Q$5,9),TRUE,TRUE),1,10)*$Q$4,"")</f>
        <v/>
      </c>
      <c r="AZ275" s="9">
        <f>IF(AND((ROW()-7)&gt;=$Q$5,(ROW()-6)&lt;=$Q$3),INDEX(LINEST(OFFSET(AF275,1-$Q$5,0,$Q$5,1),OFFSET(AG275,1-$Q$5,0,$Q$5,9),TRUE,TRUE),1,9),"")</f>
        <v/>
      </c>
      <c r="BA275" s="9">
        <f>IF(AND((ROW()-7)&gt;=$Q$5,(ROW()-6)&lt;=$Q$3),INDEX(LINEST(OFFSET(AF275,1-$Q$5,0,$Q$5,1),OFFSET(AG275,1-$Q$5,0,$Q$5,9),TRUE,TRUE),1,8),"")</f>
        <v/>
      </c>
      <c r="BB275" s="9">
        <f>IF(AND((ROW()-7)&gt;=$Q$5,(ROW()-6)&lt;=$Q$3),INDEX(LINEST(OFFSET(AF275,1-$Q$5,0,$Q$5,1),OFFSET(AG275,1-$Q$5,0,$Q$5,9),TRUE,TRUE),1,7),"")</f>
        <v/>
      </c>
      <c r="BC275" s="9">
        <f>IF(AND((ROW()-7)&gt;=$Q$5,(ROW()-6)&lt;=$Q$3),INDEX(LINEST(OFFSET(AF275,1-$Q$5,0,$Q$5,1),OFFSET(AG275,1-$Q$5,0,$Q$5,9),TRUE,TRUE),1,6),"")</f>
        <v/>
      </c>
      <c r="BD275" s="9">
        <f>IF(AND((ROW()-7)&gt;=$Q$5,(ROW()-6)&lt;=$Q$3),INDEX(LINEST(OFFSET(AF275,1-$Q$5,0,$Q$5,1),OFFSET(AG275,1-$Q$5,0,$Q$5,9),TRUE,TRUE),1,5),"")</f>
        <v/>
      </c>
      <c r="BE275" s="9">
        <f>IF(AND((ROW()-7)&gt;=$Q$5,(ROW()-6)&lt;=$Q$3),INDEX(LINEST(OFFSET(AF275,1-$Q$5,0,$Q$5,1),OFFSET(AG275,1-$Q$5,0,$Q$5,9),TRUE,TRUE),1,4),"")</f>
        <v/>
      </c>
      <c r="BF275" s="9">
        <f>IF(AND((ROW()-7)&gt;=$Q$5,(ROW()-6)&lt;=$Q$3),INDEX(LINEST(OFFSET(AF275,1-$Q$5,0,$Q$5,1),OFFSET(AG275,1-$Q$5,0,$Q$5,9),TRUE,TRUE),1,3),"")</f>
        <v/>
      </c>
      <c r="BG275" s="9">
        <f>IF(AND((ROW()-7)&gt;=$Q$5,(ROW()-6)&lt;=$Q$3),INDEX(LINEST(OFFSET(AF275,1-$Q$5,0,$Q$5,1),OFFSET(AG275,1-$Q$5,0,$Q$5,9),TRUE,TRUE),1,2),"")</f>
        <v/>
      </c>
      <c r="BH275" s="9">
        <f>IF(AND((ROW()-7)&gt;=$Q$5,(ROW()-6)&lt;=$Q$3),INDEX(LINEST(OFFSET(AF275,1-$Q$5,0,$Q$5,1),OFFSET(AG275,1-$Q$5,0,$Q$5,9),TRUE,TRUE),1,1),"")</f>
        <v/>
      </c>
      <c r="BI275" s="10">
        <f>IF(AND((ROW()-7)&gt;=$Q$5,(ROW()-6)&lt;=$Q$3),INDEX(LINEST(OFFSET(AF275,1-$Q$5,0,$Q$5,1),OFFSET(AG275,1-$Q$5,0,$Q$5,9),TRUE,TRUE),3,1),"")</f>
        <v/>
      </c>
      <c r="BL275" s="9">
        <f>IF(AND((ROW()-6)&lt;=$Q$3,ISNUMBER(AY274)),AY274/$Q$4+AZ274*AG275+BA274*AH275+BB274*AI275+BC274*AJ275+BD274*AK275+BE274*AL275+BF274*AM275+BG274*AN275+BH274*AO275,"")</f>
        <v/>
      </c>
      <c r="BM275">
        <f>IF(ISNUMBER(BL275),AVERAGE(OFFSET(AF274,1-$Q$5,0,$Q$5,1)),"")</f>
        <v/>
      </c>
      <c r="BN275">
        <f>IF(ISNUMBER(BL275),(AF275-BL275)^2,"")</f>
        <v/>
      </c>
      <c r="BO275">
        <f>IF(ISNUMBER(BL275),AF275^2,"")</f>
        <v/>
      </c>
      <c r="BP275">
        <f>IF(ISNUMBER(BL275),(AF275-BM275)^2,"")</f>
        <v/>
      </c>
    </row>
    <row r="276">
      <c r="O276">
        <f>IF($R276="","",IF($Q$1="Weekly",INT(($R276-2)/7),IF($Q$1="Quarterly",YEAR($R276)*4+ROUNDUP(MONTH($R276)/3),YEAR($R276)*12+MONTH($R276))))</f>
        <v/>
      </c>
      <c r="P276">
        <f>IF($R276="","",IF($R277="",1,IF($O276&lt;&gt;$O277,1,0)))</f>
        <v/>
      </c>
      <c r="Q276">
        <f>IF($P276=1,SUM($P$7:$P276),"")</f>
        <v/>
      </c>
      <c r="R276">
        <f>IF($A276="","",IF(ISNUMBER($A276),$A276,IFERROR(DATEVALUE($A276),NA())))</f>
        <v/>
      </c>
      <c r="S276" s="7">
        <f>IFERROR(INDEX($R$7:$R$60000,MATCH(ROW()-6,$Q$7:$Q$60000,0)),"")</f>
        <v/>
      </c>
      <c r="T276">
        <f>IFERROR(INDEX($B$7:$B$60000,MATCH(ROW()-6,$Q$7:$Q$60000,0))*1,"")</f>
        <v/>
      </c>
      <c r="U276">
        <f>IFERROR(INDEX($C$7:$C$60000,MATCH(ROW()-6,$Q$7:$Q$60000,0))*1,"")</f>
        <v/>
      </c>
      <c r="V276">
        <f>IFERROR(INDEX($D$7:$D$60000,MATCH(ROW()-6,$Q$7:$Q$60000,0))*1,"")</f>
        <v/>
      </c>
      <c r="W276">
        <f>IFERROR(INDEX($E$7:$E$60000,MATCH(ROW()-6,$Q$7:$Q$60000,0))*1,"")</f>
        <v/>
      </c>
      <c r="X276">
        <f>IFERROR(INDEX($F$7:$F$60000,MATCH(ROW()-6,$Q$7:$Q$60000,0))*1,"")</f>
        <v/>
      </c>
      <c r="Y276">
        <f>IFERROR(INDEX($G$7:$G$60000,MATCH(ROW()-6,$Q$7:$Q$60000,0))*1,"")</f>
        <v/>
      </c>
      <c r="Z276">
        <f>IFERROR(INDEX($H$7:$H$60000,MATCH(ROW()-6,$Q$7:$Q$60000,0))*1,"")</f>
        <v/>
      </c>
      <c r="AA276">
        <f>IFERROR(INDEX($I$7:$I$60000,MATCH(ROW()-6,$Q$7:$Q$60000,0))*1,"")</f>
        <v/>
      </c>
      <c r="AB276">
        <f>IFERROR(INDEX($J$7:$J$60000,MATCH(ROW()-6,$Q$7:$Q$60000,0))*1,"")</f>
        <v/>
      </c>
      <c r="AC276">
        <f>IFERROR(INDEX($K$7:$K$60000,MATCH(ROW()-6,$Q$7:$Q$60000,0))*1,"")</f>
        <v/>
      </c>
      <c r="AF276" s="9">
        <f>IF(OR($S276="",$S275=""),"",IF($B$5="diff",($T276-$T275),LN($T276/$T275)))</f>
        <v/>
      </c>
      <c r="AG276" s="9">
        <f>IF(OR($S276="",$S275=""),"",IF($C$5="diff",(U276-U275),LN(U276/U275)))</f>
        <v/>
      </c>
      <c r="AH276" s="9">
        <f>IF(OR($S276="",$S275=""),"",IF($D$5="diff",(V276-V275),LN(V276/V275)))</f>
        <v/>
      </c>
      <c r="AI276" s="9">
        <f>IF(OR($S276="",$S275=""),"",IF($E$5="diff",(W276-W275),LN(W276/W275)))</f>
        <v/>
      </c>
      <c r="AJ276" s="9">
        <f>IF(OR($S276="",$S275=""),"",IF($F$5="diff",(X276-X275),LN(X276/X275)))</f>
        <v/>
      </c>
      <c r="AK276" s="9">
        <f>IF(OR($S276="",$S275=""),"",IF($G$5="diff",(Y276-Y275),LN(Y276/Y275)))</f>
        <v/>
      </c>
      <c r="AL276" s="9">
        <f>IF(OR($S276="",$S275=""),"",IF($H$5="diff",(Z276-Z275),LN(Z276/Z275)))</f>
        <v/>
      </c>
      <c r="AM276" s="9">
        <f>IF(OR($S276="",$S275=""),"",IF($I$5="diff",(AA276-AA275),LN(AA276/AA275)))</f>
        <v/>
      </c>
      <c r="AN276" s="9">
        <f>IF(OR($S276="",$S275=""),"",IF($J$5="diff",(AB276-AB275),LN(AB276/AB275)))</f>
        <v/>
      </c>
      <c r="AO276" s="9">
        <f>IF(OR($S276="",$S275=""),"",IF($K$5="diff",(AC276-AC275),LN(AC276/AC275)))</f>
        <v/>
      </c>
      <c r="AR276" s="9">
        <f>IF($AF276="","",$AU$13+$AU$4*AG276+$AU$5*AH276+$AU$6*AI276+$AU$7*AJ276+$AU$8*AK276+$AU$9*AL276+$AU$10*AM276+$AU$11*AN276+$AU$12*AO276)</f>
        <v/>
      </c>
      <c r="AY276" s="10">
        <f>IF(AND((ROW()-7)&gt;=$Q$5,(ROW()-6)&lt;=$Q$3),INDEX(LINEST(OFFSET(AF276,1-$Q$5,0,$Q$5,1),OFFSET(AG276,1-$Q$5,0,$Q$5,9),TRUE,TRUE),1,10)*$Q$4,"")</f>
        <v/>
      </c>
      <c r="AZ276" s="9">
        <f>IF(AND((ROW()-7)&gt;=$Q$5,(ROW()-6)&lt;=$Q$3),INDEX(LINEST(OFFSET(AF276,1-$Q$5,0,$Q$5,1),OFFSET(AG276,1-$Q$5,0,$Q$5,9),TRUE,TRUE),1,9),"")</f>
        <v/>
      </c>
      <c r="BA276" s="9">
        <f>IF(AND((ROW()-7)&gt;=$Q$5,(ROW()-6)&lt;=$Q$3),INDEX(LINEST(OFFSET(AF276,1-$Q$5,0,$Q$5,1),OFFSET(AG276,1-$Q$5,0,$Q$5,9),TRUE,TRUE),1,8),"")</f>
        <v/>
      </c>
      <c r="BB276" s="9">
        <f>IF(AND((ROW()-7)&gt;=$Q$5,(ROW()-6)&lt;=$Q$3),INDEX(LINEST(OFFSET(AF276,1-$Q$5,0,$Q$5,1),OFFSET(AG276,1-$Q$5,0,$Q$5,9),TRUE,TRUE),1,7),"")</f>
        <v/>
      </c>
      <c r="BC276" s="9">
        <f>IF(AND((ROW()-7)&gt;=$Q$5,(ROW()-6)&lt;=$Q$3),INDEX(LINEST(OFFSET(AF276,1-$Q$5,0,$Q$5,1),OFFSET(AG276,1-$Q$5,0,$Q$5,9),TRUE,TRUE),1,6),"")</f>
        <v/>
      </c>
      <c r="BD276" s="9">
        <f>IF(AND((ROW()-7)&gt;=$Q$5,(ROW()-6)&lt;=$Q$3),INDEX(LINEST(OFFSET(AF276,1-$Q$5,0,$Q$5,1),OFFSET(AG276,1-$Q$5,0,$Q$5,9),TRUE,TRUE),1,5),"")</f>
        <v/>
      </c>
      <c r="BE276" s="9">
        <f>IF(AND((ROW()-7)&gt;=$Q$5,(ROW()-6)&lt;=$Q$3),INDEX(LINEST(OFFSET(AF276,1-$Q$5,0,$Q$5,1),OFFSET(AG276,1-$Q$5,0,$Q$5,9),TRUE,TRUE),1,4),"")</f>
        <v/>
      </c>
      <c r="BF276" s="9">
        <f>IF(AND((ROW()-7)&gt;=$Q$5,(ROW()-6)&lt;=$Q$3),INDEX(LINEST(OFFSET(AF276,1-$Q$5,0,$Q$5,1),OFFSET(AG276,1-$Q$5,0,$Q$5,9),TRUE,TRUE),1,3),"")</f>
        <v/>
      </c>
      <c r="BG276" s="9">
        <f>IF(AND((ROW()-7)&gt;=$Q$5,(ROW()-6)&lt;=$Q$3),INDEX(LINEST(OFFSET(AF276,1-$Q$5,0,$Q$5,1),OFFSET(AG276,1-$Q$5,0,$Q$5,9),TRUE,TRUE),1,2),"")</f>
        <v/>
      </c>
      <c r="BH276" s="9">
        <f>IF(AND((ROW()-7)&gt;=$Q$5,(ROW()-6)&lt;=$Q$3),INDEX(LINEST(OFFSET(AF276,1-$Q$5,0,$Q$5,1),OFFSET(AG276,1-$Q$5,0,$Q$5,9),TRUE,TRUE),1,1),"")</f>
        <v/>
      </c>
      <c r="BI276" s="10">
        <f>IF(AND((ROW()-7)&gt;=$Q$5,(ROW()-6)&lt;=$Q$3),INDEX(LINEST(OFFSET(AF276,1-$Q$5,0,$Q$5,1),OFFSET(AG276,1-$Q$5,0,$Q$5,9),TRUE,TRUE),3,1),"")</f>
        <v/>
      </c>
      <c r="BL276" s="9">
        <f>IF(AND((ROW()-6)&lt;=$Q$3,ISNUMBER(AY275)),AY275/$Q$4+AZ275*AG276+BA275*AH276+BB275*AI276+BC275*AJ276+BD275*AK276+BE275*AL276+BF275*AM276+BG275*AN276+BH275*AO276,"")</f>
        <v/>
      </c>
      <c r="BM276">
        <f>IF(ISNUMBER(BL276),AVERAGE(OFFSET(AF275,1-$Q$5,0,$Q$5,1)),"")</f>
        <v/>
      </c>
      <c r="BN276">
        <f>IF(ISNUMBER(BL276),(AF276-BL276)^2,"")</f>
        <v/>
      </c>
      <c r="BO276">
        <f>IF(ISNUMBER(BL276),AF276^2,"")</f>
        <v/>
      </c>
      <c r="BP276">
        <f>IF(ISNUMBER(BL276),(AF276-BM276)^2,"")</f>
        <v/>
      </c>
    </row>
    <row r="277">
      <c r="O277">
        <f>IF($R277="","",IF($Q$1="Weekly",INT(($R277-2)/7),IF($Q$1="Quarterly",YEAR($R277)*4+ROUNDUP(MONTH($R277)/3),YEAR($R277)*12+MONTH($R277))))</f>
        <v/>
      </c>
      <c r="P277">
        <f>IF($R277="","",IF($R278="",1,IF($O277&lt;&gt;$O278,1,0)))</f>
        <v/>
      </c>
      <c r="Q277">
        <f>IF($P277=1,SUM($P$7:$P277),"")</f>
        <v/>
      </c>
      <c r="R277">
        <f>IF($A277="","",IF(ISNUMBER($A277),$A277,IFERROR(DATEVALUE($A277),NA())))</f>
        <v/>
      </c>
      <c r="S277" s="7">
        <f>IFERROR(INDEX($R$7:$R$60000,MATCH(ROW()-6,$Q$7:$Q$60000,0)),"")</f>
        <v/>
      </c>
      <c r="T277">
        <f>IFERROR(INDEX($B$7:$B$60000,MATCH(ROW()-6,$Q$7:$Q$60000,0))*1,"")</f>
        <v/>
      </c>
      <c r="U277">
        <f>IFERROR(INDEX($C$7:$C$60000,MATCH(ROW()-6,$Q$7:$Q$60000,0))*1,"")</f>
        <v/>
      </c>
      <c r="V277">
        <f>IFERROR(INDEX($D$7:$D$60000,MATCH(ROW()-6,$Q$7:$Q$60000,0))*1,"")</f>
        <v/>
      </c>
      <c r="W277">
        <f>IFERROR(INDEX($E$7:$E$60000,MATCH(ROW()-6,$Q$7:$Q$60000,0))*1,"")</f>
        <v/>
      </c>
      <c r="X277">
        <f>IFERROR(INDEX($F$7:$F$60000,MATCH(ROW()-6,$Q$7:$Q$60000,0))*1,"")</f>
        <v/>
      </c>
      <c r="Y277">
        <f>IFERROR(INDEX($G$7:$G$60000,MATCH(ROW()-6,$Q$7:$Q$60000,0))*1,"")</f>
        <v/>
      </c>
      <c r="Z277">
        <f>IFERROR(INDEX($H$7:$H$60000,MATCH(ROW()-6,$Q$7:$Q$60000,0))*1,"")</f>
        <v/>
      </c>
      <c r="AA277">
        <f>IFERROR(INDEX($I$7:$I$60000,MATCH(ROW()-6,$Q$7:$Q$60000,0))*1,"")</f>
        <v/>
      </c>
      <c r="AB277">
        <f>IFERROR(INDEX($J$7:$J$60000,MATCH(ROW()-6,$Q$7:$Q$60000,0))*1,"")</f>
        <v/>
      </c>
      <c r="AC277">
        <f>IFERROR(INDEX($K$7:$K$60000,MATCH(ROW()-6,$Q$7:$Q$60000,0))*1,"")</f>
        <v/>
      </c>
      <c r="AF277" s="9">
        <f>IF(OR($S277="",$S276=""),"",IF($B$5="diff",($T277-$T276),LN($T277/$T276)))</f>
        <v/>
      </c>
      <c r="AG277" s="9">
        <f>IF(OR($S277="",$S276=""),"",IF($C$5="diff",(U277-U276),LN(U277/U276)))</f>
        <v/>
      </c>
      <c r="AH277" s="9">
        <f>IF(OR($S277="",$S276=""),"",IF($D$5="diff",(V277-V276),LN(V277/V276)))</f>
        <v/>
      </c>
      <c r="AI277" s="9">
        <f>IF(OR($S277="",$S276=""),"",IF($E$5="diff",(W277-W276),LN(W277/W276)))</f>
        <v/>
      </c>
      <c r="AJ277" s="9">
        <f>IF(OR($S277="",$S276=""),"",IF($F$5="diff",(X277-X276),LN(X277/X276)))</f>
        <v/>
      </c>
      <c r="AK277" s="9">
        <f>IF(OR($S277="",$S276=""),"",IF($G$5="diff",(Y277-Y276),LN(Y277/Y276)))</f>
        <v/>
      </c>
      <c r="AL277" s="9">
        <f>IF(OR($S277="",$S276=""),"",IF($H$5="diff",(Z277-Z276),LN(Z277/Z276)))</f>
        <v/>
      </c>
      <c r="AM277" s="9">
        <f>IF(OR($S277="",$S276=""),"",IF($I$5="diff",(AA277-AA276),LN(AA277/AA276)))</f>
        <v/>
      </c>
      <c r="AN277" s="9">
        <f>IF(OR($S277="",$S276=""),"",IF($J$5="diff",(AB277-AB276),LN(AB277/AB276)))</f>
        <v/>
      </c>
      <c r="AO277" s="9">
        <f>IF(OR($S277="",$S276=""),"",IF($K$5="diff",(AC277-AC276),LN(AC277/AC276)))</f>
        <v/>
      </c>
      <c r="AR277" s="9">
        <f>IF($AF277="","",$AU$13+$AU$4*AG277+$AU$5*AH277+$AU$6*AI277+$AU$7*AJ277+$AU$8*AK277+$AU$9*AL277+$AU$10*AM277+$AU$11*AN277+$AU$12*AO277)</f>
        <v/>
      </c>
      <c r="AY277" s="10">
        <f>IF(AND((ROW()-7)&gt;=$Q$5,(ROW()-6)&lt;=$Q$3),INDEX(LINEST(OFFSET(AF277,1-$Q$5,0,$Q$5,1),OFFSET(AG277,1-$Q$5,0,$Q$5,9),TRUE,TRUE),1,10)*$Q$4,"")</f>
        <v/>
      </c>
      <c r="AZ277" s="9">
        <f>IF(AND((ROW()-7)&gt;=$Q$5,(ROW()-6)&lt;=$Q$3),INDEX(LINEST(OFFSET(AF277,1-$Q$5,0,$Q$5,1),OFFSET(AG277,1-$Q$5,0,$Q$5,9),TRUE,TRUE),1,9),"")</f>
        <v/>
      </c>
      <c r="BA277" s="9">
        <f>IF(AND((ROW()-7)&gt;=$Q$5,(ROW()-6)&lt;=$Q$3),INDEX(LINEST(OFFSET(AF277,1-$Q$5,0,$Q$5,1),OFFSET(AG277,1-$Q$5,0,$Q$5,9),TRUE,TRUE),1,8),"")</f>
        <v/>
      </c>
      <c r="BB277" s="9">
        <f>IF(AND((ROW()-7)&gt;=$Q$5,(ROW()-6)&lt;=$Q$3),INDEX(LINEST(OFFSET(AF277,1-$Q$5,0,$Q$5,1),OFFSET(AG277,1-$Q$5,0,$Q$5,9),TRUE,TRUE),1,7),"")</f>
        <v/>
      </c>
      <c r="BC277" s="9">
        <f>IF(AND((ROW()-7)&gt;=$Q$5,(ROW()-6)&lt;=$Q$3),INDEX(LINEST(OFFSET(AF277,1-$Q$5,0,$Q$5,1),OFFSET(AG277,1-$Q$5,0,$Q$5,9),TRUE,TRUE),1,6),"")</f>
        <v/>
      </c>
      <c r="BD277" s="9">
        <f>IF(AND((ROW()-7)&gt;=$Q$5,(ROW()-6)&lt;=$Q$3),INDEX(LINEST(OFFSET(AF277,1-$Q$5,0,$Q$5,1),OFFSET(AG277,1-$Q$5,0,$Q$5,9),TRUE,TRUE),1,5),"")</f>
        <v/>
      </c>
      <c r="BE277" s="9">
        <f>IF(AND((ROW()-7)&gt;=$Q$5,(ROW()-6)&lt;=$Q$3),INDEX(LINEST(OFFSET(AF277,1-$Q$5,0,$Q$5,1),OFFSET(AG277,1-$Q$5,0,$Q$5,9),TRUE,TRUE),1,4),"")</f>
        <v/>
      </c>
      <c r="BF277" s="9">
        <f>IF(AND((ROW()-7)&gt;=$Q$5,(ROW()-6)&lt;=$Q$3),INDEX(LINEST(OFFSET(AF277,1-$Q$5,0,$Q$5,1),OFFSET(AG277,1-$Q$5,0,$Q$5,9),TRUE,TRUE),1,3),"")</f>
        <v/>
      </c>
      <c r="BG277" s="9">
        <f>IF(AND((ROW()-7)&gt;=$Q$5,(ROW()-6)&lt;=$Q$3),INDEX(LINEST(OFFSET(AF277,1-$Q$5,0,$Q$5,1),OFFSET(AG277,1-$Q$5,0,$Q$5,9),TRUE,TRUE),1,2),"")</f>
        <v/>
      </c>
      <c r="BH277" s="9">
        <f>IF(AND((ROW()-7)&gt;=$Q$5,(ROW()-6)&lt;=$Q$3),INDEX(LINEST(OFFSET(AF277,1-$Q$5,0,$Q$5,1),OFFSET(AG277,1-$Q$5,0,$Q$5,9),TRUE,TRUE),1,1),"")</f>
        <v/>
      </c>
      <c r="BI277" s="10">
        <f>IF(AND((ROW()-7)&gt;=$Q$5,(ROW()-6)&lt;=$Q$3),INDEX(LINEST(OFFSET(AF277,1-$Q$5,0,$Q$5,1),OFFSET(AG277,1-$Q$5,0,$Q$5,9),TRUE,TRUE),3,1),"")</f>
        <v/>
      </c>
      <c r="BL277" s="9">
        <f>IF(AND((ROW()-6)&lt;=$Q$3,ISNUMBER(AY276)),AY276/$Q$4+AZ276*AG277+BA276*AH277+BB276*AI277+BC276*AJ277+BD276*AK277+BE276*AL277+BF276*AM277+BG276*AN277+BH276*AO277,"")</f>
        <v/>
      </c>
      <c r="BM277">
        <f>IF(ISNUMBER(BL277),AVERAGE(OFFSET(AF276,1-$Q$5,0,$Q$5,1)),"")</f>
        <v/>
      </c>
      <c r="BN277">
        <f>IF(ISNUMBER(BL277),(AF277-BL277)^2,"")</f>
        <v/>
      </c>
      <c r="BO277">
        <f>IF(ISNUMBER(BL277),AF277^2,"")</f>
        <v/>
      </c>
      <c r="BP277">
        <f>IF(ISNUMBER(BL277),(AF277-BM277)^2,"")</f>
        <v/>
      </c>
    </row>
    <row r="278">
      <c r="O278">
        <f>IF($R278="","",IF($Q$1="Weekly",INT(($R278-2)/7),IF($Q$1="Quarterly",YEAR($R278)*4+ROUNDUP(MONTH($R278)/3),YEAR($R278)*12+MONTH($R278))))</f>
        <v/>
      </c>
      <c r="P278">
        <f>IF($R278="","",IF($R279="",1,IF($O278&lt;&gt;$O279,1,0)))</f>
        <v/>
      </c>
      <c r="Q278">
        <f>IF($P278=1,SUM($P$7:$P278),"")</f>
        <v/>
      </c>
      <c r="R278">
        <f>IF($A278="","",IF(ISNUMBER($A278),$A278,IFERROR(DATEVALUE($A278),NA())))</f>
        <v/>
      </c>
      <c r="S278" s="7">
        <f>IFERROR(INDEX($R$7:$R$60000,MATCH(ROW()-6,$Q$7:$Q$60000,0)),"")</f>
        <v/>
      </c>
      <c r="T278">
        <f>IFERROR(INDEX($B$7:$B$60000,MATCH(ROW()-6,$Q$7:$Q$60000,0))*1,"")</f>
        <v/>
      </c>
      <c r="U278">
        <f>IFERROR(INDEX($C$7:$C$60000,MATCH(ROW()-6,$Q$7:$Q$60000,0))*1,"")</f>
        <v/>
      </c>
      <c r="V278">
        <f>IFERROR(INDEX($D$7:$D$60000,MATCH(ROW()-6,$Q$7:$Q$60000,0))*1,"")</f>
        <v/>
      </c>
      <c r="W278">
        <f>IFERROR(INDEX($E$7:$E$60000,MATCH(ROW()-6,$Q$7:$Q$60000,0))*1,"")</f>
        <v/>
      </c>
      <c r="X278">
        <f>IFERROR(INDEX($F$7:$F$60000,MATCH(ROW()-6,$Q$7:$Q$60000,0))*1,"")</f>
        <v/>
      </c>
      <c r="Y278">
        <f>IFERROR(INDEX($G$7:$G$60000,MATCH(ROW()-6,$Q$7:$Q$60000,0))*1,"")</f>
        <v/>
      </c>
      <c r="Z278">
        <f>IFERROR(INDEX($H$7:$H$60000,MATCH(ROW()-6,$Q$7:$Q$60000,0))*1,"")</f>
        <v/>
      </c>
      <c r="AA278">
        <f>IFERROR(INDEX($I$7:$I$60000,MATCH(ROW()-6,$Q$7:$Q$60000,0))*1,"")</f>
        <v/>
      </c>
      <c r="AB278">
        <f>IFERROR(INDEX($J$7:$J$60000,MATCH(ROW()-6,$Q$7:$Q$60000,0))*1,"")</f>
        <v/>
      </c>
      <c r="AC278">
        <f>IFERROR(INDEX($K$7:$K$60000,MATCH(ROW()-6,$Q$7:$Q$60000,0))*1,"")</f>
        <v/>
      </c>
      <c r="AF278" s="9">
        <f>IF(OR($S278="",$S277=""),"",IF($B$5="diff",($T278-$T277),LN($T278/$T277)))</f>
        <v/>
      </c>
      <c r="AG278" s="9">
        <f>IF(OR($S278="",$S277=""),"",IF($C$5="diff",(U278-U277),LN(U278/U277)))</f>
        <v/>
      </c>
      <c r="AH278" s="9">
        <f>IF(OR($S278="",$S277=""),"",IF($D$5="diff",(V278-V277),LN(V278/V277)))</f>
        <v/>
      </c>
      <c r="AI278" s="9">
        <f>IF(OR($S278="",$S277=""),"",IF($E$5="diff",(W278-W277),LN(W278/W277)))</f>
        <v/>
      </c>
      <c r="AJ278" s="9">
        <f>IF(OR($S278="",$S277=""),"",IF($F$5="diff",(X278-X277),LN(X278/X277)))</f>
        <v/>
      </c>
      <c r="AK278" s="9">
        <f>IF(OR($S278="",$S277=""),"",IF($G$5="diff",(Y278-Y277),LN(Y278/Y277)))</f>
        <v/>
      </c>
      <c r="AL278" s="9">
        <f>IF(OR($S278="",$S277=""),"",IF($H$5="diff",(Z278-Z277),LN(Z278/Z277)))</f>
        <v/>
      </c>
      <c r="AM278" s="9">
        <f>IF(OR($S278="",$S277=""),"",IF($I$5="diff",(AA278-AA277),LN(AA278/AA277)))</f>
        <v/>
      </c>
      <c r="AN278" s="9">
        <f>IF(OR($S278="",$S277=""),"",IF($J$5="diff",(AB278-AB277),LN(AB278/AB277)))</f>
        <v/>
      </c>
      <c r="AO278" s="9">
        <f>IF(OR($S278="",$S277=""),"",IF($K$5="diff",(AC278-AC277),LN(AC278/AC277)))</f>
        <v/>
      </c>
      <c r="AR278" s="9">
        <f>IF($AF278="","",$AU$13+$AU$4*AG278+$AU$5*AH278+$AU$6*AI278+$AU$7*AJ278+$AU$8*AK278+$AU$9*AL278+$AU$10*AM278+$AU$11*AN278+$AU$12*AO278)</f>
        <v/>
      </c>
      <c r="AY278" s="10">
        <f>IF(AND((ROW()-7)&gt;=$Q$5,(ROW()-6)&lt;=$Q$3),INDEX(LINEST(OFFSET(AF278,1-$Q$5,0,$Q$5,1),OFFSET(AG278,1-$Q$5,0,$Q$5,9),TRUE,TRUE),1,10)*$Q$4,"")</f>
        <v/>
      </c>
      <c r="AZ278" s="9">
        <f>IF(AND((ROW()-7)&gt;=$Q$5,(ROW()-6)&lt;=$Q$3),INDEX(LINEST(OFFSET(AF278,1-$Q$5,0,$Q$5,1),OFFSET(AG278,1-$Q$5,0,$Q$5,9),TRUE,TRUE),1,9),"")</f>
        <v/>
      </c>
      <c r="BA278" s="9">
        <f>IF(AND((ROW()-7)&gt;=$Q$5,(ROW()-6)&lt;=$Q$3),INDEX(LINEST(OFFSET(AF278,1-$Q$5,0,$Q$5,1),OFFSET(AG278,1-$Q$5,0,$Q$5,9),TRUE,TRUE),1,8),"")</f>
        <v/>
      </c>
      <c r="BB278" s="9">
        <f>IF(AND((ROW()-7)&gt;=$Q$5,(ROW()-6)&lt;=$Q$3),INDEX(LINEST(OFFSET(AF278,1-$Q$5,0,$Q$5,1),OFFSET(AG278,1-$Q$5,0,$Q$5,9),TRUE,TRUE),1,7),"")</f>
        <v/>
      </c>
      <c r="BC278" s="9">
        <f>IF(AND((ROW()-7)&gt;=$Q$5,(ROW()-6)&lt;=$Q$3),INDEX(LINEST(OFFSET(AF278,1-$Q$5,0,$Q$5,1),OFFSET(AG278,1-$Q$5,0,$Q$5,9),TRUE,TRUE),1,6),"")</f>
        <v/>
      </c>
      <c r="BD278" s="9">
        <f>IF(AND((ROW()-7)&gt;=$Q$5,(ROW()-6)&lt;=$Q$3),INDEX(LINEST(OFFSET(AF278,1-$Q$5,0,$Q$5,1),OFFSET(AG278,1-$Q$5,0,$Q$5,9),TRUE,TRUE),1,5),"")</f>
        <v/>
      </c>
      <c r="BE278" s="9">
        <f>IF(AND((ROW()-7)&gt;=$Q$5,(ROW()-6)&lt;=$Q$3),INDEX(LINEST(OFFSET(AF278,1-$Q$5,0,$Q$5,1),OFFSET(AG278,1-$Q$5,0,$Q$5,9),TRUE,TRUE),1,4),"")</f>
        <v/>
      </c>
      <c r="BF278" s="9">
        <f>IF(AND((ROW()-7)&gt;=$Q$5,(ROW()-6)&lt;=$Q$3),INDEX(LINEST(OFFSET(AF278,1-$Q$5,0,$Q$5,1),OFFSET(AG278,1-$Q$5,0,$Q$5,9),TRUE,TRUE),1,3),"")</f>
        <v/>
      </c>
      <c r="BG278" s="9">
        <f>IF(AND((ROW()-7)&gt;=$Q$5,(ROW()-6)&lt;=$Q$3),INDEX(LINEST(OFFSET(AF278,1-$Q$5,0,$Q$5,1),OFFSET(AG278,1-$Q$5,0,$Q$5,9),TRUE,TRUE),1,2),"")</f>
        <v/>
      </c>
      <c r="BH278" s="9">
        <f>IF(AND((ROW()-7)&gt;=$Q$5,(ROW()-6)&lt;=$Q$3),INDEX(LINEST(OFFSET(AF278,1-$Q$5,0,$Q$5,1),OFFSET(AG278,1-$Q$5,0,$Q$5,9),TRUE,TRUE),1,1),"")</f>
        <v/>
      </c>
      <c r="BI278" s="10">
        <f>IF(AND((ROW()-7)&gt;=$Q$5,(ROW()-6)&lt;=$Q$3),INDEX(LINEST(OFFSET(AF278,1-$Q$5,0,$Q$5,1),OFFSET(AG278,1-$Q$5,0,$Q$5,9),TRUE,TRUE),3,1),"")</f>
        <v/>
      </c>
      <c r="BL278" s="9">
        <f>IF(AND((ROW()-6)&lt;=$Q$3,ISNUMBER(AY277)),AY277/$Q$4+AZ277*AG278+BA277*AH278+BB277*AI278+BC277*AJ278+BD277*AK278+BE277*AL278+BF277*AM278+BG277*AN278+BH277*AO278,"")</f>
        <v/>
      </c>
      <c r="BM278">
        <f>IF(ISNUMBER(BL278),AVERAGE(OFFSET(AF277,1-$Q$5,0,$Q$5,1)),"")</f>
        <v/>
      </c>
      <c r="BN278">
        <f>IF(ISNUMBER(BL278),(AF278-BL278)^2,"")</f>
        <v/>
      </c>
      <c r="BO278">
        <f>IF(ISNUMBER(BL278),AF278^2,"")</f>
        <v/>
      </c>
      <c r="BP278">
        <f>IF(ISNUMBER(BL278),(AF278-BM278)^2,"")</f>
        <v/>
      </c>
    </row>
    <row r="279">
      <c r="O279">
        <f>IF($R279="","",IF($Q$1="Weekly",INT(($R279-2)/7),IF($Q$1="Quarterly",YEAR($R279)*4+ROUNDUP(MONTH($R279)/3),YEAR($R279)*12+MONTH($R279))))</f>
        <v/>
      </c>
      <c r="P279">
        <f>IF($R279="","",IF($R280="",1,IF($O279&lt;&gt;$O280,1,0)))</f>
        <v/>
      </c>
      <c r="Q279">
        <f>IF($P279=1,SUM($P$7:$P279),"")</f>
        <v/>
      </c>
      <c r="R279">
        <f>IF($A279="","",IF(ISNUMBER($A279),$A279,IFERROR(DATEVALUE($A279),NA())))</f>
        <v/>
      </c>
      <c r="S279" s="7">
        <f>IFERROR(INDEX($R$7:$R$60000,MATCH(ROW()-6,$Q$7:$Q$60000,0)),"")</f>
        <v/>
      </c>
      <c r="T279">
        <f>IFERROR(INDEX($B$7:$B$60000,MATCH(ROW()-6,$Q$7:$Q$60000,0))*1,"")</f>
        <v/>
      </c>
      <c r="U279">
        <f>IFERROR(INDEX($C$7:$C$60000,MATCH(ROW()-6,$Q$7:$Q$60000,0))*1,"")</f>
        <v/>
      </c>
      <c r="V279">
        <f>IFERROR(INDEX($D$7:$D$60000,MATCH(ROW()-6,$Q$7:$Q$60000,0))*1,"")</f>
        <v/>
      </c>
      <c r="W279">
        <f>IFERROR(INDEX($E$7:$E$60000,MATCH(ROW()-6,$Q$7:$Q$60000,0))*1,"")</f>
        <v/>
      </c>
      <c r="X279">
        <f>IFERROR(INDEX($F$7:$F$60000,MATCH(ROW()-6,$Q$7:$Q$60000,0))*1,"")</f>
        <v/>
      </c>
      <c r="Y279">
        <f>IFERROR(INDEX($G$7:$G$60000,MATCH(ROW()-6,$Q$7:$Q$60000,0))*1,"")</f>
        <v/>
      </c>
      <c r="Z279">
        <f>IFERROR(INDEX($H$7:$H$60000,MATCH(ROW()-6,$Q$7:$Q$60000,0))*1,"")</f>
        <v/>
      </c>
      <c r="AA279">
        <f>IFERROR(INDEX($I$7:$I$60000,MATCH(ROW()-6,$Q$7:$Q$60000,0))*1,"")</f>
        <v/>
      </c>
      <c r="AB279">
        <f>IFERROR(INDEX($J$7:$J$60000,MATCH(ROW()-6,$Q$7:$Q$60000,0))*1,"")</f>
        <v/>
      </c>
      <c r="AC279">
        <f>IFERROR(INDEX($K$7:$K$60000,MATCH(ROW()-6,$Q$7:$Q$60000,0))*1,"")</f>
        <v/>
      </c>
      <c r="AF279" s="9">
        <f>IF(OR($S279="",$S278=""),"",IF($B$5="diff",($T279-$T278),LN($T279/$T278)))</f>
        <v/>
      </c>
      <c r="AG279" s="9">
        <f>IF(OR($S279="",$S278=""),"",IF($C$5="diff",(U279-U278),LN(U279/U278)))</f>
        <v/>
      </c>
      <c r="AH279" s="9">
        <f>IF(OR($S279="",$S278=""),"",IF($D$5="diff",(V279-V278),LN(V279/V278)))</f>
        <v/>
      </c>
      <c r="AI279" s="9">
        <f>IF(OR($S279="",$S278=""),"",IF($E$5="diff",(W279-W278),LN(W279/W278)))</f>
        <v/>
      </c>
      <c r="AJ279" s="9">
        <f>IF(OR($S279="",$S278=""),"",IF($F$5="diff",(X279-X278),LN(X279/X278)))</f>
        <v/>
      </c>
      <c r="AK279" s="9">
        <f>IF(OR($S279="",$S278=""),"",IF($G$5="diff",(Y279-Y278),LN(Y279/Y278)))</f>
        <v/>
      </c>
      <c r="AL279" s="9">
        <f>IF(OR($S279="",$S278=""),"",IF($H$5="diff",(Z279-Z278),LN(Z279/Z278)))</f>
        <v/>
      </c>
      <c r="AM279" s="9">
        <f>IF(OR($S279="",$S278=""),"",IF($I$5="diff",(AA279-AA278),LN(AA279/AA278)))</f>
        <v/>
      </c>
      <c r="AN279" s="9">
        <f>IF(OR($S279="",$S278=""),"",IF($J$5="diff",(AB279-AB278),LN(AB279/AB278)))</f>
        <v/>
      </c>
      <c r="AO279" s="9">
        <f>IF(OR($S279="",$S278=""),"",IF($K$5="diff",(AC279-AC278),LN(AC279/AC278)))</f>
        <v/>
      </c>
      <c r="AR279" s="9">
        <f>IF($AF279="","",$AU$13+$AU$4*AG279+$AU$5*AH279+$AU$6*AI279+$AU$7*AJ279+$AU$8*AK279+$AU$9*AL279+$AU$10*AM279+$AU$11*AN279+$AU$12*AO279)</f>
        <v/>
      </c>
      <c r="AY279" s="10">
        <f>IF(AND((ROW()-7)&gt;=$Q$5,(ROW()-6)&lt;=$Q$3),INDEX(LINEST(OFFSET(AF279,1-$Q$5,0,$Q$5,1),OFFSET(AG279,1-$Q$5,0,$Q$5,9),TRUE,TRUE),1,10)*$Q$4,"")</f>
        <v/>
      </c>
      <c r="AZ279" s="9">
        <f>IF(AND((ROW()-7)&gt;=$Q$5,(ROW()-6)&lt;=$Q$3),INDEX(LINEST(OFFSET(AF279,1-$Q$5,0,$Q$5,1),OFFSET(AG279,1-$Q$5,0,$Q$5,9),TRUE,TRUE),1,9),"")</f>
        <v/>
      </c>
      <c r="BA279" s="9">
        <f>IF(AND((ROW()-7)&gt;=$Q$5,(ROW()-6)&lt;=$Q$3),INDEX(LINEST(OFFSET(AF279,1-$Q$5,0,$Q$5,1),OFFSET(AG279,1-$Q$5,0,$Q$5,9),TRUE,TRUE),1,8),"")</f>
        <v/>
      </c>
      <c r="BB279" s="9">
        <f>IF(AND((ROW()-7)&gt;=$Q$5,(ROW()-6)&lt;=$Q$3),INDEX(LINEST(OFFSET(AF279,1-$Q$5,0,$Q$5,1),OFFSET(AG279,1-$Q$5,0,$Q$5,9),TRUE,TRUE),1,7),"")</f>
        <v/>
      </c>
      <c r="BC279" s="9">
        <f>IF(AND((ROW()-7)&gt;=$Q$5,(ROW()-6)&lt;=$Q$3),INDEX(LINEST(OFFSET(AF279,1-$Q$5,0,$Q$5,1),OFFSET(AG279,1-$Q$5,0,$Q$5,9),TRUE,TRUE),1,6),"")</f>
        <v/>
      </c>
      <c r="BD279" s="9">
        <f>IF(AND((ROW()-7)&gt;=$Q$5,(ROW()-6)&lt;=$Q$3),INDEX(LINEST(OFFSET(AF279,1-$Q$5,0,$Q$5,1),OFFSET(AG279,1-$Q$5,0,$Q$5,9),TRUE,TRUE),1,5),"")</f>
        <v/>
      </c>
      <c r="BE279" s="9">
        <f>IF(AND((ROW()-7)&gt;=$Q$5,(ROW()-6)&lt;=$Q$3),INDEX(LINEST(OFFSET(AF279,1-$Q$5,0,$Q$5,1),OFFSET(AG279,1-$Q$5,0,$Q$5,9),TRUE,TRUE),1,4),"")</f>
        <v/>
      </c>
      <c r="BF279" s="9">
        <f>IF(AND((ROW()-7)&gt;=$Q$5,(ROW()-6)&lt;=$Q$3),INDEX(LINEST(OFFSET(AF279,1-$Q$5,0,$Q$5,1),OFFSET(AG279,1-$Q$5,0,$Q$5,9),TRUE,TRUE),1,3),"")</f>
        <v/>
      </c>
      <c r="BG279" s="9">
        <f>IF(AND((ROW()-7)&gt;=$Q$5,(ROW()-6)&lt;=$Q$3),INDEX(LINEST(OFFSET(AF279,1-$Q$5,0,$Q$5,1),OFFSET(AG279,1-$Q$5,0,$Q$5,9),TRUE,TRUE),1,2),"")</f>
        <v/>
      </c>
      <c r="BH279" s="9">
        <f>IF(AND((ROW()-7)&gt;=$Q$5,(ROW()-6)&lt;=$Q$3),INDEX(LINEST(OFFSET(AF279,1-$Q$5,0,$Q$5,1),OFFSET(AG279,1-$Q$5,0,$Q$5,9),TRUE,TRUE),1,1),"")</f>
        <v/>
      </c>
      <c r="BI279" s="10">
        <f>IF(AND((ROW()-7)&gt;=$Q$5,(ROW()-6)&lt;=$Q$3),INDEX(LINEST(OFFSET(AF279,1-$Q$5,0,$Q$5,1),OFFSET(AG279,1-$Q$5,0,$Q$5,9),TRUE,TRUE),3,1),"")</f>
        <v/>
      </c>
      <c r="BL279" s="9">
        <f>IF(AND((ROW()-6)&lt;=$Q$3,ISNUMBER(AY278)),AY278/$Q$4+AZ278*AG279+BA278*AH279+BB278*AI279+BC278*AJ279+BD278*AK279+BE278*AL279+BF278*AM279+BG278*AN279+BH278*AO279,"")</f>
        <v/>
      </c>
      <c r="BM279">
        <f>IF(ISNUMBER(BL279),AVERAGE(OFFSET(AF278,1-$Q$5,0,$Q$5,1)),"")</f>
        <v/>
      </c>
      <c r="BN279">
        <f>IF(ISNUMBER(BL279),(AF279-BL279)^2,"")</f>
        <v/>
      </c>
      <c r="BO279">
        <f>IF(ISNUMBER(BL279),AF279^2,"")</f>
        <v/>
      </c>
      <c r="BP279">
        <f>IF(ISNUMBER(BL279),(AF279-BM279)^2,"")</f>
        <v/>
      </c>
    </row>
    <row r="280">
      <c r="O280">
        <f>IF($R280="","",IF($Q$1="Weekly",INT(($R280-2)/7),IF($Q$1="Quarterly",YEAR($R280)*4+ROUNDUP(MONTH($R280)/3),YEAR($R280)*12+MONTH($R280))))</f>
        <v/>
      </c>
      <c r="P280">
        <f>IF($R280="","",IF($R281="",1,IF($O280&lt;&gt;$O281,1,0)))</f>
        <v/>
      </c>
      <c r="Q280">
        <f>IF($P280=1,SUM($P$7:$P280),"")</f>
        <v/>
      </c>
      <c r="R280">
        <f>IF($A280="","",IF(ISNUMBER($A280),$A280,IFERROR(DATEVALUE($A280),NA())))</f>
        <v/>
      </c>
      <c r="S280" s="7">
        <f>IFERROR(INDEX($R$7:$R$60000,MATCH(ROW()-6,$Q$7:$Q$60000,0)),"")</f>
        <v/>
      </c>
      <c r="T280">
        <f>IFERROR(INDEX($B$7:$B$60000,MATCH(ROW()-6,$Q$7:$Q$60000,0))*1,"")</f>
        <v/>
      </c>
      <c r="U280">
        <f>IFERROR(INDEX($C$7:$C$60000,MATCH(ROW()-6,$Q$7:$Q$60000,0))*1,"")</f>
        <v/>
      </c>
      <c r="V280">
        <f>IFERROR(INDEX($D$7:$D$60000,MATCH(ROW()-6,$Q$7:$Q$60000,0))*1,"")</f>
        <v/>
      </c>
      <c r="W280">
        <f>IFERROR(INDEX($E$7:$E$60000,MATCH(ROW()-6,$Q$7:$Q$60000,0))*1,"")</f>
        <v/>
      </c>
      <c r="X280">
        <f>IFERROR(INDEX($F$7:$F$60000,MATCH(ROW()-6,$Q$7:$Q$60000,0))*1,"")</f>
        <v/>
      </c>
      <c r="Y280">
        <f>IFERROR(INDEX($G$7:$G$60000,MATCH(ROW()-6,$Q$7:$Q$60000,0))*1,"")</f>
        <v/>
      </c>
      <c r="Z280">
        <f>IFERROR(INDEX($H$7:$H$60000,MATCH(ROW()-6,$Q$7:$Q$60000,0))*1,"")</f>
        <v/>
      </c>
      <c r="AA280">
        <f>IFERROR(INDEX($I$7:$I$60000,MATCH(ROW()-6,$Q$7:$Q$60000,0))*1,"")</f>
        <v/>
      </c>
      <c r="AB280">
        <f>IFERROR(INDEX($J$7:$J$60000,MATCH(ROW()-6,$Q$7:$Q$60000,0))*1,"")</f>
        <v/>
      </c>
      <c r="AC280">
        <f>IFERROR(INDEX($K$7:$K$60000,MATCH(ROW()-6,$Q$7:$Q$60000,0))*1,"")</f>
        <v/>
      </c>
      <c r="AF280" s="9">
        <f>IF(OR($S280="",$S279=""),"",IF($B$5="diff",($T280-$T279),LN($T280/$T279)))</f>
        <v/>
      </c>
      <c r="AG280" s="9">
        <f>IF(OR($S280="",$S279=""),"",IF($C$5="diff",(U280-U279),LN(U280/U279)))</f>
        <v/>
      </c>
      <c r="AH280" s="9">
        <f>IF(OR($S280="",$S279=""),"",IF($D$5="diff",(V280-V279),LN(V280/V279)))</f>
        <v/>
      </c>
      <c r="AI280" s="9">
        <f>IF(OR($S280="",$S279=""),"",IF($E$5="diff",(W280-W279),LN(W280/W279)))</f>
        <v/>
      </c>
      <c r="AJ280" s="9">
        <f>IF(OR($S280="",$S279=""),"",IF($F$5="diff",(X280-X279),LN(X280/X279)))</f>
        <v/>
      </c>
      <c r="AK280" s="9">
        <f>IF(OR($S280="",$S279=""),"",IF($G$5="diff",(Y280-Y279),LN(Y280/Y279)))</f>
        <v/>
      </c>
      <c r="AL280" s="9">
        <f>IF(OR($S280="",$S279=""),"",IF($H$5="diff",(Z280-Z279),LN(Z280/Z279)))</f>
        <v/>
      </c>
      <c r="AM280" s="9">
        <f>IF(OR($S280="",$S279=""),"",IF($I$5="diff",(AA280-AA279),LN(AA280/AA279)))</f>
        <v/>
      </c>
      <c r="AN280" s="9">
        <f>IF(OR($S280="",$S279=""),"",IF($J$5="diff",(AB280-AB279),LN(AB280/AB279)))</f>
        <v/>
      </c>
      <c r="AO280" s="9">
        <f>IF(OR($S280="",$S279=""),"",IF($K$5="diff",(AC280-AC279),LN(AC280/AC279)))</f>
        <v/>
      </c>
      <c r="AR280" s="9">
        <f>IF($AF280="","",$AU$13+$AU$4*AG280+$AU$5*AH280+$AU$6*AI280+$AU$7*AJ280+$AU$8*AK280+$AU$9*AL280+$AU$10*AM280+$AU$11*AN280+$AU$12*AO280)</f>
        <v/>
      </c>
      <c r="AY280" s="10">
        <f>IF(AND((ROW()-7)&gt;=$Q$5,(ROW()-6)&lt;=$Q$3),INDEX(LINEST(OFFSET(AF280,1-$Q$5,0,$Q$5,1),OFFSET(AG280,1-$Q$5,0,$Q$5,9),TRUE,TRUE),1,10)*$Q$4,"")</f>
        <v/>
      </c>
      <c r="AZ280" s="9">
        <f>IF(AND((ROW()-7)&gt;=$Q$5,(ROW()-6)&lt;=$Q$3),INDEX(LINEST(OFFSET(AF280,1-$Q$5,0,$Q$5,1),OFFSET(AG280,1-$Q$5,0,$Q$5,9),TRUE,TRUE),1,9),"")</f>
        <v/>
      </c>
      <c r="BA280" s="9">
        <f>IF(AND((ROW()-7)&gt;=$Q$5,(ROW()-6)&lt;=$Q$3),INDEX(LINEST(OFFSET(AF280,1-$Q$5,0,$Q$5,1),OFFSET(AG280,1-$Q$5,0,$Q$5,9),TRUE,TRUE),1,8),"")</f>
        <v/>
      </c>
      <c r="BB280" s="9">
        <f>IF(AND((ROW()-7)&gt;=$Q$5,(ROW()-6)&lt;=$Q$3),INDEX(LINEST(OFFSET(AF280,1-$Q$5,0,$Q$5,1),OFFSET(AG280,1-$Q$5,0,$Q$5,9),TRUE,TRUE),1,7),"")</f>
        <v/>
      </c>
      <c r="BC280" s="9">
        <f>IF(AND((ROW()-7)&gt;=$Q$5,(ROW()-6)&lt;=$Q$3),INDEX(LINEST(OFFSET(AF280,1-$Q$5,0,$Q$5,1),OFFSET(AG280,1-$Q$5,0,$Q$5,9),TRUE,TRUE),1,6),"")</f>
        <v/>
      </c>
      <c r="BD280" s="9">
        <f>IF(AND((ROW()-7)&gt;=$Q$5,(ROW()-6)&lt;=$Q$3),INDEX(LINEST(OFFSET(AF280,1-$Q$5,0,$Q$5,1),OFFSET(AG280,1-$Q$5,0,$Q$5,9),TRUE,TRUE),1,5),"")</f>
        <v/>
      </c>
      <c r="BE280" s="9">
        <f>IF(AND((ROW()-7)&gt;=$Q$5,(ROW()-6)&lt;=$Q$3),INDEX(LINEST(OFFSET(AF280,1-$Q$5,0,$Q$5,1),OFFSET(AG280,1-$Q$5,0,$Q$5,9),TRUE,TRUE),1,4),"")</f>
        <v/>
      </c>
      <c r="BF280" s="9">
        <f>IF(AND((ROW()-7)&gt;=$Q$5,(ROW()-6)&lt;=$Q$3),INDEX(LINEST(OFFSET(AF280,1-$Q$5,0,$Q$5,1),OFFSET(AG280,1-$Q$5,0,$Q$5,9),TRUE,TRUE),1,3),"")</f>
        <v/>
      </c>
      <c r="BG280" s="9">
        <f>IF(AND((ROW()-7)&gt;=$Q$5,(ROW()-6)&lt;=$Q$3),INDEX(LINEST(OFFSET(AF280,1-$Q$5,0,$Q$5,1),OFFSET(AG280,1-$Q$5,0,$Q$5,9),TRUE,TRUE),1,2),"")</f>
        <v/>
      </c>
      <c r="BH280" s="9">
        <f>IF(AND((ROW()-7)&gt;=$Q$5,(ROW()-6)&lt;=$Q$3),INDEX(LINEST(OFFSET(AF280,1-$Q$5,0,$Q$5,1),OFFSET(AG280,1-$Q$5,0,$Q$5,9),TRUE,TRUE),1,1),"")</f>
        <v/>
      </c>
      <c r="BI280" s="10">
        <f>IF(AND((ROW()-7)&gt;=$Q$5,(ROW()-6)&lt;=$Q$3),INDEX(LINEST(OFFSET(AF280,1-$Q$5,0,$Q$5,1),OFFSET(AG280,1-$Q$5,0,$Q$5,9),TRUE,TRUE),3,1),"")</f>
        <v/>
      </c>
      <c r="BL280" s="9">
        <f>IF(AND((ROW()-6)&lt;=$Q$3,ISNUMBER(AY279)),AY279/$Q$4+AZ279*AG280+BA279*AH280+BB279*AI280+BC279*AJ280+BD279*AK280+BE279*AL280+BF279*AM280+BG279*AN280+BH279*AO280,"")</f>
        <v/>
      </c>
      <c r="BM280">
        <f>IF(ISNUMBER(BL280),AVERAGE(OFFSET(AF279,1-$Q$5,0,$Q$5,1)),"")</f>
        <v/>
      </c>
      <c r="BN280">
        <f>IF(ISNUMBER(BL280),(AF280-BL280)^2,"")</f>
        <v/>
      </c>
      <c r="BO280">
        <f>IF(ISNUMBER(BL280),AF280^2,"")</f>
        <v/>
      </c>
      <c r="BP280">
        <f>IF(ISNUMBER(BL280),(AF280-BM280)^2,"")</f>
        <v/>
      </c>
    </row>
    <row r="281">
      <c r="O281">
        <f>IF($R281="","",IF($Q$1="Weekly",INT(($R281-2)/7),IF($Q$1="Quarterly",YEAR($R281)*4+ROUNDUP(MONTH($R281)/3),YEAR($R281)*12+MONTH($R281))))</f>
        <v/>
      </c>
      <c r="P281">
        <f>IF($R281="","",IF($R282="",1,IF($O281&lt;&gt;$O282,1,0)))</f>
        <v/>
      </c>
      <c r="Q281">
        <f>IF($P281=1,SUM($P$7:$P281),"")</f>
        <v/>
      </c>
      <c r="R281">
        <f>IF($A281="","",IF(ISNUMBER($A281),$A281,IFERROR(DATEVALUE($A281),NA())))</f>
        <v/>
      </c>
      <c r="S281" s="7">
        <f>IFERROR(INDEX($R$7:$R$60000,MATCH(ROW()-6,$Q$7:$Q$60000,0)),"")</f>
        <v/>
      </c>
      <c r="T281">
        <f>IFERROR(INDEX($B$7:$B$60000,MATCH(ROW()-6,$Q$7:$Q$60000,0))*1,"")</f>
        <v/>
      </c>
      <c r="U281">
        <f>IFERROR(INDEX($C$7:$C$60000,MATCH(ROW()-6,$Q$7:$Q$60000,0))*1,"")</f>
        <v/>
      </c>
      <c r="V281">
        <f>IFERROR(INDEX($D$7:$D$60000,MATCH(ROW()-6,$Q$7:$Q$60000,0))*1,"")</f>
        <v/>
      </c>
      <c r="W281">
        <f>IFERROR(INDEX($E$7:$E$60000,MATCH(ROW()-6,$Q$7:$Q$60000,0))*1,"")</f>
        <v/>
      </c>
      <c r="X281">
        <f>IFERROR(INDEX($F$7:$F$60000,MATCH(ROW()-6,$Q$7:$Q$60000,0))*1,"")</f>
        <v/>
      </c>
      <c r="Y281">
        <f>IFERROR(INDEX($G$7:$G$60000,MATCH(ROW()-6,$Q$7:$Q$60000,0))*1,"")</f>
        <v/>
      </c>
      <c r="Z281">
        <f>IFERROR(INDEX($H$7:$H$60000,MATCH(ROW()-6,$Q$7:$Q$60000,0))*1,"")</f>
        <v/>
      </c>
      <c r="AA281">
        <f>IFERROR(INDEX($I$7:$I$60000,MATCH(ROW()-6,$Q$7:$Q$60000,0))*1,"")</f>
        <v/>
      </c>
      <c r="AB281">
        <f>IFERROR(INDEX($J$7:$J$60000,MATCH(ROW()-6,$Q$7:$Q$60000,0))*1,"")</f>
        <v/>
      </c>
      <c r="AC281">
        <f>IFERROR(INDEX($K$7:$K$60000,MATCH(ROW()-6,$Q$7:$Q$60000,0))*1,"")</f>
        <v/>
      </c>
      <c r="AF281" s="9">
        <f>IF(OR($S281="",$S280=""),"",IF($B$5="diff",($T281-$T280),LN($T281/$T280)))</f>
        <v/>
      </c>
      <c r="AG281" s="9">
        <f>IF(OR($S281="",$S280=""),"",IF($C$5="diff",(U281-U280),LN(U281/U280)))</f>
        <v/>
      </c>
      <c r="AH281" s="9">
        <f>IF(OR($S281="",$S280=""),"",IF($D$5="diff",(V281-V280),LN(V281/V280)))</f>
        <v/>
      </c>
      <c r="AI281" s="9">
        <f>IF(OR($S281="",$S280=""),"",IF($E$5="diff",(W281-W280),LN(W281/W280)))</f>
        <v/>
      </c>
      <c r="AJ281" s="9">
        <f>IF(OR($S281="",$S280=""),"",IF($F$5="diff",(X281-X280),LN(X281/X280)))</f>
        <v/>
      </c>
      <c r="AK281" s="9">
        <f>IF(OR($S281="",$S280=""),"",IF($G$5="diff",(Y281-Y280),LN(Y281/Y280)))</f>
        <v/>
      </c>
      <c r="AL281" s="9">
        <f>IF(OR($S281="",$S280=""),"",IF($H$5="diff",(Z281-Z280),LN(Z281/Z280)))</f>
        <v/>
      </c>
      <c r="AM281" s="9">
        <f>IF(OR($S281="",$S280=""),"",IF($I$5="diff",(AA281-AA280),LN(AA281/AA280)))</f>
        <v/>
      </c>
      <c r="AN281" s="9">
        <f>IF(OR($S281="",$S280=""),"",IF($J$5="diff",(AB281-AB280),LN(AB281/AB280)))</f>
        <v/>
      </c>
      <c r="AO281" s="9">
        <f>IF(OR($S281="",$S280=""),"",IF($K$5="diff",(AC281-AC280),LN(AC281/AC280)))</f>
        <v/>
      </c>
      <c r="AR281" s="9">
        <f>IF($AF281="","",$AU$13+$AU$4*AG281+$AU$5*AH281+$AU$6*AI281+$AU$7*AJ281+$AU$8*AK281+$AU$9*AL281+$AU$10*AM281+$AU$11*AN281+$AU$12*AO281)</f>
        <v/>
      </c>
      <c r="AY281" s="10">
        <f>IF(AND((ROW()-7)&gt;=$Q$5,(ROW()-6)&lt;=$Q$3),INDEX(LINEST(OFFSET(AF281,1-$Q$5,0,$Q$5,1),OFFSET(AG281,1-$Q$5,0,$Q$5,9),TRUE,TRUE),1,10)*$Q$4,"")</f>
        <v/>
      </c>
      <c r="AZ281" s="9">
        <f>IF(AND((ROW()-7)&gt;=$Q$5,(ROW()-6)&lt;=$Q$3),INDEX(LINEST(OFFSET(AF281,1-$Q$5,0,$Q$5,1),OFFSET(AG281,1-$Q$5,0,$Q$5,9),TRUE,TRUE),1,9),"")</f>
        <v/>
      </c>
      <c r="BA281" s="9">
        <f>IF(AND((ROW()-7)&gt;=$Q$5,(ROW()-6)&lt;=$Q$3),INDEX(LINEST(OFFSET(AF281,1-$Q$5,0,$Q$5,1),OFFSET(AG281,1-$Q$5,0,$Q$5,9),TRUE,TRUE),1,8),"")</f>
        <v/>
      </c>
      <c r="BB281" s="9">
        <f>IF(AND((ROW()-7)&gt;=$Q$5,(ROW()-6)&lt;=$Q$3),INDEX(LINEST(OFFSET(AF281,1-$Q$5,0,$Q$5,1),OFFSET(AG281,1-$Q$5,0,$Q$5,9),TRUE,TRUE),1,7),"")</f>
        <v/>
      </c>
      <c r="BC281" s="9">
        <f>IF(AND((ROW()-7)&gt;=$Q$5,(ROW()-6)&lt;=$Q$3),INDEX(LINEST(OFFSET(AF281,1-$Q$5,0,$Q$5,1),OFFSET(AG281,1-$Q$5,0,$Q$5,9),TRUE,TRUE),1,6),"")</f>
        <v/>
      </c>
      <c r="BD281" s="9">
        <f>IF(AND((ROW()-7)&gt;=$Q$5,(ROW()-6)&lt;=$Q$3),INDEX(LINEST(OFFSET(AF281,1-$Q$5,0,$Q$5,1),OFFSET(AG281,1-$Q$5,0,$Q$5,9),TRUE,TRUE),1,5),"")</f>
        <v/>
      </c>
      <c r="BE281" s="9">
        <f>IF(AND((ROW()-7)&gt;=$Q$5,(ROW()-6)&lt;=$Q$3),INDEX(LINEST(OFFSET(AF281,1-$Q$5,0,$Q$5,1),OFFSET(AG281,1-$Q$5,0,$Q$5,9),TRUE,TRUE),1,4),"")</f>
        <v/>
      </c>
      <c r="BF281" s="9">
        <f>IF(AND((ROW()-7)&gt;=$Q$5,(ROW()-6)&lt;=$Q$3),INDEX(LINEST(OFFSET(AF281,1-$Q$5,0,$Q$5,1),OFFSET(AG281,1-$Q$5,0,$Q$5,9),TRUE,TRUE),1,3),"")</f>
        <v/>
      </c>
      <c r="BG281" s="9">
        <f>IF(AND((ROW()-7)&gt;=$Q$5,(ROW()-6)&lt;=$Q$3),INDEX(LINEST(OFFSET(AF281,1-$Q$5,0,$Q$5,1),OFFSET(AG281,1-$Q$5,0,$Q$5,9),TRUE,TRUE),1,2),"")</f>
        <v/>
      </c>
      <c r="BH281" s="9">
        <f>IF(AND((ROW()-7)&gt;=$Q$5,(ROW()-6)&lt;=$Q$3),INDEX(LINEST(OFFSET(AF281,1-$Q$5,0,$Q$5,1),OFFSET(AG281,1-$Q$5,0,$Q$5,9),TRUE,TRUE),1,1),"")</f>
        <v/>
      </c>
      <c r="BI281" s="10">
        <f>IF(AND((ROW()-7)&gt;=$Q$5,(ROW()-6)&lt;=$Q$3),INDEX(LINEST(OFFSET(AF281,1-$Q$5,0,$Q$5,1),OFFSET(AG281,1-$Q$5,0,$Q$5,9),TRUE,TRUE),3,1),"")</f>
        <v/>
      </c>
      <c r="BL281" s="9">
        <f>IF(AND((ROW()-6)&lt;=$Q$3,ISNUMBER(AY280)),AY280/$Q$4+AZ280*AG281+BA280*AH281+BB280*AI281+BC280*AJ281+BD280*AK281+BE280*AL281+BF280*AM281+BG280*AN281+BH280*AO281,"")</f>
        <v/>
      </c>
      <c r="BM281">
        <f>IF(ISNUMBER(BL281),AVERAGE(OFFSET(AF280,1-$Q$5,0,$Q$5,1)),"")</f>
        <v/>
      </c>
      <c r="BN281">
        <f>IF(ISNUMBER(BL281),(AF281-BL281)^2,"")</f>
        <v/>
      </c>
      <c r="BO281">
        <f>IF(ISNUMBER(BL281),AF281^2,"")</f>
        <v/>
      </c>
      <c r="BP281">
        <f>IF(ISNUMBER(BL281),(AF281-BM281)^2,"")</f>
        <v/>
      </c>
    </row>
    <row r="282">
      <c r="O282">
        <f>IF($R282="","",IF($Q$1="Weekly",INT(($R282-2)/7),IF($Q$1="Quarterly",YEAR($R282)*4+ROUNDUP(MONTH($R282)/3),YEAR($R282)*12+MONTH($R282))))</f>
        <v/>
      </c>
      <c r="P282">
        <f>IF($R282="","",IF($R283="",1,IF($O282&lt;&gt;$O283,1,0)))</f>
        <v/>
      </c>
      <c r="Q282">
        <f>IF($P282=1,SUM($P$7:$P282),"")</f>
        <v/>
      </c>
      <c r="R282">
        <f>IF($A282="","",IF(ISNUMBER($A282),$A282,IFERROR(DATEVALUE($A282),NA())))</f>
        <v/>
      </c>
      <c r="S282" s="7">
        <f>IFERROR(INDEX($R$7:$R$60000,MATCH(ROW()-6,$Q$7:$Q$60000,0)),"")</f>
        <v/>
      </c>
      <c r="T282">
        <f>IFERROR(INDEX($B$7:$B$60000,MATCH(ROW()-6,$Q$7:$Q$60000,0))*1,"")</f>
        <v/>
      </c>
      <c r="U282">
        <f>IFERROR(INDEX($C$7:$C$60000,MATCH(ROW()-6,$Q$7:$Q$60000,0))*1,"")</f>
        <v/>
      </c>
      <c r="V282">
        <f>IFERROR(INDEX($D$7:$D$60000,MATCH(ROW()-6,$Q$7:$Q$60000,0))*1,"")</f>
        <v/>
      </c>
      <c r="W282">
        <f>IFERROR(INDEX($E$7:$E$60000,MATCH(ROW()-6,$Q$7:$Q$60000,0))*1,"")</f>
        <v/>
      </c>
      <c r="X282">
        <f>IFERROR(INDEX($F$7:$F$60000,MATCH(ROW()-6,$Q$7:$Q$60000,0))*1,"")</f>
        <v/>
      </c>
      <c r="Y282">
        <f>IFERROR(INDEX($G$7:$G$60000,MATCH(ROW()-6,$Q$7:$Q$60000,0))*1,"")</f>
        <v/>
      </c>
      <c r="Z282">
        <f>IFERROR(INDEX($H$7:$H$60000,MATCH(ROW()-6,$Q$7:$Q$60000,0))*1,"")</f>
        <v/>
      </c>
      <c r="AA282">
        <f>IFERROR(INDEX($I$7:$I$60000,MATCH(ROW()-6,$Q$7:$Q$60000,0))*1,"")</f>
        <v/>
      </c>
      <c r="AB282">
        <f>IFERROR(INDEX($J$7:$J$60000,MATCH(ROW()-6,$Q$7:$Q$60000,0))*1,"")</f>
        <v/>
      </c>
      <c r="AC282">
        <f>IFERROR(INDEX($K$7:$K$60000,MATCH(ROW()-6,$Q$7:$Q$60000,0))*1,"")</f>
        <v/>
      </c>
      <c r="AF282" s="9">
        <f>IF(OR($S282="",$S281=""),"",IF($B$5="diff",($T282-$T281),LN($T282/$T281)))</f>
        <v/>
      </c>
      <c r="AG282" s="9">
        <f>IF(OR($S282="",$S281=""),"",IF($C$5="diff",(U282-U281),LN(U282/U281)))</f>
        <v/>
      </c>
      <c r="AH282" s="9">
        <f>IF(OR($S282="",$S281=""),"",IF($D$5="diff",(V282-V281),LN(V282/V281)))</f>
        <v/>
      </c>
      <c r="AI282" s="9">
        <f>IF(OR($S282="",$S281=""),"",IF($E$5="diff",(W282-W281),LN(W282/W281)))</f>
        <v/>
      </c>
      <c r="AJ282" s="9">
        <f>IF(OR($S282="",$S281=""),"",IF($F$5="diff",(X282-X281),LN(X282/X281)))</f>
        <v/>
      </c>
      <c r="AK282" s="9">
        <f>IF(OR($S282="",$S281=""),"",IF($G$5="diff",(Y282-Y281),LN(Y282/Y281)))</f>
        <v/>
      </c>
      <c r="AL282" s="9">
        <f>IF(OR($S282="",$S281=""),"",IF($H$5="diff",(Z282-Z281),LN(Z282/Z281)))</f>
        <v/>
      </c>
      <c r="AM282" s="9">
        <f>IF(OR($S282="",$S281=""),"",IF($I$5="diff",(AA282-AA281),LN(AA282/AA281)))</f>
        <v/>
      </c>
      <c r="AN282" s="9">
        <f>IF(OR($S282="",$S281=""),"",IF($J$5="diff",(AB282-AB281),LN(AB282/AB281)))</f>
        <v/>
      </c>
      <c r="AO282" s="9">
        <f>IF(OR($S282="",$S281=""),"",IF($K$5="diff",(AC282-AC281),LN(AC282/AC281)))</f>
        <v/>
      </c>
      <c r="AR282" s="9">
        <f>IF($AF282="","",$AU$13+$AU$4*AG282+$AU$5*AH282+$AU$6*AI282+$AU$7*AJ282+$AU$8*AK282+$AU$9*AL282+$AU$10*AM282+$AU$11*AN282+$AU$12*AO282)</f>
        <v/>
      </c>
      <c r="AY282" s="10">
        <f>IF(AND((ROW()-7)&gt;=$Q$5,(ROW()-6)&lt;=$Q$3),INDEX(LINEST(OFFSET(AF282,1-$Q$5,0,$Q$5,1),OFFSET(AG282,1-$Q$5,0,$Q$5,9),TRUE,TRUE),1,10)*$Q$4,"")</f>
        <v/>
      </c>
      <c r="AZ282" s="9">
        <f>IF(AND((ROW()-7)&gt;=$Q$5,(ROW()-6)&lt;=$Q$3),INDEX(LINEST(OFFSET(AF282,1-$Q$5,0,$Q$5,1),OFFSET(AG282,1-$Q$5,0,$Q$5,9),TRUE,TRUE),1,9),"")</f>
        <v/>
      </c>
      <c r="BA282" s="9">
        <f>IF(AND((ROW()-7)&gt;=$Q$5,(ROW()-6)&lt;=$Q$3),INDEX(LINEST(OFFSET(AF282,1-$Q$5,0,$Q$5,1),OFFSET(AG282,1-$Q$5,0,$Q$5,9),TRUE,TRUE),1,8),"")</f>
        <v/>
      </c>
      <c r="BB282" s="9">
        <f>IF(AND((ROW()-7)&gt;=$Q$5,(ROW()-6)&lt;=$Q$3),INDEX(LINEST(OFFSET(AF282,1-$Q$5,0,$Q$5,1),OFFSET(AG282,1-$Q$5,0,$Q$5,9),TRUE,TRUE),1,7),"")</f>
        <v/>
      </c>
      <c r="BC282" s="9">
        <f>IF(AND((ROW()-7)&gt;=$Q$5,(ROW()-6)&lt;=$Q$3),INDEX(LINEST(OFFSET(AF282,1-$Q$5,0,$Q$5,1),OFFSET(AG282,1-$Q$5,0,$Q$5,9),TRUE,TRUE),1,6),"")</f>
        <v/>
      </c>
      <c r="BD282" s="9">
        <f>IF(AND((ROW()-7)&gt;=$Q$5,(ROW()-6)&lt;=$Q$3),INDEX(LINEST(OFFSET(AF282,1-$Q$5,0,$Q$5,1),OFFSET(AG282,1-$Q$5,0,$Q$5,9),TRUE,TRUE),1,5),"")</f>
        <v/>
      </c>
      <c r="BE282" s="9">
        <f>IF(AND((ROW()-7)&gt;=$Q$5,(ROW()-6)&lt;=$Q$3),INDEX(LINEST(OFFSET(AF282,1-$Q$5,0,$Q$5,1),OFFSET(AG282,1-$Q$5,0,$Q$5,9),TRUE,TRUE),1,4),"")</f>
        <v/>
      </c>
      <c r="BF282" s="9">
        <f>IF(AND((ROW()-7)&gt;=$Q$5,(ROW()-6)&lt;=$Q$3),INDEX(LINEST(OFFSET(AF282,1-$Q$5,0,$Q$5,1),OFFSET(AG282,1-$Q$5,0,$Q$5,9),TRUE,TRUE),1,3),"")</f>
        <v/>
      </c>
      <c r="BG282" s="9">
        <f>IF(AND((ROW()-7)&gt;=$Q$5,(ROW()-6)&lt;=$Q$3),INDEX(LINEST(OFFSET(AF282,1-$Q$5,0,$Q$5,1),OFFSET(AG282,1-$Q$5,0,$Q$5,9),TRUE,TRUE),1,2),"")</f>
        <v/>
      </c>
      <c r="BH282" s="9">
        <f>IF(AND((ROW()-7)&gt;=$Q$5,(ROW()-6)&lt;=$Q$3),INDEX(LINEST(OFFSET(AF282,1-$Q$5,0,$Q$5,1),OFFSET(AG282,1-$Q$5,0,$Q$5,9),TRUE,TRUE),1,1),"")</f>
        <v/>
      </c>
      <c r="BI282" s="10">
        <f>IF(AND((ROW()-7)&gt;=$Q$5,(ROW()-6)&lt;=$Q$3),INDEX(LINEST(OFFSET(AF282,1-$Q$5,0,$Q$5,1),OFFSET(AG282,1-$Q$5,0,$Q$5,9),TRUE,TRUE),3,1),"")</f>
        <v/>
      </c>
      <c r="BL282" s="9">
        <f>IF(AND((ROW()-6)&lt;=$Q$3,ISNUMBER(AY281)),AY281/$Q$4+AZ281*AG282+BA281*AH282+BB281*AI282+BC281*AJ282+BD281*AK282+BE281*AL282+BF281*AM282+BG281*AN282+BH281*AO282,"")</f>
        <v/>
      </c>
      <c r="BM282">
        <f>IF(ISNUMBER(BL282),AVERAGE(OFFSET(AF281,1-$Q$5,0,$Q$5,1)),"")</f>
        <v/>
      </c>
      <c r="BN282">
        <f>IF(ISNUMBER(BL282),(AF282-BL282)^2,"")</f>
        <v/>
      </c>
      <c r="BO282">
        <f>IF(ISNUMBER(BL282),AF282^2,"")</f>
        <v/>
      </c>
      <c r="BP282">
        <f>IF(ISNUMBER(BL282),(AF282-BM282)^2,"")</f>
        <v/>
      </c>
    </row>
    <row r="283">
      <c r="O283">
        <f>IF($R283="","",IF($Q$1="Weekly",INT(($R283-2)/7),IF($Q$1="Quarterly",YEAR($R283)*4+ROUNDUP(MONTH($R283)/3),YEAR($R283)*12+MONTH($R283))))</f>
        <v/>
      </c>
      <c r="P283">
        <f>IF($R283="","",IF($R284="",1,IF($O283&lt;&gt;$O284,1,0)))</f>
        <v/>
      </c>
      <c r="Q283">
        <f>IF($P283=1,SUM($P$7:$P283),"")</f>
        <v/>
      </c>
      <c r="R283">
        <f>IF($A283="","",IF(ISNUMBER($A283),$A283,IFERROR(DATEVALUE($A283),NA())))</f>
        <v/>
      </c>
      <c r="S283" s="7">
        <f>IFERROR(INDEX($R$7:$R$60000,MATCH(ROW()-6,$Q$7:$Q$60000,0)),"")</f>
        <v/>
      </c>
      <c r="T283">
        <f>IFERROR(INDEX($B$7:$B$60000,MATCH(ROW()-6,$Q$7:$Q$60000,0))*1,"")</f>
        <v/>
      </c>
      <c r="U283">
        <f>IFERROR(INDEX($C$7:$C$60000,MATCH(ROW()-6,$Q$7:$Q$60000,0))*1,"")</f>
        <v/>
      </c>
      <c r="V283">
        <f>IFERROR(INDEX($D$7:$D$60000,MATCH(ROW()-6,$Q$7:$Q$60000,0))*1,"")</f>
        <v/>
      </c>
      <c r="W283">
        <f>IFERROR(INDEX($E$7:$E$60000,MATCH(ROW()-6,$Q$7:$Q$60000,0))*1,"")</f>
        <v/>
      </c>
      <c r="X283">
        <f>IFERROR(INDEX($F$7:$F$60000,MATCH(ROW()-6,$Q$7:$Q$60000,0))*1,"")</f>
        <v/>
      </c>
      <c r="Y283">
        <f>IFERROR(INDEX($G$7:$G$60000,MATCH(ROW()-6,$Q$7:$Q$60000,0))*1,"")</f>
        <v/>
      </c>
      <c r="Z283">
        <f>IFERROR(INDEX($H$7:$H$60000,MATCH(ROW()-6,$Q$7:$Q$60000,0))*1,"")</f>
        <v/>
      </c>
      <c r="AA283">
        <f>IFERROR(INDEX($I$7:$I$60000,MATCH(ROW()-6,$Q$7:$Q$60000,0))*1,"")</f>
        <v/>
      </c>
      <c r="AB283">
        <f>IFERROR(INDEX($J$7:$J$60000,MATCH(ROW()-6,$Q$7:$Q$60000,0))*1,"")</f>
        <v/>
      </c>
      <c r="AC283">
        <f>IFERROR(INDEX($K$7:$K$60000,MATCH(ROW()-6,$Q$7:$Q$60000,0))*1,"")</f>
        <v/>
      </c>
      <c r="AF283" s="9">
        <f>IF(OR($S283="",$S282=""),"",IF($B$5="diff",($T283-$T282),LN($T283/$T282)))</f>
        <v/>
      </c>
      <c r="AG283" s="9">
        <f>IF(OR($S283="",$S282=""),"",IF($C$5="diff",(U283-U282),LN(U283/U282)))</f>
        <v/>
      </c>
      <c r="AH283" s="9">
        <f>IF(OR($S283="",$S282=""),"",IF($D$5="diff",(V283-V282),LN(V283/V282)))</f>
        <v/>
      </c>
      <c r="AI283" s="9">
        <f>IF(OR($S283="",$S282=""),"",IF($E$5="diff",(W283-W282),LN(W283/W282)))</f>
        <v/>
      </c>
      <c r="AJ283" s="9">
        <f>IF(OR($S283="",$S282=""),"",IF($F$5="diff",(X283-X282),LN(X283/X282)))</f>
        <v/>
      </c>
      <c r="AK283" s="9">
        <f>IF(OR($S283="",$S282=""),"",IF($G$5="diff",(Y283-Y282),LN(Y283/Y282)))</f>
        <v/>
      </c>
      <c r="AL283" s="9">
        <f>IF(OR($S283="",$S282=""),"",IF($H$5="diff",(Z283-Z282),LN(Z283/Z282)))</f>
        <v/>
      </c>
      <c r="AM283" s="9">
        <f>IF(OR($S283="",$S282=""),"",IF($I$5="diff",(AA283-AA282),LN(AA283/AA282)))</f>
        <v/>
      </c>
      <c r="AN283" s="9">
        <f>IF(OR($S283="",$S282=""),"",IF($J$5="diff",(AB283-AB282),LN(AB283/AB282)))</f>
        <v/>
      </c>
      <c r="AO283" s="9">
        <f>IF(OR($S283="",$S282=""),"",IF($K$5="diff",(AC283-AC282),LN(AC283/AC282)))</f>
        <v/>
      </c>
      <c r="AR283" s="9">
        <f>IF($AF283="","",$AU$13+$AU$4*AG283+$AU$5*AH283+$AU$6*AI283+$AU$7*AJ283+$AU$8*AK283+$AU$9*AL283+$AU$10*AM283+$AU$11*AN283+$AU$12*AO283)</f>
        <v/>
      </c>
      <c r="AY283" s="10">
        <f>IF(AND((ROW()-7)&gt;=$Q$5,(ROW()-6)&lt;=$Q$3),INDEX(LINEST(OFFSET(AF283,1-$Q$5,0,$Q$5,1),OFFSET(AG283,1-$Q$5,0,$Q$5,9),TRUE,TRUE),1,10)*$Q$4,"")</f>
        <v/>
      </c>
      <c r="AZ283" s="9">
        <f>IF(AND((ROW()-7)&gt;=$Q$5,(ROW()-6)&lt;=$Q$3),INDEX(LINEST(OFFSET(AF283,1-$Q$5,0,$Q$5,1),OFFSET(AG283,1-$Q$5,0,$Q$5,9),TRUE,TRUE),1,9),"")</f>
        <v/>
      </c>
      <c r="BA283" s="9">
        <f>IF(AND((ROW()-7)&gt;=$Q$5,(ROW()-6)&lt;=$Q$3),INDEX(LINEST(OFFSET(AF283,1-$Q$5,0,$Q$5,1),OFFSET(AG283,1-$Q$5,0,$Q$5,9),TRUE,TRUE),1,8),"")</f>
        <v/>
      </c>
      <c r="BB283" s="9">
        <f>IF(AND((ROW()-7)&gt;=$Q$5,(ROW()-6)&lt;=$Q$3),INDEX(LINEST(OFFSET(AF283,1-$Q$5,0,$Q$5,1),OFFSET(AG283,1-$Q$5,0,$Q$5,9),TRUE,TRUE),1,7),"")</f>
        <v/>
      </c>
      <c r="BC283" s="9">
        <f>IF(AND((ROW()-7)&gt;=$Q$5,(ROW()-6)&lt;=$Q$3),INDEX(LINEST(OFFSET(AF283,1-$Q$5,0,$Q$5,1),OFFSET(AG283,1-$Q$5,0,$Q$5,9),TRUE,TRUE),1,6),"")</f>
        <v/>
      </c>
      <c r="BD283" s="9">
        <f>IF(AND((ROW()-7)&gt;=$Q$5,(ROW()-6)&lt;=$Q$3),INDEX(LINEST(OFFSET(AF283,1-$Q$5,0,$Q$5,1),OFFSET(AG283,1-$Q$5,0,$Q$5,9),TRUE,TRUE),1,5),"")</f>
        <v/>
      </c>
      <c r="BE283" s="9">
        <f>IF(AND((ROW()-7)&gt;=$Q$5,(ROW()-6)&lt;=$Q$3),INDEX(LINEST(OFFSET(AF283,1-$Q$5,0,$Q$5,1),OFFSET(AG283,1-$Q$5,0,$Q$5,9),TRUE,TRUE),1,4),"")</f>
        <v/>
      </c>
      <c r="BF283" s="9">
        <f>IF(AND((ROW()-7)&gt;=$Q$5,(ROW()-6)&lt;=$Q$3),INDEX(LINEST(OFFSET(AF283,1-$Q$5,0,$Q$5,1),OFFSET(AG283,1-$Q$5,0,$Q$5,9),TRUE,TRUE),1,3),"")</f>
        <v/>
      </c>
      <c r="BG283" s="9">
        <f>IF(AND((ROW()-7)&gt;=$Q$5,(ROW()-6)&lt;=$Q$3),INDEX(LINEST(OFFSET(AF283,1-$Q$5,0,$Q$5,1),OFFSET(AG283,1-$Q$5,0,$Q$5,9),TRUE,TRUE),1,2),"")</f>
        <v/>
      </c>
      <c r="BH283" s="9">
        <f>IF(AND((ROW()-7)&gt;=$Q$5,(ROW()-6)&lt;=$Q$3),INDEX(LINEST(OFFSET(AF283,1-$Q$5,0,$Q$5,1),OFFSET(AG283,1-$Q$5,0,$Q$5,9),TRUE,TRUE),1,1),"")</f>
        <v/>
      </c>
      <c r="BI283" s="10">
        <f>IF(AND((ROW()-7)&gt;=$Q$5,(ROW()-6)&lt;=$Q$3),INDEX(LINEST(OFFSET(AF283,1-$Q$5,0,$Q$5,1),OFFSET(AG283,1-$Q$5,0,$Q$5,9),TRUE,TRUE),3,1),"")</f>
        <v/>
      </c>
      <c r="BL283" s="9">
        <f>IF(AND((ROW()-6)&lt;=$Q$3,ISNUMBER(AY282)),AY282/$Q$4+AZ282*AG283+BA282*AH283+BB282*AI283+BC282*AJ283+BD282*AK283+BE282*AL283+BF282*AM283+BG282*AN283+BH282*AO283,"")</f>
        <v/>
      </c>
      <c r="BM283">
        <f>IF(ISNUMBER(BL283),AVERAGE(OFFSET(AF282,1-$Q$5,0,$Q$5,1)),"")</f>
        <v/>
      </c>
      <c r="BN283">
        <f>IF(ISNUMBER(BL283),(AF283-BL283)^2,"")</f>
        <v/>
      </c>
      <c r="BO283">
        <f>IF(ISNUMBER(BL283),AF283^2,"")</f>
        <v/>
      </c>
      <c r="BP283">
        <f>IF(ISNUMBER(BL283),(AF283-BM283)^2,"")</f>
        <v/>
      </c>
    </row>
    <row r="284">
      <c r="O284">
        <f>IF($R284="","",IF($Q$1="Weekly",INT(($R284-2)/7),IF($Q$1="Quarterly",YEAR($R284)*4+ROUNDUP(MONTH($R284)/3),YEAR($R284)*12+MONTH($R284))))</f>
        <v/>
      </c>
      <c r="P284">
        <f>IF($R284="","",IF($R285="",1,IF($O284&lt;&gt;$O285,1,0)))</f>
        <v/>
      </c>
      <c r="Q284">
        <f>IF($P284=1,SUM($P$7:$P284),"")</f>
        <v/>
      </c>
      <c r="R284">
        <f>IF($A284="","",IF(ISNUMBER($A284),$A284,IFERROR(DATEVALUE($A284),NA())))</f>
        <v/>
      </c>
      <c r="S284" s="7">
        <f>IFERROR(INDEX($R$7:$R$60000,MATCH(ROW()-6,$Q$7:$Q$60000,0)),"")</f>
        <v/>
      </c>
      <c r="T284">
        <f>IFERROR(INDEX($B$7:$B$60000,MATCH(ROW()-6,$Q$7:$Q$60000,0))*1,"")</f>
        <v/>
      </c>
      <c r="U284">
        <f>IFERROR(INDEX($C$7:$C$60000,MATCH(ROW()-6,$Q$7:$Q$60000,0))*1,"")</f>
        <v/>
      </c>
      <c r="V284">
        <f>IFERROR(INDEX($D$7:$D$60000,MATCH(ROW()-6,$Q$7:$Q$60000,0))*1,"")</f>
        <v/>
      </c>
      <c r="W284">
        <f>IFERROR(INDEX($E$7:$E$60000,MATCH(ROW()-6,$Q$7:$Q$60000,0))*1,"")</f>
        <v/>
      </c>
      <c r="X284">
        <f>IFERROR(INDEX($F$7:$F$60000,MATCH(ROW()-6,$Q$7:$Q$60000,0))*1,"")</f>
        <v/>
      </c>
      <c r="Y284">
        <f>IFERROR(INDEX($G$7:$G$60000,MATCH(ROW()-6,$Q$7:$Q$60000,0))*1,"")</f>
        <v/>
      </c>
      <c r="Z284">
        <f>IFERROR(INDEX($H$7:$H$60000,MATCH(ROW()-6,$Q$7:$Q$60000,0))*1,"")</f>
        <v/>
      </c>
      <c r="AA284">
        <f>IFERROR(INDEX($I$7:$I$60000,MATCH(ROW()-6,$Q$7:$Q$60000,0))*1,"")</f>
        <v/>
      </c>
      <c r="AB284">
        <f>IFERROR(INDEX($J$7:$J$60000,MATCH(ROW()-6,$Q$7:$Q$60000,0))*1,"")</f>
        <v/>
      </c>
      <c r="AC284">
        <f>IFERROR(INDEX($K$7:$K$60000,MATCH(ROW()-6,$Q$7:$Q$60000,0))*1,"")</f>
        <v/>
      </c>
      <c r="AF284" s="9">
        <f>IF(OR($S284="",$S283=""),"",IF($B$5="diff",($T284-$T283),LN($T284/$T283)))</f>
        <v/>
      </c>
      <c r="AG284" s="9">
        <f>IF(OR($S284="",$S283=""),"",IF($C$5="diff",(U284-U283),LN(U284/U283)))</f>
        <v/>
      </c>
      <c r="AH284" s="9">
        <f>IF(OR($S284="",$S283=""),"",IF($D$5="diff",(V284-V283),LN(V284/V283)))</f>
        <v/>
      </c>
      <c r="AI284" s="9">
        <f>IF(OR($S284="",$S283=""),"",IF($E$5="diff",(W284-W283),LN(W284/W283)))</f>
        <v/>
      </c>
      <c r="AJ284" s="9">
        <f>IF(OR($S284="",$S283=""),"",IF($F$5="diff",(X284-X283),LN(X284/X283)))</f>
        <v/>
      </c>
      <c r="AK284" s="9">
        <f>IF(OR($S284="",$S283=""),"",IF($G$5="diff",(Y284-Y283),LN(Y284/Y283)))</f>
        <v/>
      </c>
      <c r="AL284" s="9">
        <f>IF(OR($S284="",$S283=""),"",IF($H$5="diff",(Z284-Z283),LN(Z284/Z283)))</f>
        <v/>
      </c>
      <c r="AM284" s="9">
        <f>IF(OR($S284="",$S283=""),"",IF($I$5="diff",(AA284-AA283),LN(AA284/AA283)))</f>
        <v/>
      </c>
      <c r="AN284" s="9">
        <f>IF(OR($S284="",$S283=""),"",IF($J$5="diff",(AB284-AB283),LN(AB284/AB283)))</f>
        <v/>
      </c>
      <c r="AO284" s="9">
        <f>IF(OR($S284="",$S283=""),"",IF($K$5="diff",(AC284-AC283),LN(AC284/AC283)))</f>
        <v/>
      </c>
      <c r="AR284" s="9">
        <f>IF($AF284="","",$AU$13+$AU$4*AG284+$AU$5*AH284+$AU$6*AI284+$AU$7*AJ284+$AU$8*AK284+$AU$9*AL284+$AU$10*AM284+$AU$11*AN284+$AU$12*AO284)</f>
        <v/>
      </c>
      <c r="AY284" s="10">
        <f>IF(AND((ROW()-7)&gt;=$Q$5,(ROW()-6)&lt;=$Q$3),INDEX(LINEST(OFFSET(AF284,1-$Q$5,0,$Q$5,1),OFFSET(AG284,1-$Q$5,0,$Q$5,9),TRUE,TRUE),1,10)*$Q$4,"")</f>
        <v/>
      </c>
      <c r="AZ284" s="9">
        <f>IF(AND((ROW()-7)&gt;=$Q$5,(ROW()-6)&lt;=$Q$3),INDEX(LINEST(OFFSET(AF284,1-$Q$5,0,$Q$5,1),OFFSET(AG284,1-$Q$5,0,$Q$5,9),TRUE,TRUE),1,9),"")</f>
        <v/>
      </c>
      <c r="BA284" s="9">
        <f>IF(AND((ROW()-7)&gt;=$Q$5,(ROW()-6)&lt;=$Q$3),INDEX(LINEST(OFFSET(AF284,1-$Q$5,0,$Q$5,1),OFFSET(AG284,1-$Q$5,0,$Q$5,9),TRUE,TRUE),1,8),"")</f>
        <v/>
      </c>
      <c r="BB284" s="9">
        <f>IF(AND((ROW()-7)&gt;=$Q$5,(ROW()-6)&lt;=$Q$3),INDEX(LINEST(OFFSET(AF284,1-$Q$5,0,$Q$5,1),OFFSET(AG284,1-$Q$5,0,$Q$5,9),TRUE,TRUE),1,7),"")</f>
        <v/>
      </c>
      <c r="BC284" s="9">
        <f>IF(AND((ROW()-7)&gt;=$Q$5,(ROW()-6)&lt;=$Q$3),INDEX(LINEST(OFFSET(AF284,1-$Q$5,0,$Q$5,1),OFFSET(AG284,1-$Q$5,0,$Q$5,9),TRUE,TRUE),1,6),"")</f>
        <v/>
      </c>
      <c r="BD284" s="9">
        <f>IF(AND((ROW()-7)&gt;=$Q$5,(ROW()-6)&lt;=$Q$3),INDEX(LINEST(OFFSET(AF284,1-$Q$5,0,$Q$5,1),OFFSET(AG284,1-$Q$5,0,$Q$5,9),TRUE,TRUE),1,5),"")</f>
        <v/>
      </c>
      <c r="BE284" s="9">
        <f>IF(AND((ROW()-7)&gt;=$Q$5,(ROW()-6)&lt;=$Q$3),INDEX(LINEST(OFFSET(AF284,1-$Q$5,0,$Q$5,1),OFFSET(AG284,1-$Q$5,0,$Q$5,9),TRUE,TRUE),1,4),"")</f>
        <v/>
      </c>
      <c r="BF284" s="9">
        <f>IF(AND((ROW()-7)&gt;=$Q$5,(ROW()-6)&lt;=$Q$3),INDEX(LINEST(OFFSET(AF284,1-$Q$5,0,$Q$5,1),OFFSET(AG284,1-$Q$5,0,$Q$5,9),TRUE,TRUE),1,3),"")</f>
        <v/>
      </c>
      <c r="BG284" s="9">
        <f>IF(AND((ROW()-7)&gt;=$Q$5,(ROW()-6)&lt;=$Q$3),INDEX(LINEST(OFFSET(AF284,1-$Q$5,0,$Q$5,1),OFFSET(AG284,1-$Q$5,0,$Q$5,9),TRUE,TRUE),1,2),"")</f>
        <v/>
      </c>
      <c r="BH284" s="9">
        <f>IF(AND((ROW()-7)&gt;=$Q$5,(ROW()-6)&lt;=$Q$3),INDEX(LINEST(OFFSET(AF284,1-$Q$5,0,$Q$5,1),OFFSET(AG284,1-$Q$5,0,$Q$5,9),TRUE,TRUE),1,1),"")</f>
        <v/>
      </c>
      <c r="BI284" s="10">
        <f>IF(AND((ROW()-7)&gt;=$Q$5,(ROW()-6)&lt;=$Q$3),INDEX(LINEST(OFFSET(AF284,1-$Q$5,0,$Q$5,1),OFFSET(AG284,1-$Q$5,0,$Q$5,9),TRUE,TRUE),3,1),"")</f>
        <v/>
      </c>
      <c r="BL284" s="9">
        <f>IF(AND((ROW()-6)&lt;=$Q$3,ISNUMBER(AY283)),AY283/$Q$4+AZ283*AG284+BA283*AH284+BB283*AI284+BC283*AJ284+BD283*AK284+BE283*AL284+BF283*AM284+BG283*AN284+BH283*AO284,"")</f>
        <v/>
      </c>
      <c r="BM284">
        <f>IF(ISNUMBER(BL284),AVERAGE(OFFSET(AF283,1-$Q$5,0,$Q$5,1)),"")</f>
        <v/>
      </c>
      <c r="BN284">
        <f>IF(ISNUMBER(BL284),(AF284-BL284)^2,"")</f>
        <v/>
      </c>
      <c r="BO284">
        <f>IF(ISNUMBER(BL284),AF284^2,"")</f>
        <v/>
      </c>
      <c r="BP284">
        <f>IF(ISNUMBER(BL284),(AF284-BM284)^2,"")</f>
        <v/>
      </c>
    </row>
    <row r="285">
      <c r="O285">
        <f>IF($R285="","",IF($Q$1="Weekly",INT(($R285-2)/7),IF($Q$1="Quarterly",YEAR($R285)*4+ROUNDUP(MONTH($R285)/3),YEAR($R285)*12+MONTH($R285))))</f>
        <v/>
      </c>
      <c r="P285">
        <f>IF($R285="","",IF($R286="",1,IF($O285&lt;&gt;$O286,1,0)))</f>
        <v/>
      </c>
      <c r="Q285">
        <f>IF($P285=1,SUM($P$7:$P285),"")</f>
        <v/>
      </c>
      <c r="R285">
        <f>IF($A285="","",IF(ISNUMBER($A285),$A285,IFERROR(DATEVALUE($A285),NA())))</f>
        <v/>
      </c>
      <c r="S285" s="7">
        <f>IFERROR(INDEX($R$7:$R$60000,MATCH(ROW()-6,$Q$7:$Q$60000,0)),"")</f>
        <v/>
      </c>
      <c r="T285">
        <f>IFERROR(INDEX($B$7:$B$60000,MATCH(ROW()-6,$Q$7:$Q$60000,0))*1,"")</f>
        <v/>
      </c>
      <c r="U285">
        <f>IFERROR(INDEX($C$7:$C$60000,MATCH(ROW()-6,$Q$7:$Q$60000,0))*1,"")</f>
        <v/>
      </c>
      <c r="V285">
        <f>IFERROR(INDEX($D$7:$D$60000,MATCH(ROW()-6,$Q$7:$Q$60000,0))*1,"")</f>
        <v/>
      </c>
      <c r="W285">
        <f>IFERROR(INDEX($E$7:$E$60000,MATCH(ROW()-6,$Q$7:$Q$60000,0))*1,"")</f>
        <v/>
      </c>
      <c r="X285">
        <f>IFERROR(INDEX($F$7:$F$60000,MATCH(ROW()-6,$Q$7:$Q$60000,0))*1,"")</f>
        <v/>
      </c>
      <c r="Y285">
        <f>IFERROR(INDEX($G$7:$G$60000,MATCH(ROW()-6,$Q$7:$Q$60000,0))*1,"")</f>
        <v/>
      </c>
      <c r="Z285">
        <f>IFERROR(INDEX($H$7:$H$60000,MATCH(ROW()-6,$Q$7:$Q$60000,0))*1,"")</f>
        <v/>
      </c>
      <c r="AA285">
        <f>IFERROR(INDEX($I$7:$I$60000,MATCH(ROW()-6,$Q$7:$Q$60000,0))*1,"")</f>
        <v/>
      </c>
      <c r="AB285">
        <f>IFERROR(INDEX($J$7:$J$60000,MATCH(ROW()-6,$Q$7:$Q$60000,0))*1,"")</f>
        <v/>
      </c>
      <c r="AC285">
        <f>IFERROR(INDEX($K$7:$K$60000,MATCH(ROW()-6,$Q$7:$Q$60000,0))*1,"")</f>
        <v/>
      </c>
      <c r="AF285" s="9">
        <f>IF(OR($S285="",$S284=""),"",IF($B$5="diff",($T285-$T284),LN($T285/$T284)))</f>
        <v/>
      </c>
      <c r="AG285" s="9">
        <f>IF(OR($S285="",$S284=""),"",IF($C$5="diff",(U285-U284),LN(U285/U284)))</f>
        <v/>
      </c>
      <c r="AH285" s="9">
        <f>IF(OR($S285="",$S284=""),"",IF($D$5="diff",(V285-V284),LN(V285/V284)))</f>
        <v/>
      </c>
      <c r="AI285" s="9">
        <f>IF(OR($S285="",$S284=""),"",IF($E$5="diff",(W285-W284),LN(W285/W284)))</f>
        <v/>
      </c>
      <c r="AJ285" s="9">
        <f>IF(OR($S285="",$S284=""),"",IF($F$5="diff",(X285-X284),LN(X285/X284)))</f>
        <v/>
      </c>
      <c r="AK285" s="9">
        <f>IF(OR($S285="",$S284=""),"",IF($G$5="diff",(Y285-Y284),LN(Y285/Y284)))</f>
        <v/>
      </c>
      <c r="AL285" s="9">
        <f>IF(OR($S285="",$S284=""),"",IF($H$5="diff",(Z285-Z284),LN(Z285/Z284)))</f>
        <v/>
      </c>
      <c r="AM285" s="9">
        <f>IF(OR($S285="",$S284=""),"",IF($I$5="diff",(AA285-AA284),LN(AA285/AA284)))</f>
        <v/>
      </c>
      <c r="AN285" s="9">
        <f>IF(OR($S285="",$S284=""),"",IF($J$5="diff",(AB285-AB284),LN(AB285/AB284)))</f>
        <v/>
      </c>
      <c r="AO285" s="9">
        <f>IF(OR($S285="",$S284=""),"",IF($K$5="diff",(AC285-AC284),LN(AC285/AC284)))</f>
        <v/>
      </c>
      <c r="AR285" s="9">
        <f>IF($AF285="","",$AU$13+$AU$4*AG285+$AU$5*AH285+$AU$6*AI285+$AU$7*AJ285+$AU$8*AK285+$AU$9*AL285+$AU$10*AM285+$AU$11*AN285+$AU$12*AO285)</f>
        <v/>
      </c>
      <c r="AY285" s="10">
        <f>IF(AND((ROW()-7)&gt;=$Q$5,(ROW()-6)&lt;=$Q$3),INDEX(LINEST(OFFSET(AF285,1-$Q$5,0,$Q$5,1),OFFSET(AG285,1-$Q$5,0,$Q$5,9),TRUE,TRUE),1,10)*$Q$4,"")</f>
        <v/>
      </c>
      <c r="AZ285" s="9">
        <f>IF(AND((ROW()-7)&gt;=$Q$5,(ROW()-6)&lt;=$Q$3),INDEX(LINEST(OFFSET(AF285,1-$Q$5,0,$Q$5,1),OFFSET(AG285,1-$Q$5,0,$Q$5,9),TRUE,TRUE),1,9),"")</f>
        <v/>
      </c>
      <c r="BA285" s="9">
        <f>IF(AND((ROW()-7)&gt;=$Q$5,(ROW()-6)&lt;=$Q$3),INDEX(LINEST(OFFSET(AF285,1-$Q$5,0,$Q$5,1),OFFSET(AG285,1-$Q$5,0,$Q$5,9),TRUE,TRUE),1,8),"")</f>
        <v/>
      </c>
      <c r="BB285" s="9">
        <f>IF(AND((ROW()-7)&gt;=$Q$5,(ROW()-6)&lt;=$Q$3),INDEX(LINEST(OFFSET(AF285,1-$Q$5,0,$Q$5,1),OFFSET(AG285,1-$Q$5,0,$Q$5,9),TRUE,TRUE),1,7),"")</f>
        <v/>
      </c>
      <c r="BC285" s="9">
        <f>IF(AND((ROW()-7)&gt;=$Q$5,(ROW()-6)&lt;=$Q$3),INDEX(LINEST(OFFSET(AF285,1-$Q$5,0,$Q$5,1),OFFSET(AG285,1-$Q$5,0,$Q$5,9),TRUE,TRUE),1,6),"")</f>
        <v/>
      </c>
      <c r="BD285" s="9">
        <f>IF(AND((ROW()-7)&gt;=$Q$5,(ROW()-6)&lt;=$Q$3),INDEX(LINEST(OFFSET(AF285,1-$Q$5,0,$Q$5,1),OFFSET(AG285,1-$Q$5,0,$Q$5,9),TRUE,TRUE),1,5),"")</f>
        <v/>
      </c>
      <c r="BE285" s="9">
        <f>IF(AND((ROW()-7)&gt;=$Q$5,(ROW()-6)&lt;=$Q$3),INDEX(LINEST(OFFSET(AF285,1-$Q$5,0,$Q$5,1),OFFSET(AG285,1-$Q$5,0,$Q$5,9),TRUE,TRUE),1,4),"")</f>
        <v/>
      </c>
      <c r="BF285" s="9">
        <f>IF(AND((ROW()-7)&gt;=$Q$5,(ROW()-6)&lt;=$Q$3),INDEX(LINEST(OFFSET(AF285,1-$Q$5,0,$Q$5,1),OFFSET(AG285,1-$Q$5,0,$Q$5,9),TRUE,TRUE),1,3),"")</f>
        <v/>
      </c>
      <c r="BG285" s="9">
        <f>IF(AND((ROW()-7)&gt;=$Q$5,(ROW()-6)&lt;=$Q$3),INDEX(LINEST(OFFSET(AF285,1-$Q$5,0,$Q$5,1),OFFSET(AG285,1-$Q$5,0,$Q$5,9),TRUE,TRUE),1,2),"")</f>
        <v/>
      </c>
      <c r="BH285" s="9">
        <f>IF(AND((ROW()-7)&gt;=$Q$5,(ROW()-6)&lt;=$Q$3),INDEX(LINEST(OFFSET(AF285,1-$Q$5,0,$Q$5,1),OFFSET(AG285,1-$Q$5,0,$Q$5,9),TRUE,TRUE),1,1),"")</f>
        <v/>
      </c>
      <c r="BI285" s="10">
        <f>IF(AND((ROW()-7)&gt;=$Q$5,(ROW()-6)&lt;=$Q$3),INDEX(LINEST(OFFSET(AF285,1-$Q$5,0,$Q$5,1),OFFSET(AG285,1-$Q$5,0,$Q$5,9),TRUE,TRUE),3,1),"")</f>
        <v/>
      </c>
      <c r="BL285" s="9">
        <f>IF(AND((ROW()-6)&lt;=$Q$3,ISNUMBER(AY284)),AY284/$Q$4+AZ284*AG285+BA284*AH285+BB284*AI285+BC284*AJ285+BD284*AK285+BE284*AL285+BF284*AM285+BG284*AN285+BH284*AO285,"")</f>
        <v/>
      </c>
      <c r="BM285">
        <f>IF(ISNUMBER(BL285),AVERAGE(OFFSET(AF284,1-$Q$5,0,$Q$5,1)),"")</f>
        <v/>
      </c>
      <c r="BN285">
        <f>IF(ISNUMBER(BL285),(AF285-BL285)^2,"")</f>
        <v/>
      </c>
      <c r="BO285">
        <f>IF(ISNUMBER(BL285),AF285^2,"")</f>
        <v/>
      </c>
      <c r="BP285">
        <f>IF(ISNUMBER(BL285),(AF285-BM285)^2,"")</f>
        <v/>
      </c>
    </row>
    <row r="286">
      <c r="O286">
        <f>IF($R286="","",IF($Q$1="Weekly",INT(($R286-2)/7),IF($Q$1="Quarterly",YEAR($R286)*4+ROUNDUP(MONTH($R286)/3),YEAR($R286)*12+MONTH($R286))))</f>
        <v/>
      </c>
      <c r="P286">
        <f>IF($R286="","",IF($R287="",1,IF($O286&lt;&gt;$O287,1,0)))</f>
        <v/>
      </c>
      <c r="Q286">
        <f>IF($P286=1,SUM($P$7:$P286),"")</f>
        <v/>
      </c>
      <c r="R286">
        <f>IF($A286="","",IF(ISNUMBER($A286),$A286,IFERROR(DATEVALUE($A286),NA())))</f>
        <v/>
      </c>
      <c r="S286" s="7">
        <f>IFERROR(INDEX($R$7:$R$60000,MATCH(ROW()-6,$Q$7:$Q$60000,0)),"")</f>
        <v/>
      </c>
      <c r="T286">
        <f>IFERROR(INDEX($B$7:$B$60000,MATCH(ROW()-6,$Q$7:$Q$60000,0))*1,"")</f>
        <v/>
      </c>
      <c r="U286">
        <f>IFERROR(INDEX($C$7:$C$60000,MATCH(ROW()-6,$Q$7:$Q$60000,0))*1,"")</f>
        <v/>
      </c>
      <c r="V286">
        <f>IFERROR(INDEX($D$7:$D$60000,MATCH(ROW()-6,$Q$7:$Q$60000,0))*1,"")</f>
        <v/>
      </c>
      <c r="W286">
        <f>IFERROR(INDEX($E$7:$E$60000,MATCH(ROW()-6,$Q$7:$Q$60000,0))*1,"")</f>
        <v/>
      </c>
      <c r="X286">
        <f>IFERROR(INDEX($F$7:$F$60000,MATCH(ROW()-6,$Q$7:$Q$60000,0))*1,"")</f>
        <v/>
      </c>
      <c r="Y286">
        <f>IFERROR(INDEX($G$7:$G$60000,MATCH(ROW()-6,$Q$7:$Q$60000,0))*1,"")</f>
        <v/>
      </c>
      <c r="Z286">
        <f>IFERROR(INDEX($H$7:$H$60000,MATCH(ROW()-6,$Q$7:$Q$60000,0))*1,"")</f>
        <v/>
      </c>
      <c r="AA286">
        <f>IFERROR(INDEX($I$7:$I$60000,MATCH(ROW()-6,$Q$7:$Q$60000,0))*1,"")</f>
        <v/>
      </c>
      <c r="AB286">
        <f>IFERROR(INDEX($J$7:$J$60000,MATCH(ROW()-6,$Q$7:$Q$60000,0))*1,"")</f>
        <v/>
      </c>
      <c r="AC286">
        <f>IFERROR(INDEX($K$7:$K$60000,MATCH(ROW()-6,$Q$7:$Q$60000,0))*1,"")</f>
        <v/>
      </c>
      <c r="AF286" s="9">
        <f>IF(OR($S286="",$S285=""),"",IF($B$5="diff",($T286-$T285),LN($T286/$T285)))</f>
        <v/>
      </c>
      <c r="AG286" s="9">
        <f>IF(OR($S286="",$S285=""),"",IF($C$5="diff",(U286-U285),LN(U286/U285)))</f>
        <v/>
      </c>
      <c r="AH286" s="9">
        <f>IF(OR($S286="",$S285=""),"",IF($D$5="diff",(V286-V285),LN(V286/V285)))</f>
        <v/>
      </c>
      <c r="AI286" s="9">
        <f>IF(OR($S286="",$S285=""),"",IF($E$5="diff",(W286-W285),LN(W286/W285)))</f>
        <v/>
      </c>
      <c r="AJ286" s="9">
        <f>IF(OR($S286="",$S285=""),"",IF($F$5="diff",(X286-X285),LN(X286/X285)))</f>
        <v/>
      </c>
      <c r="AK286" s="9">
        <f>IF(OR($S286="",$S285=""),"",IF($G$5="diff",(Y286-Y285),LN(Y286/Y285)))</f>
        <v/>
      </c>
      <c r="AL286" s="9">
        <f>IF(OR($S286="",$S285=""),"",IF($H$5="diff",(Z286-Z285),LN(Z286/Z285)))</f>
        <v/>
      </c>
      <c r="AM286" s="9">
        <f>IF(OR($S286="",$S285=""),"",IF($I$5="diff",(AA286-AA285),LN(AA286/AA285)))</f>
        <v/>
      </c>
      <c r="AN286" s="9">
        <f>IF(OR($S286="",$S285=""),"",IF($J$5="diff",(AB286-AB285),LN(AB286/AB285)))</f>
        <v/>
      </c>
      <c r="AO286" s="9">
        <f>IF(OR($S286="",$S285=""),"",IF($K$5="diff",(AC286-AC285),LN(AC286/AC285)))</f>
        <v/>
      </c>
      <c r="AR286" s="9">
        <f>IF($AF286="","",$AU$13+$AU$4*AG286+$AU$5*AH286+$AU$6*AI286+$AU$7*AJ286+$AU$8*AK286+$AU$9*AL286+$AU$10*AM286+$AU$11*AN286+$AU$12*AO286)</f>
        <v/>
      </c>
      <c r="AY286" s="10">
        <f>IF(AND((ROW()-7)&gt;=$Q$5,(ROW()-6)&lt;=$Q$3),INDEX(LINEST(OFFSET(AF286,1-$Q$5,0,$Q$5,1),OFFSET(AG286,1-$Q$5,0,$Q$5,9),TRUE,TRUE),1,10)*$Q$4,"")</f>
        <v/>
      </c>
      <c r="AZ286" s="9">
        <f>IF(AND((ROW()-7)&gt;=$Q$5,(ROW()-6)&lt;=$Q$3),INDEX(LINEST(OFFSET(AF286,1-$Q$5,0,$Q$5,1),OFFSET(AG286,1-$Q$5,0,$Q$5,9),TRUE,TRUE),1,9),"")</f>
        <v/>
      </c>
      <c r="BA286" s="9">
        <f>IF(AND((ROW()-7)&gt;=$Q$5,(ROW()-6)&lt;=$Q$3),INDEX(LINEST(OFFSET(AF286,1-$Q$5,0,$Q$5,1),OFFSET(AG286,1-$Q$5,0,$Q$5,9),TRUE,TRUE),1,8),"")</f>
        <v/>
      </c>
      <c r="BB286" s="9">
        <f>IF(AND((ROW()-7)&gt;=$Q$5,(ROW()-6)&lt;=$Q$3),INDEX(LINEST(OFFSET(AF286,1-$Q$5,0,$Q$5,1),OFFSET(AG286,1-$Q$5,0,$Q$5,9),TRUE,TRUE),1,7),"")</f>
        <v/>
      </c>
      <c r="BC286" s="9">
        <f>IF(AND((ROW()-7)&gt;=$Q$5,(ROW()-6)&lt;=$Q$3),INDEX(LINEST(OFFSET(AF286,1-$Q$5,0,$Q$5,1),OFFSET(AG286,1-$Q$5,0,$Q$5,9),TRUE,TRUE),1,6),"")</f>
        <v/>
      </c>
      <c r="BD286" s="9">
        <f>IF(AND((ROW()-7)&gt;=$Q$5,(ROW()-6)&lt;=$Q$3),INDEX(LINEST(OFFSET(AF286,1-$Q$5,0,$Q$5,1),OFFSET(AG286,1-$Q$5,0,$Q$5,9),TRUE,TRUE),1,5),"")</f>
        <v/>
      </c>
      <c r="BE286" s="9">
        <f>IF(AND((ROW()-7)&gt;=$Q$5,(ROW()-6)&lt;=$Q$3),INDEX(LINEST(OFFSET(AF286,1-$Q$5,0,$Q$5,1),OFFSET(AG286,1-$Q$5,0,$Q$5,9),TRUE,TRUE),1,4),"")</f>
        <v/>
      </c>
      <c r="BF286" s="9">
        <f>IF(AND((ROW()-7)&gt;=$Q$5,(ROW()-6)&lt;=$Q$3),INDEX(LINEST(OFFSET(AF286,1-$Q$5,0,$Q$5,1),OFFSET(AG286,1-$Q$5,0,$Q$5,9),TRUE,TRUE),1,3),"")</f>
        <v/>
      </c>
      <c r="BG286" s="9">
        <f>IF(AND((ROW()-7)&gt;=$Q$5,(ROW()-6)&lt;=$Q$3),INDEX(LINEST(OFFSET(AF286,1-$Q$5,0,$Q$5,1),OFFSET(AG286,1-$Q$5,0,$Q$5,9),TRUE,TRUE),1,2),"")</f>
        <v/>
      </c>
      <c r="BH286" s="9">
        <f>IF(AND((ROW()-7)&gt;=$Q$5,(ROW()-6)&lt;=$Q$3),INDEX(LINEST(OFFSET(AF286,1-$Q$5,0,$Q$5,1),OFFSET(AG286,1-$Q$5,0,$Q$5,9),TRUE,TRUE),1,1),"")</f>
        <v/>
      </c>
      <c r="BI286" s="10">
        <f>IF(AND((ROW()-7)&gt;=$Q$5,(ROW()-6)&lt;=$Q$3),INDEX(LINEST(OFFSET(AF286,1-$Q$5,0,$Q$5,1),OFFSET(AG286,1-$Q$5,0,$Q$5,9),TRUE,TRUE),3,1),"")</f>
        <v/>
      </c>
      <c r="BL286" s="9">
        <f>IF(AND((ROW()-6)&lt;=$Q$3,ISNUMBER(AY285)),AY285/$Q$4+AZ285*AG286+BA285*AH286+BB285*AI286+BC285*AJ286+BD285*AK286+BE285*AL286+BF285*AM286+BG285*AN286+BH285*AO286,"")</f>
        <v/>
      </c>
      <c r="BM286">
        <f>IF(ISNUMBER(BL286),AVERAGE(OFFSET(AF285,1-$Q$5,0,$Q$5,1)),"")</f>
        <v/>
      </c>
      <c r="BN286">
        <f>IF(ISNUMBER(BL286),(AF286-BL286)^2,"")</f>
        <v/>
      </c>
      <c r="BO286">
        <f>IF(ISNUMBER(BL286),AF286^2,"")</f>
        <v/>
      </c>
      <c r="BP286">
        <f>IF(ISNUMBER(BL286),(AF286-BM286)^2,"")</f>
        <v/>
      </c>
    </row>
    <row r="287">
      <c r="O287">
        <f>IF($R287="","",IF($Q$1="Weekly",INT(($R287-2)/7),IF($Q$1="Quarterly",YEAR($R287)*4+ROUNDUP(MONTH($R287)/3),YEAR($R287)*12+MONTH($R287))))</f>
        <v/>
      </c>
      <c r="P287">
        <f>IF($R287="","",IF($R288="",1,IF($O287&lt;&gt;$O288,1,0)))</f>
        <v/>
      </c>
      <c r="Q287">
        <f>IF($P287=1,SUM($P$7:$P287),"")</f>
        <v/>
      </c>
      <c r="R287">
        <f>IF($A287="","",IF(ISNUMBER($A287),$A287,IFERROR(DATEVALUE($A287),NA())))</f>
        <v/>
      </c>
      <c r="S287" s="7">
        <f>IFERROR(INDEX($R$7:$R$60000,MATCH(ROW()-6,$Q$7:$Q$60000,0)),"")</f>
        <v/>
      </c>
      <c r="T287">
        <f>IFERROR(INDEX($B$7:$B$60000,MATCH(ROW()-6,$Q$7:$Q$60000,0))*1,"")</f>
        <v/>
      </c>
      <c r="U287">
        <f>IFERROR(INDEX($C$7:$C$60000,MATCH(ROW()-6,$Q$7:$Q$60000,0))*1,"")</f>
        <v/>
      </c>
      <c r="V287">
        <f>IFERROR(INDEX($D$7:$D$60000,MATCH(ROW()-6,$Q$7:$Q$60000,0))*1,"")</f>
        <v/>
      </c>
      <c r="W287">
        <f>IFERROR(INDEX($E$7:$E$60000,MATCH(ROW()-6,$Q$7:$Q$60000,0))*1,"")</f>
        <v/>
      </c>
      <c r="X287">
        <f>IFERROR(INDEX($F$7:$F$60000,MATCH(ROW()-6,$Q$7:$Q$60000,0))*1,"")</f>
        <v/>
      </c>
      <c r="Y287">
        <f>IFERROR(INDEX($G$7:$G$60000,MATCH(ROW()-6,$Q$7:$Q$60000,0))*1,"")</f>
        <v/>
      </c>
      <c r="Z287">
        <f>IFERROR(INDEX($H$7:$H$60000,MATCH(ROW()-6,$Q$7:$Q$60000,0))*1,"")</f>
        <v/>
      </c>
      <c r="AA287">
        <f>IFERROR(INDEX($I$7:$I$60000,MATCH(ROW()-6,$Q$7:$Q$60000,0))*1,"")</f>
        <v/>
      </c>
      <c r="AB287">
        <f>IFERROR(INDEX($J$7:$J$60000,MATCH(ROW()-6,$Q$7:$Q$60000,0))*1,"")</f>
        <v/>
      </c>
      <c r="AC287">
        <f>IFERROR(INDEX($K$7:$K$60000,MATCH(ROW()-6,$Q$7:$Q$60000,0))*1,"")</f>
        <v/>
      </c>
      <c r="AF287" s="9">
        <f>IF(OR($S287="",$S286=""),"",IF($B$5="diff",($T287-$T286),LN($T287/$T286)))</f>
        <v/>
      </c>
      <c r="AG287" s="9">
        <f>IF(OR($S287="",$S286=""),"",IF($C$5="diff",(U287-U286),LN(U287/U286)))</f>
        <v/>
      </c>
      <c r="AH287" s="9">
        <f>IF(OR($S287="",$S286=""),"",IF($D$5="diff",(V287-V286),LN(V287/V286)))</f>
        <v/>
      </c>
      <c r="AI287" s="9">
        <f>IF(OR($S287="",$S286=""),"",IF($E$5="diff",(W287-W286),LN(W287/W286)))</f>
        <v/>
      </c>
      <c r="AJ287" s="9">
        <f>IF(OR($S287="",$S286=""),"",IF($F$5="diff",(X287-X286),LN(X287/X286)))</f>
        <v/>
      </c>
      <c r="AK287" s="9">
        <f>IF(OR($S287="",$S286=""),"",IF($G$5="diff",(Y287-Y286),LN(Y287/Y286)))</f>
        <v/>
      </c>
      <c r="AL287" s="9">
        <f>IF(OR($S287="",$S286=""),"",IF($H$5="diff",(Z287-Z286),LN(Z287/Z286)))</f>
        <v/>
      </c>
      <c r="AM287" s="9">
        <f>IF(OR($S287="",$S286=""),"",IF($I$5="diff",(AA287-AA286),LN(AA287/AA286)))</f>
        <v/>
      </c>
      <c r="AN287" s="9">
        <f>IF(OR($S287="",$S286=""),"",IF($J$5="diff",(AB287-AB286),LN(AB287/AB286)))</f>
        <v/>
      </c>
      <c r="AO287" s="9">
        <f>IF(OR($S287="",$S286=""),"",IF($K$5="diff",(AC287-AC286),LN(AC287/AC286)))</f>
        <v/>
      </c>
      <c r="AR287" s="9">
        <f>IF($AF287="","",$AU$13+$AU$4*AG287+$AU$5*AH287+$AU$6*AI287+$AU$7*AJ287+$AU$8*AK287+$AU$9*AL287+$AU$10*AM287+$AU$11*AN287+$AU$12*AO287)</f>
        <v/>
      </c>
      <c r="AY287" s="10">
        <f>IF(AND((ROW()-7)&gt;=$Q$5,(ROW()-6)&lt;=$Q$3),INDEX(LINEST(OFFSET(AF287,1-$Q$5,0,$Q$5,1),OFFSET(AG287,1-$Q$5,0,$Q$5,9),TRUE,TRUE),1,10)*$Q$4,"")</f>
        <v/>
      </c>
      <c r="AZ287" s="9">
        <f>IF(AND((ROW()-7)&gt;=$Q$5,(ROW()-6)&lt;=$Q$3),INDEX(LINEST(OFFSET(AF287,1-$Q$5,0,$Q$5,1),OFFSET(AG287,1-$Q$5,0,$Q$5,9),TRUE,TRUE),1,9),"")</f>
        <v/>
      </c>
      <c r="BA287" s="9">
        <f>IF(AND((ROW()-7)&gt;=$Q$5,(ROW()-6)&lt;=$Q$3),INDEX(LINEST(OFFSET(AF287,1-$Q$5,0,$Q$5,1),OFFSET(AG287,1-$Q$5,0,$Q$5,9),TRUE,TRUE),1,8),"")</f>
        <v/>
      </c>
      <c r="BB287" s="9">
        <f>IF(AND((ROW()-7)&gt;=$Q$5,(ROW()-6)&lt;=$Q$3),INDEX(LINEST(OFFSET(AF287,1-$Q$5,0,$Q$5,1),OFFSET(AG287,1-$Q$5,0,$Q$5,9),TRUE,TRUE),1,7),"")</f>
        <v/>
      </c>
      <c r="BC287" s="9">
        <f>IF(AND((ROW()-7)&gt;=$Q$5,(ROW()-6)&lt;=$Q$3),INDEX(LINEST(OFFSET(AF287,1-$Q$5,0,$Q$5,1),OFFSET(AG287,1-$Q$5,0,$Q$5,9),TRUE,TRUE),1,6),"")</f>
        <v/>
      </c>
      <c r="BD287" s="9">
        <f>IF(AND((ROW()-7)&gt;=$Q$5,(ROW()-6)&lt;=$Q$3),INDEX(LINEST(OFFSET(AF287,1-$Q$5,0,$Q$5,1),OFFSET(AG287,1-$Q$5,0,$Q$5,9),TRUE,TRUE),1,5),"")</f>
        <v/>
      </c>
      <c r="BE287" s="9">
        <f>IF(AND((ROW()-7)&gt;=$Q$5,(ROW()-6)&lt;=$Q$3),INDEX(LINEST(OFFSET(AF287,1-$Q$5,0,$Q$5,1),OFFSET(AG287,1-$Q$5,0,$Q$5,9),TRUE,TRUE),1,4),"")</f>
        <v/>
      </c>
      <c r="BF287" s="9">
        <f>IF(AND((ROW()-7)&gt;=$Q$5,(ROW()-6)&lt;=$Q$3),INDEX(LINEST(OFFSET(AF287,1-$Q$5,0,$Q$5,1),OFFSET(AG287,1-$Q$5,0,$Q$5,9),TRUE,TRUE),1,3),"")</f>
        <v/>
      </c>
      <c r="BG287" s="9">
        <f>IF(AND((ROW()-7)&gt;=$Q$5,(ROW()-6)&lt;=$Q$3),INDEX(LINEST(OFFSET(AF287,1-$Q$5,0,$Q$5,1),OFFSET(AG287,1-$Q$5,0,$Q$5,9),TRUE,TRUE),1,2),"")</f>
        <v/>
      </c>
      <c r="BH287" s="9">
        <f>IF(AND((ROW()-7)&gt;=$Q$5,(ROW()-6)&lt;=$Q$3),INDEX(LINEST(OFFSET(AF287,1-$Q$5,0,$Q$5,1),OFFSET(AG287,1-$Q$5,0,$Q$5,9),TRUE,TRUE),1,1),"")</f>
        <v/>
      </c>
      <c r="BI287" s="10">
        <f>IF(AND((ROW()-7)&gt;=$Q$5,(ROW()-6)&lt;=$Q$3),INDEX(LINEST(OFFSET(AF287,1-$Q$5,0,$Q$5,1),OFFSET(AG287,1-$Q$5,0,$Q$5,9),TRUE,TRUE),3,1),"")</f>
        <v/>
      </c>
      <c r="BL287" s="9">
        <f>IF(AND((ROW()-6)&lt;=$Q$3,ISNUMBER(AY286)),AY286/$Q$4+AZ286*AG287+BA286*AH287+BB286*AI287+BC286*AJ287+BD286*AK287+BE286*AL287+BF286*AM287+BG286*AN287+BH286*AO287,"")</f>
        <v/>
      </c>
      <c r="BM287">
        <f>IF(ISNUMBER(BL287),AVERAGE(OFFSET(AF286,1-$Q$5,0,$Q$5,1)),"")</f>
        <v/>
      </c>
      <c r="BN287">
        <f>IF(ISNUMBER(BL287),(AF287-BL287)^2,"")</f>
        <v/>
      </c>
      <c r="BO287">
        <f>IF(ISNUMBER(BL287),AF287^2,"")</f>
        <v/>
      </c>
      <c r="BP287">
        <f>IF(ISNUMBER(BL287),(AF287-BM287)^2,"")</f>
        <v/>
      </c>
    </row>
    <row r="288">
      <c r="O288">
        <f>IF($R288="","",IF($Q$1="Weekly",INT(($R288-2)/7),IF($Q$1="Quarterly",YEAR($R288)*4+ROUNDUP(MONTH($R288)/3),YEAR($R288)*12+MONTH($R288))))</f>
        <v/>
      </c>
      <c r="P288">
        <f>IF($R288="","",IF($R289="",1,IF($O288&lt;&gt;$O289,1,0)))</f>
        <v/>
      </c>
      <c r="Q288">
        <f>IF($P288=1,SUM($P$7:$P288),"")</f>
        <v/>
      </c>
      <c r="R288">
        <f>IF($A288="","",IF(ISNUMBER($A288),$A288,IFERROR(DATEVALUE($A288),NA())))</f>
        <v/>
      </c>
      <c r="S288" s="7">
        <f>IFERROR(INDEX($R$7:$R$60000,MATCH(ROW()-6,$Q$7:$Q$60000,0)),"")</f>
        <v/>
      </c>
      <c r="T288">
        <f>IFERROR(INDEX($B$7:$B$60000,MATCH(ROW()-6,$Q$7:$Q$60000,0))*1,"")</f>
        <v/>
      </c>
      <c r="U288">
        <f>IFERROR(INDEX($C$7:$C$60000,MATCH(ROW()-6,$Q$7:$Q$60000,0))*1,"")</f>
        <v/>
      </c>
      <c r="V288">
        <f>IFERROR(INDEX($D$7:$D$60000,MATCH(ROW()-6,$Q$7:$Q$60000,0))*1,"")</f>
        <v/>
      </c>
      <c r="W288">
        <f>IFERROR(INDEX($E$7:$E$60000,MATCH(ROW()-6,$Q$7:$Q$60000,0))*1,"")</f>
        <v/>
      </c>
      <c r="X288">
        <f>IFERROR(INDEX($F$7:$F$60000,MATCH(ROW()-6,$Q$7:$Q$60000,0))*1,"")</f>
        <v/>
      </c>
      <c r="Y288">
        <f>IFERROR(INDEX($G$7:$G$60000,MATCH(ROW()-6,$Q$7:$Q$60000,0))*1,"")</f>
        <v/>
      </c>
      <c r="Z288">
        <f>IFERROR(INDEX($H$7:$H$60000,MATCH(ROW()-6,$Q$7:$Q$60000,0))*1,"")</f>
        <v/>
      </c>
      <c r="AA288">
        <f>IFERROR(INDEX($I$7:$I$60000,MATCH(ROW()-6,$Q$7:$Q$60000,0))*1,"")</f>
        <v/>
      </c>
      <c r="AB288">
        <f>IFERROR(INDEX($J$7:$J$60000,MATCH(ROW()-6,$Q$7:$Q$60000,0))*1,"")</f>
        <v/>
      </c>
      <c r="AC288">
        <f>IFERROR(INDEX($K$7:$K$60000,MATCH(ROW()-6,$Q$7:$Q$60000,0))*1,"")</f>
        <v/>
      </c>
      <c r="AF288" s="9">
        <f>IF(OR($S288="",$S287=""),"",IF($B$5="diff",($T288-$T287),LN($T288/$T287)))</f>
        <v/>
      </c>
      <c r="AG288" s="9">
        <f>IF(OR($S288="",$S287=""),"",IF($C$5="diff",(U288-U287),LN(U288/U287)))</f>
        <v/>
      </c>
      <c r="AH288" s="9">
        <f>IF(OR($S288="",$S287=""),"",IF($D$5="diff",(V288-V287),LN(V288/V287)))</f>
        <v/>
      </c>
      <c r="AI288" s="9">
        <f>IF(OR($S288="",$S287=""),"",IF($E$5="diff",(W288-W287),LN(W288/W287)))</f>
        <v/>
      </c>
      <c r="AJ288" s="9">
        <f>IF(OR($S288="",$S287=""),"",IF($F$5="diff",(X288-X287),LN(X288/X287)))</f>
        <v/>
      </c>
      <c r="AK288" s="9">
        <f>IF(OR($S288="",$S287=""),"",IF($G$5="diff",(Y288-Y287),LN(Y288/Y287)))</f>
        <v/>
      </c>
      <c r="AL288" s="9">
        <f>IF(OR($S288="",$S287=""),"",IF($H$5="diff",(Z288-Z287),LN(Z288/Z287)))</f>
        <v/>
      </c>
      <c r="AM288" s="9">
        <f>IF(OR($S288="",$S287=""),"",IF($I$5="diff",(AA288-AA287),LN(AA288/AA287)))</f>
        <v/>
      </c>
      <c r="AN288" s="9">
        <f>IF(OR($S288="",$S287=""),"",IF($J$5="diff",(AB288-AB287),LN(AB288/AB287)))</f>
        <v/>
      </c>
      <c r="AO288" s="9">
        <f>IF(OR($S288="",$S287=""),"",IF($K$5="diff",(AC288-AC287),LN(AC288/AC287)))</f>
        <v/>
      </c>
      <c r="AR288" s="9">
        <f>IF($AF288="","",$AU$13+$AU$4*AG288+$AU$5*AH288+$AU$6*AI288+$AU$7*AJ288+$AU$8*AK288+$AU$9*AL288+$AU$10*AM288+$AU$11*AN288+$AU$12*AO288)</f>
        <v/>
      </c>
      <c r="AY288" s="10">
        <f>IF(AND((ROW()-7)&gt;=$Q$5,(ROW()-6)&lt;=$Q$3),INDEX(LINEST(OFFSET(AF288,1-$Q$5,0,$Q$5,1),OFFSET(AG288,1-$Q$5,0,$Q$5,9),TRUE,TRUE),1,10)*$Q$4,"")</f>
        <v/>
      </c>
      <c r="AZ288" s="9">
        <f>IF(AND((ROW()-7)&gt;=$Q$5,(ROW()-6)&lt;=$Q$3),INDEX(LINEST(OFFSET(AF288,1-$Q$5,0,$Q$5,1),OFFSET(AG288,1-$Q$5,0,$Q$5,9),TRUE,TRUE),1,9),"")</f>
        <v/>
      </c>
      <c r="BA288" s="9">
        <f>IF(AND((ROW()-7)&gt;=$Q$5,(ROW()-6)&lt;=$Q$3),INDEX(LINEST(OFFSET(AF288,1-$Q$5,0,$Q$5,1),OFFSET(AG288,1-$Q$5,0,$Q$5,9),TRUE,TRUE),1,8),"")</f>
        <v/>
      </c>
      <c r="BB288" s="9">
        <f>IF(AND((ROW()-7)&gt;=$Q$5,(ROW()-6)&lt;=$Q$3),INDEX(LINEST(OFFSET(AF288,1-$Q$5,0,$Q$5,1),OFFSET(AG288,1-$Q$5,0,$Q$5,9),TRUE,TRUE),1,7),"")</f>
        <v/>
      </c>
      <c r="BC288" s="9">
        <f>IF(AND((ROW()-7)&gt;=$Q$5,(ROW()-6)&lt;=$Q$3),INDEX(LINEST(OFFSET(AF288,1-$Q$5,0,$Q$5,1),OFFSET(AG288,1-$Q$5,0,$Q$5,9),TRUE,TRUE),1,6),"")</f>
        <v/>
      </c>
      <c r="BD288" s="9">
        <f>IF(AND((ROW()-7)&gt;=$Q$5,(ROW()-6)&lt;=$Q$3),INDEX(LINEST(OFFSET(AF288,1-$Q$5,0,$Q$5,1),OFFSET(AG288,1-$Q$5,0,$Q$5,9),TRUE,TRUE),1,5),"")</f>
        <v/>
      </c>
      <c r="BE288" s="9">
        <f>IF(AND((ROW()-7)&gt;=$Q$5,(ROW()-6)&lt;=$Q$3),INDEX(LINEST(OFFSET(AF288,1-$Q$5,0,$Q$5,1),OFFSET(AG288,1-$Q$5,0,$Q$5,9),TRUE,TRUE),1,4),"")</f>
        <v/>
      </c>
      <c r="BF288" s="9">
        <f>IF(AND((ROW()-7)&gt;=$Q$5,(ROW()-6)&lt;=$Q$3),INDEX(LINEST(OFFSET(AF288,1-$Q$5,0,$Q$5,1),OFFSET(AG288,1-$Q$5,0,$Q$5,9),TRUE,TRUE),1,3),"")</f>
        <v/>
      </c>
      <c r="BG288" s="9">
        <f>IF(AND((ROW()-7)&gt;=$Q$5,(ROW()-6)&lt;=$Q$3),INDEX(LINEST(OFFSET(AF288,1-$Q$5,0,$Q$5,1),OFFSET(AG288,1-$Q$5,0,$Q$5,9),TRUE,TRUE),1,2),"")</f>
        <v/>
      </c>
      <c r="BH288" s="9">
        <f>IF(AND((ROW()-7)&gt;=$Q$5,(ROW()-6)&lt;=$Q$3),INDEX(LINEST(OFFSET(AF288,1-$Q$5,0,$Q$5,1),OFFSET(AG288,1-$Q$5,0,$Q$5,9),TRUE,TRUE),1,1),"")</f>
        <v/>
      </c>
      <c r="BI288" s="10">
        <f>IF(AND((ROW()-7)&gt;=$Q$5,(ROW()-6)&lt;=$Q$3),INDEX(LINEST(OFFSET(AF288,1-$Q$5,0,$Q$5,1),OFFSET(AG288,1-$Q$5,0,$Q$5,9),TRUE,TRUE),3,1),"")</f>
        <v/>
      </c>
      <c r="BL288" s="9">
        <f>IF(AND((ROW()-6)&lt;=$Q$3,ISNUMBER(AY287)),AY287/$Q$4+AZ287*AG288+BA287*AH288+BB287*AI288+BC287*AJ288+BD287*AK288+BE287*AL288+BF287*AM288+BG287*AN288+BH287*AO288,"")</f>
        <v/>
      </c>
      <c r="BM288">
        <f>IF(ISNUMBER(BL288),AVERAGE(OFFSET(AF287,1-$Q$5,0,$Q$5,1)),"")</f>
        <v/>
      </c>
      <c r="BN288">
        <f>IF(ISNUMBER(BL288),(AF288-BL288)^2,"")</f>
        <v/>
      </c>
      <c r="BO288">
        <f>IF(ISNUMBER(BL288),AF288^2,"")</f>
        <v/>
      </c>
      <c r="BP288">
        <f>IF(ISNUMBER(BL288),(AF288-BM288)^2,"")</f>
        <v/>
      </c>
    </row>
    <row r="289">
      <c r="O289">
        <f>IF($R289="","",IF($Q$1="Weekly",INT(($R289-2)/7),IF($Q$1="Quarterly",YEAR($R289)*4+ROUNDUP(MONTH($R289)/3),YEAR($R289)*12+MONTH($R289))))</f>
        <v/>
      </c>
      <c r="P289">
        <f>IF($R289="","",IF($R290="",1,IF($O289&lt;&gt;$O290,1,0)))</f>
        <v/>
      </c>
      <c r="Q289">
        <f>IF($P289=1,SUM($P$7:$P289),"")</f>
        <v/>
      </c>
      <c r="R289">
        <f>IF($A289="","",IF(ISNUMBER($A289),$A289,IFERROR(DATEVALUE($A289),NA())))</f>
        <v/>
      </c>
      <c r="S289" s="7">
        <f>IFERROR(INDEX($R$7:$R$60000,MATCH(ROW()-6,$Q$7:$Q$60000,0)),"")</f>
        <v/>
      </c>
      <c r="T289">
        <f>IFERROR(INDEX($B$7:$B$60000,MATCH(ROW()-6,$Q$7:$Q$60000,0))*1,"")</f>
        <v/>
      </c>
      <c r="U289">
        <f>IFERROR(INDEX($C$7:$C$60000,MATCH(ROW()-6,$Q$7:$Q$60000,0))*1,"")</f>
        <v/>
      </c>
      <c r="V289">
        <f>IFERROR(INDEX($D$7:$D$60000,MATCH(ROW()-6,$Q$7:$Q$60000,0))*1,"")</f>
        <v/>
      </c>
      <c r="W289">
        <f>IFERROR(INDEX($E$7:$E$60000,MATCH(ROW()-6,$Q$7:$Q$60000,0))*1,"")</f>
        <v/>
      </c>
      <c r="X289">
        <f>IFERROR(INDEX($F$7:$F$60000,MATCH(ROW()-6,$Q$7:$Q$60000,0))*1,"")</f>
        <v/>
      </c>
      <c r="Y289">
        <f>IFERROR(INDEX($G$7:$G$60000,MATCH(ROW()-6,$Q$7:$Q$60000,0))*1,"")</f>
        <v/>
      </c>
      <c r="Z289">
        <f>IFERROR(INDEX($H$7:$H$60000,MATCH(ROW()-6,$Q$7:$Q$60000,0))*1,"")</f>
        <v/>
      </c>
      <c r="AA289">
        <f>IFERROR(INDEX($I$7:$I$60000,MATCH(ROW()-6,$Q$7:$Q$60000,0))*1,"")</f>
        <v/>
      </c>
      <c r="AB289">
        <f>IFERROR(INDEX($J$7:$J$60000,MATCH(ROW()-6,$Q$7:$Q$60000,0))*1,"")</f>
        <v/>
      </c>
      <c r="AC289">
        <f>IFERROR(INDEX($K$7:$K$60000,MATCH(ROW()-6,$Q$7:$Q$60000,0))*1,"")</f>
        <v/>
      </c>
      <c r="AF289" s="9">
        <f>IF(OR($S289="",$S288=""),"",IF($B$5="diff",($T289-$T288),LN($T289/$T288)))</f>
        <v/>
      </c>
      <c r="AG289" s="9">
        <f>IF(OR($S289="",$S288=""),"",IF($C$5="diff",(U289-U288),LN(U289/U288)))</f>
        <v/>
      </c>
      <c r="AH289" s="9">
        <f>IF(OR($S289="",$S288=""),"",IF($D$5="diff",(V289-V288),LN(V289/V288)))</f>
        <v/>
      </c>
      <c r="AI289" s="9">
        <f>IF(OR($S289="",$S288=""),"",IF($E$5="diff",(W289-W288),LN(W289/W288)))</f>
        <v/>
      </c>
      <c r="AJ289" s="9">
        <f>IF(OR($S289="",$S288=""),"",IF($F$5="diff",(X289-X288),LN(X289/X288)))</f>
        <v/>
      </c>
      <c r="AK289" s="9">
        <f>IF(OR($S289="",$S288=""),"",IF($G$5="diff",(Y289-Y288),LN(Y289/Y288)))</f>
        <v/>
      </c>
      <c r="AL289" s="9">
        <f>IF(OR($S289="",$S288=""),"",IF($H$5="diff",(Z289-Z288),LN(Z289/Z288)))</f>
        <v/>
      </c>
      <c r="AM289" s="9">
        <f>IF(OR($S289="",$S288=""),"",IF($I$5="diff",(AA289-AA288),LN(AA289/AA288)))</f>
        <v/>
      </c>
      <c r="AN289" s="9">
        <f>IF(OR($S289="",$S288=""),"",IF($J$5="diff",(AB289-AB288),LN(AB289/AB288)))</f>
        <v/>
      </c>
      <c r="AO289" s="9">
        <f>IF(OR($S289="",$S288=""),"",IF($K$5="diff",(AC289-AC288),LN(AC289/AC288)))</f>
        <v/>
      </c>
      <c r="AR289" s="9">
        <f>IF($AF289="","",$AU$13+$AU$4*AG289+$AU$5*AH289+$AU$6*AI289+$AU$7*AJ289+$AU$8*AK289+$AU$9*AL289+$AU$10*AM289+$AU$11*AN289+$AU$12*AO289)</f>
        <v/>
      </c>
      <c r="AY289" s="10">
        <f>IF(AND((ROW()-7)&gt;=$Q$5,(ROW()-6)&lt;=$Q$3),INDEX(LINEST(OFFSET(AF289,1-$Q$5,0,$Q$5,1),OFFSET(AG289,1-$Q$5,0,$Q$5,9),TRUE,TRUE),1,10)*$Q$4,"")</f>
        <v/>
      </c>
      <c r="AZ289" s="9">
        <f>IF(AND((ROW()-7)&gt;=$Q$5,(ROW()-6)&lt;=$Q$3),INDEX(LINEST(OFFSET(AF289,1-$Q$5,0,$Q$5,1),OFFSET(AG289,1-$Q$5,0,$Q$5,9),TRUE,TRUE),1,9),"")</f>
        <v/>
      </c>
      <c r="BA289" s="9">
        <f>IF(AND((ROW()-7)&gt;=$Q$5,(ROW()-6)&lt;=$Q$3),INDEX(LINEST(OFFSET(AF289,1-$Q$5,0,$Q$5,1),OFFSET(AG289,1-$Q$5,0,$Q$5,9),TRUE,TRUE),1,8),"")</f>
        <v/>
      </c>
      <c r="BB289" s="9">
        <f>IF(AND((ROW()-7)&gt;=$Q$5,(ROW()-6)&lt;=$Q$3),INDEX(LINEST(OFFSET(AF289,1-$Q$5,0,$Q$5,1),OFFSET(AG289,1-$Q$5,0,$Q$5,9),TRUE,TRUE),1,7),"")</f>
        <v/>
      </c>
      <c r="BC289" s="9">
        <f>IF(AND((ROW()-7)&gt;=$Q$5,(ROW()-6)&lt;=$Q$3),INDEX(LINEST(OFFSET(AF289,1-$Q$5,0,$Q$5,1),OFFSET(AG289,1-$Q$5,0,$Q$5,9),TRUE,TRUE),1,6),"")</f>
        <v/>
      </c>
      <c r="BD289" s="9">
        <f>IF(AND((ROW()-7)&gt;=$Q$5,(ROW()-6)&lt;=$Q$3),INDEX(LINEST(OFFSET(AF289,1-$Q$5,0,$Q$5,1),OFFSET(AG289,1-$Q$5,0,$Q$5,9),TRUE,TRUE),1,5),"")</f>
        <v/>
      </c>
      <c r="BE289" s="9">
        <f>IF(AND((ROW()-7)&gt;=$Q$5,(ROW()-6)&lt;=$Q$3),INDEX(LINEST(OFFSET(AF289,1-$Q$5,0,$Q$5,1),OFFSET(AG289,1-$Q$5,0,$Q$5,9),TRUE,TRUE),1,4),"")</f>
        <v/>
      </c>
      <c r="BF289" s="9">
        <f>IF(AND((ROW()-7)&gt;=$Q$5,(ROW()-6)&lt;=$Q$3),INDEX(LINEST(OFFSET(AF289,1-$Q$5,0,$Q$5,1),OFFSET(AG289,1-$Q$5,0,$Q$5,9),TRUE,TRUE),1,3),"")</f>
        <v/>
      </c>
      <c r="BG289" s="9">
        <f>IF(AND((ROW()-7)&gt;=$Q$5,(ROW()-6)&lt;=$Q$3),INDEX(LINEST(OFFSET(AF289,1-$Q$5,0,$Q$5,1),OFFSET(AG289,1-$Q$5,0,$Q$5,9),TRUE,TRUE),1,2),"")</f>
        <v/>
      </c>
      <c r="BH289" s="9">
        <f>IF(AND((ROW()-7)&gt;=$Q$5,(ROW()-6)&lt;=$Q$3),INDEX(LINEST(OFFSET(AF289,1-$Q$5,0,$Q$5,1),OFFSET(AG289,1-$Q$5,0,$Q$5,9),TRUE,TRUE),1,1),"")</f>
        <v/>
      </c>
      <c r="BI289" s="10">
        <f>IF(AND((ROW()-7)&gt;=$Q$5,(ROW()-6)&lt;=$Q$3),INDEX(LINEST(OFFSET(AF289,1-$Q$5,0,$Q$5,1),OFFSET(AG289,1-$Q$5,0,$Q$5,9),TRUE,TRUE),3,1),"")</f>
        <v/>
      </c>
      <c r="BL289" s="9">
        <f>IF(AND((ROW()-6)&lt;=$Q$3,ISNUMBER(AY288)),AY288/$Q$4+AZ288*AG289+BA288*AH289+BB288*AI289+BC288*AJ289+BD288*AK289+BE288*AL289+BF288*AM289+BG288*AN289+BH288*AO289,"")</f>
        <v/>
      </c>
      <c r="BM289">
        <f>IF(ISNUMBER(BL289),AVERAGE(OFFSET(AF288,1-$Q$5,0,$Q$5,1)),"")</f>
        <v/>
      </c>
      <c r="BN289">
        <f>IF(ISNUMBER(BL289),(AF289-BL289)^2,"")</f>
        <v/>
      </c>
      <c r="BO289">
        <f>IF(ISNUMBER(BL289),AF289^2,"")</f>
        <v/>
      </c>
      <c r="BP289">
        <f>IF(ISNUMBER(BL289),(AF289-BM289)^2,"")</f>
        <v/>
      </c>
    </row>
    <row r="290">
      <c r="O290">
        <f>IF($R290="","",IF($Q$1="Weekly",INT(($R290-2)/7),IF($Q$1="Quarterly",YEAR($R290)*4+ROUNDUP(MONTH($R290)/3),YEAR($R290)*12+MONTH($R290))))</f>
        <v/>
      </c>
      <c r="P290">
        <f>IF($R290="","",IF($R291="",1,IF($O290&lt;&gt;$O291,1,0)))</f>
        <v/>
      </c>
      <c r="Q290">
        <f>IF($P290=1,SUM($P$7:$P290),"")</f>
        <v/>
      </c>
      <c r="R290">
        <f>IF($A290="","",IF(ISNUMBER($A290),$A290,IFERROR(DATEVALUE($A290),NA())))</f>
        <v/>
      </c>
      <c r="S290" s="7">
        <f>IFERROR(INDEX($R$7:$R$60000,MATCH(ROW()-6,$Q$7:$Q$60000,0)),"")</f>
        <v/>
      </c>
      <c r="T290">
        <f>IFERROR(INDEX($B$7:$B$60000,MATCH(ROW()-6,$Q$7:$Q$60000,0))*1,"")</f>
        <v/>
      </c>
      <c r="U290">
        <f>IFERROR(INDEX($C$7:$C$60000,MATCH(ROW()-6,$Q$7:$Q$60000,0))*1,"")</f>
        <v/>
      </c>
      <c r="V290">
        <f>IFERROR(INDEX($D$7:$D$60000,MATCH(ROW()-6,$Q$7:$Q$60000,0))*1,"")</f>
        <v/>
      </c>
      <c r="W290">
        <f>IFERROR(INDEX($E$7:$E$60000,MATCH(ROW()-6,$Q$7:$Q$60000,0))*1,"")</f>
        <v/>
      </c>
      <c r="X290">
        <f>IFERROR(INDEX($F$7:$F$60000,MATCH(ROW()-6,$Q$7:$Q$60000,0))*1,"")</f>
        <v/>
      </c>
      <c r="Y290">
        <f>IFERROR(INDEX($G$7:$G$60000,MATCH(ROW()-6,$Q$7:$Q$60000,0))*1,"")</f>
        <v/>
      </c>
      <c r="Z290">
        <f>IFERROR(INDEX($H$7:$H$60000,MATCH(ROW()-6,$Q$7:$Q$60000,0))*1,"")</f>
        <v/>
      </c>
      <c r="AA290">
        <f>IFERROR(INDEX($I$7:$I$60000,MATCH(ROW()-6,$Q$7:$Q$60000,0))*1,"")</f>
        <v/>
      </c>
      <c r="AB290">
        <f>IFERROR(INDEX($J$7:$J$60000,MATCH(ROW()-6,$Q$7:$Q$60000,0))*1,"")</f>
        <v/>
      </c>
      <c r="AC290">
        <f>IFERROR(INDEX($K$7:$K$60000,MATCH(ROW()-6,$Q$7:$Q$60000,0))*1,"")</f>
        <v/>
      </c>
      <c r="AF290" s="9">
        <f>IF(OR($S290="",$S289=""),"",IF($B$5="diff",($T290-$T289),LN($T290/$T289)))</f>
        <v/>
      </c>
      <c r="AG290" s="9">
        <f>IF(OR($S290="",$S289=""),"",IF($C$5="diff",(U290-U289),LN(U290/U289)))</f>
        <v/>
      </c>
      <c r="AH290" s="9">
        <f>IF(OR($S290="",$S289=""),"",IF($D$5="diff",(V290-V289),LN(V290/V289)))</f>
        <v/>
      </c>
      <c r="AI290" s="9">
        <f>IF(OR($S290="",$S289=""),"",IF($E$5="diff",(W290-W289),LN(W290/W289)))</f>
        <v/>
      </c>
      <c r="AJ290" s="9">
        <f>IF(OR($S290="",$S289=""),"",IF($F$5="diff",(X290-X289),LN(X290/X289)))</f>
        <v/>
      </c>
      <c r="AK290" s="9">
        <f>IF(OR($S290="",$S289=""),"",IF($G$5="diff",(Y290-Y289),LN(Y290/Y289)))</f>
        <v/>
      </c>
      <c r="AL290" s="9">
        <f>IF(OR($S290="",$S289=""),"",IF($H$5="diff",(Z290-Z289),LN(Z290/Z289)))</f>
        <v/>
      </c>
      <c r="AM290" s="9">
        <f>IF(OR($S290="",$S289=""),"",IF($I$5="diff",(AA290-AA289),LN(AA290/AA289)))</f>
        <v/>
      </c>
      <c r="AN290" s="9">
        <f>IF(OR($S290="",$S289=""),"",IF($J$5="diff",(AB290-AB289),LN(AB290/AB289)))</f>
        <v/>
      </c>
      <c r="AO290" s="9">
        <f>IF(OR($S290="",$S289=""),"",IF($K$5="diff",(AC290-AC289),LN(AC290/AC289)))</f>
        <v/>
      </c>
      <c r="AR290" s="9">
        <f>IF($AF290="","",$AU$13+$AU$4*AG290+$AU$5*AH290+$AU$6*AI290+$AU$7*AJ290+$AU$8*AK290+$AU$9*AL290+$AU$10*AM290+$AU$11*AN290+$AU$12*AO290)</f>
        <v/>
      </c>
      <c r="AY290" s="10">
        <f>IF(AND((ROW()-7)&gt;=$Q$5,(ROW()-6)&lt;=$Q$3),INDEX(LINEST(OFFSET(AF290,1-$Q$5,0,$Q$5,1),OFFSET(AG290,1-$Q$5,0,$Q$5,9),TRUE,TRUE),1,10)*$Q$4,"")</f>
        <v/>
      </c>
      <c r="AZ290" s="9">
        <f>IF(AND((ROW()-7)&gt;=$Q$5,(ROW()-6)&lt;=$Q$3),INDEX(LINEST(OFFSET(AF290,1-$Q$5,0,$Q$5,1),OFFSET(AG290,1-$Q$5,0,$Q$5,9),TRUE,TRUE),1,9),"")</f>
        <v/>
      </c>
      <c r="BA290" s="9">
        <f>IF(AND((ROW()-7)&gt;=$Q$5,(ROW()-6)&lt;=$Q$3),INDEX(LINEST(OFFSET(AF290,1-$Q$5,0,$Q$5,1),OFFSET(AG290,1-$Q$5,0,$Q$5,9),TRUE,TRUE),1,8),"")</f>
        <v/>
      </c>
      <c r="BB290" s="9">
        <f>IF(AND((ROW()-7)&gt;=$Q$5,(ROW()-6)&lt;=$Q$3),INDEX(LINEST(OFFSET(AF290,1-$Q$5,0,$Q$5,1),OFFSET(AG290,1-$Q$5,0,$Q$5,9),TRUE,TRUE),1,7),"")</f>
        <v/>
      </c>
      <c r="BC290" s="9">
        <f>IF(AND((ROW()-7)&gt;=$Q$5,(ROW()-6)&lt;=$Q$3),INDEX(LINEST(OFFSET(AF290,1-$Q$5,0,$Q$5,1),OFFSET(AG290,1-$Q$5,0,$Q$5,9),TRUE,TRUE),1,6),"")</f>
        <v/>
      </c>
      <c r="BD290" s="9">
        <f>IF(AND((ROW()-7)&gt;=$Q$5,(ROW()-6)&lt;=$Q$3),INDEX(LINEST(OFFSET(AF290,1-$Q$5,0,$Q$5,1),OFFSET(AG290,1-$Q$5,0,$Q$5,9),TRUE,TRUE),1,5),"")</f>
        <v/>
      </c>
      <c r="BE290" s="9">
        <f>IF(AND((ROW()-7)&gt;=$Q$5,(ROW()-6)&lt;=$Q$3),INDEX(LINEST(OFFSET(AF290,1-$Q$5,0,$Q$5,1),OFFSET(AG290,1-$Q$5,0,$Q$5,9),TRUE,TRUE),1,4),"")</f>
        <v/>
      </c>
      <c r="BF290" s="9">
        <f>IF(AND((ROW()-7)&gt;=$Q$5,(ROW()-6)&lt;=$Q$3),INDEX(LINEST(OFFSET(AF290,1-$Q$5,0,$Q$5,1),OFFSET(AG290,1-$Q$5,0,$Q$5,9),TRUE,TRUE),1,3),"")</f>
        <v/>
      </c>
      <c r="BG290" s="9">
        <f>IF(AND((ROW()-7)&gt;=$Q$5,(ROW()-6)&lt;=$Q$3),INDEX(LINEST(OFFSET(AF290,1-$Q$5,0,$Q$5,1),OFFSET(AG290,1-$Q$5,0,$Q$5,9),TRUE,TRUE),1,2),"")</f>
        <v/>
      </c>
      <c r="BH290" s="9">
        <f>IF(AND((ROW()-7)&gt;=$Q$5,(ROW()-6)&lt;=$Q$3),INDEX(LINEST(OFFSET(AF290,1-$Q$5,0,$Q$5,1),OFFSET(AG290,1-$Q$5,0,$Q$5,9),TRUE,TRUE),1,1),"")</f>
        <v/>
      </c>
      <c r="BI290" s="10">
        <f>IF(AND((ROW()-7)&gt;=$Q$5,(ROW()-6)&lt;=$Q$3),INDEX(LINEST(OFFSET(AF290,1-$Q$5,0,$Q$5,1),OFFSET(AG290,1-$Q$5,0,$Q$5,9),TRUE,TRUE),3,1),"")</f>
        <v/>
      </c>
      <c r="BL290" s="9">
        <f>IF(AND((ROW()-6)&lt;=$Q$3,ISNUMBER(AY289)),AY289/$Q$4+AZ289*AG290+BA289*AH290+BB289*AI290+BC289*AJ290+BD289*AK290+BE289*AL290+BF289*AM290+BG289*AN290+BH289*AO290,"")</f>
        <v/>
      </c>
      <c r="BM290">
        <f>IF(ISNUMBER(BL290),AVERAGE(OFFSET(AF289,1-$Q$5,0,$Q$5,1)),"")</f>
        <v/>
      </c>
      <c r="BN290">
        <f>IF(ISNUMBER(BL290),(AF290-BL290)^2,"")</f>
        <v/>
      </c>
      <c r="BO290">
        <f>IF(ISNUMBER(BL290),AF290^2,"")</f>
        <v/>
      </c>
      <c r="BP290">
        <f>IF(ISNUMBER(BL290),(AF290-BM290)^2,"")</f>
        <v/>
      </c>
    </row>
    <row r="291">
      <c r="O291">
        <f>IF($R291="","",IF($Q$1="Weekly",INT(($R291-2)/7),IF($Q$1="Quarterly",YEAR($R291)*4+ROUNDUP(MONTH($R291)/3),YEAR($R291)*12+MONTH($R291))))</f>
        <v/>
      </c>
      <c r="P291">
        <f>IF($R291="","",IF($R292="",1,IF($O291&lt;&gt;$O292,1,0)))</f>
        <v/>
      </c>
      <c r="Q291">
        <f>IF($P291=1,SUM($P$7:$P291),"")</f>
        <v/>
      </c>
      <c r="R291">
        <f>IF($A291="","",IF(ISNUMBER($A291),$A291,IFERROR(DATEVALUE($A291),NA())))</f>
        <v/>
      </c>
      <c r="S291" s="7">
        <f>IFERROR(INDEX($R$7:$R$60000,MATCH(ROW()-6,$Q$7:$Q$60000,0)),"")</f>
        <v/>
      </c>
      <c r="T291">
        <f>IFERROR(INDEX($B$7:$B$60000,MATCH(ROW()-6,$Q$7:$Q$60000,0))*1,"")</f>
        <v/>
      </c>
      <c r="U291">
        <f>IFERROR(INDEX($C$7:$C$60000,MATCH(ROW()-6,$Q$7:$Q$60000,0))*1,"")</f>
        <v/>
      </c>
      <c r="V291">
        <f>IFERROR(INDEX($D$7:$D$60000,MATCH(ROW()-6,$Q$7:$Q$60000,0))*1,"")</f>
        <v/>
      </c>
      <c r="W291">
        <f>IFERROR(INDEX($E$7:$E$60000,MATCH(ROW()-6,$Q$7:$Q$60000,0))*1,"")</f>
        <v/>
      </c>
      <c r="X291">
        <f>IFERROR(INDEX($F$7:$F$60000,MATCH(ROW()-6,$Q$7:$Q$60000,0))*1,"")</f>
        <v/>
      </c>
      <c r="Y291">
        <f>IFERROR(INDEX($G$7:$G$60000,MATCH(ROW()-6,$Q$7:$Q$60000,0))*1,"")</f>
        <v/>
      </c>
      <c r="Z291">
        <f>IFERROR(INDEX($H$7:$H$60000,MATCH(ROW()-6,$Q$7:$Q$60000,0))*1,"")</f>
        <v/>
      </c>
      <c r="AA291">
        <f>IFERROR(INDEX($I$7:$I$60000,MATCH(ROW()-6,$Q$7:$Q$60000,0))*1,"")</f>
        <v/>
      </c>
      <c r="AB291">
        <f>IFERROR(INDEX($J$7:$J$60000,MATCH(ROW()-6,$Q$7:$Q$60000,0))*1,"")</f>
        <v/>
      </c>
      <c r="AC291">
        <f>IFERROR(INDEX($K$7:$K$60000,MATCH(ROW()-6,$Q$7:$Q$60000,0))*1,"")</f>
        <v/>
      </c>
      <c r="AF291" s="9">
        <f>IF(OR($S291="",$S290=""),"",IF($B$5="diff",($T291-$T290),LN($T291/$T290)))</f>
        <v/>
      </c>
      <c r="AG291" s="9">
        <f>IF(OR($S291="",$S290=""),"",IF($C$5="diff",(U291-U290),LN(U291/U290)))</f>
        <v/>
      </c>
      <c r="AH291" s="9">
        <f>IF(OR($S291="",$S290=""),"",IF($D$5="diff",(V291-V290),LN(V291/V290)))</f>
        <v/>
      </c>
      <c r="AI291" s="9">
        <f>IF(OR($S291="",$S290=""),"",IF($E$5="diff",(W291-W290),LN(W291/W290)))</f>
        <v/>
      </c>
      <c r="AJ291" s="9">
        <f>IF(OR($S291="",$S290=""),"",IF($F$5="diff",(X291-X290),LN(X291/X290)))</f>
        <v/>
      </c>
      <c r="AK291" s="9">
        <f>IF(OR($S291="",$S290=""),"",IF($G$5="diff",(Y291-Y290),LN(Y291/Y290)))</f>
        <v/>
      </c>
      <c r="AL291" s="9">
        <f>IF(OR($S291="",$S290=""),"",IF($H$5="diff",(Z291-Z290),LN(Z291/Z290)))</f>
        <v/>
      </c>
      <c r="AM291" s="9">
        <f>IF(OR($S291="",$S290=""),"",IF($I$5="diff",(AA291-AA290),LN(AA291/AA290)))</f>
        <v/>
      </c>
      <c r="AN291" s="9">
        <f>IF(OR($S291="",$S290=""),"",IF($J$5="diff",(AB291-AB290),LN(AB291/AB290)))</f>
        <v/>
      </c>
      <c r="AO291" s="9">
        <f>IF(OR($S291="",$S290=""),"",IF($K$5="diff",(AC291-AC290),LN(AC291/AC290)))</f>
        <v/>
      </c>
      <c r="AR291" s="9">
        <f>IF($AF291="","",$AU$13+$AU$4*AG291+$AU$5*AH291+$AU$6*AI291+$AU$7*AJ291+$AU$8*AK291+$AU$9*AL291+$AU$10*AM291+$AU$11*AN291+$AU$12*AO291)</f>
        <v/>
      </c>
      <c r="AY291" s="10">
        <f>IF(AND((ROW()-7)&gt;=$Q$5,(ROW()-6)&lt;=$Q$3),INDEX(LINEST(OFFSET(AF291,1-$Q$5,0,$Q$5,1),OFFSET(AG291,1-$Q$5,0,$Q$5,9),TRUE,TRUE),1,10)*$Q$4,"")</f>
        <v/>
      </c>
      <c r="AZ291" s="9">
        <f>IF(AND((ROW()-7)&gt;=$Q$5,(ROW()-6)&lt;=$Q$3),INDEX(LINEST(OFFSET(AF291,1-$Q$5,0,$Q$5,1),OFFSET(AG291,1-$Q$5,0,$Q$5,9),TRUE,TRUE),1,9),"")</f>
        <v/>
      </c>
      <c r="BA291" s="9">
        <f>IF(AND((ROW()-7)&gt;=$Q$5,(ROW()-6)&lt;=$Q$3),INDEX(LINEST(OFFSET(AF291,1-$Q$5,0,$Q$5,1),OFFSET(AG291,1-$Q$5,0,$Q$5,9),TRUE,TRUE),1,8),"")</f>
        <v/>
      </c>
      <c r="BB291" s="9">
        <f>IF(AND((ROW()-7)&gt;=$Q$5,(ROW()-6)&lt;=$Q$3),INDEX(LINEST(OFFSET(AF291,1-$Q$5,0,$Q$5,1),OFFSET(AG291,1-$Q$5,0,$Q$5,9),TRUE,TRUE),1,7),"")</f>
        <v/>
      </c>
      <c r="BC291" s="9">
        <f>IF(AND((ROW()-7)&gt;=$Q$5,(ROW()-6)&lt;=$Q$3),INDEX(LINEST(OFFSET(AF291,1-$Q$5,0,$Q$5,1),OFFSET(AG291,1-$Q$5,0,$Q$5,9),TRUE,TRUE),1,6),"")</f>
        <v/>
      </c>
      <c r="BD291" s="9">
        <f>IF(AND((ROW()-7)&gt;=$Q$5,(ROW()-6)&lt;=$Q$3),INDEX(LINEST(OFFSET(AF291,1-$Q$5,0,$Q$5,1),OFFSET(AG291,1-$Q$5,0,$Q$5,9),TRUE,TRUE),1,5),"")</f>
        <v/>
      </c>
      <c r="BE291" s="9">
        <f>IF(AND((ROW()-7)&gt;=$Q$5,(ROW()-6)&lt;=$Q$3),INDEX(LINEST(OFFSET(AF291,1-$Q$5,0,$Q$5,1),OFFSET(AG291,1-$Q$5,0,$Q$5,9),TRUE,TRUE),1,4),"")</f>
        <v/>
      </c>
      <c r="BF291" s="9">
        <f>IF(AND((ROW()-7)&gt;=$Q$5,(ROW()-6)&lt;=$Q$3),INDEX(LINEST(OFFSET(AF291,1-$Q$5,0,$Q$5,1),OFFSET(AG291,1-$Q$5,0,$Q$5,9),TRUE,TRUE),1,3),"")</f>
        <v/>
      </c>
      <c r="BG291" s="9">
        <f>IF(AND((ROW()-7)&gt;=$Q$5,(ROW()-6)&lt;=$Q$3),INDEX(LINEST(OFFSET(AF291,1-$Q$5,0,$Q$5,1),OFFSET(AG291,1-$Q$5,0,$Q$5,9),TRUE,TRUE),1,2),"")</f>
        <v/>
      </c>
      <c r="BH291" s="9">
        <f>IF(AND((ROW()-7)&gt;=$Q$5,(ROW()-6)&lt;=$Q$3),INDEX(LINEST(OFFSET(AF291,1-$Q$5,0,$Q$5,1),OFFSET(AG291,1-$Q$5,0,$Q$5,9),TRUE,TRUE),1,1),"")</f>
        <v/>
      </c>
      <c r="BI291" s="10">
        <f>IF(AND((ROW()-7)&gt;=$Q$5,(ROW()-6)&lt;=$Q$3),INDEX(LINEST(OFFSET(AF291,1-$Q$5,0,$Q$5,1),OFFSET(AG291,1-$Q$5,0,$Q$5,9),TRUE,TRUE),3,1),"")</f>
        <v/>
      </c>
      <c r="BL291" s="9">
        <f>IF(AND((ROW()-6)&lt;=$Q$3,ISNUMBER(AY290)),AY290/$Q$4+AZ290*AG291+BA290*AH291+BB290*AI291+BC290*AJ291+BD290*AK291+BE290*AL291+BF290*AM291+BG290*AN291+BH290*AO291,"")</f>
        <v/>
      </c>
      <c r="BM291">
        <f>IF(ISNUMBER(BL291),AVERAGE(OFFSET(AF290,1-$Q$5,0,$Q$5,1)),"")</f>
        <v/>
      </c>
      <c r="BN291">
        <f>IF(ISNUMBER(BL291),(AF291-BL291)^2,"")</f>
        <v/>
      </c>
      <c r="BO291">
        <f>IF(ISNUMBER(BL291),AF291^2,"")</f>
        <v/>
      </c>
      <c r="BP291">
        <f>IF(ISNUMBER(BL291),(AF291-BM291)^2,"")</f>
        <v/>
      </c>
    </row>
    <row r="292">
      <c r="O292">
        <f>IF($R292="","",IF($Q$1="Weekly",INT(($R292-2)/7),IF($Q$1="Quarterly",YEAR($R292)*4+ROUNDUP(MONTH($R292)/3),YEAR($R292)*12+MONTH($R292))))</f>
        <v/>
      </c>
      <c r="P292">
        <f>IF($R292="","",IF($R293="",1,IF($O292&lt;&gt;$O293,1,0)))</f>
        <v/>
      </c>
      <c r="Q292">
        <f>IF($P292=1,SUM($P$7:$P292),"")</f>
        <v/>
      </c>
      <c r="R292">
        <f>IF($A292="","",IF(ISNUMBER($A292),$A292,IFERROR(DATEVALUE($A292),NA())))</f>
        <v/>
      </c>
      <c r="S292" s="7">
        <f>IFERROR(INDEX($R$7:$R$60000,MATCH(ROW()-6,$Q$7:$Q$60000,0)),"")</f>
        <v/>
      </c>
      <c r="T292">
        <f>IFERROR(INDEX($B$7:$B$60000,MATCH(ROW()-6,$Q$7:$Q$60000,0))*1,"")</f>
        <v/>
      </c>
      <c r="U292">
        <f>IFERROR(INDEX($C$7:$C$60000,MATCH(ROW()-6,$Q$7:$Q$60000,0))*1,"")</f>
        <v/>
      </c>
      <c r="V292">
        <f>IFERROR(INDEX($D$7:$D$60000,MATCH(ROW()-6,$Q$7:$Q$60000,0))*1,"")</f>
        <v/>
      </c>
      <c r="W292">
        <f>IFERROR(INDEX($E$7:$E$60000,MATCH(ROW()-6,$Q$7:$Q$60000,0))*1,"")</f>
        <v/>
      </c>
      <c r="X292">
        <f>IFERROR(INDEX($F$7:$F$60000,MATCH(ROW()-6,$Q$7:$Q$60000,0))*1,"")</f>
        <v/>
      </c>
      <c r="Y292">
        <f>IFERROR(INDEX($G$7:$G$60000,MATCH(ROW()-6,$Q$7:$Q$60000,0))*1,"")</f>
        <v/>
      </c>
      <c r="Z292">
        <f>IFERROR(INDEX($H$7:$H$60000,MATCH(ROW()-6,$Q$7:$Q$60000,0))*1,"")</f>
        <v/>
      </c>
      <c r="AA292">
        <f>IFERROR(INDEX($I$7:$I$60000,MATCH(ROW()-6,$Q$7:$Q$60000,0))*1,"")</f>
        <v/>
      </c>
      <c r="AB292">
        <f>IFERROR(INDEX($J$7:$J$60000,MATCH(ROW()-6,$Q$7:$Q$60000,0))*1,"")</f>
        <v/>
      </c>
      <c r="AC292">
        <f>IFERROR(INDEX($K$7:$K$60000,MATCH(ROW()-6,$Q$7:$Q$60000,0))*1,"")</f>
        <v/>
      </c>
      <c r="AF292" s="9">
        <f>IF(OR($S292="",$S291=""),"",IF($B$5="diff",($T292-$T291),LN($T292/$T291)))</f>
        <v/>
      </c>
      <c r="AG292" s="9">
        <f>IF(OR($S292="",$S291=""),"",IF($C$5="diff",(U292-U291),LN(U292/U291)))</f>
        <v/>
      </c>
      <c r="AH292" s="9">
        <f>IF(OR($S292="",$S291=""),"",IF($D$5="diff",(V292-V291),LN(V292/V291)))</f>
        <v/>
      </c>
      <c r="AI292" s="9">
        <f>IF(OR($S292="",$S291=""),"",IF($E$5="diff",(W292-W291),LN(W292/W291)))</f>
        <v/>
      </c>
      <c r="AJ292" s="9">
        <f>IF(OR($S292="",$S291=""),"",IF($F$5="diff",(X292-X291),LN(X292/X291)))</f>
        <v/>
      </c>
      <c r="AK292" s="9">
        <f>IF(OR($S292="",$S291=""),"",IF($G$5="diff",(Y292-Y291),LN(Y292/Y291)))</f>
        <v/>
      </c>
      <c r="AL292" s="9">
        <f>IF(OR($S292="",$S291=""),"",IF($H$5="diff",(Z292-Z291),LN(Z292/Z291)))</f>
        <v/>
      </c>
      <c r="AM292" s="9">
        <f>IF(OR($S292="",$S291=""),"",IF($I$5="diff",(AA292-AA291),LN(AA292/AA291)))</f>
        <v/>
      </c>
      <c r="AN292" s="9">
        <f>IF(OR($S292="",$S291=""),"",IF($J$5="diff",(AB292-AB291),LN(AB292/AB291)))</f>
        <v/>
      </c>
      <c r="AO292" s="9">
        <f>IF(OR($S292="",$S291=""),"",IF($K$5="diff",(AC292-AC291),LN(AC292/AC291)))</f>
        <v/>
      </c>
      <c r="AR292" s="9">
        <f>IF($AF292="","",$AU$13+$AU$4*AG292+$AU$5*AH292+$AU$6*AI292+$AU$7*AJ292+$AU$8*AK292+$AU$9*AL292+$AU$10*AM292+$AU$11*AN292+$AU$12*AO292)</f>
        <v/>
      </c>
      <c r="AY292" s="10">
        <f>IF(AND((ROW()-7)&gt;=$Q$5,(ROW()-6)&lt;=$Q$3),INDEX(LINEST(OFFSET(AF292,1-$Q$5,0,$Q$5,1),OFFSET(AG292,1-$Q$5,0,$Q$5,9),TRUE,TRUE),1,10)*$Q$4,"")</f>
        <v/>
      </c>
      <c r="AZ292" s="9">
        <f>IF(AND((ROW()-7)&gt;=$Q$5,(ROW()-6)&lt;=$Q$3),INDEX(LINEST(OFFSET(AF292,1-$Q$5,0,$Q$5,1),OFFSET(AG292,1-$Q$5,0,$Q$5,9),TRUE,TRUE),1,9),"")</f>
        <v/>
      </c>
      <c r="BA292" s="9">
        <f>IF(AND((ROW()-7)&gt;=$Q$5,(ROW()-6)&lt;=$Q$3),INDEX(LINEST(OFFSET(AF292,1-$Q$5,0,$Q$5,1),OFFSET(AG292,1-$Q$5,0,$Q$5,9),TRUE,TRUE),1,8),"")</f>
        <v/>
      </c>
      <c r="BB292" s="9">
        <f>IF(AND((ROW()-7)&gt;=$Q$5,(ROW()-6)&lt;=$Q$3),INDEX(LINEST(OFFSET(AF292,1-$Q$5,0,$Q$5,1),OFFSET(AG292,1-$Q$5,0,$Q$5,9),TRUE,TRUE),1,7),"")</f>
        <v/>
      </c>
      <c r="BC292" s="9">
        <f>IF(AND((ROW()-7)&gt;=$Q$5,(ROW()-6)&lt;=$Q$3),INDEX(LINEST(OFFSET(AF292,1-$Q$5,0,$Q$5,1),OFFSET(AG292,1-$Q$5,0,$Q$5,9),TRUE,TRUE),1,6),"")</f>
        <v/>
      </c>
      <c r="BD292" s="9">
        <f>IF(AND((ROW()-7)&gt;=$Q$5,(ROW()-6)&lt;=$Q$3),INDEX(LINEST(OFFSET(AF292,1-$Q$5,0,$Q$5,1),OFFSET(AG292,1-$Q$5,0,$Q$5,9),TRUE,TRUE),1,5),"")</f>
        <v/>
      </c>
      <c r="BE292" s="9">
        <f>IF(AND((ROW()-7)&gt;=$Q$5,(ROW()-6)&lt;=$Q$3),INDEX(LINEST(OFFSET(AF292,1-$Q$5,0,$Q$5,1),OFFSET(AG292,1-$Q$5,0,$Q$5,9),TRUE,TRUE),1,4),"")</f>
        <v/>
      </c>
      <c r="BF292" s="9">
        <f>IF(AND((ROW()-7)&gt;=$Q$5,(ROW()-6)&lt;=$Q$3),INDEX(LINEST(OFFSET(AF292,1-$Q$5,0,$Q$5,1),OFFSET(AG292,1-$Q$5,0,$Q$5,9),TRUE,TRUE),1,3),"")</f>
        <v/>
      </c>
      <c r="BG292" s="9">
        <f>IF(AND((ROW()-7)&gt;=$Q$5,(ROW()-6)&lt;=$Q$3),INDEX(LINEST(OFFSET(AF292,1-$Q$5,0,$Q$5,1),OFFSET(AG292,1-$Q$5,0,$Q$5,9),TRUE,TRUE),1,2),"")</f>
        <v/>
      </c>
      <c r="BH292" s="9">
        <f>IF(AND((ROW()-7)&gt;=$Q$5,(ROW()-6)&lt;=$Q$3),INDEX(LINEST(OFFSET(AF292,1-$Q$5,0,$Q$5,1),OFFSET(AG292,1-$Q$5,0,$Q$5,9),TRUE,TRUE),1,1),"")</f>
        <v/>
      </c>
      <c r="BI292" s="10">
        <f>IF(AND((ROW()-7)&gt;=$Q$5,(ROW()-6)&lt;=$Q$3),INDEX(LINEST(OFFSET(AF292,1-$Q$5,0,$Q$5,1),OFFSET(AG292,1-$Q$5,0,$Q$5,9),TRUE,TRUE),3,1),"")</f>
        <v/>
      </c>
      <c r="BL292" s="9">
        <f>IF(AND((ROW()-6)&lt;=$Q$3,ISNUMBER(AY291)),AY291/$Q$4+AZ291*AG292+BA291*AH292+BB291*AI292+BC291*AJ292+BD291*AK292+BE291*AL292+BF291*AM292+BG291*AN292+BH291*AO292,"")</f>
        <v/>
      </c>
      <c r="BM292">
        <f>IF(ISNUMBER(BL292),AVERAGE(OFFSET(AF291,1-$Q$5,0,$Q$5,1)),"")</f>
        <v/>
      </c>
      <c r="BN292">
        <f>IF(ISNUMBER(BL292),(AF292-BL292)^2,"")</f>
        <v/>
      </c>
      <c r="BO292">
        <f>IF(ISNUMBER(BL292),AF292^2,"")</f>
        <v/>
      </c>
      <c r="BP292">
        <f>IF(ISNUMBER(BL292),(AF292-BM292)^2,"")</f>
        <v/>
      </c>
    </row>
    <row r="293">
      <c r="O293">
        <f>IF($R293="","",IF($Q$1="Weekly",INT(($R293-2)/7),IF($Q$1="Quarterly",YEAR($R293)*4+ROUNDUP(MONTH($R293)/3),YEAR($R293)*12+MONTH($R293))))</f>
        <v/>
      </c>
      <c r="P293">
        <f>IF($R293="","",IF($R294="",1,IF($O293&lt;&gt;$O294,1,0)))</f>
        <v/>
      </c>
      <c r="Q293">
        <f>IF($P293=1,SUM($P$7:$P293),"")</f>
        <v/>
      </c>
      <c r="R293">
        <f>IF($A293="","",IF(ISNUMBER($A293),$A293,IFERROR(DATEVALUE($A293),NA())))</f>
        <v/>
      </c>
      <c r="S293" s="7">
        <f>IFERROR(INDEX($R$7:$R$60000,MATCH(ROW()-6,$Q$7:$Q$60000,0)),"")</f>
        <v/>
      </c>
      <c r="T293">
        <f>IFERROR(INDEX($B$7:$B$60000,MATCH(ROW()-6,$Q$7:$Q$60000,0))*1,"")</f>
        <v/>
      </c>
      <c r="U293">
        <f>IFERROR(INDEX($C$7:$C$60000,MATCH(ROW()-6,$Q$7:$Q$60000,0))*1,"")</f>
        <v/>
      </c>
      <c r="V293">
        <f>IFERROR(INDEX($D$7:$D$60000,MATCH(ROW()-6,$Q$7:$Q$60000,0))*1,"")</f>
        <v/>
      </c>
      <c r="W293">
        <f>IFERROR(INDEX($E$7:$E$60000,MATCH(ROW()-6,$Q$7:$Q$60000,0))*1,"")</f>
        <v/>
      </c>
      <c r="X293">
        <f>IFERROR(INDEX($F$7:$F$60000,MATCH(ROW()-6,$Q$7:$Q$60000,0))*1,"")</f>
        <v/>
      </c>
      <c r="Y293">
        <f>IFERROR(INDEX($G$7:$G$60000,MATCH(ROW()-6,$Q$7:$Q$60000,0))*1,"")</f>
        <v/>
      </c>
      <c r="Z293">
        <f>IFERROR(INDEX($H$7:$H$60000,MATCH(ROW()-6,$Q$7:$Q$60000,0))*1,"")</f>
        <v/>
      </c>
      <c r="AA293">
        <f>IFERROR(INDEX($I$7:$I$60000,MATCH(ROW()-6,$Q$7:$Q$60000,0))*1,"")</f>
        <v/>
      </c>
      <c r="AB293">
        <f>IFERROR(INDEX($J$7:$J$60000,MATCH(ROW()-6,$Q$7:$Q$60000,0))*1,"")</f>
        <v/>
      </c>
      <c r="AC293">
        <f>IFERROR(INDEX($K$7:$K$60000,MATCH(ROW()-6,$Q$7:$Q$60000,0))*1,"")</f>
        <v/>
      </c>
      <c r="AF293" s="9">
        <f>IF(OR($S293="",$S292=""),"",IF($B$5="diff",($T293-$T292),LN($T293/$T292)))</f>
        <v/>
      </c>
      <c r="AG293" s="9">
        <f>IF(OR($S293="",$S292=""),"",IF($C$5="diff",(U293-U292),LN(U293/U292)))</f>
        <v/>
      </c>
      <c r="AH293" s="9">
        <f>IF(OR($S293="",$S292=""),"",IF($D$5="diff",(V293-V292),LN(V293/V292)))</f>
        <v/>
      </c>
      <c r="AI293" s="9">
        <f>IF(OR($S293="",$S292=""),"",IF($E$5="diff",(W293-W292),LN(W293/W292)))</f>
        <v/>
      </c>
      <c r="AJ293" s="9">
        <f>IF(OR($S293="",$S292=""),"",IF($F$5="diff",(X293-X292),LN(X293/X292)))</f>
        <v/>
      </c>
      <c r="AK293" s="9">
        <f>IF(OR($S293="",$S292=""),"",IF($G$5="diff",(Y293-Y292),LN(Y293/Y292)))</f>
        <v/>
      </c>
      <c r="AL293" s="9">
        <f>IF(OR($S293="",$S292=""),"",IF($H$5="diff",(Z293-Z292),LN(Z293/Z292)))</f>
        <v/>
      </c>
      <c r="AM293" s="9">
        <f>IF(OR($S293="",$S292=""),"",IF($I$5="diff",(AA293-AA292),LN(AA293/AA292)))</f>
        <v/>
      </c>
      <c r="AN293" s="9">
        <f>IF(OR($S293="",$S292=""),"",IF($J$5="diff",(AB293-AB292),LN(AB293/AB292)))</f>
        <v/>
      </c>
      <c r="AO293" s="9">
        <f>IF(OR($S293="",$S292=""),"",IF($K$5="diff",(AC293-AC292),LN(AC293/AC292)))</f>
        <v/>
      </c>
      <c r="AR293" s="9">
        <f>IF($AF293="","",$AU$13+$AU$4*AG293+$AU$5*AH293+$AU$6*AI293+$AU$7*AJ293+$AU$8*AK293+$AU$9*AL293+$AU$10*AM293+$AU$11*AN293+$AU$12*AO293)</f>
        <v/>
      </c>
      <c r="AY293" s="10">
        <f>IF(AND((ROW()-7)&gt;=$Q$5,(ROW()-6)&lt;=$Q$3),INDEX(LINEST(OFFSET(AF293,1-$Q$5,0,$Q$5,1),OFFSET(AG293,1-$Q$5,0,$Q$5,9),TRUE,TRUE),1,10)*$Q$4,"")</f>
        <v/>
      </c>
      <c r="AZ293" s="9">
        <f>IF(AND((ROW()-7)&gt;=$Q$5,(ROW()-6)&lt;=$Q$3),INDEX(LINEST(OFFSET(AF293,1-$Q$5,0,$Q$5,1),OFFSET(AG293,1-$Q$5,0,$Q$5,9),TRUE,TRUE),1,9),"")</f>
        <v/>
      </c>
      <c r="BA293" s="9">
        <f>IF(AND((ROW()-7)&gt;=$Q$5,(ROW()-6)&lt;=$Q$3),INDEX(LINEST(OFFSET(AF293,1-$Q$5,0,$Q$5,1),OFFSET(AG293,1-$Q$5,0,$Q$5,9),TRUE,TRUE),1,8),"")</f>
        <v/>
      </c>
      <c r="BB293" s="9">
        <f>IF(AND((ROW()-7)&gt;=$Q$5,(ROW()-6)&lt;=$Q$3),INDEX(LINEST(OFFSET(AF293,1-$Q$5,0,$Q$5,1),OFFSET(AG293,1-$Q$5,0,$Q$5,9),TRUE,TRUE),1,7),"")</f>
        <v/>
      </c>
      <c r="BC293" s="9">
        <f>IF(AND((ROW()-7)&gt;=$Q$5,(ROW()-6)&lt;=$Q$3),INDEX(LINEST(OFFSET(AF293,1-$Q$5,0,$Q$5,1),OFFSET(AG293,1-$Q$5,0,$Q$5,9),TRUE,TRUE),1,6),"")</f>
        <v/>
      </c>
      <c r="BD293" s="9">
        <f>IF(AND((ROW()-7)&gt;=$Q$5,(ROW()-6)&lt;=$Q$3),INDEX(LINEST(OFFSET(AF293,1-$Q$5,0,$Q$5,1),OFFSET(AG293,1-$Q$5,0,$Q$5,9),TRUE,TRUE),1,5),"")</f>
        <v/>
      </c>
      <c r="BE293" s="9">
        <f>IF(AND((ROW()-7)&gt;=$Q$5,(ROW()-6)&lt;=$Q$3),INDEX(LINEST(OFFSET(AF293,1-$Q$5,0,$Q$5,1),OFFSET(AG293,1-$Q$5,0,$Q$5,9),TRUE,TRUE),1,4),"")</f>
        <v/>
      </c>
      <c r="BF293" s="9">
        <f>IF(AND((ROW()-7)&gt;=$Q$5,(ROW()-6)&lt;=$Q$3),INDEX(LINEST(OFFSET(AF293,1-$Q$5,0,$Q$5,1),OFFSET(AG293,1-$Q$5,0,$Q$5,9),TRUE,TRUE),1,3),"")</f>
        <v/>
      </c>
      <c r="BG293" s="9">
        <f>IF(AND((ROW()-7)&gt;=$Q$5,(ROW()-6)&lt;=$Q$3),INDEX(LINEST(OFFSET(AF293,1-$Q$5,0,$Q$5,1),OFFSET(AG293,1-$Q$5,0,$Q$5,9),TRUE,TRUE),1,2),"")</f>
        <v/>
      </c>
      <c r="BH293" s="9">
        <f>IF(AND((ROW()-7)&gt;=$Q$5,(ROW()-6)&lt;=$Q$3),INDEX(LINEST(OFFSET(AF293,1-$Q$5,0,$Q$5,1),OFFSET(AG293,1-$Q$5,0,$Q$5,9),TRUE,TRUE),1,1),"")</f>
        <v/>
      </c>
      <c r="BI293" s="10">
        <f>IF(AND((ROW()-7)&gt;=$Q$5,(ROW()-6)&lt;=$Q$3),INDEX(LINEST(OFFSET(AF293,1-$Q$5,0,$Q$5,1),OFFSET(AG293,1-$Q$5,0,$Q$5,9),TRUE,TRUE),3,1),"")</f>
        <v/>
      </c>
      <c r="BL293" s="9">
        <f>IF(AND((ROW()-6)&lt;=$Q$3,ISNUMBER(AY292)),AY292/$Q$4+AZ292*AG293+BA292*AH293+BB292*AI293+BC292*AJ293+BD292*AK293+BE292*AL293+BF292*AM293+BG292*AN293+BH292*AO293,"")</f>
        <v/>
      </c>
      <c r="BM293">
        <f>IF(ISNUMBER(BL293),AVERAGE(OFFSET(AF292,1-$Q$5,0,$Q$5,1)),"")</f>
        <v/>
      </c>
      <c r="BN293">
        <f>IF(ISNUMBER(BL293),(AF293-BL293)^2,"")</f>
        <v/>
      </c>
      <c r="BO293">
        <f>IF(ISNUMBER(BL293),AF293^2,"")</f>
        <v/>
      </c>
      <c r="BP293">
        <f>IF(ISNUMBER(BL293),(AF293-BM293)^2,"")</f>
        <v/>
      </c>
    </row>
    <row r="294">
      <c r="O294">
        <f>IF($R294="","",IF($Q$1="Weekly",INT(($R294-2)/7),IF($Q$1="Quarterly",YEAR($R294)*4+ROUNDUP(MONTH($R294)/3),YEAR($R294)*12+MONTH($R294))))</f>
        <v/>
      </c>
      <c r="P294">
        <f>IF($R294="","",IF($R295="",1,IF($O294&lt;&gt;$O295,1,0)))</f>
        <v/>
      </c>
      <c r="Q294">
        <f>IF($P294=1,SUM($P$7:$P294),"")</f>
        <v/>
      </c>
      <c r="R294">
        <f>IF($A294="","",IF(ISNUMBER($A294),$A294,IFERROR(DATEVALUE($A294),NA())))</f>
        <v/>
      </c>
      <c r="S294" s="7">
        <f>IFERROR(INDEX($R$7:$R$60000,MATCH(ROW()-6,$Q$7:$Q$60000,0)),"")</f>
        <v/>
      </c>
      <c r="T294">
        <f>IFERROR(INDEX($B$7:$B$60000,MATCH(ROW()-6,$Q$7:$Q$60000,0))*1,"")</f>
        <v/>
      </c>
      <c r="U294">
        <f>IFERROR(INDEX($C$7:$C$60000,MATCH(ROW()-6,$Q$7:$Q$60000,0))*1,"")</f>
        <v/>
      </c>
      <c r="V294">
        <f>IFERROR(INDEX($D$7:$D$60000,MATCH(ROW()-6,$Q$7:$Q$60000,0))*1,"")</f>
        <v/>
      </c>
      <c r="W294">
        <f>IFERROR(INDEX($E$7:$E$60000,MATCH(ROW()-6,$Q$7:$Q$60000,0))*1,"")</f>
        <v/>
      </c>
      <c r="X294">
        <f>IFERROR(INDEX($F$7:$F$60000,MATCH(ROW()-6,$Q$7:$Q$60000,0))*1,"")</f>
        <v/>
      </c>
      <c r="Y294">
        <f>IFERROR(INDEX($G$7:$G$60000,MATCH(ROW()-6,$Q$7:$Q$60000,0))*1,"")</f>
        <v/>
      </c>
      <c r="Z294">
        <f>IFERROR(INDEX($H$7:$H$60000,MATCH(ROW()-6,$Q$7:$Q$60000,0))*1,"")</f>
        <v/>
      </c>
      <c r="AA294">
        <f>IFERROR(INDEX($I$7:$I$60000,MATCH(ROW()-6,$Q$7:$Q$60000,0))*1,"")</f>
        <v/>
      </c>
      <c r="AB294">
        <f>IFERROR(INDEX($J$7:$J$60000,MATCH(ROW()-6,$Q$7:$Q$60000,0))*1,"")</f>
        <v/>
      </c>
      <c r="AC294">
        <f>IFERROR(INDEX($K$7:$K$60000,MATCH(ROW()-6,$Q$7:$Q$60000,0))*1,"")</f>
        <v/>
      </c>
      <c r="AF294" s="9">
        <f>IF(OR($S294="",$S293=""),"",IF($B$5="diff",($T294-$T293),LN($T294/$T293)))</f>
        <v/>
      </c>
      <c r="AG294" s="9">
        <f>IF(OR($S294="",$S293=""),"",IF($C$5="diff",(U294-U293),LN(U294/U293)))</f>
        <v/>
      </c>
      <c r="AH294" s="9">
        <f>IF(OR($S294="",$S293=""),"",IF($D$5="diff",(V294-V293),LN(V294/V293)))</f>
        <v/>
      </c>
      <c r="AI294" s="9">
        <f>IF(OR($S294="",$S293=""),"",IF($E$5="diff",(W294-W293),LN(W294/W293)))</f>
        <v/>
      </c>
      <c r="AJ294" s="9">
        <f>IF(OR($S294="",$S293=""),"",IF($F$5="diff",(X294-X293),LN(X294/X293)))</f>
        <v/>
      </c>
      <c r="AK294" s="9">
        <f>IF(OR($S294="",$S293=""),"",IF($G$5="diff",(Y294-Y293),LN(Y294/Y293)))</f>
        <v/>
      </c>
      <c r="AL294" s="9">
        <f>IF(OR($S294="",$S293=""),"",IF($H$5="diff",(Z294-Z293),LN(Z294/Z293)))</f>
        <v/>
      </c>
      <c r="AM294" s="9">
        <f>IF(OR($S294="",$S293=""),"",IF($I$5="diff",(AA294-AA293),LN(AA294/AA293)))</f>
        <v/>
      </c>
      <c r="AN294" s="9">
        <f>IF(OR($S294="",$S293=""),"",IF($J$5="diff",(AB294-AB293),LN(AB294/AB293)))</f>
        <v/>
      </c>
      <c r="AO294" s="9">
        <f>IF(OR($S294="",$S293=""),"",IF($K$5="diff",(AC294-AC293),LN(AC294/AC293)))</f>
        <v/>
      </c>
      <c r="AR294" s="9">
        <f>IF($AF294="","",$AU$13+$AU$4*AG294+$AU$5*AH294+$AU$6*AI294+$AU$7*AJ294+$AU$8*AK294+$AU$9*AL294+$AU$10*AM294+$AU$11*AN294+$AU$12*AO294)</f>
        <v/>
      </c>
      <c r="AY294" s="10">
        <f>IF(AND((ROW()-7)&gt;=$Q$5,(ROW()-6)&lt;=$Q$3),INDEX(LINEST(OFFSET(AF294,1-$Q$5,0,$Q$5,1),OFFSET(AG294,1-$Q$5,0,$Q$5,9),TRUE,TRUE),1,10)*$Q$4,"")</f>
        <v/>
      </c>
      <c r="AZ294" s="9">
        <f>IF(AND((ROW()-7)&gt;=$Q$5,(ROW()-6)&lt;=$Q$3),INDEX(LINEST(OFFSET(AF294,1-$Q$5,0,$Q$5,1),OFFSET(AG294,1-$Q$5,0,$Q$5,9),TRUE,TRUE),1,9),"")</f>
        <v/>
      </c>
      <c r="BA294" s="9">
        <f>IF(AND((ROW()-7)&gt;=$Q$5,(ROW()-6)&lt;=$Q$3),INDEX(LINEST(OFFSET(AF294,1-$Q$5,0,$Q$5,1),OFFSET(AG294,1-$Q$5,0,$Q$5,9),TRUE,TRUE),1,8),"")</f>
        <v/>
      </c>
      <c r="BB294" s="9">
        <f>IF(AND((ROW()-7)&gt;=$Q$5,(ROW()-6)&lt;=$Q$3),INDEX(LINEST(OFFSET(AF294,1-$Q$5,0,$Q$5,1),OFFSET(AG294,1-$Q$5,0,$Q$5,9),TRUE,TRUE),1,7),"")</f>
        <v/>
      </c>
      <c r="BC294" s="9">
        <f>IF(AND((ROW()-7)&gt;=$Q$5,(ROW()-6)&lt;=$Q$3),INDEX(LINEST(OFFSET(AF294,1-$Q$5,0,$Q$5,1),OFFSET(AG294,1-$Q$5,0,$Q$5,9),TRUE,TRUE),1,6),"")</f>
        <v/>
      </c>
      <c r="BD294" s="9">
        <f>IF(AND((ROW()-7)&gt;=$Q$5,(ROW()-6)&lt;=$Q$3),INDEX(LINEST(OFFSET(AF294,1-$Q$5,0,$Q$5,1),OFFSET(AG294,1-$Q$5,0,$Q$5,9),TRUE,TRUE),1,5),"")</f>
        <v/>
      </c>
      <c r="BE294" s="9">
        <f>IF(AND((ROW()-7)&gt;=$Q$5,(ROW()-6)&lt;=$Q$3),INDEX(LINEST(OFFSET(AF294,1-$Q$5,0,$Q$5,1),OFFSET(AG294,1-$Q$5,0,$Q$5,9),TRUE,TRUE),1,4),"")</f>
        <v/>
      </c>
      <c r="BF294" s="9">
        <f>IF(AND((ROW()-7)&gt;=$Q$5,(ROW()-6)&lt;=$Q$3),INDEX(LINEST(OFFSET(AF294,1-$Q$5,0,$Q$5,1),OFFSET(AG294,1-$Q$5,0,$Q$5,9),TRUE,TRUE),1,3),"")</f>
        <v/>
      </c>
      <c r="BG294" s="9">
        <f>IF(AND((ROW()-7)&gt;=$Q$5,(ROW()-6)&lt;=$Q$3),INDEX(LINEST(OFFSET(AF294,1-$Q$5,0,$Q$5,1),OFFSET(AG294,1-$Q$5,0,$Q$5,9),TRUE,TRUE),1,2),"")</f>
        <v/>
      </c>
      <c r="BH294" s="9">
        <f>IF(AND((ROW()-7)&gt;=$Q$5,(ROW()-6)&lt;=$Q$3),INDEX(LINEST(OFFSET(AF294,1-$Q$5,0,$Q$5,1),OFFSET(AG294,1-$Q$5,0,$Q$5,9),TRUE,TRUE),1,1),"")</f>
        <v/>
      </c>
      <c r="BI294" s="10">
        <f>IF(AND((ROW()-7)&gt;=$Q$5,(ROW()-6)&lt;=$Q$3),INDEX(LINEST(OFFSET(AF294,1-$Q$5,0,$Q$5,1),OFFSET(AG294,1-$Q$5,0,$Q$5,9),TRUE,TRUE),3,1),"")</f>
        <v/>
      </c>
      <c r="BL294" s="9">
        <f>IF(AND((ROW()-6)&lt;=$Q$3,ISNUMBER(AY293)),AY293/$Q$4+AZ293*AG294+BA293*AH294+BB293*AI294+BC293*AJ294+BD293*AK294+BE293*AL294+BF293*AM294+BG293*AN294+BH293*AO294,"")</f>
        <v/>
      </c>
      <c r="BM294">
        <f>IF(ISNUMBER(BL294),AVERAGE(OFFSET(AF293,1-$Q$5,0,$Q$5,1)),"")</f>
        <v/>
      </c>
      <c r="BN294">
        <f>IF(ISNUMBER(BL294),(AF294-BL294)^2,"")</f>
        <v/>
      </c>
      <c r="BO294">
        <f>IF(ISNUMBER(BL294),AF294^2,"")</f>
        <v/>
      </c>
      <c r="BP294">
        <f>IF(ISNUMBER(BL294),(AF294-BM294)^2,"")</f>
        <v/>
      </c>
    </row>
    <row r="295">
      <c r="O295">
        <f>IF($R295="","",IF($Q$1="Weekly",INT(($R295-2)/7),IF($Q$1="Quarterly",YEAR($R295)*4+ROUNDUP(MONTH($R295)/3),YEAR($R295)*12+MONTH($R295))))</f>
        <v/>
      </c>
      <c r="P295">
        <f>IF($R295="","",IF($R296="",1,IF($O295&lt;&gt;$O296,1,0)))</f>
        <v/>
      </c>
      <c r="Q295">
        <f>IF($P295=1,SUM($P$7:$P295),"")</f>
        <v/>
      </c>
      <c r="R295">
        <f>IF($A295="","",IF(ISNUMBER($A295),$A295,IFERROR(DATEVALUE($A295),NA())))</f>
        <v/>
      </c>
      <c r="S295" s="7">
        <f>IFERROR(INDEX($R$7:$R$60000,MATCH(ROW()-6,$Q$7:$Q$60000,0)),"")</f>
        <v/>
      </c>
      <c r="T295">
        <f>IFERROR(INDEX($B$7:$B$60000,MATCH(ROW()-6,$Q$7:$Q$60000,0))*1,"")</f>
        <v/>
      </c>
      <c r="U295">
        <f>IFERROR(INDEX($C$7:$C$60000,MATCH(ROW()-6,$Q$7:$Q$60000,0))*1,"")</f>
        <v/>
      </c>
      <c r="V295">
        <f>IFERROR(INDEX($D$7:$D$60000,MATCH(ROW()-6,$Q$7:$Q$60000,0))*1,"")</f>
        <v/>
      </c>
      <c r="W295">
        <f>IFERROR(INDEX($E$7:$E$60000,MATCH(ROW()-6,$Q$7:$Q$60000,0))*1,"")</f>
        <v/>
      </c>
      <c r="X295">
        <f>IFERROR(INDEX($F$7:$F$60000,MATCH(ROW()-6,$Q$7:$Q$60000,0))*1,"")</f>
        <v/>
      </c>
      <c r="Y295">
        <f>IFERROR(INDEX($G$7:$G$60000,MATCH(ROW()-6,$Q$7:$Q$60000,0))*1,"")</f>
        <v/>
      </c>
      <c r="Z295">
        <f>IFERROR(INDEX($H$7:$H$60000,MATCH(ROW()-6,$Q$7:$Q$60000,0))*1,"")</f>
        <v/>
      </c>
      <c r="AA295">
        <f>IFERROR(INDEX($I$7:$I$60000,MATCH(ROW()-6,$Q$7:$Q$60000,0))*1,"")</f>
        <v/>
      </c>
      <c r="AB295">
        <f>IFERROR(INDEX($J$7:$J$60000,MATCH(ROW()-6,$Q$7:$Q$60000,0))*1,"")</f>
        <v/>
      </c>
      <c r="AC295">
        <f>IFERROR(INDEX($K$7:$K$60000,MATCH(ROW()-6,$Q$7:$Q$60000,0))*1,"")</f>
        <v/>
      </c>
      <c r="AF295" s="9">
        <f>IF(OR($S295="",$S294=""),"",IF($B$5="diff",($T295-$T294),LN($T295/$T294)))</f>
        <v/>
      </c>
      <c r="AG295" s="9">
        <f>IF(OR($S295="",$S294=""),"",IF($C$5="diff",(U295-U294),LN(U295/U294)))</f>
        <v/>
      </c>
      <c r="AH295" s="9">
        <f>IF(OR($S295="",$S294=""),"",IF($D$5="diff",(V295-V294),LN(V295/V294)))</f>
        <v/>
      </c>
      <c r="AI295" s="9">
        <f>IF(OR($S295="",$S294=""),"",IF($E$5="diff",(W295-W294),LN(W295/W294)))</f>
        <v/>
      </c>
      <c r="AJ295" s="9">
        <f>IF(OR($S295="",$S294=""),"",IF($F$5="diff",(X295-X294),LN(X295/X294)))</f>
        <v/>
      </c>
      <c r="AK295" s="9">
        <f>IF(OR($S295="",$S294=""),"",IF($G$5="diff",(Y295-Y294),LN(Y295/Y294)))</f>
        <v/>
      </c>
      <c r="AL295" s="9">
        <f>IF(OR($S295="",$S294=""),"",IF($H$5="diff",(Z295-Z294),LN(Z295/Z294)))</f>
        <v/>
      </c>
      <c r="AM295" s="9">
        <f>IF(OR($S295="",$S294=""),"",IF($I$5="diff",(AA295-AA294),LN(AA295/AA294)))</f>
        <v/>
      </c>
      <c r="AN295" s="9">
        <f>IF(OR($S295="",$S294=""),"",IF($J$5="diff",(AB295-AB294),LN(AB295/AB294)))</f>
        <v/>
      </c>
      <c r="AO295" s="9">
        <f>IF(OR($S295="",$S294=""),"",IF($K$5="diff",(AC295-AC294),LN(AC295/AC294)))</f>
        <v/>
      </c>
      <c r="AR295" s="9">
        <f>IF($AF295="","",$AU$13+$AU$4*AG295+$AU$5*AH295+$AU$6*AI295+$AU$7*AJ295+$AU$8*AK295+$AU$9*AL295+$AU$10*AM295+$AU$11*AN295+$AU$12*AO295)</f>
        <v/>
      </c>
      <c r="AY295" s="10">
        <f>IF(AND((ROW()-7)&gt;=$Q$5,(ROW()-6)&lt;=$Q$3),INDEX(LINEST(OFFSET(AF295,1-$Q$5,0,$Q$5,1),OFFSET(AG295,1-$Q$5,0,$Q$5,9),TRUE,TRUE),1,10)*$Q$4,"")</f>
        <v/>
      </c>
      <c r="AZ295" s="9">
        <f>IF(AND((ROW()-7)&gt;=$Q$5,(ROW()-6)&lt;=$Q$3),INDEX(LINEST(OFFSET(AF295,1-$Q$5,0,$Q$5,1),OFFSET(AG295,1-$Q$5,0,$Q$5,9),TRUE,TRUE),1,9),"")</f>
        <v/>
      </c>
      <c r="BA295" s="9">
        <f>IF(AND((ROW()-7)&gt;=$Q$5,(ROW()-6)&lt;=$Q$3),INDEX(LINEST(OFFSET(AF295,1-$Q$5,0,$Q$5,1),OFFSET(AG295,1-$Q$5,0,$Q$5,9),TRUE,TRUE),1,8),"")</f>
        <v/>
      </c>
      <c r="BB295" s="9">
        <f>IF(AND((ROW()-7)&gt;=$Q$5,(ROW()-6)&lt;=$Q$3),INDEX(LINEST(OFFSET(AF295,1-$Q$5,0,$Q$5,1),OFFSET(AG295,1-$Q$5,0,$Q$5,9),TRUE,TRUE),1,7),"")</f>
        <v/>
      </c>
      <c r="BC295" s="9">
        <f>IF(AND((ROW()-7)&gt;=$Q$5,(ROW()-6)&lt;=$Q$3),INDEX(LINEST(OFFSET(AF295,1-$Q$5,0,$Q$5,1),OFFSET(AG295,1-$Q$5,0,$Q$5,9),TRUE,TRUE),1,6),"")</f>
        <v/>
      </c>
      <c r="BD295" s="9">
        <f>IF(AND((ROW()-7)&gt;=$Q$5,(ROW()-6)&lt;=$Q$3),INDEX(LINEST(OFFSET(AF295,1-$Q$5,0,$Q$5,1),OFFSET(AG295,1-$Q$5,0,$Q$5,9),TRUE,TRUE),1,5),"")</f>
        <v/>
      </c>
      <c r="BE295" s="9">
        <f>IF(AND((ROW()-7)&gt;=$Q$5,(ROW()-6)&lt;=$Q$3),INDEX(LINEST(OFFSET(AF295,1-$Q$5,0,$Q$5,1),OFFSET(AG295,1-$Q$5,0,$Q$5,9),TRUE,TRUE),1,4),"")</f>
        <v/>
      </c>
      <c r="BF295" s="9">
        <f>IF(AND((ROW()-7)&gt;=$Q$5,(ROW()-6)&lt;=$Q$3),INDEX(LINEST(OFFSET(AF295,1-$Q$5,0,$Q$5,1),OFFSET(AG295,1-$Q$5,0,$Q$5,9),TRUE,TRUE),1,3),"")</f>
        <v/>
      </c>
      <c r="BG295" s="9">
        <f>IF(AND((ROW()-7)&gt;=$Q$5,(ROW()-6)&lt;=$Q$3),INDEX(LINEST(OFFSET(AF295,1-$Q$5,0,$Q$5,1),OFFSET(AG295,1-$Q$5,0,$Q$5,9),TRUE,TRUE),1,2),"")</f>
        <v/>
      </c>
      <c r="BH295" s="9">
        <f>IF(AND((ROW()-7)&gt;=$Q$5,(ROW()-6)&lt;=$Q$3),INDEX(LINEST(OFFSET(AF295,1-$Q$5,0,$Q$5,1),OFFSET(AG295,1-$Q$5,0,$Q$5,9),TRUE,TRUE),1,1),"")</f>
        <v/>
      </c>
      <c r="BI295" s="10">
        <f>IF(AND((ROW()-7)&gt;=$Q$5,(ROW()-6)&lt;=$Q$3),INDEX(LINEST(OFFSET(AF295,1-$Q$5,0,$Q$5,1),OFFSET(AG295,1-$Q$5,0,$Q$5,9),TRUE,TRUE),3,1),"")</f>
        <v/>
      </c>
      <c r="BL295" s="9">
        <f>IF(AND((ROW()-6)&lt;=$Q$3,ISNUMBER(AY294)),AY294/$Q$4+AZ294*AG295+BA294*AH295+BB294*AI295+BC294*AJ295+BD294*AK295+BE294*AL295+BF294*AM295+BG294*AN295+BH294*AO295,"")</f>
        <v/>
      </c>
      <c r="BM295">
        <f>IF(ISNUMBER(BL295),AVERAGE(OFFSET(AF294,1-$Q$5,0,$Q$5,1)),"")</f>
        <v/>
      </c>
      <c r="BN295">
        <f>IF(ISNUMBER(BL295),(AF295-BL295)^2,"")</f>
        <v/>
      </c>
      <c r="BO295">
        <f>IF(ISNUMBER(BL295),AF295^2,"")</f>
        <v/>
      </c>
      <c r="BP295">
        <f>IF(ISNUMBER(BL295),(AF295-BM295)^2,"")</f>
        <v/>
      </c>
    </row>
    <row r="296">
      <c r="O296">
        <f>IF($R296="","",IF($Q$1="Weekly",INT(($R296-2)/7),IF($Q$1="Quarterly",YEAR($R296)*4+ROUNDUP(MONTH($R296)/3),YEAR($R296)*12+MONTH($R296))))</f>
        <v/>
      </c>
      <c r="P296">
        <f>IF($R296="","",IF($R297="",1,IF($O296&lt;&gt;$O297,1,0)))</f>
        <v/>
      </c>
      <c r="Q296">
        <f>IF($P296=1,SUM($P$7:$P296),"")</f>
        <v/>
      </c>
      <c r="R296">
        <f>IF($A296="","",IF(ISNUMBER($A296),$A296,IFERROR(DATEVALUE($A296),NA())))</f>
        <v/>
      </c>
      <c r="S296" s="7">
        <f>IFERROR(INDEX($R$7:$R$60000,MATCH(ROW()-6,$Q$7:$Q$60000,0)),"")</f>
        <v/>
      </c>
      <c r="T296">
        <f>IFERROR(INDEX($B$7:$B$60000,MATCH(ROW()-6,$Q$7:$Q$60000,0))*1,"")</f>
        <v/>
      </c>
      <c r="U296">
        <f>IFERROR(INDEX($C$7:$C$60000,MATCH(ROW()-6,$Q$7:$Q$60000,0))*1,"")</f>
        <v/>
      </c>
      <c r="V296">
        <f>IFERROR(INDEX($D$7:$D$60000,MATCH(ROW()-6,$Q$7:$Q$60000,0))*1,"")</f>
        <v/>
      </c>
      <c r="W296">
        <f>IFERROR(INDEX($E$7:$E$60000,MATCH(ROW()-6,$Q$7:$Q$60000,0))*1,"")</f>
        <v/>
      </c>
      <c r="X296">
        <f>IFERROR(INDEX($F$7:$F$60000,MATCH(ROW()-6,$Q$7:$Q$60000,0))*1,"")</f>
        <v/>
      </c>
      <c r="Y296">
        <f>IFERROR(INDEX($G$7:$G$60000,MATCH(ROW()-6,$Q$7:$Q$60000,0))*1,"")</f>
        <v/>
      </c>
      <c r="Z296">
        <f>IFERROR(INDEX($H$7:$H$60000,MATCH(ROW()-6,$Q$7:$Q$60000,0))*1,"")</f>
        <v/>
      </c>
      <c r="AA296">
        <f>IFERROR(INDEX($I$7:$I$60000,MATCH(ROW()-6,$Q$7:$Q$60000,0))*1,"")</f>
        <v/>
      </c>
      <c r="AB296">
        <f>IFERROR(INDEX($J$7:$J$60000,MATCH(ROW()-6,$Q$7:$Q$60000,0))*1,"")</f>
        <v/>
      </c>
      <c r="AC296">
        <f>IFERROR(INDEX($K$7:$K$60000,MATCH(ROW()-6,$Q$7:$Q$60000,0))*1,"")</f>
        <v/>
      </c>
      <c r="AF296" s="9">
        <f>IF(OR($S296="",$S295=""),"",IF($B$5="diff",($T296-$T295),LN($T296/$T295)))</f>
        <v/>
      </c>
      <c r="AG296" s="9">
        <f>IF(OR($S296="",$S295=""),"",IF($C$5="diff",(U296-U295),LN(U296/U295)))</f>
        <v/>
      </c>
      <c r="AH296" s="9">
        <f>IF(OR($S296="",$S295=""),"",IF($D$5="diff",(V296-V295),LN(V296/V295)))</f>
        <v/>
      </c>
      <c r="AI296" s="9">
        <f>IF(OR($S296="",$S295=""),"",IF($E$5="diff",(W296-W295),LN(W296/W295)))</f>
        <v/>
      </c>
      <c r="AJ296" s="9">
        <f>IF(OR($S296="",$S295=""),"",IF($F$5="diff",(X296-X295),LN(X296/X295)))</f>
        <v/>
      </c>
      <c r="AK296" s="9">
        <f>IF(OR($S296="",$S295=""),"",IF($G$5="diff",(Y296-Y295),LN(Y296/Y295)))</f>
        <v/>
      </c>
      <c r="AL296" s="9">
        <f>IF(OR($S296="",$S295=""),"",IF($H$5="diff",(Z296-Z295),LN(Z296/Z295)))</f>
        <v/>
      </c>
      <c r="AM296" s="9">
        <f>IF(OR($S296="",$S295=""),"",IF($I$5="diff",(AA296-AA295),LN(AA296/AA295)))</f>
        <v/>
      </c>
      <c r="AN296" s="9">
        <f>IF(OR($S296="",$S295=""),"",IF($J$5="diff",(AB296-AB295),LN(AB296/AB295)))</f>
        <v/>
      </c>
      <c r="AO296" s="9">
        <f>IF(OR($S296="",$S295=""),"",IF($K$5="diff",(AC296-AC295),LN(AC296/AC295)))</f>
        <v/>
      </c>
      <c r="AR296" s="9">
        <f>IF($AF296="","",$AU$13+$AU$4*AG296+$AU$5*AH296+$AU$6*AI296+$AU$7*AJ296+$AU$8*AK296+$AU$9*AL296+$AU$10*AM296+$AU$11*AN296+$AU$12*AO296)</f>
        <v/>
      </c>
      <c r="AY296" s="10">
        <f>IF(AND((ROW()-7)&gt;=$Q$5,(ROW()-6)&lt;=$Q$3),INDEX(LINEST(OFFSET(AF296,1-$Q$5,0,$Q$5,1),OFFSET(AG296,1-$Q$5,0,$Q$5,9),TRUE,TRUE),1,10)*$Q$4,"")</f>
        <v/>
      </c>
      <c r="AZ296" s="9">
        <f>IF(AND((ROW()-7)&gt;=$Q$5,(ROW()-6)&lt;=$Q$3),INDEX(LINEST(OFFSET(AF296,1-$Q$5,0,$Q$5,1),OFFSET(AG296,1-$Q$5,0,$Q$5,9),TRUE,TRUE),1,9),"")</f>
        <v/>
      </c>
      <c r="BA296" s="9">
        <f>IF(AND((ROW()-7)&gt;=$Q$5,(ROW()-6)&lt;=$Q$3),INDEX(LINEST(OFFSET(AF296,1-$Q$5,0,$Q$5,1),OFFSET(AG296,1-$Q$5,0,$Q$5,9),TRUE,TRUE),1,8),"")</f>
        <v/>
      </c>
      <c r="BB296" s="9">
        <f>IF(AND((ROW()-7)&gt;=$Q$5,(ROW()-6)&lt;=$Q$3),INDEX(LINEST(OFFSET(AF296,1-$Q$5,0,$Q$5,1),OFFSET(AG296,1-$Q$5,0,$Q$5,9),TRUE,TRUE),1,7),"")</f>
        <v/>
      </c>
      <c r="BC296" s="9">
        <f>IF(AND((ROW()-7)&gt;=$Q$5,(ROW()-6)&lt;=$Q$3),INDEX(LINEST(OFFSET(AF296,1-$Q$5,0,$Q$5,1),OFFSET(AG296,1-$Q$5,0,$Q$5,9),TRUE,TRUE),1,6),"")</f>
        <v/>
      </c>
      <c r="BD296" s="9">
        <f>IF(AND((ROW()-7)&gt;=$Q$5,(ROW()-6)&lt;=$Q$3),INDEX(LINEST(OFFSET(AF296,1-$Q$5,0,$Q$5,1),OFFSET(AG296,1-$Q$5,0,$Q$5,9),TRUE,TRUE),1,5),"")</f>
        <v/>
      </c>
      <c r="BE296" s="9">
        <f>IF(AND((ROW()-7)&gt;=$Q$5,(ROW()-6)&lt;=$Q$3),INDEX(LINEST(OFFSET(AF296,1-$Q$5,0,$Q$5,1),OFFSET(AG296,1-$Q$5,0,$Q$5,9),TRUE,TRUE),1,4),"")</f>
        <v/>
      </c>
      <c r="BF296" s="9">
        <f>IF(AND((ROW()-7)&gt;=$Q$5,(ROW()-6)&lt;=$Q$3),INDEX(LINEST(OFFSET(AF296,1-$Q$5,0,$Q$5,1),OFFSET(AG296,1-$Q$5,0,$Q$5,9),TRUE,TRUE),1,3),"")</f>
        <v/>
      </c>
      <c r="BG296" s="9">
        <f>IF(AND((ROW()-7)&gt;=$Q$5,(ROW()-6)&lt;=$Q$3),INDEX(LINEST(OFFSET(AF296,1-$Q$5,0,$Q$5,1),OFFSET(AG296,1-$Q$5,0,$Q$5,9),TRUE,TRUE),1,2),"")</f>
        <v/>
      </c>
      <c r="BH296" s="9">
        <f>IF(AND((ROW()-7)&gt;=$Q$5,(ROW()-6)&lt;=$Q$3),INDEX(LINEST(OFFSET(AF296,1-$Q$5,0,$Q$5,1),OFFSET(AG296,1-$Q$5,0,$Q$5,9),TRUE,TRUE),1,1),"")</f>
        <v/>
      </c>
      <c r="BI296" s="10">
        <f>IF(AND((ROW()-7)&gt;=$Q$5,(ROW()-6)&lt;=$Q$3),INDEX(LINEST(OFFSET(AF296,1-$Q$5,0,$Q$5,1),OFFSET(AG296,1-$Q$5,0,$Q$5,9),TRUE,TRUE),3,1),"")</f>
        <v/>
      </c>
      <c r="BL296" s="9">
        <f>IF(AND((ROW()-6)&lt;=$Q$3,ISNUMBER(AY295)),AY295/$Q$4+AZ295*AG296+BA295*AH296+BB295*AI296+BC295*AJ296+BD295*AK296+BE295*AL296+BF295*AM296+BG295*AN296+BH295*AO296,"")</f>
        <v/>
      </c>
      <c r="BM296">
        <f>IF(ISNUMBER(BL296),AVERAGE(OFFSET(AF295,1-$Q$5,0,$Q$5,1)),"")</f>
        <v/>
      </c>
      <c r="BN296">
        <f>IF(ISNUMBER(BL296),(AF296-BL296)^2,"")</f>
        <v/>
      </c>
      <c r="BO296">
        <f>IF(ISNUMBER(BL296),AF296^2,"")</f>
        <v/>
      </c>
      <c r="BP296">
        <f>IF(ISNUMBER(BL296),(AF296-BM296)^2,"")</f>
        <v/>
      </c>
    </row>
    <row r="297">
      <c r="O297">
        <f>IF($R297="","",IF($Q$1="Weekly",INT(($R297-2)/7),IF($Q$1="Quarterly",YEAR($R297)*4+ROUNDUP(MONTH($R297)/3),YEAR($R297)*12+MONTH($R297))))</f>
        <v/>
      </c>
      <c r="P297">
        <f>IF($R297="","",IF($R298="",1,IF($O297&lt;&gt;$O298,1,0)))</f>
        <v/>
      </c>
      <c r="Q297">
        <f>IF($P297=1,SUM($P$7:$P297),"")</f>
        <v/>
      </c>
      <c r="R297">
        <f>IF($A297="","",IF(ISNUMBER($A297),$A297,IFERROR(DATEVALUE($A297),NA())))</f>
        <v/>
      </c>
      <c r="S297" s="7">
        <f>IFERROR(INDEX($R$7:$R$60000,MATCH(ROW()-6,$Q$7:$Q$60000,0)),"")</f>
        <v/>
      </c>
      <c r="T297">
        <f>IFERROR(INDEX($B$7:$B$60000,MATCH(ROW()-6,$Q$7:$Q$60000,0))*1,"")</f>
        <v/>
      </c>
      <c r="U297">
        <f>IFERROR(INDEX($C$7:$C$60000,MATCH(ROW()-6,$Q$7:$Q$60000,0))*1,"")</f>
        <v/>
      </c>
      <c r="V297">
        <f>IFERROR(INDEX($D$7:$D$60000,MATCH(ROW()-6,$Q$7:$Q$60000,0))*1,"")</f>
        <v/>
      </c>
      <c r="W297">
        <f>IFERROR(INDEX($E$7:$E$60000,MATCH(ROW()-6,$Q$7:$Q$60000,0))*1,"")</f>
        <v/>
      </c>
      <c r="X297">
        <f>IFERROR(INDEX($F$7:$F$60000,MATCH(ROW()-6,$Q$7:$Q$60000,0))*1,"")</f>
        <v/>
      </c>
      <c r="Y297">
        <f>IFERROR(INDEX($G$7:$G$60000,MATCH(ROW()-6,$Q$7:$Q$60000,0))*1,"")</f>
        <v/>
      </c>
      <c r="Z297">
        <f>IFERROR(INDEX($H$7:$H$60000,MATCH(ROW()-6,$Q$7:$Q$60000,0))*1,"")</f>
        <v/>
      </c>
      <c r="AA297">
        <f>IFERROR(INDEX($I$7:$I$60000,MATCH(ROW()-6,$Q$7:$Q$60000,0))*1,"")</f>
        <v/>
      </c>
      <c r="AB297">
        <f>IFERROR(INDEX($J$7:$J$60000,MATCH(ROW()-6,$Q$7:$Q$60000,0))*1,"")</f>
        <v/>
      </c>
      <c r="AC297">
        <f>IFERROR(INDEX($K$7:$K$60000,MATCH(ROW()-6,$Q$7:$Q$60000,0))*1,"")</f>
        <v/>
      </c>
      <c r="AF297" s="9">
        <f>IF(OR($S297="",$S296=""),"",IF($B$5="diff",($T297-$T296),LN($T297/$T296)))</f>
        <v/>
      </c>
      <c r="AG297" s="9">
        <f>IF(OR($S297="",$S296=""),"",IF($C$5="diff",(U297-U296),LN(U297/U296)))</f>
        <v/>
      </c>
      <c r="AH297" s="9">
        <f>IF(OR($S297="",$S296=""),"",IF($D$5="diff",(V297-V296),LN(V297/V296)))</f>
        <v/>
      </c>
      <c r="AI297" s="9">
        <f>IF(OR($S297="",$S296=""),"",IF($E$5="diff",(W297-W296),LN(W297/W296)))</f>
        <v/>
      </c>
      <c r="AJ297" s="9">
        <f>IF(OR($S297="",$S296=""),"",IF($F$5="diff",(X297-X296),LN(X297/X296)))</f>
        <v/>
      </c>
      <c r="AK297" s="9">
        <f>IF(OR($S297="",$S296=""),"",IF($G$5="diff",(Y297-Y296),LN(Y297/Y296)))</f>
        <v/>
      </c>
      <c r="AL297" s="9">
        <f>IF(OR($S297="",$S296=""),"",IF($H$5="diff",(Z297-Z296),LN(Z297/Z296)))</f>
        <v/>
      </c>
      <c r="AM297" s="9">
        <f>IF(OR($S297="",$S296=""),"",IF($I$5="diff",(AA297-AA296),LN(AA297/AA296)))</f>
        <v/>
      </c>
      <c r="AN297" s="9">
        <f>IF(OR($S297="",$S296=""),"",IF($J$5="diff",(AB297-AB296),LN(AB297/AB296)))</f>
        <v/>
      </c>
      <c r="AO297" s="9">
        <f>IF(OR($S297="",$S296=""),"",IF($K$5="diff",(AC297-AC296),LN(AC297/AC296)))</f>
        <v/>
      </c>
      <c r="AR297" s="9">
        <f>IF($AF297="","",$AU$13+$AU$4*AG297+$AU$5*AH297+$AU$6*AI297+$AU$7*AJ297+$AU$8*AK297+$AU$9*AL297+$AU$10*AM297+$AU$11*AN297+$AU$12*AO297)</f>
        <v/>
      </c>
      <c r="AY297" s="10">
        <f>IF(AND((ROW()-7)&gt;=$Q$5,(ROW()-6)&lt;=$Q$3),INDEX(LINEST(OFFSET(AF297,1-$Q$5,0,$Q$5,1),OFFSET(AG297,1-$Q$5,0,$Q$5,9),TRUE,TRUE),1,10)*$Q$4,"")</f>
        <v/>
      </c>
      <c r="AZ297" s="9">
        <f>IF(AND((ROW()-7)&gt;=$Q$5,(ROW()-6)&lt;=$Q$3),INDEX(LINEST(OFFSET(AF297,1-$Q$5,0,$Q$5,1),OFFSET(AG297,1-$Q$5,0,$Q$5,9),TRUE,TRUE),1,9),"")</f>
        <v/>
      </c>
      <c r="BA297" s="9">
        <f>IF(AND((ROW()-7)&gt;=$Q$5,(ROW()-6)&lt;=$Q$3),INDEX(LINEST(OFFSET(AF297,1-$Q$5,0,$Q$5,1),OFFSET(AG297,1-$Q$5,0,$Q$5,9),TRUE,TRUE),1,8),"")</f>
        <v/>
      </c>
      <c r="BB297" s="9">
        <f>IF(AND((ROW()-7)&gt;=$Q$5,(ROW()-6)&lt;=$Q$3),INDEX(LINEST(OFFSET(AF297,1-$Q$5,0,$Q$5,1),OFFSET(AG297,1-$Q$5,0,$Q$5,9),TRUE,TRUE),1,7),"")</f>
        <v/>
      </c>
      <c r="BC297" s="9">
        <f>IF(AND((ROW()-7)&gt;=$Q$5,(ROW()-6)&lt;=$Q$3),INDEX(LINEST(OFFSET(AF297,1-$Q$5,0,$Q$5,1),OFFSET(AG297,1-$Q$5,0,$Q$5,9),TRUE,TRUE),1,6),"")</f>
        <v/>
      </c>
      <c r="BD297" s="9">
        <f>IF(AND((ROW()-7)&gt;=$Q$5,(ROW()-6)&lt;=$Q$3),INDEX(LINEST(OFFSET(AF297,1-$Q$5,0,$Q$5,1),OFFSET(AG297,1-$Q$5,0,$Q$5,9),TRUE,TRUE),1,5),"")</f>
        <v/>
      </c>
      <c r="BE297" s="9">
        <f>IF(AND((ROW()-7)&gt;=$Q$5,(ROW()-6)&lt;=$Q$3),INDEX(LINEST(OFFSET(AF297,1-$Q$5,0,$Q$5,1),OFFSET(AG297,1-$Q$5,0,$Q$5,9),TRUE,TRUE),1,4),"")</f>
        <v/>
      </c>
      <c r="BF297" s="9">
        <f>IF(AND((ROW()-7)&gt;=$Q$5,(ROW()-6)&lt;=$Q$3),INDEX(LINEST(OFFSET(AF297,1-$Q$5,0,$Q$5,1),OFFSET(AG297,1-$Q$5,0,$Q$5,9),TRUE,TRUE),1,3),"")</f>
        <v/>
      </c>
      <c r="BG297" s="9">
        <f>IF(AND((ROW()-7)&gt;=$Q$5,(ROW()-6)&lt;=$Q$3),INDEX(LINEST(OFFSET(AF297,1-$Q$5,0,$Q$5,1),OFFSET(AG297,1-$Q$5,0,$Q$5,9),TRUE,TRUE),1,2),"")</f>
        <v/>
      </c>
      <c r="BH297" s="9">
        <f>IF(AND((ROW()-7)&gt;=$Q$5,(ROW()-6)&lt;=$Q$3),INDEX(LINEST(OFFSET(AF297,1-$Q$5,0,$Q$5,1),OFFSET(AG297,1-$Q$5,0,$Q$5,9),TRUE,TRUE),1,1),"")</f>
        <v/>
      </c>
      <c r="BI297" s="10">
        <f>IF(AND((ROW()-7)&gt;=$Q$5,(ROW()-6)&lt;=$Q$3),INDEX(LINEST(OFFSET(AF297,1-$Q$5,0,$Q$5,1),OFFSET(AG297,1-$Q$5,0,$Q$5,9),TRUE,TRUE),3,1),"")</f>
        <v/>
      </c>
      <c r="BL297" s="9">
        <f>IF(AND((ROW()-6)&lt;=$Q$3,ISNUMBER(AY296)),AY296/$Q$4+AZ296*AG297+BA296*AH297+BB296*AI297+BC296*AJ297+BD296*AK297+BE296*AL297+BF296*AM297+BG296*AN297+BH296*AO297,"")</f>
        <v/>
      </c>
      <c r="BM297">
        <f>IF(ISNUMBER(BL297),AVERAGE(OFFSET(AF296,1-$Q$5,0,$Q$5,1)),"")</f>
        <v/>
      </c>
      <c r="BN297">
        <f>IF(ISNUMBER(BL297),(AF297-BL297)^2,"")</f>
        <v/>
      </c>
      <c r="BO297">
        <f>IF(ISNUMBER(BL297),AF297^2,"")</f>
        <v/>
      </c>
      <c r="BP297">
        <f>IF(ISNUMBER(BL297),(AF297-BM297)^2,"")</f>
        <v/>
      </c>
    </row>
    <row r="298">
      <c r="O298">
        <f>IF($R298="","",IF($Q$1="Weekly",INT(($R298-2)/7),IF($Q$1="Quarterly",YEAR($R298)*4+ROUNDUP(MONTH($R298)/3),YEAR($R298)*12+MONTH($R298))))</f>
        <v/>
      </c>
      <c r="P298">
        <f>IF($R298="","",IF($R299="",1,IF($O298&lt;&gt;$O299,1,0)))</f>
        <v/>
      </c>
      <c r="Q298">
        <f>IF($P298=1,SUM($P$7:$P298),"")</f>
        <v/>
      </c>
      <c r="R298">
        <f>IF($A298="","",IF(ISNUMBER($A298),$A298,IFERROR(DATEVALUE($A298),NA())))</f>
        <v/>
      </c>
      <c r="S298" s="7">
        <f>IFERROR(INDEX($R$7:$R$60000,MATCH(ROW()-6,$Q$7:$Q$60000,0)),"")</f>
        <v/>
      </c>
      <c r="T298">
        <f>IFERROR(INDEX($B$7:$B$60000,MATCH(ROW()-6,$Q$7:$Q$60000,0))*1,"")</f>
        <v/>
      </c>
      <c r="U298">
        <f>IFERROR(INDEX($C$7:$C$60000,MATCH(ROW()-6,$Q$7:$Q$60000,0))*1,"")</f>
        <v/>
      </c>
      <c r="V298">
        <f>IFERROR(INDEX($D$7:$D$60000,MATCH(ROW()-6,$Q$7:$Q$60000,0))*1,"")</f>
        <v/>
      </c>
      <c r="W298">
        <f>IFERROR(INDEX($E$7:$E$60000,MATCH(ROW()-6,$Q$7:$Q$60000,0))*1,"")</f>
        <v/>
      </c>
      <c r="X298">
        <f>IFERROR(INDEX($F$7:$F$60000,MATCH(ROW()-6,$Q$7:$Q$60000,0))*1,"")</f>
        <v/>
      </c>
      <c r="Y298">
        <f>IFERROR(INDEX($G$7:$G$60000,MATCH(ROW()-6,$Q$7:$Q$60000,0))*1,"")</f>
        <v/>
      </c>
      <c r="Z298">
        <f>IFERROR(INDEX($H$7:$H$60000,MATCH(ROW()-6,$Q$7:$Q$60000,0))*1,"")</f>
        <v/>
      </c>
      <c r="AA298">
        <f>IFERROR(INDEX($I$7:$I$60000,MATCH(ROW()-6,$Q$7:$Q$60000,0))*1,"")</f>
        <v/>
      </c>
      <c r="AB298">
        <f>IFERROR(INDEX($J$7:$J$60000,MATCH(ROW()-6,$Q$7:$Q$60000,0))*1,"")</f>
        <v/>
      </c>
      <c r="AC298">
        <f>IFERROR(INDEX($K$7:$K$60000,MATCH(ROW()-6,$Q$7:$Q$60000,0))*1,"")</f>
        <v/>
      </c>
      <c r="AF298" s="9">
        <f>IF(OR($S298="",$S297=""),"",IF($B$5="diff",($T298-$T297),LN($T298/$T297)))</f>
        <v/>
      </c>
      <c r="AG298" s="9">
        <f>IF(OR($S298="",$S297=""),"",IF($C$5="diff",(U298-U297),LN(U298/U297)))</f>
        <v/>
      </c>
      <c r="AH298" s="9">
        <f>IF(OR($S298="",$S297=""),"",IF($D$5="diff",(V298-V297),LN(V298/V297)))</f>
        <v/>
      </c>
      <c r="AI298" s="9">
        <f>IF(OR($S298="",$S297=""),"",IF($E$5="diff",(W298-W297),LN(W298/W297)))</f>
        <v/>
      </c>
      <c r="AJ298" s="9">
        <f>IF(OR($S298="",$S297=""),"",IF($F$5="diff",(X298-X297),LN(X298/X297)))</f>
        <v/>
      </c>
      <c r="AK298" s="9">
        <f>IF(OR($S298="",$S297=""),"",IF($G$5="diff",(Y298-Y297),LN(Y298/Y297)))</f>
        <v/>
      </c>
      <c r="AL298" s="9">
        <f>IF(OR($S298="",$S297=""),"",IF($H$5="diff",(Z298-Z297),LN(Z298/Z297)))</f>
        <v/>
      </c>
      <c r="AM298" s="9">
        <f>IF(OR($S298="",$S297=""),"",IF($I$5="diff",(AA298-AA297),LN(AA298/AA297)))</f>
        <v/>
      </c>
      <c r="AN298" s="9">
        <f>IF(OR($S298="",$S297=""),"",IF($J$5="diff",(AB298-AB297),LN(AB298/AB297)))</f>
        <v/>
      </c>
      <c r="AO298" s="9">
        <f>IF(OR($S298="",$S297=""),"",IF($K$5="diff",(AC298-AC297),LN(AC298/AC297)))</f>
        <v/>
      </c>
      <c r="AR298" s="9">
        <f>IF($AF298="","",$AU$13+$AU$4*AG298+$AU$5*AH298+$AU$6*AI298+$AU$7*AJ298+$AU$8*AK298+$AU$9*AL298+$AU$10*AM298+$AU$11*AN298+$AU$12*AO298)</f>
        <v/>
      </c>
      <c r="AY298" s="10">
        <f>IF(AND((ROW()-7)&gt;=$Q$5,(ROW()-6)&lt;=$Q$3),INDEX(LINEST(OFFSET(AF298,1-$Q$5,0,$Q$5,1),OFFSET(AG298,1-$Q$5,0,$Q$5,9),TRUE,TRUE),1,10)*$Q$4,"")</f>
        <v/>
      </c>
      <c r="AZ298" s="9">
        <f>IF(AND((ROW()-7)&gt;=$Q$5,(ROW()-6)&lt;=$Q$3),INDEX(LINEST(OFFSET(AF298,1-$Q$5,0,$Q$5,1),OFFSET(AG298,1-$Q$5,0,$Q$5,9),TRUE,TRUE),1,9),"")</f>
        <v/>
      </c>
      <c r="BA298" s="9">
        <f>IF(AND((ROW()-7)&gt;=$Q$5,(ROW()-6)&lt;=$Q$3),INDEX(LINEST(OFFSET(AF298,1-$Q$5,0,$Q$5,1),OFFSET(AG298,1-$Q$5,0,$Q$5,9),TRUE,TRUE),1,8),"")</f>
        <v/>
      </c>
      <c r="BB298" s="9">
        <f>IF(AND((ROW()-7)&gt;=$Q$5,(ROW()-6)&lt;=$Q$3),INDEX(LINEST(OFFSET(AF298,1-$Q$5,0,$Q$5,1),OFFSET(AG298,1-$Q$5,0,$Q$5,9),TRUE,TRUE),1,7),"")</f>
        <v/>
      </c>
      <c r="BC298" s="9">
        <f>IF(AND((ROW()-7)&gt;=$Q$5,(ROW()-6)&lt;=$Q$3),INDEX(LINEST(OFFSET(AF298,1-$Q$5,0,$Q$5,1),OFFSET(AG298,1-$Q$5,0,$Q$5,9),TRUE,TRUE),1,6),"")</f>
        <v/>
      </c>
      <c r="BD298" s="9">
        <f>IF(AND((ROW()-7)&gt;=$Q$5,(ROW()-6)&lt;=$Q$3),INDEX(LINEST(OFFSET(AF298,1-$Q$5,0,$Q$5,1),OFFSET(AG298,1-$Q$5,0,$Q$5,9),TRUE,TRUE),1,5),"")</f>
        <v/>
      </c>
      <c r="BE298" s="9">
        <f>IF(AND((ROW()-7)&gt;=$Q$5,(ROW()-6)&lt;=$Q$3),INDEX(LINEST(OFFSET(AF298,1-$Q$5,0,$Q$5,1),OFFSET(AG298,1-$Q$5,0,$Q$5,9),TRUE,TRUE),1,4),"")</f>
        <v/>
      </c>
      <c r="BF298" s="9">
        <f>IF(AND((ROW()-7)&gt;=$Q$5,(ROW()-6)&lt;=$Q$3),INDEX(LINEST(OFFSET(AF298,1-$Q$5,0,$Q$5,1),OFFSET(AG298,1-$Q$5,0,$Q$5,9),TRUE,TRUE),1,3),"")</f>
        <v/>
      </c>
      <c r="BG298" s="9">
        <f>IF(AND((ROW()-7)&gt;=$Q$5,(ROW()-6)&lt;=$Q$3),INDEX(LINEST(OFFSET(AF298,1-$Q$5,0,$Q$5,1),OFFSET(AG298,1-$Q$5,0,$Q$5,9),TRUE,TRUE),1,2),"")</f>
        <v/>
      </c>
      <c r="BH298" s="9">
        <f>IF(AND((ROW()-7)&gt;=$Q$5,(ROW()-6)&lt;=$Q$3),INDEX(LINEST(OFFSET(AF298,1-$Q$5,0,$Q$5,1),OFFSET(AG298,1-$Q$5,0,$Q$5,9),TRUE,TRUE),1,1),"")</f>
        <v/>
      </c>
      <c r="BI298" s="10">
        <f>IF(AND((ROW()-7)&gt;=$Q$5,(ROW()-6)&lt;=$Q$3),INDEX(LINEST(OFFSET(AF298,1-$Q$5,0,$Q$5,1),OFFSET(AG298,1-$Q$5,0,$Q$5,9),TRUE,TRUE),3,1),"")</f>
        <v/>
      </c>
      <c r="BL298" s="9">
        <f>IF(AND((ROW()-6)&lt;=$Q$3,ISNUMBER(AY297)),AY297/$Q$4+AZ297*AG298+BA297*AH298+BB297*AI298+BC297*AJ298+BD297*AK298+BE297*AL298+BF297*AM298+BG297*AN298+BH297*AO298,"")</f>
        <v/>
      </c>
      <c r="BM298">
        <f>IF(ISNUMBER(BL298),AVERAGE(OFFSET(AF297,1-$Q$5,0,$Q$5,1)),"")</f>
        <v/>
      </c>
      <c r="BN298">
        <f>IF(ISNUMBER(BL298),(AF298-BL298)^2,"")</f>
        <v/>
      </c>
      <c r="BO298">
        <f>IF(ISNUMBER(BL298),AF298^2,"")</f>
        <v/>
      </c>
      <c r="BP298">
        <f>IF(ISNUMBER(BL298),(AF298-BM298)^2,"")</f>
        <v/>
      </c>
    </row>
    <row r="299">
      <c r="O299">
        <f>IF($R299="","",IF($Q$1="Weekly",INT(($R299-2)/7),IF($Q$1="Quarterly",YEAR($R299)*4+ROUNDUP(MONTH($R299)/3),YEAR($R299)*12+MONTH($R299))))</f>
        <v/>
      </c>
      <c r="P299">
        <f>IF($R299="","",IF($R300="",1,IF($O299&lt;&gt;$O300,1,0)))</f>
        <v/>
      </c>
      <c r="Q299">
        <f>IF($P299=1,SUM($P$7:$P299),"")</f>
        <v/>
      </c>
      <c r="R299">
        <f>IF($A299="","",IF(ISNUMBER($A299),$A299,IFERROR(DATEVALUE($A299),NA())))</f>
        <v/>
      </c>
      <c r="S299" s="7">
        <f>IFERROR(INDEX($R$7:$R$60000,MATCH(ROW()-6,$Q$7:$Q$60000,0)),"")</f>
        <v/>
      </c>
      <c r="T299">
        <f>IFERROR(INDEX($B$7:$B$60000,MATCH(ROW()-6,$Q$7:$Q$60000,0))*1,"")</f>
        <v/>
      </c>
      <c r="U299">
        <f>IFERROR(INDEX($C$7:$C$60000,MATCH(ROW()-6,$Q$7:$Q$60000,0))*1,"")</f>
        <v/>
      </c>
      <c r="V299">
        <f>IFERROR(INDEX($D$7:$D$60000,MATCH(ROW()-6,$Q$7:$Q$60000,0))*1,"")</f>
        <v/>
      </c>
      <c r="W299">
        <f>IFERROR(INDEX($E$7:$E$60000,MATCH(ROW()-6,$Q$7:$Q$60000,0))*1,"")</f>
        <v/>
      </c>
      <c r="X299">
        <f>IFERROR(INDEX($F$7:$F$60000,MATCH(ROW()-6,$Q$7:$Q$60000,0))*1,"")</f>
        <v/>
      </c>
      <c r="Y299">
        <f>IFERROR(INDEX($G$7:$G$60000,MATCH(ROW()-6,$Q$7:$Q$60000,0))*1,"")</f>
        <v/>
      </c>
      <c r="Z299">
        <f>IFERROR(INDEX($H$7:$H$60000,MATCH(ROW()-6,$Q$7:$Q$60000,0))*1,"")</f>
        <v/>
      </c>
      <c r="AA299">
        <f>IFERROR(INDEX($I$7:$I$60000,MATCH(ROW()-6,$Q$7:$Q$60000,0))*1,"")</f>
        <v/>
      </c>
      <c r="AB299">
        <f>IFERROR(INDEX($J$7:$J$60000,MATCH(ROW()-6,$Q$7:$Q$60000,0))*1,"")</f>
        <v/>
      </c>
      <c r="AC299">
        <f>IFERROR(INDEX($K$7:$K$60000,MATCH(ROW()-6,$Q$7:$Q$60000,0))*1,"")</f>
        <v/>
      </c>
      <c r="AF299" s="9">
        <f>IF(OR($S299="",$S298=""),"",IF($B$5="diff",($T299-$T298),LN($T299/$T298)))</f>
        <v/>
      </c>
      <c r="AG299" s="9">
        <f>IF(OR($S299="",$S298=""),"",IF($C$5="diff",(U299-U298),LN(U299/U298)))</f>
        <v/>
      </c>
      <c r="AH299" s="9">
        <f>IF(OR($S299="",$S298=""),"",IF($D$5="diff",(V299-V298),LN(V299/V298)))</f>
        <v/>
      </c>
      <c r="AI299" s="9">
        <f>IF(OR($S299="",$S298=""),"",IF($E$5="diff",(W299-W298),LN(W299/W298)))</f>
        <v/>
      </c>
      <c r="AJ299" s="9">
        <f>IF(OR($S299="",$S298=""),"",IF($F$5="diff",(X299-X298),LN(X299/X298)))</f>
        <v/>
      </c>
      <c r="AK299" s="9">
        <f>IF(OR($S299="",$S298=""),"",IF($G$5="diff",(Y299-Y298),LN(Y299/Y298)))</f>
        <v/>
      </c>
      <c r="AL299" s="9">
        <f>IF(OR($S299="",$S298=""),"",IF($H$5="diff",(Z299-Z298),LN(Z299/Z298)))</f>
        <v/>
      </c>
      <c r="AM299" s="9">
        <f>IF(OR($S299="",$S298=""),"",IF($I$5="diff",(AA299-AA298),LN(AA299/AA298)))</f>
        <v/>
      </c>
      <c r="AN299" s="9">
        <f>IF(OR($S299="",$S298=""),"",IF($J$5="diff",(AB299-AB298),LN(AB299/AB298)))</f>
        <v/>
      </c>
      <c r="AO299" s="9">
        <f>IF(OR($S299="",$S298=""),"",IF($K$5="diff",(AC299-AC298),LN(AC299/AC298)))</f>
        <v/>
      </c>
      <c r="AR299" s="9">
        <f>IF($AF299="","",$AU$13+$AU$4*AG299+$AU$5*AH299+$AU$6*AI299+$AU$7*AJ299+$AU$8*AK299+$AU$9*AL299+$AU$10*AM299+$AU$11*AN299+$AU$12*AO299)</f>
        <v/>
      </c>
      <c r="AY299" s="10">
        <f>IF(AND((ROW()-7)&gt;=$Q$5,(ROW()-6)&lt;=$Q$3),INDEX(LINEST(OFFSET(AF299,1-$Q$5,0,$Q$5,1),OFFSET(AG299,1-$Q$5,0,$Q$5,9),TRUE,TRUE),1,10)*$Q$4,"")</f>
        <v/>
      </c>
      <c r="AZ299" s="9">
        <f>IF(AND((ROW()-7)&gt;=$Q$5,(ROW()-6)&lt;=$Q$3),INDEX(LINEST(OFFSET(AF299,1-$Q$5,0,$Q$5,1),OFFSET(AG299,1-$Q$5,0,$Q$5,9),TRUE,TRUE),1,9),"")</f>
        <v/>
      </c>
      <c r="BA299" s="9">
        <f>IF(AND((ROW()-7)&gt;=$Q$5,(ROW()-6)&lt;=$Q$3),INDEX(LINEST(OFFSET(AF299,1-$Q$5,0,$Q$5,1),OFFSET(AG299,1-$Q$5,0,$Q$5,9),TRUE,TRUE),1,8),"")</f>
        <v/>
      </c>
      <c r="BB299" s="9">
        <f>IF(AND((ROW()-7)&gt;=$Q$5,(ROW()-6)&lt;=$Q$3),INDEX(LINEST(OFFSET(AF299,1-$Q$5,0,$Q$5,1),OFFSET(AG299,1-$Q$5,0,$Q$5,9),TRUE,TRUE),1,7),"")</f>
        <v/>
      </c>
      <c r="BC299" s="9">
        <f>IF(AND((ROW()-7)&gt;=$Q$5,(ROW()-6)&lt;=$Q$3),INDEX(LINEST(OFFSET(AF299,1-$Q$5,0,$Q$5,1),OFFSET(AG299,1-$Q$5,0,$Q$5,9),TRUE,TRUE),1,6),"")</f>
        <v/>
      </c>
      <c r="BD299" s="9">
        <f>IF(AND((ROW()-7)&gt;=$Q$5,(ROW()-6)&lt;=$Q$3),INDEX(LINEST(OFFSET(AF299,1-$Q$5,0,$Q$5,1),OFFSET(AG299,1-$Q$5,0,$Q$5,9),TRUE,TRUE),1,5),"")</f>
        <v/>
      </c>
      <c r="BE299" s="9">
        <f>IF(AND((ROW()-7)&gt;=$Q$5,(ROW()-6)&lt;=$Q$3),INDEX(LINEST(OFFSET(AF299,1-$Q$5,0,$Q$5,1),OFFSET(AG299,1-$Q$5,0,$Q$5,9),TRUE,TRUE),1,4),"")</f>
        <v/>
      </c>
      <c r="BF299" s="9">
        <f>IF(AND((ROW()-7)&gt;=$Q$5,(ROW()-6)&lt;=$Q$3),INDEX(LINEST(OFFSET(AF299,1-$Q$5,0,$Q$5,1),OFFSET(AG299,1-$Q$5,0,$Q$5,9),TRUE,TRUE),1,3),"")</f>
        <v/>
      </c>
      <c r="BG299" s="9">
        <f>IF(AND((ROW()-7)&gt;=$Q$5,(ROW()-6)&lt;=$Q$3),INDEX(LINEST(OFFSET(AF299,1-$Q$5,0,$Q$5,1),OFFSET(AG299,1-$Q$5,0,$Q$5,9),TRUE,TRUE),1,2),"")</f>
        <v/>
      </c>
      <c r="BH299" s="9">
        <f>IF(AND((ROW()-7)&gt;=$Q$5,(ROW()-6)&lt;=$Q$3),INDEX(LINEST(OFFSET(AF299,1-$Q$5,0,$Q$5,1),OFFSET(AG299,1-$Q$5,0,$Q$5,9),TRUE,TRUE),1,1),"")</f>
        <v/>
      </c>
      <c r="BI299" s="10">
        <f>IF(AND((ROW()-7)&gt;=$Q$5,(ROW()-6)&lt;=$Q$3),INDEX(LINEST(OFFSET(AF299,1-$Q$5,0,$Q$5,1),OFFSET(AG299,1-$Q$5,0,$Q$5,9),TRUE,TRUE),3,1),"")</f>
        <v/>
      </c>
      <c r="BL299" s="9">
        <f>IF(AND((ROW()-6)&lt;=$Q$3,ISNUMBER(AY298)),AY298/$Q$4+AZ298*AG299+BA298*AH299+BB298*AI299+BC298*AJ299+BD298*AK299+BE298*AL299+BF298*AM299+BG298*AN299+BH298*AO299,"")</f>
        <v/>
      </c>
      <c r="BM299">
        <f>IF(ISNUMBER(BL299),AVERAGE(OFFSET(AF298,1-$Q$5,0,$Q$5,1)),"")</f>
        <v/>
      </c>
      <c r="BN299">
        <f>IF(ISNUMBER(BL299),(AF299-BL299)^2,"")</f>
        <v/>
      </c>
      <c r="BO299">
        <f>IF(ISNUMBER(BL299),AF299^2,"")</f>
        <v/>
      </c>
      <c r="BP299">
        <f>IF(ISNUMBER(BL299),(AF299-BM299)^2,"")</f>
        <v/>
      </c>
    </row>
    <row r="300">
      <c r="O300">
        <f>IF($R300="","",IF($Q$1="Weekly",INT(($R300-2)/7),IF($Q$1="Quarterly",YEAR($R300)*4+ROUNDUP(MONTH($R300)/3),YEAR($R300)*12+MONTH($R300))))</f>
        <v/>
      </c>
      <c r="P300">
        <f>IF($R300="","",IF($R301="",1,IF($O300&lt;&gt;$O301,1,0)))</f>
        <v/>
      </c>
      <c r="Q300">
        <f>IF($P300=1,SUM($P$7:$P300),"")</f>
        <v/>
      </c>
      <c r="R300">
        <f>IF($A300="","",IF(ISNUMBER($A300),$A300,IFERROR(DATEVALUE($A300),NA())))</f>
        <v/>
      </c>
      <c r="S300" s="7">
        <f>IFERROR(INDEX($R$7:$R$60000,MATCH(ROW()-6,$Q$7:$Q$60000,0)),"")</f>
        <v/>
      </c>
      <c r="T300">
        <f>IFERROR(INDEX($B$7:$B$60000,MATCH(ROW()-6,$Q$7:$Q$60000,0))*1,"")</f>
        <v/>
      </c>
      <c r="U300">
        <f>IFERROR(INDEX($C$7:$C$60000,MATCH(ROW()-6,$Q$7:$Q$60000,0))*1,"")</f>
        <v/>
      </c>
      <c r="V300">
        <f>IFERROR(INDEX($D$7:$D$60000,MATCH(ROW()-6,$Q$7:$Q$60000,0))*1,"")</f>
        <v/>
      </c>
      <c r="W300">
        <f>IFERROR(INDEX($E$7:$E$60000,MATCH(ROW()-6,$Q$7:$Q$60000,0))*1,"")</f>
        <v/>
      </c>
      <c r="X300">
        <f>IFERROR(INDEX($F$7:$F$60000,MATCH(ROW()-6,$Q$7:$Q$60000,0))*1,"")</f>
        <v/>
      </c>
      <c r="Y300">
        <f>IFERROR(INDEX($G$7:$G$60000,MATCH(ROW()-6,$Q$7:$Q$60000,0))*1,"")</f>
        <v/>
      </c>
      <c r="Z300">
        <f>IFERROR(INDEX($H$7:$H$60000,MATCH(ROW()-6,$Q$7:$Q$60000,0))*1,"")</f>
        <v/>
      </c>
      <c r="AA300">
        <f>IFERROR(INDEX($I$7:$I$60000,MATCH(ROW()-6,$Q$7:$Q$60000,0))*1,"")</f>
        <v/>
      </c>
      <c r="AB300">
        <f>IFERROR(INDEX($J$7:$J$60000,MATCH(ROW()-6,$Q$7:$Q$60000,0))*1,"")</f>
        <v/>
      </c>
      <c r="AC300">
        <f>IFERROR(INDEX($K$7:$K$60000,MATCH(ROW()-6,$Q$7:$Q$60000,0))*1,"")</f>
        <v/>
      </c>
      <c r="AF300" s="9">
        <f>IF(OR($S300="",$S299=""),"",IF($B$5="diff",($T300-$T299),LN($T300/$T299)))</f>
        <v/>
      </c>
      <c r="AG300" s="9">
        <f>IF(OR($S300="",$S299=""),"",IF($C$5="diff",(U300-U299),LN(U300/U299)))</f>
        <v/>
      </c>
      <c r="AH300" s="9">
        <f>IF(OR($S300="",$S299=""),"",IF($D$5="diff",(V300-V299),LN(V300/V299)))</f>
        <v/>
      </c>
      <c r="AI300" s="9">
        <f>IF(OR($S300="",$S299=""),"",IF($E$5="diff",(W300-W299),LN(W300/W299)))</f>
        <v/>
      </c>
      <c r="AJ300" s="9">
        <f>IF(OR($S300="",$S299=""),"",IF($F$5="diff",(X300-X299),LN(X300/X299)))</f>
        <v/>
      </c>
      <c r="AK300" s="9">
        <f>IF(OR($S300="",$S299=""),"",IF($G$5="diff",(Y300-Y299),LN(Y300/Y299)))</f>
        <v/>
      </c>
      <c r="AL300" s="9">
        <f>IF(OR($S300="",$S299=""),"",IF($H$5="diff",(Z300-Z299),LN(Z300/Z299)))</f>
        <v/>
      </c>
      <c r="AM300" s="9">
        <f>IF(OR($S300="",$S299=""),"",IF($I$5="diff",(AA300-AA299),LN(AA300/AA299)))</f>
        <v/>
      </c>
      <c r="AN300" s="9">
        <f>IF(OR($S300="",$S299=""),"",IF($J$5="diff",(AB300-AB299),LN(AB300/AB299)))</f>
        <v/>
      </c>
      <c r="AO300" s="9">
        <f>IF(OR($S300="",$S299=""),"",IF($K$5="diff",(AC300-AC299),LN(AC300/AC299)))</f>
        <v/>
      </c>
      <c r="AR300" s="9">
        <f>IF($AF300="","",$AU$13+$AU$4*AG300+$AU$5*AH300+$AU$6*AI300+$AU$7*AJ300+$AU$8*AK300+$AU$9*AL300+$AU$10*AM300+$AU$11*AN300+$AU$12*AO300)</f>
        <v/>
      </c>
      <c r="AY300" s="10">
        <f>IF(AND((ROW()-7)&gt;=$Q$5,(ROW()-6)&lt;=$Q$3),INDEX(LINEST(OFFSET(AF300,1-$Q$5,0,$Q$5,1),OFFSET(AG300,1-$Q$5,0,$Q$5,9),TRUE,TRUE),1,10)*$Q$4,"")</f>
        <v/>
      </c>
      <c r="AZ300" s="9">
        <f>IF(AND((ROW()-7)&gt;=$Q$5,(ROW()-6)&lt;=$Q$3),INDEX(LINEST(OFFSET(AF300,1-$Q$5,0,$Q$5,1),OFFSET(AG300,1-$Q$5,0,$Q$5,9),TRUE,TRUE),1,9),"")</f>
        <v/>
      </c>
      <c r="BA300" s="9">
        <f>IF(AND((ROW()-7)&gt;=$Q$5,(ROW()-6)&lt;=$Q$3),INDEX(LINEST(OFFSET(AF300,1-$Q$5,0,$Q$5,1),OFFSET(AG300,1-$Q$5,0,$Q$5,9),TRUE,TRUE),1,8),"")</f>
        <v/>
      </c>
      <c r="BB300" s="9">
        <f>IF(AND((ROW()-7)&gt;=$Q$5,(ROW()-6)&lt;=$Q$3),INDEX(LINEST(OFFSET(AF300,1-$Q$5,0,$Q$5,1),OFFSET(AG300,1-$Q$5,0,$Q$5,9),TRUE,TRUE),1,7),"")</f>
        <v/>
      </c>
      <c r="BC300" s="9">
        <f>IF(AND((ROW()-7)&gt;=$Q$5,(ROW()-6)&lt;=$Q$3),INDEX(LINEST(OFFSET(AF300,1-$Q$5,0,$Q$5,1),OFFSET(AG300,1-$Q$5,0,$Q$5,9),TRUE,TRUE),1,6),"")</f>
        <v/>
      </c>
      <c r="BD300" s="9">
        <f>IF(AND((ROW()-7)&gt;=$Q$5,(ROW()-6)&lt;=$Q$3),INDEX(LINEST(OFFSET(AF300,1-$Q$5,0,$Q$5,1),OFFSET(AG300,1-$Q$5,0,$Q$5,9),TRUE,TRUE),1,5),"")</f>
        <v/>
      </c>
      <c r="BE300" s="9">
        <f>IF(AND((ROW()-7)&gt;=$Q$5,(ROW()-6)&lt;=$Q$3),INDEX(LINEST(OFFSET(AF300,1-$Q$5,0,$Q$5,1),OFFSET(AG300,1-$Q$5,0,$Q$5,9),TRUE,TRUE),1,4),"")</f>
        <v/>
      </c>
      <c r="BF300" s="9">
        <f>IF(AND((ROW()-7)&gt;=$Q$5,(ROW()-6)&lt;=$Q$3),INDEX(LINEST(OFFSET(AF300,1-$Q$5,0,$Q$5,1),OFFSET(AG300,1-$Q$5,0,$Q$5,9),TRUE,TRUE),1,3),"")</f>
        <v/>
      </c>
      <c r="BG300" s="9">
        <f>IF(AND((ROW()-7)&gt;=$Q$5,(ROW()-6)&lt;=$Q$3),INDEX(LINEST(OFFSET(AF300,1-$Q$5,0,$Q$5,1),OFFSET(AG300,1-$Q$5,0,$Q$5,9),TRUE,TRUE),1,2),"")</f>
        <v/>
      </c>
      <c r="BH300" s="9">
        <f>IF(AND((ROW()-7)&gt;=$Q$5,(ROW()-6)&lt;=$Q$3),INDEX(LINEST(OFFSET(AF300,1-$Q$5,0,$Q$5,1),OFFSET(AG300,1-$Q$5,0,$Q$5,9),TRUE,TRUE),1,1),"")</f>
        <v/>
      </c>
      <c r="BI300" s="10">
        <f>IF(AND((ROW()-7)&gt;=$Q$5,(ROW()-6)&lt;=$Q$3),INDEX(LINEST(OFFSET(AF300,1-$Q$5,0,$Q$5,1),OFFSET(AG300,1-$Q$5,0,$Q$5,9),TRUE,TRUE),3,1),"")</f>
        <v/>
      </c>
      <c r="BL300" s="9">
        <f>IF(AND((ROW()-6)&lt;=$Q$3,ISNUMBER(AY299)),AY299/$Q$4+AZ299*AG300+BA299*AH300+BB299*AI300+BC299*AJ300+BD299*AK300+BE299*AL300+BF299*AM300+BG299*AN300+BH299*AO300,"")</f>
        <v/>
      </c>
      <c r="BM300">
        <f>IF(ISNUMBER(BL300),AVERAGE(OFFSET(AF299,1-$Q$5,0,$Q$5,1)),"")</f>
        <v/>
      </c>
      <c r="BN300">
        <f>IF(ISNUMBER(BL300),(AF300-BL300)^2,"")</f>
        <v/>
      </c>
      <c r="BO300">
        <f>IF(ISNUMBER(BL300),AF300^2,"")</f>
        <v/>
      </c>
      <c r="BP300">
        <f>IF(ISNUMBER(BL300),(AF300-BM300)^2,"")</f>
        <v/>
      </c>
    </row>
    <row r="301">
      <c r="O301">
        <f>IF($R301="","",IF($Q$1="Weekly",INT(($R301-2)/7),IF($Q$1="Quarterly",YEAR($R301)*4+ROUNDUP(MONTH($R301)/3),YEAR($R301)*12+MONTH($R301))))</f>
        <v/>
      </c>
      <c r="P301">
        <f>IF($R301="","",IF($R302="",1,IF($O301&lt;&gt;$O302,1,0)))</f>
        <v/>
      </c>
      <c r="Q301">
        <f>IF($P301=1,SUM($P$7:$P301),"")</f>
        <v/>
      </c>
      <c r="R301">
        <f>IF($A301="","",IF(ISNUMBER($A301),$A301,IFERROR(DATEVALUE($A301),NA())))</f>
        <v/>
      </c>
      <c r="S301" s="7">
        <f>IFERROR(INDEX($R$7:$R$60000,MATCH(ROW()-6,$Q$7:$Q$60000,0)),"")</f>
        <v/>
      </c>
      <c r="T301">
        <f>IFERROR(INDEX($B$7:$B$60000,MATCH(ROW()-6,$Q$7:$Q$60000,0))*1,"")</f>
        <v/>
      </c>
      <c r="U301">
        <f>IFERROR(INDEX($C$7:$C$60000,MATCH(ROW()-6,$Q$7:$Q$60000,0))*1,"")</f>
        <v/>
      </c>
      <c r="V301">
        <f>IFERROR(INDEX($D$7:$D$60000,MATCH(ROW()-6,$Q$7:$Q$60000,0))*1,"")</f>
        <v/>
      </c>
      <c r="W301">
        <f>IFERROR(INDEX($E$7:$E$60000,MATCH(ROW()-6,$Q$7:$Q$60000,0))*1,"")</f>
        <v/>
      </c>
      <c r="X301">
        <f>IFERROR(INDEX($F$7:$F$60000,MATCH(ROW()-6,$Q$7:$Q$60000,0))*1,"")</f>
        <v/>
      </c>
      <c r="Y301">
        <f>IFERROR(INDEX($G$7:$G$60000,MATCH(ROW()-6,$Q$7:$Q$60000,0))*1,"")</f>
        <v/>
      </c>
      <c r="Z301">
        <f>IFERROR(INDEX($H$7:$H$60000,MATCH(ROW()-6,$Q$7:$Q$60000,0))*1,"")</f>
        <v/>
      </c>
      <c r="AA301">
        <f>IFERROR(INDEX($I$7:$I$60000,MATCH(ROW()-6,$Q$7:$Q$60000,0))*1,"")</f>
        <v/>
      </c>
      <c r="AB301">
        <f>IFERROR(INDEX($J$7:$J$60000,MATCH(ROW()-6,$Q$7:$Q$60000,0))*1,"")</f>
        <v/>
      </c>
      <c r="AC301">
        <f>IFERROR(INDEX($K$7:$K$60000,MATCH(ROW()-6,$Q$7:$Q$60000,0))*1,"")</f>
        <v/>
      </c>
      <c r="AF301" s="9">
        <f>IF(OR($S301="",$S300=""),"",IF($B$5="diff",($T301-$T300),LN($T301/$T300)))</f>
        <v/>
      </c>
      <c r="AG301" s="9">
        <f>IF(OR($S301="",$S300=""),"",IF($C$5="diff",(U301-U300),LN(U301/U300)))</f>
        <v/>
      </c>
      <c r="AH301" s="9">
        <f>IF(OR($S301="",$S300=""),"",IF($D$5="diff",(V301-V300),LN(V301/V300)))</f>
        <v/>
      </c>
      <c r="AI301" s="9">
        <f>IF(OR($S301="",$S300=""),"",IF($E$5="diff",(W301-W300),LN(W301/W300)))</f>
        <v/>
      </c>
      <c r="AJ301" s="9">
        <f>IF(OR($S301="",$S300=""),"",IF($F$5="diff",(X301-X300),LN(X301/X300)))</f>
        <v/>
      </c>
      <c r="AK301" s="9">
        <f>IF(OR($S301="",$S300=""),"",IF($G$5="diff",(Y301-Y300),LN(Y301/Y300)))</f>
        <v/>
      </c>
      <c r="AL301" s="9">
        <f>IF(OR($S301="",$S300=""),"",IF($H$5="diff",(Z301-Z300),LN(Z301/Z300)))</f>
        <v/>
      </c>
      <c r="AM301" s="9">
        <f>IF(OR($S301="",$S300=""),"",IF($I$5="diff",(AA301-AA300),LN(AA301/AA300)))</f>
        <v/>
      </c>
      <c r="AN301" s="9">
        <f>IF(OR($S301="",$S300=""),"",IF($J$5="diff",(AB301-AB300),LN(AB301/AB300)))</f>
        <v/>
      </c>
      <c r="AO301" s="9">
        <f>IF(OR($S301="",$S300=""),"",IF($K$5="diff",(AC301-AC300),LN(AC301/AC300)))</f>
        <v/>
      </c>
      <c r="AR301" s="9">
        <f>IF($AF301="","",$AU$13+$AU$4*AG301+$AU$5*AH301+$AU$6*AI301+$AU$7*AJ301+$AU$8*AK301+$AU$9*AL301+$AU$10*AM301+$AU$11*AN301+$AU$12*AO301)</f>
        <v/>
      </c>
      <c r="AY301" s="10">
        <f>IF(AND((ROW()-7)&gt;=$Q$5,(ROW()-6)&lt;=$Q$3),INDEX(LINEST(OFFSET(AF301,1-$Q$5,0,$Q$5,1),OFFSET(AG301,1-$Q$5,0,$Q$5,9),TRUE,TRUE),1,10)*$Q$4,"")</f>
        <v/>
      </c>
      <c r="AZ301" s="9">
        <f>IF(AND((ROW()-7)&gt;=$Q$5,(ROW()-6)&lt;=$Q$3),INDEX(LINEST(OFFSET(AF301,1-$Q$5,0,$Q$5,1),OFFSET(AG301,1-$Q$5,0,$Q$5,9),TRUE,TRUE),1,9),"")</f>
        <v/>
      </c>
      <c r="BA301" s="9">
        <f>IF(AND((ROW()-7)&gt;=$Q$5,(ROW()-6)&lt;=$Q$3),INDEX(LINEST(OFFSET(AF301,1-$Q$5,0,$Q$5,1),OFFSET(AG301,1-$Q$5,0,$Q$5,9),TRUE,TRUE),1,8),"")</f>
        <v/>
      </c>
      <c r="BB301" s="9">
        <f>IF(AND((ROW()-7)&gt;=$Q$5,(ROW()-6)&lt;=$Q$3),INDEX(LINEST(OFFSET(AF301,1-$Q$5,0,$Q$5,1),OFFSET(AG301,1-$Q$5,0,$Q$5,9),TRUE,TRUE),1,7),"")</f>
        <v/>
      </c>
      <c r="BC301" s="9">
        <f>IF(AND((ROW()-7)&gt;=$Q$5,(ROW()-6)&lt;=$Q$3),INDEX(LINEST(OFFSET(AF301,1-$Q$5,0,$Q$5,1),OFFSET(AG301,1-$Q$5,0,$Q$5,9),TRUE,TRUE),1,6),"")</f>
        <v/>
      </c>
      <c r="BD301" s="9">
        <f>IF(AND((ROW()-7)&gt;=$Q$5,(ROW()-6)&lt;=$Q$3),INDEX(LINEST(OFFSET(AF301,1-$Q$5,0,$Q$5,1),OFFSET(AG301,1-$Q$5,0,$Q$5,9),TRUE,TRUE),1,5),"")</f>
        <v/>
      </c>
      <c r="BE301" s="9">
        <f>IF(AND((ROW()-7)&gt;=$Q$5,(ROW()-6)&lt;=$Q$3),INDEX(LINEST(OFFSET(AF301,1-$Q$5,0,$Q$5,1),OFFSET(AG301,1-$Q$5,0,$Q$5,9),TRUE,TRUE),1,4),"")</f>
        <v/>
      </c>
      <c r="BF301" s="9">
        <f>IF(AND((ROW()-7)&gt;=$Q$5,(ROW()-6)&lt;=$Q$3),INDEX(LINEST(OFFSET(AF301,1-$Q$5,0,$Q$5,1),OFFSET(AG301,1-$Q$5,0,$Q$5,9),TRUE,TRUE),1,3),"")</f>
        <v/>
      </c>
      <c r="BG301" s="9">
        <f>IF(AND((ROW()-7)&gt;=$Q$5,(ROW()-6)&lt;=$Q$3),INDEX(LINEST(OFFSET(AF301,1-$Q$5,0,$Q$5,1),OFFSET(AG301,1-$Q$5,0,$Q$5,9),TRUE,TRUE),1,2),"")</f>
        <v/>
      </c>
      <c r="BH301" s="9">
        <f>IF(AND((ROW()-7)&gt;=$Q$5,(ROW()-6)&lt;=$Q$3),INDEX(LINEST(OFFSET(AF301,1-$Q$5,0,$Q$5,1),OFFSET(AG301,1-$Q$5,0,$Q$5,9),TRUE,TRUE),1,1),"")</f>
        <v/>
      </c>
      <c r="BI301" s="10">
        <f>IF(AND((ROW()-7)&gt;=$Q$5,(ROW()-6)&lt;=$Q$3),INDEX(LINEST(OFFSET(AF301,1-$Q$5,0,$Q$5,1),OFFSET(AG301,1-$Q$5,0,$Q$5,9),TRUE,TRUE),3,1),"")</f>
        <v/>
      </c>
      <c r="BL301" s="9">
        <f>IF(AND((ROW()-6)&lt;=$Q$3,ISNUMBER(AY300)),AY300/$Q$4+AZ300*AG301+BA300*AH301+BB300*AI301+BC300*AJ301+BD300*AK301+BE300*AL301+BF300*AM301+BG300*AN301+BH300*AO301,"")</f>
        <v/>
      </c>
      <c r="BM301">
        <f>IF(ISNUMBER(BL301),AVERAGE(OFFSET(AF300,1-$Q$5,0,$Q$5,1)),"")</f>
        <v/>
      </c>
      <c r="BN301">
        <f>IF(ISNUMBER(BL301),(AF301-BL301)^2,"")</f>
        <v/>
      </c>
      <c r="BO301">
        <f>IF(ISNUMBER(BL301),AF301^2,"")</f>
        <v/>
      </c>
      <c r="BP301">
        <f>IF(ISNUMBER(BL301),(AF301-BM301)^2,"")</f>
        <v/>
      </c>
    </row>
    <row r="302">
      <c r="O302">
        <f>IF($R302="","",IF($Q$1="Weekly",INT(($R302-2)/7),IF($Q$1="Quarterly",YEAR($R302)*4+ROUNDUP(MONTH($R302)/3),YEAR($R302)*12+MONTH($R302))))</f>
        <v/>
      </c>
      <c r="P302">
        <f>IF($R302="","",IF($R303="",1,IF($O302&lt;&gt;$O303,1,0)))</f>
        <v/>
      </c>
      <c r="Q302">
        <f>IF($P302=1,SUM($P$7:$P302),"")</f>
        <v/>
      </c>
      <c r="R302">
        <f>IF($A302="","",IF(ISNUMBER($A302),$A302,IFERROR(DATEVALUE($A302),NA())))</f>
        <v/>
      </c>
      <c r="S302" s="7">
        <f>IFERROR(INDEX($R$7:$R$60000,MATCH(ROW()-6,$Q$7:$Q$60000,0)),"")</f>
        <v/>
      </c>
      <c r="T302">
        <f>IFERROR(INDEX($B$7:$B$60000,MATCH(ROW()-6,$Q$7:$Q$60000,0))*1,"")</f>
        <v/>
      </c>
      <c r="U302">
        <f>IFERROR(INDEX($C$7:$C$60000,MATCH(ROW()-6,$Q$7:$Q$60000,0))*1,"")</f>
        <v/>
      </c>
      <c r="V302">
        <f>IFERROR(INDEX($D$7:$D$60000,MATCH(ROW()-6,$Q$7:$Q$60000,0))*1,"")</f>
        <v/>
      </c>
      <c r="W302">
        <f>IFERROR(INDEX($E$7:$E$60000,MATCH(ROW()-6,$Q$7:$Q$60000,0))*1,"")</f>
        <v/>
      </c>
      <c r="X302">
        <f>IFERROR(INDEX($F$7:$F$60000,MATCH(ROW()-6,$Q$7:$Q$60000,0))*1,"")</f>
        <v/>
      </c>
      <c r="Y302">
        <f>IFERROR(INDEX($G$7:$G$60000,MATCH(ROW()-6,$Q$7:$Q$60000,0))*1,"")</f>
        <v/>
      </c>
      <c r="Z302">
        <f>IFERROR(INDEX($H$7:$H$60000,MATCH(ROW()-6,$Q$7:$Q$60000,0))*1,"")</f>
        <v/>
      </c>
      <c r="AA302">
        <f>IFERROR(INDEX($I$7:$I$60000,MATCH(ROW()-6,$Q$7:$Q$60000,0))*1,"")</f>
        <v/>
      </c>
      <c r="AB302">
        <f>IFERROR(INDEX($J$7:$J$60000,MATCH(ROW()-6,$Q$7:$Q$60000,0))*1,"")</f>
        <v/>
      </c>
      <c r="AC302">
        <f>IFERROR(INDEX($K$7:$K$60000,MATCH(ROW()-6,$Q$7:$Q$60000,0))*1,"")</f>
        <v/>
      </c>
      <c r="AF302" s="9">
        <f>IF(OR($S302="",$S301=""),"",IF($B$5="diff",($T302-$T301),LN($T302/$T301)))</f>
        <v/>
      </c>
      <c r="AG302" s="9">
        <f>IF(OR($S302="",$S301=""),"",IF($C$5="diff",(U302-U301),LN(U302/U301)))</f>
        <v/>
      </c>
      <c r="AH302" s="9">
        <f>IF(OR($S302="",$S301=""),"",IF($D$5="diff",(V302-V301),LN(V302/V301)))</f>
        <v/>
      </c>
      <c r="AI302" s="9">
        <f>IF(OR($S302="",$S301=""),"",IF($E$5="diff",(W302-W301),LN(W302/W301)))</f>
        <v/>
      </c>
      <c r="AJ302" s="9">
        <f>IF(OR($S302="",$S301=""),"",IF($F$5="diff",(X302-X301),LN(X302/X301)))</f>
        <v/>
      </c>
      <c r="AK302" s="9">
        <f>IF(OR($S302="",$S301=""),"",IF($G$5="diff",(Y302-Y301),LN(Y302/Y301)))</f>
        <v/>
      </c>
      <c r="AL302" s="9">
        <f>IF(OR($S302="",$S301=""),"",IF($H$5="diff",(Z302-Z301),LN(Z302/Z301)))</f>
        <v/>
      </c>
      <c r="AM302" s="9">
        <f>IF(OR($S302="",$S301=""),"",IF($I$5="diff",(AA302-AA301),LN(AA302/AA301)))</f>
        <v/>
      </c>
      <c r="AN302" s="9">
        <f>IF(OR($S302="",$S301=""),"",IF($J$5="diff",(AB302-AB301),LN(AB302/AB301)))</f>
        <v/>
      </c>
      <c r="AO302" s="9">
        <f>IF(OR($S302="",$S301=""),"",IF($K$5="diff",(AC302-AC301),LN(AC302/AC301)))</f>
        <v/>
      </c>
      <c r="AR302" s="9">
        <f>IF($AF302="","",$AU$13+$AU$4*AG302+$AU$5*AH302+$AU$6*AI302+$AU$7*AJ302+$AU$8*AK302+$AU$9*AL302+$AU$10*AM302+$AU$11*AN302+$AU$12*AO302)</f>
        <v/>
      </c>
      <c r="AY302" s="10">
        <f>IF(AND((ROW()-7)&gt;=$Q$5,(ROW()-6)&lt;=$Q$3),INDEX(LINEST(OFFSET(AF302,1-$Q$5,0,$Q$5,1),OFFSET(AG302,1-$Q$5,0,$Q$5,9),TRUE,TRUE),1,10)*$Q$4,"")</f>
        <v/>
      </c>
      <c r="AZ302" s="9">
        <f>IF(AND((ROW()-7)&gt;=$Q$5,(ROW()-6)&lt;=$Q$3),INDEX(LINEST(OFFSET(AF302,1-$Q$5,0,$Q$5,1),OFFSET(AG302,1-$Q$5,0,$Q$5,9),TRUE,TRUE),1,9),"")</f>
        <v/>
      </c>
      <c r="BA302" s="9">
        <f>IF(AND((ROW()-7)&gt;=$Q$5,(ROW()-6)&lt;=$Q$3),INDEX(LINEST(OFFSET(AF302,1-$Q$5,0,$Q$5,1),OFFSET(AG302,1-$Q$5,0,$Q$5,9),TRUE,TRUE),1,8),"")</f>
        <v/>
      </c>
      <c r="BB302" s="9">
        <f>IF(AND((ROW()-7)&gt;=$Q$5,(ROW()-6)&lt;=$Q$3),INDEX(LINEST(OFFSET(AF302,1-$Q$5,0,$Q$5,1),OFFSET(AG302,1-$Q$5,0,$Q$5,9),TRUE,TRUE),1,7),"")</f>
        <v/>
      </c>
      <c r="BC302" s="9">
        <f>IF(AND((ROW()-7)&gt;=$Q$5,(ROW()-6)&lt;=$Q$3),INDEX(LINEST(OFFSET(AF302,1-$Q$5,0,$Q$5,1),OFFSET(AG302,1-$Q$5,0,$Q$5,9),TRUE,TRUE),1,6),"")</f>
        <v/>
      </c>
      <c r="BD302" s="9">
        <f>IF(AND((ROW()-7)&gt;=$Q$5,(ROW()-6)&lt;=$Q$3),INDEX(LINEST(OFFSET(AF302,1-$Q$5,0,$Q$5,1),OFFSET(AG302,1-$Q$5,0,$Q$5,9),TRUE,TRUE),1,5),"")</f>
        <v/>
      </c>
      <c r="BE302" s="9">
        <f>IF(AND((ROW()-7)&gt;=$Q$5,(ROW()-6)&lt;=$Q$3),INDEX(LINEST(OFFSET(AF302,1-$Q$5,0,$Q$5,1),OFFSET(AG302,1-$Q$5,0,$Q$5,9),TRUE,TRUE),1,4),"")</f>
        <v/>
      </c>
      <c r="BF302" s="9">
        <f>IF(AND((ROW()-7)&gt;=$Q$5,(ROW()-6)&lt;=$Q$3),INDEX(LINEST(OFFSET(AF302,1-$Q$5,0,$Q$5,1),OFFSET(AG302,1-$Q$5,0,$Q$5,9),TRUE,TRUE),1,3),"")</f>
        <v/>
      </c>
      <c r="BG302" s="9">
        <f>IF(AND((ROW()-7)&gt;=$Q$5,(ROW()-6)&lt;=$Q$3),INDEX(LINEST(OFFSET(AF302,1-$Q$5,0,$Q$5,1),OFFSET(AG302,1-$Q$5,0,$Q$5,9),TRUE,TRUE),1,2),"")</f>
        <v/>
      </c>
      <c r="BH302" s="9">
        <f>IF(AND((ROW()-7)&gt;=$Q$5,(ROW()-6)&lt;=$Q$3),INDEX(LINEST(OFFSET(AF302,1-$Q$5,0,$Q$5,1),OFFSET(AG302,1-$Q$5,0,$Q$5,9),TRUE,TRUE),1,1),"")</f>
        <v/>
      </c>
      <c r="BI302" s="10">
        <f>IF(AND((ROW()-7)&gt;=$Q$5,(ROW()-6)&lt;=$Q$3),INDEX(LINEST(OFFSET(AF302,1-$Q$5,0,$Q$5,1),OFFSET(AG302,1-$Q$5,0,$Q$5,9),TRUE,TRUE),3,1),"")</f>
        <v/>
      </c>
      <c r="BL302" s="9">
        <f>IF(AND((ROW()-6)&lt;=$Q$3,ISNUMBER(AY301)),AY301/$Q$4+AZ301*AG302+BA301*AH302+BB301*AI302+BC301*AJ302+BD301*AK302+BE301*AL302+BF301*AM302+BG301*AN302+BH301*AO302,"")</f>
        <v/>
      </c>
      <c r="BM302">
        <f>IF(ISNUMBER(BL302),AVERAGE(OFFSET(AF301,1-$Q$5,0,$Q$5,1)),"")</f>
        <v/>
      </c>
      <c r="BN302">
        <f>IF(ISNUMBER(BL302),(AF302-BL302)^2,"")</f>
        <v/>
      </c>
      <c r="BO302">
        <f>IF(ISNUMBER(BL302),AF302^2,"")</f>
        <v/>
      </c>
      <c r="BP302">
        <f>IF(ISNUMBER(BL302),(AF302-BM302)^2,"")</f>
        <v/>
      </c>
    </row>
    <row r="303">
      <c r="O303">
        <f>IF($R303="","",IF($Q$1="Weekly",INT(($R303-2)/7),IF($Q$1="Quarterly",YEAR($R303)*4+ROUNDUP(MONTH($R303)/3),YEAR($R303)*12+MONTH($R303))))</f>
        <v/>
      </c>
      <c r="P303">
        <f>IF($R303="","",IF($R304="",1,IF($O303&lt;&gt;$O304,1,0)))</f>
        <v/>
      </c>
      <c r="Q303">
        <f>IF($P303=1,SUM($P$7:$P303),"")</f>
        <v/>
      </c>
      <c r="R303">
        <f>IF($A303="","",IF(ISNUMBER($A303),$A303,IFERROR(DATEVALUE($A303),NA())))</f>
        <v/>
      </c>
      <c r="S303" s="7">
        <f>IFERROR(INDEX($R$7:$R$60000,MATCH(ROW()-6,$Q$7:$Q$60000,0)),"")</f>
        <v/>
      </c>
      <c r="T303">
        <f>IFERROR(INDEX($B$7:$B$60000,MATCH(ROW()-6,$Q$7:$Q$60000,0))*1,"")</f>
        <v/>
      </c>
      <c r="U303">
        <f>IFERROR(INDEX($C$7:$C$60000,MATCH(ROW()-6,$Q$7:$Q$60000,0))*1,"")</f>
        <v/>
      </c>
      <c r="V303">
        <f>IFERROR(INDEX($D$7:$D$60000,MATCH(ROW()-6,$Q$7:$Q$60000,0))*1,"")</f>
        <v/>
      </c>
      <c r="W303">
        <f>IFERROR(INDEX($E$7:$E$60000,MATCH(ROW()-6,$Q$7:$Q$60000,0))*1,"")</f>
        <v/>
      </c>
      <c r="X303">
        <f>IFERROR(INDEX($F$7:$F$60000,MATCH(ROW()-6,$Q$7:$Q$60000,0))*1,"")</f>
        <v/>
      </c>
      <c r="Y303">
        <f>IFERROR(INDEX($G$7:$G$60000,MATCH(ROW()-6,$Q$7:$Q$60000,0))*1,"")</f>
        <v/>
      </c>
      <c r="Z303">
        <f>IFERROR(INDEX($H$7:$H$60000,MATCH(ROW()-6,$Q$7:$Q$60000,0))*1,"")</f>
        <v/>
      </c>
      <c r="AA303">
        <f>IFERROR(INDEX($I$7:$I$60000,MATCH(ROW()-6,$Q$7:$Q$60000,0))*1,"")</f>
        <v/>
      </c>
      <c r="AB303">
        <f>IFERROR(INDEX($J$7:$J$60000,MATCH(ROW()-6,$Q$7:$Q$60000,0))*1,"")</f>
        <v/>
      </c>
      <c r="AC303">
        <f>IFERROR(INDEX($K$7:$K$60000,MATCH(ROW()-6,$Q$7:$Q$60000,0))*1,"")</f>
        <v/>
      </c>
      <c r="AF303" s="9">
        <f>IF(OR($S303="",$S302=""),"",IF($B$5="diff",($T303-$T302),LN($T303/$T302)))</f>
        <v/>
      </c>
      <c r="AG303" s="9">
        <f>IF(OR($S303="",$S302=""),"",IF($C$5="diff",(U303-U302),LN(U303/U302)))</f>
        <v/>
      </c>
      <c r="AH303" s="9">
        <f>IF(OR($S303="",$S302=""),"",IF($D$5="diff",(V303-V302),LN(V303/V302)))</f>
        <v/>
      </c>
      <c r="AI303" s="9">
        <f>IF(OR($S303="",$S302=""),"",IF($E$5="diff",(W303-W302),LN(W303/W302)))</f>
        <v/>
      </c>
      <c r="AJ303" s="9">
        <f>IF(OR($S303="",$S302=""),"",IF($F$5="diff",(X303-X302),LN(X303/X302)))</f>
        <v/>
      </c>
      <c r="AK303" s="9">
        <f>IF(OR($S303="",$S302=""),"",IF($G$5="diff",(Y303-Y302),LN(Y303/Y302)))</f>
        <v/>
      </c>
      <c r="AL303" s="9">
        <f>IF(OR($S303="",$S302=""),"",IF($H$5="diff",(Z303-Z302),LN(Z303/Z302)))</f>
        <v/>
      </c>
      <c r="AM303" s="9">
        <f>IF(OR($S303="",$S302=""),"",IF($I$5="diff",(AA303-AA302),LN(AA303/AA302)))</f>
        <v/>
      </c>
      <c r="AN303" s="9">
        <f>IF(OR($S303="",$S302=""),"",IF($J$5="diff",(AB303-AB302),LN(AB303/AB302)))</f>
        <v/>
      </c>
      <c r="AO303" s="9">
        <f>IF(OR($S303="",$S302=""),"",IF($K$5="diff",(AC303-AC302),LN(AC303/AC302)))</f>
        <v/>
      </c>
      <c r="AR303" s="9">
        <f>IF($AF303="","",$AU$13+$AU$4*AG303+$AU$5*AH303+$AU$6*AI303+$AU$7*AJ303+$AU$8*AK303+$AU$9*AL303+$AU$10*AM303+$AU$11*AN303+$AU$12*AO303)</f>
        <v/>
      </c>
      <c r="AY303" s="10">
        <f>IF(AND((ROW()-7)&gt;=$Q$5,(ROW()-6)&lt;=$Q$3),INDEX(LINEST(OFFSET(AF303,1-$Q$5,0,$Q$5,1),OFFSET(AG303,1-$Q$5,0,$Q$5,9),TRUE,TRUE),1,10)*$Q$4,"")</f>
        <v/>
      </c>
      <c r="AZ303" s="9">
        <f>IF(AND((ROW()-7)&gt;=$Q$5,(ROW()-6)&lt;=$Q$3),INDEX(LINEST(OFFSET(AF303,1-$Q$5,0,$Q$5,1),OFFSET(AG303,1-$Q$5,0,$Q$5,9),TRUE,TRUE),1,9),"")</f>
        <v/>
      </c>
      <c r="BA303" s="9">
        <f>IF(AND((ROW()-7)&gt;=$Q$5,(ROW()-6)&lt;=$Q$3),INDEX(LINEST(OFFSET(AF303,1-$Q$5,0,$Q$5,1),OFFSET(AG303,1-$Q$5,0,$Q$5,9),TRUE,TRUE),1,8),"")</f>
        <v/>
      </c>
      <c r="BB303" s="9">
        <f>IF(AND((ROW()-7)&gt;=$Q$5,(ROW()-6)&lt;=$Q$3),INDEX(LINEST(OFFSET(AF303,1-$Q$5,0,$Q$5,1),OFFSET(AG303,1-$Q$5,0,$Q$5,9),TRUE,TRUE),1,7),"")</f>
        <v/>
      </c>
      <c r="BC303" s="9">
        <f>IF(AND((ROW()-7)&gt;=$Q$5,(ROW()-6)&lt;=$Q$3),INDEX(LINEST(OFFSET(AF303,1-$Q$5,0,$Q$5,1),OFFSET(AG303,1-$Q$5,0,$Q$5,9),TRUE,TRUE),1,6),"")</f>
        <v/>
      </c>
      <c r="BD303" s="9">
        <f>IF(AND((ROW()-7)&gt;=$Q$5,(ROW()-6)&lt;=$Q$3),INDEX(LINEST(OFFSET(AF303,1-$Q$5,0,$Q$5,1),OFFSET(AG303,1-$Q$5,0,$Q$5,9),TRUE,TRUE),1,5),"")</f>
        <v/>
      </c>
      <c r="BE303" s="9">
        <f>IF(AND((ROW()-7)&gt;=$Q$5,(ROW()-6)&lt;=$Q$3),INDEX(LINEST(OFFSET(AF303,1-$Q$5,0,$Q$5,1),OFFSET(AG303,1-$Q$5,0,$Q$5,9),TRUE,TRUE),1,4),"")</f>
        <v/>
      </c>
      <c r="BF303" s="9">
        <f>IF(AND((ROW()-7)&gt;=$Q$5,(ROW()-6)&lt;=$Q$3),INDEX(LINEST(OFFSET(AF303,1-$Q$5,0,$Q$5,1),OFFSET(AG303,1-$Q$5,0,$Q$5,9),TRUE,TRUE),1,3),"")</f>
        <v/>
      </c>
      <c r="BG303" s="9">
        <f>IF(AND((ROW()-7)&gt;=$Q$5,(ROW()-6)&lt;=$Q$3),INDEX(LINEST(OFFSET(AF303,1-$Q$5,0,$Q$5,1),OFFSET(AG303,1-$Q$5,0,$Q$5,9),TRUE,TRUE),1,2),"")</f>
        <v/>
      </c>
      <c r="BH303" s="9">
        <f>IF(AND((ROW()-7)&gt;=$Q$5,(ROW()-6)&lt;=$Q$3),INDEX(LINEST(OFFSET(AF303,1-$Q$5,0,$Q$5,1),OFFSET(AG303,1-$Q$5,0,$Q$5,9),TRUE,TRUE),1,1),"")</f>
        <v/>
      </c>
      <c r="BI303" s="10">
        <f>IF(AND((ROW()-7)&gt;=$Q$5,(ROW()-6)&lt;=$Q$3),INDEX(LINEST(OFFSET(AF303,1-$Q$5,0,$Q$5,1),OFFSET(AG303,1-$Q$5,0,$Q$5,9),TRUE,TRUE),3,1),"")</f>
        <v/>
      </c>
      <c r="BL303" s="9">
        <f>IF(AND((ROW()-6)&lt;=$Q$3,ISNUMBER(AY302)),AY302/$Q$4+AZ302*AG303+BA302*AH303+BB302*AI303+BC302*AJ303+BD302*AK303+BE302*AL303+BF302*AM303+BG302*AN303+BH302*AO303,"")</f>
        <v/>
      </c>
      <c r="BM303">
        <f>IF(ISNUMBER(BL303),AVERAGE(OFFSET(AF302,1-$Q$5,0,$Q$5,1)),"")</f>
        <v/>
      </c>
      <c r="BN303">
        <f>IF(ISNUMBER(BL303),(AF303-BL303)^2,"")</f>
        <v/>
      </c>
      <c r="BO303">
        <f>IF(ISNUMBER(BL303),AF303^2,"")</f>
        <v/>
      </c>
      <c r="BP303">
        <f>IF(ISNUMBER(BL303),(AF303-BM303)^2,"")</f>
        <v/>
      </c>
    </row>
    <row r="304">
      <c r="O304">
        <f>IF($R304="","",IF($Q$1="Weekly",INT(($R304-2)/7),IF($Q$1="Quarterly",YEAR($R304)*4+ROUNDUP(MONTH($R304)/3),YEAR($R304)*12+MONTH($R304))))</f>
        <v/>
      </c>
      <c r="P304">
        <f>IF($R304="","",IF($R305="",1,IF($O304&lt;&gt;$O305,1,0)))</f>
        <v/>
      </c>
      <c r="Q304">
        <f>IF($P304=1,SUM($P$7:$P304),"")</f>
        <v/>
      </c>
      <c r="R304">
        <f>IF($A304="","",IF(ISNUMBER($A304),$A304,IFERROR(DATEVALUE($A304),NA())))</f>
        <v/>
      </c>
      <c r="S304" s="7">
        <f>IFERROR(INDEX($R$7:$R$60000,MATCH(ROW()-6,$Q$7:$Q$60000,0)),"")</f>
        <v/>
      </c>
      <c r="T304">
        <f>IFERROR(INDEX($B$7:$B$60000,MATCH(ROW()-6,$Q$7:$Q$60000,0))*1,"")</f>
        <v/>
      </c>
      <c r="U304">
        <f>IFERROR(INDEX($C$7:$C$60000,MATCH(ROW()-6,$Q$7:$Q$60000,0))*1,"")</f>
        <v/>
      </c>
      <c r="V304">
        <f>IFERROR(INDEX($D$7:$D$60000,MATCH(ROW()-6,$Q$7:$Q$60000,0))*1,"")</f>
        <v/>
      </c>
      <c r="W304">
        <f>IFERROR(INDEX($E$7:$E$60000,MATCH(ROW()-6,$Q$7:$Q$60000,0))*1,"")</f>
        <v/>
      </c>
      <c r="X304">
        <f>IFERROR(INDEX($F$7:$F$60000,MATCH(ROW()-6,$Q$7:$Q$60000,0))*1,"")</f>
        <v/>
      </c>
      <c r="Y304">
        <f>IFERROR(INDEX($G$7:$G$60000,MATCH(ROW()-6,$Q$7:$Q$60000,0))*1,"")</f>
        <v/>
      </c>
      <c r="Z304">
        <f>IFERROR(INDEX($H$7:$H$60000,MATCH(ROW()-6,$Q$7:$Q$60000,0))*1,"")</f>
        <v/>
      </c>
      <c r="AA304">
        <f>IFERROR(INDEX($I$7:$I$60000,MATCH(ROW()-6,$Q$7:$Q$60000,0))*1,"")</f>
        <v/>
      </c>
      <c r="AB304">
        <f>IFERROR(INDEX($J$7:$J$60000,MATCH(ROW()-6,$Q$7:$Q$60000,0))*1,"")</f>
        <v/>
      </c>
      <c r="AC304">
        <f>IFERROR(INDEX($K$7:$K$60000,MATCH(ROW()-6,$Q$7:$Q$60000,0))*1,"")</f>
        <v/>
      </c>
      <c r="AF304" s="9">
        <f>IF(OR($S304="",$S303=""),"",IF($B$5="diff",($T304-$T303),LN($T304/$T303)))</f>
        <v/>
      </c>
      <c r="AG304" s="9">
        <f>IF(OR($S304="",$S303=""),"",IF($C$5="diff",(U304-U303),LN(U304/U303)))</f>
        <v/>
      </c>
      <c r="AH304" s="9">
        <f>IF(OR($S304="",$S303=""),"",IF($D$5="diff",(V304-V303),LN(V304/V303)))</f>
        <v/>
      </c>
      <c r="AI304" s="9">
        <f>IF(OR($S304="",$S303=""),"",IF($E$5="diff",(W304-W303),LN(W304/W303)))</f>
        <v/>
      </c>
      <c r="AJ304" s="9">
        <f>IF(OR($S304="",$S303=""),"",IF($F$5="diff",(X304-X303),LN(X304/X303)))</f>
        <v/>
      </c>
      <c r="AK304" s="9">
        <f>IF(OR($S304="",$S303=""),"",IF($G$5="diff",(Y304-Y303),LN(Y304/Y303)))</f>
        <v/>
      </c>
      <c r="AL304" s="9">
        <f>IF(OR($S304="",$S303=""),"",IF($H$5="diff",(Z304-Z303),LN(Z304/Z303)))</f>
        <v/>
      </c>
      <c r="AM304" s="9">
        <f>IF(OR($S304="",$S303=""),"",IF($I$5="diff",(AA304-AA303),LN(AA304/AA303)))</f>
        <v/>
      </c>
      <c r="AN304" s="9">
        <f>IF(OR($S304="",$S303=""),"",IF($J$5="diff",(AB304-AB303),LN(AB304/AB303)))</f>
        <v/>
      </c>
      <c r="AO304" s="9">
        <f>IF(OR($S304="",$S303=""),"",IF($K$5="diff",(AC304-AC303),LN(AC304/AC303)))</f>
        <v/>
      </c>
      <c r="AR304" s="9">
        <f>IF($AF304="","",$AU$13+$AU$4*AG304+$AU$5*AH304+$AU$6*AI304+$AU$7*AJ304+$AU$8*AK304+$AU$9*AL304+$AU$10*AM304+$AU$11*AN304+$AU$12*AO304)</f>
        <v/>
      </c>
      <c r="AY304" s="10">
        <f>IF(AND((ROW()-7)&gt;=$Q$5,(ROW()-6)&lt;=$Q$3),INDEX(LINEST(OFFSET(AF304,1-$Q$5,0,$Q$5,1),OFFSET(AG304,1-$Q$5,0,$Q$5,9),TRUE,TRUE),1,10)*$Q$4,"")</f>
        <v/>
      </c>
      <c r="AZ304" s="9">
        <f>IF(AND((ROW()-7)&gt;=$Q$5,(ROW()-6)&lt;=$Q$3),INDEX(LINEST(OFFSET(AF304,1-$Q$5,0,$Q$5,1),OFFSET(AG304,1-$Q$5,0,$Q$5,9),TRUE,TRUE),1,9),"")</f>
        <v/>
      </c>
      <c r="BA304" s="9">
        <f>IF(AND((ROW()-7)&gt;=$Q$5,(ROW()-6)&lt;=$Q$3),INDEX(LINEST(OFFSET(AF304,1-$Q$5,0,$Q$5,1),OFFSET(AG304,1-$Q$5,0,$Q$5,9),TRUE,TRUE),1,8),"")</f>
        <v/>
      </c>
      <c r="BB304" s="9">
        <f>IF(AND((ROW()-7)&gt;=$Q$5,(ROW()-6)&lt;=$Q$3),INDEX(LINEST(OFFSET(AF304,1-$Q$5,0,$Q$5,1),OFFSET(AG304,1-$Q$5,0,$Q$5,9),TRUE,TRUE),1,7),"")</f>
        <v/>
      </c>
      <c r="BC304" s="9">
        <f>IF(AND((ROW()-7)&gt;=$Q$5,(ROW()-6)&lt;=$Q$3),INDEX(LINEST(OFFSET(AF304,1-$Q$5,0,$Q$5,1),OFFSET(AG304,1-$Q$5,0,$Q$5,9),TRUE,TRUE),1,6),"")</f>
        <v/>
      </c>
      <c r="BD304" s="9">
        <f>IF(AND((ROW()-7)&gt;=$Q$5,(ROW()-6)&lt;=$Q$3),INDEX(LINEST(OFFSET(AF304,1-$Q$5,0,$Q$5,1),OFFSET(AG304,1-$Q$5,0,$Q$5,9),TRUE,TRUE),1,5),"")</f>
        <v/>
      </c>
      <c r="BE304" s="9">
        <f>IF(AND((ROW()-7)&gt;=$Q$5,(ROW()-6)&lt;=$Q$3),INDEX(LINEST(OFFSET(AF304,1-$Q$5,0,$Q$5,1),OFFSET(AG304,1-$Q$5,0,$Q$5,9),TRUE,TRUE),1,4),"")</f>
        <v/>
      </c>
      <c r="BF304" s="9">
        <f>IF(AND((ROW()-7)&gt;=$Q$5,(ROW()-6)&lt;=$Q$3),INDEX(LINEST(OFFSET(AF304,1-$Q$5,0,$Q$5,1),OFFSET(AG304,1-$Q$5,0,$Q$5,9),TRUE,TRUE),1,3),"")</f>
        <v/>
      </c>
      <c r="BG304" s="9">
        <f>IF(AND((ROW()-7)&gt;=$Q$5,(ROW()-6)&lt;=$Q$3),INDEX(LINEST(OFFSET(AF304,1-$Q$5,0,$Q$5,1),OFFSET(AG304,1-$Q$5,0,$Q$5,9),TRUE,TRUE),1,2),"")</f>
        <v/>
      </c>
      <c r="BH304" s="9">
        <f>IF(AND((ROW()-7)&gt;=$Q$5,(ROW()-6)&lt;=$Q$3),INDEX(LINEST(OFFSET(AF304,1-$Q$5,0,$Q$5,1),OFFSET(AG304,1-$Q$5,0,$Q$5,9),TRUE,TRUE),1,1),"")</f>
        <v/>
      </c>
      <c r="BI304" s="10">
        <f>IF(AND((ROW()-7)&gt;=$Q$5,(ROW()-6)&lt;=$Q$3),INDEX(LINEST(OFFSET(AF304,1-$Q$5,0,$Q$5,1),OFFSET(AG304,1-$Q$5,0,$Q$5,9),TRUE,TRUE),3,1),"")</f>
        <v/>
      </c>
      <c r="BL304" s="9">
        <f>IF(AND((ROW()-6)&lt;=$Q$3,ISNUMBER(AY303)),AY303/$Q$4+AZ303*AG304+BA303*AH304+BB303*AI304+BC303*AJ304+BD303*AK304+BE303*AL304+BF303*AM304+BG303*AN304+BH303*AO304,"")</f>
        <v/>
      </c>
      <c r="BM304">
        <f>IF(ISNUMBER(BL304),AVERAGE(OFFSET(AF303,1-$Q$5,0,$Q$5,1)),"")</f>
        <v/>
      </c>
      <c r="BN304">
        <f>IF(ISNUMBER(BL304),(AF304-BL304)^2,"")</f>
        <v/>
      </c>
      <c r="BO304">
        <f>IF(ISNUMBER(BL304),AF304^2,"")</f>
        <v/>
      </c>
      <c r="BP304">
        <f>IF(ISNUMBER(BL304),(AF304-BM304)^2,"")</f>
        <v/>
      </c>
    </row>
    <row r="305">
      <c r="O305">
        <f>IF($R305="","",IF($Q$1="Weekly",INT(($R305-2)/7),IF($Q$1="Quarterly",YEAR($R305)*4+ROUNDUP(MONTH($R305)/3),YEAR($R305)*12+MONTH($R305))))</f>
        <v/>
      </c>
      <c r="P305">
        <f>IF($R305="","",IF($R306="",1,IF($O305&lt;&gt;$O306,1,0)))</f>
        <v/>
      </c>
      <c r="Q305">
        <f>IF($P305=1,SUM($P$7:$P305),"")</f>
        <v/>
      </c>
      <c r="R305">
        <f>IF($A305="","",IF(ISNUMBER($A305),$A305,IFERROR(DATEVALUE($A305),NA())))</f>
        <v/>
      </c>
      <c r="S305" s="7">
        <f>IFERROR(INDEX($R$7:$R$60000,MATCH(ROW()-6,$Q$7:$Q$60000,0)),"")</f>
        <v/>
      </c>
      <c r="T305">
        <f>IFERROR(INDEX($B$7:$B$60000,MATCH(ROW()-6,$Q$7:$Q$60000,0))*1,"")</f>
        <v/>
      </c>
      <c r="U305">
        <f>IFERROR(INDEX($C$7:$C$60000,MATCH(ROW()-6,$Q$7:$Q$60000,0))*1,"")</f>
        <v/>
      </c>
      <c r="V305">
        <f>IFERROR(INDEX($D$7:$D$60000,MATCH(ROW()-6,$Q$7:$Q$60000,0))*1,"")</f>
        <v/>
      </c>
      <c r="W305">
        <f>IFERROR(INDEX($E$7:$E$60000,MATCH(ROW()-6,$Q$7:$Q$60000,0))*1,"")</f>
        <v/>
      </c>
      <c r="X305">
        <f>IFERROR(INDEX($F$7:$F$60000,MATCH(ROW()-6,$Q$7:$Q$60000,0))*1,"")</f>
        <v/>
      </c>
      <c r="Y305">
        <f>IFERROR(INDEX($G$7:$G$60000,MATCH(ROW()-6,$Q$7:$Q$60000,0))*1,"")</f>
        <v/>
      </c>
      <c r="Z305">
        <f>IFERROR(INDEX($H$7:$H$60000,MATCH(ROW()-6,$Q$7:$Q$60000,0))*1,"")</f>
        <v/>
      </c>
      <c r="AA305">
        <f>IFERROR(INDEX($I$7:$I$60000,MATCH(ROW()-6,$Q$7:$Q$60000,0))*1,"")</f>
        <v/>
      </c>
      <c r="AB305">
        <f>IFERROR(INDEX($J$7:$J$60000,MATCH(ROW()-6,$Q$7:$Q$60000,0))*1,"")</f>
        <v/>
      </c>
      <c r="AC305">
        <f>IFERROR(INDEX($K$7:$K$60000,MATCH(ROW()-6,$Q$7:$Q$60000,0))*1,"")</f>
        <v/>
      </c>
      <c r="AF305" s="9">
        <f>IF(OR($S305="",$S304=""),"",IF($B$5="diff",($T305-$T304),LN($T305/$T304)))</f>
        <v/>
      </c>
      <c r="AG305" s="9">
        <f>IF(OR($S305="",$S304=""),"",IF($C$5="diff",(U305-U304),LN(U305/U304)))</f>
        <v/>
      </c>
      <c r="AH305" s="9">
        <f>IF(OR($S305="",$S304=""),"",IF($D$5="diff",(V305-V304),LN(V305/V304)))</f>
        <v/>
      </c>
      <c r="AI305" s="9">
        <f>IF(OR($S305="",$S304=""),"",IF($E$5="diff",(W305-W304),LN(W305/W304)))</f>
        <v/>
      </c>
      <c r="AJ305" s="9">
        <f>IF(OR($S305="",$S304=""),"",IF($F$5="diff",(X305-X304),LN(X305/X304)))</f>
        <v/>
      </c>
      <c r="AK305" s="9">
        <f>IF(OR($S305="",$S304=""),"",IF($G$5="diff",(Y305-Y304),LN(Y305/Y304)))</f>
        <v/>
      </c>
      <c r="AL305" s="9">
        <f>IF(OR($S305="",$S304=""),"",IF($H$5="diff",(Z305-Z304),LN(Z305/Z304)))</f>
        <v/>
      </c>
      <c r="AM305" s="9">
        <f>IF(OR($S305="",$S304=""),"",IF($I$5="diff",(AA305-AA304),LN(AA305/AA304)))</f>
        <v/>
      </c>
      <c r="AN305" s="9">
        <f>IF(OR($S305="",$S304=""),"",IF($J$5="diff",(AB305-AB304),LN(AB305/AB304)))</f>
        <v/>
      </c>
      <c r="AO305" s="9">
        <f>IF(OR($S305="",$S304=""),"",IF($K$5="diff",(AC305-AC304),LN(AC305/AC304)))</f>
        <v/>
      </c>
      <c r="AR305" s="9">
        <f>IF($AF305="","",$AU$13+$AU$4*AG305+$AU$5*AH305+$AU$6*AI305+$AU$7*AJ305+$AU$8*AK305+$AU$9*AL305+$AU$10*AM305+$AU$11*AN305+$AU$12*AO305)</f>
        <v/>
      </c>
      <c r="AY305" s="10">
        <f>IF(AND((ROW()-7)&gt;=$Q$5,(ROW()-6)&lt;=$Q$3),INDEX(LINEST(OFFSET(AF305,1-$Q$5,0,$Q$5,1),OFFSET(AG305,1-$Q$5,0,$Q$5,9),TRUE,TRUE),1,10)*$Q$4,"")</f>
        <v/>
      </c>
      <c r="AZ305" s="9">
        <f>IF(AND((ROW()-7)&gt;=$Q$5,(ROW()-6)&lt;=$Q$3),INDEX(LINEST(OFFSET(AF305,1-$Q$5,0,$Q$5,1),OFFSET(AG305,1-$Q$5,0,$Q$5,9),TRUE,TRUE),1,9),"")</f>
        <v/>
      </c>
      <c r="BA305" s="9">
        <f>IF(AND((ROW()-7)&gt;=$Q$5,(ROW()-6)&lt;=$Q$3),INDEX(LINEST(OFFSET(AF305,1-$Q$5,0,$Q$5,1),OFFSET(AG305,1-$Q$5,0,$Q$5,9),TRUE,TRUE),1,8),"")</f>
        <v/>
      </c>
      <c r="BB305" s="9">
        <f>IF(AND((ROW()-7)&gt;=$Q$5,(ROW()-6)&lt;=$Q$3),INDEX(LINEST(OFFSET(AF305,1-$Q$5,0,$Q$5,1),OFFSET(AG305,1-$Q$5,0,$Q$5,9),TRUE,TRUE),1,7),"")</f>
        <v/>
      </c>
      <c r="BC305" s="9">
        <f>IF(AND((ROW()-7)&gt;=$Q$5,(ROW()-6)&lt;=$Q$3),INDEX(LINEST(OFFSET(AF305,1-$Q$5,0,$Q$5,1),OFFSET(AG305,1-$Q$5,0,$Q$5,9),TRUE,TRUE),1,6),"")</f>
        <v/>
      </c>
      <c r="BD305" s="9">
        <f>IF(AND((ROW()-7)&gt;=$Q$5,(ROW()-6)&lt;=$Q$3),INDEX(LINEST(OFFSET(AF305,1-$Q$5,0,$Q$5,1),OFFSET(AG305,1-$Q$5,0,$Q$5,9),TRUE,TRUE),1,5),"")</f>
        <v/>
      </c>
      <c r="BE305" s="9">
        <f>IF(AND((ROW()-7)&gt;=$Q$5,(ROW()-6)&lt;=$Q$3),INDEX(LINEST(OFFSET(AF305,1-$Q$5,0,$Q$5,1),OFFSET(AG305,1-$Q$5,0,$Q$5,9),TRUE,TRUE),1,4),"")</f>
        <v/>
      </c>
      <c r="BF305" s="9">
        <f>IF(AND((ROW()-7)&gt;=$Q$5,(ROW()-6)&lt;=$Q$3),INDEX(LINEST(OFFSET(AF305,1-$Q$5,0,$Q$5,1),OFFSET(AG305,1-$Q$5,0,$Q$5,9),TRUE,TRUE),1,3),"")</f>
        <v/>
      </c>
      <c r="BG305" s="9">
        <f>IF(AND((ROW()-7)&gt;=$Q$5,(ROW()-6)&lt;=$Q$3),INDEX(LINEST(OFFSET(AF305,1-$Q$5,0,$Q$5,1),OFFSET(AG305,1-$Q$5,0,$Q$5,9),TRUE,TRUE),1,2),"")</f>
        <v/>
      </c>
      <c r="BH305" s="9">
        <f>IF(AND((ROW()-7)&gt;=$Q$5,(ROW()-6)&lt;=$Q$3),INDEX(LINEST(OFFSET(AF305,1-$Q$5,0,$Q$5,1),OFFSET(AG305,1-$Q$5,0,$Q$5,9),TRUE,TRUE),1,1),"")</f>
        <v/>
      </c>
      <c r="BI305" s="10">
        <f>IF(AND((ROW()-7)&gt;=$Q$5,(ROW()-6)&lt;=$Q$3),INDEX(LINEST(OFFSET(AF305,1-$Q$5,0,$Q$5,1),OFFSET(AG305,1-$Q$5,0,$Q$5,9),TRUE,TRUE),3,1),"")</f>
        <v/>
      </c>
      <c r="BL305" s="9">
        <f>IF(AND((ROW()-6)&lt;=$Q$3,ISNUMBER(AY304)),AY304/$Q$4+AZ304*AG305+BA304*AH305+BB304*AI305+BC304*AJ305+BD304*AK305+BE304*AL305+BF304*AM305+BG304*AN305+BH304*AO305,"")</f>
        <v/>
      </c>
      <c r="BM305">
        <f>IF(ISNUMBER(BL305),AVERAGE(OFFSET(AF304,1-$Q$5,0,$Q$5,1)),"")</f>
        <v/>
      </c>
      <c r="BN305">
        <f>IF(ISNUMBER(BL305),(AF305-BL305)^2,"")</f>
        <v/>
      </c>
      <c r="BO305">
        <f>IF(ISNUMBER(BL305),AF305^2,"")</f>
        <v/>
      </c>
      <c r="BP305">
        <f>IF(ISNUMBER(BL305),(AF305-BM305)^2,"")</f>
        <v/>
      </c>
    </row>
    <row r="306">
      <c r="O306">
        <f>IF($R306="","",IF($Q$1="Weekly",INT(($R306-2)/7),IF($Q$1="Quarterly",YEAR($R306)*4+ROUNDUP(MONTH($R306)/3),YEAR($R306)*12+MONTH($R306))))</f>
        <v/>
      </c>
      <c r="P306">
        <f>IF($R306="","",IF($R307="",1,IF($O306&lt;&gt;$O307,1,0)))</f>
        <v/>
      </c>
      <c r="Q306">
        <f>IF($P306=1,SUM($P$7:$P306),"")</f>
        <v/>
      </c>
      <c r="R306">
        <f>IF($A306="","",IF(ISNUMBER($A306),$A306,IFERROR(DATEVALUE($A306),NA())))</f>
        <v/>
      </c>
      <c r="S306" s="7">
        <f>IFERROR(INDEX($R$7:$R$60000,MATCH(ROW()-6,$Q$7:$Q$60000,0)),"")</f>
        <v/>
      </c>
      <c r="T306">
        <f>IFERROR(INDEX($B$7:$B$60000,MATCH(ROW()-6,$Q$7:$Q$60000,0))*1,"")</f>
        <v/>
      </c>
      <c r="U306">
        <f>IFERROR(INDEX($C$7:$C$60000,MATCH(ROW()-6,$Q$7:$Q$60000,0))*1,"")</f>
        <v/>
      </c>
      <c r="V306">
        <f>IFERROR(INDEX($D$7:$D$60000,MATCH(ROW()-6,$Q$7:$Q$60000,0))*1,"")</f>
        <v/>
      </c>
      <c r="W306">
        <f>IFERROR(INDEX($E$7:$E$60000,MATCH(ROW()-6,$Q$7:$Q$60000,0))*1,"")</f>
        <v/>
      </c>
      <c r="X306">
        <f>IFERROR(INDEX($F$7:$F$60000,MATCH(ROW()-6,$Q$7:$Q$60000,0))*1,"")</f>
        <v/>
      </c>
      <c r="Y306">
        <f>IFERROR(INDEX($G$7:$G$60000,MATCH(ROW()-6,$Q$7:$Q$60000,0))*1,"")</f>
        <v/>
      </c>
      <c r="Z306">
        <f>IFERROR(INDEX($H$7:$H$60000,MATCH(ROW()-6,$Q$7:$Q$60000,0))*1,"")</f>
        <v/>
      </c>
      <c r="AA306">
        <f>IFERROR(INDEX($I$7:$I$60000,MATCH(ROW()-6,$Q$7:$Q$60000,0))*1,"")</f>
        <v/>
      </c>
      <c r="AB306">
        <f>IFERROR(INDEX($J$7:$J$60000,MATCH(ROW()-6,$Q$7:$Q$60000,0))*1,"")</f>
        <v/>
      </c>
      <c r="AC306">
        <f>IFERROR(INDEX($K$7:$K$60000,MATCH(ROW()-6,$Q$7:$Q$60000,0))*1,"")</f>
        <v/>
      </c>
      <c r="AF306" s="9">
        <f>IF(OR($S306="",$S305=""),"",IF($B$5="diff",($T306-$T305),LN($T306/$T305)))</f>
        <v/>
      </c>
      <c r="AG306" s="9">
        <f>IF(OR($S306="",$S305=""),"",IF($C$5="diff",(U306-U305),LN(U306/U305)))</f>
        <v/>
      </c>
      <c r="AH306" s="9">
        <f>IF(OR($S306="",$S305=""),"",IF($D$5="diff",(V306-V305),LN(V306/V305)))</f>
        <v/>
      </c>
      <c r="AI306" s="9">
        <f>IF(OR($S306="",$S305=""),"",IF($E$5="diff",(W306-W305),LN(W306/W305)))</f>
        <v/>
      </c>
      <c r="AJ306" s="9">
        <f>IF(OR($S306="",$S305=""),"",IF($F$5="diff",(X306-X305),LN(X306/X305)))</f>
        <v/>
      </c>
      <c r="AK306" s="9">
        <f>IF(OR($S306="",$S305=""),"",IF($G$5="diff",(Y306-Y305),LN(Y306/Y305)))</f>
        <v/>
      </c>
      <c r="AL306" s="9">
        <f>IF(OR($S306="",$S305=""),"",IF($H$5="diff",(Z306-Z305),LN(Z306/Z305)))</f>
        <v/>
      </c>
      <c r="AM306" s="9">
        <f>IF(OR($S306="",$S305=""),"",IF($I$5="diff",(AA306-AA305),LN(AA306/AA305)))</f>
        <v/>
      </c>
      <c r="AN306" s="9">
        <f>IF(OR($S306="",$S305=""),"",IF($J$5="diff",(AB306-AB305),LN(AB306/AB305)))</f>
        <v/>
      </c>
      <c r="AO306" s="9">
        <f>IF(OR($S306="",$S305=""),"",IF($K$5="diff",(AC306-AC305),LN(AC306/AC305)))</f>
        <v/>
      </c>
      <c r="AR306" s="9">
        <f>IF($AF306="","",$AU$13+$AU$4*AG306+$AU$5*AH306+$AU$6*AI306+$AU$7*AJ306+$AU$8*AK306+$AU$9*AL306+$AU$10*AM306+$AU$11*AN306+$AU$12*AO306)</f>
        <v/>
      </c>
      <c r="AY306" s="10">
        <f>IF(AND((ROW()-7)&gt;=$Q$5,(ROW()-6)&lt;=$Q$3),INDEX(LINEST(OFFSET(AF306,1-$Q$5,0,$Q$5,1),OFFSET(AG306,1-$Q$5,0,$Q$5,9),TRUE,TRUE),1,10)*$Q$4,"")</f>
        <v/>
      </c>
      <c r="AZ306" s="9">
        <f>IF(AND((ROW()-7)&gt;=$Q$5,(ROW()-6)&lt;=$Q$3),INDEX(LINEST(OFFSET(AF306,1-$Q$5,0,$Q$5,1),OFFSET(AG306,1-$Q$5,0,$Q$5,9),TRUE,TRUE),1,9),"")</f>
        <v/>
      </c>
      <c r="BA306" s="9">
        <f>IF(AND((ROW()-7)&gt;=$Q$5,(ROW()-6)&lt;=$Q$3),INDEX(LINEST(OFFSET(AF306,1-$Q$5,0,$Q$5,1),OFFSET(AG306,1-$Q$5,0,$Q$5,9),TRUE,TRUE),1,8),"")</f>
        <v/>
      </c>
      <c r="BB306" s="9">
        <f>IF(AND((ROW()-7)&gt;=$Q$5,(ROW()-6)&lt;=$Q$3),INDEX(LINEST(OFFSET(AF306,1-$Q$5,0,$Q$5,1),OFFSET(AG306,1-$Q$5,0,$Q$5,9),TRUE,TRUE),1,7),"")</f>
        <v/>
      </c>
      <c r="BC306" s="9">
        <f>IF(AND((ROW()-7)&gt;=$Q$5,(ROW()-6)&lt;=$Q$3),INDEX(LINEST(OFFSET(AF306,1-$Q$5,0,$Q$5,1),OFFSET(AG306,1-$Q$5,0,$Q$5,9),TRUE,TRUE),1,6),"")</f>
        <v/>
      </c>
      <c r="BD306" s="9">
        <f>IF(AND((ROW()-7)&gt;=$Q$5,(ROW()-6)&lt;=$Q$3),INDEX(LINEST(OFFSET(AF306,1-$Q$5,0,$Q$5,1),OFFSET(AG306,1-$Q$5,0,$Q$5,9),TRUE,TRUE),1,5),"")</f>
        <v/>
      </c>
      <c r="BE306" s="9">
        <f>IF(AND((ROW()-7)&gt;=$Q$5,(ROW()-6)&lt;=$Q$3),INDEX(LINEST(OFFSET(AF306,1-$Q$5,0,$Q$5,1),OFFSET(AG306,1-$Q$5,0,$Q$5,9),TRUE,TRUE),1,4),"")</f>
        <v/>
      </c>
      <c r="BF306" s="9">
        <f>IF(AND((ROW()-7)&gt;=$Q$5,(ROW()-6)&lt;=$Q$3),INDEX(LINEST(OFFSET(AF306,1-$Q$5,0,$Q$5,1),OFFSET(AG306,1-$Q$5,0,$Q$5,9),TRUE,TRUE),1,3),"")</f>
        <v/>
      </c>
      <c r="BG306" s="9">
        <f>IF(AND((ROW()-7)&gt;=$Q$5,(ROW()-6)&lt;=$Q$3),INDEX(LINEST(OFFSET(AF306,1-$Q$5,0,$Q$5,1),OFFSET(AG306,1-$Q$5,0,$Q$5,9),TRUE,TRUE),1,2),"")</f>
        <v/>
      </c>
      <c r="BH306" s="9">
        <f>IF(AND((ROW()-7)&gt;=$Q$5,(ROW()-6)&lt;=$Q$3),INDEX(LINEST(OFFSET(AF306,1-$Q$5,0,$Q$5,1),OFFSET(AG306,1-$Q$5,0,$Q$5,9),TRUE,TRUE),1,1),"")</f>
        <v/>
      </c>
      <c r="BI306" s="10">
        <f>IF(AND((ROW()-7)&gt;=$Q$5,(ROW()-6)&lt;=$Q$3),INDEX(LINEST(OFFSET(AF306,1-$Q$5,0,$Q$5,1),OFFSET(AG306,1-$Q$5,0,$Q$5,9),TRUE,TRUE),3,1),"")</f>
        <v/>
      </c>
      <c r="BL306" s="9">
        <f>IF(AND((ROW()-6)&lt;=$Q$3,ISNUMBER(AY305)),AY305/$Q$4+AZ305*AG306+BA305*AH306+BB305*AI306+BC305*AJ306+BD305*AK306+BE305*AL306+BF305*AM306+BG305*AN306+BH305*AO306,"")</f>
        <v/>
      </c>
      <c r="BM306">
        <f>IF(ISNUMBER(BL306),AVERAGE(OFFSET(AF305,1-$Q$5,0,$Q$5,1)),"")</f>
        <v/>
      </c>
      <c r="BN306">
        <f>IF(ISNUMBER(BL306),(AF306-BL306)^2,"")</f>
        <v/>
      </c>
      <c r="BO306">
        <f>IF(ISNUMBER(BL306),AF306^2,"")</f>
        <v/>
      </c>
      <c r="BP306">
        <f>IF(ISNUMBER(BL306),(AF306-BM306)^2,"")</f>
        <v/>
      </c>
    </row>
    <row r="307">
      <c r="O307">
        <f>IF($R307="","",IF($Q$1="Weekly",INT(($R307-2)/7),IF($Q$1="Quarterly",YEAR($R307)*4+ROUNDUP(MONTH($R307)/3),YEAR($R307)*12+MONTH($R307))))</f>
        <v/>
      </c>
      <c r="P307">
        <f>IF($R307="","",IF($R308="",1,IF($O307&lt;&gt;$O308,1,0)))</f>
        <v/>
      </c>
      <c r="Q307">
        <f>IF($P307=1,SUM($P$7:$P307),"")</f>
        <v/>
      </c>
      <c r="R307">
        <f>IF($A307="","",IF(ISNUMBER($A307),$A307,IFERROR(DATEVALUE($A307),NA())))</f>
        <v/>
      </c>
      <c r="S307" s="7">
        <f>IFERROR(INDEX($R$7:$R$60000,MATCH(ROW()-6,$Q$7:$Q$60000,0)),"")</f>
        <v/>
      </c>
      <c r="T307">
        <f>IFERROR(INDEX($B$7:$B$60000,MATCH(ROW()-6,$Q$7:$Q$60000,0))*1,"")</f>
        <v/>
      </c>
      <c r="U307">
        <f>IFERROR(INDEX($C$7:$C$60000,MATCH(ROW()-6,$Q$7:$Q$60000,0))*1,"")</f>
        <v/>
      </c>
      <c r="V307">
        <f>IFERROR(INDEX($D$7:$D$60000,MATCH(ROW()-6,$Q$7:$Q$60000,0))*1,"")</f>
        <v/>
      </c>
      <c r="W307">
        <f>IFERROR(INDEX($E$7:$E$60000,MATCH(ROW()-6,$Q$7:$Q$60000,0))*1,"")</f>
        <v/>
      </c>
      <c r="X307">
        <f>IFERROR(INDEX($F$7:$F$60000,MATCH(ROW()-6,$Q$7:$Q$60000,0))*1,"")</f>
        <v/>
      </c>
      <c r="Y307">
        <f>IFERROR(INDEX($G$7:$G$60000,MATCH(ROW()-6,$Q$7:$Q$60000,0))*1,"")</f>
        <v/>
      </c>
      <c r="Z307">
        <f>IFERROR(INDEX($H$7:$H$60000,MATCH(ROW()-6,$Q$7:$Q$60000,0))*1,"")</f>
        <v/>
      </c>
      <c r="AA307">
        <f>IFERROR(INDEX($I$7:$I$60000,MATCH(ROW()-6,$Q$7:$Q$60000,0))*1,"")</f>
        <v/>
      </c>
      <c r="AB307">
        <f>IFERROR(INDEX($J$7:$J$60000,MATCH(ROW()-6,$Q$7:$Q$60000,0))*1,"")</f>
        <v/>
      </c>
      <c r="AC307">
        <f>IFERROR(INDEX($K$7:$K$60000,MATCH(ROW()-6,$Q$7:$Q$60000,0))*1,"")</f>
        <v/>
      </c>
      <c r="AF307" s="9">
        <f>IF(OR($S307="",$S306=""),"",IF($B$5="diff",($T307-$T306),LN($T307/$T306)))</f>
        <v/>
      </c>
      <c r="AG307" s="9">
        <f>IF(OR($S307="",$S306=""),"",IF($C$5="diff",(U307-U306),LN(U307/U306)))</f>
        <v/>
      </c>
      <c r="AH307" s="9">
        <f>IF(OR($S307="",$S306=""),"",IF($D$5="diff",(V307-V306),LN(V307/V306)))</f>
        <v/>
      </c>
      <c r="AI307" s="9">
        <f>IF(OR($S307="",$S306=""),"",IF($E$5="diff",(W307-W306),LN(W307/W306)))</f>
        <v/>
      </c>
      <c r="AJ307" s="9">
        <f>IF(OR($S307="",$S306=""),"",IF($F$5="diff",(X307-X306),LN(X307/X306)))</f>
        <v/>
      </c>
      <c r="AK307" s="9">
        <f>IF(OR($S307="",$S306=""),"",IF($G$5="diff",(Y307-Y306),LN(Y307/Y306)))</f>
        <v/>
      </c>
      <c r="AL307" s="9">
        <f>IF(OR($S307="",$S306=""),"",IF($H$5="diff",(Z307-Z306),LN(Z307/Z306)))</f>
        <v/>
      </c>
      <c r="AM307" s="9">
        <f>IF(OR($S307="",$S306=""),"",IF($I$5="diff",(AA307-AA306),LN(AA307/AA306)))</f>
        <v/>
      </c>
      <c r="AN307" s="9">
        <f>IF(OR($S307="",$S306=""),"",IF($J$5="diff",(AB307-AB306),LN(AB307/AB306)))</f>
        <v/>
      </c>
      <c r="AO307" s="9">
        <f>IF(OR($S307="",$S306=""),"",IF($K$5="diff",(AC307-AC306),LN(AC307/AC306)))</f>
        <v/>
      </c>
      <c r="AR307" s="9">
        <f>IF($AF307="","",$AU$13+$AU$4*AG307+$AU$5*AH307+$AU$6*AI307+$AU$7*AJ307+$AU$8*AK307+$AU$9*AL307+$AU$10*AM307+$AU$11*AN307+$AU$12*AO307)</f>
        <v/>
      </c>
      <c r="AY307" s="10">
        <f>IF(AND((ROW()-7)&gt;=$Q$5,(ROW()-6)&lt;=$Q$3),INDEX(LINEST(OFFSET(AF307,1-$Q$5,0,$Q$5,1),OFFSET(AG307,1-$Q$5,0,$Q$5,9),TRUE,TRUE),1,10)*$Q$4,"")</f>
        <v/>
      </c>
      <c r="AZ307" s="9">
        <f>IF(AND((ROW()-7)&gt;=$Q$5,(ROW()-6)&lt;=$Q$3),INDEX(LINEST(OFFSET(AF307,1-$Q$5,0,$Q$5,1),OFFSET(AG307,1-$Q$5,0,$Q$5,9),TRUE,TRUE),1,9),"")</f>
        <v/>
      </c>
      <c r="BA307" s="9">
        <f>IF(AND((ROW()-7)&gt;=$Q$5,(ROW()-6)&lt;=$Q$3),INDEX(LINEST(OFFSET(AF307,1-$Q$5,0,$Q$5,1),OFFSET(AG307,1-$Q$5,0,$Q$5,9),TRUE,TRUE),1,8),"")</f>
        <v/>
      </c>
      <c r="BB307" s="9">
        <f>IF(AND((ROW()-7)&gt;=$Q$5,(ROW()-6)&lt;=$Q$3),INDEX(LINEST(OFFSET(AF307,1-$Q$5,0,$Q$5,1),OFFSET(AG307,1-$Q$5,0,$Q$5,9),TRUE,TRUE),1,7),"")</f>
        <v/>
      </c>
      <c r="BC307" s="9">
        <f>IF(AND((ROW()-7)&gt;=$Q$5,(ROW()-6)&lt;=$Q$3),INDEX(LINEST(OFFSET(AF307,1-$Q$5,0,$Q$5,1),OFFSET(AG307,1-$Q$5,0,$Q$5,9),TRUE,TRUE),1,6),"")</f>
        <v/>
      </c>
      <c r="BD307" s="9">
        <f>IF(AND((ROW()-7)&gt;=$Q$5,(ROW()-6)&lt;=$Q$3),INDEX(LINEST(OFFSET(AF307,1-$Q$5,0,$Q$5,1),OFFSET(AG307,1-$Q$5,0,$Q$5,9),TRUE,TRUE),1,5),"")</f>
        <v/>
      </c>
      <c r="BE307" s="9">
        <f>IF(AND((ROW()-7)&gt;=$Q$5,(ROW()-6)&lt;=$Q$3),INDEX(LINEST(OFFSET(AF307,1-$Q$5,0,$Q$5,1),OFFSET(AG307,1-$Q$5,0,$Q$5,9),TRUE,TRUE),1,4),"")</f>
        <v/>
      </c>
      <c r="BF307" s="9">
        <f>IF(AND((ROW()-7)&gt;=$Q$5,(ROW()-6)&lt;=$Q$3),INDEX(LINEST(OFFSET(AF307,1-$Q$5,0,$Q$5,1),OFFSET(AG307,1-$Q$5,0,$Q$5,9),TRUE,TRUE),1,3),"")</f>
        <v/>
      </c>
      <c r="BG307" s="9">
        <f>IF(AND((ROW()-7)&gt;=$Q$5,(ROW()-6)&lt;=$Q$3),INDEX(LINEST(OFFSET(AF307,1-$Q$5,0,$Q$5,1),OFFSET(AG307,1-$Q$5,0,$Q$5,9),TRUE,TRUE),1,2),"")</f>
        <v/>
      </c>
      <c r="BH307" s="9">
        <f>IF(AND((ROW()-7)&gt;=$Q$5,(ROW()-6)&lt;=$Q$3),INDEX(LINEST(OFFSET(AF307,1-$Q$5,0,$Q$5,1),OFFSET(AG307,1-$Q$5,0,$Q$5,9),TRUE,TRUE),1,1),"")</f>
        <v/>
      </c>
      <c r="BI307" s="10">
        <f>IF(AND((ROW()-7)&gt;=$Q$5,(ROW()-6)&lt;=$Q$3),INDEX(LINEST(OFFSET(AF307,1-$Q$5,0,$Q$5,1),OFFSET(AG307,1-$Q$5,0,$Q$5,9),TRUE,TRUE),3,1),"")</f>
        <v/>
      </c>
      <c r="BL307" s="9">
        <f>IF(AND((ROW()-6)&lt;=$Q$3,ISNUMBER(AY306)),AY306/$Q$4+AZ306*AG307+BA306*AH307+BB306*AI307+BC306*AJ307+BD306*AK307+BE306*AL307+BF306*AM307+BG306*AN307+BH306*AO307,"")</f>
        <v/>
      </c>
      <c r="BM307">
        <f>IF(ISNUMBER(BL307),AVERAGE(OFFSET(AF306,1-$Q$5,0,$Q$5,1)),"")</f>
        <v/>
      </c>
      <c r="BN307">
        <f>IF(ISNUMBER(BL307),(AF307-BL307)^2,"")</f>
        <v/>
      </c>
      <c r="BO307">
        <f>IF(ISNUMBER(BL307),AF307^2,"")</f>
        <v/>
      </c>
      <c r="BP307">
        <f>IF(ISNUMBER(BL307),(AF307-BM307)^2,"")</f>
        <v/>
      </c>
    </row>
    <row r="308">
      <c r="O308">
        <f>IF($R308="","",IF($Q$1="Weekly",INT(($R308-2)/7),IF($Q$1="Quarterly",YEAR($R308)*4+ROUNDUP(MONTH($R308)/3),YEAR($R308)*12+MONTH($R308))))</f>
        <v/>
      </c>
      <c r="P308">
        <f>IF($R308="","",IF($R309="",1,IF($O308&lt;&gt;$O309,1,0)))</f>
        <v/>
      </c>
      <c r="Q308">
        <f>IF($P308=1,SUM($P$7:$P308),"")</f>
        <v/>
      </c>
      <c r="R308">
        <f>IF($A308="","",IF(ISNUMBER($A308),$A308,IFERROR(DATEVALUE($A308),NA())))</f>
        <v/>
      </c>
      <c r="S308" s="7">
        <f>IFERROR(INDEX($R$7:$R$60000,MATCH(ROW()-6,$Q$7:$Q$60000,0)),"")</f>
        <v/>
      </c>
      <c r="T308">
        <f>IFERROR(INDEX($B$7:$B$60000,MATCH(ROW()-6,$Q$7:$Q$60000,0))*1,"")</f>
        <v/>
      </c>
      <c r="U308">
        <f>IFERROR(INDEX($C$7:$C$60000,MATCH(ROW()-6,$Q$7:$Q$60000,0))*1,"")</f>
        <v/>
      </c>
      <c r="V308">
        <f>IFERROR(INDEX($D$7:$D$60000,MATCH(ROW()-6,$Q$7:$Q$60000,0))*1,"")</f>
        <v/>
      </c>
      <c r="W308">
        <f>IFERROR(INDEX($E$7:$E$60000,MATCH(ROW()-6,$Q$7:$Q$60000,0))*1,"")</f>
        <v/>
      </c>
      <c r="X308">
        <f>IFERROR(INDEX($F$7:$F$60000,MATCH(ROW()-6,$Q$7:$Q$60000,0))*1,"")</f>
        <v/>
      </c>
      <c r="Y308">
        <f>IFERROR(INDEX($G$7:$G$60000,MATCH(ROW()-6,$Q$7:$Q$60000,0))*1,"")</f>
        <v/>
      </c>
      <c r="Z308">
        <f>IFERROR(INDEX($H$7:$H$60000,MATCH(ROW()-6,$Q$7:$Q$60000,0))*1,"")</f>
        <v/>
      </c>
      <c r="AA308">
        <f>IFERROR(INDEX($I$7:$I$60000,MATCH(ROW()-6,$Q$7:$Q$60000,0))*1,"")</f>
        <v/>
      </c>
      <c r="AB308">
        <f>IFERROR(INDEX($J$7:$J$60000,MATCH(ROW()-6,$Q$7:$Q$60000,0))*1,"")</f>
        <v/>
      </c>
      <c r="AC308">
        <f>IFERROR(INDEX($K$7:$K$60000,MATCH(ROW()-6,$Q$7:$Q$60000,0))*1,"")</f>
        <v/>
      </c>
      <c r="AF308" s="9">
        <f>IF(OR($S308="",$S307=""),"",IF($B$5="diff",($T308-$T307),LN($T308/$T307)))</f>
        <v/>
      </c>
      <c r="AG308" s="9">
        <f>IF(OR($S308="",$S307=""),"",IF($C$5="diff",(U308-U307),LN(U308/U307)))</f>
        <v/>
      </c>
      <c r="AH308" s="9">
        <f>IF(OR($S308="",$S307=""),"",IF($D$5="diff",(V308-V307),LN(V308/V307)))</f>
        <v/>
      </c>
      <c r="AI308" s="9">
        <f>IF(OR($S308="",$S307=""),"",IF($E$5="diff",(W308-W307),LN(W308/W307)))</f>
        <v/>
      </c>
      <c r="AJ308" s="9">
        <f>IF(OR($S308="",$S307=""),"",IF($F$5="diff",(X308-X307),LN(X308/X307)))</f>
        <v/>
      </c>
      <c r="AK308" s="9">
        <f>IF(OR($S308="",$S307=""),"",IF($G$5="diff",(Y308-Y307),LN(Y308/Y307)))</f>
        <v/>
      </c>
      <c r="AL308" s="9">
        <f>IF(OR($S308="",$S307=""),"",IF($H$5="diff",(Z308-Z307),LN(Z308/Z307)))</f>
        <v/>
      </c>
      <c r="AM308" s="9">
        <f>IF(OR($S308="",$S307=""),"",IF($I$5="diff",(AA308-AA307),LN(AA308/AA307)))</f>
        <v/>
      </c>
      <c r="AN308" s="9">
        <f>IF(OR($S308="",$S307=""),"",IF($J$5="diff",(AB308-AB307),LN(AB308/AB307)))</f>
        <v/>
      </c>
      <c r="AO308" s="9">
        <f>IF(OR($S308="",$S307=""),"",IF($K$5="diff",(AC308-AC307),LN(AC308/AC307)))</f>
        <v/>
      </c>
      <c r="AR308" s="9">
        <f>IF($AF308="","",$AU$13+$AU$4*AG308+$AU$5*AH308+$AU$6*AI308+$AU$7*AJ308+$AU$8*AK308+$AU$9*AL308+$AU$10*AM308+$AU$11*AN308+$AU$12*AO308)</f>
        <v/>
      </c>
      <c r="AY308" s="10">
        <f>IF(AND((ROW()-7)&gt;=$Q$5,(ROW()-6)&lt;=$Q$3),INDEX(LINEST(OFFSET(AF308,1-$Q$5,0,$Q$5,1),OFFSET(AG308,1-$Q$5,0,$Q$5,9),TRUE,TRUE),1,10)*$Q$4,"")</f>
        <v/>
      </c>
      <c r="AZ308" s="9">
        <f>IF(AND((ROW()-7)&gt;=$Q$5,(ROW()-6)&lt;=$Q$3),INDEX(LINEST(OFFSET(AF308,1-$Q$5,0,$Q$5,1),OFFSET(AG308,1-$Q$5,0,$Q$5,9),TRUE,TRUE),1,9),"")</f>
        <v/>
      </c>
      <c r="BA308" s="9">
        <f>IF(AND((ROW()-7)&gt;=$Q$5,(ROW()-6)&lt;=$Q$3),INDEX(LINEST(OFFSET(AF308,1-$Q$5,0,$Q$5,1),OFFSET(AG308,1-$Q$5,0,$Q$5,9),TRUE,TRUE),1,8),"")</f>
        <v/>
      </c>
      <c r="BB308" s="9">
        <f>IF(AND((ROW()-7)&gt;=$Q$5,(ROW()-6)&lt;=$Q$3),INDEX(LINEST(OFFSET(AF308,1-$Q$5,0,$Q$5,1),OFFSET(AG308,1-$Q$5,0,$Q$5,9),TRUE,TRUE),1,7),"")</f>
        <v/>
      </c>
      <c r="BC308" s="9">
        <f>IF(AND((ROW()-7)&gt;=$Q$5,(ROW()-6)&lt;=$Q$3),INDEX(LINEST(OFFSET(AF308,1-$Q$5,0,$Q$5,1),OFFSET(AG308,1-$Q$5,0,$Q$5,9),TRUE,TRUE),1,6),"")</f>
        <v/>
      </c>
      <c r="BD308" s="9">
        <f>IF(AND((ROW()-7)&gt;=$Q$5,(ROW()-6)&lt;=$Q$3),INDEX(LINEST(OFFSET(AF308,1-$Q$5,0,$Q$5,1),OFFSET(AG308,1-$Q$5,0,$Q$5,9),TRUE,TRUE),1,5),"")</f>
        <v/>
      </c>
      <c r="BE308" s="9">
        <f>IF(AND((ROW()-7)&gt;=$Q$5,(ROW()-6)&lt;=$Q$3),INDEX(LINEST(OFFSET(AF308,1-$Q$5,0,$Q$5,1),OFFSET(AG308,1-$Q$5,0,$Q$5,9),TRUE,TRUE),1,4),"")</f>
        <v/>
      </c>
      <c r="BF308" s="9">
        <f>IF(AND((ROW()-7)&gt;=$Q$5,(ROW()-6)&lt;=$Q$3),INDEX(LINEST(OFFSET(AF308,1-$Q$5,0,$Q$5,1),OFFSET(AG308,1-$Q$5,0,$Q$5,9),TRUE,TRUE),1,3),"")</f>
        <v/>
      </c>
      <c r="BG308" s="9">
        <f>IF(AND((ROW()-7)&gt;=$Q$5,(ROW()-6)&lt;=$Q$3),INDEX(LINEST(OFFSET(AF308,1-$Q$5,0,$Q$5,1),OFFSET(AG308,1-$Q$5,0,$Q$5,9),TRUE,TRUE),1,2),"")</f>
        <v/>
      </c>
      <c r="BH308" s="9">
        <f>IF(AND((ROW()-7)&gt;=$Q$5,(ROW()-6)&lt;=$Q$3),INDEX(LINEST(OFFSET(AF308,1-$Q$5,0,$Q$5,1),OFFSET(AG308,1-$Q$5,0,$Q$5,9),TRUE,TRUE),1,1),"")</f>
        <v/>
      </c>
      <c r="BI308" s="10">
        <f>IF(AND((ROW()-7)&gt;=$Q$5,(ROW()-6)&lt;=$Q$3),INDEX(LINEST(OFFSET(AF308,1-$Q$5,0,$Q$5,1),OFFSET(AG308,1-$Q$5,0,$Q$5,9),TRUE,TRUE),3,1),"")</f>
        <v/>
      </c>
      <c r="BL308" s="9">
        <f>IF(AND((ROW()-6)&lt;=$Q$3,ISNUMBER(AY307)),AY307/$Q$4+AZ307*AG308+BA307*AH308+BB307*AI308+BC307*AJ308+BD307*AK308+BE307*AL308+BF307*AM308+BG307*AN308+BH307*AO308,"")</f>
        <v/>
      </c>
      <c r="BM308">
        <f>IF(ISNUMBER(BL308),AVERAGE(OFFSET(AF307,1-$Q$5,0,$Q$5,1)),"")</f>
        <v/>
      </c>
      <c r="BN308">
        <f>IF(ISNUMBER(BL308),(AF308-BL308)^2,"")</f>
        <v/>
      </c>
      <c r="BO308">
        <f>IF(ISNUMBER(BL308),AF308^2,"")</f>
        <v/>
      </c>
      <c r="BP308">
        <f>IF(ISNUMBER(BL308),(AF308-BM308)^2,"")</f>
        <v/>
      </c>
    </row>
    <row r="309">
      <c r="O309">
        <f>IF($R309="","",IF($Q$1="Weekly",INT(($R309-2)/7),IF($Q$1="Quarterly",YEAR($R309)*4+ROUNDUP(MONTH($R309)/3),YEAR($R309)*12+MONTH($R309))))</f>
        <v/>
      </c>
      <c r="P309">
        <f>IF($R309="","",IF($R310="",1,IF($O309&lt;&gt;$O310,1,0)))</f>
        <v/>
      </c>
      <c r="Q309">
        <f>IF($P309=1,SUM($P$7:$P309),"")</f>
        <v/>
      </c>
      <c r="R309">
        <f>IF($A309="","",IF(ISNUMBER($A309),$A309,IFERROR(DATEVALUE($A309),NA())))</f>
        <v/>
      </c>
      <c r="S309" s="7">
        <f>IFERROR(INDEX($R$7:$R$60000,MATCH(ROW()-6,$Q$7:$Q$60000,0)),"")</f>
        <v/>
      </c>
      <c r="T309">
        <f>IFERROR(INDEX($B$7:$B$60000,MATCH(ROW()-6,$Q$7:$Q$60000,0))*1,"")</f>
        <v/>
      </c>
      <c r="U309">
        <f>IFERROR(INDEX($C$7:$C$60000,MATCH(ROW()-6,$Q$7:$Q$60000,0))*1,"")</f>
        <v/>
      </c>
      <c r="V309">
        <f>IFERROR(INDEX($D$7:$D$60000,MATCH(ROW()-6,$Q$7:$Q$60000,0))*1,"")</f>
        <v/>
      </c>
      <c r="W309">
        <f>IFERROR(INDEX($E$7:$E$60000,MATCH(ROW()-6,$Q$7:$Q$60000,0))*1,"")</f>
        <v/>
      </c>
      <c r="X309">
        <f>IFERROR(INDEX($F$7:$F$60000,MATCH(ROW()-6,$Q$7:$Q$60000,0))*1,"")</f>
        <v/>
      </c>
      <c r="Y309">
        <f>IFERROR(INDEX($G$7:$G$60000,MATCH(ROW()-6,$Q$7:$Q$60000,0))*1,"")</f>
        <v/>
      </c>
      <c r="Z309">
        <f>IFERROR(INDEX($H$7:$H$60000,MATCH(ROW()-6,$Q$7:$Q$60000,0))*1,"")</f>
        <v/>
      </c>
      <c r="AA309">
        <f>IFERROR(INDEX($I$7:$I$60000,MATCH(ROW()-6,$Q$7:$Q$60000,0))*1,"")</f>
        <v/>
      </c>
      <c r="AB309">
        <f>IFERROR(INDEX($J$7:$J$60000,MATCH(ROW()-6,$Q$7:$Q$60000,0))*1,"")</f>
        <v/>
      </c>
      <c r="AC309">
        <f>IFERROR(INDEX($K$7:$K$60000,MATCH(ROW()-6,$Q$7:$Q$60000,0))*1,"")</f>
        <v/>
      </c>
      <c r="AF309" s="9">
        <f>IF(OR($S309="",$S308=""),"",IF($B$5="diff",($T309-$T308),LN($T309/$T308)))</f>
        <v/>
      </c>
      <c r="AG309" s="9">
        <f>IF(OR($S309="",$S308=""),"",IF($C$5="diff",(U309-U308),LN(U309/U308)))</f>
        <v/>
      </c>
      <c r="AH309" s="9">
        <f>IF(OR($S309="",$S308=""),"",IF($D$5="diff",(V309-V308),LN(V309/V308)))</f>
        <v/>
      </c>
      <c r="AI309" s="9">
        <f>IF(OR($S309="",$S308=""),"",IF($E$5="diff",(W309-W308),LN(W309/W308)))</f>
        <v/>
      </c>
      <c r="AJ309" s="9">
        <f>IF(OR($S309="",$S308=""),"",IF($F$5="diff",(X309-X308),LN(X309/X308)))</f>
        <v/>
      </c>
      <c r="AK309" s="9">
        <f>IF(OR($S309="",$S308=""),"",IF($G$5="diff",(Y309-Y308),LN(Y309/Y308)))</f>
        <v/>
      </c>
      <c r="AL309" s="9">
        <f>IF(OR($S309="",$S308=""),"",IF($H$5="diff",(Z309-Z308),LN(Z309/Z308)))</f>
        <v/>
      </c>
      <c r="AM309" s="9">
        <f>IF(OR($S309="",$S308=""),"",IF($I$5="diff",(AA309-AA308),LN(AA309/AA308)))</f>
        <v/>
      </c>
      <c r="AN309" s="9">
        <f>IF(OR($S309="",$S308=""),"",IF($J$5="diff",(AB309-AB308),LN(AB309/AB308)))</f>
        <v/>
      </c>
      <c r="AO309" s="9">
        <f>IF(OR($S309="",$S308=""),"",IF($K$5="diff",(AC309-AC308),LN(AC309/AC308)))</f>
        <v/>
      </c>
      <c r="AR309" s="9">
        <f>IF($AF309="","",$AU$13+$AU$4*AG309+$AU$5*AH309+$AU$6*AI309+$AU$7*AJ309+$AU$8*AK309+$AU$9*AL309+$AU$10*AM309+$AU$11*AN309+$AU$12*AO309)</f>
        <v/>
      </c>
      <c r="AY309" s="10">
        <f>IF(AND((ROW()-7)&gt;=$Q$5,(ROW()-6)&lt;=$Q$3),INDEX(LINEST(OFFSET(AF309,1-$Q$5,0,$Q$5,1),OFFSET(AG309,1-$Q$5,0,$Q$5,9),TRUE,TRUE),1,10)*$Q$4,"")</f>
        <v/>
      </c>
      <c r="AZ309" s="9">
        <f>IF(AND((ROW()-7)&gt;=$Q$5,(ROW()-6)&lt;=$Q$3),INDEX(LINEST(OFFSET(AF309,1-$Q$5,0,$Q$5,1),OFFSET(AG309,1-$Q$5,0,$Q$5,9),TRUE,TRUE),1,9),"")</f>
        <v/>
      </c>
      <c r="BA309" s="9">
        <f>IF(AND((ROW()-7)&gt;=$Q$5,(ROW()-6)&lt;=$Q$3),INDEX(LINEST(OFFSET(AF309,1-$Q$5,0,$Q$5,1),OFFSET(AG309,1-$Q$5,0,$Q$5,9),TRUE,TRUE),1,8),"")</f>
        <v/>
      </c>
      <c r="BB309" s="9">
        <f>IF(AND((ROW()-7)&gt;=$Q$5,(ROW()-6)&lt;=$Q$3),INDEX(LINEST(OFFSET(AF309,1-$Q$5,0,$Q$5,1),OFFSET(AG309,1-$Q$5,0,$Q$5,9),TRUE,TRUE),1,7),"")</f>
        <v/>
      </c>
      <c r="BC309" s="9">
        <f>IF(AND((ROW()-7)&gt;=$Q$5,(ROW()-6)&lt;=$Q$3),INDEX(LINEST(OFFSET(AF309,1-$Q$5,0,$Q$5,1),OFFSET(AG309,1-$Q$5,0,$Q$5,9),TRUE,TRUE),1,6),"")</f>
        <v/>
      </c>
      <c r="BD309" s="9">
        <f>IF(AND((ROW()-7)&gt;=$Q$5,(ROW()-6)&lt;=$Q$3),INDEX(LINEST(OFFSET(AF309,1-$Q$5,0,$Q$5,1),OFFSET(AG309,1-$Q$5,0,$Q$5,9),TRUE,TRUE),1,5),"")</f>
        <v/>
      </c>
      <c r="BE309" s="9">
        <f>IF(AND((ROW()-7)&gt;=$Q$5,(ROW()-6)&lt;=$Q$3),INDEX(LINEST(OFFSET(AF309,1-$Q$5,0,$Q$5,1),OFFSET(AG309,1-$Q$5,0,$Q$5,9),TRUE,TRUE),1,4),"")</f>
        <v/>
      </c>
      <c r="BF309" s="9">
        <f>IF(AND((ROW()-7)&gt;=$Q$5,(ROW()-6)&lt;=$Q$3),INDEX(LINEST(OFFSET(AF309,1-$Q$5,0,$Q$5,1),OFFSET(AG309,1-$Q$5,0,$Q$5,9),TRUE,TRUE),1,3),"")</f>
        <v/>
      </c>
      <c r="BG309" s="9">
        <f>IF(AND((ROW()-7)&gt;=$Q$5,(ROW()-6)&lt;=$Q$3),INDEX(LINEST(OFFSET(AF309,1-$Q$5,0,$Q$5,1),OFFSET(AG309,1-$Q$5,0,$Q$5,9),TRUE,TRUE),1,2),"")</f>
        <v/>
      </c>
      <c r="BH309" s="9">
        <f>IF(AND((ROW()-7)&gt;=$Q$5,(ROW()-6)&lt;=$Q$3),INDEX(LINEST(OFFSET(AF309,1-$Q$5,0,$Q$5,1),OFFSET(AG309,1-$Q$5,0,$Q$5,9),TRUE,TRUE),1,1),"")</f>
        <v/>
      </c>
      <c r="BI309" s="10">
        <f>IF(AND((ROW()-7)&gt;=$Q$5,(ROW()-6)&lt;=$Q$3),INDEX(LINEST(OFFSET(AF309,1-$Q$5,0,$Q$5,1),OFFSET(AG309,1-$Q$5,0,$Q$5,9),TRUE,TRUE),3,1),"")</f>
        <v/>
      </c>
      <c r="BL309" s="9">
        <f>IF(AND((ROW()-6)&lt;=$Q$3,ISNUMBER(AY308)),AY308/$Q$4+AZ308*AG309+BA308*AH309+BB308*AI309+BC308*AJ309+BD308*AK309+BE308*AL309+BF308*AM309+BG308*AN309+BH308*AO309,"")</f>
        <v/>
      </c>
      <c r="BM309">
        <f>IF(ISNUMBER(BL309),AVERAGE(OFFSET(AF308,1-$Q$5,0,$Q$5,1)),"")</f>
        <v/>
      </c>
      <c r="BN309">
        <f>IF(ISNUMBER(BL309),(AF309-BL309)^2,"")</f>
        <v/>
      </c>
      <c r="BO309">
        <f>IF(ISNUMBER(BL309),AF309^2,"")</f>
        <v/>
      </c>
      <c r="BP309">
        <f>IF(ISNUMBER(BL309),(AF309-BM309)^2,"")</f>
        <v/>
      </c>
    </row>
    <row r="310">
      <c r="O310">
        <f>IF($R310="","",IF($Q$1="Weekly",INT(($R310-2)/7),IF($Q$1="Quarterly",YEAR($R310)*4+ROUNDUP(MONTH($R310)/3),YEAR($R310)*12+MONTH($R310))))</f>
        <v/>
      </c>
      <c r="P310">
        <f>IF($R310="","",IF($R311="",1,IF($O310&lt;&gt;$O311,1,0)))</f>
        <v/>
      </c>
      <c r="Q310">
        <f>IF($P310=1,SUM($P$7:$P310),"")</f>
        <v/>
      </c>
      <c r="R310">
        <f>IF($A310="","",IF(ISNUMBER($A310),$A310,IFERROR(DATEVALUE($A310),NA())))</f>
        <v/>
      </c>
      <c r="S310" s="7">
        <f>IFERROR(INDEX($R$7:$R$60000,MATCH(ROW()-6,$Q$7:$Q$60000,0)),"")</f>
        <v/>
      </c>
      <c r="T310">
        <f>IFERROR(INDEX($B$7:$B$60000,MATCH(ROW()-6,$Q$7:$Q$60000,0))*1,"")</f>
        <v/>
      </c>
      <c r="U310">
        <f>IFERROR(INDEX($C$7:$C$60000,MATCH(ROW()-6,$Q$7:$Q$60000,0))*1,"")</f>
        <v/>
      </c>
      <c r="V310">
        <f>IFERROR(INDEX($D$7:$D$60000,MATCH(ROW()-6,$Q$7:$Q$60000,0))*1,"")</f>
        <v/>
      </c>
      <c r="W310">
        <f>IFERROR(INDEX($E$7:$E$60000,MATCH(ROW()-6,$Q$7:$Q$60000,0))*1,"")</f>
        <v/>
      </c>
      <c r="X310">
        <f>IFERROR(INDEX($F$7:$F$60000,MATCH(ROW()-6,$Q$7:$Q$60000,0))*1,"")</f>
        <v/>
      </c>
      <c r="Y310">
        <f>IFERROR(INDEX($G$7:$G$60000,MATCH(ROW()-6,$Q$7:$Q$60000,0))*1,"")</f>
        <v/>
      </c>
      <c r="Z310">
        <f>IFERROR(INDEX($H$7:$H$60000,MATCH(ROW()-6,$Q$7:$Q$60000,0))*1,"")</f>
        <v/>
      </c>
      <c r="AA310">
        <f>IFERROR(INDEX($I$7:$I$60000,MATCH(ROW()-6,$Q$7:$Q$60000,0))*1,"")</f>
        <v/>
      </c>
      <c r="AB310">
        <f>IFERROR(INDEX($J$7:$J$60000,MATCH(ROW()-6,$Q$7:$Q$60000,0))*1,"")</f>
        <v/>
      </c>
      <c r="AC310">
        <f>IFERROR(INDEX($K$7:$K$60000,MATCH(ROW()-6,$Q$7:$Q$60000,0))*1,"")</f>
        <v/>
      </c>
      <c r="AF310" s="9">
        <f>IF(OR($S310="",$S309=""),"",IF($B$5="diff",($T310-$T309),LN($T310/$T309)))</f>
        <v/>
      </c>
      <c r="AG310" s="9">
        <f>IF(OR($S310="",$S309=""),"",IF($C$5="diff",(U310-U309),LN(U310/U309)))</f>
        <v/>
      </c>
      <c r="AH310" s="9">
        <f>IF(OR($S310="",$S309=""),"",IF($D$5="diff",(V310-V309),LN(V310/V309)))</f>
        <v/>
      </c>
      <c r="AI310" s="9">
        <f>IF(OR($S310="",$S309=""),"",IF($E$5="diff",(W310-W309),LN(W310/W309)))</f>
        <v/>
      </c>
      <c r="AJ310" s="9">
        <f>IF(OR($S310="",$S309=""),"",IF($F$5="diff",(X310-X309),LN(X310/X309)))</f>
        <v/>
      </c>
      <c r="AK310" s="9">
        <f>IF(OR($S310="",$S309=""),"",IF($G$5="diff",(Y310-Y309),LN(Y310/Y309)))</f>
        <v/>
      </c>
      <c r="AL310" s="9">
        <f>IF(OR($S310="",$S309=""),"",IF($H$5="diff",(Z310-Z309),LN(Z310/Z309)))</f>
        <v/>
      </c>
      <c r="AM310" s="9">
        <f>IF(OR($S310="",$S309=""),"",IF($I$5="diff",(AA310-AA309),LN(AA310/AA309)))</f>
        <v/>
      </c>
      <c r="AN310" s="9">
        <f>IF(OR($S310="",$S309=""),"",IF($J$5="diff",(AB310-AB309),LN(AB310/AB309)))</f>
        <v/>
      </c>
      <c r="AO310" s="9">
        <f>IF(OR($S310="",$S309=""),"",IF($K$5="diff",(AC310-AC309),LN(AC310/AC309)))</f>
        <v/>
      </c>
      <c r="AR310" s="9">
        <f>IF($AF310="","",$AU$13+$AU$4*AG310+$AU$5*AH310+$AU$6*AI310+$AU$7*AJ310+$AU$8*AK310+$AU$9*AL310+$AU$10*AM310+$AU$11*AN310+$AU$12*AO310)</f>
        <v/>
      </c>
      <c r="AY310" s="10">
        <f>IF(AND((ROW()-7)&gt;=$Q$5,(ROW()-6)&lt;=$Q$3),INDEX(LINEST(OFFSET(AF310,1-$Q$5,0,$Q$5,1),OFFSET(AG310,1-$Q$5,0,$Q$5,9),TRUE,TRUE),1,10)*$Q$4,"")</f>
        <v/>
      </c>
      <c r="AZ310" s="9">
        <f>IF(AND((ROW()-7)&gt;=$Q$5,(ROW()-6)&lt;=$Q$3),INDEX(LINEST(OFFSET(AF310,1-$Q$5,0,$Q$5,1),OFFSET(AG310,1-$Q$5,0,$Q$5,9),TRUE,TRUE),1,9),"")</f>
        <v/>
      </c>
      <c r="BA310" s="9">
        <f>IF(AND((ROW()-7)&gt;=$Q$5,(ROW()-6)&lt;=$Q$3),INDEX(LINEST(OFFSET(AF310,1-$Q$5,0,$Q$5,1),OFFSET(AG310,1-$Q$5,0,$Q$5,9),TRUE,TRUE),1,8),"")</f>
        <v/>
      </c>
      <c r="BB310" s="9">
        <f>IF(AND((ROW()-7)&gt;=$Q$5,(ROW()-6)&lt;=$Q$3),INDEX(LINEST(OFFSET(AF310,1-$Q$5,0,$Q$5,1),OFFSET(AG310,1-$Q$5,0,$Q$5,9),TRUE,TRUE),1,7),"")</f>
        <v/>
      </c>
      <c r="BC310" s="9">
        <f>IF(AND((ROW()-7)&gt;=$Q$5,(ROW()-6)&lt;=$Q$3),INDEX(LINEST(OFFSET(AF310,1-$Q$5,0,$Q$5,1),OFFSET(AG310,1-$Q$5,0,$Q$5,9),TRUE,TRUE),1,6),"")</f>
        <v/>
      </c>
      <c r="BD310" s="9">
        <f>IF(AND((ROW()-7)&gt;=$Q$5,(ROW()-6)&lt;=$Q$3),INDEX(LINEST(OFFSET(AF310,1-$Q$5,0,$Q$5,1),OFFSET(AG310,1-$Q$5,0,$Q$5,9),TRUE,TRUE),1,5),"")</f>
        <v/>
      </c>
      <c r="BE310" s="9">
        <f>IF(AND((ROW()-7)&gt;=$Q$5,(ROW()-6)&lt;=$Q$3),INDEX(LINEST(OFFSET(AF310,1-$Q$5,0,$Q$5,1),OFFSET(AG310,1-$Q$5,0,$Q$5,9),TRUE,TRUE),1,4),"")</f>
        <v/>
      </c>
      <c r="BF310" s="9">
        <f>IF(AND((ROW()-7)&gt;=$Q$5,(ROW()-6)&lt;=$Q$3),INDEX(LINEST(OFFSET(AF310,1-$Q$5,0,$Q$5,1),OFFSET(AG310,1-$Q$5,0,$Q$5,9),TRUE,TRUE),1,3),"")</f>
        <v/>
      </c>
      <c r="BG310" s="9">
        <f>IF(AND((ROW()-7)&gt;=$Q$5,(ROW()-6)&lt;=$Q$3),INDEX(LINEST(OFFSET(AF310,1-$Q$5,0,$Q$5,1),OFFSET(AG310,1-$Q$5,0,$Q$5,9),TRUE,TRUE),1,2),"")</f>
        <v/>
      </c>
      <c r="BH310" s="9">
        <f>IF(AND((ROW()-7)&gt;=$Q$5,(ROW()-6)&lt;=$Q$3),INDEX(LINEST(OFFSET(AF310,1-$Q$5,0,$Q$5,1),OFFSET(AG310,1-$Q$5,0,$Q$5,9),TRUE,TRUE),1,1),"")</f>
        <v/>
      </c>
      <c r="BI310" s="10">
        <f>IF(AND((ROW()-7)&gt;=$Q$5,(ROW()-6)&lt;=$Q$3),INDEX(LINEST(OFFSET(AF310,1-$Q$5,0,$Q$5,1),OFFSET(AG310,1-$Q$5,0,$Q$5,9),TRUE,TRUE),3,1),"")</f>
        <v/>
      </c>
      <c r="BL310" s="9">
        <f>IF(AND((ROW()-6)&lt;=$Q$3,ISNUMBER(AY309)),AY309/$Q$4+AZ309*AG310+BA309*AH310+BB309*AI310+BC309*AJ310+BD309*AK310+BE309*AL310+BF309*AM310+BG309*AN310+BH309*AO310,"")</f>
        <v/>
      </c>
      <c r="BM310">
        <f>IF(ISNUMBER(BL310),AVERAGE(OFFSET(AF309,1-$Q$5,0,$Q$5,1)),"")</f>
        <v/>
      </c>
      <c r="BN310">
        <f>IF(ISNUMBER(BL310),(AF310-BL310)^2,"")</f>
        <v/>
      </c>
      <c r="BO310">
        <f>IF(ISNUMBER(BL310),AF310^2,"")</f>
        <v/>
      </c>
      <c r="BP310">
        <f>IF(ISNUMBER(BL310),(AF310-BM310)^2,"")</f>
        <v/>
      </c>
    </row>
    <row r="311">
      <c r="O311">
        <f>IF($R311="","",IF($Q$1="Weekly",INT(($R311-2)/7),IF($Q$1="Quarterly",YEAR($R311)*4+ROUNDUP(MONTH($R311)/3),YEAR($R311)*12+MONTH($R311))))</f>
        <v/>
      </c>
      <c r="P311">
        <f>IF($R311="","",IF($R312="",1,IF($O311&lt;&gt;$O312,1,0)))</f>
        <v/>
      </c>
      <c r="Q311">
        <f>IF($P311=1,SUM($P$7:$P311),"")</f>
        <v/>
      </c>
      <c r="R311">
        <f>IF($A311="","",IF(ISNUMBER($A311),$A311,IFERROR(DATEVALUE($A311),NA())))</f>
        <v/>
      </c>
      <c r="S311" s="7">
        <f>IFERROR(INDEX($R$7:$R$60000,MATCH(ROW()-6,$Q$7:$Q$60000,0)),"")</f>
        <v/>
      </c>
      <c r="T311">
        <f>IFERROR(INDEX($B$7:$B$60000,MATCH(ROW()-6,$Q$7:$Q$60000,0))*1,"")</f>
        <v/>
      </c>
      <c r="U311">
        <f>IFERROR(INDEX($C$7:$C$60000,MATCH(ROW()-6,$Q$7:$Q$60000,0))*1,"")</f>
        <v/>
      </c>
      <c r="V311">
        <f>IFERROR(INDEX($D$7:$D$60000,MATCH(ROW()-6,$Q$7:$Q$60000,0))*1,"")</f>
        <v/>
      </c>
      <c r="W311">
        <f>IFERROR(INDEX($E$7:$E$60000,MATCH(ROW()-6,$Q$7:$Q$60000,0))*1,"")</f>
        <v/>
      </c>
      <c r="X311">
        <f>IFERROR(INDEX($F$7:$F$60000,MATCH(ROW()-6,$Q$7:$Q$60000,0))*1,"")</f>
        <v/>
      </c>
      <c r="Y311">
        <f>IFERROR(INDEX($G$7:$G$60000,MATCH(ROW()-6,$Q$7:$Q$60000,0))*1,"")</f>
        <v/>
      </c>
      <c r="Z311">
        <f>IFERROR(INDEX($H$7:$H$60000,MATCH(ROW()-6,$Q$7:$Q$60000,0))*1,"")</f>
        <v/>
      </c>
      <c r="AA311">
        <f>IFERROR(INDEX($I$7:$I$60000,MATCH(ROW()-6,$Q$7:$Q$60000,0))*1,"")</f>
        <v/>
      </c>
      <c r="AB311">
        <f>IFERROR(INDEX($J$7:$J$60000,MATCH(ROW()-6,$Q$7:$Q$60000,0))*1,"")</f>
        <v/>
      </c>
      <c r="AC311">
        <f>IFERROR(INDEX($K$7:$K$60000,MATCH(ROW()-6,$Q$7:$Q$60000,0))*1,"")</f>
        <v/>
      </c>
      <c r="AF311" s="9">
        <f>IF(OR($S311="",$S310=""),"",IF($B$5="diff",($T311-$T310),LN($T311/$T310)))</f>
        <v/>
      </c>
      <c r="AG311" s="9">
        <f>IF(OR($S311="",$S310=""),"",IF($C$5="diff",(U311-U310),LN(U311/U310)))</f>
        <v/>
      </c>
      <c r="AH311" s="9">
        <f>IF(OR($S311="",$S310=""),"",IF($D$5="diff",(V311-V310),LN(V311/V310)))</f>
        <v/>
      </c>
      <c r="AI311" s="9">
        <f>IF(OR($S311="",$S310=""),"",IF($E$5="diff",(W311-W310),LN(W311/W310)))</f>
        <v/>
      </c>
      <c r="AJ311" s="9">
        <f>IF(OR($S311="",$S310=""),"",IF($F$5="diff",(X311-X310),LN(X311/X310)))</f>
        <v/>
      </c>
      <c r="AK311" s="9">
        <f>IF(OR($S311="",$S310=""),"",IF($G$5="diff",(Y311-Y310),LN(Y311/Y310)))</f>
        <v/>
      </c>
      <c r="AL311" s="9">
        <f>IF(OR($S311="",$S310=""),"",IF($H$5="diff",(Z311-Z310),LN(Z311/Z310)))</f>
        <v/>
      </c>
      <c r="AM311" s="9">
        <f>IF(OR($S311="",$S310=""),"",IF($I$5="diff",(AA311-AA310),LN(AA311/AA310)))</f>
        <v/>
      </c>
      <c r="AN311" s="9">
        <f>IF(OR($S311="",$S310=""),"",IF($J$5="diff",(AB311-AB310),LN(AB311/AB310)))</f>
        <v/>
      </c>
      <c r="AO311" s="9">
        <f>IF(OR($S311="",$S310=""),"",IF($K$5="diff",(AC311-AC310),LN(AC311/AC310)))</f>
        <v/>
      </c>
      <c r="AR311" s="9">
        <f>IF($AF311="","",$AU$13+$AU$4*AG311+$AU$5*AH311+$AU$6*AI311+$AU$7*AJ311+$AU$8*AK311+$AU$9*AL311+$AU$10*AM311+$AU$11*AN311+$AU$12*AO311)</f>
        <v/>
      </c>
      <c r="AY311" s="10">
        <f>IF(AND((ROW()-7)&gt;=$Q$5,(ROW()-6)&lt;=$Q$3),INDEX(LINEST(OFFSET(AF311,1-$Q$5,0,$Q$5,1),OFFSET(AG311,1-$Q$5,0,$Q$5,9),TRUE,TRUE),1,10)*$Q$4,"")</f>
        <v/>
      </c>
      <c r="AZ311" s="9">
        <f>IF(AND((ROW()-7)&gt;=$Q$5,(ROW()-6)&lt;=$Q$3),INDEX(LINEST(OFFSET(AF311,1-$Q$5,0,$Q$5,1),OFFSET(AG311,1-$Q$5,0,$Q$5,9),TRUE,TRUE),1,9),"")</f>
        <v/>
      </c>
      <c r="BA311" s="9">
        <f>IF(AND((ROW()-7)&gt;=$Q$5,(ROW()-6)&lt;=$Q$3),INDEX(LINEST(OFFSET(AF311,1-$Q$5,0,$Q$5,1),OFFSET(AG311,1-$Q$5,0,$Q$5,9),TRUE,TRUE),1,8),"")</f>
        <v/>
      </c>
      <c r="BB311" s="9">
        <f>IF(AND((ROW()-7)&gt;=$Q$5,(ROW()-6)&lt;=$Q$3),INDEX(LINEST(OFFSET(AF311,1-$Q$5,0,$Q$5,1),OFFSET(AG311,1-$Q$5,0,$Q$5,9),TRUE,TRUE),1,7),"")</f>
        <v/>
      </c>
      <c r="BC311" s="9">
        <f>IF(AND((ROW()-7)&gt;=$Q$5,(ROW()-6)&lt;=$Q$3),INDEX(LINEST(OFFSET(AF311,1-$Q$5,0,$Q$5,1),OFFSET(AG311,1-$Q$5,0,$Q$5,9),TRUE,TRUE),1,6),"")</f>
        <v/>
      </c>
      <c r="BD311" s="9">
        <f>IF(AND((ROW()-7)&gt;=$Q$5,(ROW()-6)&lt;=$Q$3),INDEX(LINEST(OFFSET(AF311,1-$Q$5,0,$Q$5,1),OFFSET(AG311,1-$Q$5,0,$Q$5,9),TRUE,TRUE),1,5),"")</f>
        <v/>
      </c>
      <c r="BE311" s="9">
        <f>IF(AND((ROW()-7)&gt;=$Q$5,(ROW()-6)&lt;=$Q$3),INDEX(LINEST(OFFSET(AF311,1-$Q$5,0,$Q$5,1),OFFSET(AG311,1-$Q$5,0,$Q$5,9),TRUE,TRUE),1,4),"")</f>
        <v/>
      </c>
      <c r="BF311" s="9">
        <f>IF(AND((ROW()-7)&gt;=$Q$5,(ROW()-6)&lt;=$Q$3),INDEX(LINEST(OFFSET(AF311,1-$Q$5,0,$Q$5,1),OFFSET(AG311,1-$Q$5,0,$Q$5,9),TRUE,TRUE),1,3),"")</f>
        <v/>
      </c>
      <c r="BG311" s="9">
        <f>IF(AND((ROW()-7)&gt;=$Q$5,(ROW()-6)&lt;=$Q$3),INDEX(LINEST(OFFSET(AF311,1-$Q$5,0,$Q$5,1),OFFSET(AG311,1-$Q$5,0,$Q$5,9),TRUE,TRUE),1,2),"")</f>
        <v/>
      </c>
      <c r="BH311" s="9">
        <f>IF(AND((ROW()-7)&gt;=$Q$5,(ROW()-6)&lt;=$Q$3),INDEX(LINEST(OFFSET(AF311,1-$Q$5,0,$Q$5,1),OFFSET(AG311,1-$Q$5,0,$Q$5,9),TRUE,TRUE),1,1),"")</f>
        <v/>
      </c>
      <c r="BI311" s="10">
        <f>IF(AND((ROW()-7)&gt;=$Q$5,(ROW()-6)&lt;=$Q$3),INDEX(LINEST(OFFSET(AF311,1-$Q$5,0,$Q$5,1),OFFSET(AG311,1-$Q$5,0,$Q$5,9),TRUE,TRUE),3,1),"")</f>
        <v/>
      </c>
      <c r="BL311" s="9">
        <f>IF(AND((ROW()-6)&lt;=$Q$3,ISNUMBER(AY310)),AY310/$Q$4+AZ310*AG311+BA310*AH311+BB310*AI311+BC310*AJ311+BD310*AK311+BE310*AL311+BF310*AM311+BG310*AN311+BH310*AO311,"")</f>
        <v/>
      </c>
      <c r="BM311">
        <f>IF(ISNUMBER(BL311),AVERAGE(OFFSET(AF310,1-$Q$5,0,$Q$5,1)),"")</f>
        <v/>
      </c>
      <c r="BN311">
        <f>IF(ISNUMBER(BL311),(AF311-BL311)^2,"")</f>
        <v/>
      </c>
      <c r="BO311">
        <f>IF(ISNUMBER(BL311),AF311^2,"")</f>
        <v/>
      </c>
      <c r="BP311">
        <f>IF(ISNUMBER(BL311),(AF311-BM311)^2,"")</f>
        <v/>
      </c>
    </row>
    <row r="312">
      <c r="O312">
        <f>IF($R312="","",IF($Q$1="Weekly",INT(($R312-2)/7),IF($Q$1="Quarterly",YEAR($R312)*4+ROUNDUP(MONTH($R312)/3),YEAR($R312)*12+MONTH($R312))))</f>
        <v/>
      </c>
      <c r="P312">
        <f>IF($R312="","",IF($R313="",1,IF($O312&lt;&gt;$O313,1,0)))</f>
        <v/>
      </c>
      <c r="Q312">
        <f>IF($P312=1,SUM($P$7:$P312),"")</f>
        <v/>
      </c>
      <c r="R312">
        <f>IF($A312="","",IF(ISNUMBER($A312),$A312,IFERROR(DATEVALUE($A312),NA())))</f>
        <v/>
      </c>
      <c r="S312" s="7">
        <f>IFERROR(INDEX($R$7:$R$60000,MATCH(ROW()-6,$Q$7:$Q$60000,0)),"")</f>
        <v/>
      </c>
      <c r="T312">
        <f>IFERROR(INDEX($B$7:$B$60000,MATCH(ROW()-6,$Q$7:$Q$60000,0))*1,"")</f>
        <v/>
      </c>
      <c r="U312">
        <f>IFERROR(INDEX($C$7:$C$60000,MATCH(ROW()-6,$Q$7:$Q$60000,0))*1,"")</f>
        <v/>
      </c>
      <c r="V312">
        <f>IFERROR(INDEX($D$7:$D$60000,MATCH(ROW()-6,$Q$7:$Q$60000,0))*1,"")</f>
        <v/>
      </c>
      <c r="W312">
        <f>IFERROR(INDEX($E$7:$E$60000,MATCH(ROW()-6,$Q$7:$Q$60000,0))*1,"")</f>
        <v/>
      </c>
      <c r="X312">
        <f>IFERROR(INDEX($F$7:$F$60000,MATCH(ROW()-6,$Q$7:$Q$60000,0))*1,"")</f>
        <v/>
      </c>
      <c r="Y312">
        <f>IFERROR(INDEX($G$7:$G$60000,MATCH(ROW()-6,$Q$7:$Q$60000,0))*1,"")</f>
        <v/>
      </c>
      <c r="Z312">
        <f>IFERROR(INDEX($H$7:$H$60000,MATCH(ROW()-6,$Q$7:$Q$60000,0))*1,"")</f>
        <v/>
      </c>
      <c r="AA312">
        <f>IFERROR(INDEX($I$7:$I$60000,MATCH(ROW()-6,$Q$7:$Q$60000,0))*1,"")</f>
        <v/>
      </c>
      <c r="AB312">
        <f>IFERROR(INDEX($J$7:$J$60000,MATCH(ROW()-6,$Q$7:$Q$60000,0))*1,"")</f>
        <v/>
      </c>
      <c r="AC312">
        <f>IFERROR(INDEX($K$7:$K$60000,MATCH(ROW()-6,$Q$7:$Q$60000,0))*1,"")</f>
        <v/>
      </c>
      <c r="AF312" s="9">
        <f>IF(OR($S312="",$S311=""),"",IF($B$5="diff",($T312-$T311),LN($T312/$T311)))</f>
        <v/>
      </c>
      <c r="AG312" s="9">
        <f>IF(OR($S312="",$S311=""),"",IF($C$5="diff",(U312-U311),LN(U312/U311)))</f>
        <v/>
      </c>
      <c r="AH312" s="9">
        <f>IF(OR($S312="",$S311=""),"",IF($D$5="diff",(V312-V311),LN(V312/V311)))</f>
        <v/>
      </c>
      <c r="AI312" s="9">
        <f>IF(OR($S312="",$S311=""),"",IF($E$5="diff",(W312-W311),LN(W312/W311)))</f>
        <v/>
      </c>
      <c r="AJ312" s="9">
        <f>IF(OR($S312="",$S311=""),"",IF($F$5="diff",(X312-X311),LN(X312/X311)))</f>
        <v/>
      </c>
      <c r="AK312" s="9">
        <f>IF(OR($S312="",$S311=""),"",IF($G$5="diff",(Y312-Y311),LN(Y312/Y311)))</f>
        <v/>
      </c>
      <c r="AL312" s="9">
        <f>IF(OR($S312="",$S311=""),"",IF($H$5="diff",(Z312-Z311),LN(Z312/Z311)))</f>
        <v/>
      </c>
      <c r="AM312" s="9">
        <f>IF(OR($S312="",$S311=""),"",IF($I$5="diff",(AA312-AA311),LN(AA312/AA311)))</f>
        <v/>
      </c>
      <c r="AN312" s="9">
        <f>IF(OR($S312="",$S311=""),"",IF($J$5="diff",(AB312-AB311),LN(AB312/AB311)))</f>
        <v/>
      </c>
      <c r="AO312" s="9">
        <f>IF(OR($S312="",$S311=""),"",IF($K$5="diff",(AC312-AC311),LN(AC312/AC311)))</f>
        <v/>
      </c>
      <c r="AR312" s="9">
        <f>IF($AF312="","",$AU$13+$AU$4*AG312+$AU$5*AH312+$AU$6*AI312+$AU$7*AJ312+$AU$8*AK312+$AU$9*AL312+$AU$10*AM312+$AU$11*AN312+$AU$12*AO312)</f>
        <v/>
      </c>
      <c r="AY312" s="10">
        <f>IF(AND((ROW()-7)&gt;=$Q$5,(ROW()-6)&lt;=$Q$3),INDEX(LINEST(OFFSET(AF312,1-$Q$5,0,$Q$5,1),OFFSET(AG312,1-$Q$5,0,$Q$5,9),TRUE,TRUE),1,10)*$Q$4,"")</f>
        <v/>
      </c>
      <c r="AZ312" s="9">
        <f>IF(AND((ROW()-7)&gt;=$Q$5,(ROW()-6)&lt;=$Q$3),INDEX(LINEST(OFFSET(AF312,1-$Q$5,0,$Q$5,1),OFFSET(AG312,1-$Q$5,0,$Q$5,9),TRUE,TRUE),1,9),"")</f>
        <v/>
      </c>
      <c r="BA312" s="9">
        <f>IF(AND((ROW()-7)&gt;=$Q$5,(ROW()-6)&lt;=$Q$3),INDEX(LINEST(OFFSET(AF312,1-$Q$5,0,$Q$5,1),OFFSET(AG312,1-$Q$5,0,$Q$5,9),TRUE,TRUE),1,8),"")</f>
        <v/>
      </c>
      <c r="BB312" s="9">
        <f>IF(AND((ROW()-7)&gt;=$Q$5,(ROW()-6)&lt;=$Q$3),INDEX(LINEST(OFFSET(AF312,1-$Q$5,0,$Q$5,1),OFFSET(AG312,1-$Q$5,0,$Q$5,9),TRUE,TRUE),1,7),"")</f>
        <v/>
      </c>
      <c r="BC312" s="9">
        <f>IF(AND((ROW()-7)&gt;=$Q$5,(ROW()-6)&lt;=$Q$3),INDEX(LINEST(OFFSET(AF312,1-$Q$5,0,$Q$5,1),OFFSET(AG312,1-$Q$5,0,$Q$5,9),TRUE,TRUE),1,6),"")</f>
        <v/>
      </c>
      <c r="BD312" s="9">
        <f>IF(AND((ROW()-7)&gt;=$Q$5,(ROW()-6)&lt;=$Q$3),INDEX(LINEST(OFFSET(AF312,1-$Q$5,0,$Q$5,1),OFFSET(AG312,1-$Q$5,0,$Q$5,9),TRUE,TRUE),1,5),"")</f>
        <v/>
      </c>
      <c r="BE312" s="9">
        <f>IF(AND((ROW()-7)&gt;=$Q$5,(ROW()-6)&lt;=$Q$3),INDEX(LINEST(OFFSET(AF312,1-$Q$5,0,$Q$5,1),OFFSET(AG312,1-$Q$5,0,$Q$5,9),TRUE,TRUE),1,4),"")</f>
        <v/>
      </c>
      <c r="BF312" s="9">
        <f>IF(AND((ROW()-7)&gt;=$Q$5,(ROW()-6)&lt;=$Q$3),INDEX(LINEST(OFFSET(AF312,1-$Q$5,0,$Q$5,1),OFFSET(AG312,1-$Q$5,0,$Q$5,9),TRUE,TRUE),1,3),"")</f>
        <v/>
      </c>
      <c r="BG312" s="9">
        <f>IF(AND((ROW()-7)&gt;=$Q$5,(ROW()-6)&lt;=$Q$3),INDEX(LINEST(OFFSET(AF312,1-$Q$5,0,$Q$5,1),OFFSET(AG312,1-$Q$5,0,$Q$5,9),TRUE,TRUE),1,2),"")</f>
        <v/>
      </c>
      <c r="BH312" s="9">
        <f>IF(AND((ROW()-7)&gt;=$Q$5,(ROW()-6)&lt;=$Q$3),INDEX(LINEST(OFFSET(AF312,1-$Q$5,0,$Q$5,1),OFFSET(AG312,1-$Q$5,0,$Q$5,9),TRUE,TRUE),1,1),"")</f>
        <v/>
      </c>
      <c r="BI312" s="10">
        <f>IF(AND((ROW()-7)&gt;=$Q$5,(ROW()-6)&lt;=$Q$3),INDEX(LINEST(OFFSET(AF312,1-$Q$5,0,$Q$5,1),OFFSET(AG312,1-$Q$5,0,$Q$5,9),TRUE,TRUE),3,1),"")</f>
        <v/>
      </c>
      <c r="BL312" s="9">
        <f>IF(AND((ROW()-6)&lt;=$Q$3,ISNUMBER(AY311)),AY311/$Q$4+AZ311*AG312+BA311*AH312+BB311*AI312+BC311*AJ312+BD311*AK312+BE311*AL312+BF311*AM312+BG311*AN312+BH311*AO312,"")</f>
        <v/>
      </c>
      <c r="BM312">
        <f>IF(ISNUMBER(BL312),AVERAGE(OFFSET(AF311,1-$Q$5,0,$Q$5,1)),"")</f>
        <v/>
      </c>
      <c r="BN312">
        <f>IF(ISNUMBER(BL312),(AF312-BL312)^2,"")</f>
        <v/>
      </c>
      <c r="BO312">
        <f>IF(ISNUMBER(BL312),AF312^2,"")</f>
        <v/>
      </c>
      <c r="BP312">
        <f>IF(ISNUMBER(BL312),(AF312-BM312)^2,"")</f>
        <v/>
      </c>
    </row>
    <row r="313">
      <c r="O313">
        <f>IF($R313="","",IF($Q$1="Weekly",INT(($R313-2)/7),IF($Q$1="Quarterly",YEAR($R313)*4+ROUNDUP(MONTH($R313)/3),YEAR($R313)*12+MONTH($R313))))</f>
        <v/>
      </c>
      <c r="P313">
        <f>IF($R313="","",IF($R314="",1,IF($O313&lt;&gt;$O314,1,0)))</f>
        <v/>
      </c>
      <c r="Q313">
        <f>IF($P313=1,SUM($P$7:$P313),"")</f>
        <v/>
      </c>
      <c r="R313">
        <f>IF($A313="","",IF(ISNUMBER($A313),$A313,IFERROR(DATEVALUE($A313),NA())))</f>
        <v/>
      </c>
      <c r="S313" s="7">
        <f>IFERROR(INDEX($R$7:$R$60000,MATCH(ROW()-6,$Q$7:$Q$60000,0)),"")</f>
        <v/>
      </c>
      <c r="T313">
        <f>IFERROR(INDEX($B$7:$B$60000,MATCH(ROW()-6,$Q$7:$Q$60000,0))*1,"")</f>
        <v/>
      </c>
      <c r="U313">
        <f>IFERROR(INDEX($C$7:$C$60000,MATCH(ROW()-6,$Q$7:$Q$60000,0))*1,"")</f>
        <v/>
      </c>
      <c r="V313">
        <f>IFERROR(INDEX($D$7:$D$60000,MATCH(ROW()-6,$Q$7:$Q$60000,0))*1,"")</f>
        <v/>
      </c>
      <c r="W313">
        <f>IFERROR(INDEX($E$7:$E$60000,MATCH(ROW()-6,$Q$7:$Q$60000,0))*1,"")</f>
        <v/>
      </c>
      <c r="X313">
        <f>IFERROR(INDEX($F$7:$F$60000,MATCH(ROW()-6,$Q$7:$Q$60000,0))*1,"")</f>
        <v/>
      </c>
      <c r="Y313">
        <f>IFERROR(INDEX($G$7:$G$60000,MATCH(ROW()-6,$Q$7:$Q$60000,0))*1,"")</f>
        <v/>
      </c>
      <c r="Z313">
        <f>IFERROR(INDEX($H$7:$H$60000,MATCH(ROW()-6,$Q$7:$Q$60000,0))*1,"")</f>
        <v/>
      </c>
      <c r="AA313">
        <f>IFERROR(INDEX($I$7:$I$60000,MATCH(ROW()-6,$Q$7:$Q$60000,0))*1,"")</f>
        <v/>
      </c>
      <c r="AB313">
        <f>IFERROR(INDEX($J$7:$J$60000,MATCH(ROW()-6,$Q$7:$Q$60000,0))*1,"")</f>
        <v/>
      </c>
      <c r="AC313">
        <f>IFERROR(INDEX($K$7:$K$60000,MATCH(ROW()-6,$Q$7:$Q$60000,0))*1,"")</f>
        <v/>
      </c>
      <c r="AF313" s="9">
        <f>IF(OR($S313="",$S312=""),"",IF($B$5="diff",($T313-$T312),LN($T313/$T312)))</f>
        <v/>
      </c>
      <c r="AG313" s="9">
        <f>IF(OR($S313="",$S312=""),"",IF($C$5="diff",(U313-U312),LN(U313/U312)))</f>
        <v/>
      </c>
      <c r="AH313" s="9">
        <f>IF(OR($S313="",$S312=""),"",IF($D$5="diff",(V313-V312),LN(V313/V312)))</f>
        <v/>
      </c>
      <c r="AI313" s="9">
        <f>IF(OR($S313="",$S312=""),"",IF($E$5="diff",(W313-W312),LN(W313/W312)))</f>
        <v/>
      </c>
      <c r="AJ313" s="9">
        <f>IF(OR($S313="",$S312=""),"",IF($F$5="diff",(X313-X312),LN(X313/X312)))</f>
        <v/>
      </c>
      <c r="AK313" s="9">
        <f>IF(OR($S313="",$S312=""),"",IF($G$5="diff",(Y313-Y312),LN(Y313/Y312)))</f>
        <v/>
      </c>
      <c r="AL313" s="9">
        <f>IF(OR($S313="",$S312=""),"",IF($H$5="diff",(Z313-Z312),LN(Z313/Z312)))</f>
        <v/>
      </c>
      <c r="AM313" s="9">
        <f>IF(OR($S313="",$S312=""),"",IF($I$5="diff",(AA313-AA312),LN(AA313/AA312)))</f>
        <v/>
      </c>
      <c r="AN313" s="9">
        <f>IF(OR($S313="",$S312=""),"",IF($J$5="diff",(AB313-AB312),LN(AB313/AB312)))</f>
        <v/>
      </c>
      <c r="AO313" s="9">
        <f>IF(OR($S313="",$S312=""),"",IF($K$5="diff",(AC313-AC312),LN(AC313/AC312)))</f>
        <v/>
      </c>
      <c r="AR313" s="9">
        <f>IF($AF313="","",$AU$13+$AU$4*AG313+$AU$5*AH313+$AU$6*AI313+$AU$7*AJ313+$AU$8*AK313+$AU$9*AL313+$AU$10*AM313+$AU$11*AN313+$AU$12*AO313)</f>
        <v/>
      </c>
      <c r="AY313" s="10">
        <f>IF(AND((ROW()-7)&gt;=$Q$5,(ROW()-6)&lt;=$Q$3),INDEX(LINEST(OFFSET(AF313,1-$Q$5,0,$Q$5,1),OFFSET(AG313,1-$Q$5,0,$Q$5,9),TRUE,TRUE),1,10)*$Q$4,"")</f>
        <v/>
      </c>
      <c r="AZ313" s="9">
        <f>IF(AND((ROW()-7)&gt;=$Q$5,(ROW()-6)&lt;=$Q$3),INDEX(LINEST(OFFSET(AF313,1-$Q$5,0,$Q$5,1),OFFSET(AG313,1-$Q$5,0,$Q$5,9),TRUE,TRUE),1,9),"")</f>
        <v/>
      </c>
      <c r="BA313" s="9">
        <f>IF(AND((ROW()-7)&gt;=$Q$5,(ROW()-6)&lt;=$Q$3),INDEX(LINEST(OFFSET(AF313,1-$Q$5,0,$Q$5,1),OFFSET(AG313,1-$Q$5,0,$Q$5,9),TRUE,TRUE),1,8),"")</f>
        <v/>
      </c>
      <c r="BB313" s="9">
        <f>IF(AND((ROW()-7)&gt;=$Q$5,(ROW()-6)&lt;=$Q$3),INDEX(LINEST(OFFSET(AF313,1-$Q$5,0,$Q$5,1),OFFSET(AG313,1-$Q$5,0,$Q$5,9),TRUE,TRUE),1,7),"")</f>
        <v/>
      </c>
      <c r="BC313" s="9">
        <f>IF(AND((ROW()-7)&gt;=$Q$5,(ROW()-6)&lt;=$Q$3),INDEX(LINEST(OFFSET(AF313,1-$Q$5,0,$Q$5,1),OFFSET(AG313,1-$Q$5,0,$Q$5,9),TRUE,TRUE),1,6),"")</f>
        <v/>
      </c>
      <c r="BD313" s="9">
        <f>IF(AND((ROW()-7)&gt;=$Q$5,(ROW()-6)&lt;=$Q$3),INDEX(LINEST(OFFSET(AF313,1-$Q$5,0,$Q$5,1),OFFSET(AG313,1-$Q$5,0,$Q$5,9),TRUE,TRUE),1,5),"")</f>
        <v/>
      </c>
      <c r="BE313" s="9">
        <f>IF(AND((ROW()-7)&gt;=$Q$5,(ROW()-6)&lt;=$Q$3),INDEX(LINEST(OFFSET(AF313,1-$Q$5,0,$Q$5,1),OFFSET(AG313,1-$Q$5,0,$Q$5,9),TRUE,TRUE),1,4),"")</f>
        <v/>
      </c>
      <c r="BF313" s="9">
        <f>IF(AND((ROW()-7)&gt;=$Q$5,(ROW()-6)&lt;=$Q$3),INDEX(LINEST(OFFSET(AF313,1-$Q$5,0,$Q$5,1),OFFSET(AG313,1-$Q$5,0,$Q$5,9),TRUE,TRUE),1,3),"")</f>
        <v/>
      </c>
      <c r="BG313" s="9">
        <f>IF(AND((ROW()-7)&gt;=$Q$5,(ROW()-6)&lt;=$Q$3),INDEX(LINEST(OFFSET(AF313,1-$Q$5,0,$Q$5,1),OFFSET(AG313,1-$Q$5,0,$Q$5,9),TRUE,TRUE),1,2),"")</f>
        <v/>
      </c>
      <c r="BH313" s="9">
        <f>IF(AND((ROW()-7)&gt;=$Q$5,(ROW()-6)&lt;=$Q$3),INDEX(LINEST(OFFSET(AF313,1-$Q$5,0,$Q$5,1),OFFSET(AG313,1-$Q$5,0,$Q$5,9),TRUE,TRUE),1,1),"")</f>
        <v/>
      </c>
      <c r="BI313" s="10">
        <f>IF(AND((ROW()-7)&gt;=$Q$5,(ROW()-6)&lt;=$Q$3),INDEX(LINEST(OFFSET(AF313,1-$Q$5,0,$Q$5,1),OFFSET(AG313,1-$Q$5,0,$Q$5,9),TRUE,TRUE),3,1),"")</f>
        <v/>
      </c>
      <c r="BL313" s="9">
        <f>IF(AND((ROW()-6)&lt;=$Q$3,ISNUMBER(AY312)),AY312/$Q$4+AZ312*AG313+BA312*AH313+BB312*AI313+BC312*AJ313+BD312*AK313+BE312*AL313+BF312*AM313+BG312*AN313+BH312*AO313,"")</f>
        <v/>
      </c>
      <c r="BM313">
        <f>IF(ISNUMBER(BL313),AVERAGE(OFFSET(AF312,1-$Q$5,0,$Q$5,1)),"")</f>
        <v/>
      </c>
      <c r="BN313">
        <f>IF(ISNUMBER(BL313),(AF313-BL313)^2,"")</f>
        <v/>
      </c>
      <c r="BO313">
        <f>IF(ISNUMBER(BL313),AF313^2,"")</f>
        <v/>
      </c>
      <c r="BP313">
        <f>IF(ISNUMBER(BL313),(AF313-BM313)^2,"")</f>
        <v/>
      </c>
    </row>
    <row r="314">
      <c r="O314">
        <f>IF($R314="","",IF($Q$1="Weekly",INT(($R314-2)/7),IF($Q$1="Quarterly",YEAR($R314)*4+ROUNDUP(MONTH($R314)/3),YEAR($R314)*12+MONTH($R314))))</f>
        <v/>
      </c>
      <c r="P314">
        <f>IF($R314="","",IF($R315="",1,IF($O314&lt;&gt;$O315,1,0)))</f>
        <v/>
      </c>
      <c r="Q314">
        <f>IF($P314=1,SUM($P$7:$P314),"")</f>
        <v/>
      </c>
      <c r="R314">
        <f>IF($A314="","",IF(ISNUMBER($A314),$A314,IFERROR(DATEVALUE($A314),NA())))</f>
        <v/>
      </c>
      <c r="S314" s="7">
        <f>IFERROR(INDEX($R$7:$R$60000,MATCH(ROW()-6,$Q$7:$Q$60000,0)),"")</f>
        <v/>
      </c>
      <c r="T314">
        <f>IFERROR(INDEX($B$7:$B$60000,MATCH(ROW()-6,$Q$7:$Q$60000,0))*1,"")</f>
        <v/>
      </c>
      <c r="U314">
        <f>IFERROR(INDEX($C$7:$C$60000,MATCH(ROW()-6,$Q$7:$Q$60000,0))*1,"")</f>
        <v/>
      </c>
      <c r="V314">
        <f>IFERROR(INDEX($D$7:$D$60000,MATCH(ROW()-6,$Q$7:$Q$60000,0))*1,"")</f>
        <v/>
      </c>
      <c r="W314">
        <f>IFERROR(INDEX($E$7:$E$60000,MATCH(ROW()-6,$Q$7:$Q$60000,0))*1,"")</f>
        <v/>
      </c>
      <c r="X314">
        <f>IFERROR(INDEX($F$7:$F$60000,MATCH(ROW()-6,$Q$7:$Q$60000,0))*1,"")</f>
        <v/>
      </c>
      <c r="Y314">
        <f>IFERROR(INDEX($G$7:$G$60000,MATCH(ROW()-6,$Q$7:$Q$60000,0))*1,"")</f>
        <v/>
      </c>
      <c r="Z314">
        <f>IFERROR(INDEX($H$7:$H$60000,MATCH(ROW()-6,$Q$7:$Q$60000,0))*1,"")</f>
        <v/>
      </c>
      <c r="AA314">
        <f>IFERROR(INDEX($I$7:$I$60000,MATCH(ROW()-6,$Q$7:$Q$60000,0))*1,"")</f>
        <v/>
      </c>
      <c r="AB314">
        <f>IFERROR(INDEX($J$7:$J$60000,MATCH(ROW()-6,$Q$7:$Q$60000,0))*1,"")</f>
        <v/>
      </c>
      <c r="AC314">
        <f>IFERROR(INDEX($K$7:$K$60000,MATCH(ROW()-6,$Q$7:$Q$60000,0))*1,"")</f>
        <v/>
      </c>
      <c r="AF314" s="9">
        <f>IF(OR($S314="",$S313=""),"",IF($B$5="diff",($T314-$T313),LN($T314/$T313)))</f>
        <v/>
      </c>
      <c r="AG314" s="9">
        <f>IF(OR($S314="",$S313=""),"",IF($C$5="diff",(U314-U313),LN(U314/U313)))</f>
        <v/>
      </c>
      <c r="AH314" s="9">
        <f>IF(OR($S314="",$S313=""),"",IF($D$5="diff",(V314-V313),LN(V314/V313)))</f>
        <v/>
      </c>
      <c r="AI314" s="9">
        <f>IF(OR($S314="",$S313=""),"",IF($E$5="diff",(W314-W313),LN(W314/W313)))</f>
        <v/>
      </c>
      <c r="AJ314" s="9">
        <f>IF(OR($S314="",$S313=""),"",IF($F$5="diff",(X314-X313),LN(X314/X313)))</f>
        <v/>
      </c>
      <c r="AK314" s="9">
        <f>IF(OR($S314="",$S313=""),"",IF($G$5="diff",(Y314-Y313),LN(Y314/Y313)))</f>
        <v/>
      </c>
      <c r="AL314" s="9">
        <f>IF(OR($S314="",$S313=""),"",IF($H$5="diff",(Z314-Z313),LN(Z314/Z313)))</f>
        <v/>
      </c>
      <c r="AM314" s="9">
        <f>IF(OR($S314="",$S313=""),"",IF($I$5="diff",(AA314-AA313),LN(AA314/AA313)))</f>
        <v/>
      </c>
      <c r="AN314" s="9">
        <f>IF(OR($S314="",$S313=""),"",IF($J$5="diff",(AB314-AB313),LN(AB314/AB313)))</f>
        <v/>
      </c>
      <c r="AO314" s="9">
        <f>IF(OR($S314="",$S313=""),"",IF($K$5="diff",(AC314-AC313),LN(AC314/AC313)))</f>
        <v/>
      </c>
      <c r="AR314" s="9">
        <f>IF($AF314="","",$AU$13+$AU$4*AG314+$AU$5*AH314+$AU$6*AI314+$AU$7*AJ314+$AU$8*AK314+$AU$9*AL314+$AU$10*AM314+$AU$11*AN314+$AU$12*AO314)</f>
        <v/>
      </c>
      <c r="AY314" s="10">
        <f>IF(AND((ROW()-7)&gt;=$Q$5,(ROW()-6)&lt;=$Q$3),INDEX(LINEST(OFFSET(AF314,1-$Q$5,0,$Q$5,1),OFFSET(AG314,1-$Q$5,0,$Q$5,9),TRUE,TRUE),1,10)*$Q$4,"")</f>
        <v/>
      </c>
      <c r="AZ314" s="9">
        <f>IF(AND((ROW()-7)&gt;=$Q$5,(ROW()-6)&lt;=$Q$3),INDEX(LINEST(OFFSET(AF314,1-$Q$5,0,$Q$5,1),OFFSET(AG314,1-$Q$5,0,$Q$5,9),TRUE,TRUE),1,9),"")</f>
        <v/>
      </c>
      <c r="BA314" s="9">
        <f>IF(AND((ROW()-7)&gt;=$Q$5,(ROW()-6)&lt;=$Q$3),INDEX(LINEST(OFFSET(AF314,1-$Q$5,0,$Q$5,1),OFFSET(AG314,1-$Q$5,0,$Q$5,9),TRUE,TRUE),1,8),"")</f>
        <v/>
      </c>
      <c r="BB314" s="9">
        <f>IF(AND((ROW()-7)&gt;=$Q$5,(ROW()-6)&lt;=$Q$3),INDEX(LINEST(OFFSET(AF314,1-$Q$5,0,$Q$5,1),OFFSET(AG314,1-$Q$5,0,$Q$5,9),TRUE,TRUE),1,7),"")</f>
        <v/>
      </c>
      <c r="BC314" s="9">
        <f>IF(AND((ROW()-7)&gt;=$Q$5,(ROW()-6)&lt;=$Q$3),INDEX(LINEST(OFFSET(AF314,1-$Q$5,0,$Q$5,1),OFFSET(AG314,1-$Q$5,0,$Q$5,9),TRUE,TRUE),1,6),"")</f>
        <v/>
      </c>
      <c r="BD314" s="9">
        <f>IF(AND((ROW()-7)&gt;=$Q$5,(ROW()-6)&lt;=$Q$3),INDEX(LINEST(OFFSET(AF314,1-$Q$5,0,$Q$5,1),OFFSET(AG314,1-$Q$5,0,$Q$5,9),TRUE,TRUE),1,5),"")</f>
        <v/>
      </c>
      <c r="BE314" s="9">
        <f>IF(AND((ROW()-7)&gt;=$Q$5,(ROW()-6)&lt;=$Q$3),INDEX(LINEST(OFFSET(AF314,1-$Q$5,0,$Q$5,1),OFFSET(AG314,1-$Q$5,0,$Q$5,9),TRUE,TRUE),1,4),"")</f>
        <v/>
      </c>
      <c r="BF314" s="9">
        <f>IF(AND((ROW()-7)&gt;=$Q$5,(ROW()-6)&lt;=$Q$3),INDEX(LINEST(OFFSET(AF314,1-$Q$5,0,$Q$5,1),OFFSET(AG314,1-$Q$5,0,$Q$5,9),TRUE,TRUE),1,3),"")</f>
        <v/>
      </c>
      <c r="BG314" s="9">
        <f>IF(AND((ROW()-7)&gt;=$Q$5,(ROW()-6)&lt;=$Q$3),INDEX(LINEST(OFFSET(AF314,1-$Q$5,0,$Q$5,1),OFFSET(AG314,1-$Q$5,0,$Q$5,9),TRUE,TRUE),1,2),"")</f>
        <v/>
      </c>
      <c r="BH314" s="9">
        <f>IF(AND((ROW()-7)&gt;=$Q$5,(ROW()-6)&lt;=$Q$3),INDEX(LINEST(OFFSET(AF314,1-$Q$5,0,$Q$5,1),OFFSET(AG314,1-$Q$5,0,$Q$5,9),TRUE,TRUE),1,1),"")</f>
        <v/>
      </c>
      <c r="BI314" s="10">
        <f>IF(AND((ROW()-7)&gt;=$Q$5,(ROW()-6)&lt;=$Q$3),INDEX(LINEST(OFFSET(AF314,1-$Q$5,0,$Q$5,1),OFFSET(AG314,1-$Q$5,0,$Q$5,9),TRUE,TRUE),3,1),"")</f>
        <v/>
      </c>
      <c r="BL314" s="9">
        <f>IF(AND((ROW()-6)&lt;=$Q$3,ISNUMBER(AY313)),AY313/$Q$4+AZ313*AG314+BA313*AH314+BB313*AI314+BC313*AJ314+BD313*AK314+BE313*AL314+BF313*AM314+BG313*AN314+BH313*AO314,"")</f>
        <v/>
      </c>
      <c r="BM314">
        <f>IF(ISNUMBER(BL314),AVERAGE(OFFSET(AF313,1-$Q$5,0,$Q$5,1)),"")</f>
        <v/>
      </c>
      <c r="BN314">
        <f>IF(ISNUMBER(BL314),(AF314-BL314)^2,"")</f>
        <v/>
      </c>
      <c r="BO314">
        <f>IF(ISNUMBER(BL314),AF314^2,"")</f>
        <v/>
      </c>
      <c r="BP314">
        <f>IF(ISNUMBER(BL314),(AF314-BM314)^2,"")</f>
        <v/>
      </c>
    </row>
    <row r="315">
      <c r="O315">
        <f>IF($R315="","",IF($Q$1="Weekly",INT(($R315-2)/7),IF($Q$1="Quarterly",YEAR($R315)*4+ROUNDUP(MONTH($R315)/3),YEAR($R315)*12+MONTH($R315))))</f>
        <v/>
      </c>
      <c r="P315">
        <f>IF($R315="","",IF($R316="",1,IF($O315&lt;&gt;$O316,1,0)))</f>
        <v/>
      </c>
      <c r="Q315">
        <f>IF($P315=1,SUM($P$7:$P315),"")</f>
        <v/>
      </c>
      <c r="R315">
        <f>IF($A315="","",IF(ISNUMBER($A315),$A315,IFERROR(DATEVALUE($A315),NA())))</f>
        <v/>
      </c>
      <c r="S315" s="7">
        <f>IFERROR(INDEX($R$7:$R$60000,MATCH(ROW()-6,$Q$7:$Q$60000,0)),"")</f>
        <v/>
      </c>
      <c r="T315">
        <f>IFERROR(INDEX($B$7:$B$60000,MATCH(ROW()-6,$Q$7:$Q$60000,0))*1,"")</f>
        <v/>
      </c>
      <c r="U315">
        <f>IFERROR(INDEX($C$7:$C$60000,MATCH(ROW()-6,$Q$7:$Q$60000,0))*1,"")</f>
        <v/>
      </c>
      <c r="V315">
        <f>IFERROR(INDEX($D$7:$D$60000,MATCH(ROW()-6,$Q$7:$Q$60000,0))*1,"")</f>
        <v/>
      </c>
      <c r="W315">
        <f>IFERROR(INDEX($E$7:$E$60000,MATCH(ROW()-6,$Q$7:$Q$60000,0))*1,"")</f>
        <v/>
      </c>
      <c r="X315">
        <f>IFERROR(INDEX($F$7:$F$60000,MATCH(ROW()-6,$Q$7:$Q$60000,0))*1,"")</f>
        <v/>
      </c>
      <c r="Y315">
        <f>IFERROR(INDEX($G$7:$G$60000,MATCH(ROW()-6,$Q$7:$Q$60000,0))*1,"")</f>
        <v/>
      </c>
      <c r="Z315">
        <f>IFERROR(INDEX($H$7:$H$60000,MATCH(ROW()-6,$Q$7:$Q$60000,0))*1,"")</f>
        <v/>
      </c>
      <c r="AA315">
        <f>IFERROR(INDEX($I$7:$I$60000,MATCH(ROW()-6,$Q$7:$Q$60000,0))*1,"")</f>
        <v/>
      </c>
      <c r="AB315">
        <f>IFERROR(INDEX($J$7:$J$60000,MATCH(ROW()-6,$Q$7:$Q$60000,0))*1,"")</f>
        <v/>
      </c>
      <c r="AC315">
        <f>IFERROR(INDEX($K$7:$K$60000,MATCH(ROW()-6,$Q$7:$Q$60000,0))*1,"")</f>
        <v/>
      </c>
      <c r="AF315" s="9">
        <f>IF(OR($S315="",$S314=""),"",IF($B$5="diff",($T315-$T314),LN($T315/$T314)))</f>
        <v/>
      </c>
      <c r="AG315" s="9">
        <f>IF(OR($S315="",$S314=""),"",IF($C$5="diff",(U315-U314),LN(U315/U314)))</f>
        <v/>
      </c>
      <c r="AH315" s="9">
        <f>IF(OR($S315="",$S314=""),"",IF($D$5="diff",(V315-V314),LN(V315/V314)))</f>
        <v/>
      </c>
      <c r="AI315" s="9">
        <f>IF(OR($S315="",$S314=""),"",IF($E$5="diff",(W315-W314),LN(W315/W314)))</f>
        <v/>
      </c>
      <c r="AJ315" s="9">
        <f>IF(OR($S315="",$S314=""),"",IF($F$5="diff",(X315-X314),LN(X315/X314)))</f>
        <v/>
      </c>
      <c r="AK315" s="9">
        <f>IF(OR($S315="",$S314=""),"",IF($G$5="diff",(Y315-Y314),LN(Y315/Y314)))</f>
        <v/>
      </c>
      <c r="AL315" s="9">
        <f>IF(OR($S315="",$S314=""),"",IF($H$5="diff",(Z315-Z314),LN(Z315/Z314)))</f>
        <v/>
      </c>
      <c r="AM315" s="9">
        <f>IF(OR($S315="",$S314=""),"",IF($I$5="diff",(AA315-AA314),LN(AA315/AA314)))</f>
        <v/>
      </c>
      <c r="AN315" s="9">
        <f>IF(OR($S315="",$S314=""),"",IF($J$5="diff",(AB315-AB314),LN(AB315/AB314)))</f>
        <v/>
      </c>
      <c r="AO315" s="9">
        <f>IF(OR($S315="",$S314=""),"",IF($K$5="diff",(AC315-AC314),LN(AC315/AC314)))</f>
        <v/>
      </c>
      <c r="AR315" s="9">
        <f>IF($AF315="","",$AU$13+$AU$4*AG315+$AU$5*AH315+$AU$6*AI315+$AU$7*AJ315+$AU$8*AK315+$AU$9*AL315+$AU$10*AM315+$AU$11*AN315+$AU$12*AO315)</f>
        <v/>
      </c>
      <c r="AY315" s="10">
        <f>IF(AND((ROW()-7)&gt;=$Q$5,(ROW()-6)&lt;=$Q$3),INDEX(LINEST(OFFSET(AF315,1-$Q$5,0,$Q$5,1),OFFSET(AG315,1-$Q$5,0,$Q$5,9),TRUE,TRUE),1,10)*$Q$4,"")</f>
        <v/>
      </c>
      <c r="AZ315" s="9">
        <f>IF(AND((ROW()-7)&gt;=$Q$5,(ROW()-6)&lt;=$Q$3),INDEX(LINEST(OFFSET(AF315,1-$Q$5,0,$Q$5,1),OFFSET(AG315,1-$Q$5,0,$Q$5,9),TRUE,TRUE),1,9),"")</f>
        <v/>
      </c>
      <c r="BA315" s="9">
        <f>IF(AND((ROW()-7)&gt;=$Q$5,(ROW()-6)&lt;=$Q$3),INDEX(LINEST(OFFSET(AF315,1-$Q$5,0,$Q$5,1),OFFSET(AG315,1-$Q$5,0,$Q$5,9),TRUE,TRUE),1,8),"")</f>
        <v/>
      </c>
      <c r="BB315" s="9">
        <f>IF(AND((ROW()-7)&gt;=$Q$5,(ROW()-6)&lt;=$Q$3),INDEX(LINEST(OFFSET(AF315,1-$Q$5,0,$Q$5,1),OFFSET(AG315,1-$Q$5,0,$Q$5,9),TRUE,TRUE),1,7),"")</f>
        <v/>
      </c>
      <c r="BC315" s="9">
        <f>IF(AND((ROW()-7)&gt;=$Q$5,(ROW()-6)&lt;=$Q$3),INDEX(LINEST(OFFSET(AF315,1-$Q$5,0,$Q$5,1),OFFSET(AG315,1-$Q$5,0,$Q$5,9),TRUE,TRUE),1,6),"")</f>
        <v/>
      </c>
      <c r="BD315" s="9">
        <f>IF(AND((ROW()-7)&gt;=$Q$5,(ROW()-6)&lt;=$Q$3),INDEX(LINEST(OFFSET(AF315,1-$Q$5,0,$Q$5,1),OFFSET(AG315,1-$Q$5,0,$Q$5,9),TRUE,TRUE),1,5),"")</f>
        <v/>
      </c>
      <c r="BE315" s="9">
        <f>IF(AND((ROW()-7)&gt;=$Q$5,(ROW()-6)&lt;=$Q$3),INDEX(LINEST(OFFSET(AF315,1-$Q$5,0,$Q$5,1),OFFSET(AG315,1-$Q$5,0,$Q$5,9),TRUE,TRUE),1,4),"")</f>
        <v/>
      </c>
      <c r="BF315" s="9">
        <f>IF(AND((ROW()-7)&gt;=$Q$5,(ROW()-6)&lt;=$Q$3),INDEX(LINEST(OFFSET(AF315,1-$Q$5,0,$Q$5,1),OFFSET(AG315,1-$Q$5,0,$Q$5,9),TRUE,TRUE),1,3),"")</f>
        <v/>
      </c>
      <c r="BG315" s="9">
        <f>IF(AND((ROW()-7)&gt;=$Q$5,(ROW()-6)&lt;=$Q$3),INDEX(LINEST(OFFSET(AF315,1-$Q$5,0,$Q$5,1),OFFSET(AG315,1-$Q$5,0,$Q$5,9),TRUE,TRUE),1,2),"")</f>
        <v/>
      </c>
      <c r="BH315" s="9">
        <f>IF(AND((ROW()-7)&gt;=$Q$5,(ROW()-6)&lt;=$Q$3),INDEX(LINEST(OFFSET(AF315,1-$Q$5,0,$Q$5,1),OFFSET(AG315,1-$Q$5,0,$Q$5,9),TRUE,TRUE),1,1),"")</f>
        <v/>
      </c>
      <c r="BI315" s="10">
        <f>IF(AND((ROW()-7)&gt;=$Q$5,(ROW()-6)&lt;=$Q$3),INDEX(LINEST(OFFSET(AF315,1-$Q$5,0,$Q$5,1),OFFSET(AG315,1-$Q$5,0,$Q$5,9),TRUE,TRUE),3,1),"")</f>
        <v/>
      </c>
      <c r="BL315" s="9">
        <f>IF(AND((ROW()-6)&lt;=$Q$3,ISNUMBER(AY314)),AY314/$Q$4+AZ314*AG315+BA314*AH315+BB314*AI315+BC314*AJ315+BD314*AK315+BE314*AL315+BF314*AM315+BG314*AN315+BH314*AO315,"")</f>
        <v/>
      </c>
      <c r="BM315">
        <f>IF(ISNUMBER(BL315),AVERAGE(OFFSET(AF314,1-$Q$5,0,$Q$5,1)),"")</f>
        <v/>
      </c>
      <c r="BN315">
        <f>IF(ISNUMBER(BL315),(AF315-BL315)^2,"")</f>
        <v/>
      </c>
      <c r="BO315">
        <f>IF(ISNUMBER(BL315),AF315^2,"")</f>
        <v/>
      </c>
      <c r="BP315">
        <f>IF(ISNUMBER(BL315),(AF315-BM315)^2,"")</f>
        <v/>
      </c>
    </row>
    <row r="316">
      <c r="O316">
        <f>IF($R316="","",IF($Q$1="Weekly",INT(($R316-2)/7),IF($Q$1="Quarterly",YEAR($R316)*4+ROUNDUP(MONTH($R316)/3),YEAR($R316)*12+MONTH($R316))))</f>
        <v/>
      </c>
      <c r="P316">
        <f>IF($R316="","",IF($R317="",1,IF($O316&lt;&gt;$O317,1,0)))</f>
        <v/>
      </c>
      <c r="Q316">
        <f>IF($P316=1,SUM($P$7:$P316),"")</f>
        <v/>
      </c>
      <c r="R316">
        <f>IF($A316="","",IF(ISNUMBER($A316),$A316,IFERROR(DATEVALUE($A316),NA())))</f>
        <v/>
      </c>
      <c r="S316" s="7">
        <f>IFERROR(INDEX($R$7:$R$60000,MATCH(ROW()-6,$Q$7:$Q$60000,0)),"")</f>
        <v/>
      </c>
      <c r="T316">
        <f>IFERROR(INDEX($B$7:$B$60000,MATCH(ROW()-6,$Q$7:$Q$60000,0))*1,"")</f>
        <v/>
      </c>
      <c r="U316">
        <f>IFERROR(INDEX($C$7:$C$60000,MATCH(ROW()-6,$Q$7:$Q$60000,0))*1,"")</f>
        <v/>
      </c>
      <c r="V316">
        <f>IFERROR(INDEX($D$7:$D$60000,MATCH(ROW()-6,$Q$7:$Q$60000,0))*1,"")</f>
        <v/>
      </c>
      <c r="W316">
        <f>IFERROR(INDEX($E$7:$E$60000,MATCH(ROW()-6,$Q$7:$Q$60000,0))*1,"")</f>
        <v/>
      </c>
      <c r="X316">
        <f>IFERROR(INDEX($F$7:$F$60000,MATCH(ROW()-6,$Q$7:$Q$60000,0))*1,"")</f>
        <v/>
      </c>
      <c r="Y316">
        <f>IFERROR(INDEX($G$7:$G$60000,MATCH(ROW()-6,$Q$7:$Q$60000,0))*1,"")</f>
        <v/>
      </c>
      <c r="Z316">
        <f>IFERROR(INDEX($H$7:$H$60000,MATCH(ROW()-6,$Q$7:$Q$60000,0))*1,"")</f>
        <v/>
      </c>
      <c r="AA316">
        <f>IFERROR(INDEX($I$7:$I$60000,MATCH(ROW()-6,$Q$7:$Q$60000,0))*1,"")</f>
        <v/>
      </c>
      <c r="AB316">
        <f>IFERROR(INDEX($J$7:$J$60000,MATCH(ROW()-6,$Q$7:$Q$60000,0))*1,"")</f>
        <v/>
      </c>
      <c r="AC316">
        <f>IFERROR(INDEX($K$7:$K$60000,MATCH(ROW()-6,$Q$7:$Q$60000,0))*1,"")</f>
        <v/>
      </c>
      <c r="AF316" s="9">
        <f>IF(OR($S316="",$S315=""),"",IF($B$5="diff",($T316-$T315),LN($T316/$T315)))</f>
        <v/>
      </c>
      <c r="AG316" s="9">
        <f>IF(OR($S316="",$S315=""),"",IF($C$5="diff",(U316-U315),LN(U316/U315)))</f>
        <v/>
      </c>
      <c r="AH316" s="9">
        <f>IF(OR($S316="",$S315=""),"",IF($D$5="diff",(V316-V315),LN(V316/V315)))</f>
        <v/>
      </c>
      <c r="AI316" s="9">
        <f>IF(OR($S316="",$S315=""),"",IF($E$5="diff",(W316-W315),LN(W316/W315)))</f>
        <v/>
      </c>
      <c r="AJ316" s="9">
        <f>IF(OR($S316="",$S315=""),"",IF($F$5="diff",(X316-X315),LN(X316/X315)))</f>
        <v/>
      </c>
      <c r="AK316" s="9">
        <f>IF(OR($S316="",$S315=""),"",IF($G$5="diff",(Y316-Y315),LN(Y316/Y315)))</f>
        <v/>
      </c>
      <c r="AL316" s="9">
        <f>IF(OR($S316="",$S315=""),"",IF($H$5="diff",(Z316-Z315),LN(Z316/Z315)))</f>
        <v/>
      </c>
      <c r="AM316" s="9">
        <f>IF(OR($S316="",$S315=""),"",IF($I$5="diff",(AA316-AA315),LN(AA316/AA315)))</f>
        <v/>
      </c>
      <c r="AN316" s="9">
        <f>IF(OR($S316="",$S315=""),"",IF($J$5="diff",(AB316-AB315),LN(AB316/AB315)))</f>
        <v/>
      </c>
      <c r="AO316" s="9">
        <f>IF(OR($S316="",$S315=""),"",IF($K$5="diff",(AC316-AC315),LN(AC316/AC315)))</f>
        <v/>
      </c>
      <c r="AR316" s="9">
        <f>IF($AF316="","",$AU$13+$AU$4*AG316+$AU$5*AH316+$AU$6*AI316+$AU$7*AJ316+$AU$8*AK316+$AU$9*AL316+$AU$10*AM316+$AU$11*AN316+$AU$12*AO316)</f>
        <v/>
      </c>
      <c r="AY316" s="10">
        <f>IF(AND((ROW()-7)&gt;=$Q$5,(ROW()-6)&lt;=$Q$3),INDEX(LINEST(OFFSET(AF316,1-$Q$5,0,$Q$5,1),OFFSET(AG316,1-$Q$5,0,$Q$5,9),TRUE,TRUE),1,10)*$Q$4,"")</f>
        <v/>
      </c>
      <c r="AZ316" s="9">
        <f>IF(AND((ROW()-7)&gt;=$Q$5,(ROW()-6)&lt;=$Q$3),INDEX(LINEST(OFFSET(AF316,1-$Q$5,0,$Q$5,1),OFFSET(AG316,1-$Q$5,0,$Q$5,9),TRUE,TRUE),1,9),"")</f>
        <v/>
      </c>
      <c r="BA316" s="9">
        <f>IF(AND((ROW()-7)&gt;=$Q$5,(ROW()-6)&lt;=$Q$3),INDEX(LINEST(OFFSET(AF316,1-$Q$5,0,$Q$5,1),OFFSET(AG316,1-$Q$5,0,$Q$5,9),TRUE,TRUE),1,8),"")</f>
        <v/>
      </c>
      <c r="BB316" s="9">
        <f>IF(AND((ROW()-7)&gt;=$Q$5,(ROW()-6)&lt;=$Q$3),INDEX(LINEST(OFFSET(AF316,1-$Q$5,0,$Q$5,1),OFFSET(AG316,1-$Q$5,0,$Q$5,9),TRUE,TRUE),1,7),"")</f>
        <v/>
      </c>
      <c r="BC316" s="9">
        <f>IF(AND((ROW()-7)&gt;=$Q$5,(ROW()-6)&lt;=$Q$3),INDEX(LINEST(OFFSET(AF316,1-$Q$5,0,$Q$5,1),OFFSET(AG316,1-$Q$5,0,$Q$5,9),TRUE,TRUE),1,6),"")</f>
        <v/>
      </c>
      <c r="BD316" s="9">
        <f>IF(AND((ROW()-7)&gt;=$Q$5,(ROW()-6)&lt;=$Q$3),INDEX(LINEST(OFFSET(AF316,1-$Q$5,0,$Q$5,1),OFFSET(AG316,1-$Q$5,0,$Q$5,9),TRUE,TRUE),1,5),"")</f>
        <v/>
      </c>
      <c r="BE316" s="9">
        <f>IF(AND((ROW()-7)&gt;=$Q$5,(ROW()-6)&lt;=$Q$3),INDEX(LINEST(OFFSET(AF316,1-$Q$5,0,$Q$5,1),OFFSET(AG316,1-$Q$5,0,$Q$5,9),TRUE,TRUE),1,4),"")</f>
        <v/>
      </c>
      <c r="BF316" s="9">
        <f>IF(AND((ROW()-7)&gt;=$Q$5,(ROW()-6)&lt;=$Q$3),INDEX(LINEST(OFFSET(AF316,1-$Q$5,0,$Q$5,1),OFFSET(AG316,1-$Q$5,0,$Q$5,9),TRUE,TRUE),1,3),"")</f>
        <v/>
      </c>
      <c r="BG316" s="9">
        <f>IF(AND((ROW()-7)&gt;=$Q$5,(ROW()-6)&lt;=$Q$3),INDEX(LINEST(OFFSET(AF316,1-$Q$5,0,$Q$5,1),OFFSET(AG316,1-$Q$5,0,$Q$5,9),TRUE,TRUE),1,2),"")</f>
        <v/>
      </c>
      <c r="BH316" s="9">
        <f>IF(AND((ROW()-7)&gt;=$Q$5,(ROW()-6)&lt;=$Q$3),INDEX(LINEST(OFFSET(AF316,1-$Q$5,0,$Q$5,1),OFFSET(AG316,1-$Q$5,0,$Q$5,9),TRUE,TRUE),1,1),"")</f>
        <v/>
      </c>
      <c r="BI316" s="10">
        <f>IF(AND((ROW()-7)&gt;=$Q$5,(ROW()-6)&lt;=$Q$3),INDEX(LINEST(OFFSET(AF316,1-$Q$5,0,$Q$5,1),OFFSET(AG316,1-$Q$5,0,$Q$5,9),TRUE,TRUE),3,1),"")</f>
        <v/>
      </c>
      <c r="BL316" s="9">
        <f>IF(AND((ROW()-6)&lt;=$Q$3,ISNUMBER(AY315)),AY315/$Q$4+AZ315*AG316+BA315*AH316+BB315*AI316+BC315*AJ316+BD315*AK316+BE315*AL316+BF315*AM316+BG315*AN316+BH315*AO316,"")</f>
        <v/>
      </c>
      <c r="BM316">
        <f>IF(ISNUMBER(BL316),AVERAGE(OFFSET(AF315,1-$Q$5,0,$Q$5,1)),"")</f>
        <v/>
      </c>
      <c r="BN316">
        <f>IF(ISNUMBER(BL316),(AF316-BL316)^2,"")</f>
        <v/>
      </c>
      <c r="BO316">
        <f>IF(ISNUMBER(BL316),AF316^2,"")</f>
        <v/>
      </c>
      <c r="BP316">
        <f>IF(ISNUMBER(BL316),(AF316-BM316)^2,"")</f>
        <v/>
      </c>
    </row>
    <row r="317">
      <c r="O317">
        <f>IF($R317="","",IF($Q$1="Weekly",INT(($R317-2)/7),IF($Q$1="Quarterly",YEAR($R317)*4+ROUNDUP(MONTH($R317)/3),YEAR($R317)*12+MONTH($R317))))</f>
        <v/>
      </c>
      <c r="P317">
        <f>IF($R317="","",IF($R318="",1,IF($O317&lt;&gt;$O318,1,0)))</f>
        <v/>
      </c>
      <c r="Q317">
        <f>IF($P317=1,SUM($P$7:$P317),"")</f>
        <v/>
      </c>
      <c r="R317">
        <f>IF($A317="","",IF(ISNUMBER($A317),$A317,IFERROR(DATEVALUE($A317),NA())))</f>
        <v/>
      </c>
      <c r="S317" s="7">
        <f>IFERROR(INDEX($R$7:$R$60000,MATCH(ROW()-6,$Q$7:$Q$60000,0)),"")</f>
        <v/>
      </c>
      <c r="T317">
        <f>IFERROR(INDEX($B$7:$B$60000,MATCH(ROW()-6,$Q$7:$Q$60000,0))*1,"")</f>
        <v/>
      </c>
      <c r="U317">
        <f>IFERROR(INDEX($C$7:$C$60000,MATCH(ROW()-6,$Q$7:$Q$60000,0))*1,"")</f>
        <v/>
      </c>
      <c r="V317">
        <f>IFERROR(INDEX($D$7:$D$60000,MATCH(ROW()-6,$Q$7:$Q$60000,0))*1,"")</f>
        <v/>
      </c>
      <c r="W317">
        <f>IFERROR(INDEX($E$7:$E$60000,MATCH(ROW()-6,$Q$7:$Q$60000,0))*1,"")</f>
        <v/>
      </c>
      <c r="X317">
        <f>IFERROR(INDEX($F$7:$F$60000,MATCH(ROW()-6,$Q$7:$Q$60000,0))*1,"")</f>
        <v/>
      </c>
      <c r="Y317">
        <f>IFERROR(INDEX($G$7:$G$60000,MATCH(ROW()-6,$Q$7:$Q$60000,0))*1,"")</f>
        <v/>
      </c>
      <c r="Z317">
        <f>IFERROR(INDEX($H$7:$H$60000,MATCH(ROW()-6,$Q$7:$Q$60000,0))*1,"")</f>
        <v/>
      </c>
      <c r="AA317">
        <f>IFERROR(INDEX($I$7:$I$60000,MATCH(ROW()-6,$Q$7:$Q$60000,0))*1,"")</f>
        <v/>
      </c>
      <c r="AB317">
        <f>IFERROR(INDEX($J$7:$J$60000,MATCH(ROW()-6,$Q$7:$Q$60000,0))*1,"")</f>
        <v/>
      </c>
      <c r="AC317">
        <f>IFERROR(INDEX($K$7:$K$60000,MATCH(ROW()-6,$Q$7:$Q$60000,0))*1,"")</f>
        <v/>
      </c>
      <c r="AF317" s="9">
        <f>IF(OR($S317="",$S316=""),"",IF($B$5="diff",($T317-$T316),LN($T317/$T316)))</f>
        <v/>
      </c>
      <c r="AG317" s="9">
        <f>IF(OR($S317="",$S316=""),"",IF($C$5="diff",(U317-U316),LN(U317/U316)))</f>
        <v/>
      </c>
      <c r="AH317" s="9">
        <f>IF(OR($S317="",$S316=""),"",IF($D$5="diff",(V317-V316),LN(V317/V316)))</f>
        <v/>
      </c>
      <c r="AI317" s="9">
        <f>IF(OR($S317="",$S316=""),"",IF($E$5="diff",(W317-W316),LN(W317/W316)))</f>
        <v/>
      </c>
      <c r="AJ317" s="9">
        <f>IF(OR($S317="",$S316=""),"",IF($F$5="diff",(X317-X316),LN(X317/X316)))</f>
        <v/>
      </c>
      <c r="AK317" s="9">
        <f>IF(OR($S317="",$S316=""),"",IF($G$5="diff",(Y317-Y316),LN(Y317/Y316)))</f>
        <v/>
      </c>
      <c r="AL317" s="9">
        <f>IF(OR($S317="",$S316=""),"",IF($H$5="diff",(Z317-Z316),LN(Z317/Z316)))</f>
        <v/>
      </c>
      <c r="AM317" s="9">
        <f>IF(OR($S317="",$S316=""),"",IF($I$5="diff",(AA317-AA316),LN(AA317/AA316)))</f>
        <v/>
      </c>
      <c r="AN317" s="9">
        <f>IF(OR($S317="",$S316=""),"",IF($J$5="diff",(AB317-AB316),LN(AB317/AB316)))</f>
        <v/>
      </c>
      <c r="AO317" s="9">
        <f>IF(OR($S317="",$S316=""),"",IF($K$5="diff",(AC317-AC316),LN(AC317/AC316)))</f>
        <v/>
      </c>
      <c r="AR317" s="9">
        <f>IF($AF317="","",$AU$13+$AU$4*AG317+$AU$5*AH317+$AU$6*AI317+$AU$7*AJ317+$AU$8*AK317+$AU$9*AL317+$AU$10*AM317+$AU$11*AN317+$AU$12*AO317)</f>
        <v/>
      </c>
      <c r="AY317" s="10">
        <f>IF(AND((ROW()-7)&gt;=$Q$5,(ROW()-6)&lt;=$Q$3),INDEX(LINEST(OFFSET(AF317,1-$Q$5,0,$Q$5,1),OFFSET(AG317,1-$Q$5,0,$Q$5,9),TRUE,TRUE),1,10)*$Q$4,"")</f>
        <v/>
      </c>
      <c r="AZ317" s="9">
        <f>IF(AND((ROW()-7)&gt;=$Q$5,(ROW()-6)&lt;=$Q$3),INDEX(LINEST(OFFSET(AF317,1-$Q$5,0,$Q$5,1),OFFSET(AG317,1-$Q$5,0,$Q$5,9),TRUE,TRUE),1,9),"")</f>
        <v/>
      </c>
      <c r="BA317" s="9">
        <f>IF(AND((ROW()-7)&gt;=$Q$5,(ROW()-6)&lt;=$Q$3),INDEX(LINEST(OFFSET(AF317,1-$Q$5,0,$Q$5,1),OFFSET(AG317,1-$Q$5,0,$Q$5,9),TRUE,TRUE),1,8),"")</f>
        <v/>
      </c>
      <c r="BB317" s="9">
        <f>IF(AND((ROW()-7)&gt;=$Q$5,(ROW()-6)&lt;=$Q$3),INDEX(LINEST(OFFSET(AF317,1-$Q$5,0,$Q$5,1),OFFSET(AG317,1-$Q$5,0,$Q$5,9),TRUE,TRUE),1,7),"")</f>
        <v/>
      </c>
      <c r="BC317" s="9">
        <f>IF(AND((ROW()-7)&gt;=$Q$5,(ROW()-6)&lt;=$Q$3),INDEX(LINEST(OFFSET(AF317,1-$Q$5,0,$Q$5,1),OFFSET(AG317,1-$Q$5,0,$Q$5,9),TRUE,TRUE),1,6),"")</f>
        <v/>
      </c>
      <c r="BD317" s="9">
        <f>IF(AND((ROW()-7)&gt;=$Q$5,(ROW()-6)&lt;=$Q$3),INDEX(LINEST(OFFSET(AF317,1-$Q$5,0,$Q$5,1),OFFSET(AG317,1-$Q$5,0,$Q$5,9),TRUE,TRUE),1,5),"")</f>
        <v/>
      </c>
      <c r="BE317" s="9">
        <f>IF(AND((ROW()-7)&gt;=$Q$5,(ROW()-6)&lt;=$Q$3),INDEX(LINEST(OFFSET(AF317,1-$Q$5,0,$Q$5,1),OFFSET(AG317,1-$Q$5,0,$Q$5,9),TRUE,TRUE),1,4),"")</f>
        <v/>
      </c>
      <c r="BF317" s="9">
        <f>IF(AND((ROW()-7)&gt;=$Q$5,(ROW()-6)&lt;=$Q$3),INDEX(LINEST(OFFSET(AF317,1-$Q$5,0,$Q$5,1),OFFSET(AG317,1-$Q$5,0,$Q$5,9),TRUE,TRUE),1,3),"")</f>
        <v/>
      </c>
      <c r="BG317" s="9">
        <f>IF(AND((ROW()-7)&gt;=$Q$5,(ROW()-6)&lt;=$Q$3),INDEX(LINEST(OFFSET(AF317,1-$Q$5,0,$Q$5,1),OFFSET(AG317,1-$Q$5,0,$Q$5,9),TRUE,TRUE),1,2),"")</f>
        <v/>
      </c>
      <c r="BH317" s="9">
        <f>IF(AND((ROW()-7)&gt;=$Q$5,(ROW()-6)&lt;=$Q$3),INDEX(LINEST(OFFSET(AF317,1-$Q$5,0,$Q$5,1),OFFSET(AG317,1-$Q$5,0,$Q$5,9),TRUE,TRUE),1,1),"")</f>
        <v/>
      </c>
      <c r="BI317" s="10">
        <f>IF(AND((ROW()-7)&gt;=$Q$5,(ROW()-6)&lt;=$Q$3),INDEX(LINEST(OFFSET(AF317,1-$Q$5,0,$Q$5,1),OFFSET(AG317,1-$Q$5,0,$Q$5,9),TRUE,TRUE),3,1),"")</f>
        <v/>
      </c>
      <c r="BL317" s="9">
        <f>IF(AND((ROW()-6)&lt;=$Q$3,ISNUMBER(AY316)),AY316/$Q$4+AZ316*AG317+BA316*AH317+BB316*AI317+BC316*AJ317+BD316*AK317+BE316*AL317+BF316*AM317+BG316*AN317+BH316*AO317,"")</f>
        <v/>
      </c>
      <c r="BM317">
        <f>IF(ISNUMBER(BL317),AVERAGE(OFFSET(AF316,1-$Q$5,0,$Q$5,1)),"")</f>
        <v/>
      </c>
      <c r="BN317">
        <f>IF(ISNUMBER(BL317),(AF317-BL317)^2,"")</f>
        <v/>
      </c>
      <c r="BO317">
        <f>IF(ISNUMBER(BL317),AF317^2,"")</f>
        <v/>
      </c>
      <c r="BP317">
        <f>IF(ISNUMBER(BL317),(AF317-BM317)^2,"")</f>
        <v/>
      </c>
    </row>
    <row r="318">
      <c r="O318">
        <f>IF($R318="","",IF($Q$1="Weekly",INT(($R318-2)/7),IF($Q$1="Quarterly",YEAR($R318)*4+ROUNDUP(MONTH($R318)/3),YEAR($R318)*12+MONTH($R318))))</f>
        <v/>
      </c>
      <c r="P318">
        <f>IF($R318="","",IF($R319="",1,IF($O318&lt;&gt;$O319,1,0)))</f>
        <v/>
      </c>
      <c r="Q318">
        <f>IF($P318=1,SUM($P$7:$P318),"")</f>
        <v/>
      </c>
      <c r="R318">
        <f>IF($A318="","",IF(ISNUMBER($A318),$A318,IFERROR(DATEVALUE($A318),NA())))</f>
        <v/>
      </c>
      <c r="S318" s="7">
        <f>IFERROR(INDEX($R$7:$R$60000,MATCH(ROW()-6,$Q$7:$Q$60000,0)),"")</f>
        <v/>
      </c>
      <c r="T318">
        <f>IFERROR(INDEX($B$7:$B$60000,MATCH(ROW()-6,$Q$7:$Q$60000,0))*1,"")</f>
        <v/>
      </c>
      <c r="U318">
        <f>IFERROR(INDEX($C$7:$C$60000,MATCH(ROW()-6,$Q$7:$Q$60000,0))*1,"")</f>
        <v/>
      </c>
      <c r="V318">
        <f>IFERROR(INDEX($D$7:$D$60000,MATCH(ROW()-6,$Q$7:$Q$60000,0))*1,"")</f>
        <v/>
      </c>
      <c r="W318">
        <f>IFERROR(INDEX($E$7:$E$60000,MATCH(ROW()-6,$Q$7:$Q$60000,0))*1,"")</f>
        <v/>
      </c>
      <c r="X318">
        <f>IFERROR(INDEX($F$7:$F$60000,MATCH(ROW()-6,$Q$7:$Q$60000,0))*1,"")</f>
        <v/>
      </c>
      <c r="Y318">
        <f>IFERROR(INDEX($G$7:$G$60000,MATCH(ROW()-6,$Q$7:$Q$60000,0))*1,"")</f>
        <v/>
      </c>
      <c r="Z318">
        <f>IFERROR(INDEX($H$7:$H$60000,MATCH(ROW()-6,$Q$7:$Q$60000,0))*1,"")</f>
        <v/>
      </c>
      <c r="AA318">
        <f>IFERROR(INDEX($I$7:$I$60000,MATCH(ROW()-6,$Q$7:$Q$60000,0))*1,"")</f>
        <v/>
      </c>
      <c r="AB318">
        <f>IFERROR(INDEX($J$7:$J$60000,MATCH(ROW()-6,$Q$7:$Q$60000,0))*1,"")</f>
        <v/>
      </c>
      <c r="AC318">
        <f>IFERROR(INDEX($K$7:$K$60000,MATCH(ROW()-6,$Q$7:$Q$60000,0))*1,"")</f>
        <v/>
      </c>
      <c r="AF318" s="9">
        <f>IF(OR($S318="",$S317=""),"",IF($B$5="diff",($T318-$T317),LN($T318/$T317)))</f>
        <v/>
      </c>
      <c r="AG318" s="9">
        <f>IF(OR($S318="",$S317=""),"",IF($C$5="diff",(U318-U317),LN(U318/U317)))</f>
        <v/>
      </c>
      <c r="AH318" s="9">
        <f>IF(OR($S318="",$S317=""),"",IF($D$5="diff",(V318-V317),LN(V318/V317)))</f>
        <v/>
      </c>
      <c r="AI318" s="9">
        <f>IF(OR($S318="",$S317=""),"",IF($E$5="diff",(W318-W317),LN(W318/W317)))</f>
        <v/>
      </c>
      <c r="AJ318" s="9">
        <f>IF(OR($S318="",$S317=""),"",IF($F$5="diff",(X318-X317),LN(X318/X317)))</f>
        <v/>
      </c>
      <c r="AK318" s="9">
        <f>IF(OR($S318="",$S317=""),"",IF($G$5="diff",(Y318-Y317),LN(Y318/Y317)))</f>
        <v/>
      </c>
      <c r="AL318" s="9">
        <f>IF(OR($S318="",$S317=""),"",IF($H$5="diff",(Z318-Z317),LN(Z318/Z317)))</f>
        <v/>
      </c>
      <c r="AM318" s="9">
        <f>IF(OR($S318="",$S317=""),"",IF($I$5="diff",(AA318-AA317),LN(AA318/AA317)))</f>
        <v/>
      </c>
      <c r="AN318" s="9">
        <f>IF(OR($S318="",$S317=""),"",IF($J$5="diff",(AB318-AB317),LN(AB318/AB317)))</f>
        <v/>
      </c>
      <c r="AO318" s="9">
        <f>IF(OR($S318="",$S317=""),"",IF($K$5="diff",(AC318-AC317),LN(AC318/AC317)))</f>
        <v/>
      </c>
      <c r="AR318" s="9">
        <f>IF($AF318="","",$AU$13+$AU$4*AG318+$AU$5*AH318+$AU$6*AI318+$AU$7*AJ318+$AU$8*AK318+$AU$9*AL318+$AU$10*AM318+$AU$11*AN318+$AU$12*AO318)</f>
        <v/>
      </c>
      <c r="AY318" s="10">
        <f>IF(AND((ROW()-7)&gt;=$Q$5,(ROW()-6)&lt;=$Q$3),INDEX(LINEST(OFFSET(AF318,1-$Q$5,0,$Q$5,1),OFFSET(AG318,1-$Q$5,0,$Q$5,9),TRUE,TRUE),1,10)*$Q$4,"")</f>
        <v/>
      </c>
      <c r="AZ318" s="9">
        <f>IF(AND((ROW()-7)&gt;=$Q$5,(ROW()-6)&lt;=$Q$3),INDEX(LINEST(OFFSET(AF318,1-$Q$5,0,$Q$5,1),OFFSET(AG318,1-$Q$5,0,$Q$5,9),TRUE,TRUE),1,9),"")</f>
        <v/>
      </c>
      <c r="BA318" s="9">
        <f>IF(AND((ROW()-7)&gt;=$Q$5,(ROW()-6)&lt;=$Q$3),INDEX(LINEST(OFFSET(AF318,1-$Q$5,0,$Q$5,1),OFFSET(AG318,1-$Q$5,0,$Q$5,9),TRUE,TRUE),1,8),"")</f>
        <v/>
      </c>
      <c r="BB318" s="9">
        <f>IF(AND((ROW()-7)&gt;=$Q$5,(ROW()-6)&lt;=$Q$3),INDEX(LINEST(OFFSET(AF318,1-$Q$5,0,$Q$5,1),OFFSET(AG318,1-$Q$5,0,$Q$5,9),TRUE,TRUE),1,7),"")</f>
        <v/>
      </c>
      <c r="BC318" s="9">
        <f>IF(AND((ROW()-7)&gt;=$Q$5,(ROW()-6)&lt;=$Q$3),INDEX(LINEST(OFFSET(AF318,1-$Q$5,0,$Q$5,1),OFFSET(AG318,1-$Q$5,0,$Q$5,9),TRUE,TRUE),1,6),"")</f>
        <v/>
      </c>
      <c r="BD318" s="9">
        <f>IF(AND((ROW()-7)&gt;=$Q$5,(ROW()-6)&lt;=$Q$3),INDEX(LINEST(OFFSET(AF318,1-$Q$5,0,$Q$5,1),OFFSET(AG318,1-$Q$5,0,$Q$5,9),TRUE,TRUE),1,5),"")</f>
        <v/>
      </c>
      <c r="BE318" s="9">
        <f>IF(AND((ROW()-7)&gt;=$Q$5,(ROW()-6)&lt;=$Q$3),INDEX(LINEST(OFFSET(AF318,1-$Q$5,0,$Q$5,1),OFFSET(AG318,1-$Q$5,0,$Q$5,9),TRUE,TRUE),1,4),"")</f>
        <v/>
      </c>
      <c r="BF318" s="9">
        <f>IF(AND((ROW()-7)&gt;=$Q$5,(ROW()-6)&lt;=$Q$3),INDEX(LINEST(OFFSET(AF318,1-$Q$5,0,$Q$5,1),OFFSET(AG318,1-$Q$5,0,$Q$5,9),TRUE,TRUE),1,3),"")</f>
        <v/>
      </c>
      <c r="BG318" s="9">
        <f>IF(AND((ROW()-7)&gt;=$Q$5,(ROW()-6)&lt;=$Q$3),INDEX(LINEST(OFFSET(AF318,1-$Q$5,0,$Q$5,1),OFFSET(AG318,1-$Q$5,0,$Q$5,9),TRUE,TRUE),1,2),"")</f>
        <v/>
      </c>
      <c r="BH318" s="9">
        <f>IF(AND((ROW()-7)&gt;=$Q$5,(ROW()-6)&lt;=$Q$3),INDEX(LINEST(OFFSET(AF318,1-$Q$5,0,$Q$5,1),OFFSET(AG318,1-$Q$5,0,$Q$5,9),TRUE,TRUE),1,1),"")</f>
        <v/>
      </c>
      <c r="BI318" s="10">
        <f>IF(AND((ROW()-7)&gt;=$Q$5,(ROW()-6)&lt;=$Q$3),INDEX(LINEST(OFFSET(AF318,1-$Q$5,0,$Q$5,1),OFFSET(AG318,1-$Q$5,0,$Q$5,9),TRUE,TRUE),3,1),"")</f>
        <v/>
      </c>
      <c r="BL318" s="9">
        <f>IF(AND((ROW()-6)&lt;=$Q$3,ISNUMBER(AY317)),AY317/$Q$4+AZ317*AG318+BA317*AH318+BB317*AI318+BC317*AJ318+BD317*AK318+BE317*AL318+BF317*AM318+BG317*AN318+BH317*AO318,"")</f>
        <v/>
      </c>
      <c r="BM318">
        <f>IF(ISNUMBER(BL318),AVERAGE(OFFSET(AF317,1-$Q$5,0,$Q$5,1)),"")</f>
        <v/>
      </c>
      <c r="BN318">
        <f>IF(ISNUMBER(BL318),(AF318-BL318)^2,"")</f>
        <v/>
      </c>
      <c r="BO318">
        <f>IF(ISNUMBER(BL318),AF318^2,"")</f>
        <v/>
      </c>
      <c r="BP318">
        <f>IF(ISNUMBER(BL318),(AF318-BM318)^2,"")</f>
        <v/>
      </c>
    </row>
    <row r="319">
      <c r="O319">
        <f>IF($R319="","",IF($Q$1="Weekly",INT(($R319-2)/7),IF($Q$1="Quarterly",YEAR($R319)*4+ROUNDUP(MONTH($R319)/3),YEAR($R319)*12+MONTH($R319))))</f>
        <v/>
      </c>
      <c r="P319">
        <f>IF($R319="","",IF($R320="",1,IF($O319&lt;&gt;$O320,1,0)))</f>
        <v/>
      </c>
      <c r="Q319">
        <f>IF($P319=1,SUM($P$7:$P319),"")</f>
        <v/>
      </c>
      <c r="R319">
        <f>IF($A319="","",IF(ISNUMBER($A319),$A319,IFERROR(DATEVALUE($A319),NA())))</f>
        <v/>
      </c>
      <c r="S319" s="7">
        <f>IFERROR(INDEX($R$7:$R$60000,MATCH(ROW()-6,$Q$7:$Q$60000,0)),"")</f>
        <v/>
      </c>
      <c r="T319">
        <f>IFERROR(INDEX($B$7:$B$60000,MATCH(ROW()-6,$Q$7:$Q$60000,0))*1,"")</f>
        <v/>
      </c>
      <c r="U319">
        <f>IFERROR(INDEX($C$7:$C$60000,MATCH(ROW()-6,$Q$7:$Q$60000,0))*1,"")</f>
        <v/>
      </c>
      <c r="V319">
        <f>IFERROR(INDEX($D$7:$D$60000,MATCH(ROW()-6,$Q$7:$Q$60000,0))*1,"")</f>
        <v/>
      </c>
      <c r="W319">
        <f>IFERROR(INDEX($E$7:$E$60000,MATCH(ROW()-6,$Q$7:$Q$60000,0))*1,"")</f>
        <v/>
      </c>
      <c r="X319">
        <f>IFERROR(INDEX($F$7:$F$60000,MATCH(ROW()-6,$Q$7:$Q$60000,0))*1,"")</f>
        <v/>
      </c>
      <c r="Y319">
        <f>IFERROR(INDEX($G$7:$G$60000,MATCH(ROW()-6,$Q$7:$Q$60000,0))*1,"")</f>
        <v/>
      </c>
      <c r="Z319">
        <f>IFERROR(INDEX($H$7:$H$60000,MATCH(ROW()-6,$Q$7:$Q$60000,0))*1,"")</f>
        <v/>
      </c>
      <c r="AA319">
        <f>IFERROR(INDEX($I$7:$I$60000,MATCH(ROW()-6,$Q$7:$Q$60000,0))*1,"")</f>
        <v/>
      </c>
      <c r="AB319">
        <f>IFERROR(INDEX($J$7:$J$60000,MATCH(ROW()-6,$Q$7:$Q$60000,0))*1,"")</f>
        <v/>
      </c>
      <c r="AC319">
        <f>IFERROR(INDEX($K$7:$K$60000,MATCH(ROW()-6,$Q$7:$Q$60000,0))*1,"")</f>
        <v/>
      </c>
      <c r="AF319" s="9">
        <f>IF(OR($S319="",$S318=""),"",IF($B$5="diff",($T319-$T318),LN($T319/$T318)))</f>
        <v/>
      </c>
      <c r="AG319" s="9">
        <f>IF(OR($S319="",$S318=""),"",IF($C$5="diff",(U319-U318),LN(U319/U318)))</f>
        <v/>
      </c>
      <c r="AH319" s="9">
        <f>IF(OR($S319="",$S318=""),"",IF($D$5="diff",(V319-V318),LN(V319/V318)))</f>
        <v/>
      </c>
      <c r="AI319" s="9">
        <f>IF(OR($S319="",$S318=""),"",IF($E$5="diff",(W319-W318),LN(W319/W318)))</f>
        <v/>
      </c>
      <c r="AJ319" s="9">
        <f>IF(OR($S319="",$S318=""),"",IF($F$5="diff",(X319-X318),LN(X319/X318)))</f>
        <v/>
      </c>
      <c r="AK319" s="9">
        <f>IF(OR($S319="",$S318=""),"",IF($G$5="diff",(Y319-Y318),LN(Y319/Y318)))</f>
        <v/>
      </c>
      <c r="AL319" s="9">
        <f>IF(OR($S319="",$S318=""),"",IF($H$5="diff",(Z319-Z318),LN(Z319/Z318)))</f>
        <v/>
      </c>
      <c r="AM319" s="9">
        <f>IF(OR($S319="",$S318=""),"",IF($I$5="diff",(AA319-AA318),LN(AA319/AA318)))</f>
        <v/>
      </c>
      <c r="AN319" s="9">
        <f>IF(OR($S319="",$S318=""),"",IF($J$5="diff",(AB319-AB318),LN(AB319/AB318)))</f>
        <v/>
      </c>
      <c r="AO319" s="9">
        <f>IF(OR($S319="",$S318=""),"",IF($K$5="diff",(AC319-AC318),LN(AC319/AC318)))</f>
        <v/>
      </c>
      <c r="AR319" s="9">
        <f>IF($AF319="","",$AU$13+$AU$4*AG319+$AU$5*AH319+$AU$6*AI319+$AU$7*AJ319+$AU$8*AK319+$AU$9*AL319+$AU$10*AM319+$AU$11*AN319+$AU$12*AO319)</f>
        <v/>
      </c>
      <c r="AY319" s="10">
        <f>IF(AND((ROW()-7)&gt;=$Q$5,(ROW()-6)&lt;=$Q$3),INDEX(LINEST(OFFSET(AF319,1-$Q$5,0,$Q$5,1),OFFSET(AG319,1-$Q$5,0,$Q$5,9),TRUE,TRUE),1,10)*$Q$4,"")</f>
        <v/>
      </c>
      <c r="AZ319" s="9">
        <f>IF(AND((ROW()-7)&gt;=$Q$5,(ROW()-6)&lt;=$Q$3),INDEX(LINEST(OFFSET(AF319,1-$Q$5,0,$Q$5,1),OFFSET(AG319,1-$Q$5,0,$Q$5,9),TRUE,TRUE),1,9),"")</f>
        <v/>
      </c>
      <c r="BA319" s="9">
        <f>IF(AND((ROW()-7)&gt;=$Q$5,(ROW()-6)&lt;=$Q$3),INDEX(LINEST(OFFSET(AF319,1-$Q$5,0,$Q$5,1),OFFSET(AG319,1-$Q$5,0,$Q$5,9),TRUE,TRUE),1,8),"")</f>
        <v/>
      </c>
      <c r="BB319" s="9">
        <f>IF(AND((ROW()-7)&gt;=$Q$5,(ROW()-6)&lt;=$Q$3),INDEX(LINEST(OFFSET(AF319,1-$Q$5,0,$Q$5,1),OFFSET(AG319,1-$Q$5,0,$Q$5,9),TRUE,TRUE),1,7),"")</f>
        <v/>
      </c>
      <c r="BC319" s="9">
        <f>IF(AND((ROW()-7)&gt;=$Q$5,(ROW()-6)&lt;=$Q$3),INDEX(LINEST(OFFSET(AF319,1-$Q$5,0,$Q$5,1),OFFSET(AG319,1-$Q$5,0,$Q$5,9),TRUE,TRUE),1,6),"")</f>
        <v/>
      </c>
      <c r="BD319" s="9">
        <f>IF(AND((ROW()-7)&gt;=$Q$5,(ROW()-6)&lt;=$Q$3),INDEX(LINEST(OFFSET(AF319,1-$Q$5,0,$Q$5,1),OFFSET(AG319,1-$Q$5,0,$Q$5,9),TRUE,TRUE),1,5),"")</f>
        <v/>
      </c>
      <c r="BE319" s="9">
        <f>IF(AND((ROW()-7)&gt;=$Q$5,(ROW()-6)&lt;=$Q$3),INDEX(LINEST(OFFSET(AF319,1-$Q$5,0,$Q$5,1),OFFSET(AG319,1-$Q$5,0,$Q$5,9),TRUE,TRUE),1,4),"")</f>
        <v/>
      </c>
      <c r="BF319" s="9">
        <f>IF(AND((ROW()-7)&gt;=$Q$5,(ROW()-6)&lt;=$Q$3),INDEX(LINEST(OFFSET(AF319,1-$Q$5,0,$Q$5,1),OFFSET(AG319,1-$Q$5,0,$Q$5,9),TRUE,TRUE),1,3),"")</f>
        <v/>
      </c>
      <c r="BG319" s="9">
        <f>IF(AND((ROW()-7)&gt;=$Q$5,(ROW()-6)&lt;=$Q$3),INDEX(LINEST(OFFSET(AF319,1-$Q$5,0,$Q$5,1),OFFSET(AG319,1-$Q$5,0,$Q$5,9),TRUE,TRUE),1,2),"")</f>
        <v/>
      </c>
      <c r="BH319" s="9">
        <f>IF(AND((ROW()-7)&gt;=$Q$5,(ROW()-6)&lt;=$Q$3),INDEX(LINEST(OFFSET(AF319,1-$Q$5,0,$Q$5,1),OFFSET(AG319,1-$Q$5,0,$Q$5,9),TRUE,TRUE),1,1),"")</f>
        <v/>
      </c>
      <c r="BI319" s="10">
        <f>IF(AND((ROW()-7)&gt;=$Q$5,(ROW()-6)&lt;=$Q$3),INDEX(LINEST(OFFSET(AF319,1-$Q$5,0,$Q$5,1),OFFSET(AG319,1-$Q$5,0,$Q$5,9),TRUE,TRUE),3,1),"")</f>
        <v/>
      </c>
      <c r="BL319" s="9">
        <f>IF(AND((ROW()-6)&lt;=$Q$3,ISNUMBER(AY318)),AY318/$Q$4+AZ318*AG319+BA318*AH319+BB318*AI319+BC318*AJ319+BD318*AK319+BE318*AL319+BF318*AM319+BG318*AN319+BH318*AO319,"")</f>
        <v/>
      </c>
      <c r="BM319">
        <f>IF(ISNUMBER(BL319),AVERAGE(OFFSET(AF318,1-$Q$5,0,$Q$5,1)),"")</f>
        <v/>
      </c>
      <c r="BN319">
        <f>IF(ISNUMBER(BL319),(AF319-BL319)^2,"")</f>
        <v/>
      </c>
      <c r="BO319">
        <f>IF(ISNUMBER(BL319),AF319^2,"")</f>
        <v/>
      </c>
      <c r="BP319">
        <f>IF(ISNUMBER(BL319),(AF319-BM319)^2,"")</f>
        <v/>
      </c>
    </row>
    <row r="320">
      <c r="O320">
        <f>IF($R320="","",IF($Q$1="Weekly",INT(($R320-2)/7),IF($Q$1="Quarterly",YEAR($R320)*4+ROUNDUP(MONTH($R320)/3),YEAR($R320)*12+MONTH($R320))))</f>
        <v/>
      </c>
      <c r="P320">
        <f>IF($R320="","",IF($R321="",1,IF($O320&lt;&gt;$O321,1,0)))</f>
        <v/>
      </c>
      <c r="Q320">
        <f>IF($P320=1,SUM($P$7:$P320),"")</f>
        <v/>
      </c>
      <c r="R320">
        <f>IF($A320="","",IF(ISNUMBER($A320),$A320,IFERROR(DATEVALUE($A320),NA())))</f>
        <v/>
      </c>
      <c r="S320" s="7">
        <f>IFERROR(INDEX($R$7:$R$60000,MATCH(ROW()-6,$Q$7:$Q$60000,0)),"")</f>
        <v/>
      </c>
      <c r="T320">
        <f>IFERROR(INDEX($B$7:$B$60000,MATCH(ROW()-6,$Q$7:$Q$60000,0))*1,"")</f>
        <v/>
      </c>
      <c r="U320">
        <f>IFERROR(INDEX($C$7:$C$60000,MATCH(ROW()-6,$Q$7:$Q$60000,0))*1,"")</f>
        <v/>
      </c>
      <c r="V320">
        <f>IFERROR(INDEX($D$7:$D$60000,MATCH(ROW()-6,$Q$7:$Q$60000,0))*1,"")</f>
        <v/>
      </c>
      <c r="W320">
        <f>IFERROR(INDEX($E$7:$E$60000,MATCH(ROW()-6,$Q$7:$Q$60000,0))*1,"")</f>
        <v/>
      </c>
      <c r="X320">
        <f>IFERROR(INDEX($F$7:$F$60000,MATCH(ROW()-6,$Q$7:$Q$60000,0))*1,"")</f>
        <v/>
      </c>
      <c r="Y320">
        <f>IFERROR(INDEX($G$7:$G$60000,MATCH(ROW()-6,$Q$7:$Q$60000,0))*1,"")</f>
        <v/>
      </c>
      <c r="Z320">
        <f>IFERROR(INDEX($H$7:$H$60000,MATCH(ROW()-6,$Q$7:$Q$60000,0))*1,"")</f>
        <v/>
      </c>
      <c r="AA320">
        <f>IFERROR(INDEX($I$7:$I$60000,MATCH(ROW()-6,$Q$7:$Q$60000,0))*1,"")</f>
        <v/>
      </c>
      <c r="AB320">
        <f>IFERROR(INDEX($J$7:$J$60000,MATCH(ROW()-6,$Q$7:$Q$60000,0))*1,"")</f>
        <v/>
      </c>
      <c r="AC320">
        <f>IFERROR(INDEX($K$7:$K$60000,MATCH(ROW()-6,$Q$7:$Q$60000,0))*1,"")</f>
        <v/>
      </c>
      <c r="AF320" s="9">
        <f>IF(OR($S320="",$S319=""),"",IF($B$5="diff",($T320-$T319),LN($T320/$T319)))</f>
        <v/>
      </c>
      <c r="AG320" s="9">
        <f>IF(OR($S320="",$S319=""),"",IF($C$5="diff",(U320-U319),LN(U320/U319)))</f>
        <v/>
      </c>
      <c r="AH320" s="9">
        <f>IF(OR($S320="",$S319=""),"",IF($D$5="diff",(V320-V319),LN(V320/V319)))</f>
        <v/>
      </c>
      <c r="AI320" s="9">
        <f>IF(OR($S320="",$S319=""),"",IF($E$5="diff",(W320-W319),LN(W320/W319)))</f>
        <v/>
      </c>
      <c r="AJ320" s="9">
        <f>IF(OR($S320="",$S319=""),"",IF($F$5="diff",(X320-X319),LN(X320/X319)))</f>
        <v/>
      </c>
      <c r="AK320" s="9">
        <f>IF(OR($S320="",$S319=""),"",IF($G$5="diff",(Y320-Y319),LN(Y320/Y319)))</f>
        <v/>
      </c>
      <c r="AL320" s="9">
        <f>IF(OR($S320="",$S319=""),"",IF($H$5="diff",(Z320-Z319),LN(Z320/Z319)))</f>
        <v/>
      </c>
      <c r="AM320" s="9">
        <f>IF(OR($S320="",$S319=""),"",IF($I$5="diff",(AA320-AA319),LN(AA320/AA319)))</f>
        <v/>
      </c>
      <c r="AN320" s="9">
        <f>IF(OR($S320="",$S319=""),"",IF($J$5="diff",(AB320-AB319),LN(AB320/AB319)))</f>
        <v/>
      </c>
      <c r="AO320" s="9">
        <f>IF(OR($S320="",$S319=""),"",IF($K$5="diff",(AC320-AC319),LN(AC320/AC319)))</f>
        <v/>
      </c>
      <c r="AR320" s="9">
        <f>IF($AF320="","",$AU$13+$AU$4*AG320+$AU$5*AH320+$AU$6*AI320+$AU$7*AJ320+$AU$8*AK320+$AU$9*AL320+$AU$10*AM320+$AU$11*AN320+$AU$12*AO320)</f>
        <v/>
      </c>
      <c r="AY320" s="10">
        <f>IF(AND((ROW()-7)&gt;=$Q$5,(ROW()-6)&lt;=$Q$3),INDEX(LINEST(OFFSET(AF320,1-$Q$5,0,$Q$5,1),OFFSET(AG320,1-$Q$5,0,$Q$5,9),TRUE,TRUE),1,10)*$Q$4,"")</f>
        <v/>
      </c>
      <c r="AZ320" s="9">
        <f>IF(AND((ROW()-7)&gt;=$Q$5,(ROW()-6)&lt;=$Q$3),INDEX(LINEST(OFFSET(AF320,1-$Q$5,0,$Q$5,1),OFFSET(AG320,1-$Q$5,0,$Q$5,9),TRUE,TRUE),1,9),"")</f>
        <v/>
      </c>
      <c r="BA320" s="9">
        <f>IF(AND((ROW()-7)&gt;=$Q$5,(ROW()-6)&lt;=$Q$3),INDEX(LINEST(OFFSET(AF320,1-$Q$5,0,$Q$5,1),OFFSET(AG320,1-$Q$5,0,$Q$5,9),TRUE,TRUE),1,8),"")</f>
        <v/>
      </c>
      <c r="BB320" s="9">
        <f>IF(AND((ROW()-7)&gt;=$Q$5,(ROW()-6)&lt;=$Q$3),INDEX(LINEST(OFFSET(AF320,1-$Q$5,0,$Q$5,1),OFFSET(AG320,1-$Q$5,0,$Q$5,9),TRUE,TRUE),1,7),"")</f>
        <v/>
      </c>
      <c r="BC320" s="9">
        <f>IF(AND((ROW()-7)&gt;=$Q$5,(ROW()-6)&lt;=$Q$3),INDEX(LINEST(OFFSET(AF320,1-$Q$5,0,$Q$5,1),OFFSET(AG320,1-$Q$5,0,$Q$5,9),TRUE,TRUE),1,6),"")</f>
        <v/>
      </c>
      <c r="BD320" s="9">
        <f>IF(AND((ROW()-7)&gt;=$Q$5,(ROW()-6)&lt;=$Q$3),INDEX(LINEST(OFFSET(AF320,1-$Q$5,0,$Q$5,1),OFFSET(AG320,1-$Q$5,0,$Q$5,9),TRUE,TRUE),1,5),"")</f>
        <v/>
      </c>
      <c r="BE320" s="9">
        <f>IF(AND((ROW()-7)&gt;=$Q$5,(ROW()-6)&lt;=$Q$3),INDEX(LINEST(OFFSET(AF320,1-$Q$5,0,$Q$5,1),OFFSET(AG320,1-$Q$5,0,$Q$5,9),TRUE,TRUE),1,4),"")</f>
        <v/>
      </c>
      <c r="BF320" s="9">
        <f>IF(AND((ROW()-7)&gt;=$Q$5,(ROW()-6)&lt;=$Q$3),INDEX(LINEST(OFFSET(AF320,1-$Q$5,0,$Q$5,1),OFFSET(AG320,1-$Q$5,0,$Q$5,9),TRUE,TRUE),1,3),"")</f>
        <v/>
      </c>
      <c r="BG320" s="9">
        <f>IF(AND((ROW()-7)&gt;=$Q$5,(ROW()-6)&lt;=$Q$3),INDEX(LINEST(OFFSET(AF320,1-$Q$5,0,$Q$5,1),OFFSET(AG320,1-$Q$5,0,$Q$5,9),TRUE,TRUE),1,2),"")</f>
        <v/>
      </c>
      <c r="BH320" s="9">
        <f>IF(AND((ROW()-7)&gt;=$Q$5,(ROW()-6)&lt;=$Q$3),INDEX(LINEST(OFFSET(AF320,1-$Q$5,0,$Q$5,1),OFFSET(AG320,1-$Q$5,0,$Q$5,9),TRUE,TRUE),1,1),"")</f>
        <v/>
      </c>
      <c r="BI320" s="10">
        <f>IF(AND((ROW()-7)&gt;=$Q$5,(ROW()-6)&lt;=$Q$3),INDEX(LINEST(OFFSET(AF320,1-$Q$5,0,$Q$5,1),OFFSET(AG320,1-$Q$5,0,$Q$5,9),TRUE,TRUE),3,1),"")</f>
        <v/>
      </c>
      <c r="BL320" s="9">
        <f>IF(AND((ROW()-6)&lt;=$Q$3,ISNUMBER(AY319)),AY319/$Q$4+AZ319*AG320+BA319*AH320+BB319*AI320+BC319*AJ320+BD319*AK320+BE319*AL320+BF319*AM320+BG319*AN320+BH319*AO320,"")</f>
        <v/>
      </c>
      <c r="BM320">
        <f>IF(ISNUMBER(BL320),AVERAGE(OFFSET(AF319,1-$Q$5,0,$Q$5,1)),"")</f>
        <v/>
      </c>
      <c r="BN320">
        <f>IF(ISNUMBER(BL320),(AF320-BL320)^2,"")</f>
        <v/>
      </c>
      <c r="BO320">
        <f>IF(ISNUMBER(BL320),AF320^2,"")</f>
        <v/>
      </c>
      <c r="BP320">
        <f>IF(ISNUMBER(BL320),(AF320-BM320)^2,"")</f>
        <v/>
      </c>
    </row>
    <row r="321">
      <c r="O321">
        <f>IF($R321="","",IF($Q$1="Weekly",INT(($R321-2)/7),IF($Q$1="Quarterly",YEAR($R321)*4+ROUNDUP(MONTH($R321)/3),YEAR($R321)*12+MONTH($R321))))</f>
        <v/>
      </c>
      <c r="P321">
        <f>IF($R321="","",IF($R322="",1,IF($O321&lt;&gt;$O322,1,0)))</f>
        <v/>
      </c>
      <c r="Q321">
        <f>IF($P321=1,SUM($P$7:$P321),"")</f>
        <v/>
      </c>
      <c r="R321">
        <f>IF($A321="","",IF(ISNUMBER($A321),$A321,IFERROR(DATEVALUE($A321),NA())))</f>
        <v/>
      </c>
      <c r="S321" s="7">
        <f>IFERROR(INDEX($R$7:$R$60000,MATCH(ROW()-6,$Q$7:$Q$60000,0)),"")</f>
        <v/>
      </c>
      <c r="T321">
        <f>IFERROR(INDEX($B$7:$B$60000,MATCH(ROW()-6,$Q$7:$Q$60000,0))*1,"")</f>
        <v/>
      </c>
      <c r="U321">
        <f>IFERROR(INDEX($C$7:$C$60000,MATCH(ROW()-6,$Q$7:$Q$60000,0))*1,"")</f>
        <v/>
      </c>
      <c r="V321">
        <f>IFERROR(INDEX($D$7:$D$60000,MATCH(ROW()-6,$Q$7:$Q$60000,0))*1,"")</f>
        <v/>
      </c>
      <c r="W321">
        <f>IFERROR(INDEX($E$7:$E$60000,MATCH(ROW()-6,$Q$7:$Q$60000,0))*1,"")</f>
        <v/>
      </c>
      <c r="X321">
        <f>IFERROR(INDEX($F$7:$F$60000,MATCH(ROW()-6,$Q$7:$Q$60000,0))*1,"")</f>
        <v/>
      </c>
      <c r="Y321">
        <f>IFERROR(INDEX($G$7:$G$60000,MATCH(ROW()-6,$Q$7:$Q$60000,0))*1,"")</f>
        <v/>
      </c>
      <c r="Z321">
        <f>IFERROR(INDEX($H$7:$H$60000,MATCH(ROW()-6,$Q$7:$Q$60000,0))*1,"")</f>
        <v/>
      </c>
      <c r="AA321">
        <f>IFERROR(INDEX($I$7:$I$60000,MATCH(ROW()-6,$Q$7:$Q$60000,0))*1,"")</f>
        <v/>
      </c>
      <c r="AB321">
        <f>IFERROR(INDEX($J$7:$J$60000,MATCH(ROW()-6,$Q$7:$Q$60000,0))*1,"")</f>
        <v/>
      </c>
      <c r="AC321">
        <f>IFERROR(INDEX($K$7:$K$60000,MATCH(ROW()-6,$Q$7:$Q$60000,0))*1,"")</f>
        <v/>
      </c>
      <c r="AF321" s="9">
        <f>IF(OR($S321="",$S320=""),"",IF($B$5="diff",($T321-$T320),LN($T321/$T320)))</f>
        <v/>
      </c>
      <c r="AG321" s="9">
        <f>IF(OR($S321="",$S320=""),"",IF($C$5="diff",(U321-U320),LN(U321/U320)))</f>
        <v/>
      </c>
      <c r="AH321" s="9">
        <f>IF(OR($S321="",$S320=""),"",IF($D$5="diff",(V321-V320),LN(V321/V320)))</f>
        <v/>
      </c>
      <c r="AI321" s="9">
        <f>IF(OR($S321="",$S320=""),"",IF($E$5="diff",(W321-W320),LN(W321/W320)))</f>
        <v/>
      </c>
      <c r="AJ321" s="9">
        <f>IF(OR($S321="",$S320=""),"",IF($F$5="diff",(X321-X320),LN(X321/X320)))</f>
        <v/>
      </c>
      <c r="AK321" s="9">
        <f>IF(OR($S321="",$S320=""),"",IF($G$5="diff",(Y321-Y320),LN(Y321/Y320)))</f>
        <v/>
      </c>
      <c r="AL321" s="9">
        <f>IF(OR($S321="",$S320=""),"",IF($H$5="diff",(Z321-Z320),LN(Z321/Z320)))</f>
        <v/>
      </c>
      <c r="AM321" s="9">
        <f>IF(OR($S321="",$S320=""),"",IF($I$5="diff",(AA321-AA320),LN(AA321/AA320)))</f>
        <v/>
      </c>
      <c r="AN321" s="9">
        <f>IF(OR($S321="",$S320=""),"",IF($J$5="diff",(AB321-AB320),LN(AB321/AB320)))</f>
        <v/>
      </c>
      <c r="AO321" s="9">
        <f>IF(OR($S321="",$S320=""),"",IF($K$5="diff",(AC321-AC320),LN(AC321/AC320)))</f>
        <v/>
      </c>
      <c r="AR321" s="9">
        <f>IF($AF321="","",$AU$13+$AU$4*AG321+$AU$5*AH321+$AU$6*AI321+$AU$7*AJ321+$AU$8*AK321+$AU$9*AL321+$AU$10*AM321+$AU$11*AN321+$AU$12*AO321)</f>
        <v/>
      </c>
      <c r="AY321" s="10">
        <f>IF(AND((ROW()-7)&gt;=$Q$5,(ROW()-6)&lt;=$Q$3),INDEX(LINEST(OFFSET(AF321,1-$Q$5,0,$Q$5,1),OFFSET(AG321,1-$Q$5,0,$Q$5,9),TRUE,TRUE),1,10)*$Q$4,"")</f>
        <v/>
      </c>
      <c r="AZ321" s="9">
        <f>IF(AND((ROW()-7)&gt;=$Q$5,(ROW()-6)&lt;=$Q$3),INDEX(LINEST(OFFSET(AF321,1-$Q$5,0,$Q$5,1),OFFSET(AG321,1-$Q$5,0,$Q$5,9),TRUE,TRUE),1,9),"")</f>
        <v/>
      </c>
      <c r="BA321" s="9">
        <f>IF(AND((ROW()-7)&gt;=$Q$5,(ROW()-6)&lt;=$Q$3),INDEX(LINEST(OFFSET(AF321,1-$Q$5,0,$Q$5,1),OFFSET(AG321,1-$Q$5,0,$Q$5,9),TRUE,TRUE),1,8),"")</f>
        <v/>
      </c>
      <c r="BB321" s="9">
        <f>IF(AND((ROW()-7)&gt;=$Q$5,(ROW()-6)&lt;=$Q$3),INDEX(LINEST(OFFSET(AF321,1-$Q$5,0,$Q$5,1),OFFSET(AG321,1-$Q$5,0,$Q$5,9),TRUE,TRUE),1,7),"")</f>
        <v/>
      </c>
      <c r="BC321" s="9">
        <f>IF(AND((ROW()-7)&gt;=$Q$5,(ROW()-6)&lt;=$Q$3),INDEX(LINEST(OFFSET(AF321,1-$Q$5,0,$Q$5,1),OFFSET(AG321,1-$Q$5,0,$Q$5,9),TRUE,TRUE),1,6),"")</f>
        <v/>
      </c>
      <c r="BD321" s="9">
        <f>IF(AND((ROW()-7)&gt;=$Q$5,(ROW()-6)&lt;=$Q$3),INDEX(LINEST(OFFSET(AF321,1-$Q$5,0,$Q$5,1),OFFSET(AG321,1-$Q$5,0,$Q$5,9),TRUE,TRUE),1,5),"")</f>
        <v/>
      </c>
      <c r="BE321" s="9">
        <f>IF(AND((ROW()-7)&gt;=$Q$5,(ROW()-6)&lt;=$Q$3),INDEX(LINEST(OFFSET(AF321,1-$Q$5,0,$Q$5,1),OFFSET(AG321,1-$Q$5,0,$Q$5,9),TRUE,TRUE),1,4),"")</f>
        <v/>
      </c>
      <c r="BF321" s="9">
        <f>IF(AND((ROW()-7)&gt;=$Q$5,(ROW()-6)&lt;=$Q$3),INDEX(LINEST(OFFSET(AF321,1-$Q$5,0,$Q$5,1),OFFSET(AG321,1-$Q$5,0,$Q$5,9),TRUE,TRUE),1,3),"")</f>
        <v/>
      </c>
      <c r="BG321" s="9">
        <f>IF(AND((ROW()-7)&gt;=$Q$5,(ROW()-6)&lt;=$Q$3),INDEX(LINEST(OFFSET(AF321,1-$Q$5,0,$Q$5,1),OFFSET(AG321,1-$Q$5,0,$Q$5,9),TRUE,TRUE),1,2),"")</f>
        <v/>
      </c>
      <c r="BH321" s="9">
        <f>IF(AND((ROW()-7)&gt;=$Q$5,(ROW()-6)&lt;=$Q$3),INDEX(LINEST(OFFSET(AF321,1-$Q$5,0,$Q$5,1),OFFSET(AG321,1-$Q$5,0,$Q$5,9),TRUE,TRUE),1,1),"")</f>
        <v/>
      </c>
      <c r="BI321" s="10">
        <f>IF(AND((ROW()-7)&gt;=$Q$5,(ROW()-6)&lt;=$Q$3),INDEX(LINEST(OFFSET(AF321,1-$Q$5,0,$Q$5,1),OFFSET(AG321,1-$Q$5,0,$Q$5,9),TRUE,TRUE),3,1),"")</f>
        <v/>
      </c>
      <c r="BL321" s="9">
        <f>IF(AND((ROW()-6)&lt;=$Q$3,ISNUMBER(AY320)),AY320/$Q$4+AZ320*AG321+BA320*AH321+BB320*AI321+BC320*AJ321+BD320*AK321+BE320*AL321+BF320*AM321+BG320*AN321+BH320*AO321,"")</f>
        <v/>
      </c>
      <c r="BM321">
        <f>IF(ISNUMBER(BL321),AVERAGE(OFFSET(AF320,1-$Q$5,0,$Q$5,1)),"")</f>
        <v/>
      </c>
      <c r="BN321">
        <f>IF(ISNUMBER(BL321),(AF321-BL321)^2,"")</f>
        <v/>
      </c>
      <c r="BO321">
        <f>IF(ISNUMBER(BL321),AF321^2,"")</f>
        <v/>
      </c>
      <c r="BP321">
        <f>IF(ISNUMBER(BL321),(AF321-BM321)^2,"")</f>
        <v/>
      </c>
    </row>
    <row r="322">
      <c r="O322">
        <f>IF($R322="","",IF($Q$1="Weekly",INT(($R322-2)/7),IF($Q$1="Quarterly",YEAR($R322)*4+ROUNDUP(MONTH($R322)/3),YEAR($R322)*12+MONTH($R322))))</f>
        <v/>
      </c>
      <c r="P322">
        <f>IF($R322="","",IF($R323="",1,IF($O322&lt;&gt;$O323,1,0)))</f>
        <v/>
      </c>
      <c r="Q322">
        <f>IF($P322=1,SUM($P$7:$P322),"")</f>
        <v/>
      </c>
      <c r="R322">
        <f>IF($A322="","",IF(ISNUMBER($A322),$A322,IFERROR(DATEVALUE($A322),NA())))</f>
        <v/>
      </c>
      <c r="S322" s="7">
        <f>IFERROR(INDEX($R$7:$R$60000,MATCH(ROW()-6,$Q$7:$Q$60000,0)),"")</f>
        <v/>
      </c>
      <c r="T322">
        <f>IFERROR(INDEX($B$7:$B$60000,MATCH(ROW()-6,$Q$7:$Q$60000,0))*1,"")</f>
        <v/>
      </c>
      <c r="U322">
        <f>IFERROR(INDEX($C$7:$C$60000,MATCH(ROW()-6,$Q$7:$Q$60000,0))*1,"")</f>
        <v/>
      </c>
      <c r="V322">
        <f>IFERROR(INDEX($D$7:$D$60000,MATCH(ROW()-6,$Q$7:$Q$60000,0))*1,"")</f>
        <v/>
      </c>
      <c r="W322">
        <f>IFERROR(INDEX($E$7:$E$60000,MATCH(ROW()-6,$Q$7:$Q$60000,0))*1,"")</f>
        <v/>
      </c>
      <c r="X322">
        <f>IFERROR(INDEX($F$7:$F$60000,MATCH(ROW()-6,$Q$7:$Q$60000,0))*1,"")</f>
        <v/>
      </c>
      <c r="Y322">
        <f>IFERROR(INDEX($G$7:$G$60000,MATCH(ROW()-6,$Q$7:$Q$60000,0))*1,"")</f>
        <v/>
      </c>
      <c r="Z322">
        <f>IFERROR(INDEX($H$7:$H$60000,MATCH(ROW()-6,$Q$7:$Q$60000,0))*1,"")</f>
        <v/>
      </c>
      <c r="AA322">
        <f>IFERROR(INDEX($I$7:$I$60000,MATCH(ROW()-6,$Q$7:$Q$60000,0))*1,"")</f>
        <v/>
      </c>
      <c r="AB322">
        <f>IFERROR(INDEX($J$7:$J$60000,MATCH(ROW()-6,$Q$7:$Q$60000,0))*1,"")</f>
        <v/>
      </c>
      <c r="AC322">
        <f>IFERROR(INDEX($K$7:$K$60000,MATCH(ROW()-6,$Q$7:$Q$60000,0))*1,"")</f>
        <v/>
      </c>
      <c r="AF322" s="9">
        <f>IF(OR($S322="",$S321=""),"",IF($B$5="diff",($T322-$T321),LN($T322/$T321)))</f>
        <v/>
      </c>
      <c r="AG322" s="9">
        <f>IF(OR($S322="",$S321=""),"",IF($C$5="diff",(U322-U321),LN(U322/U321)))</f>
        <v/>
      </c>
      <c r="AH322" s="9">
        <f>IF(OR($S322="",$S321=""),"",IF($D$5="diff",(V322-V321),LN(V322/V321)))</f>
        <v/>
      </c>
      <c r="AI322" s="9">
        <f>IF(OR($S322="",$S321=""),"",IF($E$5="diff",(W322-W321),LN(W322/W321)))</f>
        <v/>
      </c>
      <c r="AJ322" s="9">
        <f>IF(OR($S322="",$S321=""),"",IF($F$5="diff",(X322-X321),LN(X322/X321)))</f>
        <v/>
      </c>
      <c r="AK322" s="9">
        <f>IF(OR($S322="",$S321=""),"",IF($G$5="diff",(Y322-Y321),LN(Y322/Y321)))</f>
        <v/>
      </c>
      <c r="AL322" s="9">
        <f>IF(OR($S322="",$S321=""),"",IF($H$5="diff",(Z322-Z321),LN(Z322/Z321)))</f>
        <v/>
      </c>
      <c r="AM322" s="9">
        <f>IF(OR($S322="",$S321=""),"",IF($I$5="diff",(AA322-AA321),LN(AA322/AA321)))</f>
        <v/>
      </c>
      <c r="AN322" s="9">
        <f>IF(OR($S322="",$S321=""),"",IF($J$5="diff",(AB322-AB321),LN(AB322/AB321)))</f>
        <v/>
      </c>
      <c r="AO322" s="9">
        <f>IF(OR($S322="",$S321=""),"",IF($K$5="diff",(AC322-AC321),LN(AC322/AC321)))</f>
        <v/>
      </c>
      <c r="AR322" s="9">
        <f>IF($AF322="","",$AU$13+$AU$4*AG322+$AU$5*AH322+$AU$6*AI322+$AU$7*AJ322+$AU$8*AK322+$AU$9*AL322+$AU$10*AM322+$AU$11*AN322+$AU$12*AO322)</f>
        <v/>
      </c>
      <c r="AY322" s="10">
        <f>IF(AND((ROW()-7)&gt;=$Q$5,(ROW()-6)&lt;=$Q$3),INDEX(LINEST(OFFSET(AF322,1-$Q$5,0,$Q$5,1),OFFSET(AG322,1-$Q$5,0,$Q$5,9),TRUE,TRUE),1,10)*$Q$4,"")</f>
        <v/>
      </c>
      <c r="AZ322" s="9">
        <f>IF(AND((ROW()-7)&gt;=$Q$5,(ROW()-6)&lt;=$Q$3),INDEX(LINEST(OFFSET(AF322,1-$Q$5,0,$Q$5,1),OFFSET(AG322,1-$Q$5,0,$Q$5,9),TRUE,TRUE),1,9),"")</f>
        <v/>
      </c>
      <c r="BA322" s="9">
        <f>IF(AND((ROW()-7)&gt;=$Q$5,(ROW()-6)&lt;=$Q$3),INDEX(LINEST(OFFSET(AF322,1-$Q$5,0,$Q$5,1),OFFSET(AG322,1-$Q$5,0,$Q$5,9),TRUE,TRUE),1,8),"")</f>
        <v/>
      </c>
      <c r="BB322" s="9">
        <f>IF(AND((ROW()-7)&gt;=$Q$5,(ROW()-6)&lt;=$Q$3),INDEX(LINEST(OFFSET(AF322,1-$Q$5,0,$Q$5,1),OFFSET(AG322,1-$Q$5,0,$Q$5,9),TRUE,TRUE),1,7),"")</f>
        <v/>
      </c>
      <c r="BC322" s="9">
        <f>IF(AND((ROW()-7)&gt;=$Q$5,(ROW()-6)&lt;=$Q$3),INDEX(LINEST(OFFSET(AF322,1-$Q$5,0,$Q$5,1),OFFSET(AG322,1-$Q$5,0,$Q$5,9),TRUE,TRUE),1,6),"")</f>
        <v/>
      </c>
      <c r="BD322" s="9">
        <f>IF(AND((ROW()-7)&gt;=$Q$5,(ROW()-6)&lt;=$Q$3),INDEX(LINEST(OFFSET(AF322,1-$Q$5,0,$Q$5,1),OFFSET(AG322,1-$Q$5,0,$Q$5,9),TRUE,TRUE),1,5),"")</f>
        <v/>
      </c>
      <c r="BE322" s="9">
        <f>IF(AND((ROW()-7)&gt;=$Q$5,(ROW()-6)&lt;=$Q$3),INDEX(LINEST(OFFSET(AF322,1-$Q$5,0,$Q$5,1),OFFSET(AG322,1-$Q$5,0,$Q$5,9),TRUE,TRUE),1,4),"")</f>
        <v/>
      </c>
      <c r="BF322" s="9">
        <f>IF(AND((ROW()-7)&gt;=$Q$5,(ROW()-6)&lt;=$Q$3),INDEX(LINEST(OFFSET(AF322,1-$Q$5,0,$Q$5,1),OFFSET(AG322,1-$Q$5,0,$Q$5,9),TRUE,TRUE),1,3),"")</f>
        <v/>
      </c>
      <c r="BG322" s="9">
        <f>IF(AND((ROW()-7)&gt;=$Q$5,(ROW()-6)&lt;=$Q$3),INDEX(LINEST(OFFSET(AF322,1-$Q$5,0,$Q$5,1),OFFSET(AG322,1-$Q$5,0,$Q$5,9),TRUE,TRUE),1,2),"")</f>
        <v/>
      </c>
      <c r="BH322" s="9">
        <f>IF(AND((ROW()-7)&gt;=$Q$5,(ROW()-6)&lt;=$Q$3),INDEX(LINEST(OFFSET(AF322,1-$Q$5,0,$Q$5,1),OFFSET(AG322,1-$Q$5,0,$Q$5,9),TRUE,TRUE),1,1),"")</f>
        <v/>
      </c>
      <c r="BI322" s="10">
        <f>IF(AND((ROW()-7)&gt;=$Q$5,(ROW()-6)&lt;=$Q$3),INDEX(LINEST(OFFSET(AF322,1-$Q$5,0,$Q$5,1),OFFSET(AG322,1-$Q$5,0,$Q$5,9),TRUE,TRUE),3,1),"")</f>
        <v/>
      </c>
      <c r="BL322" s="9">
        <f>IF(AND((ROW()-6)&lt;=$Q$3,ISNUMBER(AY321)),AY321/$Q$4+AZ321*AG322+BA321*AH322+BB321*AI322+BC321*AJ322+BD321*AK322+BE321*AL322+BF321*AM322+BG321*AN322+BH321*AO322,"")</f>
        <v/>
      </c>
      <c r="BM322">
        <f>IF(ISNUMBER(BL322),AVERAGE(OFFSET(AF321,1-$Q$5,0,$Q$5,1)),"")</f>
        <v/>
      </c>
      <c r="BN322">
        <f>IF(ISNUMBER(BL322),(AF322-BL322)^2,"")</f>
        <v/>
      </c>
      <c r="BO322">
        <f>IF(ISNUMBER(BL322),AF322^2,"")</f>
        <v/>
      </c>
      <c r="BP322">
        <f>IF(ISNUMBER(BL322),(AF322-BM322)^2,"")</f>
        <v/>
      </c>
    </row>
    <row r="323">
      <c r="O323">
        <f>IF($R323="","",IF($Q$1="Weekly",INT(($R323-2)/7),IF($Q$1="Quarterly",YEAR($R323)*4+ROUNDUP(MONTH($R323)/3),YEAR($R323)*12+MONTH($R323))))</f>
        <v/>
      </c>
      <c r="P323">
        <f>IF($R323="","",IF($R324="",1,IF($O323&lt;&gt;$O324,1,0)))</f>
        <v/>
      </c>
      <c r="Q323">
        <f>IF($P323=1,SUM($P$7:$P323),"")</f>
        <v/>
      </c>
      <c r="R323">
        <f>IF($A323="","",IF(ISNUMBER($A323),$A323,IFERROR(DATEVALUE($A323),NA())))</f>
        <v/>
      </c>
      <c r="S323" s="7">
        <f>IFERROR(INDEX($R$7:$R$60000,MATCH(ROW()-6,$Q$7:$Q$60000,0)),"")</f>
        <v/>
      </c>
      <c r="T323">
        <f>IFERROR(INDEX($B$7:$B$60000,MATCH(ROW()-6,$Q$7:$Q$60000,0))*1,"")</f>
        <v/>
      </c>
      <c r="U323">
        <f>IFERROR(INDEX($C$7:$C$60000,MATCH(ROW()-6,$Q$7:$Q$60000,0))*1,"")</f>
        <v/>
      </c>
      <c r="V323">
        <f>IFERROR(INDEX($D$7:$D$60000,MATCH(ROW()-6,$Q$7:$Q$60000,0))*1,"")</f>
        <v/>
      </c>
      <c r="W323">
        <f>IFERROR(INDEX($E$7:$E$60000,MATCH(ROW()-6,$Q$7:$Q$60000,0))*1,"")</f>
        <v/>
      </c>
      <c r="X323">
        <f>IFERROR(INDEX($F$7:$F$60000,MATCH(ROW()-6,$Q$7:$Q$60000,0))*1,"")</f>
        <v/>
      </c>
      <c r="Y323">
        <f>IFERROR(INDEX($G$7:$G$60000,MATCH(ROW()-6,$Q$7:$Q$60000,0))*1,"")</f>
        <v/>
      </c>
      <c r="Z323">
        <f>IFERROR(INDEX($H$7:$H$60000,MATCH(ROW()-6,$Q$7:$Q$60000,0))*1,"")</f>
        <v/>
      </c>
      <c r="AA323">
        <f>IFERROR(INDEX($I$7:$I$60000,MATCH(ROW()-6,$Q$7:$Q$60000,0))*1,"")</f>
        <v/>
      </c>
      <c r="AB323">
        <f>IFERROR(INDEX($J$7:$J$60000,MATCH(ROW()-6,$Q$7:$Q$60000,0))*1,"")</f>
        <v/>
      </c>
      <c r="AC323">
        <f>IFERROR(INDEX($K$7:$K$60000,MATCH(ROW()-6,$Q$7:$Q$60000,0))*1,"")</f>
        <v/>
      </c>
      <c r="AF323" s="9">
        <f>IF(OR($S323="",$S322=""),"",IF($B$5="diff",($T323-$T322),LN($T323/$T322)))</f>
        <v/>
      </c>
      <c r="AG323" s="9">
        <f>IF(OR($S323="",$S322=""),"",IF($C$5="diff",(U323-U322),LN(U323/U322)))</f>
        <v/>
      </c>
      <c r="AH323" s="9">
        <f>IF(OR($S323="",$S322=""),"",IF($D$5="diff",(V323-V322),LN(V323/V322)))</f>
        <v/>
      </c>
      <c r="AI323" s="9">
        <f>IF(OR($S323="",$S322=""),"",IF($E$5="diff",(W323-W322),LN(W323/W322)))</f>
        <v/>
      </c>
      <c r="AJ323" s="9">
        <f>IF(OR($S323="",$S322=""),"",IF($F$5="diff",(X323-X322),LN(X323/X322)))</f>
        <v/>
      </c>
      <c r="AK323" s="9">
        <f>IF(OR($S323="",$S322=""),"",IF($G$5="diff",(Y323-Y322),LN(Y323/Y322)))</f>
        <v/>
      </c>
      <c r="AL323" s="9">
        <f>IF(OR($S323="",$S322=""),"",IF($H$5="diff",(Z323-Z322),LN(Z323/Z322)))</f>
        <v/>
      </c>
      <c r="AM323" s="9">
        <f>IF(OR($S323="",$S322=""),"",IF($I$5="diff",(AA323-AA322),LN(AA323/AA322)))</f>
        <v/>
      </c>
      <c r="AN323" s="9">
        <f>IF(OR($S323="",$S322=""),"",IF($J$5="diff",(AB323-AB322),LN(AB323/AB322)))</f>
        <v/>
      </c>
      <c r="AO323" s="9">
        <f>IF(OR($S323="",$S322=""),"",IF($K$5="diff",(AC323-AC322),LN(AC323/AC322)))</f>
        <v/>
      </c>
      <c r="AR323" s="9">
        <f>IF($AF323="","",$AU$13+$AU$4*AG323+$AU$5*AH323+$AU$6*AI323+$AU$7*AJ323+$AU$8*AK323+$AU$9*AL323+$AU$10*AM323+$AU$11*AN323+$AU$12*AO323)</f>
        <v/>
      </c>
      <c r="AY323" s="10">
        <f>IF(AND((ROW()-7)&gt;=$Q$5,(ROW()-6)&lt;=$Q$3),INDEX(LINEST(OFFSET(AF323,1-$Q$5,0,$Q$5,1),OFFSET(AG323,1-$Q$5,0,$Q$5,9),TRUE,TRUE),1,10)*$Q$4,"")</f>
        <v/>
      </c>
      <c r="AZ323" s="9">
        <f>IF(AND((ROW()-7)&gt;=$Q$5,(ROW()-6)&lt;=$Q$3),INDEX(LINEST(OFFSET(AF323,1-$Q$5,0,$Q$5,1),OFFSET(AG323,1-$Q$5,0,$Q$5,9),TRUE,TRUE),1,9),"")</f>
        <v/>
      </c>
      <c r="BA323" s="9">
        <f>IF(AND((ROW()-7)&gt;=$Q$5,(ROW()-6)&lt;=$Q$3),INDEX(LINEST(OFFSET(AF323,1-$Q$5,0,$Q$5,1),OFFSET(AG323,1-$Q$5,0,$Q$5,9),TRUE,TRUE),1,8),"")</f>
        <v/>
      </c>
      <c r="BB323" s="9">
        <f>IF(AND((ROW()-7)&gt;=$Q$5,(ROW()-6)&lt;=$Q$3),INDEX(LINEST(OFFSET(AF323,1-$Q$5,0,$Q$5,1),OFFSET(AG323,1-$Q$5,0,$Q$5,9),TRUE,TRUE),1,7),"")</f>
        <v/>
      </c>
      <c r="BC323" s="9">
        <f>IF(AND((ROW()-7)&gt;=$Q$5,(ROW()-6)&lt;=$Q$3),INDEX(LINEST(OFFSET(AF323,1-$Q$5,0,$Q$5,1),OFFSET(AG323,1-$Q$5,0,$Q$5,9),TRUE,TRUE),1,6),"")</f>
        <v/>
      </c>
      <c r="BD323" s="9">
        <f>IF(AND((ROW()-7)&gt;=$Q$5,(ROW()-6)&lt;=$Q$3),INDEX(LINEST(OFFSET(AF323,1-$Q$5,0,$Q$5,1),OFFSET(AG323,1-$Q$5,0,$Q$5,9),TRUE,TRUE),1,5),"")</f>
        <v/>
      </c>
      <c r="BE323" s="9">
        <f>IF(AND((ROW()-7)&gt;=$Q$5,(ROW()-6)&lt;=$Q$3),INDEX(LINEST(OFFSET(AF323,1-$Q$5,0,$Q$5,1),OFFSET(AG323,1-$Q$5,0,$Q$5,9),TRUE,TRUE),1,4),"")</f>
        <v/>
      </c>
      <c r="BF323" s="9">
        <f>IF(AND((ROW()-7)&gt;=$Q$5,(ROW()-6)&lt;=$Q$3),INDEX(LINEST(OFFSET(AF323,1-$Q$5,0,$Q$5,1),OFFSET(AG323,1-$Q$5,0,$Q$5,9),TRUE,TRUE),1,3),"")</f>
        <v/>
      </c>
      <c r="BG323" s="9">
        <f>IF(AND((ROW()-7)&gt;=$Q$5,(ROW()-6)&lt;=$Q$3),INDEX(LINEST(OFFSET(AF323,1-$Q$5,0,$Q$5,1),OFFSET(AG323,1-$Q$5,0,$Q$5,9),TRUE,TRUE),1,2),"")</f>
        <v/>
      </c>
      <c r="BH323" s="9">
        <f>IF(AND((ROW()-7)&gt;=$Q$5,(ROW()-6)&lt;=$Q$3),INDEX(LINEST(OFFSET(AF323,1-$Q$5,0,$Q$5,1),OFFSET(AG323,1-$Q$5,0,$Q$5,9),TRUE,TRUE),1,1),"")</f>
        <v/>
      </c>
      <c r="BI323" s="10">
        <f>IF(AND((ROW()-7)&gt;=$Q$5,(ROW()-6)&lt;=$Q$3),INDEX(LINEST(OFFSET(AF323,1-$Q$5,0,$Q$5,1),OFFSET(AG323,1-$Q$5,0,$Q$5,9),TRUE,TRUE),3,1),"")</f>
        <v/>
      </c>
      <c r="BL323" s="9">
        <f>IF(AND((ROW()-6)&lt;=$Q$3,ISNUMBER(AY322)),AY322/$Q$4+AZ322*AG323+BA322*AH323+BB322*AI323+BC322*AJ323+BD322*AK323+BE322*AL323+BF322*AM323+BG322*AN323+BH322*AO323,"")</f>
        <v/>
      </c>
      <c r="BM323">
        <f>IF(ISNUMBER(BL323),AVERAGE(OFFSET(AF322,1-$Q$5,0,$Q$5,1)),"")</f>
        <v/>
      </c>
      <c r="BN323">
        <f>IF(ISNUMBER(BL323),(AF323-BL323)^2,"")</f>
        <v/>
      </c>
      <c r="BO323">
        <f>IF(ISNUMBER(BL323),AF323^2,"")</f>
        <v/>
      </c>
      <c r="BP323">
        <f>IF(ISNUMBER(BL323),(AF323-BM323)^2,"")</f>
        <v/>
      </c>
    </row>
    <row r="324">
      <c r="O324">
        <f>IF($R324="","",IF($Q$1="Weekly",INT(($R324-2)/7),IF($Q$1="Quarterly",YEAR($R324)*4+ROUNDUP(MONTH($R324)/3),YEAR($R324)*12+MONTH($R324))))</f>
        <v/>
      </c>
      <c r="P324">
        <f>IF($R324="","",IF($R325="",1,IF($O324&lt;&gt;$O325,1,0)))</f>
        <v/>
      </c>
      <c r="Q324">
        <f>IF($P324=1,SUM($P$7:$P324),"")</f>
        <v/>
      </c>
      <c r="R324">
        <f>IF($A324="","",IF(ISNUMBER($A324),$A324,IFERROR(DATEVALUE($A324),NA())))</f>
        <v/>
      </c>
      <c r="S324" s="7">
        <f>IFERROR(INDEX($R$7:$R$60000,MATCH(ROW()-6,$Q$7:$Q$60000,0)),"")</f>
        <v/>
      </c>
      <c r="T324">
        <f>IFERROR(INDEX($B$7:$B$60000,MATCH(ROW()-6,$Q$7:$Q$60000,0))*1,"")</f>
        <v/>
      </c>
      <c r="U324">
        <f>IFERROR(INDEX($C$7:$C$60000,MATCH(ROW()-6,$Q$7:$Q$60000,0))*1,"")</f>
        <v/>
      </c>
      <c r="V324">
        <f>IFERROR(INDEX($D$7:$D$60000,MATCH(ROW()-6,$Q$7:$Q$60000,0))*1,"")</f>
        <v/>
      </c>
      <c r="W324">
        <f>IFERROR(INDEX($E$7:$E$60000,MATCH(ROW()-6,$Q$7:$Q$60000,0))*1,"")</f>
        <v/>
      </c>
      <c r="X324">
        <f>IFERROR(INDEX($F$7:$F$60000,MATCH(ROW()-6,$Q$7:$Q$60000,0))*1,"")</f>
        <v/>
      </c>
      <c r="Y324">
        <f>IFERROR(INDEX($G$7:$G$60000,MATCH(ROW()-6,$Q$7:$Q$60000,0))*1,"")</f>
        <v/>
      </c>
      <c r="Z324">
        <f>IFERROR(INDEX($H$7:$H$60000,MATCH(ROW()-6,$Q$7:$Q$60000,0))*1,"")</f>
        <v/>
      </c>
      <c r="AA324">
        <f>IFERROR(INDEX($I$7:$I$60000,MATCH(ROW()-6,$Q$7:$Q$60000,0))*1,"")</f>
        <v/>
      </c>
      <c r="AB324">
        <f>IFERROR(INDEX($J$7:$J$60000,MATCH(ROW()-6,$Q$7:$Q$60000,0))*1,"")</f>
        <v/>
      </c>
      <c r="AC324">
        <f>IFERROR(INDEX($K$7:$K$60000,MATCH(ROW()-6,$Q$7:$Q$60000,0))*1,"")</f>
        <v/>
      </c>
      <c r="AF324" s="9">
        <f>IF(OR($S324="",$S323=""),"",IF($B$5="diff",($T324-$T323),LN($T324/$T323)))</f>
        <v/>
      </c>
      <c r="AG324" s="9">
        <f>IF(OR($S324="",$S323=""),"",IF($C$5="diff",(U324-U323),LN(U324/U323)))</f>
        <v/>
      </c>
      <c r="AH324" s="9">
        <f>IF(OR($S324="",$S323=""),"",IF($D$5="diff",(V324-V323),LN(V324/V323)))</f>
        <v/>
      </c>
      <c r="AI324" s="9">
        <f>IF(OR($S324="",$S323=""),"",IF($E$5="diff",(W324-W323),LN(W324/W323)))</f>
        <v/>
      </c>
      <c r="AJ324" s="9">
        <f>IF(OR($S324="",$S323=""),"",IF($F$5="diff",(X324-X323),LN(X324/X323)))</f>
        <v/>
      </c>
      <c r="AK324" s="9">
        <f>IF(OR($S324="",$S323=""),"",IF($G$5="diff",(Y324-Y323),LN(Y324/Y323)))</f>
        <v/>
      </c>
      <c r="AL324" s="9">
        <f>IF(OR($S324="",$S323=""),"",IF($H$5="diff",(Z324-Z323),LN(Z324/Z323)))</f>
        <v/>
      </c>
      <c r="AM324" s="9">
        <f>IF(OR($S324="",$S323=""),"",IF($I$5="diff",(AA324-AA323),LN(AA324/AA323)))</f>
        <v/>
      </c>
      <c r="AN324" s="9">
        <f>IF(OR($S324="",$S323=""),"",IF($J$5="diff",(AB324-AB323),LN(AB324/AB323)))</f>
        <v/>
      </c>
      <c r="AO324" s="9">
        <f>IF(OR($S324="",$S323=""),"",IF($K$5="diff",(AC324-AC323),LN(AC324/AC323)))</f>
        <v/>
      </c>
      <c r="AR324" s="9">
        <f>IF($AF324="","",$AU$13+$AU$4*AG324+$AU$5*AH324+$AU$6*AI324+$AU$7*AJ324+$AU$8*AK324+$AU$9*AL324+$AU$10*AM324+$AU$11*AN324+$AU$12*AO324)</f>
        <v/>
      </c>
      <c r="AY324" s="10">
        <f>IF(AND((ROW()-7)&gt;=$Q$5,(ROW()-6)&lt;=$Q$3),INDEX(LINEST(OFFSET(AF324,1-$Q$5,0,$Q$5,1),OFFSET(AG324,1-$Q$5,0,$Q$5,9),TRUE,TRUE),1,10)*$Q$4,"")</f>
        <v/>
      </c>
      <c r="AZ324" s="9">
        <f>IF(AND((ROW()-7)&gt;=$Q$5,(ROW()-6)&lt;=$Q$3),INDEX(LINEST(OFFSET(AF324,1-$Q$5,0,$Q$5,1),OFFSET(AG324,1-$Q$5,0,$Q$5,9),TRUE,TRUE),1,9),"")</f>
        <v/>
      </c>
      <c r="BA324" s="9">
        <f>IF(AND((ROW()-7)&gt;=$Q$5,(ROW()-6)&lt;=$Q$3),INDEX(LINEST(OFFSET(AF324,1-$Q$5,0,$Q$5,1),OFFSET(AG324,1-$Q$5,0,$Q$5,9),TRUE,TRUE),1,8),"")</f>
        <v/>
      </c>
      <c r="BB324" s="9">
        <f>IF(AND((ROW()-7)&gt;=$Q$5,(ROW()-6)&lt;=$Q$3),INDEX(LINEST(OFFSET(AF324,1-$Q$5,0,$Q$5,1),OFFSET(AG324,1-$Q$5,0,$Q$5,9),TRUE,TRUE),1,7),"")</f>
        <v/>
      </c>
      <c r="BC324" s="9">
        <f>IF(AND((ROW()-7)&gt;=$Q$5,(ROW()-6)&lt;=$Q$3),INDEX(LINEST(OFFSET(AF324,1-$Q$5,0,$Q$5,1),OFFSET(AG324,1-$Q$5,0,$Q$5,9),TRUE,TRUE),1,6),"")</f>
        <v/>
      </c>
      <c r="BD324" s="9">
        <f>IF(AND((ROW()-7)&gt;=$Q$5,(ROW()-6)&lt;=$Q$3),INDEX(LINEST(OFFSET(AF324,1-$Q$5,0,$Q$5,1),OFFSET(AG324,1-$Q$5,0,$Q$5,9),TRUE,TRUE),1,5),"")</f>
        <v/>
      </c>
      <c r="BE324" s="9">
        <f>IF(AND((ROW()-7)&gt;=$Q$5,(ROW()-6)&lt;=$Q$3),INDEX(LINEST(OFFSET(AF324,1-$Q$5,0,$Q$5,1),OFFSET(AG324,1-$Q$5,0,$Q$5,9),TRUE,TRUE),1,4),"")</f>
        <v/>
      </c>
      <c r="BF324" s="9">
        <f>IF(AND((ROW()-7)&gt;=$Q$5,(ROW()-6)&lt;=$Q$3),INDEX(LINEST(OFFSET(AF324,1-$Q$5,0,$Q$5,1),OFFSET(AG324,1-$Q$5,0,$Q$5,9),TRUE,TRUE),1,3),"")</f>
        <v/>
      </c>
      <c r="BG324" s="9">
        <f>IF(AND((ROW()-7)&gt;=$Q$5,(ROW()-6)&lt;=$Q$3),INDEX(LINEST(OFFSET(AF324,1-$Q$5,0,$Q$5,1),OFFSET(AG324,1-$Q$5,0,$Q$5,9),TRUE,TRUE),1,2),"")</f>
        <v/>
      </c>
      <c r="BH324" s="9">
        <f>IF(AND((ROW()-7)&gt;=$Q$5,(ROW()-6)&lt;=$Q$3),INDEX(LINEST(OFFSET(AF324,1-$Q$5,0,$Q$5,1),OFFSET(AG324,1-$Q$5,0,$Q$5,9),TRUE,TRUE),1,1),"")</f>
        <v/>
      </c>
      <c r="BI324" s="10">
        <f>IF(AND((ROW()-7)&gt;=$Q$5,(ROW()-6)&lt;=$Q$3),INDEX(LINEST(OFFSET(AF324,1-$Q$5,0,$Q$5,1),OFFSET(AG324,1-$Q$5,0,$Q$5,9),TRUE,TRUE),3,1),"")</f>
        <v/>
      </c>
      <c r="BL324" s="9">
        <f>IF(AND((ROW()-6)&lt;=$Q$3,ISNUMBER(AY323)),AY323/$Q$4+AZ323*AG324+BA323*AH324+BB323*AI324+BC323*AJ324+BD323*AK324+BE323*AL324+BF323*AM324+BG323*AN324+BH323*AO324,"")</f>
        <v/>
      </c>
      <c r="BM324">
        <f>IF(ISNUMBER(BL324),AVERAGE(OFFSET(AF323,1-$Q$5,0,$Q$5,1)),"")</f>
        <v/>
      </c>
      <c r="BN324">
        <f>IF(ISNUMBER(BL324),(AF324-BL324)^2,"")</f>
        <v/>
      </c>
      <c r="BO324">
        <f>IF(ISNUMBER(BL324),AF324^2,"")</f>
        <v/>
      </c>
      <c r="BP324">
        <f>IF(ISNUMBER(BL324),(AF324-BM324)^2,"")</f>
        <v/>
      </c>
    </row>
    <row r="325">
      <c r="O325">
        <f>IF($R325="","",IF($Q$1="Weekly",INT(($R325-2)/7),IF($Q$1="Quarterly",YEAR($R325)*4+ROUNDUP(MONTH($R325)/3),YEAR($R325)*12+MONTH($R325))))</f>
        <v/>
      </c>
      <c r="P325">
        <f>IF($R325="","",IF($R326="",1,IF($O325&lt;&gt;$O326,1,0)))</f>
        <v/>
      </c>
      <c r="Q325">
        <f>IF($P325=1,SUM($P$7:$P325),"")</f>
        <v/>
      </c>
      <c r="R325">
        <f>IF($A325="","",IF(ISNUMBER($A325),$A325,IFERROR(DATEVALUE($A325),NA())))</f>
        <v/>
      </c>
      <c r="S325" s="7">
        <f>IFERROR(INDEX($R$7:$R$60000,MATCH(ROW()-6,$Q$7:$Q$60000,0)),"")</f>
        <v/>
      </c>
      <c r="T325">
        <f>IFERROR(INDEX($B$7:$B$60000,MATCH(ROW()-6,$Q$7:$Q$60000,0))*1,"")</f>
        <v/>
      </c>
      <c r="U325">
        <f>IFERROR(INDEX($C$7:$C$60000,MATCH(ROW()-6,$Q$7:$Q$60000,0))*1,"")</f>
        <v/>
      </c>
      <c r="V325">
        <f>IFERROR(INDEX($D$7:$D$60000,MATCH(ROW()-6,$Q$7:$Q$60000,0))*1,"")</f>
        <v/>
      </c>
      <c r="W325">
        <f>IFERROR(INDEX($E$7:$E$60000,MATCH(ROW()-6,$Q$7:$Q$60000,0))*1,"")</f>
        <v/>
      </c>
      <c r="X325">
        <f>IFERROR(INDEX($F$7:$F$60000,MATCH(ROW()-6,$Q$7:$Q$60000,0))*1,"")</f>
        <v/>
      </c>
      <c r="Y325">
        <f>IFERROR(INDEX($G$7:$G$60000,MATCH(ROW()-6,$Q$7:$Q$60000,0))*1,"")</f>
        <v/>
      </c>
      <c r="Z325">
        <f>IFERROR(INDEX($H$7:$H$60000,MATCH(ROW()-6,$Q$7:$Q$60000,0))*1,"")</f>
        <v/>
      </c>
      <c r="AA325">
        <f>IFERROR(INDEX($I$7:$I$60000,MATCH(ROW()-6,$Q$7:$Q$60000,0))*1,"")</f>
        <v/>
      </c>
      <c r="AB325">
        <f>IFERROR(INDEX($J$7:$J$60000,MATCH(ROW()-6,$Q$7:$Q$60000,0))*1,"")</f>
        <v/>
      </c>
      <c r="AC325">
        <f>IFERROR(INDEX($K$7:$K$60000,MATCH(ROW()-6,$Q$7:$Q$60000,0))*1,"")</f>
        <v/>
      </c>
      <c r="AF325" s="9">
        <f>IF(OR($S325="",$S324=""),"",IF($B$5="diff",($T325-$T324),LN($T325/$T324)))</f>
        <v/>
      </c>
      <c r="AG325" s="9">
        <f>IF(OR($S325="",$S324=""),"",IF($C$5="diff",(U325-U324),LN(U325/U324)))</f>
        <v/>
      </c>
      <c r="AH325" s="9">
        <f>IF(OR($S325="",$S324=""),"",IF($D$5="diff",(V325-V324),LN(V325/V324)))</f>
        <v/>
      </c>
      <c r="AI325" s="9">
        <f>IF(OR($S325="",$S324=""),"",IF($E$5="diff",(W325-W324),LN(W325/W324)))</f>
        <v/>
      </c>
      <c r="AJ325" s="9">
        <f>IF(OR($S325="",$S324=""),"",IF($F$5="diff",(X325-X324),LN(X325/X324)))</f>
        <v/>
      </c>
      <c r="AK325" s="9">
        <f>IF(OR($S325="",$S324=""),"",IF($G$5="diff",(Y325-Y324),LN(Y325/Y324)))</f>
        <v/>
      </c>
      <c r="AL325" s="9">
        <f>IF(OR($S325="",$S324=""),"",IF($H$5="diff",(Z325-Z324),LN(Z325/Z324)))</f>
        <v/>
      </c>
      <c r="AM325" s="9">
        <f>IF(OR($S325="",$S324=""),"",IF($I$5="diff",(AA325-AA324),LN(AA325/AA324)))</f>
        <v/>
      </c>
      <c r="AN325" s="9">
        <f>IF(OR($S325="",$S324=""),"",IF($J$5="diff",(AB325-AB324),LN(AB325/AB324)))</f>
        <v/>
      </c>
      <c r="AO325" s="9">
        <f>IF(OR($S325="",$S324=""),"",IF($K$5="diff",(AC325-AC324),LN(AC325/AC324)))</f>
        <v/>
      </c>
      <c r="AR325" s="9">
        <f>IF($AF325="","",$AU$13+$AU$4*AG325+$AU$5*AH325+$AU$6*AI325+$AU$7*AJ325+$AU$8*AK325+$AU$9*AL325+$AU$10*AM325+$AU$11*AN325+$AU$12*AO325)</f>
        <v/>
      </c>
      <c r="AY325" s="10">
        <f>IF(AND((ROW()-7)&gt;=$Q$5,(ROW()-6)&lt;=$Q$3),INDEX(LINEST(OFFSET(AF325,1-$Q$5,0,$Q$5,1),OFFSET(AG325,1-$Q$5,0,$Q$5,9),TRUE,TRUE),1,10)*$Q$4,"")</f>
        <v/>
      </c>
      <c r="AZ325" s="9">
        <f>IF(AND((ROW()-7)&gt;=$Q$5,(ROW()-6)&lt;=$Q$3),INDEX(LINEST(OFFSET(AF325,1-$Q$5,0,$Q$5,1),OFFSET(AG325,1-$Q$5,0,$Q$5,9),TRUE,TRUE),1,9),"")</f>
        <v/>
      </c>
      <c r="BA325" s="9">
        <f>IF(AND((ROW()-7)&gt;=$Q$5,(ROW()-6)&lt;=$Q$3),INDEX(LINEST(OFFSET(AF325,1-$Q$5,0,$Q$5,1),OFFSET(AG325,1-$Q$5,0,$Q$5,9),TRUE,TRUE),1,8),"")</f>
        <v/>
      </c>
      <c r="BB325" s="9">
        <f>IF(AND((ROW()-7)&gt;=$Q$5,(ROW()-6)&lt;=$Q$3),INDEX(LINEST(OFFSET(AF325,1-$Q$5,0,$Q$5,1),OFFSET(AG325,1-$Q$5,0,$Q$5,9),TRUE,TRUE),1,7),"")</f>
        <v/>
      </c>
      <c r="BC325" s="9">
        <f>IF(AND((ROW()-7)&gt;=$Q$5,(ROW()-6)&lt;=$Q$3),INDEX(LINEST(OFFSET(AF325,1-$Q$5,0,$Q$5,1),OFFSET(AG325,1-$Q$5,0,$Q$5,9),TRUE,TRUE),1,6),"")</f>
        <v/>
      </c>
      <c r="BD325" s="9">
        <f>IF(AND((ROW()-7)&gt;=$Q$5,(ROW()-6)&lt;=$Q$3),INDEX(LINEST(OFFSET(AF325,1-$Q$5,0,$Q$5,1),OFFSET(AG325,1-$Q$5,0,$Q$5,9),TRUE,TRUE),1,5),"")</f>
        <v/>
      </c>
      <c r="BE325" s="9">
        <f>IF(AND((ROW()-7)&gt;=$Q$5,(ROW()-6)&lt;=$Q$3),INDEX(LINEST(OFFSET(AF325,1-$Q$5,0,$Q$5,1),OFFSET(AG325,1-$Q$5,0,$Q$5,9),TRUE,TRUE),1,4),"")</f>
        <v/>
      </c>
      <c r="BF325" s="9">
        <f>IF(AND((ROW()-7)&gt;=$Q$5,(ROW()-6)&lt;=$Q$3),INDEX(LINEST(OFFSET(AF325,1-$Q$5,0,$Q$5,1),OFFSET(AG325,1-$Q$5,0,$Q$5,9),TRUE,TRUE),1,3),"")</f>
        <v/>
      </c>
      <c r="BG325" s="9">
        <f>IF(AND((ROW()-7)&gt;=$Q$5,(ROW()-6)&lt;=$Q$3),INDEX(LINEST(OFFSET(AF325,1-$Q$5,0,$Q$5,1),OFFSET(AG325,1-$Q$5,0,$Q$5,9),TRUE,TRUE),1,2),"")</f>
        <v/>
      </c>
      <c r="BH325" s="9">
        <f>IF(AND((ROW()-7)&gt;=$Q$5,(ROW()-6)&lt;=$Q$3),INDEX(LINEST(OFFSET(AF325,1-$Q$5,0,$Q$5,1),OFFSET(AG325,1-$Q$5,0,$Q$5,9),TRUE,TRUE),1,1),"")</f>
        <v/>
      </c>
      <c r="BI325" s="10">
        <f>IF(AND((ROW()-7)&gt;=$Q$5,(ROW()-6)&lt;=$Q$3),INDEX(LINEST(OFFSET(AF325,1-$Q$5,0,$Q$5,1),OFFSET(AG325,1-$Q$5,0,$Q$5,9),TRUE,TRUE),3,1),"")</f>
        <v/>
      </c>
      <c r="BL325" s="9">
        <f>IF(AND((ROW()-6)&lt;=$Q$3,ISNUMBER(AY324)),AY324/$Q$4+AZ324*AG325+BA324*AH325+BB324*AI325+BC324*AJ325+BD324*AK325+BE324*AL325+BF324*AM325+BG324*AN325+BH324*AO325,"")</f>
        <v/>
      </c>
      <c r="BM325">
        <f>IF(ISNUMBER(BL325),AVERAGE(OFFSET(AF324,1-$Q$5,0,$Q$5,1)),"")</f>
        <v/>
      </c>
      <c r="BN325">
        <f>IF(ISNUMBER(BL325),(AF325-BL325)^2,"")</f>
        <v/>
      </c>
      <c r="BO325">
        <f>IF(ISNUMBER(BL325),AF325^2,"")</f>
        <v/>
      </c>
      <c r="BP325">
        <f>IF(ISNUMBER(BL325),(AF325-BM325)^2,"")</f>
        <v/>
      </c>
    </row>
    <row r="326">
      <c r="O326">
        <f>IF($R326="","",IF($Q$1="Weekly",INT(($R326-2)/7),IF($Q$1="Quarterly",YEAR($R326)*4+ROUNDUP(MONTH($R326)/3),YEAR($R326)*12+MONTH($R326))))</f>
        <v/>
      </c>
      <c r="P326">
        <f>IF($R326="","",IF($R327="",1,IF($O326&lt;&gt;$O327,1,0)))</f>
        <v/>
      </c>
      <c r="Q326">
        <f>IF($P326=1,SUM($P$7:$P326),"")</f>
        <v/>
      </c>
      <c r="R326">
        <f>IF($A326="","",IF(ISNUMBER($A326),$A326,IFERROR(DATEVALUE($A326),NA())))</f>
        <v/>
      </c>
      <c r="S326" s="7">
        <f>IFERROR(INDEX($R$7:$R$60000,MATCH(ROW()-6,$Q$7:$Q$60000,0)),"")</f>
        <v/>
      </c>
      <c r="T326">
        <f>IFERROR(INDEX($B$7:$B$60000,MATCH(ROW()-6,$Q$7:$Q$60000,0))*1,"")</f>
        <v/>
      </c>
      <c r="U326">
        <f>IFERROR(INDEX($C$7:$C$60000,MATCH(ROW()-6,$Q$7:$Q$60000,0))*1,"")</f>
        <v/>
      </c>
      <c r="V326">
        <f>IFERROR(INDEX($D$7:$D$60000,MATCH(ROW()-6,$Q$7:$Q$60000,0))*1,"")</f>
        <v/>
      </c>
      <c r="W326">
        <f>IFERROR(INDEX($E$7:$E$60000,MATCH(ROW()-6,$Q$7:$Q$60000,0))*1,"")</f>
        <v/>
      </c>
      <c r="X326">
        <f>IFERROR(INDEX($F$7:$F$60000,MATCH(ROW()-6,$Q$7:$Q$60000,0))*1,"")</f>
        <v/>
      </c>
      <c r="Y326">
        <f>IFERROR(INDEX($G$7:$G$60000,MATCH(ROW()-6,$Q$7:$Q$60000,0))*1,"")</f>
        <v/>
      </c>
      <c r="Z326">
        <f>IFERROR(INDEX($H$7:$H$60000,MATCH(ROW()-6,$Q$7:$Q$60000,0))*1,"")</f>
        <v/>
      </c>
      <c r="AA326">
        <f>IFERROR(INDEX($I$7:$I$60000,MATCH(ROW()-6,$Q$7:$Q$60000,0))*1,"")</f>
        <v/>
      </c>
      <c r="AB326">
        <f>IFERROR(INDEX($J$7:$J$60000,MATCH(ROW()-6,$Q$7:$Q$60000,0))*1,"")</f>
        <v/>
      </c>
      <c r="AC326">
        <f>IFERROR(INDEX($K$7:$K$60000,MATCH(ROW()-6,$Q$7:$Q$60000,0))*1,"")</f>
        <v/>
      </c>
      <c r="AF326" s="9">
        <f>IF(OR($S326="",$S325=""),"",IF($B$5="diff",($T326-$T325),LN($T326/$T325)))</f>
        <v/>
      </c>
      <c r="AG326" s="9">
        <f>IF(OR($S326="",$S325=""),"",IF($C$5="diff",(U326-U325),LN(U326/U325)))</f>
        <v/>
      </c>
      <c r="AH326" s="9">
        <f>IF(OR($S326="",$S325=""),"",IF($D$5="diff",(V326-V325),LN(V326/V325)))</f>
        <v/>
      </c>
      <c r="AI326" s="9">
        <f>IF(OR($S326="",$S325=""),"",IF($E$5="diff",(W326-W325),LN(W326/W325)))</f>
        <v/>
      </c>
      <c r="AJ326" s="9">
        <f>IF(OR($S326="",$S325=""),"",IF($F$5="diff",(X326-X325),LN(X326/X325)))</f>
        <v/>
      </c>
      <c r="AK326" s="9">
        <f>IF(OR($S326="",$S325=""),"",IF($G$5="diff",(Y326-Y325),LN(Y326/Y325)))</f>
        <v/>
      </c>
      <c r="AL326" s="9">
        <f>IF(OR($S326="",$S325=""),"",IF($H$5="diff",(Z326-Z325),LN(Z326/Z325)))</f>
        <v/>
      </c>
      <c r="AM326" s="9">
        <f>IF(OR($S326="",$S325=""),"",IF($I$5="diff",(AA326-AA325),LN(AA326/AA325)))</f>
        <v/>
      </c>
      <c r="AN326" s="9">
        <f>IF(OR($S326="",$S325=""),"",IF($J$5="diff",(AB326-AB325),LN(AB326/AB325)))</f>
        <v/>
      </c>
      <c r="AO326" s="9">
        <f>IF(OR($S326="",$S325=""),"",IF($K$5="diff",(AC326-AC325),LN(AC326/AC325)))</f>
        <v/>
      </c>
      <c r="AR326" s="9">
        <f>IF($AF326="","",$AU$13+$AU$4*AG326+$AU$5*AH326+$AU$6*AI326+$AU$7*AJ326+$AU$8*AK326+$AU$9*AL326+$AU$10*AM326+$AU$11*AN326+$AU$12*AO326)</f>
        <v/>
      </c>
      <c r="AY326" s="10">
        <f>IF(AND((ROW()-7)&gt;=$Q$5,(ROW()-6)&lt;=$Q$3),INDEX(LINEST(OFFSET(AF326,1-$Q$5,0,$Q$5,1),OFFSET(AG326,1-$Q$5,0,$Q$5,9),TRUE,TRUE),1,10)*$Q$4,"")</f>
        <v/>
      </c>
      <c r="AZ326" s="9">
        <f>IF(AND((ROW()-7)&gt;=$Q$5,(ROW()-6)&lt;=$Q$3),INDEX(LINEST(OFFSET(AF326,1-$Q$5,0,$Q$5,1),OFFSET(AG326,1-$Q$5,0,$Q$5,9),TRUE,TRUE),1,9),"")</f>
        <v/>
      </c>
      <c r="BA326" s="9">
        <f>IF(AND((ROW()-7)&gt;=$Q$5,(ROW()-6)&lt;=$Q$3),INDEX(LINEST(OFFSET(AF326,1-$Q$5,0,$Q$5,1),OFFSET(AG326,1-$Q$5,0,$Q$5,9),TRUE,TRUE),1,8),"")</f>
        <v/>
      </c>
      <c r="BB326" s="9">
        <f>IF(AND((ROW()-7)&gt;=$Q$5,(ROW()-6)&lt;=$Q$3),INDEX(LINEST(OFFSET(AF326,1-$Q$5,0,$Q$5,1),OFFSET(AG326,1-$Q$5,0,$Q$5,9),TRUE,TRUE),1,7),"")</f>
        <v/>
      </c>
      <c r="BC326" s="9">
        <f>IF(AND((ROW()-7)&gt;=$Q$5,(ROW()-6)&lt;=$Q$3),INDEX(LINEST(OFFSET(AF326,1-$Q$5,0,$Q$5,1),OFFSET(AG326,1-$Q$5,0,$Q$5,9),TRUE,TRUE),1,6),"")</f>
        <v/>
      </c>
      <c r="BD326" s="9">
        <f>IF(AND((ROW()-7)&gt;=$Q$5,(ROW()-6)&lt;=$Q$3),INDEX(LINEST(OFFSET(AF326,1-$Q$5,0,$Q$5,1),OFFSET(AG326,1-$Q$5,0,$Q$5,9),TRUE,TRUE),1,5),"")</f>
        <v/>
      </c>
      <c r="BE326" s="9">
        <f>IF(AND((ROW()-7)&gt;=$Q$5,(ROW()-6)&lt;=$Q$3),INDEX(LINEST(OFFSET(AF326,1-$Q$5,0,$Q$5,1),OFFSET(AG326,1-$Q$5,0,$Q$5,9),TRUE,TRUE),1,4),"")</f>
        <v/>
      </c>
      <c r="BF326" s="9">
        <f>IF(AND((ROW()-7)&gt;=$Q$5,(ROW()-6)&lt;=$Q$3),INDEX(LINEST(OFFSET(AF326,1-$Q$5,0,$Q$5,1),OFFSET(AG326,1-$Q$5,0,$Q$5,9),TRUE,TRUE),1,3),"")</f>
        <v/>
      </c>
      <c r="BG326" s="9">
        <f>IF(AND((ROW()-7)&gt;=$Q$5,(ROW()-6)&lt;=$Q$3),INDEX(LINEST(OFFSET(AF326,1-$Q$5,0,$Q$5,1),OFFSET(AG326,1-$Q$5,0,$Q$5,9),TRUE,TRUE),1,2),"")</f>
        <v/>
      </c>
      <c r="BH326" s="9">
        <f>IF(AND((ROW()-7)&gt;=$Q$5,(ROW()-6)&lt;=$Q$3),INDEX(LINEST(OFFSET(AF326,1-$Q$5,0,$Q$5,1),OFFSET(AG326,1-$Q$5,0,$Q$5,9),TRUE,TRUE),1,1),"")</f>
        <v/>
      </c>
      <c r="BI326" s="10">
        <f>IF(AND((ROW()-7)&gt;=$Q$5,(ROW()-6)&lt;=$Q$3),INDEX(LINEST(OFFSET(AF326,1-$Q$5,0,$Q$5,1),OFFSET(AG326,1-$Q$5,0,$Q$5,9),TRUE,TRUE),3,1),"")</f>
        <v/>
      </c>
      <c r="BL326" s="9">
        <f>IF(AND((ROW()-6)&lt;=$Q$3,ISNUMBER(AY325)),AY325/$Q$4+AZ325*AG326+BA325*AH326+BB325*AI326+BC325*AJ326+BD325*AK326+BE325*AL326+BF325*AM326+BG325*AN326+BH325*AO326,"")</f>
        <v/>
      </c>
      <c r="BM326">
        <f>IF(ISNUMBER(BL326),AVERAGE(OFFSET(AF325,1-$Q$5,0,$Q$5,1)),"")</f>
        <v/>
      </c>
      <c r="BN326">
        <f>IF(ISNUMBER(BL326),(AF326-BL326)^2,"")</f>
        <v/>
      </c>
      <c r="BO326">
        <f>IF(ISNUMBER(BL326),AF326^2,"")</f>
        <v/>
      </c>
      <c r="BP326">
        <f>IF(ISNUMBER(BL326),(AF326-BM326)^2,"")</f>
        <v/>
      </c>
    </row>
    <row r="327">
      <c r="O327">
        <f>IF($R327="","",IF($Q$1="Weekly",INT(($R327-2)/7),IF($Q$1="Quarterly",YEAR($R327)*4+ROUNDUP(MONTH($R327)/3),YEAR($R327)*12+MONTH($R327))))</f>
        <v/>
      </c>
      <c r="P327">
        <f>IF($R327="","",IF($R328="",1,IF($O327&lt;&gt;$O328,1,0)))</f>
        <v/>
      </c>
      <c r="Q327">
        <f>IF($P327=1,SUM($P$7:$P327),"")</f>
        <v/>
      </c>
      <c r="R327">
        <f>IF($A327="","",IF(ISNUMBER($A327),$A327,IFERROR(DATEVALUE($A327),NA())))</f>
        <v/>
      </c>
      <c r="S327" s="7">
        <f>IFERROR(INDEX($R$7:$R$60000,MATCH(ROW()-6,$Q$7:$Q$60000,0)),"")</f>
        <v/>
      </c>
      <c r="T327">
        <f>IFERROR(INDEX($B$7:$B$60000,MATCH(ROW()-6,$Q$7:$Q$60000,0))*1,"")</f>
        <v/>
      </c>
      <c r="U327">
        <f>IFERROR(INDEX($C$7:$C$60000,MATCH(ROW()-6,$Q$7:$Q$60000,0))*1,"")</f>
        <v/>
      </c>
      <c r="V327">
        <f>IFERROR(INDEX($D$7:$D$60000,MATCH(ROW()-6,$Q$7:$Q$60000,0))*1,"")</f>
        <v/>
      </c>
      <c r="W327">
        <f>IFERROR(INDEX($E$7:$E$60000,MATCH(ROW()-6,$Q$7:$Q$60000,0))*1,"")</f>
        <v/>
      </c>
      <c r="X327">
        <f>IFERROR(INDEX($F$7:$F$60000,MATCH(ROW()-6,$Q$7:$Q$60000,0))*1,"")</f>
        <v/>
      </c>
      <c r="Y327">
        <f>IFERROR(INDEX($G$7:$G$60000,MATCH(ROW()-6,$Q$7:$Q$60000,0))*1,"")</f>
        <v/>
      </c>
      <c r="Z327">
        <f>IFERROR(INDEX($H$7:$H$60000,MATCH(ROW()-6,$Q$7:$Q$60000,0))*1,"")</f>
        <v/>
      </c>
      <c r="AA327">
        <f>IFERROR(INDEX($I$7:$I$60000,MATCH(ROW()-6,$Q$7:$Q$60000,0))*1,"")</f>
        <v/>
      </c>
      <c r="AB327">
        <f>IFERROR(INDEX($J$7:$J$60000,MATCH(ROW()-6,$Q$7:$Q$60000,0))*1,"")</f>
        <v/>
      </c>
      <c r="AC327">
        <f>IFERROR(INDEX($K$7:$K$60000,MATCH(ROW()-6,$Q$7:$Q$60000,0))*1,"")</f>
        <v/>
      </c>
      <c r="AF327" s="9">
        <f>IF(OR($S327="",$S326=""),"",IF($B$5="diff",($T327-$T326),LN($T327/$T326)))</f>
        <v/>
      </c>
      <c r="AG327" s="9">
        <f>IF(OR($S327="",$S326=""),"",IF($C$5="diff",(U327-U326),LN(U327/U326)))</f>
        <v/>
      </c>
      <c r="AH327" s="9">
        <f>IF(OR($S327="",$S326=""),"",IF($D$5="diff",(V327-V326),LN(V327/V326)))</f>
        <v/>
      </c>
      <c r="AI327" s="9">
        <f>IF(OR($S327="",$S326=""),"",IF($E$5="diff",(W327-W326),LN(W327/W326)))</f>
        <v/>
      </c>
      <c r="AJ327" s="9">
        <f>IF(OR($S327="",$S326=""),"",IF($F$5="diff",(X327-X326),LN(X327/X326)))</f>
        <v/>
      </c>
      <c r="AK327" s="9">
        <f>IF(OR($S327="",$S326=""),"",IF($G$5="diff",(Y327-Y326),LN(Y327/Y326)))</f>
        <v/>
      </c>
      <c r="AL327" s="9">
        <f>IF(OR($S327="",$S326=""),"",IF($H$5="diff",(Z327-Z326),LN(Z327/Z326)))</f>
        <v/>
      </c>
      <c r="AM327" s="9">
        <f>IF(OR($S327="",$S326=""),"",IF($I$5="diff",(AA327-AA326),LN(AA327/AA326)))</f>
        <v/>
      </c>
      <c r="AN327" s="9">
        <f>IF(OR($S327="",$S326=""),"",IF($J$5="diff",(AB327-AB326),LN(AB327/AB326)))</f>
        <v/>
      </c>
      <c r="AO327" s="9">
        <f>IF(OR($S327="",$S326=""),"",IF($K$5="diff",(AC327-AC326),LN(AC327/AC326)))</f>
        <v/>
      </c>
      <c r="AR327" s="9">
        <f>IF($AF327="","",$AU$13+$AU$4*AG327+$AU$5*AH327+$AU$6*AI327+$AU$7*AJ327+$AU$8*AK327+$AU$9*AL327+$AU$10*AM327+$AU$11*AN327+$AU$12*AO327)</f>
        <v/>
      </c>
      <c r="AY327" s="10">
        <f>IF(AND((ROW()-7)&gt;=$Q$5,(ROW()-6)&lt;=$Q$3),INDEX(LINEST(OFFSET(AF327,1-$Q$5,0,$Q$5,1),OFFSET(AG327,1-$Q$5,0,$Q$5,9),TRUE,TRUE),1,10)*$Q$4,"")</f>
        <v/>
      </c>
      <c r="AZ327" s="9">
        <f>IF(AND((ROW()-7)&gt;=$Q$5,(ROW()-6)&lt;=$Q$3),INDEX(LINEST(OFFSET(AF327,1-$Q$5,0,$Q$5,1),OFFSET(AG327,1-$Q$5,0,$Q$5,9),TRUE,TRUE),1,9),"")</f>
        <v/>
      </c>
      <c r="BA327" s="9">
        <f>IF(AND((ROW()-7)&gt;=$Q$5,(ROW()-6)&lt;=$Q$3),INDEX(LINEST(OFFSET(AF327,1-$Q$5,0,$Q$5,1),OFFSET(AG327,1-$Q$5,0,$Q$5,9),TRUE,TRUE),1,8),"")</f>
        <v/>
      </c>
      <c r="BB327" s="9">
        <f>IF(AND((ROW()-7)&gt;=$Q$5,(ROW()-6)&lt;=$Q$3),INDEX(LINEST(OFFSET(AF327,1-$Q$5,0,$Q$5,1),OFFSET(AG327,1-$Q$5,0,$Q$5,9),TRUE,TRUE),1,7),"")</f>
        <v/>
      </c>
      <c r="BC327" s="9">
        <f>IF(AND((ROW()-7)&gt;=$Q$5,(ROW()-6)&lt;=$Q$3),INDEX(LINEST(OFFSET(AF327,1-$Q$5,0,$Q$5,1),OFFSET(AG327,1-$Q$5,0,$Q$5,9),TRUE,TRUE),1,6),"")</f>
        <v/>
      </c>
      <c r="BD327" s="9">
        <f>IF(AND((ROW()-7)&gt;=$Q$5,(ROW()-6)&lt;=$Q$3),INDEX(LINEST(OFFSET(AF327,1-$Q$5,0,$Q$5,1),OFFSET(AG327,1-$Q$5,0,$Q$5,9),TRUE,TRUE),1,5),"")</f>
        <v/>
      </c>
      <c r="BE327" s="9">
        <f>IF(AND((ROW()-7)&gt;=$Q$5,(ROW()-6)&lt;=$Q$3),INDEX(LINEST(OFFSET(AF327,1-$Q$5,0,$Q$5,1),OFFSET(AG327,1-$Q$5,0,$Q$5,9),TRUE,TRUE),1,4),"")</f>
        <v/>
      </c>
      <c r="BF327" s="9">
        <f>IF(AND((ROW()-7)&gt;=$Q$5,(ROW()-6)&lt;=$Q$3),INDEX(LINEST(OFFSET(AF327,1-$Q$5,0,$Q$5,1),OFFSET(AG327,1-$Q$5,0,$Q$5,9),TRUE,TRUE),1,3),"")</f>
        <v/>
      </c>
      <c r="BG327" s="9">
        <f>IF(AND((ROW()-7)&gt;=$Q$5,(ROW()-6)&lt;=$Q$3),INDEX(LINEST(OFFSET(AF327,1-$Q$5,0,$Q$5,1),OFFSET(AG327,1-$Q$5,0,$Q$5,9),TRUE,TRUE),1,2),"")</f>
        <v/>
      </c>
      <c r="BH327" s="9">
        <f>IF(AND((ROW()-7)&gt;=$Q$5,(ROW()-6)&lt;=$Q$3),INDEX(LINEST(OFFSET(AF327,1-$Q$5,0,$Q$5,1),OFFSET(AG327,1-$Q$5,0,$Q$5,9),TRUE,TRUE),1,1),"")</f>
        <v/>
      </c>
      <c r="BI327" s="10">
        <f>IF(AND((ROW()-7)&gt;=$Q$5,(ROW()-6)&lt;=$Q$3),INDEX(LINEST(OFFSET(AF327,1-$Q$5,0,$Q$5,1),OFFSET(AG327,1-$Q$5,0,$Q$5,9),TRUE,TRUE),3,1),"")</f>
        <v/>
      </c>
      <c r="BL327" s="9">
        <f>IF(AND((ROW()-6)&lt;=$Q$3,ISNUMBER(AY326)),AY326/$Q$4+AZ326*AG327+BA326*AH327+BB326*AI327+BC326*AJ327+BD326*AK327+BE326*AL327+BF326*AM327+BG326*AN327+BH326*AO327,"")</f>
        <v/>
      </c>
      <c r="BM327">
        <f>IF(ISNUMBER(BL327),AVERAGE(OFFSET(AF326,1-$Q$5,0,$Q$5,1)),"")</f>
        <v/>
      </c>
      <c r="BN327">
        <f>IF(ISNUMBER(BL327),(AF327-BL327)^2,"")</f>
        <v/>
      </c>
      <c r="BO327">
        <f>IF(ISNUMBER(BL327),AF327^2,"")</f>
        <v/>
      </c>
      <c r="BP327">
        <f>IF(ISNUMBER(BL327),(AF327-BM327)^2,"")</f>
        <v/>
      </c>
    </row>
    <row r="328">
      <c r="O328">
        <f>IF($R328="","",IF($Q$1="Weekly",INT(($R328-2)/7),IF($Q$1="Quarterly",YEAR($R328)*4+ROUNDUP(MONTH($R328)/3),YEAR($R328)*12+MONTH($R328))))</f>
        <v/>
      </c>
      <c r="P328">
        <f>IF($R328="","",IF($R329="",1,IF($O328&lt;&gt;$O329,1,0)))</f>
        <v/>
      </c>
      <c r="Q328">
        <f>IF($P328=1,SUM($P$7:$P328),"")</f>
        <v/>
      </c>
      <c r="R328">
        <f>IF($A328="","",IF(ISNUMBER($A328),$A328,IFERROR(DATEVALUE($A328),NA())))</f>
        <v/>
      </c>
      <c r="S328" s="7">
        <f>IFERROR(INDEX($R$7:$R$60000,MATCH(ROW()-6,$Q$7:$Q$60000,0)),"")</f>
        <v/>
      </c>
      <c r="T328">
        <f>IFERROR(INDEX($B$7:$B$60000,MATCH(ROW()-6,$Q$7:$Q$60000,0))*1,"")</f>
        <v/>
      </c>
      <c r="U328">
        <f>IFERROR(INDEX($C$7:$C$60000,MATCH(ROW()-6,$Q$7:$Q$60000,0))*1,"")</f>
        <v/>
      </c>
      <c r="V328">
        <f>IFERROR(INDEX($D$7:$D$60000,MATCH(ROW()-6,$Q$7:$Q$60000,0))*1,"")</f>
        <v/>
      </c>
      <c r="W328">
        <f>IFERROR(INDEX($E$7:$E$60000,MATCH(ROW()-6,$Q$7:$Q$60000,0))*1,"")</f>
        <v/>
      </c>
      <c r="X328">
        <f>IFERROR(INDEX($F$7:$F$60000,MATCH(ROW()-6,$Q$7:$Q$60000,0))*1,"")</f>
        <v/>
      </c>
      <c r="Y328">
        <f>IFERROR(INDEX($G$7:$G$60000,MATCH(ROW()-6,$Q$7:$Q$60000,0))*1,"")</f>
        <v/>
      </c>
      <c r="Z328">
        <f>IFERROR(INDEX($H$7:$H$60000,MATCH(ROW()-6,$Q$7:$Q$60000,0))*1,"")</f>
        <v/>
      </c>
      <c r="AA328">
        <f>IFERROR(INDEX($I$7:$I$60000,MATCH(ROW()-6,$Q$7:$Q$60000,0))*1,"")</f>
        <v/>
      </c>
      <c r="AB328">
        <f>IFERROR(INDEX($J$7:$J$60000,MATCH(ROW()-6,$Q$7:$Q$60000,0))*1,"")</f>
        <v/>
      </c>
      <c r="AC328">
        <f>IFERROR(INDEX($K$7:$K$60000,MATCH(ROW()-6,$Q$7:$Q$60000,0))*1,"")</f>
        <v/>
      </c>
      <c r="AF328" s="9">
        <f>IF(OR($S328="",$S327=""),"",IF($B$5="diff",($T328-$T327),LN($T328/$T327)))</f>
        <v/>
      </c>
      <c r="AG328" s="9">
        <f>IF(OR($S328="",$S327=""),"",IF($C$5="diff",(U328-U327),LN(U328/U327)))</f>
        <v/>
      </c>
      <c r="AH328" s="9">
        <f>IF(OR($S328="",$S327=""),"",IF($D$5="diff",(V328-V327),LN(V328/V327)))</f>
        <v/>
      </c>
      <c r="AI328" s="9">
        <f>IF(OR($S328="",$S327=""),"",IF($E$5="diff",(W328-W327),LN(W328/W327)))</f>
        <v/>
      </c>
      <c r="AJ328" s="9">
        <f>IF(OR($S328="",$S327=""),"",IF($F$5="diff",(X328-X327),LN(X328/X327)))</f>
        <v/>
      </c>
      <c r="AK328" s="9">
        <f>IF(OR($S328="",$S327=""),"",IF($G$5="diff",(Y328-Y327),LN(Y328/Y327)))</f>
        <v/>
      </c>
      <c r="AL328" s="9">
        <f>IF(OR($S328="",$S327=""),"",IF($H$5="diff",(Z328-Z327),LN(Z328/Z327)))</f>
        <v/>
      </c>
      <c r="AM328" s="9">
        <f>IF(OR($S328="",$S327=""),"",IF($I$5="diff",(AA328-AA327),LN(AA328/AA327)))</f>
        <v/>
      </c>
      <c r="AN328" s="9">
        <f>IF(OR($S328="",$S327=""),"",IF($J$5="diff",(AB328-AB327),LN(AB328/AB327)))</f>
        <v/>
      </c>
      <c r="AO328" s="9">
        <f>IF(OR($S328="",$S327=""),"",IF($K$5="diff",(AC328-AC327),LN(AC328/AC327)))</f>
        <v/>
      </c>
      <c r="AR328" s="9">
        <f>IF($AF328="","",$AU$13+$AU$4*AG328+$AU$5*AH328+$AU$6*AI328+$AU$7*AJ328+$AU$8*AK328+$AU$9*AL328+$AU$10*AM328+$AU$11*AN328+$AU$12*AO328)</f>
        <v/>
      </c>
      <c r="AY328" s="10">
        <f>IF(AND((ROW()-7)&gt;=$Q$5,(ROW()-6)&lt;=$Q$3),INDEX(LINEST(OFFSET(AF328,1-$Q$5,0,$Q$5,1),OFFSET(AG328,1-$Q$5,0,$Q$5,9),TRUE,TRUE),1,10)*$Q$4,"")</f>
        <v/>
      </c>
      <c r="AZ328" s="9">
        <f>IF(AND((ROW()-7)&gt;=$Q$5,(ROW()-6)&lt;=$Q$3),INDEX(LINEST(OFFSET(AF328,1-$Q$5,0,$Q$5,1),OFFSET(AG328,1-$Q$5,0,$Q$5,9),TRUE,TRUE),1,9),"")</f>
        <v/>
      </c>
      <c r="BA328" s="9">
        <f>IF(AND((ROW()-7)&gt;=$Q$5,(ROW()-6)&lt;=$Q$3),INDEX(LINEST(OFFSET(AF328,1-$Q$5,0,$Q$5,1),OFFSET(AG328,1-$Q$5,0,$Q$5,9),TRUE,TRUE),1,8),"")</f>
        <v/>
      </c>
      <c r="BB328" s="9">
        <f>IF(AND((ROW()-7)&gt;=$Q$5,(ROW()-6)&lt;=$Q$3),INDEX(LINEST(OFFSET(AF328,1-$Q$5,0,$Q$5,1),OFFSET(AG328,1-$Q$5,0,$Q$5,9),TRUE,TRUE),1,7),"")</f>
        <v/>
      </c>
      <c r="BC328" s="9">
        <f>IF(AND((ROW()-7)&gt;=$Q$5,(ROW()-6)&lt;=$Q$3),INDEX(LINEST(OFFSET(AF328,1-$Q$5,0,$Q$5,1),OFFSET(AG328,1-$Q$5,0,$Q$5,9),TRUE,TRUE),1,6),"")</f>
        <v/>
      </c>
      <c r="BD328" s="9">
        <f>IF(AND((ROW()-7)&gt;=$Q$5,(ROW()-6)&lt;=$Q$3),INDEX(LINEST(OFFSET(AF328,1-$Q$5,0,$Q$5,1),OFFSET(AG328,1-$Q$5,0,$Q$5,9),TRUE,TRUE),1,5),"")</f>
        <v/>
      </c>
      <c r="BE328" s="9">
        <f>IF(AND((ROW()-7)&gt;=$Q$5,(ROW()-6)&lt;=$Q$3),INDEX(LINEST(OFFSET(AF328,1-$Q$5,0,$Q$5,1),OFFSET(AG328,1-$Q$5,0,$Q$5,9),TRUE,TRUE),1,4),"")</f>
        <v/>
      </c>
      <c r="BF328" s="9">
        <f>IF(AND((ROW()-7)&gt;=$Q$5,(ROW()-6)&lt;=$Q$3),INDEX(LINEST(OFFSET(AF328,1-$Q$5,0,$Q$5,1),OFFSET(AG328,1-$Q$5,0,$Q$5,9),TRUE,TRUE),1,3),"")</f>
        <v/>
      </c>
      <c r="BG328" s="9">
        <f>IF(AND((ROW()-7)&gt;=$Q$5,(ROW()-6)&lt;=$Q$3),INDEX(LINEST(OFFSET(AF328,1-$Q$5,0,$Q$5,1),OFFSET(AG328,1-$Q$5,0,$Q$5,9),TRUE,TRUE),1,2),"")</f>
        <v/>
      </c>
      <c r="BH328" s="9">
        <f>IF(AND((ROW()-7)&gt;=$Q$5,(ROW()-6)&lt;=$Q$3),INDEX(LINEST(OFFSET(AF328,1-$Q$5,0,$Q$5,1),OFFSET(AG328,1-$Q$5,0,$Q$5,9),TRUE,TRUE),1,1),"")</f>
        <v/>
      </c>
      <c r="BI328" s="10">
        <f>IF(AND((ROW()-7)&gt;=$Q$5,(ROW()-6)&lt;=$Q$3),INDEX(LINEST(OFFSET(AF328,1-$Q$5,0,$Q$5,1),OFFSET(AG328,1-$Q$5,0,$Q$5,9),TRUE,TRUE),3,1),"")</f>
        <v/>
      </c>
      <c r="BL328" s="9">
        <f>IF(AND((ROW()-6)&lt;=$Q$3,ISNUMBER(AY327)),AY327/$Q$4+AZ327*AG328+BA327*AH328+BB327*AI328+BC327*AJ328+BD327*AK328+BE327*AL328+BF327*AM328+BG327*AN328+BH327*AO328,"")</f>
        <v/>
      </c>
      <c r="BM328">
        <f>IF(ISNUMBER(BL328),AVERAGE(OFFSET(AF327,1-$Q$5,0,$Q$5,1)),"")</f>
        <v/>
      </c>
      <c r="BN328">
        <f>IF(ISNUMBER(BL328),(AF328-BL328)^2,"")</f>
        <v/>
      </c>
      <c r="BO328">
        <f>IF(ISNUMBER(BL328),AF328^2,"")</f>
        <v/>
      </c>
      <c r="BP328">
        <f>IF(ISNUMBER(BL328),(AF328-BM328)^2,"")</f>
        <v/>
      </c>
    </row>
    <row r="329">
      <c r="O329">
        <f>IF($R329="","",IF($Q$1="Weekly",INT(($R329-2)/7),IF($Q$1="Quarterly",YEAR($R329)*4+ROUNDUP(MONTH($R329)/3),YEAR($R329)*12+MONTH($R329))))</f>
        <v/>
      </c>
      <c r="P329">
        <f>IF($R329="","",IF($R330="",1,IF($O329&lt;&gt;$O330,1,0)))</f>
        <v/>
      </c>
      <c r="Q329">
        <f>IF($P329=1,SUM($P$7:$P329),"")</f>
        <v/>
      </c>
      <c r="R329">
        <f>IF($A329="","",IF(ISNUMBER($A329),$A329,IFERROR(DATEVALUE($A329),NA())))</f>
        <v/>
      </c>
      <c r="S329" s="7">
        <f>IFERROR(INDEX($R$7:$R$60000,MATCH(ROW()-6,$Q$7:$Q$60000,0)),"")</f>
        <v/>
      </c>
      <c r="T329">
        <f>IFERROR(INDEX($B$7:$B$60000,MATCH(ROW()-6,$Q$7:$Q$60000,0))*1,"")</f>
        <v/>
      </c>
      <c r="U329">
        <f>IFERROR(INDEX($C$7:$C$60000,MATCH(ROW()-6,$Q$7:$Q$60000,0))*1,"")</f>
        <v/>
      </c>
      <c r="V329">
        <f>IFERROR(INDEX($D$7:$D$60000,MATCH(ROW()-6,$Q$7:$Q$60000,0))*1,"")</f>
        <v/>
      </c>
      <c r="W329">
        <f>IFERROR(INDEX($E$7:$E$60000,MATCH(ROW()-6,$Q$7:$Q$60000,0))*1,"")</f>
        <v/>
      </c>
      <c r="X329">
        <f>IFERROR(INDEX($F$7:$F$60000,MATCH(ROW()-6,$Q$7:$Q$60000,0))*1,"")</f>
        <v/>
      </c>
      <c r="Y329">
        <f>IFERROR(INDEX($G$7:$G$60000,MATCH(ROW()-6,$Q$7:$Q$60000,0))*1,"")</f>
        <v/>
      </c>
      <c r="Z329">
        <f>IFERROR(INDEX($H$7:$H$60000,MATCH(ROW()-6,$Q$7:$Q$60000,0))*1,"")</f>
        <v/>
      </c>
      <c r="AA329">
        <f>IFERROR(INDEX($I$7:$I$60000,MATCH(ROW()-6,$Q$7:$Q$60000,0))*1,"")</f>
        <v/>
      </c>
      <c r="AB329">
        <f>IFERROR(INDEX($J$7:$J$60000,MATCH(ROW()-6,$Q$7:$Q$60000,0))*1,"")</f>
        <v/>
      </c>
      <c r="AC329">
        <f>IFERROR(INDEX($K$7:$K$60000,MATCH(ROW()-6,$Q$7:$Q$60000,0))*1,"")</f>
        <v/>
      </c>
      <c r="AF329" s="9">
        <f>IF(OR($S329="",$S328=""),"",IF($B$5="diff",($T329-$T328),LN($T329/$T328)))</f>
        <v/>
      </c>
      <c r="AG329" s="9">
        <f>IF(OR($S329="",$S328=""),"",IF($C$5="diff",(U329-U328),LN(U329/U328)))</f>
        <v/>
      </c>
      <c r="AH329" s="9">
        <f>IF(OR($S329="",$S328=""),"",IF($D$5="diff",(V329-V328),LN(V329/V328)))</f>
        <v/>
      </c>
      <c r="AI329" s="9">
        <f>IF(OR($S329="",$S328=""),"",IF($E$5="diff",(W329-W328),LN(W329/W328)))</f>
        <v/>
      </c>
      <c r="AJ329" s="9">
        <f>IF(OR($S329="",$S328=""),"",IF($F$5="diff",(X329-X328),LN(X329/X328)))</f>
        <v/>
      </c>
      <c r="AK329" s="9">
        <f>IF(OR($S329="",$S328=""),"",IF($G$5="diff",(Y329-Y328),LN(Y329/Y328)))</f>
        <v/>
      </c>
      <c r="AL329" s="9">
        <f>IF(OR($S329="",$S328=""),"",IF($H$5="diff",(Z329-Z328),LN(Z329/Z328)))</f>
        <v/>
      </c>
      <c r="AM329" s="9">
        <f>IF(OR($S329="",$S328=""),"",IF($I$5="diff",(AA329-AA328),LN(AA329/AA328)))</f>
        <v/>
      </c>
      <c r="AN329" s="9">
        <f>IF(OR($S329="",$S328=""),"",IF($J$5="diff",(AB329-AB328),LN(AB329/AB328)))</f>
        <v/>
      </c>
      <c r="AO329" s="9">
        <f>IF(OR($S329="",$S328=""),"",IF($K$5="diff",(AC329-AC328),LN(AC329/AC328)))</f>
        <v/>
      </c>
      <c r="AR329" s="9">
        <f>IF($AF329="","",$AU$13+$AU$4*AG329+$AU$5*AH329+$AU$6*AI329+$AU$7*AJ329+$AU$8*AK329+$AU$9*AL329+$AU$10*AM329+$AU$11*AN329+$AU$12*AO329)</f>
        <v/>
      </c>
      <c r="AY329" s="10">
        <f>IF(AND((ROW()-7)&gt;=$Q$5,(ROW()-6)&lt;=$Q$3),INDEX(LINEST(OFFSET(AF329,1-$Q$5,0,$Q$5,1),OFFSET(AG329,1-$Q$5,0,$Q$5,9),TRUE,TRUE),1,10)*$Q$4,"")</f>
        <v/>
      </c>
      <c r="AZ329" s="9">
        <f>IF(AND((ROW()-7)&gt;=$Q$5,(ROW()-6)&lt;=$Q$3),INDEX(LINEST(OFFSET(AF329,1-$Q$5,0,$Q$5,1),OFFSET(AG329,1-$Q$5,0,$Q$5,9),TRUE,TRUE),1,9),"")</f>
        <v/>
      </c>
      <c r="BA329" s="9">
        <f>IF(AND((ROW()-7)&gt;=$Q$5,(ROW()-6)&lt;=$Q$3),INDEX(LINEST(OFFSET(AF329,1-$Q$5,0,$Q$5,1),OFFSET(AG329,1-$Q$5,0,$Q$5,9),TRUE,TRUE),1,8),"")</f>
        <v/>
      </c>
      <c r="BB329" s="9">
        <f>IF(AND((ROW()-7)&gt;=$Q$5,(ROW()-6)&lt;=$Q$3),INDEX(LINEST(OFFSET(AF329,1-$Q$5,0,$Q$5,1),OFFSET(AG329,1-$Q$5,0,$Q$5,9),TRUE,TRUE),1,7),"")</f>
        <v/>
      </c>
      <c r="BC329" s="9">
        <f>IF(AND((ROW()-7)&gt;=$Q$5,(ROW()-6)&lt;=$Q$3),INDEX(LINEST(OFFSET(AF329,1-$Q$5,0,$Q$5,1),OFFSET(AG329,1-$Q$5,0,$Q$5,9),TRUE,TRUE),1,6),"")</f>
        <v/>
      </c>
      <c r="BD329" s="9">
        <f>IF(AND((ROW()-7)&gt;=$Q$5,(ROW()-6)&lt;=$Q$3),INDEX(LINEST(OFFSET(AF329,1-$Q$5,0,$Q$5,1),OFFSET(AG329,1-$Q$5,0,$Q$5,9),TRUE,TRUE),1,5),"")</f>
        <v/>
      </c>
      <c r="BE329" s="9">
        <f>IF(AND((ROW()-7)&gt;=$Q$5,(ROW()-6)&lt;=$Q$3),INDEX(LINEST(OFFSET(AF329,1-$Q$5,0,$Q$5,1),OFFSET(AG329,1-$Q$5,0,$Q$5,9),TRUE,TRUE),1,4),"")</f>
        <v/>
      </c>
      <c r="BF329" s="9">
        <f>IF(AND((ROW()-7)&gt;=$Q$5,(ROW()-6)&lt;=$Q$3),INDEX(LINEST(OFFSET(AF329,1-$Q$5,0,$Q$5,1),OFFSET(AG329,1-$Q$5,0,$Q$5,9),TRUE,TRUE),1,3),"")</f>
        <v/>
      </c>
      <c r="BG329" s="9">
        <f>IF(AND((ROW()-7)&gt;=$Q$5,(ROW()-6)&lt;=$Q$3),INDEX(LINEST(OFFSET(AF329,1-$Q$5,0,$Q$5,1),OFFSET(AG329,1-$Q$5,0,$Q$5,9),TRUE,TRUE),1,2),"")</f>
        <v/>
      </c>
      <c r="BH329" s="9">
        <f>IF(AND((ROW()-7)&gt;=$Q$5,(ROW()-6)&lt;=$Q$3),INDEX(LINEST(OFFSET(AF329,1-$Q$5,0,$Q$5,1),OFFSET(AG329,1-$Q$5,0,$Q$5,9),TRUE,TRUE),1,1),"")</f>
        <v/>
      </c>
      <c r="BI329" s="10">
        <f>IF(AND((ROW()-7)&gt;=$Q$5,(ROW()-6)&lt;=$Q$3),INDEX(LINEST(OFFSET(AF329,1-$Q$5,0,$Q$5,1),OFFSET(AG329,1-$Q$5,0,$Q$5,9),TRUE,TRUE),3,1),"")</f>
        <v/>
      </c>
      <c r="BL329" s="9">
        <f>IF(AND((ROW()-6)&lt;=$Q$3,ISNUMBER(AY328)),AY328/$Q$4+AZ328*AG329+BA328*AH329+BB328*AI329+BC328*AJ329+BD328*AK329+BE328*AL329+BF328*AM329+BG328*AN329+BH328*AO329,"")</f>
        <v/>
      </c>
      <c r="BM329">
        <f>IF(ISNUMBER(BL329),AVERAGE(OFFSET(AF328,1-$Q$5,0,$Q$5,1)),"")</f>
        <v/>
      </c>
      <c r="BN329">
        <f>IF(ISNUMBER(BL329),(AF329-BL329)^2,"")</f>
        <v/>
      </c>
      <c r="BO329">
        <f>IF(ISNUMBER(BL329),AF329^2,"")</f>
        <v/>
      </c>
      <c r="BP329">
        <f>IF(ISNUMBER(BL329),(AF329-BM329)^2,"")</f>
        <v/>
      </c>
    </row>
    <row r="330">
      <c r="O330">
        <f>IF($R330="","",IF($Q$1="Weekly",INT(($R330-2)/7),IF($Q$1="Quarterly",YEAR($R330)*4+ROUNDUP(MONTH($R330)/3),YEAR($R330)*12+MONTH($R330))))</f>
        <v/>
      </c>
      <c r="P330">
        <f>IF($R330="","",IF($R331="",1,IF($O330&lt;&gt;$O331,1,0)))</f>
        <v/>
      </c>
      <c r="Q330">
        <f>IF($P330=1,SUM($P$7:$P330),"")</f>
        <v/>
      </c>
      <c r="R330">
        <f>IF($A330="","",IF(ISNUMBER($A330),$A330,IFERROR(DATEVALUE($A330),NA())))</f>
        <v/>
      </c>
      <c r="S330" s="7">
        <f>IFERROR(INDEX($R$7:$R$60000,MATCH(ROW()-6,$Q$7:$Q$60000,0)),"")</f>
        <v/>
      </c>
      <c r="T330">
        <f>IFERROR(INDEX($B$7:$B$60000,MATCH(ROW()-6,$Q$7:$Q$60000,0))*1,"")</f>
        <v/>
      </c>
      <c r="U330">
        <f>IFERROR(INDEX($C$7:$C$60000,MATCH(ROW()-6,$Q$7:$Q$60000,0))*1,"")</f>
        <v/>
      </c>
      <c r="V330">
        <f>IFERROR(INDEX($D$7:$D$60000,MATCH(ROW()-6,$Q$7:$Q$60000,0))*1,"")</f>
        <v/>
      </c>
      <c r="W330">
        <f>IFERROR(INDEX($E$7:$E$60000,MATCH(ROW()-6,$Q$7:$Q$60000,0))*1,"")</f>
        <v/>
      </c>
      <c r="X330">
        <f>IFERROR(INDEX($F$7:$F$60000,MATCH(ROW()-6,$Q$7:$Q$60000,0))*1,"")</f>
        <v/>
      </c>
      <c r="Y330">
        <f>IFERROR(INDEX($G$7:$G$60000,MATCH(ROW()-6,$Q$7:$Q$60000,0))*1,"")</f>
        <v/>
      </c>
      <c r="Z330">
        <f>IFERROR(INDEX($H$7:$H$60000,MATCH(ROW()-6,$Q$7:$Q$60000,0))*1,"")</f>
        <v/>
      </c>
      <c r="AA330">
        <f>IFERROR(INDEX($I$7:$I$60000,MATCH(ROW()-6,$Q$7:$Q$60000,0))*1,"")</f>
        <v/>
      </c>
      <c r="AB330">
        <f>IFERROR(INDEX($J$7:$J$60000,MATCH(ROW()-6,$Q$7:$Q$60000,0))*1,"")</f>
        <v/>
      </c>
      <c r="AC330">
        <f>IFERROR(INDEX($K$7:$K$60000,MATCH(ROW()-6,$Q$7:$Q$60000,0))*1,"")</f>
        <v/>
      </c>
      <c r="AF330" s="9">
        <f>IF(OR($S330="",$S329=""),"",IF($B$5="diff",($T330-$T329),LN($T330/$T329)))</f>
        <v/>
      </c>
      <c r="AG330" s="9">
        <f>IF(OR($S330="",$S329=""),"",IF($C$5="diff",(U330-U329),LN(U330/U329)))</f>
        <v/>
      </c>
      <c r="AH330" s="9">
        <f>IF(OR($S330="",$S329=""),"",IF($D$5="diff",(V330-V329),LN(V330/V329)))</f>
        <v/>
      </c>
      <c r="AI330" s="9">
        <f>IF(OR($S330="",$S329=""),"",IF($E$5="diff",(W330-W329),LN(W330/W329)))</f>
        <v/>
      </c>
      <c r="AJ330" s="9">
        <f>IF(OR($S330="",$S329=""),"",IF($F$5="diff",(X330-X329),LN(X330/X329)))</f>
        <v/>
      </c>
      <c r="AK330" s="9">
        <f>IF(OR($S330="",$S329=""),"",IF($G$5="diff",(Y330-Y329),LN(Y330/Y329)))</f>
        <v/>
      </c>
      <c r="AL330" s="9">
        <f>IF(OR($S330="",$S329=""),"",IF($H$5="diff",(Z330-Z329),LN(Z330/Z329)))</f>
        <v/>
      </c>
      <c r="AM330" s="9">
        <f>IF(OR($S330="",$S329=""),"",IF($I$5="diff",(AA330-AA329),LN(AA330/AA329)))</f>
        <v/>
      </c>
      <c r="AN330" s="9">
        <f>IF(OR($S330="",$S329=""),"",IF($J$5="diff",(AB330-AB329),LN(AB330/AB329)))</f>
        <v/>
      </c>
      <c r="AO330" s="9">
        <f>IF(OR($S330="",$S329=""),"",IF($K$5="diff",(AC330-AC329),LN(AC330/AC329)))</f>
        <v/>
      </c>
      <c r="AR330" s="9">
        <f>IF($AF330="","",$AU$13+$AU$4*AG330+$AU$5*AH330+$AU$6*AI330+$AU$7*AJ330+$AU$8*AK330+$AU$9*AL330+$AU$10*AM330+$AU$11*AN330+$AU$12*AO330)</f>
        <v/>
      </c>
      <c r="AY330" s="10">
        <f>IF(AND((ROW()-7)&gt;=$Q$5,(ROW()-6)&lt;=$Q$3),INDEX(LINEST(OFFSET(AF330,1-$Q$5,0,$Q$5,1),OFFSET(AG330,1-$Q$5,0,$Q$5,9),TRUE,TRUE),1,10)*$Q$4,"")</f>
        <v/>
      </c>
      <c r="AZ330" s="9">
        <f>IF(AND((ROW()-7)&gt;=$Q$5,(ROW()-6)&lt;=$Q$3),INDEX(LINEST(OFFSET(AF330,1-$Q$5,0,$Q$5,1),OFFSET(AG330,1-$Q$5,0,$Q$5,9),TRUE,TRUE),1,9),"")</f>
        <v/>
      </c>
      <c r="BA330" s="9">
        <f>IF(AND((ROW()-7)&gt;=$Q$5,(ROW()-6)&lt;=$Q$3),INDEX(LINEST(OFFSET(AF330,1-$Q$5,0,$Q$5,1),OFFSET(AG330,1-$Q$5,0,$Q$5,9),TRUE,TRUE),1,8),"")</f>
        <v/>
      </c>
      <c r="BB330" s="9">
        <f>IF(AND((ROW()-7)&gt;=$Q$5,(ROW()-6)&lt;=$Q$3),INDEX(LINEST(OFFSET(AF330,1-$Q$5,0,$Q$5,1),OFFSET(AG330,1-$Q$5,0,$Q$5,9),TRUE,TRUE),1,7),"")</f>
        <v/>
      </c>
      <c r="BC330" s="9">
        <f>IF(AND((ROW()-7)&gt;=$Q$5,(ROW()-6)&lt;=$Q$3),INDEX(LINEST(OFFSET(AF330,1-$Q$5,0,$Q$5,1),OFFSET(AG330,1-$Q$5,0,$Q$5,9),TRUE,TRUE),1,6),"")</f>
        <v/>
      </c>
      <c r="BD330" s="9">
        <f>IF(AND((ROW()-7)&gt;=$Q$5,(ROW()-6)&lt;=$Q$3),INDEX(LINEST(OFFSET(AF330,1-$Q$5,0,$Q$5,1),OFFSET(AG330,1-$Q$5,0,$Q$5,9),TRUE,TRUE),1,5),"")</f>
        <v/>
      </c>
      <c r="BE330" s="9">
        <f>IF(AND((ROW()-7)&gt;=$Q$5,(ROW()-6)&lt;=$Q$3),INDEX(LINEST(OFFSET(AF330,1-$Q$5,0,$Q$5,1),OFFSET(AG330,1-$Q$5,0,$Q$5,9),TRUE,TRUE),1,4),"")</f>
        <v/>
      </c>
      <c r="BF330" s="9">
        <f>IF(AND((ROW()-7)&gt;=$Q$5,(ROW()-6)&lt;=$Q$3),INDEX(LINEST(OFFSET(AF330,1-$Q$5,0,$Q$5,1),OFFSET(AG330,1-$Q$5,0,$Q$5,9),TRUE,TRUE),1,3),"")</f>
        <v/>
      </c>
      <c r="BG330" s="9">
        <f>IF(AND((ROW()-7)&gt;=$Q$5,(ROW()-6)&lt;=$Q$3),INDEX(LINEST(OFFSET(AF330,1-$Q$5,0,$Q$5,1),OFFSET(AG330,1-$Q$5,0,$Q$5,9),TRUE,TRUE),1,2),"")</f>
        <v/>
      </c>
      <c r="BH330" s="9">
        <f>IF(AND((ROW()-7)&gt;=$Q$5,(ROW()-6)&lt;=$Q$3),INDEX(LINEST(OFFSET(AF330,1-$Q$5,0,$Q$5,1),OFFSET(AG330,1-$Q$5,0,$Q$5,9),TRUE,TRUE),1,1),"")</f>
        <v/>
      </c>
      <c r="BI330" s="10">
        <f>IF(AND((ROW()-7)&gt;=$Q$5,(ROW()-6)&lt;=$Q$3),INDEX(LINEST(OFFSET(AF330,1-$Q$5,0,$Q$5,1),OFFSET(AG330,1-$Q$5,0,$Q$5,9),TRUE,TRUE),3,1),"")</f>
        <v/>
      </c>
      <c r="BL330" s="9">
        <f>IF(AND((ROW()-6)&lt;=$Q$3,ISNUMBER(AY329)),AY329/$Q$4+AZ329*AG330+BA329*AH330+BB329*AI330+BC329*AJ330+BD329*AK330+BE329*AL330+BF329*AM330+BG329*AN330+BH329*AO330,"")</f>
        <v/>
      </c>
      <c r="BM330">
        <f>IF(ISNUMBER(BL330),AVERAGE(OFFSET(AF329,1-$Q$5,0,$Q$5,1)),"")</f>
        <v/>
      </c>
      <c r="BN330">
        <f>IF(ISNUMBER(BL330),(AF330-BL330)^2,"")</f>
        <v/>
      </c>
      <c r="BO330">
        <f>IF(ISNUMBER(BL330),AF330^2,"")</f>
        <v/>
      </c>
      <c r="BP330">
        <f>IF(ISNUMBER(BL330),(AF330-BM330)^2,"")</f>
        <v/>
      </c>
    </row>
    <row r="331">
      <c r="O331">
        <f>IF($R331="","",IF($Q$1="Weekly",INT(($R331-2)/7),IF($Q$1="Quarterly",YEAR($R331)*4+ROUNDUP(MONTH($R331)/3),YEAR($R331)*12+MONTH($R331))))</f>
        <v/>
      </c>
      <c r="P331">
        <f>IF($R331="","",IF($R332="",1,IF($O331&lt;&gt;$O332,1,0)))</f>
        <v/>
      </c>
      <c r="Q331">
        <f>IF($P331=1,SUM($P$7:$P331),"")</f>
        <v/>
      </c>
      <c r="R331">
        <f>IF($A331="","",IF(ISNUMBER($A331),$A331,IFERROR(DATEVALUE($A331),NA())))</f>
        <v/>
      </c>
      <c r="S331" s="7">
        <f>IFERROR(INDEX($R$7:$R$60000,MATCH(ROW()-6,$Q$7:$Q$60000,0)),"")</f>
        <v/>
      </c>
      <c r="T331">
        <f>IFERROR(INDEX($B$7:$B$60000,MATCH(ROW()-6,$Q$7:$Q$60000,0))*1,"")</f>
        <v/>
      </c>
      <c r="U331">
        <f>IFERROR(INDEX($C$7:$C$60000,MATCH(ROW()-6,$Q$7:$Q$60000,0))*1,"")</f>
        <v/>
      </c>
      <c r="V331">
        <f>IFERROR(INDEX($D$7:$D$60000,MATCH(ROW()-6,$Q$7:$Q$60000,0))*1,"")</f>
        <v/>
      </c>
      <c r="W331">
        <f>IFERROR(INDEX($E$7:$E$60000,MATCH(ROW()-6,$Q$7:$Q$60000,0))*1,"")</f>
        <v/>
      </c>
      <c r="X331">
        <f>IFERROR(INDEX($F$7:$F$60000,MATCH(ROW()-6,$Q$7:$Q$60000,0))*1,"")</f>
        <v/>
      </c>
      <c r="Y331">
        <f>IFERROR(INDEX($G$7:$G$60000,MATCH(ROW()-6,$Q$7:$Q$60000,0))*1,"")</f>
        <v/>
      </c>
      <c r="Z331">
        <f>IFERROR(INDEX($H$7:$H$60000,MATCH(ROW()-6,$Q$7:$Q$60000,0))*1,"")</f>
        <v/>
      </c>
      <c r="AA331">
        <f>IFERROR(INDEX($I$7:$I$60000,MATCH(ROW()-6,$Q$7:$Q$60000,0))*1,"")</f>
        <v/>
      </c>
      <c r="AB331">
        <f>IFERROR(INDEX($J$7:$J$60000,MATCH(ROW()-6,$Q$7:$Q$60000,0))*1,"")</f>
        <v/>
      </c>
      <c r="AC331">
        <f>IFERROR(INDEX($K$7:$K$60000,MATCH(ROW()-6,$Q$7:$Q$60000,0))*1,"")</f>
        <v/>
      </c>
      <c r="AF331" s="9">
        <f>IF(OR($S331="",$S330=""),"",IF($B$5="diff",($T331-$T330),LN($T331/$T330)))</f>
        <v/>
      </c>
      <c r="AG331" s="9">
        <f>IF(OR($S331="",$S330=""),"",IF($C$5="diff",(U331-U330),LN(U331/U330)))</f>
        <v/>
      </c>
      <c r="AH331" s="9">
        <f>IF(OR($S331="",$S330=""),"",IF($D$5="diff",(V331-V330),LN(V331/V330)))</f>
        <v/>
      </c>
      <c r="AI331" s="9">
        <f>IF(OR($S331="",$S330=""),"",IF($E$5="diff",(W331-W330),LN(W331/W330)))</f>
        <v/>
      </c>
      <c r="AJ331" s="9">
        <f>IF(OR($S331="",$S330=""),"",IF($F$5="diff",(X331-X330),LN(X331/X330)))</f>
        <v/>
      </c>
      <c r="AK331" s="9">
        <f>IF(OR($S331="",$S330=""),"",IF($G$5="diff",(Y331-Y330),LN(Y331/Y330)))</f>
        <v/>
      </c>
      <c r="AL331" s="9">
        <f>IF(OR($S331="",$S330=""),"",IF($H$5="diff",(Z331-Z330),LN(Z331/Z330)))</f>
        <v/>
      </c>
      <c r="AM331" s="9">
        <f>IF(OR($S331="",$S330=""),"",IF($I$5="diff",(AA331-AA330),LN(AA331/AA330)))</f>
        <v/>
      </c>
      <c r="AN331" s="9">
        <f>IF(OR($S331="",$S330=""),"",IF($J$5="diff",(AB331-AB330),LN(AB331/AB330)))</f>
        <v/>
      </c>
      <c r="AO331" s="9">
        <f>IF(OR($S331="",$S330=""),"",IF($K$5="diff",(AC331-AC330),LN(AC331/AC330)))</f>
        <v/>
      </c>
      <c r="AR331" s="9">
        <f>IF($AF331="","",$AU$13+$AU$4*AG331+$AU$5*AH331+$AU$6*AI331+$AU$7*AJ331+$AU$8*AK331+$AU$9*AL331+$AU$10*AM331+$AU$11*AN331+$AU$12*AO331)</f>
        <v/>
      </c>
      <c r="AY331" s="10">
        <f>IF(AND((ROW()-7)&gt;=$Q$5,(ROW()-6)&lt;=$Q$3),INDEX(LINEST(OFFSET(AF331,1-$Q$5,0,$Q$5,1),OFFSET(AG331,1-$Q$5,0,$Q$5,9),TRUE,TRUE),1,10)*$Q$4,"")</f>
        <v/>
      </c>
      <c r="AZ331" s="9">
        <f>IF(AND((ROW()-7)&gt;=$Q$5,(ROW()-6)&lt;=$Q$3),INDEX(LINEST(OFFSET(AF331,1-$Q$5,0,$Q$5,1),OFFSET(AG331,1-$Q$5,0,$Q$5,9),TRUE,TRUE),1,9),"")</f>
        <v/>
      </c>
      <c r="BA331" s="9">
        <f>IF(AND((ROW()-7)&gt;=$Q$5,(ROW()-6)&lt;=$Q$3),INDEX(LINEST(OFFSET(AF331,1-$Q$5,0,$Q$5,1),OFFSET(AG331,1-$Q$5,0,$Q$5,9),TRUE,TRUE),1,8),"")</f>
        <v/>
      </c>
      <c r="BB331" s="9">
        <f>IF(AND((ROW()-7)&gt;=$Q$5,(ROW()-6)&lt;=$Q$3),INDEX(LINEST(OFFSET(AF331,1-$Q$5,0,$Q$5,1),OFFSET(AG331,1-$Q$5,0,$Q$5,9),TRUE,TRUE),1,7),"")</f>
        <v/>
      </c>
      <c r="BC331" s="9">
        <f>IF(AND((ROW()-7)&gt;=$Q$5,(ROW()-6)&lt;=$Q$3),INDEX(LINEST(OFFSET(AF331,1-$Q$5,0,$Q$5,1),OFFSET(AG331,1-$Q$5,0,$Q$5,9),TRUE,TRUE),1,6),"")</f>
        <v/>
      </c>
      <c r="BD331" s="9">
        <f>IF(AND((ROW()-7)&gt;=$Q$5,(ROW()-6)&lt;=$Q$3),INDEX(LINEST(OFFSET(AF331,1-$Q$5,0,$Q$5,1),OFFSET(AG331,1-$Q$5,0,$Q$5,9),TRUE,TRUE),1,5),"")</f>
        <v/>
      </c>
      <c r="BE331" s="9">
        <f>IF(AND((ROW()-7)&gt;=$Q$5,(ROW()-6)&lt;=$Q$3),INDEX(LINEST(OFFSET(AF331,1-$Q$5,0,$Q$5,1),OFFSET(AG331,1-$Q$5,0,$Q$5,9),TRUE,TRUE),1,4),"")</f>
        <v/>
      </c>
      <c r="BF331" s="9">
        <f>IF(AND((ROW()-7)&gt;=$Q$5,(ROW()-6)&lt;=$Q$3),INDEX(LINEST(OFFSET(AF331,1-$Q$5,0,$Q$5,1),OFFSET(AG331,1-$Q$5,0,$Q$5,9),TRUE,TRUE),1,3),"")</f>
        <v/>
      </c>
      <c r="BG331" s="9">
        <f>IF(AND((ROW()-7)&gt;=$Q$5,(ROW()-6)&lt;=$Q$3),INDEX(LINEST(OFFSET(AF331,1-$Q$5,0,$Q$5,1),OFFSET(AG331,1-$Q$5,0,$Q$5,9),TRUE,TRUE),1,2),"")</f>
        <v/>
      </c>
      <c r="BH331" s="9">
        <f>IF(AND((ROW()-7)&gt;=$Q$5,(ROW()-6)&lt;=$Q$3),INDEX(LINEST(OFFSET(AF331,1-$Q$5,0,$Q$5,1),OFFSET(AG331,1-$Q$5,0,$Q$5,9),TRUE,TRUE),1,1),"")</f>
        <v/>
      </c>
      <c r="BI331" s="10">
        <f>IF(AND((ROW()-7)&gt;=$Q$5,(ROW()-6)&lt;=$Q$3),INDEX(LINEST(OFFSET(AF331,1-$Q$5,0,$Q$5,1),OFFSET(AG331,1-$Q$5,0,$Q$5,9),TRUE,TRUE),3,1),"")</f>
        <v/>
      </c>
      <c r="BL331" s="9">
        <f>IF(AND((ROW()-6)&lt;=$Q$3,ISNUMBER(AY330)),AY330/$Q$4+AZ330*AG331+BA330*AH331+BB330*AI331+BC330*AJ331+BD330*AK331+BE330*AL331+BF330*AM331+BG330*AN331+BH330*AO331,"")</f>
        <v/>
      </c>
      <c r="BM331">
        <f>IF(ISNUMBER(BL331),AVERAGE(OFFSET(AF330,1-$Q$5,0,$Q$5,1)),"")</f>
        <v/>
      </c>
      <c r="BN331">
        <f>IF(ISNUMBER(BL331),(AF331-BL331)^2,"")</f>
        <v/>
      </c>
      <c r="BO331">
        <f>IF(ISNUMBER(BL331),AF331^2,"")</f>
        <v/>
      </c>
      <c r="BP331">
        <f>IF(ISNUMBER(BL331),(AF331-BM331)^2,"")</f>
        <v/>
      </c>
    </row>
    <row r="332">
      <c r="O332">
        <f>IF($R332="","",IF($Q$1="Weekly",INT(($R332-2)/7),IF($Q$1="Quarterly",YEAR($R332)*4+ROUNDUP(MONTH($R332)/3),YEAR($R332)*12+MONTH($R332))))</f>
        <v/>
      </c>
      <c r="P332">
        <f>IF($R332="","",IF($R333="",1,IF($O332&lt;&gt;$O333,1,0)))</f>
        <v/>
      </c>
      <c r="Q332">
        <f>IF($P332=1,SUM($P$7:$P332),"")</f>
        <v/>
      </c>
      <c r="R332">
        <f>IF($A332="","",IF(ISNUMBER($A332),$A332,IFERROR(DATEVALUE($A332),NA())))</f>
        <v/>
      </c>
      <c r="S332" s="7">
        <f>IFERROR(INDEX($R$7:$R$60000,MATCH(ROW()-6,$Q$7:$Q$60000,0)),"")</f>
        <v/>
      </c>
      <c r="T332">
        <f>IFERROR(INDEX($B$7:$B$60000,MATCH(ROW()-6,$Q$7:$Q$60000,0))*1,"")</f>
        <v/>
      </c>
      <c r="U332">
        <f>IFERROR(INDEX($C$7:$C$60000,MATCH(ROW()-6,$Q$7:$Q$60000,0))*1,"")</f>
        <v/>
      </c>
      <c r="V332">
        <f>IFERROR(INDEX($D$7:$D$60000,MATCH(ROW()-6,$Q$7:$Q$60000,0))*1,"")</f>
        <v/>
      </c>
      <c r="W332">
        <f>IFERROR(INDEX($E$7:$E$60000,MATCH(ROW()-6,$Q$7:$Q$60000,0))*1,"")</f>
        <v/>
      </c>
      <c r="X332">
        <f>IFERROR(INDEX($F$7:$F$60000,MATCH(ROW()-6,$Q$7:$Q$60000,0))*1,"")</f>
        <v/>
      </c>
      <c r="Y332">
        <f>IFERROR(INDEX($G$7:$G$60000,MATCH(ROW()-6,$Q$7:$Q$60000,0))*1,"")</f>
        <v/>
      </c>
      <c r="Z332">
        <f>IFERROR(INDEX($H$7:$H$60000,MATCH(ROW()-6,$Q$7:$Q$60000,0))*1,"")</f>
        <v/>
      </c>
      <c r="AA332">
        <f>IFERROR(INDEX($I$7:$I$60000,MATCH(ROW()-6,$Q$7:$Q$60000,0))*1,"")</f>
        <v/>
      </c>
      <c r="AB332">
        <f>IFERROR(INDEX($J$7:$J$60000,MATCH(ROW()-6,$Q$7:$Q$60000,0))*1,"")</f>
        <v/>
      </c>
      <c r="AC332">
        <f>IFERROR(INDEX($K$7:$K$60000,MATCH(ROW()-6,$Q$7:$Q$60000,0))*1,"")</f>
        <v/>
      </c>
      <c r="AF332" s="9">
        <f>IF(OR($S332="",$S331=""),"",IF($B$5="diff",($T332-$T331),LN($T332/$T331)))</f>
        <v/>
      </c>
      <c r="AG332" s="9">
        <f>IF(OR($S332="",$S331=""),"",IF($C$5="diff",(U332-U331),LN(U332/U331)))</f>
        <v/>
      </c>
      <c r="AH332" s="9">
        <f>IF(OR($S332="",$S331=""),"",IF($D$5="diff",(V332-V331),LN(V332/V331)))</f>
        <v/>
      </c>
      <c r="AI332" s="9">
        <f>IF(OR($S332="",$S331=""),"",IF($E$5="diff",(W332-W331),LN(W332/W331)))</f>
        <v/>
      </c>
      <c r="AJ332" s="9">
        <f>IF(OR($S332="",$S331=""),"",IF($F$5="diff",(X332-X331),LN(X332/X331)))</f>
        <v/>
      </c>
      <c r="AK332" s="9">
        <f>IF(OR($S332="",$S331=""),"",IF($G$5="diff",(Y332-Y331),LN(Y332/Y331)))</f>
        <v/>
      </c>
      <c r="AL332" s="9">
        <f>IF(OR($S332="",$S331=""),"",IF($H$5="diff",(Z332-Z331),LN(Z332/Z331)))</f>
        <v/>
      </c>
      <c r="AM332" s="9">
        <f>IF(OR($S332="",$S331=""),"",IF($I$5="diff",(AA332-AA331),LN(AA332/AA331)))</f>
        <v/>
      </c>
      <c r="AN332" s="9">
        <f>IF(OR($S332="",$S331=""),"",IF($J$5="diff",(AB332-AB331),LN(AB332/AB331)))</f>
        <v/>
      </c>
      <c r="AO332" s="9">
        <f>IF(OR($S332="",$S331=""),"",IF($K$5="diff",(AC332-AC331),LN(AC332/AC331)))</f>
        <v/>
      </c>
      <c r="AR332" s="9">
        <f>IF($AF332="","",$AU$13+$AU$4*AG332+$AU$5*AH332+$AU$6*AI332+$AU$7*AJ332+$AU$8*AK332+$AU$9*AL332+$AU$10*AM332+$AU$11*AN332+$AU$12*AO332)</f>
        <v/>
      </c>
      <c r="AY332" s="10">
        <f>IF(AND((ROW()-7)&gt;=$Q$5,(ROW()-6)&lt;=$Q$3),INDEX(LINEST(OFFSET(AF332,1-$Q$5,0,$Q$5,1),OFFSET(AG332,1-$Q$5,0,$Q$5,9),TRUE,TRUE),1,10)*$Q$4,"")</f>
        <v/>
      </c>
      <c r="AZ332" s="9">
        <f>IF(AND((ROW()-7)&gt;=$Q$5,(ROW()-6)&lt;=$Q$3),INDEX(LINEST(OFFSET(AF332,1-$Q$5,0,$Q$5,1),OFFSET(AG332,1-$Q$5,0,$Q$5,9),TRUE,TRUE),1,9),"")</f>
        <v/>
      </c>
      <c r="BA332" s="9">
        <f>IF(AND((ROW()-7)&gt;=$Q$5,(ROW()-6)&lt;=$Q$3),INDEX(LINEST(OFFSET(AF332,1-$Q$5,0,$Q$5,1),OFFSET(AG332,1-$Q$5,0,$Q$5,9),TRUE,TRUE),1,8),"")</f>
        <v/>
      </c>
      <c r="BB332" s="9">
        <f>IF(AND((ROW()-7)&gt;=$Q$5,(ROW()-6)&lt;=$Q$3),INDEX(LINEST(OFFSET(AF332,1-$Q$5,0,$Q$5,1),OFFSET(AG332,1-$Q$5,0,$Q$5,9),TRUE,TRUE),1,7),"")</f>
        <v/>
      </c>
      <c r="BC332" s="9">
        <f>IF(AND((ROW()-7)&gt;=$Q$5,(ROW()-6)&lt;=$Q$3),INDEX(LINEST(OFFSET(AF332,1-$Q$5,0,$Q$5,1),OFFSET(AG332,1-$Q$5,0,$Q$5,9),TRUE,TRUE),1,6),"")</f>
        <v/>
      </c>
      <c r="BD332" s="9">
        <f>IF(AND((ROW()-7)&gt;=$Q$5,(ROW()-6)&lt;=$Q$3),INDEX(LINEST(OFFSET(AF332,1-$Q$5,0,$Q$5,1),OFFSET(AG332,1-$Q$5,0,$Q$5,9),TRUE,TRUE),1,5),"")</f>
        <v/>
      </c>
      <c r="BE332" s="9">
        <f>IF(AND((ROW()-7)&gt;=$Q$5,(ROW()-6)&lt;=$Q$3),INDEX(LINEST(OFFSET(AF332,1-$Q$5,0,$Q$5,1),OFFSET(AG332,1-$Q$5,0,$Q$5,9),TRUE,TRUE),1,4),"")</f>
        <v/>
      </c>
      <c r="BF332" s="9">
        <f>IF(AND((ROW()-7)&gt;=$Q$5,(ROW()-6)&lt;=$Q$3),INDEX(LINEST(OFFSET(AF332,1-$Q$5,0,$Q$5,1),OFFSET(AG332,1-$Q$5,0,$Q$5,9),TRUE,TRUE),1,3),"")</f>
        <v/>
      </c>
      <c r="BG332" s="9">
        <f>IF(AND((ROW()-7)&gt;=$Q$5,(ROW()-6)&lt;=$Q$3),INDEX(LINEST(OFFSET(AF332,1-$Q$5,0,$Q$5,1),OFFSET(AG332,1-$Q$5,0,$Q$5,9),TRUE,TRUE),1,2),"")</f>
        <v/>
      </c>
      <c r="BH332" s="9">
        <f>IF(AND((ROW()-7)&gt;=$Q$5,(ROW()-6)&lt;=$Q$3),INDEX(LINEST(OFFSET(AF332,1-$Q$5,0,$Q$5,1),OFFSET(AG332,1-$Q$5,0,$Q$5,9),TRUE,TRUE),1,1),"")</f>
        <v/>
      </c>
      <c r="BI332" s="10">
        <f>IF(AND((ROW()-7)&gt;=$Q$5,(ROW()-6)&lt;=$Q$3),INDEX(LINEST(OFFSET(AF332,1-$Q$5,0,$Q$5,1),OFFSET(AG332,1-$Q$5,0,$Q$5,9),TRUE,TRUE),3,1),"")</f>
        <v/>
      </c>
      <c r="BL332" s="9">
        <f>IF(AND((ROW()-6)&lt;=$Q$3,ISNUMBER(AY331)),AY331/$Q$4+AZ331*AG332+BA331*AH332+BB331*AI332+BC331*AJ332+BD331*AK332+BE331*AL332+BF331*AM332+BG331*AN332+BH331*AO332,"")</f>
        <v/>
      </c>
      <c r="BM332">
        <f>IF(ISNUMBER(BL332),AVERAGE(OFFSET(AF331,1-$Q$5,0,$Q$5,1)),"")</f>
        <v/>
      </c>
      <c r="BN332">
        <f>IF(ISNUMBER(BL332),(AF332-BL332)^2,"")</f>
        <v/>
      </c>
      <c r="BO332">
        <f>IF(ISNUMBER(BL332),AF332^2,"")</f>
        <v/>
      </c>
      <c r="BP332">
        <f>IF(ISNUMBER(BL332),(AF332-BM332)^2,"")</f>
        <v/>
      </c>
    </row>
    <row r="333">
      <c r="O333">
        <f>IF($R333="","",IF($Q$1="Weekly",INT(($R333-2)/7),IF($Q$1="Quarterly",YEAR($R333)*4+ROUNDUP(MONTH($R333)/3),YEAR($R333)*12+MONTH($R333))))</f>
        <v/>
      </c>
      <c r="P333">
        <f>IF($R333="","",IF($R334="",1,IF($O333&lt;&gt;$O334,1,0)))</f>
        <v/>
      </c>
      <c r="Q333">
        <f>IF($P333=1,SUM($P$7:$P333),"")</f>
        <v/>
      </c>
      <c r="R333">
        <f>IF($A333="","",IF(ISNUMBER($A333),$A333,IFERROR(DATEVALUE($A333),NA())))</f>
        <v/>
      </c>
      <c r="S333" s="7">
        <f>IFERROR(INDEX($R$7:$R$60000,MATCH(ROW()-6,$Q$7:$Q$60000,0)),"")</f>
        <v/>
      </c>
      <c r="T333">
        <f>IFERROR(INDEX($B$7:$B$60000,MATCH(ROW()-6,$Q$7:$Q$60000,0))*1,"")</f>
        <v/>
      </c>
      <c r="U333">
        <f>IFERROR(INDEX($C$7:$C$60000,MATCH(ROW()-6,$Q$7:$Q$60000,0))*1,"")</f>
        <v/>
      </c>
      <c r="V333">
        <f>IFERROR(INDEX($D$7:$D$60000,MATCH(ROW()-6,$Q$7:$Q$60000,0))*1,"")</f>
        <v/>
      </c>
      <c r="W333">
        <f>IFERROR(INDEX($E$7:$E$60000,MATCH(ROW()-6,$Q$7:$Q$60000,0))*1,"")</f>
        <v/>
      </c>
      <c r="X333">
        <f>IFERROR(INDEX($F$7:$F$60000,MATCH(ROW()-6,$Q$7:$Q$60000,0))*1,"")</f>
        <v/>
      </c>
      <c r="Y333">
        <f>IFERROR(INDEX($G$7:$G$60000,MATCH(ROW()-6,$Q$7:$Q$60000,0))*1,"")</f>
        <v/>
      </c>
      <c r="Z333">
        <f>IFERROR(INDEX($H$7:$H$60000,MATCH(ROW()-6,$Q$7:$Q$60000,0))*1,"")</f>
        <v/>
      </c>
      <c r="AA333">
        <f>IFERROR(INDEX($I$7:$I$60000,MATCH(ROW()-6,$Q$7:$Q$60000,0))*1,"")</f>
        <v/>
      </c>
      <c r="AB333">
        <f>IFERROR(INDEX($J$7:$J$60000,MATCH(ROW()-6,$Q$7:$Q$60000,0))*1,"")</f>
        <v/>
      </c>
      <c r="AC333">
        <f>IFERROR(INDEX($K$7:$K$60000,MATCH(ROW()-6,$Q$7:$Q$60000,0))*1,"")</f>
        <v/>
      </c>
      <c r="AF333" s="9">
        <f>IF(OR($S333="",$S332=""),"",IF($B$5="diff",($T333-$T332),LN($T333/$T332)))</f>
        <v/>
      </c>
      <c r="AG333" s="9">
        <f>IF(OR($S333="",$S332=""),"",IF($C$5="diff",(U333-U332),LN(U333/U332)))</f>
        <v/>
      </c>
      <c r="AH333" s="9">
        <f>IF(OR($S333="",$S332=""),"",IF($D$5="diff",(V333-V332),LN(V333/V332)))</f>
        <v/>
      </c>
      <c r="AI333" s="9">
        <f>IF(OR($S333="",$S332=""),"",IF($E$5="diff",(W333-W332),LN(W333/W332)))</f>
        <v/>
      </c>
      <c r="AJ333" s="9">
        <f>IF(OR($S333="",$S332=""),"",IF($F$5="diff",(X333-X332),LN(X333/X332)))</f>
        <v/>
      </c>
      <c r="AK333" s="9">
        <f>IF(OR($S333="",$S332=""),"",IF($G$5="diff",(Y333-Y332),LN(Y333/Y332)))</f>
        <v/>
      </c>
      <c r="AL333" s="9">
        <f>IF(OR($S333="",$S332=""),"",IF($H$5="diff",(Z333-Z332),LN(Z333/Z332)))</f>
        <v/>
      </c>
      <c r="AM333" s="9">
        <f>IF(OR($S333="",$S332=""),"",IF($I$5="diff",(AA333-AA332),LN(AA333/AA332)))</f>
        <v/>
      </c>
      <c r="AN333" s="9">
        <f>IF(OR($S333="",$S332=""),"",IF($J$5="diff",(AB333-AB332),LN(AB333/AB332)))</f>
        <v/>
      </c>
      <c r="AO333" s="9">
        <f>IF(OR($S333="",$S332=""),"",IF($K$5="diff",(AC333-AC332),LN(AC333/AC332)))</f>
        <v/>
      </c>
      <c r="AR333" s="9">
        <f>IF($AF333="","",$AU$13+$AU$4*AG333+$AU$5*AH333+$AU$6*AI333+$AU$7*AJ333+$AU$8*AK333+$AU$9*AL333+$AU$10*AM333+$AU$11*AN333+$AU$12*AO333)</f>
        <v/>
      </c>
      <c r="AY333" s="10">
        <f>IF(AND((ROW()-7)&gt;=$Q$5,(ROW()-6)&lt;=$Q$3),INDEX(LINEST(OFFSET(AF333,1-$Q$5,0,$Q$5,1),OFFSET(AG333,1-$Q$5,0,$Q$5,9),TRUE,TRUE),1,10)*$Q$4,"")</f>
        <v/>
      </c>
      <c r="AZ333" s="9">
        <f>IF(AND((ROW()-7)&gt;=$Q$5,(ROW()-6)&lt;=$Q$3),INDEX(LINEST(OFFSET(AF333,1-$Q$5,0,$Q$5,1),OFFSET(AG333,1-$Q$5,0,$Q$5,9),TRUE,TRUE),1,9),"")</f>
        <v/>
      </c>
      <c r="BA333" s="9">
        <f>IF(AND((ROW()-7)&gt;=$Q$5,(ROW()-6)&lt;=$Q$3),INDEX(LINEST(OFFSET(AF333,1-$Q$5,0,$Q$5,1),OFFSET(AG333,1-$Q$5,0,$Q$5,9),TRUE,TRUE),1,8),"")</f>
        <v/>
      </c>
      <c r="BB333" s="9">
        <f>IF(AND((ROW()-7)&gt;=$Q$5,(ROW()-6)&lt;=$Q$3),INDEX(LINEST(OFFSET(AF333,1-$Q$5,0,$Q$5,1),OFFSET(AG333,1-$Q$5,0,$Q$5,9),TRUE,TRUE),1,7),"")</f>
        <v/>
      </c>
      <c r="BC333" s="9">
        <f>IF(AND((ROW()-7)&gt;=$Q$5,(ROW()-6)&lt;=$Q$3),INDEX(LINEST(OFFSET(AF333,1-$Q$5,0,$Q$5,1),OFFSET(AG333,1-$Q$5,0,$Q$5,9),TRUE,TRUE),1,6),"")</f>
        <v/>
      </c>
      <c r="BD333" s="9">
        <f>IF(AND((ROW()-7)&gt;=$Q$5,(ROW()-6)&lt;=$Q$3),INDEX(LINEST(OFFSET(AF333,1-$Q$5,0,$Q$5,1),OFFSET(AG333,1-$Q$5,0,$Q$5,9),TRUE,TRUE),1,5),"")</f>
        <v/>
      </c>
      <c r="BE333" s="9">
        <f>IF(AND((ROW()-7)&gt;=$Q$5,(ROW()-6)&lt;=$Q$3),INDEX(LINEST(OFFSET(AF333,1-$Q$5,0,$Q$5,1),OFFSET(AG333,1-$Q$5,0,$Q$5,9),TRUE,TRUE),1,4),"")</f>
        <v/>
      </c>
      <c r="BF333" s="9">
        <f>IF(AND((ROW()-7)&gt;=$Q$5,(ROW()-6)&lt;=$Q$3),INDEX(LINEST(OFFSET(AF333,1-$Q$5,0,$Q$5,1),OFFSET(AG333,1-$Q$5,0,$Q$5,9),TRUE,TRUE),1,3),"")</f>
        <v/>
      </c>
      <c r="BG333" s="9">
        <f>IF(AND((ROW()-7)&gt;=$Q$5,(ROW()-6)&lt;=$Q$3),INDEX(LINEST(OFFSET(AF333,1-$Q$5,0,$Q$5,1),OFFSET(AG333,1-$Q$5,0,$Q$5,9),TRUE,TRUE),1,2),"")</f>
        <v/>
      </c>
      <c r="BH333" s="9">
        <f>IF(AND((ROW()-7)&gt;=$Q$5,(ROW()-6)&lt;=$Q$3),INDEX(LINEST(OFFSET(AF333,1-$Q$5,0,$Q$5,1),OFFSET(AG333,1-$Q$5,0,$Q$5,9),TRUE,TRUE),1,1),"")</f>
        <v/>
      </c>
      <c r="BI333" s="10">
        <f>IF(AND((ROW()-7)&gt;=$Q$5,(ROW()-6)&lt;=$Q$3),INDEX(LINEST(OFFSET(AF333,1-$Q$5,0,$Q$5,1),OFFSET(AG333,1-$Q$5,0,$Q$5,9),TRUE,TRUE),3,1),"")</f>
        <v/>
      </c>
      <c r="BL333" s="9">
        <f>IF(AND((ROW()-6)&lt;=$Q$3,ISNUMBER(AY332)),AY332/$Q$4+AZ332*AG333+BA332*AH333+BB332*AI333+BC332*AJ333+BD332*AK333+BE332*AL333+BF332*AM333+BG332*AN333+BH332*AO333,"")</f>
        <v/>
      </c>
      <c r="BM333">
        <f>IF(ISNUMBER(BL333),AVERAGE(OFFSET(AF332,1-$Q$5,0,$Q$5,1)),"")</f>
        <v/>
      </c>
      <c r="BN333">
        <f>IF(ISNUMBER(BL333),(AF333-BL333)^2,"")</f>
        <v/>
      </c>
      <c r="BO333">
        <f>IF(ISNUMBER(BL333),AF333^2,"")</f>
        <v/>
      </c>
      <c r="BP333">
        <f>IF(ISNUMBER(BL333),(AF333-BM333)^2,"")</f>
        <v/>
      </c>
    </row>
    <row r="334">
      <c r="O334">
        <f>IF($R334="","",IF($Q$1="Weekly",INT(($R334-2)/7),IF($Q$1="Quarterly",YEAR($R334)*4+ROUNDUP(MONTH($R334)/3),YEAR($R334)*12+MONTH($R334))))</f>
        <v/>
      </c>
      <c r="P334">
        <f>IF($R334="","",IF($R335="",1,IF($O334&lt;&gt;$O335,1,0)))</f>
        <v/>
      </c>
      <c r="Q334">
        <f>IF($P334=1,SUM($P$7:$P334),"")</f>
        <v/>
      </c>
      <c r="R334">
        <f>IF($A334="","",IF(ISNUMBER($A334),$A334,IFERROR(DATEVALUE($A334),NA())))</f>
        <v/>
      </c>
      <c r="S334" s="7">
        <f>IFERROR(INDEX($R$7:$R$60000,MATCH(ROW()-6,$Q$7:$Q$60000,0)),"")</f>
        <v/>
      </c>
      <c r="T334">
        <f>IFERROR(INDEX($B$7:$B$60000,MATCH(ROW()-6,$Q$7:$Q$60000,0))*1,"")</f>
        <v/>
      </c>
      <c r="U334">
        <f>IFERROR(INDEX($C$7:$C$60000,MATCH(ROW()-6,$Q$7:$Q$60000,0))*1,"")</f>
        <v/>
      </c>
      <c r="V334">
        <f>IFERROR(INDEX($D$7:$D$60000,MATCH(ROW()-6,$Q$7:$Q$60000,0))*1,"")</f>
        <v/>
      </c>
      <c r="W334">
        <f>IFERROR(INDEX($E$7:$E$60000,MATCH(ROW()-6,$Q$7:$Q$60000,0))*1,"")</f>
        <v/>
      </c>
      <c r="X334">
        <f>IFERROR(INDEX($F$7:$F$60000,MATCH(ROW()-6,$Q$7:$Q$60000,0))*1,"")</f>
        <v/>
      </c>
      <c r="Y334">
        <f>IFERROR(INDEX($G$7:$G$60000,MATCH(ROW()-6,$Q$7:$Q$60000,0))*1,"")</f>
        <v/>
      </c>
      <c r="Z334">
        <f>IFERROR(INDEX($H$7:$H$60000,MATCH(ROW()-6,$Q$7:$Q$60000,0))*1,"")</f>
        <v/>
      </c>
      <c r="AA334">
        <f>IFERROR(INDEX($I$7:$I$60000,MATCH(ROW()-6,$Q$7:$Q$60000,0))*1,"")</f>
        <v/>
      </c>
      <c r="AB334">
        <f>IFERROR(INDEX($J$7:$J$60000,MATCH(ROW()-6,$Q$7:$Q$60000,0))*1,"")</f>
        <v/>
      </c>
      <c r="AC334">
        <f>IFERROR(INDEX($K$7:$K$60000,MATCH(ROW()-6,$Q$7:$Q$60000,0))*1,"")</f>
        <v/>
      </c>
      <c r="AF334" s="9">
        <f>IF(OR($S334="",$S333=""),"",IF($B$5="diff",($T334-$T333),LN($T334/$T333)))</f>
        <v/>
      </c>
      <c r="AG334" s="9">
        <f>IF(OR($S334="",$S333=""),"",IF($C$5="diff",(U334-U333),LN(U334/U333)))</f>
        <v/>
      </c>
      <c r="AH334" s="9">
        <f>IF(OR($S334="",$S333=""),"",IF($D$5="diff",(V334-V333),LN(V334/V333)))</f>
        <v/>
      </c>
      <c r="AI334" s="9">
        <f>IF(OR($S334="",$S333=""),"",IF($E$5="diff",(W334-W333),LN(W334/W333)))</f>
        <v/>
      </c>
      <c r="AJ334" s="9">
        <f>IF(OR($S334="",$S333=""),"",IF($F$5="diff",(X334-X333),LN(X334/X333)))</f>
        <v/>
      </c>
      <c r="AK334" s="9">
        <f>IF(OR($S334="",$S333=""),"",IF($G$5="diff",(Y334-Y333),LN(Y334/Y333)))</f>
        <v/>
      </c>
      <c r="AL334" s="9">
        <f>IF(OR($S334="",$S333=""),"",IF($H$5="diff",(Z334-Z333),LN(Z334/Z333)))</f>
        <v/>
      </c>
      <c r="AM334" s="9">
        <f>IF(OR($S334="",$S333=""),"",IF($I$5="diff",(AA334-AA333),LN(AA334/AA333)))</f>
        <v/>
      </c>
      <c r="AN334" s="9">
        <f>IF(OR($S334="",$S333=""),"",IF($J$5="diff",(AB334-AB333),LN(AB334/AB333)))</f>
        <v/>
      </c>
      <c r="AO334" s="9">
        <f>IF(OR($S334="",$S333=""),"",IF($K$5="diff",(AC334-AC333),LN(AC334/AC333)))</f>
        <v/>
      </c>
      <c r="AR334" s="9">
        <f>IF($AF334="","",$AU$13+$AU$4*AG334+$AU$5*AH334+$AU$6*AI334+$AU$7*AJ334+$AU$8*AK334+$AU$9*AL334+$AU$10*AM334+$AU$11*AN334+$AU$12*AO334)</f>
        <v/>
      </c>
      <c r="AY334" s="10">
        <f>IF(AND((ROW()-7)&gt;=$Q$5,(ROW()-6)&lt;=$Q$3),INDEX(LINEST(OFFSET(AF334,1-$Q$5,0,$Q$5,1),OFFSET(AG334,1-$Q$5,0,$Q$5,9),TRUE,TRUE),1,10)*$Q$4,"")</f>
        <v/>
      </c>
      <c r="AZ334" s="9">
        <f>IF(AND((ROW()-7)&gt;=$Q$5,(ROW()-6)&lt;=$Q$3),INDEX(LINEST(OFFSET(AF334,1-$Q$5,0,$Q$5,1),OFFSET(AG334,1-$Q$5,0,$Q$5,9),TRUE,TRUE),1,9),"")</f>
        <v/>
      </c>
      <c r="BA334" s="9">
        <f>IF(AND((ROW()-7)&gt;=$Q$5,(ROW()-6)&lt;=$Q$3),INDEX(LINEST(OFFSET(AF334,1-$Q$5,0,$Q$5,1),OFFSET(AG334,1-$Q$5,0,$Q$5,9),TRUE,TRUE),1,8),"")</f>
        <v/>
      </c>
      <c r="BB334" s="9">
        <f>IF(AND((ROW()-7)&gt;=$Q$5,(ROW()-6)&lt;=$Q$3),INDEX(LINEST(OFFSET(AF334,1-$Q$5,0,$Q$5,1),OFFSET(AG334,1-$Q$5,0,$Q$5,9),TRUE,TRUE),1,7),"")</f>
        <v/>
      </c>
      <c r="BC334" s="9">
        <f>IF(AND((ROW()-7)&gt;=$Q$5,(ROW()-6)&lt;=$Q$3),INDEX(LINEST(OFFSET(AF334,1-$Q$5,0,$Q$5,1),OFFSET(AG334,1-$Q$5,0,$Q$5,9),TRUE,TRUE),1,6),"")</f>
        <v/>
      </c>
      <c r="BD334" s="9">
        <f>IF(AND((ROW()-7)&gt;=$Q$5,(ROW()-6)&lt;=$Q$3),INDEX(LINEST(OFFSET(AF334,1-$Q$5,0,$Q$5,1),OFFSET(AG334,1-$Q$5,0,$Q$5,9),TRUE,TRUE),1,5),"")</f>
        <v/>
      </c>
      <c r="BE334" s="9">
        <f>IF(AND((ROW()-7)&gt;=$Q$5,(ROW()-6)&lt;=$Q$3),INDEX(LINEST(OFFSET(AF334,1-$Q$5,0,$Q$5,1),OFFSET(AG334,1-$Q$5,0,$Q$5,9),TRUE,TRUE),1,4),"")</f>
        <v/>
      </c>
      <c r="BF334" s="9">
        <f>IF(AND((ROW()-7)&gt;=$Q$5,(ROW()-6)&lt;=$Q$3),INDEX(LINEST(OFFSET(AF334,1-$Q$5,0,$Q$5,1),OFFSET(AG334,1-$Q$5,0,$Q$5,9),TRUE,TRUE),1,3),"")</f>
        <v/>
      </c>
      <c r="BG334" s="9">
        <f>IF(AND((ROW()-7)&gt;=$Q$5,(ROW()-6)&lt;=$Q$3),INDEX(LINEST(OFFSET(AF334,1-$Q$5,0,$Q$5,1),OFFSET(AG334,1-$Q$5,0,$Q$5,9),TRUE,TRUE),1,2),"")</f>
        <v/>
      </c>
      <c r="BH334" s="9">
        <f>IF(AND((ROW()-7)&gt;=$Q$5,(ROW()-6)&lt;=$Q$3),INDEX(LINEST(OFFSET(AF334,1-$Q$5,0,$Q$5,1),OFFSET(AG334,1-$Q$5,0,$Q$5,9),TRUE,TRUE),1,1),"")</f>
        <v/>
      </c>
      <c r="BI334" s="10">
        <f>IF(AND((ROW()-7)&gt;=$Q$5,(ROW()-6)&lt;=$Q$3),INDEX(LINEST(OFFSET(AF334,1-$Q$5,0,$Q$5,1),OFFSET(AG334,1-$Q$5,0,$Q$5,9),TRUE,TRUE),3,1),"")</f>
        <v/>
      </c>
      <c r="BL334" s="9">
        <f>IF(AND((ROW()-6)&lt;=$Q$3,ISNUMBER(AY333)),AY333/$Q$4+AZ333*AG334+BA333*AH334+BB333*AI334+BC333*AJ334+BD333*AK334+BE333*AL334+BF333*AM334+BG333*AN334+BH333*AO334,"")</f>
        <v/>
      </c>
      <c r="BM334">
        <f>IF(ISNUMBER(BL334),AVERAGE(OFFSET(AF333,1-$Q$5,0,$Q$5,1)),"")</f>
        <v/>
      </c>
      <c r="BN334">
        <f>IF(ISNUMBER(BL334),(AF334-BL334)^2,"")</f>
        <v/>
      </c>
      <c r="BO334">
        <f>IF(ISNUMBER(BL334),AF334^2,"")</f>
        <v/>
      </c>
      <c r="BP334">
        <f>IF(ISNUMBER(BL334),(AF334-BM334)^2,"")</f>
        <v/>
      </c>
    </row>
    <row r="335">
      <c r="O335">
        <f>IF($R335="","",IF($Q$1="Weekly",INT(($R335-2)/7),IF($Q$1="Quarterly",YEAR($R335)*4+ROUNDUP(MONTH($R335)/3),YEAR($R335)*12+MONTH($R335))))</f>
        <v/>
      </c>
      <c r="P335">
        <f>IF($R335="","",IF($R336="",1,IF($O335&lt;&gt;$O336,1,0)))</f>
        <v/>
      </c>
      <c r="Q335">
        <f>IF($P335=1,SUM($P$7:$P335),"")</f>
        <v/>
      </c>
      <c r="R335">
        <f>IF($A335="","",IF(ISNUMBER($A335),$A335,IFERROR(DATEVALUE($A335),NA())))</f>
        <v/>
      </c>
      <c r="S335" s="7">
        <f>IFERROR(INDEX($R$7:$R$60000,MATCH(ROW()-6,$Q$7:$Q$60000,0)),"")</f>
        <v/>
      </c>
      <c r="T335">
        <f>IFERROR(INDEX($B$7:$B$60000,MATCH(ROW()-6,$Q$7:$Q$60000,0))*1,"")</f>
        <v/>
      </c>
      <c r="U335">
        <f>IFERROR(INDEX($C$7:$C$60000,MATCH(ROW()-6,$Q$7:$Q$60000,0))*1,"")</f>
        <v/>
      </c>
      <c r="V335">
        <f>IFERROR(INDEX($D$7:$D$60000,MATCH(ROW()-6,$Q$7:$Q$60000,0))*1,"")</f>
        <v/>
      </c>
      <c r="W335">
        <f>IFERROR(INDEX($E$7:$E$60000,MATCH(ROW()-6,$Q$7:$Q$60000,0))*1,"")</f>
        <v/>
      </c>
      <c r="X335">
        <f>IFERROR(INDEX($F$7:$F$60000,MATCH(ROW()-6,$Q$7:$Q$60000,0))*1,"")</f>
        <v/>
      </c>
      <c r="Y335">
        <f>IFERROR(INDEX($G$7:$G$60000,MATCH(ROW()-6,$Q$7:$Q$60000,0))*1,"")</f>
        <v/>
      </c>
      <c r="Z335">
        <f>IFERROR(INDEX($H$7:$H$60000,MATCH(ROW()-6,$Q$7:$Q$60000,0))*1,"")</f>
        <v/>
      </c>
      <c r="AA335">
        <f>IFERROR(INDEX($I$7:$I$60000,MATCH(ROW()-6,$Q$7:$Q$60000,0))*1,"")</f>
        <v/>
      </c>
      <c r="AB335">
        <f>IFERROR(INDEX($J$7:$J$60000,MATCH(ROW()-6,$Q$7:$Q$60000,0))*1,"")</f>
        <v/>
      </c>
      <c r="AC335">
        <f>IFERROR(INDEX($K$7:$K$60000,MATCH(ROW()-6,$Q$7:$Q$60000,0))*1,"")</f>
        <v/>
      </c>
      <c r="AF335" s="9">
        <f>IF(OR($S335="",$S334=""),"",IF($B$5="diff",($T335-$T334),LN($T335/$T334)))</f>
        <v/>
      </c>
      <c r="AG335" s="9">
        <f>IF(OR($S335="",$S334=""),"",IF($C$5="diff",(U335-U334),LN(U335/U334)))</f>
        <v/>
      </c>
      <c r="AH335" s="9">
        <f>IF(OR($S335="",$S334=""),"",IF($D$5="diff",(V335-V334),LN(V335/V334)))</f>
        <v/>
      </c>
      <c r="AI335" s="9">
        <f>IF(OR($S335="",$S334=""),"",IF($E$5="diff",(W335-W334),LN(W335/W334)))</f>
        <v/>
      </c>
      <c r="AJ335" s="9">
        <f>IF(OR($S335="",$S334=""),"",IF($F$5="diff",(X335-X334),LN(X335/X334)))</f>
        <v/>
      </c>
      <c r="AK335" s="9">
        <f>IF(OR($S335="",$S334=""),"",IF($G$5="diff",(Y335-Y334),LN(Y335/Y334)))</f>
        <v/>
      </c>
      <c r="AL335" s="9">
        <f>IF(OR($S335="",$S334=""),"",IF($H$5="diff",(Z335-Z334),LN(Z335/Z334)))</f>
        <v/>
      </c>
      <c r="AM335" s="9">
        <f>IF(OR($S335="",$S334=""),"",IF($I$5="diff",(AA335-AA334),LN(AA335/AA334)))</f>
        <v/>
      </c>
      <c r="AN335" s="9">
        <f>IF(OR($S335="",$S334=""),"",IF($J$5="diff",(AB335-AB334),LN(AB335/AB334)))</f>
        <v/>
      </c>
      <c r="AO335" s="9">
        <f>IF(OR($S335="",$S334=""),"",IF($K$5="diff",(AC335-AC334),LN(AC335/AC334)))</f>
        <v/>
      </c>
      <c r="AR335" s="9">
        <f>IF($AF335="","",$AU$13+$AU$4*AG335+$AU$5*AH335+$AU$6*AI335+$AU$7*AJ335+$AU$8*AK335+$AU$9*AL335+$AU$10*AM335+$AU$11*AN335+$AU$12*AO335)</f>
        <v/>
      </c>
      <c r="AY335" s="10">
        <f>IF(AND((ROW()-7)&gt;=$Q$5,(ROW()-6)&lt;=$Q$3),INDEX(LINEST(OFFSET(AF335,1-$Q$5,0,$Q$5,1),OFFSET(AG335,1-$Q$5,0,$Q$5,9),TRUE,TRUE),1,10)*$Q$4,"")</f>
        <v/>
      </c>
      <c r="AZ335" s="9">
        <f>IF(AND((ROW()-7)&gt;=$Q$5,(ROW()-6)&lt;=$Q$3),INDEX(LINEST(OFFSET(AF335,1-$Q$5,0,$Q$5,1),OFFSET(AG335,1-$Q$5,0,$Q$5,9),TRUE,TRUE),1,9),"")</f>
        <v/>
      </c>
      <c r="BA335" s="9">
        <f>IF(AND((ROW()-7)&gt;=$Q$5,(ROW()-6)&lt;=$Q$3),INDEX(LINEST(OFFSET(AF335,1-$Q$5,0,$Q$5,1),OFFSET(AG335,1-$Q$5,0,$Q$5,9),TRUE,TRUE),1,8),"")</f>
        <v/>
      </c>
      <c r="BB335" s="9">
        <f>IF(AND((ROW()-7)&gt;=$Q$5,(ROW()-6)&lt;=$Q$3),INDEX(LINEST(OFFSET(AF335,1-$Q$5,0,$Q$5,1),OFFSET(AG335,1-$Q$5,0,$Q$5,9),TRUE,TRUE),1,7),"")</f>
        <v/>
      </c>
      <c r="BC335" s="9">
        <f>IF(AND((ROW()-7)&gt;=$Q$5,(ROW()-6)&lt;=$Q$3),INDEX(LINEST(OFFSET(AF335,1-$Q$5,0,$Q$5,1),OFFSET(AG335,1-$Q$5,0,$Q$5,9),TRUE,TRUE),1,6),"")</f>
        <v/>
      </c>
      <c r="BD335" s="9">
        <f>IF(AND((ROW()-7)&gt;=$Q$5,(ROW()-6)&lt;=$Q$3),INDEX(LINEST(OFFSET(AF335,1-$Q$5,0,$Q$5,1),OFFSET(AG335,1-$Q$5,0,$Q$5,9),TRUE,TRUE),1,5),"")</f>
        <v/>
      </c>
      <c r="BE335" s="9">
        <f>IF(AND((ROW()-7)&gt;=$Q$5,(ROW()-6)&lt;=$Q$3),INDEX(LINEST(OFFSET(AF335,1-$Q$5,0,$Q$5,1),OFFSET(AG335,1-$Q$5,0,$Q$5,9),TRUE,TRUE),1,4),"")</f>
        <v/>
      </c>
      <c r="BF335" s="9">
        <f>IF(AND((ROW()-7)&gt;=$Q$5,(ROW()-6)&lt;=$Q$3),INDEX(LINEST(OFFSET(AF335,1-$Q$5,0,$Q$5,1),OFFSET(AG335,1-$Q$5,0,$Q$5,9),TRUE,TRUE),1,3),"")</f>
        <v/>
      </c>
      <c r="BG335" s="9">
        <f>IF(AND((ROW()-7)&gt;=$Q$5,(ROW()-6)&lt;=$Q$3),INDEX(LINEST(OFFSET(AF335,1-$Q$5,0,$Q$5,1),OFFSET(AG335,1-$Q$5,0,$Q$5,9),TRUE,TRUE),1,2),"")</f>
        <v/>
      </c>
      <c r="BH335" s="9">
        <f>IF(AND((ROW()-7)&gt;=$Q$5,(ROW()-6)&lt;=$Q$3),INDEX(LINEST(OFFSET(AF335,1-$Q$5,0,$Q$5,1),OFFSET(AG335,1-$Q$5,0,$Q$5,9),TRUE,TRUE),1,1),"")</f>
        <v/>
      </c>
      <c r="BI335" s="10">
        <f>IF(AND((ROW()-7)&gt;=$Q$5,(ROW()-6)&lt;=$Q$3),INDEX(LINEST(OFFSET(AF335,1-$Q$5,0,$Q$5,1),OFFSET(AG335,1-$Q$5,0,$Q$5,9),TRUE,TRUE),3,1),"")</f>
        <v/>
      </c>
      <c r="BL335" s="9">
        <f>IF(AND((ROW()-6)&lt;=$Q$3,ISNUMBER(AY334)),AY334/$Q$4+AZ334*AG335+BA334*AH335+BB334*AI335+BC334*AJ335+BD334*AK335+BE334*AL335+BF334*AM335+BG334*AN335+BH334*AO335,"")</f>
        <v/>
      </c>
      <c r="BM335">
        <f>IF(ISNUMBER(BL335),AVERAGE(OFFSET(AF334,1-$Q$5,0,$Q$5,1)),"")</f>
        <v/>
      </c>
      <c r="BN335">
        <f>IF(ISNUMBER(BL335),(AF335-BL335)^2,"")</f>
        <v/>
      </c>
      <c r="BO335">
        <f>IF(ISNUMBER(BL335),AF335^2,"")</f>
        <v/>
      </c>
      <c r="BP335">
        <f>IF(ISNUMBER(BL335),(AF335-BM335)^2,"")</f>
        <v/>
      </c>
    </row>
    <row r="336">
      <c r="O336">
        <f>IF($R336="","",IF($Q$1="Weekly",INT(($R336-2)/7),IF($Q$1="Quarterly",YEAR($R336)*4+ROUNDUP(MONTH($R336)/3),YEAR($R336)*12+MONTH($R336))))</f>
        <v/>
      </c>
      <c r="P336">
        <f>IF($R336="","",IF($R337="",1,IF($O336&lt;&gt;$O337,1,0)))</f>
        <v/>
      </c>
      <c r="Q336">
        <f>IF($P336=1,SUM($P$7:$P336),"")</f>
        <v/>
      </c>
      <c r="R336">
        <f>IF($A336="","",IF(ISNUMBER($A336),$A336,IFERROR(DATEVALUE($A336),NA())))</f>
        <v/>
      </c>
      <c r="S336" s="7">
        <f>IFERROR(INDEX($R$7:$R$60000,MATCH(ROW()-6,$Q$7:$Q$60000,0)),"")</f>
        <v/>
      </c>
      <c r="T336">
        <f>IFERROR(INDEX($B$7:$B$60000,MATCH(ROW()-6,$Q$7:$Q$60000,0))*1,"")</f>
        <v/>
      </c>
      <c r="U336">
        <f>IFERROR(INDEX($C$7:$C$60000,MATCH(ROW()-6,$Q$7:$Q$60000,0))*1,"")</f>
        <v/>
      </c>
      <c r="V336">
        <f>IFERROR(INDEX($D$7:$D$60000,MATCH(ROW()-6,$Q$7:$Q$60000,0))*1,"")</f>
        <v/>
      </c>
      <c r="W336">
        <f>IFERROR(INDEX($E$7:$E$60000,MATCH(ROW()-6,$Q$7:$Q$60000,0))*1,"")</f>
        <v/>
      </c>
      <c r="X336">
        <f>IFERROR(INDEX($F$7:$F$60000,MATCH(ROW()-6,$Q$7:$Q$60000,0))*1,"")</f>
        <v/>
      </c>
      <c r="Y336">
        <f>IFERROR(INDEX($G$7:$G$60000,MATCH(ROW()-6,$Q$7:$Q$60000,0))*1,"")</f>
        <v/>
      </c>
      <c r="Z336">
        <f>IFERROR(INDEX($H$7:$H$60000,MATCH(ROW()-6,$Q$7:$Q$60000,0))*1,"")</f>
        <v/>
      </c>
      <c r="AA336">
        <f>IFERROR(INDEX($I$7:$I$60000,MATCH(ROW()-6,$Q$7:$Q$60000,0))*1,"")</f>
        <v/>
      </c>
      <c r="AB336">
        <f>IFERROR(INDEX($J$7:$J$60000,MATCH(ROW()-6,$Q$7:$Q$60000,0))*1,"")</f>
        <v/>
      </c>
      <c r="AC336">
        <f>IFERROR(INDEX($K$7:$K$60000,MATCH(ROW()-6,$Q$7:$Q$60000,0))*1,"")</f>
        <v/>
      </c>
      <c r="AF336" s="9">
        <f>IF(OR($S336="",$S335=""),"",IF($B$5="diff",($T336-$T335),LN($T336/$T335)))</f>
        <v/>
      </c>
      <c r="AG336" s="9">
        <f>IF(OR($S336="",$S335=""),"",IF($C$5="diff",(U336-U335),LN(U336/U335)))</f>
        <v/>
      </c>
      <c r="AH336" s="9">
        <f>IF(OR($S336="",$S335=""),"",IF($D$5="diff",(V336-V335),LN(V336/V335)))</f>
        <v/>
      </c>
      <c r="AI336" s="9">
        <f>IF(OR($S336="",$S335=""),"",IF($E$5="diff",(W336-W335),LN(W336/W335)))</f>
        <v/>
      </c>
      <c r="AJ336" s="9">
        <f>IF(OR($S336="",$S335=""),"",IF($F$5="diff",(X336-X335),LN(X336/X335)))</f>
        <v/>
      </c>
      <c r="AK336" s="9">
        <f>IF(OR($S336="",$S335=""),"",IF($G$5="diff",(Y336-Y335),LN(Y336/Y335)))</f>
        <v/>
      </c>
      <c r="AL336" s="9">
        <f>IF(OR($S336="",$S335=""),"",IF($H$5="diff",(Z336-Z335),LN(Z336/Z335)))</f>
        <v/>
      </c>
      <c r="AM336" s="9">
        <f>IF(OR($S336="",$S335=""),"",IF($I$5="diff",(AA336-AA335),LN(AA336/AA335)))</f>
        <v/>
      </c>
      <c r="AN336" s="9">
        <f>IF(OR($S336="",$S335=""),"",IF($J$5="diff",(AB336-AB335),LN(AB336/AB335)))</f>
        <v/>
      </c>
      <c r="AO336" s="9">
        <f>IF(OR($S336="",$S335=""),"",IF($K$5="diff",(AC336-AC335),LN(AC336/AC335)))</f>
        <v/>
      </c>
      <c r="AR336" s="9">
        <f>IF($AF336="","",$AU$13+$AU$4*AG336+$AU$5*AH336+$AU$6*AI336+$AU$7*AJ336+$AU$8*AK336+$AU$9*AL336+$AU$10*AM336+$AU$11*AN336+$AU$12*AO336)</f>
        <v/>
      </c>
      <c r="AY336" s="10">
        <f>IF(AND((ROW()-7)&gt;=$Q$5,(ROW()-6)&lt;=$Q$3),INDEX(LINEST(OFFSET(AF336,1-$Q$5,0,$Q$5,1),OFFSET(AG336,1-$Q$5,0,$Q$5,9),TRUE,TRUE),1,10)*$Q$4,"")</f>
        <v/>
      </c>
      <c r="AZ336" s="9">
        <f>IF(AND((ROW()-7)&gt;=$Q$5,(ROW()-6)&lt;=$Q$3),INDEX(LINEST(OFFSET(AF336,1-$Q$5,0,$Q$5,1),OFFSET(AG336,1-$Q$5,0,$Q$5,9),TRUE,TRUE),1,9),"")</f>
        <v/>
      </c>
      <c r="BA336" s="9">
        <f>IF(AND((ROW()-7)&gt;=$Q$5,(ROW()-6)&lt;=$Q$3),INDEX(LINEST(OFFSET(AF336,1-$Q$5,0,$Q$5,1),OFFSET(AG336,1-$Q$5,0,$Q$5,9),TRUE,TRUE),1,8),"")</f>
        <v/>
      </c>
      <c r="BB336" s="9">
        <f>IF(AND((ROW()-7)&gt;=$Q$5,(ROW()-6)&lt;=$Q$3),INDEX(LINEST(OFFSET(AF336,1-$Q$5,0,$Q$5,1),OFFSET(AG336,1-$Q$5,0,$Q$5,9),TRUE,TRUE),1,7),"")</f>
        <v/>
      </c>
      <c r="BC336" s="9">
        <f>IF(AND((ROW()-7)&gt;=$Q$5,(ROW()-6)&lt;=$Q$3),INDEX(LINEST(OFFSET(AF336,1-$Q$5,0,$Q$5,1),OFFSET(AG336,1-$Q$5,0,$Q$5,9),TRUE,TRUE),1,6),"")</f>
        <v/>
      </c>
      <c r="BD336" s="9">
        <f>IF(AND((ROW()-7)&gt;=$Q$5,(ROW()-6)&lt;=$Q$3),INDEX(LINEST(OFFSET(AF336,1-$Q$5,0,$Q$5,1),OFFSET(AG336,1-$Q$5,0,$Q$5,9),TRUE,TRUE),1,5),"")</f>
        <v/>
      </c>
      <c r="BE336" s="9">
        <f>IF(AND((ROW()-7)&gt;=$Q$5,(ROW()-6)&lt;=$Q$3),INDEX(LINEST(OFFSET(AF336,1-$Q$5,0,$Q$5,1),OFFSET(AG336,1-$Q$5,0,$Q$5,9),TRUE,TRUE),1,4),"")</f>
        <v/>
      </c>
      <c r="BF336" s="9">
        <f>IF(AND((ROW()-7)&gt;=$Q$5,(ROW()-6)&lt;=$Q$3),INDEX(LINEST(OFFSET(AF336,1-$Q$5,0,$Q$5,1),OFFSET(AG336,1-$Q$5,0,$Q$5,9),TRUE,TRUE),1,3),"")</f>
        <v/>
      </c>
      <c r="BG336" s="9">
        <f>IF(AND((ROW()-7)&gt;=$Q$5,(ROW()-6)&lt;=$Q$3),INDEX(LINEST(OFFSET(AF336,1-$Q$5,0,$Q$5,1),OFFSET(AG336,1-$Q$5,0,$Q$5,9),TRUE,TRUE),1,2),"")</f>
        <v/>
      </c>
      <c r="BH336" s="9">
        <f>IF(AND((ROW()-7)&gt;=$Q$5,(ROW()-6)&lt;=$Q$3),INDEX(LINEST(OFFSET(AF336,1-$Q$5,0,$Q$5,1),OFFSET(AG336,1-$Q$5,0,$Q$5,9),TRUE,TRUE),1,1),"")</f>
        <v/>
      </c>
      <c r="BI336" s="10">
        <f>IF(AND((ROW()-7)&gt;=$Q$5,(ROW()-6)&lt;=$Q$3),INDEX(LINEST(OFFSET(AF336,1-$Q$5,0,$Q$5,1),OFFSET(AG336,1-$Q$5,0,$Q$5,9),TRUE,TRUE),3,1),"")</f>
        <v/>
      </c>
      <c r="BL336" s="9">
        <f>IF(AND((ROW()-6)&lt;=$Q$3,ISNUMBER(AY335)),AY335/$Q$4+AZ335*AG336+BA335*AH336+BB335*AI336+BC335*AJ336+BD335*AK336+BE335*AL336+BF335*AM336+BG335*AN336+BH335*AO336,"")</f>
        <v/>
      </c>
      <c r="BM336">
        <f>IF(ISNUMBER(BL336),AVERAGE(OFFSET(AF335,1-$Q$5,0,$Q$5,1)),"")</f>
        <v/>
      </c>
      <c r="BN336">
        <f>IF(ISNUMBER(BL336),(AF336-BL336)^2,"")</f>
        <v/>
      </c>
      <c r="BO336">
        <f>IF(ISNUMBER(BL336),AF336^2,"")</f>
        <v/>
      </c>
      <c r="BP336">
        <f>IF(ISNUMBER(BL336),(AF336-BM336)^2,"")</f>
        <v/>
      </c>
    </row>
    <row r="337">
      <c r="O337">
        <f>IF($R337="","",IF($Q$1="Weekly",INT(($R337-2)/7),IF($Q$1="Quarterly",YEAR($R337)*4+ROUNDUP(MONTH($R337)/3),YEAR($R337)*12+MONTH($R337))))</f>
        <v/>
      </c>
      <c r="P337">
        <f>IF($R337="","",IF($R338="",1,IF($O337&lt;&gt;$O338,1,0)))</f>
        <v/>
      </c>
      <c r="Q337">
        <f>IF($P337=1,SUM($P$7:$P337),"")</f>
        <v/>
      </c>
      <c r="R337">
        <f>IF($A337="","",IF(ISNUMBER($A337),$A337,IFERROR(DATEVALUE($A337),NA())))</f>
        <v/>
      </c>
      <c r="S337" s="7">
        <f>IFERROR(INDEX($R$7:$R$60000,MATCH(ROW()-6,$Q$7:$Q$60000,0)),"")</f>
        <v/>
      </c>
      <c r="T337">
        <f>IFERROR(INDEX($B$7:$B$60000,MATCH(ROW()-6,$Q$7:$Q$60000,0))*1,"")</f>
        <v/>
      </c>
      <c r="U337">
        <f>IFERROR(INDEX($C$7:$C$60000,MATCH(ROW()-6,$Q$7:$Q$60000,0))*1,"")</f>
        <v/>
      </c>
      <c r="V337">
        <f>IFERROR(INDEX($D$7:$D$60000,MATCH(ROW()-6,$Q$7:$Q$60000,0))*1,"")</f>
        <v/>
      </c>
      <c r="W337">
        <f>IFERROR(INDEX($E$7:$E$60000,MATCH(ROW()-6,$Q$7:$Q$60000,0))*1,"")</f>
        <v/>
      </c>
      <c r="X337">
        <f>IFERROR(INDEX($F$7:$F$60000,MATCH(ROW()-6,$Q$7:$Q$60000,0))*1,"")</f>
        <v/>
      </c>
      <c r="Y337">
        <f>IFERROR(INDEX($G$7:$G$60000,MATCH(ROW()-6,$Q$7:$Q$60000,0))*1,"")</f>
        <v/>
      </c>
      <c r="Z337">
        <f>IFERROR(INDEX($H$7:$H$60000,MATCH(ROW()-6,$Q$7:$Q$60000,0))*1,"")</f>
        <v/>
      </c>
      <c r="AA337">
        <f>IFERROR(INDEX($I$7:$I$60000,MATCH(ROW()-6,$Q$7:$Q$60000,0))*1,"")</f>
        <v/>
      </c>
      <c r="AB337">
        <f>IFERROR(INDEX($J$7:$J$60000,MATCH(ROW()-6,$Q$7:$Q$60000,0))*1,"")</f>
        <v/>
      </c>
      <c r="AC337">
        <f>IFERROR(INDEX($K$7:$K$60000,MATCH(ROW()-6,$Q$7:$Q$60000,0))*1,"")</f>
        <v/>
      </c>
      <c r="AF337" s="9">
        <f>IF(OR($S337="",$S336=""),"",IF($B$5="diff",($T337-$T336),LN($T337/$T336)))</f>
        <v/>
      </c>
      <c r="AG337" s="9">
        <f>IF(OR($S337="",$S336=""),"",IF($C$5="diff",(U337-U336),LN(U337/U336)))</f>
        <v/>
      </c>
      <c r="AH337" s="9">
        <f>IF(OR($S337="",$S336=""),"",IF($D$5="diff",(V337-V336),LN(V337/V336)))</f>
        <v/>
      </c>
      <c r="AI337" s="9">
        <f>IF(OR($S337="",$S336=""),"",IF($E$5="diff",(W337-W336),LN(W337/W336)))</f>
        <v/>
      </c>
      <c r="AJ337" s="9">
        <f>IF(OR($S337="",$S336=""),"",IF($F$5="diff",(X337-X336),LN(X337/X336)))</f>
        <v/>
      </c>
      <c r="AK337" s="9">
        <f>IF(OR($S337="",$S336=""),"",IF($G$5="diff",(Y337-Y336),LN(Y337/Y336)))</f>
        <v/>
      </c>
      <c r="AL337" s="9">
        <f>IF(OR($S337="",$S336=""),"",IF($H$5="diff",(Z337-Z336),LN(Z337/Z336)))</f>
        <v/>
      </c>
      <c r="AM337" s="9">
        <f>IF(OR($S337="",$S336=""),"",IF($I$5="diff",(AA337-AA336),LN(AA337/AA336)))</f>
        <v/>
      </c>
      <c r="AN337" s="9">
        <f>IF(OR($S337="",$S336=""),"",IF($J$5="diff",(AB337-AB336),LN(AB337/AB336)))</f>
        <v/>
      </c>
      <c r="AO337" s="9">
        <f>IF(OR($S337="",$S336=""),"",IF($K$5="diff",(AC337-AC336),LN(AC337/AC336)))</f>
        <v/>
      </c>
      <c r="AR337" s="9">
        <f>IF($AF337="","",$AU$13+$AU$4*AG337+$AU$5*AH337+$AU$6*AI337+$AU$7*AJ337+$AU$8*AK337+$AU$9*AL337+$AU$10*AM337+$AU$11*AN337+$AU$12*AO337)</f>
        <v/>
      </c>
      <c r="AY337" s="10">
        <f>IF(AND((ROW()-7)&gt;=$Q$5,(ROW()-6)&lt;=$Q$3),INDEX(LINEST(OFFSET(AF337,1-$Q$5,0,$Q$5,1),OFFSET(AG337,1-$Q$5,0,$Q$5,9),TRUE,TRUE),1,10)*$Q$4,"")</f>
        <v/>
      </c>
      <c r="AZ337" s="9">
        <f>IF(AND((ROW()-7)&gt;=$Q$5,(ROW()-6)&lt;=$Q$3),INDEX(LINEST(OFFSET(AF337,1-$Q$5,0,$Q$5,1),OFFSET(AG337,1-$Q$5,0,$Q$5,9),TRUE,TRUE),1,9),"")</f>
        <v/>
      </c>
      <c r="BA337" s="9">
        <f>IF(AND((ROW()-7)&gt;=$Q$5,(ROW()-6)&lt;=$Q$3),INDEX(LINEST(OFFSET(AF337,1-$Q$5,0,$Q$5,1),OFFSET(AG337,1-$Q$5,0,$Q$5,9),TRUE,TRUE),1,8),"")</f>
        <v/>
      </c>
      <c r="BB337" s="9">
        <f>IF(AND((ROW()-7)&gt;=$Q$5,(ROW()-6)&lt;=$Q$3),INDEX(LINEST(OFFSET(AF337,1-$Q$5,0,$Q$5,1),OFFSET(AG337,1-$Q$5,0,$Q$5,9),TRUE,TRUE),1,7),"")</f>
        <v/>
      </c>
      <c r="BC337" s="9">
        <f>IF(AND((ROW()-7)&gt;=$Q$5,(ROW()-6)&lt;=$Q$3),INDEX(LINEST(OFFSET(AF337,1-$Q$5,0,$Q$5,1),OFFSET(AG337,1-$Q$5,0,$Q$5,9),TRUE,TRUE),1,6),"")</f>
        <v/>
      </c>
      <c r="BD337" s="9">
        <f>IF(AND((ROW()-7)&gt;=$Q$5,(ROW()-6)&lt;=$Q$3),INDEX(LINEST(OFFSET(AF337,1-$Q$5,0,$Q$5,1),OFFSET(AG337,1-$Q$5,0,$Q$5,9),TRUE,TRUE),1,5),"")</f>
        <v/>
      </c>
      <c r="BE337" s="9">
        <f>IF(AND((ROW()-7)&gt;=$Q$5,(ROW()-6)&lt;=$Q$3),INDEX(LINEST(OFFSET(AF337,1-$Q$5,0,$Q$5,1),OFFSET(AG337,1-$Q$5,0,$Q$5,9),TRUE,TRUE),1,4),"")</f>
        <v/>
      </c>
      <c r="BF337" s="9">
        <f>IF(AND((ROW()-7)&gt;=$Q$5,(ROW()-6)&lt;=$Q$3),INDEX(LINEST(OFFSET(AF337,1-$Q$5,0,$Q$5,1),OFFSET(AG337,1-$Q$5,0,$Q$5,9),TRUE,TRUE),1,3),"")</f>
        <v/>
      </c>
      <c r="BG337" s="9">
        <f>IF(AND((ROW()-7)&gt;=$Q$5,(ROW()-6)&lt;=$Q$3),INDEX(LINEST(OFFSET(AF337,1-$Q$5,0,$Q$5,1),OFFSET(AG337,1-$Q$5,0,$Q$5,9),TRUE,TRUE),1,2),"")</f>
        <v/>
      </c>
      <c r="BH337" s="9">
        <f>IF(AND((ROW()-7)&gt;=$Q$5,(ROW()-6)&lt;=$Q$3),INDEX(LINEST(OFFSET(AF337,1-$Q$5,0,$Q$5,1),OFFSET(AG337,1-$Q$5,0,$Q$5,9),TRUE,TRUE),1,1),"")</f>
        <v/>
      </c>
      <c r="BI337" s="10">
        <f>IF(AND((ROW()-7)&gt;=$Q$5,(ROW()-6)&lt;=$Q$3),INDEX(LINEST(OFFSET(AF337,1-$Q$5,0,$Q$5,1),OFFSET(AG337,1-$Q$5,0,$Q$5,9),TRUE,TRUE),3,1),"")</f>
        <v/>
      </c>
      <c r="BL337" s="9">
        <f>IF(AND((ROW()-6)&lt;=$Q$3,ISNUMBER(AY336)),AY336/$Q$4+AZ336*AG337+BA336*AH337+BB336*AI337+BC336*AJ337+BD336*AK337+BE336*AL337+BF336*AM337+BG336*AN337+BH336*AO337,"")</f>
        <v/>
      </c>
      <c r="BM337">
        <f>IF(ISNUMBER(BL337),AVERAGE(OFFSET(AF336,1-$Q$5,0,$Q$5,1)),"")</f>
        <v/>
      </c>
      <c r="BN337">
        <f>IF(ISNUMBER(BL337),(AF337-BL337)^2,"")</f>
        <v/>
      </c>
      <c r="BO337">
        <f>IF(ISNUMBER(BL337),AF337^2,"")</f>
        <v/>
      </c>
      <c r="BP337">
        <f>IF(ISNUMBER(BL337),(AF337-BM337)^2,"")</f>
        <v/>
      </c>
    </row>
    <row r="338">
      <c r="O338">
        <f>IF($R338="","",IF($Q$1="Weekly",INT(($R338-2)/7),IF($Q$1="Quarterly",YEAR($R338)*4+ROUNDUP(MONTH($R338)/3),YEAR($R338)*12+MONTH($R338))))</f>
        <v/>
      </c>
      <c r="P338">
        <f>IF($R338="","",IF($R339="",1,IF($O338&lt;&gt;$O339,1,0)))</f>
        <v/>
      </c>
      <c r="Q338">
        <f>IF($P338=1,SUM($P$7:$P338),"")</f>
        <v/>
      </c>
      <c r="R338">
        <f>IF($A338="","",IF(ISNUMBER($A338),$A338,IFERROR(DATEVALUE($A338),NA())))</f>
        <v/>
      </c>
      <c r="S338" s="7">
        <f>IFERROR(INDEX($R$7:$R$60000,MATCH(ROW()-6,$Q$7:$Q$60000,0)),"")</f>
        <v/>
      </c>
      <c r="T338">
        <f>IFERROR(INDEX($B$7:$B$60000,MATCH(ROW()-6,$Q$7:$Q$60000,0))*1,"")</f>
        <v/>
      </c>
      <c r="U338">
        <f>IFERROR(INDEX($C$7:$C$60000,MATCH(ROW()-6,$Q$7:$Q$60000,0))*1,"")</f>
        <v/>
      </c>
      <c r="V338">
        <f>IFERROR(INDEX($D$7:$D$60000,MATCH(ROW()-6,$Q$7:$Q$60000,0))*1,"")</f>
        <v/>
      </c>
      <c r="W338">
        <f>IFERROR(INDEX($E$7:$E$60000,MATCH(ROW()-6,$Q$7:$Q$60000,0))*1,"")</f>
        <v/>
      </c>
      <c r="X338">
        <f>IFERROR(INDEX($F$7:$F$60000,MATCH(ROW()-6,$Q$7:$Q$60000,0))*1,"")</f>
        <v/>
      </c>
      <c r="Y338">
        <f>IFERROR(INDEX($G$7:$G$60000,MATCH(ROW()-6,$Q$7:$Q$60000,0))*1,"")</f>
        <v/>
      </c>
      <c r="Z338">
        <f>IFERROR(INDEX($H$7:$H$60000,MATCH(ROW()-6,$Q$7:$Q$60000,0))*1,"")</f>
        <v/>
      </c>
      <c r="AA338">
        <f>IFERROR(INDEX($I$7:$I$60000,MATCH(ROW()-6,$Q$7:$Q$60000,0))*1,"")</f>
        <v/>
      </c>
      <c r="AB338">
        <f>IFERROR(INDEX($J$7:$J$60000,MATCH(ROW()-6,$Q$7:$Q$60000,0))*1,"")</f>
        <v/>
      </c>
      <c r="AC338">
        <f>IFERROR(INDEX($K$7:$K$60000,MATCH(ROW()-6,$Q$7:$Q$60000,0))*1,"")</f>
        <v/>
      </c>
      <c r="AF338" s="9">
        <f>IF(OR($S338="",$S337=""),"",IF($B$5="diff",($T338-$T337),LN($T338/$T337)))</f>
        <v/>
      </c>
      <c r="AG338" s="9">
        <f>IF(OR($S338="",$S337=""),"",IF($C$5="diff",(U338-U337),LN(U338/U337)))</f>
        <v/>
      </c>
      <c r="AH338" s="9">
        <f>IF(OR($S338="",$S337=""),"",IF($D$5="diff",(V338-V337),LN(V338/V337)))</f>
        <v/>
      </c>
      <c r="AI338" s="9">
        <f>IF(OR($S338="",$S337=""),"",IF($E$5="diff",(W338-W337),LN(W338/W337)))</f>
        <v/>
      </c>
      <c r="AJ338" s="9">
        <f>IF(OR($S338="",$S337=""),"",IF($F$5="diff",(X338-X337),LN(X338/X337)))</f>
        <v/>
      </c>
      <c r="AK338" s="9">
        <f>IF(OR($S338="",$S337=""),"",IF($G$5="diff",(Y338-Y337),LN(Y338/Y337)))</f>
        <v/>
      </c>
      <c r="AL338" s="9">
        <f>IF(OR($S338="",$S337=""),"",IF($H$5="diff",(Z338-Z337),LN(Z338/Z337)))</f>
        <v/>
      </c>
      <c r="AM338" s="9">
        <f>IF(OR($S338="",$S337=""),"",IF($I$5="diff",(AA338-AA337),LN(AA338/AA337)))</f>
        <v/>
      </c>
      <c r="AN338" s="9">
        <f>IF(OR($S338="",$S337=""),"",IF($J$5="diff",(AB338-AB337),LN(AB338/AB337)))</f>
        <v/>
      </c>
      <c r="AO338" s="9">
        <f>IF(OR($S338="",$S337=""),"",IF($K$5="diff",(AC338-AC337),LN(AC338/AC337)))</f>
        <v/>
      </c>
      <c r="AR338" s="9">
        <f>IF($AF338="","",$AU$13+$AU$4*AG338+$AU$5*AH338+$AU$6*AI338+$AU$7*AJ338+$AU$8*AK338+$AU$9*AL338+$AU$10*AM338+$AU$11*AN338+$AU$12*AO338)</f>
        <v/>
      </c>
      <c r="AY338" s="10">
        <f>IF(AND((ROW()-7)&gt;=$Q$5,(ROW()-6)&lt;=$Q$3),INDEX(LINEST(OFFSET(AF338,1-$Q$5,0,$Q$5,1),OFFSET(AG338,1-$Q$5,0,$Q$5,9),TRUE,TRUE),1,10)*$Q$4,"")</f>
        <v/>
      </c>
      <c r="AZ338" s="9">
        <f>IF(AND((ROW()-7)&gt;=$Q$5,(ROW()-6)&lt;=$Q$3),INDEX(LINEST(OFFSET(AF338,1-$Q$5,0,$Q$5,1),OFFSET(AG338,1-$Q$5,0,$Q$5,9),TRUE,TRUE),1,9),"")</f>
        <v/>
      </c>
      <c r="BA338" s="9">
        <f>IF(AND((ROW()-7)&gt;=$Q$5,(ROW()-6)&lt;=$Q$3),INDEX(LINEST(OFFSET(AF338,1-$Q$5,0,$Q$5,1),OFFSET(AG338,1-$Q$5,0,$Q$5,9),TRUE,TRUE),1,8),"")</f>
        <v/>
      </c>
      <c r="BB338" s="9">
        <f>IF(AND((ROW()-7)&gt;=$Q$5,(ROW()-6)&lt;=$Q$3),INDEX(LINEST(OFFSET(AF338,1-$Q$5,0,$Q$5,1),OFFSET(AG338,1-$Q$5,0,$Q$5,9),TRUE,TRUE),1,7),"")</f>
        <v/>
      </c>
      <c r="BC338" s="9">
        <f>IF(AND((ROW()-7)&gt;=$Q$5,(ROW()-6)&lt;=$Q$3),INDEX(LINEST(OFFSET(AF338,1-$Q$5,0,$Q$5,1),OFFSET(AG338,1-$Q$5,0,$Q$5,9),TRUE,TRUE),1,6),"")</f>
        <v/>
      </c>
      <c r="BD338" s="9">
        <f>IF(AND((ROW()-7)&gt;=$Q$5,(ROW()-6)&lt;=$Q$3),INDEX(LINEST(OFFSET(AF338,1-$Q$5,0,$Q$5,1),OFFSET(AG338,1-$Q$5,0,$Q$5,9),TRUE,TRUE),1,5),"")</f>
        <v/>
      </c>
      <c r="BE338" s="9">
        <f>IF(AND((ROW()-7)&gt;=$Q$5,(ROW()-6)&lt;=$Q$3),INDEX(LINEST(OFFSET(AF338,1-$Q$5,0,$Q$5,1),OFFSET(AG338,1-$Q$5,0,$Q$5,9),TRUE,TRUE),1,4),"")</f>
        <v/>
      </c>
      <c r="BF338" s="9">
        <f>IF(AND((ROW()-7)&gt;=$Q$5,(ROW()-6)&lt;=$Q$3),INDEX(LINEST(OFFSET(AF338,1-$Q$5,0,$Q$5,1),OFFSET(AG338,1-$Q$5,0,$Q$5,9),TRUE,TRUE),1,3),"")</f>
        <v/>
      </c>
      <c r="BG338" s="9">
        <f>IF(AND((ROW()-7)&gt;=$Q$5,(ROW()-6)&lt;=$Q$3),INDEX(LINEST(OFFSET(AF338,1-$Q$5,0,$Q$5,1),OFFSET(AG338,1-$Q$5,0,$Q$5,9),TRUE,TRUE),1,2),"")</f>
        <v/>
      </c>
      <c r="BH338" s="9">
        <f>IF(AND((ROW()-7)&gt;=$Q$5,(ROW()-6)&lt;=$Q$3),INDEX(LINEST(OFFSET(AF338,1-$Q$5,0,$Q$5,1),OFFSET(AG338,1-$Q$5,0,$Q$5,9),TRUE,TRUE),1,1),"")</f>
        <v/>
      </c>
      <c r="BI338" s="10">
        <f>IF(AND((ROW()-7)&gt;=$Q$5,(ROW()-6)&lt;=$Q$3),INDEX(LINEST(OFFSET(AF338,1-$Q$5,0,$Q$5,1),OFFSET(AG338,1-$Q$5,0,$Q$5,9),TRUE,TRUE),3,1),"")</f>
        <v/>
      </c>
      <c r="BL338" s="9">
        <f>IF(AND((ROW()-6)&lt;=$Q$3,ISNUMBER(AY337)),AY337/$Q$4+AZ337*AG338+BA337*AH338+BB337*AI338+BC337*AJ338+BD337*AK338+BE337*AL338+BF337*AM338+BG337*AN338+BH337*AO338,"")</f>
        <v/>
      </c>
      <c r="BM338">
        <f>IF(ISNUMBER(BL338),AVERAGE(OFFSET(AF337,1-$Q$5,0,$Q$5,1)),"")</f>
        <v/>
      </c>
      <c r="BN338">
        <f>IF(ISNUMBER(BL338),(AF338-BL338)^2,"")</f>
        <v/>
      </c>
      <c r="BO338">
        <f>IF(ISNUMBER(BL338),AF338^2,"")</f>
        <v/>
      </c>
      <c r="BP338">
        <f>IF(ISNUMBER(BL338),(AF338-BM338)^2,"")</f>
        <v/>
      </c>
    </row>
    <row r="339">
      <c r="O339">
        <f>IF($R339="","",IF($Q$1="Weekly",INT(($R339-2)/7),IF($Q$1="Quarterly",YEAR($R339)*4+ROUNDUP(MONTH($R339)/3),YEAR($R339)*12+MONTH($R339))))</f>
        <v/>
      </c>
      <c r="P339">
        <f>IF($R339="","",IF($R340="",1,IF($O339&lt;&gt;$O340,1,0)))</f>
        <v/>
      </c>
      <c r="Q339">
        <f>IF($P339=1,SUM($P$7:$P339),"")</f>
        <v/>
      </c>
      <c r="R339">
        <f>IF($A339="","",IF(ISNUMBER($A339),$A339,IFERROR(DATEVALUE($A339),NA())))</f>
        <v/>
      </c>
      <c r="S339" s="7">
        <f>IFERROR(INDEX($R$7:$R$60000,MATCH(ROW()-6,$Q$7:$Q$60000,0)),"")</f>
        <v/>
      </c>
      <c r="T339">
        <f>IFERROR(INDEX($B$7:$B$60000,MATCH(ROW()-6,$Q$7:$Q$60000,0))*1,"")</f>
        <v/>
      </c>
      <c r="U339">
        <f>IFERROR(INDEX($C$7:$C$60000,MATCH(ROW()-6,$Q$7:$Q$60000,0))*1,"")</f>
        <v/>
      </c>
      <c r="V339">
        <f>IFERROR(INDEX($D$7:$D$60000,MATCH(ROW()-6,$Q$7:$Q$60000,0))*1,"")</f>
        <v/>
      </c>
      <c r="W339">
        <f>IFERROR(INDEX($E$7:$E$60000,MATCH(ROW()-6,$Q$7:$Q$60000,0))*1,"")</f>
        <v/>
      </c>
      <c r="X339">
        <f>IFERROR(INDEX($F$7:$F$60000,MATCH(ROW()-6,$Q$7:$Q$60000,0))*1,"")</f>
        <v/>
      </c>
      <c r="Y339">
        <f>IFERROR(INDEX($G$7:$G$60000,MATCH(ROW()-6,$Q$7:$Q$60000,0))*1,"")</f>
        <v/>
      </c>
      <c r="Z339">
        <f>IFERROR(INDEX($H$7:$H$60000,MATCH(ROW()-6,$Q$7:$Q$60000,0))*1,"")</f>
        <v/>
      </c>
      <c r="AA339">
        <f>IFERROR(INDEX($I$7:$I$60000,MATCH(ROW()-6,$Q$7:$Q$60000,0))*1,"")</f>
        <v/>
      </c>
      <c r="AB339">
        <f>IFERROR(INDEX($J$7:$J$60000,MATCH(ROW()-6,$Q$7:$Q$60000,0))*1,"")</f>
        <v/>
      </c>
      <c r="AC339">
        <f>IFERROR(INDEX($K$7:$K$60000,MATCH(ROW()-6,$Q$7:$Q$60000,0))*1,"")</f>
        <v/>
      </c>
      <c r="AF339" s="9">
        <f>IF(OR($S339="",$S338=""),"",IF($B$5="diff",($T339-$T338),LN($T339/$T338)))</f>
        <v/>
      </c>
      <c r="AG339" s="9">
        <f>IF(OR($S339="",$S338=""),"",IF($C$5="diff",(U339-U338),LN(U339/U338)))</f>
        <v/>
      </c>
      <c r="AH339" s="9">
        <f>IF(OR($S339="",$S338=""),"",IF($D$5="diff",(V339-V338),LN(V339/V338)))</f>
        <v/>
      </c>
      <c r="AI339" s="9">
        <f>IF(OR($S339="",$S338=""),"",IF($E$5="diff",(W339-W338),LN(W339/W338)))</f>
        <v/>
      </c>
      <c r="AJ339" s="9">
        <f>IF(OR($S339="",$S338=""),"",IF($F$5="diff",(X339-X338),LN(X339/X338)))</f>
        <v/>
      </c>
      <c r="AK339" s="9">
        <f>IF(OR($S339="",$S338=""),"",IF($G$5="diff",(Y339-Y338),LN(Y339/Y338)))</f>
        <v/>
      </c>
      <c r="AL339" s="9">
        <f>IF(OR($S339="",$S338=""),"",IF($H$5="diff",(Z339-Z338),LN(Z339/Z338)))</f>
        <v/>
      </c>
      <c r="AM339" s="9">
        <f>IF(OR($S339="",$S338=""),"",IF($I$5="diff",(AA339-AA338),LN(AA339/AA338)))</f>
        <v/>
      </c>
      <c r="AN339" s="9">
        <f>IF(OR($S339="",$S338=""),"",IF($J$5="diff",(AB339-AB338),LN(AB339/AB338)))</f>
        <v/>
      </c>
      <c r="AO339" s="9">
        <f>IF(OR($S339="",$S338=""),"",IF($K$5="diff",(AC339-AC338),LN(AC339/AC338)))</f>
        <v/>
      </c>
      <c r="AR339" s="9">
        <f>IF($AF339="","",$AU$13+$AU$4*AG339+$AU$5*AH339+$AU$6*AI339+$AU$7*AJ339+$AU$8*AK339+$AU$9*AL339+$AU$10*AM339+$AU$11*AN339+$AU$12*AO339)</f>
        <v/>
      </c>
      <c r="AY339" s="10">
        <f>IF(AND((ROW()-7)&gt;=$Q$5,(ROW()-6)&lt;=$Q$3),INDEX(LINEST(OFFSET(AF339,1-$Q$5,0,$Q$5,1),OFFSET(AG339,1-$Q$5,0,$Q$5,9),TRUE,TRUE),1,10)*$Q$4,"")</f>
        <v/>
      </c>
      <c r="AZ339" s="9">
        <f>IF(AND((ROW()-7)&gt;=$Q$5,(ROW()-6)&lt;=$Q$3),INDEX(LINEST(OFFSET(AF339,1-$Q$5,0,$Q$5,1),OFFSET(AG339,1-$Q$5,0,$Q$5,9),TRUE,TRUE),1,9),"")</f>
        <v/>
      </c>
      <c r="BA339" s="9">
        <f>IF(AND((ROW()-7)&gt;=$Q$5,(ROW()-6)&lt;=$Q$3),INDEX(LINEST(OFFSET(AF339,1-$Q$5,0,$Q$5,1),OFFSET(AG339,1-$Q$5,0,$Q$5,9),TRUE,TRUE),1,8),"")</f>
        <v/>
      </c>
      <c r="BB339" s="9">
        <f>IF(AND((ROW()-7)&gt;=$Q$5,(ROW()-6)&lt;=$Q$3),INDEX(LINEST(OFFSET(AF339,1-$Q$5,0,$Q$5,1),OFFSET(AG339,1-$Q$5,0,$Q$5,9),TRUE,TRUE),1,7),"")</f>
        <v/>
      </c>
      <c r="BC339" s="9">
        <f>IF(AND((ROW()-7)&gt;=$Q$5,(ROW()-6)&lt;=$Q$3),INDEX(LINEST(OFFSET(AF339,1-$Q$5,0,$Q$5,1),OFFSET(AG339,1-$Q$5,0,$Q$5,9),TRUE,TRUE),1,6),"")</f>
        <v/>
      </c>
      <c r="BD339" s="9">
        <f>IF(AND((ROW()-7)&gt;=$Q$5,(ROW()-6)&lt;=$Q$3),INDEX(LINEST(OFFSET(AF339,1-$Q$5,0,$Q$5,1),OFFSET(AG339,1-$Q$5,0,$Q$5,9),TRUE,TRUE),1,5),"")</f>
        <v/>
      </c>
      <c r="BE339" s="9">
        <f>IF(AND((ROW()-7)&gt;=$Q$5,(ROW()-6)&lt;=$Q$3),INDEX(LINEST(OFFSET(AF339,1-$Q$5,0,$Q$5,1),OFFSET(AG339,1-$Q$5,0,$Q$5,9),TRUE,TRUE),1,4),"")</f>
        <v/>
      </c>
      <c r="BF339" s="9">
        <f>IF(AND((ROW()-7)&gt;=$Q$5,(ROW()-6)&lt;=$Q$3),INDEX(LINEST(OFFSET(AF339,1-$Q$5,0,$Q$5,1),OFFSET(AG339,1-$Q$5,0,$Q$5,9),TRUE,TRUE),1,3),"")</f>
        <v/>
      </c>
      <c r="BG339" s="9">
        <f>IF(AND((ROW()-7)&gt;=$Q$5,(ROW()-6)&lt;=$Q$3),INDEX(LINEST(OFFSET(AF339,1-$Q$5,0,$Q$5,1),OFFSET(AG339,1-$Q$5,0,$Q$5,9),TRUE,TRUE),1,2),"")</f>
        <v/>
      </c>
      <c r="BH339" s="9">
        <f>IF(AND((ROW()-7)&gt;=$Q$5,(ROW()-6)&lt;=$Q$3),INDEX(LINEST(OFFSET(AF339,1-$Q$5,0,$Q$5,1),OFFSET(AG339,1-$Q$5,0,$Q$5,9),TRUE,TRUE),1,1),"")</f>
        <v/>
      </c>
      <c r="BI339" s="10">
        <f>IF(AND((ROW()-7)&gt;=$Q$5,(ROW()-6)&lt;=$Q$3),INDEX(LINEST(OFFSET(AF339,1-$Q$5,0,$Q$5,1),OFFSET(AG339,1-$Q$5,0,$Q$5,9),TRUE,TRUE),3,1),"")</f>
        <v/>
      </c>
      <c r="BL339" s="9">
        <f>IF(AND((ROW()-6)&lt;=$Q$3,ISNUMBER(AY338)),AY338/$Q$4+AZ338*AG339+BA338*AH339+BB338*AI339+BC338*AJ339+BD338*AK339+BE338*AL339+BF338*AM339+BG338*AN339+BH338*AO339,"")</f>
        <v/>
      </c>
      <c r="BM339">
        <f>IF(ISNUMBER(BL339),AVERAGE(OFFSET(AF338,1-$Q$5,0,$Q$5,1)),"")</f>
        <v/>
      </c>
      <c r="BN339">
        <f>IF(ISNUMBER(BL339),(AF339-BL339)^2,"")</f>
        <v/>
      </c>
      <c r="BO339">
        <f>IF(ISNUMBER(BL339),AF339^2,"")</f>
        <v/>
      </c>
      <c r="BP339">
        <f>IF(ISNUMBER(BL339),(AF339-BM339)^2,"")</f>
        <v/>
      </c>
    </row>
    <row r="340">
      <c r="O340">
        <f>IF($R340="","",IF($Q$1="Weekly",INT(($R340-2)/7),IF($Q$1="Quarterly",YEAR($R340)*4+ROUNDUP(MONTH($R340)/3),YEAR($R340)*12+MONTH($R340))))</f>
        <v/>
      </c>
      <c r="P340">
        <f>IF($R340="","",IF($R341="",1,IF($O340&lt;&gt;$O341,1,0)))</f>
        <v/>
      </c>
      <c r="Q340">
        <f>IF($P340=1,SUM($P$7:$P340),"")</f>
        <v/>
      </c>
      <c r="R340">
        <f>IF($A340="","",IF(ISNUMBER($A340),$A340,IFERROR(DATEVALUE($A340),NA())))</f>
        <v/>
      </c>
      <c r="S340" s="7">
        <f>IFERROR(INDEX($R$7:$R$60000,MATCH(ROW()-6,$Q$7:$Q$60000,0)),"")</f>
        <v/>
      </c>
      <c r="T340">
        <f>IFERROR(INDEX($B$7:$B$60000,MATCH(ROW()-6,$Q$7:$Q$60000,0))*1,"")</f>
        <v/>
      </c>
      <c r="U340">
        <f>IFERROR(INDEX($C$7:$C$60000,MATCH(ROW()-6,$Q$7:$Q$60000,0))*1,"")</f>
        <v/>
      </c>
      <c r="V340">
        <f>IFERROR(INDEX($D$7:$D$60000,MATCH(ROW()-6,$Q$7:$Q$60000,0))*1,"")</f>
        <v/>
      </c>
      <c r="W340">
        <f>IFERROR(INDEX($E$7:$E$60000,MATCH(ROW()-6,$Q$7:$Q$60000,0))*1,"")</f>
        <v/>
      </c>
      <c r="X340">
        <f>IFERROR(INDEX($F$7:$F$60000,MATCH(ROW()-6,$Q$7:$Q$60000,0))*1,"")</f>
        <v/>
      </c>
      <c r="Y340">
        <f>IFERROR(INDEX($G$7:$G$60000,MATCH(ROW()-6,$Q$7:$Q$60000,0))*1,"")</f>
        <v/>
      </c>
      <c r="Z340">
        <f>IFERROR(INDEX($H$7:$H$60000,MATCH(ROW()-6,$Q$7:$Q$60000,0))*1,"")</f>
        <v/>
      </c>
      <c r="AA340">
        <f>IFERROR(INDEX($I$7:$I$60000,MATCH(ROW()-6,$Q$7:$Q$60000,0))*1,"")</f>
        <v/>
      </c>
      <c r="AB340">
        <f>IFERROR(INDEX($J$7:$J$60000,MATCH(ROW()-6,$Q$7:$Q$60000,0))*1,"")</f>
        <v/>
      </c>
      <c r="AC340">
        <f>IFERROR(INDEX($K$7:$K$60000,MATCH(ROW()-6,$Q$7:$Q$60000,0))*1,"")</f>
        <v/>
      </c>
      <c r="AF340" s="9">
        <f>IF(OR($S340="",$S339=""),"",IF($B$5="diff",($T340-$T339),LN($T340/$T339)))</f>
        <v/>
      </c>
      <c r="AG340" s="9">
        <f>IF(OR($S340="",$S339=""),"",IF($C$5="diff",(U340-U339),LN(U340/U339)))</f>
        <v/>
      </c>
      <c r="AH340" s="9">
        <f>IF(OR($S340="",$S339=""),"",IF($D$5="diff",(V340-V339),LN(V340/V339)))</f>
        <v/>
      </c>
      <c r="AI340" s="9">
        <f>IF(OR($S340="",$S339=""),"",IF($E$5="diff",(W340-W339),LN(W340/W339)))</f>
        <v/>
      </c>
      <c r="AJ340" s="9">
        <f>IF(OR($S340="",$S339=""),"",IF($F$5="diff",(X340-X339),LN(X340/X339)))</f>
        <v/>
      </c>
      <c r="AK340" s="9">
        <f>IF(OR($S340="",$S339=""),"",IF($G$5="diff",(Y340-Y339),LN(Y340/Y339)))</f>
        <v/>
      </c>
      <c r="AL340" s="9">
        <f>IF(OR($S340="",$S339=""),"",IF($H$5="diff",(Z340-Z339),LN(Z340/Z339)))</f>
        <v/>
      </c>
      <c r="AM340" s="9">
        <f>IF(OR($S340="",$S339=""),"",IF($I$5="diff",(AA340-AA339),LN(AA340/AA339)))</f>
        <v/>
      </c>
      <c r="AN340" s="9">
        <f>IF(OR($S340="",$S339=""),"",IF($J$5="diff",(AB340-AB339),LN(AB340/AB339)))</f>
        <v/>
      </c>
      <c r="AO340" s="9">
        <f>IF(OR($S340="",$S339=""),"",IF($K$5="diff",(AC340-AC339),LN(AC340/AC339)))</f>
        <v/>
      </c>
      <c r="AR340" s="9">
        <f>IF($AF340="","",$AU$13+$AU$4*AG340+$AU$5*AH340+$AU$6*AI340+$AU$7*AJ340+$AU$8*AK340+$AU$9*AL340+$AU$10*AM340+$AU$11*AN340+$AU$12*AO340)</f>
        <v/>
      </c>
      <c r="AY340" s="10">
        <f>IF(AND((ROW()-7)&gt;=$Q$5,(ROW()-6)&lt;=$Q$3),INDEX(LINEST(OFFSET(AF340,1-$Q$5,0,$Q$5,1),OFFSET(AG340,1-$Q$5,0,$Q$5,9),TRUE,TRUE),1,10)*$Q$4,"")</f>
        <v/>
      </c>
      <c r="AZ340" s="9">
        <f>IF(AND((ROW()-7)&gt;=$Q$5,(ROW()-6)&lt;=$Q$3),INDEX(LINEST(OFFSET(AF340,1-$Q$5,0,$Q$5,1),OFFSET(AG340,1-$Q$5,0,$Q$5,9),TRUE,TRUE),1,9),"")</f>
        <v/>
      </c>
      <c r="BA340" s="9">
        <f>IF(AND((ROW()-7)&gt;=$Q$5,(ROW()-6)&lt;=$Q$3),INDEX(LINEST(OFFSET(AF340,1-$Q$5,0,$Q$5,1),OFFSET(AG340,1-$Q$5,0,$Q$5,9),TRUE,TRUE),1,8),"")</f>
        <v/>
      </c>
      <c r="BB340" s="9">
        <f>IF(AND((ROW()-7)&gt;=$Q$5,(ROW()-6)&lt;=$Q$3),INDEX(LINEST(OFFSET(AF340,1-$Q$5,0,$Q$5,1),OFFSET(AG340,1-$Q$5,0,$Q$5,9),TRUE,TRUE),1,7),"")</f>
        <v/>
      </c>
      <c r="BC340" s="9">
        <f>IF(AND((ROW()-7)&gt;=$Q$5,(ROW()-6)&lt;=$Q$3),INDEX(LINEST(OFFSET(AF340,1-$Q$5,0,$Q$5,1),OFFSET(AG340,1-$Q$5,0,$Q$5,9),TRUE,TRUE),1,6),"")</f>
        <v/>
      </c>
      <c r="BD340" s="9">
        <f>IF(AND((ROW()-7)&gt;=$Q$5,(ROW()-6)&lt;=$Q$3),INDEX(LINEST(OFFSET(AF340,1-$Q$5,0,$Q$5,1),OFFSET(AG340,1-$Q$5,0,$Q$5,9),TRUE,TRUE),1,5),"")</f>
        <v/>
      </c>
      <c r="BE340" s="9">
        <f>IF(AND((ROW()-7)&gt;=$Q$5,(ROW()-6)&lt;=$Q$3),INDEX(LINEST(OFFSET(AF340,1-$Q$5,0,$Q$5,1),OFFSET(AG340,1-$Q$5,0,$Q$5,9),TRUE,TRUE),1,4),"")</f>
        <v/>
      </c>
      <c r="BF340" s="9">
        <f>IF(AND((ROW()-7)&gt;=$Q$5,(ROW()-6)&lt;=$Q$3),INDEX(LINEST(OFFSET(AF340,1-$Q$5,0,$Q$5,1),OFFSET(AG340,1-$Q$5,0,$Q$5,9),TRUE,TRUE),1,3),"")</f>
        <v/>
      </c>
      <c r="BG340" s="9">
        <f>IF(AND((ROW()-7)&gt;=$Q$5,(ROW()-6)&lt;=$Q$3),INDEX(LINEST(OFFSET(AF340,1-$Q$5,0,$Q$5,1),OFFSET(AG340,1-$Q$5,0,$Q$5,9),TRUE,TRUE),1,2),"")</f>
        <v/>
      </c>
      <c r="BH340" s="9">
        <f>IF(AND((ROW()-7)&gt;=$Q$5,(ROW()-6)&lt;=$Q$3),INDEX(LINEST(OFFSET(AF340,1-$Q$5,0,$Q$5,1),OFFSET(AG340,1-$Q$5,0,$Q$5,9),TRUE,TRUE),1,1),"")</f>
        <v/>
      </c>
      <c r="BI340" s="10">
        <f>IF(AND((ROW()-7)&gt;=$Q$5,(ROW()-6)&lt;=$Q$3),INDEX(LINEST(OFFSET(AF340,1-$Q$5,0,$Q$5,1),OFFSET(AG340,1-$Q$5,0,$Q$5,9),TRUE,TRUE),3,1),"")</f>
        <v/>
      </c>
      <c r="BL340" s="9">
        <f>IF(AND((ROW()-6)&lt;=$Q$3,ISNUMBER(AY339)),AY339/$Q$4+AZ339*AG340+BA339*AH340+BB339*AI340+BC339*AJ340+BD339*AK340+BE339*AL340+BF339*AM340+BG339*AN340+BH339*AO340,"")</f>
        <v/>
      </c>
      <c r="BM340">
        <f>IF(ISNUMBER(BL340),AVERAGE(OFFSET(AF339,1-$Q$5,0,$Q$5,1)),"")</f>
        <v/>
      </c>
      <c r="BN340">
        <f>IF(ISNUMBER(BL340),(AF340-BL340)^2,"")</f>
        <v/>
      </c>
      <c r="BO340">
        <f>IF(ISNUMBER(BL340),AF340^2,"")</f>
        <v/>
      </c>
      <c r="BP340">
        <f>IF(ISNUMBER(BL340),(AF340-BM340)^2,"")</f>
        <v/>
      </c>
    </row>
    <row r="341">
      <c r="O341">
        <f>IF($R341="","",IF($Q$1="Weekly",INT(($R341-2)/7),IF($Q$1="Quarterly",YEAR($R341)*4+ROUNDUP(MONTH($R341)/3),YEAR($R341)*12+MONTH($R341))))</f>
        <v/>
      </c>
      <c r="P341">
        <f>IF($R341="","",IF($R342="",1,IF($O341&lt;&gt;$O342,1,0)))</f>
        <v/>
      </c>
      <c r="Q341">
        <f>IF($P341=1,SUM($P$7:$P341),"")</f>
        <v/>
      </c>
      <c r="R341">
        <f>IF($A341="","",IF(ISNUMBER($A341),$A341,IFERROR(DATEVALUE($A341),NA())))</f>
        <v/>
      </c>
      <c r="S341" s="7">
        <f>IFERROR(INDEX($R$7:$R$60000,MATCH(ROW()-6,$Q$7:$Q$60000,0)),"")</f>
        <v/>
      </c>
      <c r="T341">
        <f>IFERROR(INDEX($B$7:$B$60000,MATCH(ROW()-6,$Q$7:$Q$60000,0))*1,"")</f>
        <v/>
      </c>
      <c r="U341">
        <f>IFERROR(INDEX($C$7:$C$60000,MATCH(ROW()-6,$Q$7:$Q$60000,0))*1,"")</f>
        <v/>
      </c>
      <c r="V341">
        <f>IFERROR(INDEX($D$7:$D$60000,MATCH(ROW()-6,$Q$7:$Q$60000,0))*1,"")</f>
        <v/>
      </c>
      <c r="W341">
        <f>IFERROR(INDEX($E$7:$E$60000,MATCH(ROW()-6,$Q$7:$Q$60000,0))*1,"")</f>
        <v/>
      </c>
      <c r="X341">
        <f>IFERROR(INDEX($F$7:$F$60000,MATCH(ROW()-6,$Q$7:$Q$60000,0))*1,"")</f>
        <v/>
      </c>
      <c r="Y341">
        <f>IFERROR(INDEX($G$7:$G$60000,MATCH(ROW()-6,$Q$7:$Q$60000,0))*1,"")</f>
        <v/>
      </c>
      <c r="Z341">
        <f>IFERROR(INDEX($H$7:$H$60000,MATCH(ROW()-6,$Q$7:$Q$60000,0))*1,"")</f>
        <v/>
      </c>
      <c r="AA341">
        <f>IFERROR(INDEX($I$7:$I$60000,MATCH(ROW()-6,$Q$7:$Q$60000,0))*1,"")</f>
        <v/>
      </c>
      <c r="AB341">
        <f>IFERROR(INDEX($J$7:$J$60000,MATCH(ROW()-6,$Q$7:$Q$60000,0))*1,"")</f>
        <v/>
      </c>
      <c r="AC341">
        <f>IFERROR(INDEX($K$7:$K$60000,MATCH(ROW()-6,$Q$7:$Q$60000,0))*1,"")</f>
        <v/>
      </c>
      <c r="AF341" s="9">
        <f>IF(OR($S341="",$S340=""),"",IF($B$5="diff",($T341-$T340),LN($T341/$T340)))</f>
        <v/>
      </c>
      <c r="AG341" s="9">
        <f>IF(OR($S341="",$S340=""),"",IF($C$5="diff",(U341-U340),LN(U341/U340)))</f>
        <v/>
      </c>
      <c r="AH341" s="9">
        <f>IF(OR($S341="",$S340=""),"",IF($D$5="diff",(V341-V340),LN(V341/V340)))</f>
        <v/>
      </c>
      <c r="AI341" s="9">
        <f>IF(OR($S341="",$S340=""),"",IF($E$5="diff",(W341-W340),LN(W341/W340)))</f>
        <v/>
      </c>
      <c r="AJ341" s="9">
        <f>IF(OR($S341="",$S340=""),"",IF($F$5="diff",(X341-X340),LN(X341/X340)))</f>
        <v/>
      </c>
      <c r="AK341" s="9">
        <f>IF(OR($S341="",$S340=""),"",IF($G$5="diff",(Y341-Y340),LN(Y341/Y340)))</f>
        <v/>
      </c>
      <c r="AL341" s="9">
        <f>IF(OR($S341="",$S340=""),"",IF($H$5="diff",(Z341-Z340),LN(Z341/Z340)))</f>
        <v/>
      </c>
      <c r="AM341" s="9">
        <f>IF(OR($S341="",$S340=""),"",IF($I$5="diff",(AA341-AA340),LN(AA341/AA340)))</f>
        <v/>
      </c>
      <c r="AN341" s="9">
        <f>IF(OR($S341="",$S340=""),"",IF($J$5="diff",(AB341-AB340),LN(AB341/AB340)))</f>
        <v/>
      </c>
      <c r="AO341" s="9">
        <f>IF(OR($S341="",$S340=""),"",IF($K$5="diff",(AC341-AC340),LN(AC341/AC340)))</f>
        <v/>
      </c>
      <c r="AR341" s="9">
        <f>IF($AF341="","",$AU$13+$AU$4*AG341+$AU$5*AH341+$AU$6*AI341+$AU$7*AJ341+$AU$8*AK341+$AU$9*AL341+$AU$10*AM341+$AU$11*AN341+$AU$12*AO341)</f>
        <v/>
      </c>
      <c r="AY341" s="10">
        <f>IF(AND((ROW()-7)&gt;=$Q$5,(ROW()-6)&lt;=$Q$3),INDEX(LINEST(OFFSET(AF341,1-$Q$5,0,$Q$5,1),OFFSET(AG341,1-$Q$5,0,$Q$5,9),TRUE,TRUE),1,10)*$Q$4,"")</f>
        <v/>
      </c>
      <c r="AZ341" s="9">
        <f>IF(AND((ROW()-7)&gt;=$Q$5,(ROW()-6)&lt;=$Q$3),INDEX(LINEST(OFFSET(AF341,1-$Q$5,0,$Q$5,1),OFFSET(AG341,1-$Q$5,0,$Q$5,9),TRUE,TRUE),1,9),"")</f>
        <v/>
      </c>
      <c r="BA341" s="9">
        <f>IF(AND((ROW()-7)&gt;=$Q$5,(ROW()-6)&lt;=$Q$3),INDEX(LINEST(OFFSET(AF341,1-$Q$5,0,$Q$5,1),OFFSET(AG341,1-$Q$5,0,$Q$5,9),TRUE,TRUE),1,8),"")</f>
        <v/>
      </c>
      <c r="BB341" s="9">
        <f>IF(AND((ROW()-7)&gt;=$Q$5,(ROW()-6)&lt;=$Q$3),INDEX(LINEST(OFFSET(AF341,1-$Q$5,0,$Q$5,1),OFFSET(AG341,1-$Q$5,0,$Q$5,9),TRUE,TRUE),1,7),"")</f>
        <v/>
      </c>
      <c r="BC341" s="9">
        <f>IF(AND((ROW()-7)&gt;=$Q$5,(ROW()-6)&lt;=$Q$3),INDEX(LINEST(OFFSET(AF341,1-$Q$5,0,$Q$5,1),OFFSET(AG341,1-$Q$5,0,$Q$5,9),TRUE,TRUE),1,6),"")</f>
        <v/>
      </c>
      <c r="BD341" s="9">
        <f>IF(AND((ROW()-7)&gt;=$Q$5,(ROW()-6)&lt;=$Q$3),INDEX(LINEST(OFFSET(AF341,1-$Q$5,0,$Q$5,1),OFFSET(AG341,1-$Q$5,0,$Q$5,9),TRUE,TRUE),1,5),"")</f>
        <v/>
      </c>
      <c r="BE341" s="9">
        <f>IF(AND((ROW()-7)&gt;=$Q$5,(ROW()-6)&lt;=$Q$3),INDEX(LINEST(OFFSET(AF341,1-$Q$5,0,$Q$5,1),OFFSET(AG341,1-$Q$5,0,$Q$5,9),TRUE,TRUE),1,4),"")</f>
        <v/>
      </c>
      <c r="BF341" s="9">
        <f>IF(AND((ROW()-7)&gt;=$Q$5,(ROW()-6)&lt;=$Q$3),INDEX(LINEST(OFFSET(AF341,1-$Q$5,0,$Q$5,1),OFFSET(AG341,1-$Q$5,0,$Q$5,9),TRUE,TRUE),1,3),"")</f>
        <v/>
      </c>
      <c r="BG341" s="9">
        <f>IF(AND((ROW()-7)&gt;=$Q$5,(ROW()-6)&lt;=$Q$3),INDEX(LINEST(OFFSET(AF341,1-$Q$5,0,$Q$5,1),OFFSET(AG341,1-$Q$5,0,$Q$5,9),TRUE,TRUE),1,2),"")</f>
        <v/>
      </c>
      <c r="BH341" s="9">
        <f>IF(AND((ROW()-7)&gt;=$Q$5,(ROW()-6)&lt;=$Q$3),INDEX(LINEST(OFFSET(AF341,1-$Q$5,0,$Q$5,1),OFFSET(AG341,1-$Q$5,0,$Q$5,9),TRUE,TRUE),1,1),"")</f>
        <v/>
      </c>
      <c r="BI341" s="10">
        <f>IF(AND((ROW()-7)&gt;=$Q$5,(ROW()-6)&lt;=$Q$3),INDEX(LINEST(OFFSET(AF341,1-$Q$5,0,$Q$5,1),OFFSET(AG341,1-$Q$5,0,$Q$5,9),TRUE,TRUE),3,1),"")</f>
        <v/>
      </c>
      <c r="BL341" s="9">
        <f>IF(AND((ROW()-6)&lt;=$Q$3,ISNUMBER(AY340)),AY340/$Q$4+AZ340*AG341+BA340*AH341+BB340*AI341+BC340*AJ341+BD340*AK341+BE340*AL341+BF340*AM341+BG340*AN341+BH340*AO341,"")</f>
        <v/>
      </c>
      <c r="BM341">
        <f>IF(ISNUMBER(BL341),AVERAGE(OFFSET(AF340,1-$Q$5,0,$Q$5,1)),"")</f>
        <v/>
      </c>
      <c r="BN341">
        <f>IF(ISNUMBER(BL341),(AF341-BL341)^2,"")</f>
        <v/>
      </c>
      <c r="BO341">
        <f>IF(ISNUMBER(BL341),AF341^2,"")</f>
        <v/>
      </c>
      <c r="BP341">
        <f>IF(ISNUMBER(BL341),(AF341-BM341)^2,"")</f>
        <v/>
      </c>
    </row>
    <row r="342">
      <c r="O342">
        <f>IF($R342="","",IF($Q$1="Weekly",INT(($R342-2)/7),IF($Q$1="Quarterly",YEAR($R342)*4+ROUNDUP(MONTH($R342)/3),YEAR($R342)*12+MONTH($R342))))</f>
        <v/>
      </c>
      <c r="P342">
        <f>IF($R342="","",IF($R343="",1,IF($O342&lt;&gt;$O343,1,0)))</f>
        <v/>
      </c>
      <c r="Q342">
        <f>IF($P342=1,SUM($P$7:$P342),"")</f>
        <v/>
      </c>
      <c r="R342">
        <f>IF($A342="","",IF(ISNUMBER($A342),$A342,IFERROR(DATEVALUE($A342),NA())))</f>
        <v/>
      </c>
      <c r="S342" s="7">
        <f>IFERROR(INDEX($R$7:$R$60000,MATCH(ROW()-6,$Q$7:$Q$60000,0)),"")</f>
        <v/>
      </c>
      <c r="T342">
        <f>IFERROR(INDEX($B$7:$B$60000,MATCH(ROW()-6,$Q$7:$Q$60000,0))*1,"")</f>
        <v/>
      </c>
      <c r="U342">
        <f>IFERROR(INDEX($C$7:$C$60000,MATCH(ROW()-6,$Q$7:$Q$60000,0))*1,"")</f>
        <v/>
      </c>
      <c r="V342">
        <f>IFERROR(INDEX($D$7:$D$60000,MATCH(ROW()-6,$Q$7:$Q$60000,0))*1,"")</f>
        <v/>
      </c>
      <c r="W342">
        <f>IFERROR(INDEX($E$7:$E$60000,MATCH(ROW()-6,$Q$7:$Q$60000,0))*1,"")</f>
        <v/>
      </c>
      <c r="X342">
        <f>IFERROR(INDEX($F$7:$F$60000,MATCH(ROW()-6,$Q$7:$Q$60000,0))*1,"")</f>
        <v/>
      </c>
      <c r="Y342">
        <f>IFERROR(INDEX($G$7:$G$60000,MATCH(ROW()-6,$Q$7:$Q$60000,0))*1,"")</f>
        <v/>
      </c>
      <c r="Z342">
        <f>IFERROR(INDEX($H$7:$H$60000,MATCH(ROW()-6,$Q$7:$Q$60000,0))*1,"")</f>
        <v/>
      </c>
      <c r="AA342">
        <f>IFERROR(INDEX($I$7:$I$60000,MATCH(ROW()-6,$Q$7:$Q$60000,0))*1,"")</f>
        <v/>
      </c>
      <c r="AB342">
        <f>IFERROR(INDEX($J$7:$J$60000,MATCH(ROW()-6,$Q$7:$Q$60000,0))*1,"")</f>
        <v/>
      </c>
      <c r="AC342">
        <f>IFERROR(INDEX($K$7:$K$60000,MATCH(ROW()-6,$Q$7:$Q$60000,0))*1,"")</f>
        <v/>
      </c>
      <c r="AF342" s="9">
        <f>IF(OR($S342="",$S341=""),"",IF($B$5="diff",($T342-$T341),LN($T342/$T341)))</f>
        <v/>
      </c>
      <c r="AG342" s="9">
        <f>IF(OR($S342="",$S341=""),"",IF($C$5="diff",(U342-U341),LN(U342/U341)))</f>
        <v/>
      </c>
      <c r="AH342" s="9">
        <f>IF(OR($S342="",$S341=""),"",IF($D$5="diff",(V342-V341),LN(V342/V341)))</f>
        <v/>
      </c>
      <c r="AI342" s="9">
        <f>IF(OR($S342="",$S341=""),"",IF($E$5="diff",(W342-W341),LN(W342/W341)))</f>
        <v/>
      </c>
      <c r="AJ342" s="9">
        <f>IF(OR($S342="",$S341=""),"",IF($F$5="diff",(X342-X341),LN(X342/X341)))</f>
        <v/>
      </c>
      <c r="AK342" s="9">
        <f>IF(OR($S342="",$S341=""),"",IF($G$5="diff",(Y342-Y341),LN(Y342/Y341)))</f>
        <v/>
      </c>
      <c r="AL342" s="9">
        <f>IF(OR($S342="",$S341=""),"",IF($H$5="diff",(Z342-Z341),LN(Z342/Z341)))</f>
        <v/>
      </c>
      <c r="AM342" s="9">
        <f>IF(OR($S342="",$S341=""),"",IF($I$5="diff",(AA342-AA341),LN(AA342/AA341)))</f>
        <v/>
      </c>
      <c r="AN342" s="9">
        <f>IF(OR($S342="",$S341=""),"",IF($J$5="diff",(AB342-AB341),LN(AB342/AB341)))</f>
        <v/>
      </c>
      <c r="AO342" s="9">
        <f>IF(OR($S342="",$S341=""),"",IF($K$5="diff",(AC342-AC341),LN(AC342/AC341)))</f>
        <v/>
      </c>
      <c r="AR342" s="9">
        <f>IF($AF342="","",$AU$13+$AU$4*AG342+$AU$5*AH342+$AU$6*AI342+$AU$7*AJ342+$AU$8*AK342+$AU$9*AL342+$AU$10*AM342+$AU$11*AN342+$AU$12*AO342)</f>
        <v/>
      </c>
      <c r="AY342" s="10">
        <f>IF(AND((ROW()-7)&gt;=$Q$5,(ROW()-6)&lt;=$Q$3),INDEX(LINEST(OFFSET(AF342,1-$Q$5,0,$Q$5,1),OFFSET(AG342,1-$Q$5,0,$Q$5,9),TRUE,TRUE),1,10)*$Q$4,"")</f>
        <v/>
      </c>
      <c r="AZ342" s="9">
        <f>IF(AND((ROW()-7)&gt;=$Q$5,(ROW()-6)&lt;=$Q$3),INDEX(LINEST(OFFSET(AF342,1-$Q$5,0,$Q$5,1),OFFSET(AG342,1-$Q$5,0,$Q$5,9),TRUE,TRUE),1,9),"")</f>
        <v/>
      </c>
      <c r="BA342" s="9">
        <f>IF(AND((ROW()-7)&gt;=$Q$5,(ROW()-6)&lt;=$Q$3),INDEX(LINEST(OFFSET(AF342,1-$Q$5,0,$Q$5,1),OFFSET(AG342,1-$Q$5,0,$Q$5,9),TRUE,TRUE),1,8),"")</f>
        <v/>
      </c>
      <c r="BB342" s="9">
        <f>IF(AND((ROW()-7)&gt;=$Q$5,(ROW()-6)&lt;=$Q$3),INDEX(LINEST(OFFSET(AF342,1-$Q$5,0,$Q$5,1),OFFSET(AG342,1-$Q$5,0,$Q$5,9),TRUE,TRUE),1,7),"")</f>
        <v/>
      </c>
      <c r="BC342" s="9">
        <f>IF(AND((ROW()-7)&gt;=$Q$5,(ROW()-6)&lt;=$Q$3),INDEX(LINEST(OFFSET(AF342,1-$Q$5,0,$Q$5,1),OFFSET(AG342,1-$Q$5,0,$Q$5,9),TRUE,TRUE),1,6),"")</f>
        <v/>
      </c>
      <c r="BD342" s="9">
        <f>IF(AND((ROW()-7)&gt;=$Q$5,(ROW()-6)&lt;=$Q$3),INDEX(LINEST(OFFSET(AF342,1-$Q$5,0,$Q$5,1),OFFSET(AG342,1-$Q$5,0,$Q$5,9),TRUE,TRUE),1,5),"")</f>
        <v/>
      </c>
      <c r="BE342" s="9">
        <f>IF(AND((ROW()-7)&gt;=$Q$5,(ROW()-6)&lt;=$Q$3),INDEX(LINEST(OFFSET(AF342,1-$Q$5,0,$Q$5,1),OFFSET(AG342,1-$Q$5,0,$Q$5,9),TRUE,TRUE),1,4),"")</f>
        <v/>
      </c>
      <c r="BF342" s="9">
        <f>IF(AND((ROW()-7)&gt;=$Q$5,(ROW()-6)&lt;=$Q$3),INDEX(LINEST(OFFSET(AF342,1-$Q$5,0,$Q$5,1),OFFSET(AG342,1-$Q$5,0,$Q$5,9),TRUE,TRUE),1,3),"")</f>
        <v/>
      </c>
      <c r="BG342" s="9">
        <f>IF(AND((ROW()-7)&gt;=$Q$5,(ROW()-6)&lt;=$Q$3),INDEX(LINEST(OFFSET(AF342,1-$Q$5,0,$Q$5,1),OFFSET(AG342,1-$Q$5,0,$Q$5,9),TRUE,TRUE),1,2),"")</f>
        <v/>
      </c>
      <c r="BH342" s="9">
        <f>IF(AND((ROW()-7)&gt;=$Q$5,(ROW()-6)&lt;=$Q$3),INDEX(LINEST(OFFSET(AF342,1-$Q$5,0,$Q$5,1),OFFSET(AG342,1-$Q$5,0,$Q$5,9),TRUE,TRUE),1,1),"")</f>
        <v/>
      </c>
      <c r="BI342" s="10">
        <f>IF(AND((ROW()-7)&gt;=$Q$5,(ROW()-6)&lt;=$Q$3),INDEX(LINEST(OFFSET(AF342,1-$Q$5,0,$Q$5,1),OFFSET(AG342,1-$Q$5,0,$Q$5,9),TRUE,TRUE),3,1),"")</f>
        <v/>
      </c>
      <c r="BL342" s="9">
        <f>IF(AND((ROW()-6)&lt;=$Q$3,ISNUMBER(AY341)),AY341/$Q$4+AZ341*AG342+BA341*AH342+BB341*AI342+BC341*AJ342+BD341*AK342+BE341*AL342+BF341*AM342+BG341*AN342+BH341*AO342,"")</f>
        <v/>
      </c>
      <c r="BM342">
        <f>IF(ISNUMBER(BL342),AVERAGE(OFFSET(AF341,1-$Q$5,0,$Q$5,1)),"")</f>
        <v/>
      </c>
      <c r="BN342">
        <f>IF(ISNUMBER(BL342),(AF342-BL342)^2,"")</f>
        <v/>
      </c>
      <c r="BO342">
        <f>IF(ISNUMBER(BL342),AF342^2,"")</f>
        <v/>
      </c>
      <c r="BP342">
        <f>IF(ISNUMBER(BL342),(AF342-BM342)^2,"")</f>
        <v/>
      </c>
    </row>
    <row r="343">
      <c r="O343">
        <f>IF($R343="","",IF($Q$1="Weekly",INT(($R343-2)/7),IF($Q$1="Quarterly",YEAR($R343)*4+ROUNDUP(MONTH($R343)/3),YEAR($R343)*12+MONTH($R343))))</f>
        <v/>
      </c>
      <c r="P343">
        <f>IF($R343="","",IF($R344="",1,IF($O343&lt;&gt;$O344,1,0)))</f>
        <v/>
      </c>
      <c r="Q343">
        <f>IF($P343=1,SUM($P$7:$P343),"")</f>
        <v/>
      </c>
      <c r="R343">
        <f>IF($A343="","",IF(ISNUMBER($A343),$A343,IFERROR(DATEVALUE($A343),NA())))</f>
        <v/>
      </c>
      <c r="S343" s="7">
        <f>IFERROR(INDEX($R$7:$R$60000,MATCH(ROW()-6,$Q$7:$Q$60000,0)),"")</f>
        <v/>
      </c>
      <c r="T343">
        <f>IFERROR(INDEX($B$7:$B$60000,MATCH(ROW()-6,$Q$7:$Q$60000,0))*1,"")</f>
        <v/>
      </c>
      <c r="U343">
        <f>IFERROR(INDEX($C$7:$C$60000,MATCH(ROW()-6,$Q$7:$Q$60000,0))*1,"")</f>
        <v/>
      </c>
      <c r="V343">
        <f>IFERROR(INDEX($D$7:$D$60000,MATCH(ROW()-6,$Q$7:$Q$60000,0))*1,"")</f>
        <v/>
      </c>
      <c r="W343">
        <f>IFERROR(INDEX($E$7:$E$60000,MATCH(ROW()-6,$Q$7:$Q$60000,0))*1,"")</f>
        <v/>
      </c>
      <c r="X343">
        <f>IFERROR(INDEX($F$7:$F$60000,MATCH(ROW()-6,$Q$7:$Q$60000,0))*1,"")</f>
        <v/>
      </c>
      <c r="Y343">
        <f>IFERROR(INDEX($G$7:$G$60000,MATCH(ROW()-6,$Q$7:$Q$60000,0))*1,"")</f>
        <v/>
      </c>
      <c r="Z343">
        <f>IFERROR(INDEX($H$7:$H$60000,MATCH(ROW()-6,$Q$7:$Q$60000,0))*1,"")</f>
        <v/>
      </c>
      <c r="AA343">
        <f>IFERROR(INDEX($I$7:$I$60000,MATCH(ROW()-6,$Q$7:$Q$60000,0))*1,"")</f>
        <v/>
      </c>
      <c r="AB343">
        <f>IFERROR(INDEX($J$7:$J$60000,MATCH(ROW()-6,$Q$7:$Q$60000,0))*1,"")</f>
        <v/>
      </c>
      <c r="AC343">
        <f>IFERROR(INDEX($K$7:$K$60000,MATCH(ROW()-6,$Q$7:$Q$60000,0))*1,"")</f>
        <v/>
      </c>
      <c r="AF343" s="9">
        <f>IF(OR($S343="",$S342=""),"",IF($B$5="diff",($T343-$T342),LN($T343/$T342)))</f>
        <v/>
      </c>
      <c r="AG343" s="9">
        <f>IF(OR($S343="",$S342=""),"",IF($C$5="diff",(U343-U342),LN(U343/U342)))</f>
        <v/>
      </c>
      <c r="AH343" s="9">
        <f>IF(OR($S343="",$S342=""),"",IF($D$5="diff",(V343-V342),LN(V343/V342)))</f>
        <v/>
      </c>
      <c r="AI343" s="9">
        <f>IF(OR($S343="",$S342=""),"",IF($E$5="diff",(W343-W342),LN(W343/W342)))</f>
        <v/>
      </c>
      <c r="AJ343" s="9">
        <f>IF(OR($S343="",$S342=""),"",IF($F$5="diff",(X343-X342),LN(X343/X342)))</f>
        <v/>
      </c>
      <c r="AK343" s="9">
        <f>IF(OR($S343="",$S342=""),"",IF($G$5="diff",(Y343-Y342),LN(Y343/Y342)))</f>
        <v/>
      </c>
      <c r="AL343" s="9">
        <f>IF(OR($S343="",$S342=""),"",IF($H$5="diff",(Z343-Z342),LN(Z343/Z342)))</f>
        <v/>
      </c>
      <c r="AM343" s="9">
        <f>IF(OR($S343="",$S342=""),"",IF($I$5="diff",(AA343-AA342),LN(AA343/AA342)))</f>
        <v/>
      </c>
      <c r="AN343" s="9">
        <f>IF(OR($S343="",$S342=""),"",IF($J$5="diff",(AB343-AB342),LN(AB343/AB342)))</f>
        <v/>
      </c>
      <c r="AO343" s="9">
        <f>IF(OR($S343="",$S342=""),"",IF($K$5="diff",(AC343-AC342),LN(AC343/AC342)))</f>
        <v/>
      </c>
      <c r="AR343" s="9">
        <f>IF($AF343="","",$AU$13+$AU$4*AG343+$AU$5*AH343+$AU$6*AI343+$AU$7*AJ343+$AU$8*AK343+$AU$9*AL343+$AU$10*AM343+$AU$11*AN343+$AU$12*AO343)</f>
        <v/>
      </c>
      <c r="AY343" s="10">
        <f>IF(AND((ROW()-7)&gt;=$Q$5,(ROW()-6)&lt;=$Q$3),INDEX(LINEST(OFFSET(AF343,1-$Q$5,0,$Q$5,1),OFFSET(AG343,1-$Q$5,0,$Q$5,9),TRUE,TRUE),1,10)*$Q$4,"")</f>
        <v/>
      </c>
      <c r="AZ343" s="9">
        <f>IF(AND((ROW()-7)&gt;=$Q$5,(ROW()-6)&lt;=$Q$3),INDEX(LINEST(OFFSET(AF343,1-$Q$5,0,$Q$5,1),OFFSET(AG343,1-$Q$5,0,$Q$5,9),TRUE,TRUE),1,9),"")</f>
        <v/>
      </c>
      <c r="BA343" s="9">
        <f>IF(AND((ROW()-7)&gt;=$Q$5,(ROW()-6)&lt;=$Q$3),INDEX(LINEST(OFFSET(AF343,1-$Q$5,0,$Q$5,1),OFFSET(AG343,1-$Q$5,0,$Q$5,9),TRUE,TRUE),1,8),"")</f>
        <v/>
      </c>
      <c r="BB343" s="9">
        <f>IF(AND((ROW()-7)&gt;=$Q$5,(ROW()-6)&lt;=$Q$3),INDEX(LINEST(OFFSET(AF343,1-$Q$5,0,$Q$5,1),OFFSET(AG343,1-$Q$5,0,$Q$5,9),TRUE,TRUE),1,7),"")</f>
        <v/>
      </c>
      <c r="BC343" s="9">
        <f>IF(AND((ROW()-7)&gt;=$Q$5,(ROW()-6)&lt;=$Q$3),INDEX(LINEST(OFFSET(AF343,1-$Q$5,0,$Q$5,1),OFFSET(AG343,1-$Q$5,0,$Q$5,9),TRUE,TRUE),1,6),"")</f>
        <v/>
      </c>
      <c r="BD343" s="9">
        <f>IF(AND((ROW()-7)&gt;=$Q$5,(ROW()-6)&lt;=$Q$3),INDEX(LINEST(OFFSET(AF343,1-$Q$5,0,$Q$5,1),OFFSET(AG343,1-$Q$5,0,$Q$5,9),TRUE,TRUE),1,5),"")</f>
        <v/>
      </c>
      <c r="BE343" s="9">
        <f>IF(AND((ROW()-7)&gt;=$Q$5,(ROW()-6)&lt;=$Q$3),INDEX(LINEST(OFFSET(AF343,1-$Q$5,0,$Q$5,1),OFFSET(AG343,1-$Q$5,0,$Q$5,9),TRUE,TRUE),1,4),"")</f>
        <v/>
      </c>
      <c r="BF343" s="9">
        <f>IF(AND((ROW()-7)&gt;=$Q$5,(ROW()-6)&lt;=$Q$3),INDEX(LINEST(OFFSET(AF343,1-$Q$5,0,$Q$5,1),OFFSET(AG343,1-$Q$5,0,$Q$5,9),TRUE,TRUE),1,3),"")</f>
        <v/>
      </c>
      <c r="BG343" s="9">
        <f>IF(AND((ROW()-7)&gt;=$Q$5,(ROW()-6)&lt;=$Q$3),INDEX(LINEST(OFFSET(AF343,1-$Q$5,0,$Q$5,1),OFFSET(AG343,1-$Q$5,0,$Q$5,9),TRUE,TRUE),1,2),"")</f>
        <v/>
      </c>
      <c r="BH343" s="9">
        <f>IF(AND((ROW()-7)&gt;=$Q$5,(ROW()-6)&lt;=$Q$3),INDEX(LINEST(OFFSET(AF343,1-$Q$5,0,$Q$5,1),OFFSET(AG343,1-$Q$5,0,$Q$5,9),TRUE,TRUE),1,1),"")</f>
        <v/>
      </c>
      <c r="BI343" s="10">
        <f>IF(AND((ROW()-7)&gt;=$Q$5,(ROW()-6)&lt;=$Q$3),INDEX(LINEST(OFFSET(AF343,1-$Q$5,0,$Q$5,1),OFFSET(AG343,1-$Q$5,0,$Q$5,9),TRUE,TRUE),3,1),"")</f>
        <v/>
      </c>
      <c r="BL343" s="9">
        <f>IF(AND((ROW()-6)&lt;=$Q$3,ISNUMBER(AY342)),AY342/$Q$4+AZ342*AG343+BA342*AH343+BB342*AI343+BC342*AJ343+BD342*AK343+BE342*AL343+BF342*AM343+BG342*AN343+BH342*AO343,"")</f>
        <v/>
      </c>
      <c r="BM343">
        <f>IF(ISNUMBER(BL343),AVERAGE(OFFSET(AF342,1-$Q$5,0,$Q$5,1)),"")</f>
        <v/>
      </c>
      <c r="BN343">
        <f>IF(ISNUMBER(BL343),(AF343-BL343)^2,"")</f>
        <v/>
      </c>
      <c r="BO343">
        <f>IF(ISNUMBER(BL343),AF343^2,"")</f>
        <v/>
      </c>
      <c r="BP343">
        <f>IF(ISNUMBER(BL343),(AF343-BM343)^2,"")</f>
        <v/>
      </c>
    </row>
    <row r="344">
      <c r="O344">
        <f>IF($R344="","",IF($Q$1="Weekly",INT(($R344-2)/7),IF($Q$1="Quarterly",YEAR($R344)*4+ROUNDUP(MONTH($R344)/3),YEAR($R344)*12+MONTH($R344))))</f>
        <v/>
      </c>
      <c r="P344">
        <f>IF($R344="","",IF($R345="",1,IF($O344&lt;&gt;$O345,1,0)))</f>
        <v/>
      </c>
      <c r="Q344">
        <f>IF($P344=1,SUM($P$7:$P344),"")</f>
        <v/>
      </c>
      <c r="R344">
        <f>IF($A344="","",IF(ISNUMBER($A344),$A344,IFERROR(DATEVALUE($A344),NA())))</f>
        <v/>
      </c>
      <c r="S344" s="7">
        <f>IFERROR(INDEX($R$7:$R$60000,MATCH(ROW()-6,$Q$7:$Q$60000,0)),"")</f>
        <v/>
      </c>
      <c r="T344">
        <f>IFERROR(INDEX($B$7:$B$60000,MATCH(ROW()-6,$Q$7:$Q$60000,0))*1,"")</f>
        <v/>
      </c>
      <c r="U344">
        <f>IFERROR(INDEX($C$7:$C$60000,MATCH(ROW()-6,$Q$7:$Q$60000,0))*1,"")</f>
        <v/>
      </c>
      <c r="V344">
        <f>IFERROR(INDEX($D$7:$D$60000,MATCH(ROW()-6,$Q$7:$Q$60000,0))*1,"")</f>
        <v/>
      </c>
      <c r="W344">
        <f>IFERROR(INDEX($E$7:$E$60000,MATCH(ROW()-6,$Q$7:$Q$60000,0))*1,"")</f>
        <v/>
      </c>
      <c r="X344">
        <f>IFERROR(INDEX($F$7:$F$60000,MATCH(ROW()-6,$Q$7:$Q$60000,0))*1,"")</f>
        <v/>
      </c>
      <c r="Y344">
        <f>IFERROR(INDEX($G$7:$G$60000,MATCH(ROW()-6,$Q$7:$Q$60000,0))*1,"")</f>
        <v/>
      </c>
      <c r="Z344">
        <f>IFERROR(INDEX($H$7:$H$60000,MATCH(ROW()-6,$Q$7:$Q$60000,0))*1,"")</f>
        <v/>
      </c>
      <c r="AA344">
        <f>IFERROR(INDEX($I$7:$I$60000,MATCH(ROW()-6,$Q$7:$Q$60000,0))*1,"")</f>
        <v/>
      </c>
      <c r="AB344">
        <f>IFERROR(INDEX($J$7:$J$60000,MATCH(ROW()-6,$Q$7:$Q$60000,0))*1,"")</f>
        <v/>
      </c>
      <c r="AC344">
        <f>IFERROR(INDEX($K$7:$K$60000,MATCH(ROW()-6,$Q$7:$Q$60000,0))*1,"")</f>
        <v/>
      </c>
      <c r="AF344" s="9">
        <f>IF(OR($S344="",$S343=""),"",IF($B$5="diff",($T344-$T343),LN($T344/$T343)))</f>
        <v/>
      </c>
      <c r="AG344" s="9">
        <f>IF(OR($S344="",$S343=""),"",IF($C$5="diff",(U344-U343),LN(U344/U343)))</f>
        <v/>
      </c>
      <c r="AH344" s="9">
        <f>IF(OR($S344="",$S343=""),"",IF($D$5="diff",(V344-V343),LN(V344/V343)))</f>
        <v/>
      </c>
      <c r="AI344" s="9">
        <f>IF(OR($S344="",$S343=""),"",IF($E$5="diff",(W344-W343),LN(W344/W343)))</f>
        <v/>
      </c>
      <c r="AJ344" s="9">
        <f>IF(OR($S344="",$S343=""),"",IF($F$5="diff",(X344-X343),LN(X344/X343)))</f>
        <v/>
      </c>
      <c r="AK344" s="9">
        <f>IF(OR($S344="",$S343=""),"",IF($G$5="diff",(Y344-Y343),LN(Y344/Y343)))</f>
        <v/>
      </c>
      <c r="AL344" s="9">
        <f>IF(OR($S344="",$S343=""),"",IF($H$5="diff",(Z344-Z343),LN(Z344/Z343)))</f>
        <v/>
      </c>
      <c r="AM344" s="9">
        <f>IF(OR($S344="",$S343=""),"",IF($I$5="diff",(AA344-AA343),LN(AA344/AA343)))</f>
        <v/>
      </c>
      <c r="AN344" s="9">
        <f>IF(OR($S344="",$S343=""),"",IF($J$5="diff",(AB344-AB343),LN(AB344/AB343)))</f>
        <v/>
      </c>
      <c r="AO344" s="9">
        <f>IF(OR($S344="",$S343=""),"",IF($K$5="diff",(AC344-AC343),LN(AC344/AC343)))</f>
        <v/>
      </c>
      <c r="AR344" s="9">
        <f>IF($AF344="","",$AU$13+$AU$4*AG344+$AU$5*AH344+$AU$6*AI344+$AU$7*AJ344+$AU$8*AK344+$AU$9*AL344+$AU$10*AM344+$AU$11*AN344+$AU$12*AO344)</f>
        <v/>
      </c>
      <c r="AY344" s="10">
        <f>IF(AND((ROW()-7)&gt;=$Q$5,(ROW()-6)&lt;=$Q$3),INDEX(LINEST(OFFSET(AF344,1-$Q$5,0,$Q$5,1),OFFSET(AG344,1-$Q$5,0,$Q$5,9),TRUE,TRUE),1,10)*$Q$4,"")</f>
        <v/>
      </c>
      <c r="AZ344" s="9">
        <f>IF(AND((ROW()-7)&gt;=$Q$5,(ROW()-6)&lt;=$Q$3),INDEX(LINEST(OFFSET(AF344,1-$Q$5,0,$Q$5,1),OFFSET(AG344,1-$Q$5,0,$Q$5,9),TRUE,TRUE),1,9),"")</f>
        <v/>
      </c>
      <c r="BA344" s="9">
        <f>IF(AND((ROW()-7)&gt;=$Q$5,(ROW()-6)&lt;=$Q$3),INDEX(LINEST(OFFSET(AF344,1-$Q$5,0,$Q$5,1),OFFSET(AG344,1-$Q$5,0,$Q$5,9),TRUE,TRUE),1,8),"")</f>
        <v/>
      </c>
      <c r="BB344" s="9">
        <f>IF(AND((ROW()-7)&gt;=$Q$5,(ROW()-6)&lt;=$Q$3),INDEX(LINEST(OFFSET(AF344,1-$Q$5,0,$Q$5,1),OFFSET(AG344,1-$Q$5,0,$Q$5,9),TRUE,TRUE),1,7),"")</f>
        <v/>
      </c>
      <c r="BC344" s="9">
        <f>IF(AND((ROW()-7)&gt;=$Q$5,(ROW()-6)&lt;=$Q$3),INDEX(LINEST(OFFSET(AF344,1-$Q$5,0,$Q$5,1),OFFSET(AG344,1-$Q$5,0,$Q$5,9),TRUE,TRUE),1,6),"")</f>
        <v/>
      </c>
      <c r="BD344" s="9">
        <f>IF(AND((ROW()-7)&gt;=$Q$5,(ROW()-6)&lt;=$Q$3),INDEX(LINEST(OFFSET(AF344,1-$Q$5,0,$Q$5,1),OFFSET(AG344,1-$Q$5,0,$Q$5,9),TRUE,TRUE),1,5),"")</f>
        <v/>
      </c>
      <c r="BE344" s="9">
        <f>IF(AND((ROW()-7)&gt;=$Q$5,(ROW()-6)&lt;=$Q$3),INDEX(LINEST(OFFSET(AF344,1-$Q$5,0,$Q$5,1),OFFSET(AG344,1-$Q$5,0,$Q$5,9),TRUE,TRUE),1,4),"")</f>
        <v/>
      </c>
      <c r="BF344" s="9">
        <f>IF(AND((ROW()-7)&gt;=$Q$5,(ROW()-6)&lt;=$Q$3),INDEX(LINEST(OFFSET(AF344,1-$Q$5,0,$Q$5,1),OFFSET(AG344,1-$Q$5,0,$Q$5,9),TRUE,TRUE),1,3),"")</f>
        <v/>
      </c>
      <c r="BG344" s="9">
        <f>IF(AND((ROW()-7)&gt;=$Q$5,(ROW()-6)&lt;=$Q$3),INDEX(LINEST(OFFSET(AF344,1-$Q$5,0,$Q$5,1),OFFSET(AG344,1-$Q$5,0,$Q$5,9),TRUE,TRUE),1,2),"")</f>
        <v/>
      </c>
      <c r="BH344" s="9">
        <f>IF(AND((ROW()-7)&gt;=$Q$5,(ROW()-6)&lt;=$Q$3),INDEX(LINEST(OFFSET(AF344,1-$Q$5,0,$Q$5,1),OFFSET(AG344,1-$Q$5,0,$Q$5,9),TRUE,TRUE),1,1),"")</f>
        <v/>
      </c>
      <c r="BI344" s="10">
        <f>IF(AND((ROW()-7)&gt;=$Q$5,(ROW()-6)&lt;=$Q$3),INDEX(LINEST(OFFSET(AF344,1-$Q$5,0,$Q$5,1),OFFSET(AG344,1-$Q$5,0,$Q$5,9),TRUE,TRUE),3,1),"")</f>
        <v/>
      </c>
      <c r="BL344" s="9">
        <f>IF(AND((ROW()-6)&lt;=$Q$3,ISNUMBER(AY343)),AY343/$Q$4+AZ343*AG344+BA343*AH344+BB343*AI344+BC343*AJ344+BD343*AK344+BE343*AL344+BF343*AM344+BG343*AN344+BH343*AO344,"")</f>
        <v/>
      </c>
      <c r="BM344">
        <f>IF(ISNUMBER(BL344),AVERAGE(OFFSET(AF343,1-$Q$5,0,$Q$5,1)),"")</f>
        <v/>
      </c>
      <c r="BN344">
        <f>IF(ISNUMBER(BL344),(AF344-BL344)^2,"")</f>
        <v/>
      </c>
      <c r="BO344">
        <f>IF(ISNUMBER(BL344),AF344^2,"")</f>
        <v/>
      </c>
      <c r="BP344">
        <f>IF(ISNUMBER(BL344),(AF344-BM344)^2,"")</f>
        <v/>
      </c>
    </row>
    <row r="345">
      <c r="O345">
        <f>IF($R345="","",IF($Q$1="Weekly",INT(($R345-2)/7),IF($Q$1="Quarterly",YEAR($R345)*4+ROUNDUP(MONTH($R345)/3),YEAR($R345)*12+MONTH($R345))))</f>
        <v/>
      </c>
      <c r="P345">
        <f>IF($R345="","",IF($R346="",1,IF($O345&lt;&gt;$O346,1,0)))</f>
        <v/>
      </c>
      <c r="Q345">
        <f>IF($P345=1,SUM($P$7:$P345),"")</f>
        <v/>
      </c>
      <c r="R345">
        <f>IF($A345="","",IF(ISNUMBER($A345),$A345,IFERROR(DATEVALUE($A345),NA())))</f>
        <v/>
      </c>
      <c r="S345" s="7">
        <f>IFERROR(INDEX($R$7:$R$60000,MATCH(ROW()-6,$Q$7:$Q$60000,0)),"")</f>
        <v/>
      </c>
      <c r="T345">
        <f>IFERROR(INDEX($B$7:$B$60000,MATCH(ROW()-6,$Q$7:$Q$60000,0))*1,"")</f>
        <v/>
      </c>
      <c r="U345">
        <f>IFERROR(INDEX($C$7:$C$60000,MATCH(ROW()-6,$Q$7:$Q$60000,0))*1,"")</f>
        <v/>
      </c>
      <c r="V345">
        <f>IFERROR(INDEX($D$7:$D$60000,MATCH(ROW()-6,$Q$7:$Q$60000,0))*1,"")</f>
        <v/>
      </c>
      <c r="W345">
        <f>IFERROR(INDEX($E$7:$E$60000,MATCH(ROW()-6,$Q$7:$Q$60000,0))*1,"")</f>
        <v/>
      </c>
      <c r="X345">
        <f>IFERROR(INDEX($F$7:$F$60000,MATCH(ROW()-6,$Q$7:$Q$60000,0))*1,"")</f>
        <v/>
      </c>
      <c r="Y345">
        <f>IFERROR(INDEX($G$7:$G$60000,MATCH(ROW()-6,$Q$7:$Q$60000,0))*1,"")</f>
        <v/>
      </c>
      <c r="Z345">
        <f>IFERROR(INDEX($H$7:$H$60000,MATCH(ROW()-6,$Q$7:$Q$60000,0))*1,"")</f>
        <v/>
      </c>
      <c r="AA345">
        <f>IFERROR(INDEX($I$7:$I$60000,MATCH(ROW()-6,$Q$7:$Q$60000,0))*1,"")</f>
        <v/>
      </c>
      <c r="AB345">
        <f>IFERROR(INDEX($J$7:$J$60000,MATCH(ROW()-6,$Q$7:$Q$60000,0))*1,"")</f>
        <v/>
      </c>
      <c r="AC345">
        <f>IFERROR(INDEX($K$7:$K$60000,MATCH(ROW()-6,$Q$7:$Q$60000,0))*1,"")</f>
        <v/>
      </c>
      <c r="AF345" s="9">
        <f>IF(OR($S345="",$S344=""),"",IF($B$5="diff",($T345-$T344),LN($T345/$T344)))</f>
        <v/>
      </c>
      <c r="AG345" s="9">
        <f>IF(OR($S345="",$S344=""),"",IF($C$5="diff",(U345-U344),LN(U345/U344)))</f>
        <v/>
      </c>
      <c r="AH345" s="9">
        <f>IF(OR($S345="",$S344=""),"",IF($D$5="diff",(V345-V344),LN(V345/V344)))</f>
        <v/>
      </c>
      <c r="AI345" s="9">
        <f>IF(OR($S345="",$S344=""),"",IF($E$5="diff",(W345-W344),LN(W345/W344)))</f>
        <v/>
      </c>
      <c r="AJ345" s="9">
        <f>IF(OR($S345="",$S344=""),"",IF($F$5="diff",(X345-X344),LN(X345/X344)))</f>
        <v/>
      </c>
      <c r="AK345" s="9">
        <f>IF(OR($S345="",$S344=""),"",IF($G$5="diff",(Y345-Y344),LN(Y345/Y344)))</f>
        <v/>
      </c>
      <c r="AL345" s="9">
        <f>IF(OR($S345="",$S344=""),"",IF($H$5="diff",(Z345-Z344),LN(Z345/Z344)))</f>
        <v/>
      </c>
      <c r="AM345" s="9">
        <f>IF(OR($S345="",$S344=""),"",IF($I$5="diff",(AA345-AA344),LN(AA345/AA344)))</f>
        <v/>
      </c>
      <c r="AN345" s="9">
        <f>IF(OR($S345="",$S344=""),"",IF($J$5="diff",(AB345-AB344),LN(AB345/AB344)))</f>
        <v/>
      </c>
      <c r="AO345" s="9">
        <f>IF(OR($S345="",$S344=""),"",IF($K$5="diff",(AC345-AC344),LN(AC345/AC344)))</f>
        <v/>
      </c>
      <c r="AR345" s="9">
        <f>IF($AF345="","",$AU$13+$AU$4*AG345+$AU$5*AH345+$AU$6*AI345+$AU$7*AJ345+$AU$8*AK345+$AU$9*AL345+$AU$10*AM345+$AU$11*AN345+$AU$12*AO345)</f>
        <v/>
      </c>
      <c r="AY345" s="10">
        <f>IF(AND((ROW()-7)&gt;=$Q$5,(ROW()-6)&lt;=$Q$3),INDEX(LINEST(OFFSET(AF345,1-$Q$5,0,$Q$5,1),OFFSET(AG345,1-$Q$5,0,$Q$5,9),TRUE,TRUE),1,10)*$Q$4,"")</f>
        <v/>
      </c>
      <c r="AZ345" s="9">
        <f>IF(AND((ROW()-7)&gt;=$Q$5,(ROW()-6)&lt;=$Q$3),INDEX(LINEST(OFFSET(AF345,1-$Q$5,0,$Q$5,1),OFFSET(AG345,1-$Q$5,0,$Q$5,9),TRUE,TRUE),1,9),"")</f>
        <v/>
      </c>
      <c r="BA345" s="9">
        <f>IF(AND((ROW()-7)&gt;=$Q$5,(ROW()-6)&lt;=$Q$3),INDEX(LINEST(OFFSET(AF345,1-$Q$5,0,$Q$5,1),OFFSET(AG345,1-$Q$5,0,$Q$5,9),TRUE,TRUE),1,8),"")</f>
        <v/>
      </c>
      <c r="BB345" s="9">
        <f>IF(AND((ROW()-7)&gt;=$Q$5,(ROW()-6)&lt;=$Q$3),INDEX(LINEST(OFFSET(AF345,1-$Q$5,0,$Q$5,1),OFFSET(AG345,1-$Q$5,0,$Q$5,9),TRUE,TRUE),1,7),"")</f>
        <v/>
      </c>
      <c r="BC345" s="9">
        <f>IF(AND((ROW()-7)&gt;=$Q$5,(ROW()-6)&lt;=$Q$3),INDEX(LINEST(OFFSET(AF345,1-$Q$5,0,$Q$5,1),OFFSET(AG345,1-$Q$5,0,$Q$5,9),TRUE,TRUE),1,6),"")</f>
        <v/>
      </c>
      <c r="BD345" s="9">
        <f>IF(AND((ROW()-7)&gt;=$Q$5,(ROW()-6)&lt;=$Q$3),INDEX(LINEST(OFFSET(AF345,1-$Q$5,0,$Q$5,1),OFFSET(AG345,1-$Q$5,0,$Q$5,9),TRUE,TRUE),1,5),"")</f>
        <v/>
      </c>
      <c r="BE345" s="9">
        <f>IF(AND((ROW()-7)&gt;=$Q$5,(ROW()-6)&lt;=$Q$3),INDEX(LINEST(OFFSET(AF345,1-$Q$5,0,$Q$5,1),OFFSET(AG345,1-$Q$5,0,$Q$5,9),TRUE,TRUE),1,4),"")</f>
        <v/>
      </c>
      <c r="BF345" s="9">
        <f>IF(AND((ROW()-7)&gt;=$Q$5,(ROW()-6)&lt;=$Q$3),INDEX(LINEST(OFFSET(AF345,1-$Q$5,0,$Q$5,1),OFFSET(AG345,1-$Q$5,0,$Q$5,9),TRUE,TRUE),1,3),"")</f>
        <v/>
      </c>
      <c r="BG345" s="9">
        <f>IF(AND((ROW()-7)&gt;=$Q$5,(ROW()-6)&lt;=$Q$3),INDEX(LINEST(OFFSET(AF345,1-$Q$5,0,$Q$5,1),OFFSET(AG345,1-$Q$5,0,$Q$5,9),TRUE,TRUE),1,2),"")</f>
        <v/>
      </c>
      <c r="BH345" s="9">
        <f>IF(AND((ROW()-7)&gt;=$Q$5,(ROW()-6)&lt;=$Q$3),INDEX(LINEST(OFFSET(AF345,1-$Q$5,0,$Q$5,1),OFFSET(AG345,1-$Q$5,0,$Q$5,9),TRUE,TRUE),1,1),"")</f>
        <v/>
      </c>
      <c r="BI345" s="10">
        <f>IF(AND((ROW()-7)&gt;=$Q$5,(ROW()-6)&lt;=$Q$3),INDEX(LINEST(OFFSET(AF345,1-$Q$5,0,$Q$5,1),OFFSET(AG345,1-$Q$5,0,$Q$5,9),TRUE,TRUE),3,1),"")</f>
        <v/>
      </c>
      <c r="BL345" s="9">
        <f>IF(AND((ROW()-6)&lt;=$Q$3,ISNUMBER(AY344)),AY344/$Q$4+AZ344*AG345+BA344*AH345+BB344*AI345+BC344*AJ345+BD344*AK345+BE344*AL345+BF344*AM345+BG344*AN345+BH344*AO345,"")</f>
        <v/>
      </c>
      <c r="BM345">
        <f>IF(ISNUMBER(BL345),AVERAGE(OFFSET(AF344,1-$Q$5,0,$Q$5,1)),"")</f>
        <v/>
      </c>
      <c r="BN345">
        <f>IF(ISNUMBER(BL345),(AF345-BL345)^2,"")</f>
        <v/>
      </c>
      <c r="BO345">
        <f>IF(ISNUMBER(BL345),AF345^2,"")</f>
        <v/>
      </c>
      <c r="BP345">
        <f>IF(ISNUMBER(BL345),(AF345-BM345)^2,"")</f>
        <v/>
      </c>
    </row>
    <row r="346">
      <c r="O346">
        <f>IF($R346="","",IF($Q$1="Weekly",INT(($R346-2)/7),IF($Q$1="Quarterly",YEAR($R346)*4+ROUNDUP(MONTH($R346)/3),YEAR($R346)*12+MONTH($R346))))</f>
        <v/>
      </c>
      <c r="P346">
        <f>IF($R346="","",IF($R347="",1,IF($O346&lt;&gt;$O347,1,0)))</f>
        <v/>
      </c>
      <c r="Q346">
        <f>IF($P346=1,SUM($P$7:$P346),"")</f>
        <v/>
      </c>
      <c r="R346">
        <f>IF($A346="","",IF(ISNUMBER($A346),$A346,IFERROR(DATEVALUE($A346),NA())))</f>
        <v/>
      </c>
      <c r="S346" s="7">
        <f>IFERROR(INDEX($R$7:$R$60000,MATCH(ROW()-6,$Q$7:$Q$60000,0)),"")</f>
        <v/>
      </c>
      <c r="T346">
        <f>IFERROR(INDEX($B$7:$B$60000,MATCH(ROW()-6,$Q$7:$Q$60000,0))*1,"")</f>
        <v/>
      </c>
      <c r="U346">
        <f>IFERROR(INDEX($C$7:$C$60000,MATCH(ROW()-6,$Q$7:$Q$60000,0))*1,"")</f>
        <v/>
      </c>
      <c r="V346">
        <f>IFERROR(INDEX($D$7:$D$60000,MATCH(ROW()-6,$Q$7:$Q$60000,0))*1,"")</f>
        <v/>
      </c>
      <c r="W346">
        <f>IFERROR(INDEX($E$7:$E$60000,MATCH(ROW()-6,$Q$7:$Q$60000,0))*1,"")</f>
        <v/>
      </c>
      <c r="X346">
        <f>IFERROR(INDEX($F$7:$F$60000,MATCH(ROW()-6,$Q$7:$Q$60000,0))*1,"")</f>
        <v/>
      </c>
      <c r="Y346">
        <f>IFERROR(INDEX($G$7:$G$60000,MATCH(ROW()-6,$Q$7:$Q$60000,0))*1,"")</f>
        <v/>
      </c>
      <c r="Z346">
        <f>IFERROR(INDEX($H$7:$H$60000,MATCH(ROW()-6,$Q$7:$Q$60000,0))*1,"")</f>
        <v/>
      </c>
      <c r="AA346">
        <f>IFERROR(INDEX($I$7:$I$60000,MATCH(ROW()-6,$Q$7:$Q$60000,0))*1,"")</f>
        <v/>
      </c>
      <c r="AB346">
        <f>IFERROR(INDEX($J$7:$J$60000,MATCH(ROW()-6,$Q$7:$Q$60000,0))*1,"")</f>
        <v/>
      </c>
      <c r="AC346">
        <f>IFERROR(INDEX($K$7:$K$60000,MATCH(ROW()-6,$Q$7:$Q$60000,0))*1,"")</f>
        <v/>
      </c>
      <c r="AF346" s="9">
        <f>IF(OR($S346="",$S345=""),"",IF($B$5="diff",($T346-$T345),LN($T346/$T345)))</f>
        <v/>
      </c>
      <c r="AG346" s="9">
        <f>IF(OR($S346="",$S345=""),"",IF($C$5="diff",(U346-U345),LN(U346/U345)))</f>
        <v/>
      </c>
      <c r="AH346" s="9">
        <f>IF(OR($S346="",$S345=""),"",IF($D$5="diff",(V346-V345),LN(V346/V345)))</f>
        <v/>
      </c>
      <c r="AI346" s="9">
        <f>IF(OR($S346="",$S345=""),"",IF($E$5="diff",(W346-W345),LN(W346/W345)))</f>
        <v/>
      </c>
      <c r="AJ346" s="9">
        <f>IF(OR($S346="",$S345=""),"",IF($F$5="diff",(X346-X345),LN(X346/X345)))</f>
        <v/>
      </c>
      <c r="AK346" s="9">
        <f>IF(OR($S346="",$S345=""),"",IF($G$5="diff",(Y346-Y345),LN(Y346/Y345)))</f>
        <v/>
      </c>
      <c r="AL346" s="9">
        <f>IF(OR($S346="",$S345=""),"",IF($H$5="diff",(Z346-Z345),LN(Z346/Z345)))</f>
        <v/>
      </c>
      <c r="AM346" s="9">
        <f>IF(OR($S346="",$S345=""),"",IF($I$5="diff",(AA346-AA345),LN(AA346/AA345)))</f>
        <v/>
      </c>
      <c r="AN346" s="9">
        <f>IF(OR($S346="",$S345=""),"",IF($J$5="diff",(AB346-AB345),LN(AB346/AB345)))</f>
        <v/>
      </c>
      <c r="AO346" s="9">
        <f>IF(OR($S346="",$S345=""),"",IF($K$5="diff",(AC346-AC345),LN(AC346/AC345)))</f>
        <v/>
      </c>
      <c r="AR346" s="9">
        <f>IF($AF346="","",$AU$13+$AU$4*AG346+$AU$5*AH346+$AU$6*AI346+$AU$7*AJ346+$AU$8*AK346+$AU$9*AL346+$AU$10*AM346+$AU$11*AN346+$AU$12*AO346)</f>
        <v/>
      </c>
      <c r="AY346" s="10">
        <f>IF(AND((ROW()-7)&gt;=$Q$5,(ROW()-6)&lt;=$Q$3),INDEX(LINEST(OFFSET(AF346,1-$Q$5,0,$Q$5,1),OFFSET(AG346,1-$Q$5,0,$Q$5,9),TRUE,TRUE),1,10)*$Q$4,"")</f>
        <v/>
      </c>
      <c r="AZ346" s="9">
        <f>IF(AND((ROW()-7)&gt;=$Q$5,(ROW()-6)&lt;=$Q$3),INDEX(LINEST(OFFSET(AF346,1-$Q$5,0,$Q$5,1),OFFSET(AG346,1-$Q$5,0,$Q$5,9),TRUE,TRUE),1,9),"")</f>
        <v/>
      </c>
      <c r="BA346" s="9">
        <f>IF(AND((ROW()-7)&gt;=$Q$5,(ROW()-6)&lt;=$Q$3),INDEX(LINEST(OFFSET(AF346,1-$Q$5,0,$Q$5,1),OFFSET(AG346,1-$Q$5,0,$Q$5,9),TRUE,TRUE),1,8),"")</f>
        <v/>
      </c>
      <c r="BB346" s="9">
        <f>IF(AND((ROW()-7)&gt;=$Q$5,(ROW()-6)&lt;=$Q$3),INDEX(LINEST(OFFSET(AF346,1-$Q$5,0,$Q$5,1),OFFSET(AG346,1-$Q$5,0,$Q$5,9),TRUE,TRUE),1,7),"")</f>
        <v/>
      </c>
      <c r="BC346" s="9">
        <f>IF(AND((ROW()-7)&gt;=$Q$5,(ROW()-6)&lt;=$Q$3),INDEX(LINEST(OFFSET(AF346,1-$Q$5,0,$Q$5,1),OFFSET(AG346,1-$Q$5,0,$Q$5,9),TRUE,TRUE),1,6),"")</f>
        <v/>
      </c>
      <c r="BD346" s="9">
        <f>IF(AND((ROW()-7)&gt;=$Q$5,(ROW()-6)&lt;=$Q$3),INDEX(LINEST(OFFSET(AF346,1-$Q$5,0,$Q$5,1),OFFSET(AG346,1-$Q$5,0,$Q$5,9),TRUE,TRUE),1,5),"")</f>
        <v/>
      </c>
      <c r="BE346" s="9">
        <f>IF(AND((ROW()-7)&gt;=$Q$5,(ROW()-6)&lt;=$Q$3),INDEX(LINEST(OFFSET(AF346,1-$Q$5,0,$Q$5,1),OFFSET(AG346,1-$Q$5,0,$Q$5,9),TRUE,TRUE),1,4),"")</f>
        <v/>
      </c>
      <c r="BF346" s="9">
        <f>IF(AND((ROW()-7)&gt;=$Q$5,(ROW()-6)&lt;=$Q$3),INDEX(LINEST(OFFSET(AF346,1-$Q$5,0,$Q$5,1),OFFSET(AG346,1-$Q$5,0,$Q$5,9),TRUE,TRUE),1,3),"")</f>
        <v/>
      </c>
      <c r="BG346" s="9">
        <f>IF(AND((ROW()-7)&gt;=$Q$5,(ROW()-6)&lt;=$Q$3),INDEX(LINEST(OFFSET(AF346,1-$Q$5,0,$Q$5,1),OFFSET(AG346,1-$Q$5,0,$Q$5,9),TRUE,TRUE),1,2),"")</f>
        <v/>
      </c>
      <c r="BH346" s="9">
        <f>IF(AND((ROW()-7)&gt;=$Q$5,(ROW()-6)&lt;=$Q$3),INDEX(LINEST(OFFSET(AF346,1-$Q$5,0,$Q$5,1),OFFSET(AG346,1-$Q$5,0,$Q$5,9),TRUE,TRUE),1,1),"")</f>
        <v/>
      </c>
      <c r="BI346" s="10">
        <f>IF(AND((ROW()-7)&gt;=$Q$5,(ROW()-6)&lt;=$Q$3),INDEX(LINEST(OFFSET(AF346,1-$Q$5,0,$Q$5,1),OFFSET(AG346,1-$Q$5,0,$Q$5,9),TRUE,TRUE),3,1),"")</f>
        <v/>
      </c>
      <c r="BL346" s="9">
        <f>IF(AND((ROW()-6)&lt;=$Q$3,ISNUMBER(AY345)),AY345/$Q$4+AZ345*AG346+BA345*AH346+BB345*AI346+BC345*AJ346+BD345*AK346+BE345*AL346+BF345*AM346+BG345*AN346+BH345*AO346,"")</f>
        <v/>
      </c>
      <c r="BM346">
        <f>IF(ISNUMBER(BL346),AVERAGE(OFFSET(AF345,1-$Q$5,0,$Q$5,1)),"")</f>
        <v/>
      </c>
      <c r="BN346">
        <f>IF(ISNUMBER(BL346),(AF346-BL346)^2,"")</f>
        <v/>
      </c>
      <c r="BO346">
        <f>IF(ISNUMBER(BL346),AF346^2,"")</f>
        <v/>
      </c>
      <c r="BP346">
        <f>IF(ISNUMBER(BL346),(AF346-BM346)^2,"")</f>
        <v/>
      </c>
    </row>
    <row r="347">
      <c r="O347">
        <f>IF($R347="","",IF($Q$1="Weekly",INT(($R347-2)/7),IF($Q$1="Quarterly",YEAR($R347)*4+ROUNDUP(MONTH($R347)/3),YEAR($R347)*12+MONTH($R347))))</f>
        <v/>
      </c>
      <c r="P347">
        <f>IF($R347="","",IF($R348="",1,IF($O347&lt;&gt;$O348,1,0)))</f>
        <v/>
      </c>
      <c r="Q347">
        <f>IF($P347=1,SUM($P$7:$P347),"")</f>
        <v/>
      </c>
      <c r="R347">
        <f>IF($A347="","",IF(ISNUMBER($A347),$A347,IFERROR(DATEVALUE($A347),NA())))</f>
        <v/>
      </c>
      <c r="S347" s="7">
        <f>IFERROR(INDEX($R$7:$R$60000,MATCH(ROW()-6,$Q$7:$Q$60000,0)),"")</f>
        <v/>
      </c>
      <c r="T347">
        <f>IFERROR(INDEX($B$7:$B$60000,MATCH(ROW()-6,$Q$7:$Q$60000,0))*1,"")</f>
        <v/>
      </c>
      <c r="U347">
        <f>IFERROR(INDEX($C$7:$C$60000,MATCH(ROW()-6,$Q$7:$Q$60000,0))*1,"")</f>
        <v/>
      </c>
      <c r="V347">
        <f>IFERROR(INDEX($D$7:$D$60000,MATCH(ROW()-6,$Q$7:$Q$60000,0))*1,"")</f>
        <v/>
      </c>
      <c r="W347">
        <f>IFERROR(INDEX($E$7:$E$60000,MATCH(ROW()-6,$Q$7:$Q$60000,0))*1,"")</f>
        <v/>
      </c>
      <c r="X347">
        <f>IFERROR(INDEX($F$7:$F$60000,MATCH(ROW()-6,$Q$7:$Q$60000,0))*1,"")</f>
        <v/>
      </c>
      <c r="Y347">
        <f>IFERROR(INDEX($G$7:$G$60000,MATCH(ROW()-6,$Q$7:$Q$60000,0))*1,"")</f>
        <v/>
      </c>
      <c r="Z347">
        <f>IFERROR(INDEX($H$7:$H$60000,MATCH(ROW()-6,$Q$7:$Q$60000,0))*1,"")</f>
        <v/>
      </c>
      <c r="AA347">
        <f>IFERROR(INDEX($I$7:$I$60000,MATCH(ROW()-6,$Q$7:$Q$60000,0))*1,"")</f>
        <v/>
      </c>
      <c r="AB347">
        <f>IFERROR(INDEX($J$7:$J$60000,MATCH(ROW()-6,$Q$7:$Q$60000,0))*1,"")</f>
        <v/>
      </c>
      <c r="AC347">
        <f>IFERROR(INDEX($K$7:$K$60000,MATCH(ROW()-6,$Q$7:$Q$60000,0))*1,"")</f>
        <v/>
      </c>
      <c r="AF347" s="9">
        <f>IF(OR($S347="",$S346=""),"",IF($B$5="diff",($T347-$T346),LN($T347/$T346)))</f>
        <v/>
      </c>
      <c r="AG347" s="9">
        <f>IF(OR($S347="",$S346=""),"",IF($C$5="diff",(U347-U346),LN(U347/U346)))</f>
        <v/>
      </c>
      <c r="AH347" s="9">
        <f>IF(OR($S347="",$S346=""),"",IF($D$5="diff",(V347-V346),LN(V347/V346)))</f>
        <v/>
      </c>
      <c r="AI347" s="9">
        <f>IF(OR($S347="",$S346=""),"",IF($E$5="diff",(W347-W346),LN(W347/W346)))</f>
        <v/>
      </c>
      <c r="AJ347" s="9">
        <f>IF(OR($S347="",$S346=""),"",IF($F$5="diff",(X347-X346),LN(X347/X346)))</f>
        <v/>
      </c>
      <c r="AK347" s="9">
        <f>IF(OR($S347="",$S346=""),"",IF($G$5="diff",(Y347-Y346),LN(Y347/Y346)))</f>
        <v/>
      </c>
      <c r="AL347" s="9">
        <f>IF(OR($S347="",$S346=""),"",IF($H$5="diff",(Z347-Z346),LN(Z347/Z346)))</f>
        <v/>
      </c>
      <c r="AM347" s="9">
        <f>IF(OR($S347="",$S346=""),"",IF($I$5="diff",(AA347-AA346),LN(AA347/AA346)))</f>
        <v/>
      </c>
      <c r="AN347" s="9">
        <f>IF(OR($S347="",$S346=""),"",IF($J$5="diff",(AB347-AB346),LN(AB347/AB346)))</f>
        <v/>
      </c>
      <c r="AO347" s="9">
        <f>IF(OR($S347="",$S346=""),"",IF($K$5="diff",(AC347-AC346),LN(AC347/AC346)))</f>
        <v/>
      </c>
      <c r="AR347" s="9">
        <f>IF($AF347="","",$AU$13+$AU$4*AG347+$AU$5*AH347+$AU$6*AI347+$AU$7*AJ347+$AU$8*AK347+$AU$9*AL347+$AU$10*AM347+$AU$11*AN347+$AU$12*AO347)</f>
        <v/>
      </c>
      <c r="AY347" s="10">
        <f>IF(AND((ROW()-7)&gt;=$Q$5,(ROW()-6)&lt;=$Q$3),INDEX(LINEST(OFFSET(AF347,1-$Q$5,0,$Q$5,1),OFFSET(AG347,1-$Q$5,0,$Q$5,9),TRUE,TRUE),1,10)*$Q$4,"")</f>
        <v/>
      </c>
      <c r="AZ347" s="9">
        <f>IF(AND((ROW()-7)&gt;=$Q$5,(ROW()-6)&lt;=$Q$3),INDEX(LINEST(OFFSET(AF347,1-$Q$5,0,$Q$5,1),OFFSET(AG347,1-$Q$5,0,$Q$5,9),TRUE,TRUE),1,9),"")</f>
        <v/>
      </c>
      <c r="BA347" s="9">
        <f>IF(AND((ROW()-7)&gt;=$Q$5,(ROW()-6)&lt;=$Q$3),INDEX(LINEST(OFFSET(AF347,1-$Q$5,0,$Q$5,1),OFFSET(AG347,1-$Q$5,0,$Q$5,9),TRUE,TRUE),1,8),"")</f>
        <v/>
      </c>
      <c r="BB347" s="9">
        <f>IF(AND((ROW()-7)&gt;=$Q$5,(ROW()-6)&lt;=$Q$3),INDEX(LINEST(OFFSET(AF347,1-$Q$5,0,$Q$5,1),OFFSET(AG347,1-$Q$5,0,$Q$5,9),TRUE,TRUE),1,7),"")</f>
        <v/>
      </c>
      <c r="BC347" s="9">
        <f>IF(AND((ROW()-7)&gt;=$Q$5,(ROW()-6)&lt;=$Q$3),INDEX(LINEST(OFFSET(AF347,1-$Q$5,0,$Q$5,1),OFFSET(AG347,1-$Q$5,0,$Q$5,9),TRUE,TRUE),1,6),"")</f>
        <v/>
      </c>
      <c r="BD347" s="9">
        <f>IF(AND((ROW()-7)&gt;=$Q$5,(ROW()-6)&lt;=$Q$3),INDEX(LINEST(OFFSET(AF347,1-$Q$5,0,$Q$5,1),OFFSET(AG347,1-$Q$5,0,$Q$5,9),TRUE,TRUE),1,5),"")</f>
        <v/>
      </c>
      <c r="BE347" s="9">
        <f>IF(AND((ROW()-7)&gt;=$Q$5,(ROW()-6)&lt;=$Q$3),INDEX(LINEST(OFFSET(AF347,1-$Q$5,0,$Q$5,1),OFFSET(AG347,1-$Q$5,0,$Q$5,9),TRUE,TRUE),1,4),"")</f>
        <v/>
      </c>
      <c r="BF347" s="9">
        <f>IF(AND((ROW()-7)&gt;=$Q$5,(ROW()-6)&lt;=$Q$3),INDEX(LINEST(OFFSET(AF347,1-$Q$5,0,$Q$5,1),OFFSET(AG347,1-$Q$5,0,$Q$5,9),TRUE,TRUE),1,3),"")</f>
        <v/>
      </c>
      <c r="BG347" s="9">
        <f>IF(AND((ROW()-7)&gt;=$Q$5,(ROW()-6)&lt;=$Q$3),INDEX(LINEST(OFFSET(AF347,1-$Q$5,0,$Q$5,1),OFFSET(AG347,1-$Q$5,0,$Q$5,9),TRUE,TRUE),1,2),"")</f>
        <v/>
      </c>
      <c r="BH347" s="9">
        <f>IF(AND((ROW()-7)&gt;=$Q$5,(ROW()-6)&lt;=$Q$3),INDEX(LINEST(OFFSET(AF347,1-$Q$5,0,$Q$5,1),OFFSET(AG347,1-$Q$5,0,$Q$5,9),TRUE,TRUE),1,1),"")</f>
        <v/>
      </c>
      <c r="BI347" s="10">
        <f>IF(AND((ROW()-7)&gt;=$Q$5,(ROW()-6)&lt;=$Q$3),INDEX(LINEST(OFFSET(AF347,1-$Q$5,0,$Q$5,1),OFFSET(AG347,1-$Q$5,0,$Q$5,9),TRUE,TRUE),3,1),"")</f>
        <v/>
      </c>
      <c r="BL347" s="9">
        <f>IF(AND((ROW()-6)&lt;=$Q$3,ISNUMBER(AY346)),AY346/$Q$4+AZ346*AG347+BA346*AH347+BB346*AI347+BC346*AJ347+BD346*AK347+BE346*AL347+BF346*AM347+BG346*AN347+BH346*AO347,"")</f>
        <v/>
      </c>
      <c r="BM347">
        <f>IF(ISNUMBER(BL347),AVERAGE(OFFSET(AF346,1-$Q$5,0,$Q$5,1)),"")</f>
        <v/>
      </c>
      <c r="BN347">
        <f>IF(ISNUMBER(BL347),(AF347-BL347)^2,"")</f>
        <v/>
      </c>
      <c r="BO347">
        <f>IF(ISNUMBER(BL347),AF347^2,"")</f>
        <v/>
      </c>
      <c r="BP347">
        <f>IF(ISNUMBER(BL347),(AF347-BM347)^2,"")</f>
        <v/>
      </c>
    </row>
    <row r="348">
      <c r="O348">
        <f>IF($R348="","",IF($Q$1="Weekly",INT(($R348-2)/7),IF($Q$1="Quarterly",YEAR($R348)*4+ROUNDUP(MONTH($R348)/3),YEAR($R348)*12+MONTH($R348))))</f>
        <v/>
      </c>
      <c r="P348">
        <f>IF($R348="","",IF($R349="",1,IF($O348&lt;&gt;$O349,1,0)))</f>
        <v/>
      </c>
      <c r="Q348">
        <f>IF($P348=1,SUM($P$7:$P348),"")</f>
        <v/>
      </c>
      <c r="R348">
        <f>IF($A348="","",IF(ISNUMBER($A348),$A348,IFERROR(DATEVALUE($A348),NA())))</f>
        <v/>
      </c>
      <c r="S348" s="7">
        <f>IFERROR(INDEX($R$7:$R$60000,MATCH(ROW()-6,$Q$7:$Q$60000,0)),"")</f>
        <v/>
      </c>
      <c r="T348">
        <f>IFERROR(INDEX($B$7:$B$60000,MATCH(ROW()-6,$Q$7:$Q$60000,0))*1,"")</f>
        <v/>
      </c>
      <c r="U348">
        <f>IFERROR(INDEX($C$7:$C$60000,MATCH(ROW()-6,$Q$7:$Q$60000,0))*1,"")</f>
        <v/>
      </c>
      <c r="V348">
        <f>IFERROR(INDEX($D$7:$D$60000,MATCH(ROW()-6,$Q$7:$Q$60000,0))*1,"")</f>
        <v/>
      </c>
      <c r="W348">
        <f>IFERROR(INDEX($E$7:$E$60000,MATCH(ROW()-6,$Q$7:$Q$60000,0))*1,"")</f>
        <v/>
      </c>
      <c r="X348">
        <f>IFERROR(INDEX($F$7:$F$60000,MATCH(ROW()-6,$Q$7:$Q$60000,0))*1,"")</f>
        <v/>
      </c>
      <c r="Y348">
        <f>IFERROR(INDEX($G$7:$G$60000,MATCH(ROW()-6,$Q$7:$Q$60000,0))*1,"")</f>
        <v/>
      </c>
      <c r="Z348">
        <f>IFERROR(INDEX($H$7:$H$60000,MATCH(ROW()-6,$Q$7:$Q$60000,0))*1,"")</f>
        <v/>
      </c>
      <c r="AA348">
        <f>IFERROR(INDEX($I$7:$I$60000,MATCH(ROW()-6,$Q$7:$Q$60000,0))*1,"")</f>
        <v/>
      </c>
      <c r="AB348">
        <f>IFERROR(INDEX($J$7:$J$60000,MATCH(ROW()-6,$Q$7:$Q$60000,0))*1,"")</f>
        <v/>
      </c>
      <c r="AC348">
        <f>IFERROR(INDEX($K$7:$K$60000,MATCH(ROW()-6,$Q$7:$Q$60000,0))*1,"")</f>
        <v/>
      </c>
      <c r="AF348" s="9">
        <f>IF(OR($S348="",$S347=""),"",IF($B$5="diff",($T348-$T347),LN($T348/$T347)))</f>
        <v/>
      </c>
      <c r="AG348" s="9">
        <f>IF(OR($S348="",$S347=""),"",IF($C$5="diff",(U348-U347),LN(U348/U347)))</f>
        <v/>
      </c>
      <c r="AH348" s="9">
        <f>IF(OR($S348="",$S347=""),"",IF($D$5="diff",(V348-V347),LN(V348/V347)))</f>
        <v/>
      </c>
      <c r="AI348" s="9">
        <f>IF(OR($S348="",$S347=""),"",IF($E$5="diff",(W348-W347),LN(W348/W347)))</f>
        <v/>
      </c>
      <c r="AJ348" s="9">
        <f>IF(OR($S348="",$S347=""),"",IF($F$5="diff",(X348-X347),LN(X348/X347)))</f>
        <v/>
      </c>
      <c r="AK348" s="9">
        <f>IF(OR($S348="",$S347=""),"",IF($G$5="diff",(Y348-Y347),LN(Y348/Y347)))</f>
        <v/>
      </c>
      <c r="AL348" s="9">
        <f>IF(OR($S348="",$S347=""),"",IF($H$5="diff",(Z348-Z347),LN(Z348/Z347)))</f>
        <v/>
      </c>
      <c r="AM348" s="9">
        <f>IF(OR($S348="",$S347=""),"",IF($I$5="diff",(AA348-AA347),LN(AA348/AA347)))</f>
        <v/>
      </c>
      <c r="AN348" s="9">
        <f>IF(OR($S348="",$S347=""),"",IF($J$5="diff",(AB348-AB347),LN(AB348/AB347)))</f>
        <v/>
      </c>
      <c r="AO348" s="9">
        <f>IF(OR($S348="",$S347=""),"",IF($K$5="diff",(AC348-AC347),LN(AC348/AC347)))</f>
        <v/>
      </c>
      <c r="AR348" s="9">
        <f>IF($AF348="","",$AU$13+$AU$4*AG348+$AU$5*AH348+$AU$6*AI348+$AU$7*AJ348+$AU$8*AK348+$AU$9*AL348+$AU$10*AM348+$AU$11*AN348+$AU$12*AO348)</f>
        <v/>
      </c>
      <c r="AY348" s="10">
        <f>IF(AND((ROW()-7)&gt;=$Q$5,(ROW()-6)&lt;=$Q$3),INDEX(LINEST(OFFSET(AF348,1-$Q$5,0,$Q$5,1),OFFSET(AG348,1-$Q$5,0,$Q$5,9),TRUE,TRUE),1,10)*$Q$4,"")</f>
        <v/>
      </c>
      <c r="AZ348" s="9">
        <f>IF(AND((ROW()-7)&gt;=$Q$5,(ROW()-6)&lt;=$Q$3),INDEX(LINEST(OFFSET(AF348,1-$Q$5,0,$Q$5,1),OFFSET(AG348,1-$Q$5,0,$Q$5,9),TRUE,TRUE),1,9),"")</f>
        <v/>
      </c>
      <c r="BA348" s="9">
        <f>IF(AND((ROW()-7)&gt;=$Q$5,(ROW()-6)&lt;=$Q$3),INDEX(LINEST(OFFSET(AF348,1-$Q$5,0,$Q$5,1),OFFSET(AG348,1-$Q$5,0,$Q$5,9),TRUE,TRUE),1,8),"")</f>
        <v/>
      </c>
      <c r="BB348" s="9">
        <f>IF(AND((ROW()-7)&gt;=$Q$5,(ROW()-6)&lt;=$Q$3),INDEX(LINEST(OFFSET(AF348,1-$Q$5,0,$Q$5,1),OFFSET(AG348,1-$Q$5,0,$Q$5,9),TRUE,TRUE),1,7),"")</f>
        <v/>
      </c>
      <c r="BC348" s="9">
        <f>IF(AND((ROW()-7)&gt;=$Q$5,(ROW()-6)&lt;=$Q$3),INDEX(LINEST(OFFSET(AF348,1-$Q$5,0,$Q$5,1),OFFSET(AG348,1-$Q$5,0,$Q$5,9),TRUE,TRUE),1,6),"")</f>
        <v/>
      </c>
      <c r="BD348" s="9">
        <f>IF(AND((ROW()-7)&gt;=$Q$5,(ROW()-6)&lt;=$Q$3),INDEX(LINEST(OFFSET(AF348,1-$Q$5,0,$Q$5,1),OFFSET(AG348,1-$Q$5,0,$Q$5,9),TRUE,TRUE),1,5),"")</f>
        <v/>
      </c>
      <c r="BE348" s="9">
        <f>IF(AND((ROW()-7)&gt;=$Q$5,(ROW()-6)&lt;=$Q$3),INDEX(LINEST(OFFSET(AF348,1-$Q$5,0,$Q$5,1),OFFSET(AG348,1-$Q$5,0,$Q$5,9),TRUE,TRUE),1,4),"")</f>
        <v/>
      </c>
      <c r="BF348" s="9">
        <f>IF(AND((ROW()-7)&gt;=$Q$5,(ROW()-6)&lt;=$Q$3),INDEX(LINEST(OFFSET(AF348,1-$Q$5,0,$Q$5,1),OFFSET(AG348,1-$Q$5,0,$Q$5,9),TRUE,TRUE),1,3),"")</f>
        <v/>
      </c>
      <c r="BG348" s="9">
        <f>IF(AND((ROW()-7)&gt;=$Q$5,(ROW()-6)&lt;=$Q$3),INDEX(LINEST(OFFSET(AF348,1-$Q$5,0,$Q$5,1),OFFSET(AG348,1-$Q$5,0,$Q$5,9),TRUE,TRUE),1,2),"")</f>
        <v/>
      </c>
      <c r="BH348" s="9">
        <f>IF(AND((ROW()-7)&gt;=$Q$5,(ROW()-6)&lt;=$Q$3),INDEX(LINEST(OFFSET(AF348,1-$Q$5,0,$Q$5,1),OFFSET(AG348,1-$Q$5,0,$Q$5,9),TRUE,TRUE),1,1),"")</f>
        <v/>
      </c>
      <c r="BI348" s="10">
        <f>IF(AND((ROW()-7)&gt;=$Q$5,(ROW()-6)&lt;=$Q$3),INDEX(LINEST(OFFSET(AF348,1-$Q$5,0,$Q$5,1),OFFSET(AG348,1-$Q$5,0,$Q$5,9),TRUE,TRUE),3,1),"")</f>
        <v/>
      </c>
      <c r="BL348" s="9">
        <f>IF(AND((ROW()-6)&lt;=$Q$3,ISNUMBER(AY347)),AY347/$Q$4+AZ347*AG348+BA347*AH348+BB347*AI348+BC347*AJ348+BD347*AK348+BE347*AL348+BF347*AM348+BG347*AN348+BH347*AO348,"")</f>
        <v/>
      </c>
      <c r="BM348">
        <f>IF(ISNUMBER(BL348),AVERAGE(OFFSET(AF347,1-$Q$5,0,$Q$5,1)),"")</f>
        <v/>
      </c>
      <c r="BN348">
        <f>IF(ISNUMBER(BL348),(AF348-BL348)^2,"")</f>
        <v/>
      </c>
      <c r="BO348">
        <f>IF(ISNUMBER(BL348),AF348^2,"")</f>
        <v/>
      </c>
      <c r="BP348">
        <f>IF(ISNUMBER(BL348),(AF348-BM348)^2,"")</f>
        <v/>
      </c>
    </row>
    <row r="349">
      <c r="O349">
        <f>IF($R349="","",IF($Q$1="Weekly",INT(($R349-2)/7),IF($Q$1="Quarterly",YEAR($R349)*4+ROUNDUP(MONTH($R349)/3),YEAR($R349)*12+MONTH($R349))))</f>
        <v/>
      </c>
      <c r="P349">
        <f>IF($R349="","",IF($R350="",1,IF($O349&lt;&gt;$O350,1,0)))</f>
        <v/>
      </c>
      <c r="Q349">
        <f>IF($P349=1,SUM($P$7:$P349),"")</f>
        <v/>
      </c>
      <c r="R349">
        <f>IF($A349="","",IF(ISNUMBER($A349),$A349,IFERROR(DATEVALUE($A349),NA())))</f>
        <v/>
      </c>
      <c r="S349" s="7">
        <f>IFERROR(INDEX($R$7:$R$60000,MATCH(ROW()-6,$Q$7:$Q$60000,0)),"")</f>
        <v/>
      </c>
      <c r="T349">
        <f>IFERROR(INDEX($B$7:$B$60000,MATCH(ROW()-6,$Q$7:$Q$60000,0))*1,"")</f>
        <v/>
      </c>
      <c r="U349">
        <f>IFERROR(INDEX($C$7:$C$60000,MATCH(ROW()-6,$Q$7:$Q$60000,0))*1,"")</f>
        <v/>
      </c>
      <c r="V349">
        <f>IFERROR(INDEX($D$7:$D$60000,MATCH(ROW()-6,$Q$7:$Q$60000,0))*1,"")</f>
        <v/>
      </c>
      <c r="W349">
        <f>IFERROR(INDEX($E$7:$E$60000,MATCH(ROW()-6,$Q$7:$Q$60000,0))*1,"")</f>
        <v/>
      </c>
      <c r="X349">
        <f>IFERROR(INDEX($F$7:$F$60000,MATCH(ROW()-6,$Q$7:$Q$60000,0))*1,"")</f>
        <v/>
      </c>
      <c r="Y349">
        <f>IFERROR(INDEX($G$7:$G$60000,MATCH(ROW()-6,$Q$7:$Q$60000,0))*1,"")</f>
        <v/>
      </c>
      <c r="Z349">
        <f>IFERROR(INDEX($H$7:$H$60000,MATCH(ROW()-6,$Q$7:$Q$60000,0))*1,"")</f>
        <v/>
      </c>
      <c r="AA349">
        <f>IFERROR(INDEX($I$7:$I$60000,MATCH(ROW()-6,$Q$7:$Q$60000,0))*1,"")</f>
        <v/>
      </c>
      <c r="AB349">
        <f>IFERROR(INDEX($J$7:$J$60000,MATCH(ROW()-6,$Q$7:$Q$60000,0))*1,"")</f>
        <v/>
      </c>
      <c r="AC349">
        <f>IFERROR(INDEX($K$7:$K$60000,MATCH(ROW()-6,$Q$7:$Q$60000,0))*1,"")</f>
        <v/>
      </c>
      <c r="AF349" s="9">
        <f>IF(OR($S349="",$S348=""),"",IF($B$5="diff",($T349-$T348),LN($T349/$T348)))</f>
        <v/>
      </c>
      <c r="AG349" s="9">
        <f>IF(OR($S349="",$S348=""),"",IF($C$5="diff",(U349-U348),LN(U349/U348)))</f>
        <v/>
      </c>
      <c r="AH349" s="9">
        <f>IF(OR($S349="",$S348=""),"",IF($D$5="diff",(V349-V348),LN(V349/V348)))</f>
        <v/>
      </c>
      <c r="AI349" s="9">
        <f>IF(OR($S349="",$S348=""),"",IF($E$5="diff",(W349-W348),LN(W349/W348)))</f>
        <v/>
      </c>
      <c r="AJ349" s="9">
        <f>IF(OR($S349="",$S348=""),"",IF($F$5="diff",(X349-X348),LN(X349/X348)))</f>
        <v/>
      </c>
      <c r="AK349" s="9">
        <f>IF(OR($S349="",$S348=""),"",IF($G$5="diff",(Y349-Y348),LN(Y349/Y348)))</f>
        <v/>
      </c>
      <c r="AL349" s="9">
        <f>IF(OR($S349="",$S348=""),"",IF($H$5="diff",(Z349-Z348),LN(Z349/Z348)))</f>
        <v/>
      </c>
      <c r="AM349" s="9">
        <f>IF(OR($S349="",$S348=""),"",IF($I$5="diff",(AA349-AA348),LN(AA349/AA348)))</f>
        <v/>
      </c>
      <c r="AN349" s="9">
        <f>IF(OR($S349="",$S348=""),"",IF($J$5="diff",(AB349-AB348),LN(AB349/AB348)))</f>
        <v/>
      </c>
      <c r="AO349" s="9">
        <f>IF(OR($S349="",$S348=""),"",IF($K$5="diff",(AC349-AC348),LN(AC349/AC348)))</f>
        <v/>
      </c>
      <c r="AR349" s="9">
        <f>IF($AF349="","",$AU$13+$AU$4*AG349+$AU$5*AH349+$AU$6*AI349+$AU$7*AJ349+$AU$8*AK349+$AU$9*AL349+$AU$10*AM349+$AU$11*AN349+$AU$12*AO349)</f>
        <v/>
      </c>
      <c r="AY349" s="10">
        <f>IF(AND((ROW()-7)&gt;=$Q$5,(ROW()-6)&lt;=$Q$3),INDEX(LINEST(OFFSET(AF349,1-$Q$5,0,$Q$5,1),OFFSET(AG349,1-$Q$5,0,$Q$5,9),TRUE,TRUE),1,10)*$Q$4,"")</f>
        <v/>
      </c>
      <c r="AZ349" s="9">
        <f>IF(AND((ROW()-7)&gt;=$Q$5,(ROW()-6)&lt;=$Q$3),INDEX(LINEST(OFFSET(AF349,1-$Q$5,0,$Q$5,1),OFFSET(AG349,1-$Q$5,0,$Q$5,9),TRUE,TRUE),1,9),"")</f>
        <v/>
      </c>
      <c r="BA349" s="9">
        <f>IF(AND((ROW()-7)&gt;=$Q$5,(ROW()-6)&lt;=$Q$3),INDEX(LINEST(OFFSET(AF349,1-$Q$5,0,$Q$5,1),OFFSET(AG349,1-$Q$5,0,$Q$5,9),TRUE,TRUE),1,8),"")</f>
        <v/>
      </c>
      <c r="BB349" s="9">
        <f>IF(AND((ROW()-7)&gt;=$Q$5,(ROW()-6)&lt;=$Q$3),INDEX(LINEST(OFFSET(AF349,1-$Q$5,0,$Q$5,1),OFFSET(AG349,1-$Q$5,0,$Q$5,9),TRUE,TRUE),1,7),"")</f>
        <v/>
      </c>
      <c r="BC349" s="9">
        <f>IF(AND((ROW()-7)&gt;=$Q$5,(ROW()-6)&lt;=$Q$3),INDEX(LINEST(OFFSET(AF349,1-$Q$5,0,$Q$5,1),OFFSET(AG349,1-$Q$5,0,$Q$5,9),TRUE,TRUE),1,6),"")</f>
        <v/>
      </c>
      <c r="BD349" s="9">
        <f>IF(AND((ROW()-7)&gt;=$Q$5,(ROW()-6)&lt;=$Q$3),INDEX(LINEST(OFFSET(AF349,1-$Q$5,0,$Q$5,1),OFFSET(AG349,1-$Q$5,0,$Q$5,9),TRUE,TRUE),1,5),"")</f>
        <v/>
      </c>
      <c r="BE349" s="9">
        <f>IF(AND((ROW()-7)&gt;=$Q$5,(ROW()-6)&lt;=$Q$3),INDEX(LINEST(OFFSET(AF349,1-$Q$5,0,$Q$5,1),OFFSET(AG349,1-$Q$5,0,$Q$5,9),TRUE,TRUE),1,4),"")</f>
        <v/>
      </c>
      <c r="BF349" s="9">
        <f>IF(AND((ROW()-7)&gt;=$Q$5,(ROW()-6)&lt;=$Q$3),INDEX(LINEST(OFFSET(AF349,1-$Q$5,0,$Q$5,1),OFFSET(AG349,1-$Q$5,0,$Q$5,9),TRUE,TRUE),1,3),"")</f>
        <v/>
      </c>
      <c r="BG349" s="9">
        <f>IF(AND((ROW()-7)&gt;=$Q$5,(ROW()-6)&lt;=$Q$3),INDEX(LINEST(OFFSET(AF349,1-$Q$5,0,$Q$5,1),OFFSET(AG349,1-$Q$5,0,$Q$5,9),TRUE,TRUE),1,2),"")</f>
        <v/>
      </c>
      <c r="BH349" s="9">
        <f>IF(AND((ROW()-7)&gt;=$Q$5,(ROW()-6)&lt;=$Q$3),INDEX(LINEST(OFFSET(AF349,1-$Q$5,0,$Q$5,1),OFFSET(AG349,1-$Q$5,0,$Q$5,9),TRUE,TRUE),1,1),"")</f>
        <v/>
      </c>
      <c r="BI349" s="10">
        <f>IF(AND((ROW()-7)&gt;=$Q$5,(ROW()-6)&lt;=$Q$3),INDEX(LINEST(OFFSET(AF349,1-$Q$5,0,$Q$5,1),OFFSET(AG349,1-$Q$5,0,$Q$5,9),TRUE,TRUE),3,1),"")</f>
        <v/>
      </c>
      <c r="BL349" s="9">
        <f>IF(AND((ROW()-6)&lt;=$Q$3,ISNUMBER(AY348)),AY348/$Q$4+AZ348*AG349+BA348*AH349+BB348*AI349+BC348*AJ349+BD348*AK349+BE348*AL349+BF348*AM349+BG348*AN349+BH348*AO349,"")</f>
        <v/>
      </c>
      <c r="BM349">
        <f>IF(ISNUMBER(BL349),AVERAGE(OFFSET(AF348,1-$Q$5,0,$Q$5,1)),"")</f>
        <v/>
      </c>
      <c r="BN349">
        <f>IF(ISNUMBER(BL349),(AF349-BL349)^2,"")</f>
        <v/>
      </c>
      <c r="BO349">
        <f>IF(ISNUMBER(BL349),AF349^2,"")</f>
        <v/>
      </c>
      <c r="BP349">
        <f>IF(ISNUMBER(BL349),(AF349-BM349)^2,"")</f>
        <v/>
      </c>
    </row>
    <row r="350">
      <c r="O350">
        <f>IF($R350="","",IF($Q$1="Weekly",INT(($R350-2)/7),IF($Q$1="Quarterly",YEAR($R350)*4+ROUNDUP(MONTH($R350)/3),YEAR($R350)*12+MONTH($R350))))</f>
        <v/>
      </c>
      <c r="P350">
        <f>IF($R350="","",IF($R351="",1,IF($O350&lt;&gt;$O351,1,0)))</f>
        <v/>
      </c>
      <c r="Q350">
        <f>IF($P350=1,SUM($P$7:$P350),"")</f>
        <v/>
      </c>
      <c r="R350">
        <f>IF($A350="","",IF(ISNUMBER($A350),$A350,IFERROR(DATEVALUE($A350),NA())))</f>
        <v/>
      </c>
      <c r="S350" s="7">
        <f>IFERROR(INDEX($R$7:$R$60000,MATCH(ROW()-6,$Q$7:$Q$60000,0)),"")</f>
        <v/>
      </c>
      <c r="T350">
        <f>IFERROR(INDEX($B$7:$B$60000,MATCH(ROW()-6,$Q$7:$Q$60000,0))*1,"")</f>
        <v/>
      </c>
      <c r="U350">
        <f>IFERROR(INDEX($C$7:$C$60000,MATCH(ROW()-6,$Q$7:$Q$60000,0))*1,"")</f>
        <v/>
      </c>
      <c r="V350">
        <f>IFERROR(INDEX($D$7:$D$60000,MATCH(ROW()-6,$Q$7:$Q$60000,0))*1,"")</f>
        <v/>
      </c>
      <c r="W350">
        <f>IFERROR(INDEX($E$7:$E$60000,MATCH(ROW()-6,$Q$7:$Q$60000,0))*1,"")</f>
        <v/>
      </c>
      <c r="X350">
        <f>IFERROR(INDEX($F$7:$F$60000,MATCH(ROW()-6,$Q$7:$Q$60000,0))*1,"")</f>
        <v/>
      </c>
      <c r="Y350">
        <f>IFERROR(INDEX($G$7:$G$60000,MATCH(ROW()-6,$Q$7:$Q$60000,0))*1,"")</f>
        <v/>
      </c>
      <c r="Z350">
        <f>IFERROR(INDEX($H$7:$H$60000,MATCH(ROW()-6,$Q$7:$Q$60000,0))*1,"")</f>
        <v/>
      </c>
      <c r="AA350">
        <f>IFERROR(INDEX($I$7:$I$60000,MATCH(ROW()-6,$Q$7:$Q$60000,0))*1,"")</f>
        <v/>
      </c>
      <c r="AB350">
        <f>IFERROR(INDEX($J$7:$J$60000,MATCH(ROW()-6,$Q$7:$Q$60000,0))*1,"")</f>
        <v/>
      </c>
      <c r="AC350">
        <f>IFERROR(INDEX($K$7:$K$60000,MATCH(ROW()-6,$Q$7:$Q$60000,0))*1,"")</f>
        <v/>
      </c>
      <c r="AF350" s="9">
        <f>IF(OR($S350="",$S349=""),"",IF($B$5="diff",($T350-$T349),LN($T350/$T349)))</f>
        <v/>
      </c>
      <c r="AG350" s="9">
        <f>IF(OR($S350="",$S349=""),"",IF($C$5="diff",(U350-U349),LN(U350/U349)))</f>
        <v/>
      </c>
      <c r="AH350" s="9">
        <f>IF(OR($S350="",$S349=""),"",IF($D$5="diff",(V350-V349),LN(V350/V349)))</f>
        <v/>
      </c>
      <c r="AI350" s="9">
        <f>IF(OR($S350="",$S349=""),"",IF($E$5="diff",(W350-W349),LN(W350/W349)))</f>
        <v/>
      </c>
      <c r="AJ350" s="9">
        <f>IF(OR($S350="",$S349=""),"",IF($F$5="diff",(X350-X349),LN(X350/X349)))</f>
        <v/>
      </c>
      <c r="AK350" s="9">
        <f>IF(OR($S350="",$S349=""),"",IF($G$5="diff",(Y350-Y349),LN(Y350/Y349)))</f>
        <v/>
      </c>
      <c r="AL350" s="9">
        <f>IF(OR($S350="",$S349=""),"",IF($H$5="diff",(Z350-Z349),LN(Z350/Z349)))</f>
        <v/>
      </c>
      <c r="AM350" s="9">
        <f>IF(OR($S350="",$S349=""),"",IF($I$5="diff",(AA350-AA349),LN(AA350/AA349)))</f>
        <v/>
      </c>
      <c r="AN350" s="9">
        <f>IF(OR($S350="",$S349=""),"",IF($J$5="diff",(AB350-AB349),LN(AB350/AB349)))</f>
        <v/>
      </c>
      <c r="AO350" s="9">
        <f>IF(OR($S350="",$S349=""),"",IF($K$5="diff",(AC350-AC349),LN(AC350/AC349)))</f>
        <v/>
      </c>
      <c r="AR350" s="9">
        <f>IF($AF350="","",$AU$13+$AU$4*AG350+$AU$5*AH350+$AU$6*AI350+$AU$7*AJ350+$AU$8*AK350+$AU$9*AL350+$AU$10*AM350+$AU$11*AN350+$AU$12*AO350)</f>
        <v/>
      </c>
      <c r="AY350" s="10">
        <f>IF(AND((ROW()-7)&gt;=$Q$5,(ROW()-6)&lt;=$Q$3),INDEX(LINEST(OFFSET(AF350,1-$Q$5,0,$Q$5,1),OFFSET(AG350,1-$Q$5,0,$Q$5,9),TRUE,TRUE),1,10)*$Q$4,"")</f>
        <v/>
      </c>
      <c r="AZ350" s="9">
        <f>IF(AND((ROW()-7)&gt;=$Q$5,(ROW()-6)&lt;=$Q$3),INDEX(LINEST(OFFSET(AF350,1-$Q$5,0,$Q$5,1),OFFSET(AG350,1-$Q$5,0,$Q$5,9),TRUE,TRUE),1,9),"")</f>
        <v/>
      </c>
      <c r="BA350" s="9">
        <f>IF(AND((ROW()-7)&gt;=$Q$5,(ROW()-6)&lt;=$Q$3),INDEX(LINEST(OFFSET(AF350,1-$Q$5,0,$Q$5,1),OFFSET(AG350,1-$Q$5,0,$Q$5,9),TRUE,TRUE),1,8),"")</f>
        <v/>
      </c>
      <c r="BB350" s="9">
        <f>IF(AND((ROW()-7)&gt;=$Q$5,(ROW()-6)&lt;=$Q$3),INDEX(LINEST(OFFSET(AF350,1-$Q$5,0,$Q$5,1),OFFSET(AG350,1-$Q$5,0,$Q$5,9),TRUE,TRUE),1,7),"")</f>
        <v/>
      </c>
      <c r="BC350" s="9">
        <f>IF(AND((ROW()-7)&gt;=$Q$5,(ROW()-6)&lt;=$Q$3),INDEX(LINEST(OFFSET(AF350,1-$Q$5,0,$Q$5,1),OFFSET(AG350,1-$Q$5,0,$Q$5,9),TRUE,TRUE),1,6),"")</f>
        <v/>
      </c>
      <c r="BD350" s="9">
        <f>IF(AND((ROW()-7)&gt;=$Q$5,(ROW()-6)&lt;=$Q$3),INDEX(LINEST(OFFSET(AF350,1-$Q$5,0,$Q$5,1),OFFSET(AG350,1-$Q$5,0,$Q$5,9),TRUE,TRUE),1,5),"")</f>
        <v/>
      </c>
      <c r="BE350" s="9">
        <f>IF(AND((ROW()-7)&gt;=$Q$5,(ROW()-6)&lt;=$Q$3),INDEX(LINEST(OFFSET(AF350,1-$Q$5,0,$Q$5,1),OFFSET(AG350,1-$Q$5,0,$Q$5,9),TRUE,TRUE),1,4),"")</f>
        <v/>
      </c>
      <c r="BF350" s="9">
        <f>IF(AND((ROW()-7)&gt;=$Q$5,(ROW()-6)&lt;=$Q$3),INDEX(LINEST(OFFSET(AF350,1-$Q$5,0,$Q$5,1),OFFSET(AG350,1-$Q$5,0,$Q$5,9),TRUE,TRUE),1,3),"")</f>
        <v/>
      </c>
      <c r="BG350" s="9">
        <f>IF(AND((ROW()-7)&gt;=$Q$5,(ROW()-6)&lt;=$Q$3),INDEX(LINEST(OFFSET(AF350,1-$Q$5,0,$Q$5,1),OFFSET(AG350,1-$Q$5,0,$Q$5,9),TRUE,TRUE),1,2),"")</f>
        <v/>
      </c>
      <c r="BH350" s="9">
        <f>IF(AND((ROW()-7)&gt;=$Q$5,(ROW()-6)&lt;=$Q$3),INDEX(LINEST(OFFSET(AF350,1-$Q$5,0,$Q$5,1),OFFSET(AG350,1-$Q$5,0,$Q$5,9),TRUE,TRUE),1,1),"")</f>
        <v/>
      </c>
      <c r="BI350" s="10">
        <f>IF(AND((ROW()-7)&gt;=$Q$5,(ROW()-6)&lt;=$Q$3),INDEX(LINEST(OFFSET(AF350,1-$Q$5,0,$Q$5,1),OFFSET(AG350,1-$Q$5,0,$Q$5,9),TRUE,TRUE),3,1),"")</f>
        <v/>
      </c>
      <c r="BL350" s="9">
        <f>IF(AND((ROW()-6)&lt;=$Q$3,ISNUMBER(AY349)),AY349/$Q$4+AZ349*AG350+BA349*AH350+BB349*AI350+BC349*AJ350+BD349*AK350+BE349*AL350+BF349*AM350+BG349*AN350+BH349*AO350,"")</f>
        <v/>
      </c>
      <c r="BM350">
        <f>IF(ISNUMBER(BL350),AVERAGE(OFFSET(AF349,1-$Q$5,0,$Q$5,1)),"")</f>
        <v/>
      </c>
      <c r="BN350">
        <f>IF(ISNUMBER(BL350),(AF350-BL350)^2,"")</f>
        <v/>
      </c>
      <c r="BO350">
        <f>IF(ISNUMBER(BL350),AF350^2,"")</f>
        <v/>
      </c>
      <c r="BP350">
        <f>IF(ISNUMBER(BL350),(AF350-BM350)^2,"")</f>
        <v/>
      </c>
    </row>
    <row r="351">
      <c r="O351">
        <f>IF($R351="","",IF($Q$1="Weekly",INT(($R351-2)/7),IF($Q$1="Quarterly",YEAR($R351)*4+ROUNDUP(MONTH($R351)/3),YEAR($R351)*12+MONTH($R351))))</f>
        <v/>
      </c>
      <c r="P351">
        <f>IF($R351="","",IF($R352="",1,IF($O351&lt;&gt;$O352,1,0)))</f>
        <v/>
      </c>
      <c r="Q351">
        <f>IF($P351=1,SUM($P$7:$P351),"")</f>
        <v/>
      </c>
      <c r="R351">
        <f>IF($A351="","",IF(ISNUMBER($A351),$A351,IFERROR(DATEVALUE($A351),NA())))</f>
        <v/>
      </c>
      <c r="S351" s="7">
        <f>IFERROR(INDEX($R$7:$R$60000,MATCH(ROW()-6,$Q$7:$Q$60000,0)),"")</f>
        <v/>
      </c>
      <c r="T351">
        <f>IFERROR(INDEX($B$7:$B$60000,MATCH(ROW()-6,$Q$7:$Q$60000,0))*1,"")</f>
        <v/>
      </c>
      <c r="U351">
        <f>IFERROR(INDEX($C$7:$C$60000,MATCH(ROW()-6,$Q$7:$Q$60000,0))*1,"")</f>
        <v/>
      </c>
      <c r="V351">
        <f>IFERROR(INDEX($D$7:$D$60000,MATCH(ROW()-6,$Q$7:$Q$60000,0))*1,"")</f>
        <v/>
      </c>
      <c r="W351">
        <f>IFERROR(INDEX($E$7:$E$60000,MATCH(ROW()-6,$Q$7:$Q$60000,0))*1,"")</f>
        <v/>
      </c>
      <c r="X351">
        <f>IFERROR(INDEX($F$7:$F$60000,MATCH(ROW()-6,$Q$7:$Q$60000,0))*1,"")</f>
        <v/>
      </c>
      <c r="Y351">
        <f>IFERROR(INDEX($G$7:$G$60000,MATCH(ROW()-6,$Q$7:$Q$60000,0))*1,"")</f>
        <v/>
      </c>
      <c r="Z351">
        <f>IFERROR(INDEX($H$7:$H$60000,MATCH(ROW()-6,$Q$7:$Q$60000,0))*1,"")</f>
        <v/>
      </c>
      <c r="AA351">
        <f>IFERROR(INDEX($I$7:$I$60000,MATCH(ROW()-6,$Q$7:$Q$60000,0))*1,"")</f>
        <v/>
      </c>
      <c r="AB351">
        <f>IFERROR(INDEX($J$7:$J$60000,MATCH(ROW()-6,$Q$7:$Q$60000,0))*1,"")</f>
        <v/>
      </c>
      <c r="AC351">
        <f>IFERROR(INDEX($K$7:$K$60000,MATCH(ROW()-6,$Q$7:$Q$60000,0))*1,"")</f>
        <v/>
      </c>
      <c r="AF351" s="9">
        <f>IF(OR($S351="",$S350=""),"",IF($B$5="diff",($T351-$T350),LN($T351/$T350)))</f>
        <v/>
      </c>
      <c r="AG351" s="9">
        <f>IF(OR($S351="",$S350=""),"",IF($C$5="diff",(U351-U350),LN(U351/U350)))</f>
        <v/>
      </c>
      <c r="AH351" s="9">
        <f>IF(OR($S351="",$S350=""),"",IF($D$5="diff",(V351-V350),LN(V351/V350)))</f>
        <v/>
      </c>
      <c r="AI351" s="9">
        <f>IF(OR($S351="",$S350=""),"",IF($E$5="diff",(W351-W350),LN(W351/W350)))</f>
        <v/>
      </c>
      <c r="AJ351" s="9">
        <f>IF(OR($S351="",$S350=""),"",IF($F$5="diff",(X351-X350),LN(X351/X350)))</f>
        <v/>
      </c>
      <c r="AK351" s="9">
        <f>IF(OR($S351="",$S350=""),"",IF($G$5="diff",(Y351-Y350),LN(Y351/Y350)))</f>
        <v/>
      </c>
      <c r="AL351" s="9">
        <f>IF(OR($S351="",$S350=""),"",IF($H$5="diff",(Z351-Z350),LN(Z351/Z350)))</f>
        <v/>
      </c>
      <c r="AM351" s="9">
        <f>IF(OR($S351="",$S350=""),"",IF($I$5="diff",(AA351-AA350),LN(AA351/AA350)))</f>
        <v/>
      </c>
      <c r="AN351" s="9">
        <f>IF(OR($S351="",$S350=""),"",IF($J$5="diff",(AB351-AB350),LN(AB351/AB350)))</f>
        <v/>
      </c>
      <c r="AO351" s="9">
        <f>IF(OR($S351="",$S350=""),"",IF($K$5="diff",(AC351-AC350),LN(AC351/AC350)))</f>
        <v/>
      </c>
      <c r="AR351" s="9">
        <f>IF($AF351="","",$AU$13+$AU$4*AG351+$AU$5*AH351+$AU$6*AI351+$AU$7*AJ351+$AU$8*AK351+$AU$9*AL351+$AU$10*AM351+$AU$11*AN351+$AU$12*AO351)</f>
        <v/>
      </c>
      <c r="AY351" s="10">
        <f>IF(AND((ROW()-7)&gt;=$Q$5,(ROW()-6)&lt;=$Q$3),INDEX(LINEST(OFFSET(AF351,1-$Q$5,0,$Q$5,1),OFFSET(AG351,1-$Q$5,0,$Q$5,9),TRUE,TRUE),1,10)*$Q$4,"")</f>
        <v/>
      </c>
      <c r="AZ351" s="9">
        <f>IF(AND((ROW()-7)&gt;=$Q$5,(ROW()-6)&lt;=$Q$3),INDEX(LINEST(OFFSET(AF351,1-$Q$5,0,$Q$5,1),OFFSET(AG351,1-$Q$5,0,$Q$5,9),TRUE,TRUE),1,9),"")</f>
        <v/>
      </c>
      <c r="BA351" s="9">
        <f>IF(AND((ROW()-7)&gt;=$Q$5,(ROW()-6)&lt;=$Q$3),INDEX(LINEST(OFFSET(AF351,1-$Q$5,0,$Q$5,1),OFFSET(AG351,1-$Q$5,0,$Q$5,9),TRUE,TRUE),1,8),"")</f>
        <v/>
      </c>
      <c r="BB351" s="9">
        <f>IF(AND((ROW()-7)&gt;=$Q$5,(ROW()-6)&lt;=$Q$3),INDEX(LINEST(OFFSET(AF351,1-$Q$5,0,$Q$5,1),OFFSET(AG351,1-$Q$5,0,$Q$5,9),TRUE,TRUE),1,7),"")</f>
        <v/>
      </c>
      <c r="BC351" s="9">
        <f>IF(AND((ROW()-7)&gt;=$Q$5,(ROW()-6)&lt;=$Q$3),INDEX(LINEST(OFFSET(AF351,1-$Q$5,0,$Q$5,1),OFFSET(AG351,1-$Q$5,0,$Q$5,9),TRUE,TRUE),1,6),"")</f>
        <v/>
      </c>
      <c r="BD351" s="9">
        <f>IF(AND((ROW()-7)&gt;=$Q$5,(ROW()-6)&lt;=$Q$3),INDEX(LINEST(OFFSET(AF351,1-$Q$5,0,$Q$5,1),OFFSET(AG351,1-$Q$5,0,$Q$5,9),TRUE,TRUE),1,5),"")</f>
        <v/>
      </c>
      <c r="BE351" s="9">
        <f>IF(AND((ROW()-7)&gt;=$Q$5,(ROW()-6)&lt;=$Q$3),INDEX(LINEST(OFFSET(AF351,1-$Q$5,0,$Q$5,1),OFFSET(AG351,1-$Q$5,0,$Q$5,9),TRUE,TRUE),1,4),"")</f>
        <v/>
      </c>
      <c r="BF351" s="9">
        <f>IF(AND((ROW()-7)&gt;=$Q$5,(ROW()-6)&lt;=$Q$3),INDEX(LINEST(OFFSET(AF351,1-$Q$5,0,$Q$5,1),OFFSET(AG351,1-$Q$5,0,$Q$5,9),TRUE,TRUE),1,3),"")</f>
        <v/>
      </c>
      <c r="BG351" s="9">
        <f>IF(AND((ROW()-7)&gt;=$Q$5,(ROW()-6)&lt;=$Q$3),INDEX(LINEST(OFFSET(AF351,1-$Q$5,0,$Q$5,1),OFFSET(AG351,1-$Q$5,0,$Q$5,9),TRUE,TRUE),1,2),"")</f>
        <v/>
      </c>
      <c r="BH351" s="9">
        <f>IF(AND((ROW()-7)&gt;=$Q$5,(ROW()-6)&lt;=$Q$3),INDEX(LINEST(OFFSET(AF351,1-$Q$5,0,$Q$5,1),OFFSET(AG351,1-$Q$5,0,$Q$5,9),TRUE,TRUE),1,1),"")</f>
        <v/>
      </c>
      <c r="BI351" s="10">
        <f>IF(AND((ROW()-7)&gt;=$Q$5,(ROW()-6)&lt;=$Q$3),INDEX(LINEST(OFFSET(AF351,1-$Q$5,0,$Q$5,1),OFFSET(AG351,1-$Q$5,0,$Q$5,9),TRUE,TRUE),3,1),"")</f>
        <v/>
      </c>
      <c r="BL351" s="9">
        <f>IF(AND((ROW()-6)&lt;=$Q$3,ISNUMBER(AY350)),AY350/$Q$4+AZ350*AG351+BA350*AH351+BB350*AI351+BC350*AJ351+BD350*AK351+BE350*AL351+BF350*AM351+BG350*AN351+BH350*AO351,"")</f>
        <v/>
      </c>
      <c r="BM351">
        <f>IF(ISNUMBER(BL351),AVERAGE(OFFSET(AF350,1-$Q$5,0,$Q$5,1)),"")</f>
        <v/>
      </c>
      <c r="BN351">
        <f>IF(ISNUMBER(BL351),(AF351-BL351)^2,"")</f>
        <v/>
      </c>
      <c r="BO351">
        <f>IF(ISNUMBER(BL351),AF351^2,"")</f>
        <v/>
      </c>
      <c r="BP351">
        <f>IF(ISNUMBER(BL351),(AF351-BM351)^2,"")</f>
        <v/>
      </c>
    </row>
    <row r="352">
      <c r="O352">
        <f>IF($R352="","",IF($Q$1="Weekly",INT(($R352-2)/7),IF($Q$1="Quarterly",YEAR($R352)*4+ROUNDUP(MONTH($R352)/3),YEAR($R352)*12+MONTH($R352))))</f>
        <v/>
      </c>
      <c r="P352">
        <f>IF($R352="","",IF($R353="",1,IF($O352&lt;&gt;$O353,1,0)))</f>
        <v/>
      </c>
      <c r="Q352">
        <f>IF($P352=1,SUM($P$7:$P352),"")</f>
        <v/>
      </c>
      <c r="R352">
        <f>IF($A352="","",IF(ISNUMBER($A352),$A352,IFERROR(DATEVALUE($A352),NA())))</f>
        <v/>
      </c>
      <c r="S352" s="7">
        <f>IFERROR(INDEX($R$7:$R$60000,MATCH(ROW()-6,$Q$7:$Q$60000,0)),"")</f>
        <v/>
      </c>
      <c r="T352">
        <f>IFERROR(INDEX($B$7:$B$60000,MATCH(ROW()-6,$Q$7:$Q$60000,0))*1,"")</f>
        <v/>
      </c>
      <c r="U352">
        <f>IFERROR(INDEX($C$7:$C$60000,MATCH(ROW()-6,$Q$7:$Q$60000,0))*1,"")</f>
        <v/>
      </c>
      <c r="V352">
        <f>IFERROR(INDEX($D$7:$D$60000,MATCH(ROW()-6,$Q$7:$Q$60000,0))*1,"")</f>
        <v/>
      </c>
      <c r="W352">
        <f>IFERROR(INDEX($E$7:$E$60000,MATCH(ROW()-6,$Q$7:$Q$60000,0))*1,"")</f>
        <v/>
      </c>
      <c r="X352">
        <f>IFERROR(INDEX($F$7:$F$60000,MATCH(ROW()-6,$Q$7:$Q$60000,0))*1,"")</f>
        <v/>
      </c>
      <c r="Y352">
        <f>IFERROR(INDEX($G$7:$G$60000,MATCH(ROW()-6,$Q$7:$Q$60000,0))*1,"")</f>
        <v/>
      </c>
      <c r="Z352">
        <f>IFERROR(INDEX($H$7:$H$60000,MATCH(ROW()-6,$Q$7:$Q$60000,0))*1,"")</f>
        <v/>
      </c>
      <c r="AA352">
        <f>IFERROR(INDEX($I$7:$I$60000,MATCH(ROW()-6,$Q$7:$Q$60000,0))*1,"")</f>
        <v/>
      </c>
      <c r="AB352">
        <f>IFERROR(INDEX($J$7:$J$60000,MATCH(ROW()-6,$Q$7:$Q$60000,0))*1,"")</f>
        <v/>
      </c>
      <c r="AC352">
        <f>IFERROR(INDEX($K$7:$K$60000,MATCH(ROW()-6,$Q$7:$Q$60000,0))*1,"")</f>
        <v/>
      </c>
      <c r="AF352" s="9">
        <f>IF(OR($S352="",$S351=""),"",IF($B$5="diff",($T352-$T351),LN($T352/$T351)))</f>
        <v/>
      </c>
      <c r="AG352" s="9">
        <f>IF(OR($S352="",$S351=""),"",IF($C$5="diff",(U352-U351),LN(U352/U351)))</f>
        <v/>
      </c>
      <c r="AH352" s="9">
        <f>IF(OR($S352="",$S351=""),"",IF($D$5="diff",(V352-V351),LN(V352/V351)))</f>
        <v/>
      </c>
      <c r="AI352" s="9">
        <f>IF(OR($S352="",$S351=""),"",IF($E$5="diff",(W352-W351),LN(W352/W351)))</f>
        <v/>
      </c>
      <c r="AJ352" s="9">
        <f>IF(OR($S352="",$S351=""),"",IF($F$5="diff",(X352-X351),LN(X352/X351)))</f>
        <v/>
      </c>
      <c r="AK352" s="9">
        <f>IF(OR($S352="",$S351=""),"",IF($G$5="diff",(Y352-Y351),LN(Y352/Y351)))</f>
        <v/>
      </c>
      <c r="AL352" s="9">
        <f>IF(OR($S352="",$S351=""),"",IF($H$5="diff",(Z352-Z351),LN(Z352/Z351)))</f>
        <v/>
      </c>
      <c r="AM352" s="9">
        <f>IF(OR($S352="",$S351=""),"",IF($I$5="diff",(AA352-AA351),LN(AA352/AA351)))</f>
        <v/>
      </c>
      <c r="AN352" s="9">
        <f>IF(OR($S352="",$S351=""),"",IF($J$5="diff",(AB352-AB351),LN(AB352/AB351)))</f>
        <v/>
      </c>
      <c r="AO352" s="9">
        <f>IF(OR($S352="",$S351=""),"",IF($K$5="diff",(AC352-AC351),LN(AC352/AC351)))</f>
        <v/>
      </c>
      <c r="AR352" s="9">
        <f>IF($AF352="","",$AU$13+$AU$4*AG352+$AU$5*AH352+$AU$6*AI352+$AU$7*AJ352+$AU$8*AK352+$AU$9*AL352+$AU$10*AM352+$AU$11*AN352+$AU$12*AO352)</f>
        <v/>
      </c>
      <c r="AY352" s="10">
        <f>IF(AND((ROW()-7)&gt;=$Q$5,(ROW()-6)&lt;=$Q$3),INDEX(LINEST(OFFSET(AF352,1-$Q$5,0,$Q$5,1),OFFSET(AG352,1-$Q$5,0,$Q$5,9),TRUE,TRUE),1,10)*$Q$4,"")</f>
        <v/>
      </c>
      <c r="AZ352" s="9">
        <f>IF(AND((ROW()-7)&gt;=$Q$5,(ROW()-6)&lt;=$Q$3),INDEX(LINEST(OFFSET(AF352,1-$Q$5,0,$Q$5,1),OFFSET(AG352,1-$Q$5,0,$Q$5,9),TRUE,TRUE),1,9),"")</f>
        <v/>
      </c>
      <c r="BA352" s="9">
        <f>IF(AND((ROW()-7)&gt;=$Q$5,(ROW()-6)&lt;=$Q$3),INDEX(LINEST(OFFSET(AF352,1-$Q$5,0,$Q$5,1),OFFSET(AG352,1-$Q$5,0,$Q$5,9),TRUE,TRUE),1,8),"")</f>
        <v/>
      </c>
      <c r="BB352" s="9">
        <f>IF(AND((ROW()-7)&gt;=$Q$5,(ROW()-6)&lt;=$Q$3),INDEX(LINEST(OFFSET(AF352,1-$Q$5,0,$Q$5,1),OFFSET(AG352,1-$Q$5,0,$Q$5,9),TRUE,TRUE),1,7),"")</f>
        <v/>
      </c>
      <c r="BC352" s="9">
        <f>IF(AND((ROW()-7)&gt;=$Q$5,(ROW()-6)&lt;=$Q$3),INDEX(LINEST(OFFSET(AF352,1-$Q$5,0,$Q$5,1),OFFSET(AG352,1-$Q$5,0,$Q$5,9),TRUE,TRUE),1,6),"")</f>
        <v/>
      </c>
      <c r="BD352" s="9">
        <f>IF(AND((ROW()-7)&gt;=$Q$5,(ROW()-6)&lt;=$Q$3),INDEX(LINEST(OFFSET(AF352,1-$Q$5,0,$Q$5,1),OFFSET(AG352,1-$Q$5,0,$Q$5,9),TRUE,TRUE),1,5),"")</f>
        <v/>
      </c>
      <c r="BE352" s="9">
        <f>IF(AND((ROW()-7)&gt;=$Q$5,(ROW()-6)&lt;=$Q$3),INDEX(LINEST(OFFSET(AF352,1-$Q$5,0,$Q$5,1),OFFSET(AG352,1-$Q$5,0,$Q$5,9),TRUE,TRUE),1,4),"")</f>
        <v/>
      </c>
      <c r="BF352" s="9">
        <f>IF(AND((ROW()-7)&gt;=$Q$5,(ROW()-6)&lt;=$Q$3),INDEX(LINEST(OFFSET(AF352,1-$Q$5,0,$Q$5,1),OFFSET(AG352,1-$Q$5,0,$Q$5,9),TRUE,TRUE),1,3),"")</f>
        <v/>
      </c>
      <c r="BG352" s="9">
        <f>IF(AND((ROW()-7)&gt;=$Q$5,(ROW()-6)&lt;=$Q$3),INDEX(LINEST(OFFSET(AF352,1-$Q$5,0,$Q$5,1),OFFSET(AG352,1-$Q$5,0,$Q$5,9),TRUE,TRUE),1,2),"")</f>
        <v/>
      </c>
      <c r="BH352" s="9">
        <f>IF(AND((ROW()-7)&gt;=$Q$5,(ROW()-6)&lt;=$Q$3),INDEX(LINEST(OFFSET(AF352,1-$Q$5,0,$Q$5,1),OFFSET(AG352,1-$Q$5,0,$Q$5,9),TRUE,TRUE),1,1),"")</f>
        <v/>
      </c>
      <c r="BI352" s="10">
        <f>IF(AND((ROW()-7)&gt;=$Q$5,(ROW()-6)&lt;=$Q$3),INDEX(LINEST(OFFSET(AF352,1-$Q$5,0,$Q$5,1),OFFSET(AG352,1-$Q$5,0,$Q$5,9),TRUE,TRUE),3,1),"")</f>
        <v/>
      </c>
      <c r="BL352" s="9">
        <f>IF(AND((ROW()-6)&lt;=$Q$3,ISNUMBER(AY351)),AY351/$Q$4+AZ351*AG352+BA351*AH352+BB351*AI352+BC351*AJ352+BD351*AK352+BE351*AL352+BF351*AM352+BG351*AN352+BH351*AO352,"")</f>
        <v/>
      </c>
      <c r="BM352">
        <f>IF(ISNUMBER(BL352),AVERAGE(OFFSET(AF351,1-$Q$5,0,$Q$5,1)),"")</f>
        <v/>
      </c>
      <c r="BN352">
        <f>IF(ISNUMBER(BL352),(AF352-BL352)^2,"")</f>
        <v/>
      </c>
      <c r="BO352">
        <f>IF(ISNUMBER(BL352),AF352^2,"")</f>
        <v/>
      </c>
      <c r="BP352">
        <f>IF(ISNUMBER(BL352),(AF352-BM352)^2,"")</f>
        <v/>
      </c>
    </row>
    <row r="353">
      <c r="O353">
        <f>IF($R353="","",IF($Q$1="Weekly",INT(($R353-2)/7),IF($Q$1="Quarterly",YEAR($R353)*4+ROUNDUP(MONTH($R353)/3),YEAR($R353)*12+MONTH($R353))))</f>
        <v/>
      </c>
      <c r="P353">
        <f>IF($R353="","",IF($R354="",1,IF($O353&lt;&gt;$O354,1,0)))</f>
        <v/>
      </c>
      <c r="Q353">
        <f>IF($P353=1,SUM($P$7:$P353),"")</f>
        <v/>
      </c>
      <c r="R353">
        <f>IF($A353="","",IF(ISNUMBER($A353),$A353,IFERROR(DATEVALUE($A353),NA())))</f>
        <v/>
      </c>
      <c r="S353" s="7">
        <f>IFERROR(INDEX($R$7:$R$60000,MATCH(ROW()-6,$Q$7:$Q$60000,0)),"")</f>
        <v/>
      </c>
      <c r="T353">
        <f>IFERROR(INDEX($B$7:$B$60000,MATCH(ROW()-6,$Q$7:$Q$60000,0))*1,"")</f>
        <v/>
      </c>
      <c r="U353">
        <f>IFERROR(INDEX($C$7:$C$60000,MATCH(ROW()-6,$Q$7:$Q$60000,0))*1,"")</f>
        <v/>
      </c>
      <c r="V353">
        <f>IFERROR(INDEX($D$7:$D$60000,MATCH(ROW()-6,$Q$7:$Q$60000,0))*1,"")</f>
        <v/>
      </c>
      <c r="W353">
        <f>IFERROR(INDEX($E$7:$E$60000,MATCH(ROW()-6,$Q$7:$Q$60000,0))*1,"")</f>
        <v/>
      </c>
      <c r="X353">
        <f>IFERROR(INDEX($F$7:$F$60000,MATCH(ROW()-6,$Q$7:$Q$60000,0))*1,"")</f>
        <v/>
      </c>
      <c r="Y353">
        <f>IFERROR(INDEX($G$7:$G$60000,MATCH(ROW()-6,$Q$7:$Q$60000,0))*1,"")</f>
        <v/>
      </c>
      <c r="Z353">
        <f>IFERROR(INDEX($H$7:$H$60000,MATCH(ROW()-6,$Q$7:$Q$60000,0))*1,"")</f>
        <v/>
      </c>
      <c r="AA353">
        <f>IFERROR(INDEX($I$7:$I$60000,MATCH(ROW()-6,$Q$7:$Q$60000,0))*1,"")</f>
        <v/>
      </c>
      <c r="AB353">
        <f>IFERROR(INDEX($J$7:$J$60000,MATCH(ROW()-6,$Q$7:$Q$60000,0))*1,"")</f>
        <v/>
      </c>
      <c r="AC353">
        <f>IFERROR(INDEX($K$7:$K$60000,MATCH(ROW()-6,$Q$7:$Q$60000,0))*1,"")</f>
        <v/>
      </c>
      <c r="AF353" s="9">
        <f>IF(OR($S353="",$S352=""),"",IF($B$5="diff",($T353-$T352),LN($T353/$T352)))</f>
        <v/>
      </c>
      <c r="AG353" s="9">
        <f>IF(OR($S353="",$S352=""),"",IF($C$5="diff",(U353-U352),LN(U353/U352)))</f>
        <v/>
      </c>
      <c r="AH353" s="9">
        <f>IF(OR($S353="",$S352=""),"",IF($D$5="diff",(V353-V352),LN(V353/V352)))</f>
        <v/>
      </c>
      <c r="AI353" s="9">
        <f>IF(OR($S353="",$S352=""),"",IF($E$5="diff",(W353-W352),LN(W353/W352)))</f>
        <v/>
      </c>
      <c r="AJ353" s="9">
        <f>IF(OR($S353="",$S352=""),"",IF($F$5="diff",(X353-X352),LN(X353/X352)))</f>
        <v/>
      </c>
      <c r="AK353" s="9">
        <f>IF(OR($S353="",$S352=""),"",IF($G$5="diff",(Y353-Y352),LN(Y353/Y352)))</f>
        <v/>
      </c>
      <c r="AL353" s="9">
        <f>IF(OR($S353="",$S352=""),"",IF($H$5="diff",(Z353-Z352),LN(Z353/Z352)))</f>
        <v/>
      </c>
      <c r="AM353" s="9">
        <f>IF(OR($S353="",$S352=""),"",IF($I$5="diff",(AA353-AA352),LN(AA353/AA352)))</f>
        <v/>
      </c>
      <c r="AN353" s="9">
        <f>IF(OR($S353="",$S352=""),"",IF($J$5="diff",(AB353-AB352),LN(AB353/AB352)))</f>
        <v/>
      </c>
      <c r="AO353" s="9">
        <f>IF(OR($S353="",$S352=""),"",IF($K$5="diff",(AC353-AC352),LN(AC353/AC352)))</f>
        <v/>
      </c>
      <c r="AR353" s="9">
        <f>IF($AF353="","",$AU$13+$AU$4*AG353+$AU$5*AH353+$AU$6*AI353+$AU$7*AJ353+$AU$8*AK353+$AU$9*AL353+$AU$10*AM353+$AU$11*AN353+$AU$12*AO353)</f>
        <v/>
      </c>
      <c r="AY353" s="10">
        <f>IF(AND((ROW()-7)&gt;=$Q$5,(ROW()-6)&lt;=$Q$3),INDEX(LINEST(OFFSET(AF353,1-$Q$5,0,$Q$5,1),OFFSET(AG353,1-$Q$5,0,$Q$5,9),TRUE,TRUE),1,10)*$Q$4,"")</f>
        <v/>
      </c>
      <c r="AZ353" s="9">
        <f>IF(AND((ROW()-7)&gt;=$Q$5,(ROW()-6)&lt;=$Q$3),INDEX(LINEST(OFFSET(AF353,1-$Q$5,0,$Q$5,1),OFFSET(AG353,1-$Q$5,0,$Q$5,9),TRUE,TRUE),1,9),"")</f>
        <v/>
      </c>
      <c r="BA353" s="9">
        <f>IF(AND((ROW()-7)&gt;=$Q$5,(ROW()-6)&lt;=$Q$3),INDEX(LINEST(OFFSET(AF353,1-$Q$5,0,$Q$5,1),OFFSET(AG353,1-$Q$5,0,$Q$5,9),TRUE,TRUE),1,8),"")</f>
        <v/>
      </c>
      <c r="BB353" s="9">
        <f>IF(AND((ROW()-7)&gt;=$Q$5,(ROW()-6)&lt;=$Q$3),INDEX(LINEST(OFFSET(AF353,1-$Q$5,0,$Q$5,1),OFFSET(AG353,1-$Q$5,0,$Q$5,9),TRUE,TRUE),1,7),"")</f>
        <v/>
      </c>
      <c r="BC353" s="9">
        <f>IF(AND((ROW()-7)&gt;=$Q$5,(ROW()-6)&lt;=$Q$3),INDEX(LINEST(OFFSET(AF353,1-$Q$5,0,$Q$5,1),OFFSET(AG353,1-$Q$5,0,$Q$5,9),TRUE,TRUE),1,6),"")</f>
        <v/>
      </c>
      <c r="BD353" s="9">
        <f>IF(AND((ROW()-7)&gt;=$Q$5,(ROW()-6)&lt;=$Q$3),INDEX(LINEST(OFFSET(AF353,1-$Q$5,0,$Q$5,1),OFFSET(AG353,1-$Q$5,0,$Q$5,9),TRUE,TRUE),1,5),"")</f>
        <v/>
      </c>
      <c r="BE353" s="9">
        <f>IF(AND((ROW()-7)&gt;=$Q$5,(ROW()-6)&lt;=$Q$3),INDEX(LINEST(OFFSET(AF353,1-$Q$5,0,$Q$5,1),OFFSET(AG353,1-$Q$5,0,$Q$5,9),TRUE,TRUE),1,4),"")</f>
        <v/>
      </c>
      <c r="BF353" s="9">
        <f>IF(AND((ROW()-7)&gt;=$Q$5,(ROW()-6)&lt;=$Q$3),INDEX(LINEST(OFFSET(AF353,1-$Q$5,0,$Q$5,1),OFFSET(AG353,1-$Q$5,0,$Q$5,9),TRUE,TRUE),1,3),"")</f>
        <v/>
      </c>
      <c r="BG353" s="9">
        <f>IF(AND((ROW()-7)&gt;=$Q$5,(ROW()-6)&lt;=$Q$3),INDEX(LINEST(OFFSET(AF353,1-$Q$5,0,$Q$5,1),OFFSET(AG353,1-$Q$5,0,$Q$5,9),TRUE,TRUE),1,2),"")</f>
        <v/>
      </c>
      <c r="BH353" s="9">
        <f>IF(AND((ROW()-7)&gt;=$Q$5,(ROW()-6)&lt;=$Q$3),INDEX(LINEST(OFFSET(AF353,1-$Q$5,0,$Q$5,1),OFFSET(AG353,1-$Q$5,0,$Q$5,9),TRUE,TRUE),1,1),"")</f>
        <v/>
      </c>
      <c r="BI353" s="10">
        <f>IF(AND((ROW()-7)&gt;=$Q$5,(ROW()-6)&lt;=$Q$3),INDEX(LINEST(OFFSET(AF353,1-$Q$5,0,$Q$5,1),OFFSET(AG353,1-$Q$5,0,$Q$5,9),TRUE,TRUE),3,1),"")</f>
        <v/>
      </c>
      <c r="BL353" s="9">
        <f>IF(AND((ROW()-6)&lt;=$Q$3,ISNUMBER(AY352)),AY352/$Q$4+AZ352*AG353+BA352*AH353+BB352*AI353+BC352*AJ353+BD352*AK353+BE352*AL353+BF352*AM353+BG352*AN353+BH352*AO353,"")</f>
        <v/>
      </c>
      <c r="BM353">
        <f>IF(ISNUMBER(BL353),AVERAGE(OFFSET(AF352,1-$Q$5,0,$Q$5,1)),"")</f>
        <v/>
      </c>
      <c r="BN353">
        <f>IF(ISNUMBER(BL353),(AF353-BL353)^2,"")</f>
        <v/>
      </c>
      <c r="BO353">
        <f>IF(ISNUMBER(BL353),AF353^2,"")</f>
        <v/>
      </c>
      <c r="BP353">
        <f>IF(ISNUMBER(BL353),(AF353-BM353)^2,"")</f>
        <v/>
      </c>
    </row>
    <row r="354">
      <c r="O354">
        <f>IF($R354="","",IF($Q$1="Weekly",INT(($R354-2)/7),IF($Q$1="Quarterly",YEAR($R354)*4+ROUNDUP(MONTH($R354)/3),YEAR($R354)*12+MONTH($R354))))</f>
        <v/>
      </c>
      <c r="P354">
        <f>IF($R354="","",IF($R355="",1,IF($O354&lt;&gt;$O355,1,0)))</f>
        <v/>
      </c>
      <c r="Q354">
        <f>IF($P354=1,SUM($P$7:$P354),"")</f>
        <v/>
      </c>
      <c r="R354">
        <f>IF($A354="","",IF(ISNUMBER($A354),$A354,IFERROR(DATEVALUE($A354),NA())))</f>
        <v/>
      </c>
      <c r="S354" s="7">
        <f>IFERROR(INDEX($R$7:$R$60000,MATCH(ROW()-6,$Q$7:$Q$60000,0)),"")</f>
        <v/>
      </c>
      <c r="T354">
        <f>IFERROR(INDEX($B$7:$B$60000,MATCH(ROW()-6,$Q$7:$Q$60000,0))*1,"")</f>
        <v/>
      </c>
      <c r="U354">
        <f>IFERROR(INDEX($C$7:$C$60000,MATCH(ROW()-6,$Q$7:$Q$60000,0))*1,"")</f>
        <v/>
      </c>
      <c r="V354">
        <f>IFERROR(INDEX($D$7:$D$60000,MATCH(ROW()-6,$Q$7:$Q$60000,0))*1,"")</f>
        <v/>
      </c>
      <c r="W354">
        <f>IFERROR(INDEX($E$7:$E$60000,MATCH(ROW()-6,$Q$7:$Q$60000,0))*1,"")</f>
        <v/>
      </c>
      <c r="X354">
        <f>IFERROR(INDEX($F$7:$F$60000,MATCH(ROW()-6,$Q$7:$Q$60000,0))*1,"")</f>
        <v/>
      </c>
      <c r="Y354">
        <f>IFERROR(INDEX($G$7:$G$60000,MATCH(ROW()-6,$Q$7:$Q$60000,0))*1,"")</f>
        <v/>
      </c>
      <c r="Z354">
        <f>IFERROR(INDEX($H$7:$H$60000,MATCH(ROW()-6,$Q$7:$Q$60000,0))*1,"")</f>
        <v/>
      </c>
      <c r="AA354">
        <f>IFERROR(INDEX($I$7:$I$60000,MATCH(ROW()-6,$Q$7:$Q$60000,0))*1,"")</f>
        <v/>
      </c>
      <c r="AB354">
        <f>IFERROR(INDEX($J$7:$J$60000,MATCH(ROW()-6,$Q$7:$Q$60000,0))*1,"")</f>
        <v/>
      </c>
      <c r="AC354">
        <f>IFERROR(INDEX($K$7:$K$60000,MATCH(ROW()-6,$Q$7:$Q$60000,0))*1,"")</f>
        <v/>
      </c>
      <c r="AF354" s="9">
        <f>IF(OR($S354="",$S353=""),"",IF($B$5="diff",($T354-$T353),LN($T354/$T353)))</f>
        <v/>
      </c>
      <c r="AG354" s="9">
        <f>IF(OR($S354="",$S353=""),"",IF($C$5="diff",(U354-U353),LN(U354/U353)))</f>
        <v/>
      </c>
      <c r="AH354" s="9">
        <f>IF(OR($S354="",$S353=""),"",IF($D$5="diff",(V354-V353),LN(V354/V353)))</f>
        <v/>
      </c>
      <c r="AI354" s="9">
        <f>IF(OR($S354="",$S353=""),"",IF($E$5="diff",(W354-W353),LN(W354/W353)))</f>
        <v/>
      </c>
      <c r="AJ354" s="9">
        <f>IF(OR($S354="",$S353=""),"",IF($F$5="diff",(X354-X353),LN(X354/X353)))</f>
        <v/>
      </c>
      <c r="AK354" s="9">
        <f>IF(OR($S354="",$S353=""),"",IF($G$5="diff",(Y354-Y353),LN(Y354/Y353)))</f>
        <v/>
      </c>
      <c r="AL354" s="9">
        <f>IF(OR($S354="",$S353=""),"",IF($H$5="diff",(Z354-Z353),LN(Z354/Z353)))</f>
        <v/>
      </c>
      <c r="AM354" s="9">
        <f>IF(OR($S354="",$S353=""),"",IF($I$5="diff",(AA354-AA353),LN(AA354/AA353)))</f>
        <v/>
      </c>
      <c r="AN354" s="9">
        <f>IF(OR($S354="",$S353=""),"",IF($J$5="diff",(AB354-AB353),LN(AB354/AB353)))</f>
        <v/>
      </c>
      <c r="AO354" s="9">
        <f>IF(OR($S354="",$S353=""),"",IF($K$5="diff",(AC354-AC353),LN(AC354/AC353)))</f>
        <v/>
      </c>
      <c r="AR354" s="9">
        <f>IF($AF354="","",$AU$13+$AU$4*AG354+$AU$5*AH354+$AU$6*AI354+$AU$7*AJ354+$AU$8*AK354+$AU$9*AL354+$AU$10*AM354+$AU$11*AN354+$AU$12*AO354)</f>
        <v/>
      </c>
      <c r="AY354" s="10">
        <f>IF(AND((ROW()-7)&gt;=$Q$5,(ROW()-6)&lt;=$Q$3),INDEX(LINEST(OFFSET(AF354,1-$Q$5,0,$Q$5,1),OFFSET(AG354,1-$Q$5,0,$Q$5,9),TRUE,TRUE),1,10)*$Q$4,"")</f>
        <v/>
      </c>
      <c r="AZ354" s="9">
        <f>IF(AND((ROW()-7)&gt;=$Q$5,(ROW()-6)&lt;=$Q$3),INDEX(LINEST(OFFSET(AF354,1-$Q$5,0,$Q$5,1),OFFSET(AG354,1-$Q$5,0,$Q$5,9),TRUE,TRUE),1,9),"")</f>
        <v/>
      </c>
      <c r="BA354" s="9">
        <f>IF(AND((ROW()-7)&gt;=$Q$5,(ROW()-6)&lt;=$Q$3),INDEX(LINEST(OFFSET(AF354,1-$Q$5,0,$Q$5,1),OFFSET(AG354,1-$Q$5,0,$Q$5,9),TRUE,TRUE),1,8),"")</f>
        <v/>
      </c>
      <c r="BB354" s="9">
        <f>IF(AND((ROW()-7)&gt;=$Q$5,(ROW()-6)&lt;=$Q$3),INDEX(LINEST(OFFSET(AF354,1-$Q$5,0,$Q$5,1),OFFSET(AG354,1-$Q$5,0,$Q$5,9),TRUE,TRUE),1,7),"")</f>
        <v/>
      </c>
      <c r="BC354" s="9">
        <f>IF(AND((ROW()-7)&gt;=$Q$5,(ROW()-6)&lt;=$Q$3),INDEX(LINEST(OFFSET(AF354,1-$Q$5,0,$Q$5,1),OFFSET(AG354,1-$Q$5,0,$Q$5,9),TRUE,TRUE),1,6),"")</f>
        <v/>
      </c>
      <c r="BD354" s="9">
        <f>IF(AND((ROW()-7)&gt;=$Q$5,(ROW()-6)&lt;=$Q$3),INDEX(LINEST(OFFSET(AF354,1-$Q$5,0,$Q$5,1),OFFSET(AG354,1-$Q$5,0,$Q$5,9),TRUE,TRUE),1,5),"")</f>
        <v/>
      </c>
      <c r="BE354" s="9">
        <f>IF(AND((ROW()-7)&gt;=$Q$5,(ROW()-6)&lt;=$Q$3),INDEX(LINEST(OFFSET(AF354,1-$Q$5,0,$Q$5,1),OFFSET(AG354,1-$Q$5,0,$Q$5,9),TRUE,TRUE),1,4),"")</f>
        <v/>
      </c>
      <c r="BF354" s="9">
        <f>IF(AND((ROW()-7)&gt;=$Q$5,(ROW()-6)&lt;=$Q$3),INDEX(LINEST(OFFSET(AF354,1-$Q$5,0,$Q$5,1),OFFSET(AG354,1-$Q$5,0,$Q$5,9),TRUE,TRUE),1,3),"")</f>
        <v/>
      </c>
      <c r="BG354" s="9">
        <f>IF(AND((ROW()-7)&gt;=$Q$5,(ROW()-6)&lt;=$Q$3),INDEX(LINEST(OFFSET(AF354,1-$Q$5,0,$Q$5,1),OFFSET(AG354,1-$Q$5,0,$Q$5,9),TRUE,TRUE),1,2),"")</f>
        <v/>
      </c>
      <c r="BH354" s="9">
        <f>IF(AND((ROW()-7)&gt;=$Q$5,(ROW()-6)&lt;=$Q$3),INDEX(LINEST(OFFSET(AF354,1-$Q$5,0,$Q$5,1),OFFSET(AG354,1-$Q$5,0,$Q$5,9),TRUE,TRUE),1,1),"")</f>
        <v/>
      </c>
      <c r="BI354" s="10">
        <f>IF(AND((ROW()-7)&gt;=$Q$5,(ROW()-6)&lt;=$Q$3),INDEX(LINEST(OFFSET(AF354,1-$Q$5,0,$Q$5,1),OFFSET(AG354,1-$Q$5,0,$Q$5,9),TRUE,TRUE),3,1),"")</f>
        <v/>
      </c>
      <c r="BL354" s="9">
        <f>IF(AND((ROW()-6)&lt;=$Q$3,ISNUMBER(AY353)),AY353/$Q$4+AZ353*AG354+BA353*AH354+BB353*AI354+BC353*AJ354+BD353*AK354+BE353*AL354+BF353*AM354+BG353*AN354+BH353*AO354,"")</f>
        <v/>
      </c>
      <c r="BM354">
        <f>IF(ISNUMBER(BL354),AVERAGE(OFFSET(AF353,1-$Q$5,0,$Q$5,1)),"")</f>
        <v/>
      </c>
      <c r="BN354">
        <f>IF(ISNUMBER(BL354),(AF354-BL354)^2,"")</f>
        <v/>
      </c>
      <c r="BO354">
        <f>IF(ISNUMBER(BL354),AF354^2,"")</f>
        <v/>
      </c>
      <c r="BP354">
        <f>IF(ISNUMBER(BL354),(AF354-BM354)^2,"")</f>
        <v/>
      </c>
    </row>
    <row r="355">
      <c r="O355">
        <f>IF($R355="","",IF($Q$1="Weekly",INT(($R355-2)/7),IF($Q$1="Quarterly",YEAR($R355)*4+ROUNDUP(MONTH($R355)/3),YEAR($R355)*12+MONTH($R355))))</f>
        <v/>
      </c>
      <c r="P355">
        <f>IF($R355="","",IF($R356="",1,IF($O355&lt;&gt;$O356,1,0)))</f>
        <v/>
      </c>
      <c r="Q355">
        <f>IF($P355=1,SUM($P$7:$P355),"")</f>
        <v/>
      </c>
      <c r="R355">
        <f>IF($A355="","",IF(ISNUMBER($A355),$A355,IFERROR(DATEVALUE($A355),NA())))</f>
        <v/>
      </c>
      <c r="S355" s="7">
        <f>IFERROR(INDEX($R$7:$R$60000,MATCH(ROW()-6,$Q$7:$Q$60000,0)),"")</f>
        <v/>
      </c>
      <c r="T355">
        <f>IFERROR(INDEX($B$7:$B$60000,MATCH(ROW()-6,$Q$7:$Q$60000,0))*1,"")</f>
        <v/>
      </c>
      <c r="U355">
        <f>IFERROR(INDEX($C$7:$C$60000,MATCH(ROW()-6,$Q$7:$Q$60000,0))*1,"")</f>
        <v/>
      </c>
      <c r="V355">
        <f>IFERROR(INDEX($D$7:$D$60000,MATCH(ROW()-6,$Q$7:$Q$60000,0))*1,"")</f>
        <v/>
      </c>
      <c r="W355">
        <f>IFERROR(INDEX($E$7:$E$60000,MATCH(ROW()-6,$Q$7:$Q$60000,0))*1,"")</f>
        <v/>
      </c>
      <c r="X355">
        <f>IFERROR(INDEX($F$7:$F$60000,MATCH(ROW()-6,$Q$7:$Q$60000,0))*1,"")</f>
        <v/>
      </c>
      <c r="Y355">
        <f>IFERROR(INDEX($G$7:$G$60000,MATCH(ROW()-6,$Q$7:$Q$60000,0))*1,"")</f>
        <v/>
      </c>
      <c r="Z355">
        <f>IFERROR(INDEX($H$7:$H$60000,MATCH(ROW()-6,$Q$7:$Q$60000,0))*1,"")</f>
        <v/>
      </c>
      <c r="AA355">
        <f>IFERROR(INDEX($I$7:$I$60000,MATCH(ROW()-6,$Q$7:$Q$60000,0))*1,"")</f>
        <v/>
      </c>
      <c r="AB355">
        <f>IFERROR(INDEX($J$7:$J$60000,MATCH(ROW()-6,$Q$7:$Q$60000,0))*1,"")</f>
        <v/>
      </c>
      <c r="AC355">
        <f>IFERROR(INDEX($K$7:$K$60000,MATCH(ROW()-6,$Q$7:$Q$60000,0))*1,"")</f>
        <v/>
      </c>
      <c r="AF355" s="9">
        <f>IF(OR($S355="",$S354=""),"",IF($B$5="diff",($T355-$T354),LN($T355/$T354)))</f>
        <v/>
      </c>
      <c r="AG355" s="9">
        <f>IF(OR($S355="",$S354=""),"",IF($C$5="diff",(U355-U354),LN(U355/U354)))</f>
        <v/>
      </c>
      <c r="AH355" s="9">
        <f>IF(OR($S355="",$S354=""),"",IF($D$5="diff",(V355-V354),LN(V355/V354)))</f>
        <v/>
      </c>
      <c r="AI355" s="9">
        <f>IF(OR($S355="",$S354=""),"",IF($E$5="diff",(W355-W354),LN(W355/W354)))</f>
        <v/>
      </c>
      <c r="AJ355" s="9">
        <f>IF(OR($S355="",$S354=""),"",IF($F$5="diff",(X355-X354),LN(X355/X354)))</f>
        <v/>
      </c>
      <c r="AK355" s="9">
        <f>IF(OR($S355="",$S354=""),"",IF($G$5="diff",(Y355-Y354),LN(Y355/Y354)))</f>
        <v/>
      </c>
      <c r="AL355" s="9">
        <f>IF(OR($S355="",$S354=""),"",IF($H$5="diff",(Z355-Z354),LN(Z355/Z354)))</f>
        <v/>
      </c>
      <c r="AM355" s="9">
        <f>IF(OR($S355="",$S354=""),"",IF($I$5="diff",(AA355-AA354),LN(AA355/AA354)))</f>
        <v/>
      </c>
      <c r="AN355" s="9">
        <f>IF(OR($S355="",$S354=""),"",IF($J$5="diff",(AB355-AB354),LN(AB355/AB354)))</f>
        <v/>
      </c>
      <c r="AO355" s="9">
        <f>IF(OR($S355="",$S354=""),"",IF($K$5="diff",(AC355-AC354),LN(AC355/AC354)))</f>
        <v/>
      </c>
      <c r="AR355" s="9">
        <f>IF($AF355="","",$AU$13+$AU$4*AG355+$AU$5*AH355+$AU$6*AI355+$AU$7*AJ355+$AU$8*AK355+$AU$9*AL355+$AU$10*AM355+$AU$11*AN355+$AU$12*AO355)</f>
        <v/>
      </c>
      <c r="AY355" s="10">
        <f>IF(AND((ROW()-7)&gt;=$Q$5,(ROW()-6)&lt;=$Q$3),INDEX(LINEST(OFFSET(AF355,1-$Q$5,0,$Q$5,1),OFFSET(AG355,1-$Q$5,0,$Q$5,9),TRUE,TRUE),1,10)*$Q$4,"")</f>
        <v/>
      </c>
      <c r="AZ355" s="9">
        <f>IF(AND((ROW()-7)&gt;=$Q$5,(ROW()-6)&lt;=$Q$3),INDEX(LINEST(OFFSET(AF355,1-$Q$5,0,$Q$5,1),OFFSET(AG355,1-$Q$5,0,$Q$5,9),TRUE,TRUE),1,9),"")</f>
        <v/>
      </c>
      <c r="BA355" s="9">
        <f>IF(AND((ROW()-7)&gt;=$Q$5,(ROW()-6)&lt;=$Q$3),INDEX(LINEST(OFFSET(AF355,1-$Q$5,0,$Q$5,1),OFFSET(AG355,1-$Q$5,0,$Q$5,9),TRUE,TRUE),1,8),"")</f>
        <v/>
      </c>
      <c r="BB355" s="9">
        <f>IF(AND((ROW()-7)&gt;=$Q$5,(ROW()-6)&lt;=$Q$3),INDEX(LINEST(OFFSET(AF355,1-$Q$5,0,$Q$5,1),OFFSET(AG355,1-$Q$5,0,$Q$5,9),TRUE,TRUE),1,7),"")</f>
        <v/>
      </c>
      <c r="BC355" s="9">
        <f>IF(AND((ROW()-7)&gt;=$Q$5,(ROW()-6)&lt;=$Q$3),INDEX(LINEST(OFFSET(AF355,1-$Q$5,0,$Q$5,1),OFFSET(AG355,1-$Q$5,0,$Q$5,9),TRUE,TRUE),1,6),"")</f>
        <v/>
      </c>
      <c r="BD355" s="9">
        <f>IF(AND((ROW()-7)&gt;=$Q$5,(ROW()-6)&lt;=$Q$3),INDEX(LINEST(OFFSET(AF355,1-$Q$5,0,$Q$5,1),OFFSET(AG355,1-$Q$5,0,$Q$5,9),TRUE,TRUE),1,5),"")</f>
        <v/>
      </c>
      <c r="BE355" s="9">
        <f>IF(AND((ROW()-7)&gt;=$Q$5,(ROW()-6)&lt;=$Q$3),INDEX(LINEST(OFFSET(AF355,1-$Q$5,0,$Q$5,1),OFFSET(AG355,1-$Q$5,0,$Q$5,9),TRUE,TRUE),1,4),"")</f>
        <v/>
      </c>
      <c r="BF355" s="9">
        <f>IF(AND((ROW()-7)&gt;=$Q$5,(ROW()-6)&lt;=$Q$3),INDEX(LINEST(OFFSET(AF355,1-$Q$5,0,$Q$5,1),OFFSET(AG355,1-$Q$5,0,$Q$5,9),TRUE,TRUE),1,3),"")</f>
        <v/>
      </c>
      <c r="BG355" s="9">
        <f>IF(AND((ROW()-7)&gt;=$Q$5,(ROW()-6)&lt;=$Q$3),INDEX(LINEST(OFFSET(AF355,1-$Q$5,0,$Q$5,1),OFFSET(AG355,1-$Q$5,0,$Q$5,9),TRUE,TRUE),1,2),"")</f>
        <v/>
      </c>
      <c r="BH355" s="9">
        <f>IF(AND((ROW()-7)&gt;=$Q$5,(ROW()-6)&lt;=$Q$3),INDEX(LINEST(OFFSET(AF355,1-$Q$5,0,$Q$5,1),OFFSET(AG355,1-$Q$5,0,$Q$5,9),TRUE,TRUE),1,1),"")</f>
        <v/>
      </c>
      <c r="BI355" s="10">
        <f>IF(AND((ROW()-7)&gt;=$Q$5,(ROW()-6)&lt;=$Q$3),INDEX(LINEST(OFFSET(AF355,1-$Q$5,0,$Q$5,1),OFFSET(AG355,1-$Q$5,0,$Q$5,9),TRUE,TRUE),3,1),"")</f>
        <v/>
      </c>
      <c r="BL355" s="9">
        <f>IF(AND((ROW()-6)&lt;=$Q$3,ISNUMBER(AY354)),AY354/$Q$4+AZ354*AG355+BA354*AH355+BB354*AI355+BC354*AJ355+BD354*AK355+BE354*AL355+BF354*AM355+BG354*AN355+BH354*AO355,"")</f>
        <v/>
      </c>
      <c r="BM355">
        <f>IF(ISNUMBER(BL355),AVERAGE(OFFSET(AF354,1-$Q$5,0,$Q$5,1)),"")</f>
        <v/>
      </c>
      <c r="BN355">
        <f>IF(ISNUMBER(BL355),(AF355-BL355)^2,"")</f>
        <v/>
      </c>
      <c r="BO355">
        <f>IF(ISNUMBER(BL355),AF355^2,"")</f>
        <v/>
      </c>
      <c r="BP355">
        <f>IF(ISNUMBER(BL355),(AF355-BM355)^2,"")</f>
        <v/>
      </c>
    </row>
    <row r="356">
      <c r="O356">
        <f>IF($R356="","",IF($Q$1="Weekly",INT(($R356-2)/7),IF($Q$1="Quarterly",YEAR($R356)*4+ROUNDUP(MONTH($R356)/3),YEAR($R356)*12+MONTH($R356))))</f>
        <v/>
      </c>
      <c r="P356">
        <f>IF($R356="","",IF($R357="",1,IF($O356&lt;&gt;$O357,1,0)))</f>
        <v/>
      </c>
      <c r="Q356">
        <f>IF($P356=1,SUM($P$7:$P356),"")</f>
        <v/>
      </c>
      <c r="R356">
        <f>IF($A356="","",IF(ISNUMBER($A356),$A356,IFERROR(DATEVALUE($A356),NA())))</f>
        <v/>
      </c>
      <c r="S356" s="7">
        <f>IFERROR(INDEX($R$7:$R$60000,MATCH(ROW()-6,$Q$7:$Q$60000,0)),"")</f>
        <v/>
      </c>
      <c r="T356">
        <f>IFERROR(INDEX($B$7:$B$60000,MATCH(ROW()-6,$Q$7:$Q$60000,0))*1,"")</f>
        <v/>
      </c>
      <c r="U356">
        <f>IFERROR(INDEX($C$7:$C$60000,MATCH(ROW()-6,$Q$7:$Q$60000,0))*1,"")</f>
        <v/>
      </c>
      <c r="V356">
        <f>IFERROR(INDEX($D$7:$D$60000,MATCH(ROW()-6,$Q$7:$Q$60000,0))*1,"")</f>
        <v/>
      </c>
      <c r="W356">
        <f>IFERROR(INDEX($E$7:$E$60000,MATCH(ROW()-6,$Q$7:$Q$60000,0))*1,"")</f>
        <v/>
      </c>
      <c r="X356">
        <f>IFERROR(INDEX($F$7:$F$60000,MATCH(ROW()-6,$Q$7:$Q$60000,0))*1,"")</f>
        <v/>
      </c>
      <c r="Y356">
        <f>IFERROR(INDEX($G$7:$G$60000,MATCH(ROW()-6,$Q$7:$Q$60000,0))*1,"")</f>
        <v/>
      </c>
      <c r="Z356">
        <f>IFERROR(INDEX($H$7:$H$60000,MATCH(ROW()-6,$Q$7:$Q$60000,0))*1,"")</f>
        <v/>
      </c>
      <c r="AA356">
        <f>IFERROR(INDEX($I$7:$I$60000,MATCH(ROW()-6,$Q$7:$Q$60000,0))*1,"")</f>
        <v/>
      </c>
      <c r="AB356">
        <f>IFERROR(INDEX($J$7:$J$60000,MATCH(ROW()-6,$Q$7:$Q$60000,0))*1,"")</f>
        <v/>
      </c>
      <c r="AC356">
        <f>IFERROR(INDEX($K$7:$K$60000,MATCH(ROW()-6,$Q$7:$Q$60000,0))*1,"")</f>
        <v/>
      </c>
      <c r="AF356" s="9">
        <f>IF(OR($S356="",$S355=""),"",IF($B$5="diff",($T356-$T355),LN($T356/$T355)))</f>
        <v/>
      </c>
      <c r="AG356" s="9">
        <f>IF(OR($S356="",$S355=""),"",IF($C$5="diff",(U356-U355),LN(U356/U355)))</f>
        <v/>
      </c>
      <c r="AH356" s="9">
        <f>IF(OR($S356="",$S355=""),"",IF($D$5="diff",(V356-V355),LN(V356/V355)))</f>
        <v/>
      </c>
      <c r="AI356" s="9">
        <f>IF(OR($S356="",$S355=""),"",IF($E$5="diff",(W356-W355),LN(W356/W355)))</f>
        <v/>
      </c>
      <c r="AJ356" s="9">
        <f>IF(OR($S356="",$S355=""),"",IF($F$5="diff",(X356-X355),LN(X356/X355)))</f>
        <v/>
      </c>
      <c r="AK356" s="9">
        <f>IF(OR($S356="",$S355=""),"",IF($G$5="diff",(Y356-Y355),LN(Y356/Y355)))</f>
        <v/>
      </c>
      <c r="AL356" s="9">
        <f>IF(OR($S356="",$S355=""),"",IF($H$5="diff",(Z356-Z355),LN(Z356/Z355)))</f>
        <v/>
      </c>
      <c r="AM356" s="9">
        <f>IF(OR($S356="",$S355=""),"",IF($I$5="diff",(AA356-AA355),LN(AA356/AA355)))</f>
        <v/>
      </c>
      <c r="AN356" s="9">
        <f>IF(OR($S356="",$S355=""),"",IF($J$5="diff",(AB356-AB355),LN(AB356/AB355)))</f>
        <v/>
      </c>
      <c r="AO356" s="9">
        <f>IF(OR($S356="",$S355=""),"",IF($K$5="diff",(AC356-AC355),LN(AC356/AC355)))</f>
        <v/>
      </c>
      <c r="AR356" s="9">
        <f>IF($AF356="","",$AU$13+$AU$4*AG356+$AU$5*AH356+$AU$6*AI356+$AU$7*AJ356+$AU$8*AK356+$AU$9*AL356+$AU$10*AM356+$AU$11*AN356+$AU$12*AO356)</f>
        <v/>
      </c>
      <c r="AY356" s="10">
        <f>IF(AND((ROW()-7)&gt;=$Q$5,(ROW()-6)&lt;=$Q$3),INDEX(LINEST(OFFSET(AF356,1-$Q$5,0,$Q$5,1),OFFSET(AG356,1-$Q$5,0,$Q$5,9),TRUE,TRUE),1,10)*$Q$4,"")</f>
        <v/>
      </c>
      <c r="AZ356" s="9">
        <f>IF(AND((ROW()-7)&gt;=$Q$5,(ROW()-6)&lt;=$Q$3),INDEX(LINEST(OFFSET(AF356,1-$Q$5,0,$Q$5,1),OFFSET(AG356,1-$Q$5,0,$Q$5,9),TRUE,TRUE),1,9),"")</f>
        <v/>
      </c>
      <c r="BA356" s="9">
        <f>IF(AND((ROW()-7)&gt;=$Q$5,(ROW()-6)&lt;=$Q$3),INDEX(LINEST(OFFSET(AF356,1-$Q$5,0,$Q$5,1),OFFSET(AG356,1-$Q$5,0,$Q$5,9),TRUE,TRUE),1,8),"")</f>
        <v/>
      </c>
      <c r="BB356" s="9">
        <f>IF(AND((ROW()-7)&gt;=$Q$5,(ROW()-6)&lt;=$Q$3),INDEX(LINEST(OFFSET(AF356,1-$Q$5,0,$Q$5,1),OFFSET(AG356,1-$Q$5,0,$Q$5,9),TRUE,TRUE),1,7),"")</f>
        <v/>
      </c>
      <c r="BC356" s="9">
        <f>IF(AND((ROW()-7)&gt;=$Q$5,(ROW()-6)&lt;=$Q$3),INDEX(LINEST(OFFSET(AF356,1-$Q$5,0,$Q$5,1),OFFSET(AG356,1-$Q$5,0,$Q$5,9),TRUE,TRUE),1,6),"")</f>
        <v/>
      </c>
      <c r="BD356" s="9">
        <f>IF(AND((ROW()-7)&gt;=$Q$5,(ROW()-6)&lt;=$Q$3),INDEX(LINEST(OFFSET(AF356,1-$Q$5,0,$Q$5,1),OFFSET(AG356,1-$Q$5,0,$Q$5,9),TRUE,TRUE),1,5),"")</f>
        <v/>
      </c>
      <c r="BE356" s="9">
        <f>IF(AND((ROW()-7)&gt;=$Q$5,(ROW()-6)&lt;=$Q$3),INDEX(LINEST(OFFSET(AF356,1-$Q$5,0,$Q$5,1),OFFSET(AG356,1-$Q$5,0,$Q$5,9),TRUE,TRUE),1,4),"")</f>
        <v/>
      </c>
      <c r="BF356" s="9">
        <f>IF(AND((ROW()-7)&gt;=$Q$5,(ROW()-6)&lt;=$Q$3),INDEX(LINEST(OFFSET(AF356,1-$Q$5,0,$Q$5,1),OFFSET(AG356,1-$Q$5,0,$Q$5,9),TRUE,TRUE),1,3),"")</f>
        <v/>
      </c>
      <c r="BG356" s="9">
        <f>IF(AND((ROW()-7)&gt;=$Q$5,(ROW()-6)&lt;=$Q$3),INDEX(LINEST(OFFSET(AF356,1-$Q$5,0,$Q$5,1),OFFSET(AG356,1-$Q$5,0,$Q$5,9),TRUE,TRUE),1,2),"")</f>
        <v/>
      </c>
      <c r="BH356" s="9">
        <f>IF(AND((ROW()-7)&gt;=$Q$5,(ROW()-6)&lt;=$Q$3),INDEX(LINEST(OFFSET(AF356,1-$Q$5,0,$Q$5,1),OFFSET(AG356,1-$Q$5,0,$Q$5,9),TRUE,TRUE),1,1),"")</f>
        <v/>
      </c>
      <c r="BI356" s="10">
        <f>IF(AND((ROW()-7)&gt;=$Q$5,(ROW()-6)&lt;=$Q$3),INDEX(LINEST(OFFSET(AF356,1-$Q$5,0,$Q$5,1),OFFSET(AG356,1-$Q$5,0,$Q$5,9),TRUE,TRUE),3,1),"")</f>
        <v/>
      </c>
      <c r="BL356" s="9">
        <f>IF(AND((ROW()-6)&lt;=$Q$3,ISNUMBER(AY355)),AY355/$Q$4+AZ355*AG356+BA355*AH356+BB355*AI356+BC355*AJ356+BD355*AK356+BE355*AL356+BF355*AM356+BG355*AN356+BH355*AO356,"")</f>
        <v/>
      </c>
      <c r="BM356">
        <f>IF(ISNUMBER(BL356),AVERAGE(OFFSET(AF355,1-$Q$5,0,$Q$5,1)),"")</f>
        <v/>
      </c>
      <c r="BN356">
        <f>IF(ISNUMBER(BL356),(AF356-BL356)^2,"")</f>
        <v/>
      </c>
      <c r="BO356">
        <f>IF(ISNUMBER(BL356),AF356^2,"")</f>
        <v/>
      </c>
      <c r="BP356">
        <f>IF(ISNUMBER(BL356),(AF356-BM356)^2,"")</f>
        <v/>
      </c>
    </row>
    <row r="357">
      <c r="O357">
        <f>IF($R357="","",IF($Q$1="Weekly",INT(($R357-2)/7),IF($Q$1="Quarterly",YEAR($R357)*4+ROUNDUP(MONTH($R357)/3),YEAR($R357)*12+MONTH($R357))))</f>
        <v/>
      </c>
      <c r="P357">
        <f>IF($R357="","",IF($R358="",1,IF($O357&lt;&gt;$O358,1,0)))</f>
        <v/>
      </c>
      <c r="Q357">
        <f>IF($P357=1,SUM($P$7:$P357),"")</f>
        <v/>
      </c>
      <c r="R357">
        <f>IF($A357="","",IF(ISNUMBER($A357),$A357,IFERROR(DATEVALUE($A357),NA())))</f>
        <v/>
      </c>
      <c r="S357" s="7">
        <f>IFERROR(INDEX($R$7:$R$60000,MATCH(ROW()-6,$Q$7:$Q$60000,0)),"")</f>
        <v/>
      </c>
      <c r="T357">
        <f>IFERROR(INDEX($B$7:$B$60000,MATCH(ROW()-6,$Q$7:$Q$60000,0))*1,"")</f>
        <v/>
      </c>
      <c r="U357">
        <f>IFERROR(INDEX($C$7:$C$60000,MATCH(ROW()-6,$Q$7:$Q$60000,0))*1,"")</f>
        <v/>
      </c>
      <c r="V357">
        <f>IFERROR(INDEX($D$7:$D$60000,MATCH(ROW()-6,$Q$7:$Q$60000,0))*1,"")</f>
        <v/>
      </c>
      <c r="W357">
        <f>IFERROR(INDEX($E$7:$E$60000,MATCH(ROW()-6,$Q$7:$Q$60000,0))*1,"")</f>
        <v/>
      </c>
      <c r="X357">
        <f>IFERROR(INDEX($F$7:$F$60000,MATCH(ROW()-6,$Q$7:$Q$60000,0))*1,"")</f>
        <v/>
      </c>
      <c r="Y357">
        <f>IFERROR(INDEX($G$7:$G$60000,MATCH(ROW()-6,$Q$7:$Q$60000,0))*1,"")</f>
        <v/>
      </c>
      <c r="Z357">
        <f>IFERROR(INDEX($H$7:$H$60000,MATCH(ROW()-6,$Q$7:$Q$60000,0))*1,"")</f>
        <v/>
      </c>
      <c r="AA357">
        <f>IFERROR(INDEX($I$7:$I$60000,MATCH(ROW()-6,$Q$7:$Q$60000,0))*1,"")</f>
        <v/>
      </c>
      <c r="AB357">
        <f>IFERROR(INDEX($J$7:$J$60000,MATCH(ROW()-6,$Q$7:$Q$60000,0))*1,"")</f>
        <v/>
      </c>
      <c r="AC357">
        <f>IFERROR(INDEX($K$7:$K$60000,MATCH(ROW()-6,$Q$7:$Q$60000,0))*1,"")</f>
        <v/>
      </c>
      <c r="AF357" s="9">
        <f>IF(OR($S357="",$S356=""),"",IF($B$5="diff",($T357-$T356),LN($T357/$T356)))</f>
        <v/>
      </c>
      <c r="AG357" s="9">
        <f>IF(OR($S357="",$S356=""),"",IF($C$5="diff",(U357-U356),LN(U357/U356)))</f>
        <v/>
      </c>
      <c r="AH357" s="9">
        <f>IF(OR($S357="",$S356=""),"",IF($D$5="diff",(V357-V356),LN(V357/V356)))</f>
        <v/>
      </c>
      <c r="AI357" s="9">
        <f>IF(OR($S357="",$S356=""),"",IF($E$5="diff",(W357-W356),LN(W357/W356)))</f>
        <v/>
      </c>
      <c r="AJ357" s="9">
        <f>IF(OR($S357="",$S356=""),"",IF($F$5="diff",(X357-X356),LN(X357/X356)))</f>
        <v/>
      </c>
      <c r="AK357" s="9">
        <f>IF(OR($S357="",$S356=""),"",IF($G$5="diff",(Y357-Y356),LN(Y357/Y356)))</f>
        <v/>
      </c>
      <c r="AL357" s="9">
        <f>IF(OR($S357="",$S356=""),"",IF($H$5="diff",(Z357-Z356),LN(Z357/Z356)))</f>
        <v/>
      </c>
      <c r="AM357" s="9">
        <f>IF(OR($S357="",$S356=""),"",IF($I$5="diff",(AA357-AA356),LN(AA357/AA356)))</f>
        <v/>
      </c>
      <c r="AN357" s="9">
        <f>IF(OR($S357="",$S356=""),"",IF($J$5="diff",(AB357-AB356),LN(AB357/AB356)))</f>
        <v/>
      </c>
      <c r="AO357" s="9">
        <f>IF(OR($S357="",$S356=""),"",IF($K$5="diff",(AC357-AC356),LN(AC357/AC356)))</f>
        <v/>
      </c>
      <c r="AR357" s="9">
        <f>IF($AF357="","",$AU$13+$AU$4*AG357+$AU$5*AH357+$AU$6*AI357+$AU$7*AJ357+$AU$8*AK357+$AU$9*AL357+$AU$10*AM357+$AU$11*AN357+$AU$12*AO357)</f>
        <v/>
      </c>
      <c r="AY357" s="10">
        <f>IF(AND((ROW()-7)&gt;=$Q$5,(ROW()-6)&lt;=$Q$3),INDEX(LINEST(OFFSET(AF357,1-$Q$5,0,$Q$5,1),OFFSET(AG357,1-$Q$5,0,$Q$5,9),TRUE,TRUE),1,10)*$Q$4,"")</f>
        <v/>
      </c>
      <c r="AZ357" s="9">
        <f>IF(AND((ROW()-7)&gt;=$Q$5,(ROW()-6)&lt;=$Q$3),INDEX(LINEST(OFFSET(AF357,1-$Q$5,0,$Q$5,1),OFFSET(AG357,1-$Q$5,0,$Q$5,9),TRUE,TRUE),1,9),"")</f>
        <v/>
      </c>
      <c r="BA357" s="9">
        <f>IF(AND((ROW()-7)&gt;=$Q$5,(ROW()-6)&lt;=$Q$3),INDEX(LINEST(OFFSET(AF357,1-$Q$5,0,$Q$5,1),OFFSET(AG357,1-$Q$5,0,$Q$5,9),TRUE,TRUE),1,8),"")</f>
        <v/>
      </c>
      <c r="BB357" s="9">
        <f>IF(AND((ROW()-7)&gt;=$Q$5,(ROW()-6)&lt;=$Q$3),INDEX(LINEST(OFFSET(AF357,1-$Q$5,0,$Q$5,1),OFFSET(AG357,1-$Q$5,0,$Q$5,9),TRUE,TRUE),1,7),"")</f>
        <v/>
      </c>
      <c r="BC357" s="9">
        <f>IF(AND((ROW()-7)&gt;=$Q$5,(ROW()-6)&lt;=$Q$3),INDEX(LINEST(OFFSET(AF357,1-$Q$5,0,$Q$5,1),OFFSET(AG357,1-$Q$5,0,$Q$5,9),TRUE,TRUE),1,6),"")</f>
        <v/>
      </c>
      <c r="BD357" s="9">
        <f>IF(AND((ROW()-7)&gt;=$Q$5,(ROW()-6)&lt;=$Q$3),INDEX(LINEST(OFFSET(AF357,1-$Q$5,0,$Q$5,1),OFFSET(AG357,1-$Q$5,0,$Q$5,9),TRUE,TRUE),1,5),"")</f>
        <v/>
      </c>
      <c r="BE357" s="9">
        <f>IF(AND((ROW()-7)&gt;=$Q$5,(ROW()-6)&lt;=$Q$3),INDEX(LINEST(OFFSET(AF357,1-$Q$5,0,$Q$5,1),OFFSET(AG357,1-$Q$5,0,$Q$5,9),TRUE,TRUE),1,4),"")</f>
        <v/>
      </c>
      <c r="BF357" s="9">
        <f>IF(AND((ROW()-7)&gt;=$Q$5,(ROW()-6)&lt;=$Q$3),INDEX(LINEST(OFFSET(AF357,1-$Q$5,0,$Q$5,1),OFFSET(AG357,1-$Q$5,0,$Q$5,9),TRUE,TRUE),1,3),"")</f>
        <v/>
      </c>
      <c r="BG357" s="9">
        <f>IF(AND((ROW()-7)&gt;=$Q$5,(ROW()-6)&lt;=$Q$3),INDEX(LINEST(OFFSET(AF357,1-$Q$5,0,$Q$5,1),OFFSET(AG357,1-$Q$5,0,$Q$5,9),TRUE,TRUE),1,2),"")</f>
        <v/>
      </c>
      <c r="BH357" s="9">
        <f>IF(AND((ROW()-7)&gt;=$Q$5,(ROW()-6)&lt;=$Q$3),INDEX(LINEST(OFFSET(AF357,1-$Q$5,0,$Q$5,1),OFFSET(AG357,1-$Q$5,0,$Q$5,9),TRUE,TRUE),1,1),"")</f>
        <v/>
      </c>
      <c r="BI357" s="10">
        <f>IF(AND((ROW()-7)&gt;=$Q$5,(ROW()-6)&lt;=$Q$3),INDEX(LINEST(OFFSET(AF357,1-$Q$5,0,$Q$5,1),OFFSET(AG357,1-$Q$5,0,$Q$5,9),TRUE,TRUE),3,1),"")</f>
        <v/>
      </c>
      <c r="BL357" s="9">
        <f>IF(AND((ROW()-6)&lt;=$Q$3,ISNUMBER(AY356)),AY356/$Q$4+AZ356*AG357+BA356*AH357+BB356*AI357+BC356*AJ357+BD356*AK357+BE356*AL357+BF356*AM357+BG356*AN357+BH356*AO357,"")</f>
        <v/>
      </c>
      <c r="BM357">
        <f>IF(ISNUMBER(BL357),AVERAGE(OFFSET(AF356,1-$Q$5,0,$Q$5,1)),"")</f>
        <v/>
      </c>
      <c r="BN357">
        <f>IF(ISNUMBER(BL357),(AF357-BL357)^2,"")</f>
        <v/>
      </c>
      <c r="BO357">
        <f>IF(ISNUMBER(BL357),AF357^2,"")</f>
        <v/>
      </c>
      <c r="BP357">
        <f>IF(ISNUMBER(BL357),(AF357-BM357)^2,"")</f>
        <v/>
      </c>
    </row>
    <row r="358">
      <c r="O358">
        <f>IF($R358="","",IF($Q$1="Weekly",INT(($R358-2)/7),IF($Q$1="Quarterly",YEAR($R358)*4+ROUNDUP(MONTH($R358)/3),YEAR($R358)*12+MONTH($R358))))</f>
        <v/>
      </c>
      <c r="P358">
        <f>IF($R358="","",IF($R359="",1,IF($O358&lt;&gt;$O359,1,0)))</f>
        <v/>
      </c>
      <c r="Q358">
        <f>IF($P358=1,SUM($P$7:$P358),"")</f>
        <v/>
      </c>
      <c r="R358">
        <f>IF($A358="","",IF(ISNUMBER($A358),$A358,IFERROR(DATEVALUE($A358),NA())))</f>
        <v/>
      </c>
      <c r="S358" s="7">
        <f>IFERROR(INDEX($R$7:$R$60000,MATCH(ROW()-6,$Q$7:$Q$60000,0)),"")</f>
        <v/>
      </c>
      <c r="T358">
        <f>IFERROR(INDEX($B$7:$B$60000,MATCH(ROW()-6,$Q$7:$Q$60000,0))*1,"")</f>
        <v/>
      </c>
      <c r="U358">
        <f>IFERROR(INDEX($C$7:$C$60000,MATCH(ROW()-6,$Q$7:$Q$60000,0))*1,"")</f>
        <v/>
      </c>
      <c r="V358">
        <f>IFERROR(INDEX($D$7:$D$60000,MATCH(ROW()-6,$Q$7:$Q$60000,0))*1,"")</f>
        <v/>
      </c>
      <c r="W358">
        <f>IFERROR(INDEX($E$7:$E$60000,MATCH(ROW()-6,$Q$7:$Q$60000,0))*1,"")</f>
        <v/>
      </c>
      <c r="X358">
        <f>IFERROR(INDEX($F$7:$F$60000,MATCH(ROW()-6,$Q$7:$Q$60000,0))*1,"")</f>
        <v/>
      </c>
      <c r="Y358">
        <f>IFERROR(INDEX($G$7:$G$60000,MATCH(ROW()-6,$Q$7:$Q$60000,0))*1,"")</f>
        <v/>
      </c>
      <c r="Z358">
        <f>IFERROR(INDEX($H$7:$H$60000,MATCH(ROW()-6,$Q$7:$Q$60000,0))*1,"")</f>
        <v/>
      </c>
      <c r="AA358">
        <f>IFERROR(INDEX($I$7:$I$60000,MATCH(ROW()-6,$Q$7:$Q$60000,0))*1,"")</f>
        <v/>
      </c>
      <c r="AB358">
        <f>IFERROR(INDEX($J$7:$J$60000,MATCH(ROW()-6,$Q$7:$Q$60000,0))*1,"")</f>
        <v/>
      </c>
      <c r="AC358">
        <f>IFERROR(INDEX($K$7:$K$60000,MATCH(ROW()-6,$Q$7:$Q$60000,0))*1,"")</f>
        <v/>
      </c>
      <c r="AF358" s="9">
        <f>IF(OR($S358="",$S357=""),"",IF($B$5="diff",($T358-$T357),LN($T358/$T357)))</f>
        <v/>
      </c>
      <c r="AG358" s="9">
        <f>IF(OR($S358="",$S357=""),"",IF($C$5="diff",(U358-U357),LN(U358/U357)))</f>
        <v/>
      </c>
      <c r="AH358" s="9">
        <f>IF(OR($S358="",$S357=""),"",IF($D$5="diff",(V358-V357),LN(V358/V357)))</f>
        <v/>
      </c>
      <c r="AI358" s="9">
        <f>IF(OR($S358="",$S357=""),"",IF($E$5="diff",(W358-W357),LN(W358/W357)))</f>
        <v/>
      </c>
      <c r="AJ358" s="9">
        <f>IF(OR($S358="",$S357=""),"",IF($F$5="diff",(X358-X357),LN(X358/X357)))</f>
        <v/>
      </c>
      <c r="AK358" s="9">
        <f>IF(OR($S358="",$S357=""),"",IF($G$5="diff",(Y358-Y357),LN(Y358/Y357)))</f>
        <v/>
      </c>
      <c r="AL358" s="9">
        <f>IF(OR($S358="",$S357=""),"",IF($H$5="diff",(Z358-Z357),LN(Z358/Z357)))</f>
        <v/>
      </c>
      <c r="AM358" s="9">
        <f>IF(OR($S358="",$S357=""),"",IF($I$5="diff",(AA358-AA357),LN(AA358/AA357)))</f>
        <v/>
      </c>
      <c r="AN358" s="9">
        <f>IF(OR($S358="",$S357=""),"",IF($J$5="diff",(AB358-AB357),LN(AB358/AB357)))</f>
        <v/>
      </c>
      <c r="AO358" s="9">
        <f>IF(OR($S358="",$S357=""),"",IF($K$5="diff",(AC358-AC357),LN(AC358/AC357)))</f>
        <v/>
      </c>
      <c r="AR358" s="9">
        <f>IF($AF358="","",$AU$13+$AU$4*AG358+$AU$5*AH358+$AU$6*AI358+$AU$7*AJ358+$AU$8*AK358+$AU$9*AL358+$AU$10*AM358+$AU$11*AN358+$AU$12*AO358)</f>
        <v/>
      </c>
      <c r="AY358" s="10">
        <f>IF(AND((ROW()-7)&gt;=$Q$5,(ROW()-6)&lt;=$Q$3),INDEX(LINEST(OFFSET(AF358,1-$Q$5,0,$Q$5,1),OFFSET(AG358,1-$Q$5,0,$Q$5,9),TRUE,TRUE),1,10)*$Q$4,"")</f>
        <v/>
      </c>
      <c r="AZ358" s="9">
        <f>IF(AND((ROW()-7)&gt;=$Q$5,(ROW()-6)&lt;=$Q$3),INDEX(LINEST(OFFSET(AF358,1-$Q$5,0,$Q$5,1),OFFSET(AG358,1-$Q$5,0,$Q$5,9),TRUE,TRUE),1,9),"")</f>
        <v/>
      </c>
      <c r="BA358" s="9">
        <f>IF(AND((ROW()-7)&gt;=$Q$5,(ROW()-6)&lt;=$Q$3),INDEX(LINEST(OFFSET(AF358,1-$Q$5,0,$Q$5,1),OFFSET(AG358,1-$Q$5,0,$Q$5,9),TRUE,TRUE),1,8),"")</f>
        <v/>
      </c>
      <c r="BB358" s="9">
        <f>IF(AND((ROW()-7)&gt;=$Q$5,(ROW()-6)&lt;=$Q$3),INDEX(LINEST(OFFSET(AF358,1-$Q$5,0,$Q$5,1),OFFSET(AG358,1-$Q$5,0,$Q$5,9),TRUE,TRUE),1,7),"")</f>
        <v/>
      </c>
      <c r="BC358" s="9">
        <f>IF(AND((ROW()-7)&gt;=$Q$5,(ROW()-6)&lt;=$Q$3),INDEX(LINEST(OFFSET(AF358,1-$Q$5,0,$Q$5,1),OFFSET(AG358,1-$Q$5,0,$Q$5,9),TRUE,TRUE),1,6),"")</f>
        <v/>
      </c>
      <c r="BD358" s="9">
        <f>IF(AND((ROW()-7)&gt;=$Q$5,(ROW()-6)&lt;=$Q$3),INDEX(LINEST(OFFSET(AF358,1-$Q$5,0,$Q$5,1),OFFSET(AG358,1-$Q$5,0,$Q$5,9),TRUE,TRUE),1,5),"")</f>
        <v/>
      </c>
      <c r="BE358" s="9">
        <f>IF(AND((ROW()-7)&gt;=$Q$5,(ROW()-6)&lt;=$Q$3),INDEX(LINEST(OFFSET(AF358,1-$Q$5,0,$Q$5,1),OFFSET(AG358,1-$Q$5,0,$Q$5,9),TRUE,TRUE),1,4),"")</f>
        <v/>
      </c>
      <c r="BF358" s="9">
        <f>IF(AND((ROW()-7)&gt;=$Q$5,(ROW()-6)&lt;=$Q$3),INDEX(LINEST(OFFSET(AF358,1-$Q$5,0,$Q$5,1),OFFSET(AG358,1-$Q$5,0,$Q$5,9),TRUE,TRUE),1,3),"")</f>
        <v/>
      </c>
      <c r="BG358" s="9">
        <f>IF(AND((ROW()-7)&gt;=$Q$5,(ROW()-6)&lt;=$Q$3),INDEX(LINEST(OFFSET(AF358,1-$Q$5,0,$Q$5,1),OFFSET(AG358,1-$Q$5,0,$Q$5,9),TRUE,TRUE),1,2),"")</f>
        <v/>
      </c>
      <c r="BH358" s="9">
        <f>IF(AND((ROW()-7)&gt;=$Q$5,(ROW()-6)&lt;=$Q$3),INDEX(LINEST(OFFSET(AF358,1-$Q$5,0,$Q$5,1),OFFSET(AG358,1-$Q$5,0,$Q$5,9),TRUE,TRUE),1,1),"")</f>
        <v/>
      </c>
      <c r="BI358" s="10">
        <f>IF(AND((ROW()-7)&gt;=$Q$5,(ROW()-6)&lt;=$Q$3),INDEX(LINEST(OFFSET(AF358,1-$Q$5,0,$Q$5,1),OFFSET(AG358,1-$Q$5,0,$Q$5,9),TRUE,TRUE),3,1),"")</f>
        <v/>
      </c>
      <c r="BL358" s="9">
        <f>IF(AND((ROW()-6)&lt;=$Q$3,ISNUMBER(AY357)),AY357/$Q$4+AZ357*AG358+BA357*AH358+BB357*AI358+BC357*AJ358+BD357*AK358+BE357*AL358+BF357*AM358+BG357*AN358+BH357*AO358,"")</f>
        <v/>
      </c>
      <c r="BM358">
        <f>IF(ISNUMBER(BL358),AVERAGE(OFFSET(AF357,1-$Q$5,0,$Q$5,1)),"")</f>
        <v/>
      </c>
      <c r="BN358">
        <f>IF(ISNUMBER(BL358),(AF358-BL358)^2,"")</f>
        <v/>
      </c>
      <c r="BO358">
        <f>IF(ISNUMBER(BL358),AF358^2,"")</f>
        <v/>
      </c>
      <c r="BP358">
        <f>IF(ISNUMBER(BL358),(AF358-BM358)^2,"")</f>
        <v/>
      </c>
    </row>
    <row r="359">
      <c r="O359">
        <f>IF($R359="","",IF($Q$1="Weekly",INT(($R359-2)/7),IF($Q$1="Quarterly",YEAR($R359)*4+ROUNDUP(MONTH($R359)/3),YEAR($R359)*12+MONTH($R359))))</f>
        <v/>
      </c>
      <c r="P359">
        <f>IF($R359="","",IF($R360="",1,IF($O359&lt;&gt;$O360,1,0)))</f>
        <v/>
      </c>
      <c r="Q359">
        <f>IF($P359=1,SUM($P$7:$P359),"")</f>
        <v/>
      </c>
      <c r="R359">
        <f>IF($A359="","",IF(ISNUMBER($A359),$A359,IFERROR(DATEVALUE($A359),NA())))</f>
        <v/>
      </c>
      <c r="S359" s="7">
        <f>IFERROR(INDEX($R$7:$R$60000,MATCH(ROW()-6,$Q$7:$Q$60000,0)),"")</f>
        <v/>
      </c>
      <c r="T359">
        <f>IFERROR(INDEX($B$7:$B$60000,MATCH(ROW()-6,$Q$7:$Q$60000,0))*1,"")</f>
        <v/>
      </c>
      <c r="U359">
        <f>IFERROR(INDEX($C$7:$C$60000,MATCH(ROW()-6,$Q$7:$Q$60000,0))*1,"")</f>
        <v/>
      </c>
      <c r="V359">
        <f>IFERROR(INDEX($D$7:$D$60000,MATCH(ROW()-6,$Q$7:$Q$60000,0))*1,"")</f>
        <v/>
      </c>
      <c r="W359">
        <f>IFERROR(INDEX($E$7:$E$60000,MATCH(ROW()-6,$Q$7:$Q$60000,0))*1,"")</f>
        <v/>
      </c>
      <c r="X359">
        <f>IFERROR(INDEX($F$7:$F$60000,MATCH(ROW()-6,$Q$7:$Q$60000,0))*1,"")</f>
        <v/>
      </c>
      <c r="Y359">
        <f>IFERROR(INDEX($G$7:$G$60000,MATCH(ROW()-6,$Q$7:$Q$60000,0))*1,"")</f>
        <v/>
      </c>
      <c r="Z359">
        <f>IFERROR(INDEX($H$7:$H$60000,MATCH(ROW()-6,$Q$7:$Q$60000,0))*1,"")</f>
        <v/>
      </c>
      <c r="AA359">
        <f>IFERROR(INDEX($I$7:$I$60000,MATCH(ROW()-6,$Q$7:$Q$60000,0))*1,"")</f>
        <v/>
      </c>
      <c r="AB359">
        <f>IFERROR(INDEX($J$7:$J$60000,MATCH(ROW()-6,$Q$7:$Q$60000,0))*1,"")</f>
        <v/>
      </c>
      <c r="AC359">
        <f>IFERROR(INDEX($K$7:$K$60000,MATCH(ROW()-6,$Q$7:$Q$60000,0))*1,"")</f>
        <v/>
      </c>
      <c r="AF359" s="9">
        <f>IF(OR($S359="",$S358=""),"",IF($B$5="diff",($T359-$T358),LN($T359/$T358)))</f>
        <v/>
      </c>
      <c r="AG359" s="9">
        <f>IF(OR($S359="",$S358=""),"",IF($C$5="diff",(U359-U358),LN(U359/U358)))</f>
        <v/>
      </c>
      <c r="AH359" s="9">
        <f>IF(OR($S359="",$S358=""),"",IF($D$5="diff",(V359-V358),LN(V359/V358)))</f>
        <v/>
      </c>
      <c r="AI359" s="9">
        <f>IF(OR($S359="",$S358=""),"",IF($E$5="diff",(W359-W358),LN(W359/W358)))</f>
        <v/>
      </c>
      <c r="AJ359" s="9">
        <f>IF(OR($S359="",$S358=""),"",IF($F$5="diff",(X359-X358),LN(X359/X358)))</f>
        <v/>
      </c>
      <c r="AK359" s="9">
        <f>IF(OR($S359="",$S358=""),"",IF($G$5="diff",(Y359-Y358),LN(Y359/Y358)))</f>
        <v/>
      </c>
      <c r="AL359" s="9">
        <f>IF(OR($S359="",$S358=""),"",IF($H$5="diff",(Z359-Z358),LN(Z359/Z358)))</f>
        <v/>
      </c>
      <c r="AM359" s="9">
        <f>IF(OR($S359="",$S358=""),"",IF($I$5="diff",(AA359-AA358),LN(AA359/AA358)))</f>
        <v/>
      </c>
      <c r="AN359" s="9">
        <f>IF(OR($S359="",$S358=""),"",IF($J$5="diff",(AB359-AB358),LN(AB359/AB358)))</f>
        <v/>
      </c>
      <c r="AO359" s="9">
        <f>IF(OR($S359="",$S358=""),"",IF($K$5="diff",(AC359-AC358),LN(AC359/AC358)))</f>
        <v/>
      </c>
      <c r="AR359" s="9">
        <f>IF($AF359="","",$AU$13+$AU$4*AG359+$AU$5*AH359+$AU$6*AI359+$AU$7*AJ359+$AU$8*AK359+$AU$9*AL359+$AU$10*AM359+$AU$11*AN359+$AU$12*AO359)</f>
        <v/>
      </c>
      <c r="AY359" s="10">
        <f>IF(AND((ROW()-7)&gt;=$Q$5,(ROW()-6)&lt;=$Q$3),INDEX(LINEST(OFFSET(AF359,1-$Q$5,0,$Q$5,1),OFFSET(AG359,1-$Q$5,0,$Q$5,9),TRUE,TRUE),1,10)*$Q$4,"")</f>
        <v/>
      </c>
      <c r="AZ359" s="9">
        <f>IF(AND((ROW()-7)&gt;=$Q$5,(ROW()-6)&lt;=$Q$3),INDEX(LINEST(OFFSET(AF359,1-$Q$5,0,$Q$5,1),OFFSET(AG359,1-$Q$5,0,$Q$5,9),TRUE,TRUE),1,9),"")</f>
        <v/>
      </c>
      <c r="BA359" s="9">
        <f>IF(AND((ROW()-7)&gt;=$Q$5,(ROW()-6)&lt;=$Q$3),INDEX(LINEST(OFFSET(AF359,1-$Q$5,0,$Q$5,1),OFFSET(AG359,1-$Q$5,0,$Q$5,9),TRUE,TRUE),1,8),"")</f>
        <v/>
      </c>
      <c r="BB359" s="9">
        <f>IF(AND((ROW()-7)&gt;=$Q$5,(ROW()-6)&lt;=$Q$3),INDEX(LINEST(OFFSET(AF359,1-$Q$5,0,$Q$5,1),OFFSET(AG359,1-$Q$5,0,$Q$5,9),TRUE,TRUE),1,7),"")</f>
        <v/>
      </c>
      <c r="BC359" s="9">
        <f>IF(AND((ROW()-7)&gt;=$Q$5,(ROW()-6)&lt;=$Q$3),INDEX(LINEST(OFFSET(AF359,1-$Q$5,0,$Q$5,1),OFFSET(AG359,1-$Q$5,0,$Q$5,9),TRUE,TRUE),1,6),"")</f>
        <v/>
      </c>
      <c r="BD359" s="9">
        <f>IF(AND((ROW()-7)&gt;=$Q$5,(ROW()-6)&lt;=$Q$3),INDEX(LINEST(OFFSET(AF359,1-$Q$5,0,$Q$5,1),OFFSET(AG359,1-$Q$5,0,$Q$5,9),TRUE,TRUE),1,5),"")</f>
        <v/>
      </c>
      <c r="BE359" s="9">
        <f>IF(AND((ROW()-7)&gt;=$Q$5,(ROW()-6)&lt;=$Q$3),INDEX(LINEST(OFFSET(AF359,1-$Q$5,0,$Q$5,1),OFFSET(AG359,1-$Q$5,0,$Q$5,9),TRUE,TRUE),1,4),"")</f>
        <v/>
      </c>
      <c r="BF359" s="9">
        <f>IF(AND((ROW()-7)&gt;=$Q$5,(ROW()-6)&lt;=$Q$3),INDEX(LINEST(OFFSET(AF359,1-$Q$5,0,$Q$5,1),OFFSET(AG359,1-$Q$5,0,$Q$5,9),TRUE,TRUE),1,3),"")</f>
        <v/>
      </c>
      <c r="BG359" s="9">
        <f>IF(AND((ROW()-7)&gt;=$Q$5,(ROW()-6)&lt;=$Q$3),INDEX(LINEST(OFFSET(AF359,1-$Q$5,0,$Q$5,1),OFFSET(AG359,1-$Q$5,0,$Q$5,9),TRUE,TRUE),1,2),"")</f>
        <v/>
      </c>
      <c r="BH359" s="9">
        <f>IF(AND((ROW()-7)&gt;=$Q$5,(ROW()-6)&lt;=$Q$3),INDEX(LINEST(OFFSET(AF359,1-$Q$5,0,$Q$5,1),OFFSET(AG359,1-$Q$5,0,$Q$5,9),TRUE,TRUE),1,1),"")</f>
        <v/>
      </c>
      <c r="BI359" s="10">
        <f>IF(AND((ROW()-7)&gt;=$Q$5,(ROW()-6)&lt;=$Q$3),INDEX(LINEST(OFFSET(AF359,1-$Q$5,0,$Q$5,1),OFFSET(AG359,1-$Q$5,0,$Q$5,9),TRUE,TRUE),3,1),"")</f>
        <v/>
      </c>
      <c r="BL359" s="9">
        <f>IF(AND((ROW()-6)&lt;=$Q$3,ISNUMBER(AY358)),AY358/$Q$4+AZ358*AG359+BA358*AH359+BB358*AI359+BC358*AJ359+BD358*AK359+BE358*AL359+BF358*AM359+BG358*AN359+BH358*AO359,"")</f>
        <v/>
      </c>
      <c r="BM359">
        <f>IF(ISNUMBER(BL359),AVERAGE(OFFSET(AF358,1-$Q$5,0,$Q$5,1)),"")</f>
        <v/>
      </c>
      <c r="BN359">
        <f>IF(ISNUMBER(BL359),(AF359-BL359)^2,"")</f>
        <v/>
      </c>
      <c r="BO359">
        <f>IF(ISNUMBER(BL359),AF359^2,"")</f>
        <v/>
      </c>
      <c r="BP359">
        <f>IF(ISNUMBER(BL359),(AF359-BM359)^2,"")</f>
        <v/>
      </c>
    </row>
    <row r="360">
      <c r="O360">
        <f>IF($R360="","",IF($Q$1="Weekly",INT(($R360-2)/7),IF($Q$1="Quarterly",YEAR($R360)*4+ROUNDUP(MONTH($R360)/3),YEAR($R360)*12+MONTH($R360))))</f>
        <v/>
      </c>
      <c r="P360">
        <f>IF($R360="","",IF($R361="",1,IF($O360&lt;&gt;$O361,1,0)))</f>
        <v/>
      </c>
      <c r="Q360">
        <f>IF($P360=1,SUM($P$7:$P360),"")</f>
        <v/>
      </c>
      <c r="R360">
        <f>IF($A360="","",IF(ISNUMBER($A360),$A360,IFERROR(DATEVALUE($A360),NA())))</f>
        <v/>
      </c>
      <c r="S360" s="7">
        <f>IFERROR(INDEX($R$7:$R$60000,MATCH(ROW()-6,$Q$7:$Q$60000,0)),"")</f>
        <v/>
      </c>
      <c r="T360">
        <f>IFERROR(INDEX($B$7:$B$60000,MATCH(ROW()-6,$Q$7:$Q$60000,0))*1,"")</f>
        <v/>
      </c>
      <c r="U360">
        <f>IFERROR(INDEX($C$7:$C$60000,MATCH(ROW()-6,$Q$7:$Q$60000,0))*1,"")</f>
        <v/>
      </c>
      <c r="V360">
        <f>IFERROR(INDEX($D$7:$D$60000,MATCH(ROW()-6,$Q$7:$Q$60000,0))*1,"")</f>
        <v/>
      </c>
      <c r="W360">
        <f>IFERROR(INDEX($E$7:$E$60000,MATCH(ROW()-6,$Q$7:$Q$60000,0))*1,"")</f>
        <v/>
      </c>
      <c r="X360">
        <f>IFERROR(INDEX($F$7:$F$60000,MATCH(ROW()-6,$Q$7:$Q$60000,0))*1,"")</f>
        <v/>
      </c>
      <c r="Y360">
        <f>IFERROR(INDEX($G$7:$G$60000,MATCH(ROW()-6,$Q$7:$Q$60000,0))*1,"")</f>
        <v/>
      </c>
      <c r="Z360">
        <f>IFERROR(INDEX($H$7:$H$60000,MATCH(ROW()-6,$Q$7:$Q$60000,0))*1,"")</f>
        <v/>
      </c>
      <c r="AA360">
        <f>IFERROR(INDEX($I$7:$I$60000,MATCH(ROW()-6,$Q$7:$Q$60000,0))*1,"")</f>
        <v/>
      </c>
      <c r="AB360">
        <f>IFERROR(INDEX($J$7:$J$60000,MATCH(ROW()-6,$Q$7:$Q$60000,0))*1,"")</f>
        <v/>
      </c>
      <c r="AC360">
        <f>IFERROR(INDEX($K$7:$K$60000,MATCH(ROW()-6,$Q$7:$Q$60000,0))*1,"")</f>
        <v/>
      </c>
      <c r="AF360" s="9">
        <f>IF(OR($S360="",$S359=""),"",IF($B$5="diff",($T360-$T359),LN($T360/$T359)))</f>
        <v/>
      </c>
      <c r="AG360" s="9">
        <f>IF(OR($S360="",$S359=""),"",IF($C$5="diff",(U360-U359),LN(U360/U359)))</f>
        <v/>
      </c>
      <c r="AH360" s="9">
        <f>IF(OR($S360="",$S359=""),"",IF($D$5="diff",(V360-V359),LN(V360/V359)))</f>
        <v/>
      </c>
      <c r="AI360" s="9">
        <f>IF(OR($S360="",$S359=""),"",IF($E$5="diff",(W360-W359),LN(W360/W359)))</f>
        <v/>
      </c>
      <c r="AJ360" s="9">
        <f>IF(OR($S360="",$S359=""),"",IF($F$5="diff",(X360-X359),LN(X360/X359)))</f>
        <v/>
      </c>
      <c r="AK360" s="9">
        <f>IF(OR($S360="",$S359=""),"",IF($G$5="diff",(Y360-Y359),LN(Y360/Y359)))</f>
        <v/>
      </c>
      <c r="AL360" s="9">
        <f>IF(OR($S360="",$S359=""),"",IF($H$5="diff",(Z360-Z359),LN(Z360/Z359)))</f>
        <v/>
      </c>
      <c r="AM360" s="9">
        <f>IF(OR($S360="",$S359=""),"",IF($I$5="diff",(AA360-AA359),LN(AA360/AA359)))</f>
        <v/>
      </c>
      <c r="AN360" s="9">
        <f>IF(OR($S360="",$S359=""),"",IF($J$5="diff",(AB360-AB359),LN(AB360/AB359)))</f>
        <v/>
      </c>
      <c r="AO360" s="9">
        <f>IF(OR($S360="",$S359=""),"",IF($K$5="diff",(AC360-AC359),LN(AC360/AC359)))</f>
        <v/>
      </c>
      <c r="AR360" s="9">
        <f>IF($AF360="","",$AU$13+$AU$4*AG360+$AU$5*AH360+$AU$6*AI360+$AU$7*AJ360+$AU$8*AK360+$AU$9*AL360+$AU$10*AM360+$AU$11*AN360+$AU$12*AO360)</f>
        <v/>
      </c>
      <c r="AY360" s="10">
        <f>IF(AND((ROW()-7)&gt;=$Q$5,(ROW()-6)&lt;=$Q$3),INDEX(LINEST(OFFSET(AF360,1-$Q$5,0,$Q$5,1),OFFSET(AG360,1-$Q$5,0,$Q$5,9),TRUE,TRUE),1,10)*$Q$4,"")</f>
        <v/>
      </c>
      <c r="AZ360" s="9">
        <f>IF(AND((ROW()-7)&gt;=$Q$5,(ROW()-6)&lt;=$Q$3),INDEX(LINEST(OFFSET(AF360,1-$Q$5,0,$Q$5,1),OFFSET(AG360,1-$Q$5,0,$Q$5,9),TRUE,TRUE),1,9),"")</f>
        <v/>
      </c>
      <c r="BA360" s="9">
        <f>IF(AND((ROW()-7)&gt;=$Q$5,(ROW()-6)&lt;=$Q$3),INDEX(LINEST(OFFSET(AF360,1-$Q$5,0,$Q$5,1),OFFSET(AG360,1-$Q$5,0,$Q$5,9),TRUE,TRUE),1,8),"")</f>
        <v/>
      </c>
      <c r="BB360" s="9">
        <f>IF(AND((ROW()-7)&gt;=$Q$5,(ROW()-6)&lt;=$Q$3),INDEX(LINEST(OFFSET(AF360,1-$Q$5,0,$Q$5,1),OFFSET(AG360,1-$Q$5,0,$Q$5,9),TRUE,TRUE),1,7),"")</f>
        <v/>
      </c>
      <c r="BC360" s="9">
        <f>IF(AND((ROW()-7)&gt;=$Q$5,(ROW()-6)&lt;=$Q$3),INDEX(LINEST(OFFSET(AF360,1-$Q$5,0,$Q$5,1),OFFSET(AG360,1-$Q$5,0,$Q$5,9),TRUE,TRUE),1,6),"")</f>
        <v/>
      </c>
      <c r="BD360" s="9">
        <f>IF(AND((ROW()-7)&gt;=$Q$5,(ROW()-6)&lt;=$Q$3),INDEX(LINEST(OFFSET(AF360,1-$Q$5,0,$Q$5,1),OFFSET(AG360,1-$Q$5,0,$Q$5,9),TRUE,TRUE),1,5),"")</f>
        <v/>
      </c>
      <c r="BE360" s="9">
        <f>IF(AND((ROW()-7)&gt;=$Q$5,(ROW()-6)&lt;=$Q$3),INDEX(LINEST(OFFSET(AF360,1-$Q$5,0,$Q$5,1),OFFSET(AG360,1-$Q$5,0,$Q$5,9),TRUE,TRUE),1,4),"")</f>
        <v/>
      </c>
      <c r="BF360" s="9">
        <f>IF(AND((ROW()-7)&gt;=$Q$5,(ROW()-6)&lt;=$Q$3),INDEX(LINEST(OFFSET(AF360,1-$Q$5,0,$Q$5,1),OFFSET(AG360,1-$Q$5,0,$Q$5,9),TRUE,TRUE),1,3),"")</f>
        <v/>
      </c>
      <c r="BG360" s="9">
        <f>IF(AND((ROW()-7)&gt;=$Q$5,(ROW()-6)&lt;=$Q$3),INDEX(LINEST(OFFSET(AF360,1-$Q$5,0,$Q$5,1),OFFSET(AG360,1-$Q$5,0,$Q$5,9),TRUE,TRUE),1,2),"")</f>
        <v/>
      </c>
      <c r="BH360" s="9">
        <f>IF(AND((ROW()-7)&gt;=$Q$5,(ROW()-6)&lt;=$Q$3),INDEX(LINEST(OFFSET(AF360,1-$Q$5,0,$Q$5,1),OFFSET(AG360,1-$Q$5,0,$Q$5,9),TRUE,TRUE),1,1),"")</f>
        <v/>
      </c>
      <c r="BI360" s="10">
        <f>IF(AND((ROW()-7)&gt;=$Q$5,(ROW()-6)&lt;=$Q$3),INDEX(LINEST(OFFSET(AF360,1-$Q$5,0,$Q$5,1),OFFSET(AG360,1-$Q$5,0,$Q$5,9),TRUE,TRUE),3,1),"")</f>
        <v/>
      </c>
      <c r="BL360" s="9">
        <f>IF(AND((ROW()-6)&lt;=$Q$3,ISNUMBER(AY359)),AY359/$Q$4+AZ359*AG360+BA359*AH360+BB359*AI360+BC359*AJ360+BD359*AK360+BE359*AL360+BF359*AM360+BG359*AN360+BH359*AO360,"")</f>
        <v/>
      </c>
      <c r="BM360">
        <f>IF(ISNUMBER(BL360),AVERAGE(OFFSET(AF359,1-$Q$5,0,$Q$5,1)),"")</f>
        <v/>
      </c>
      <c r="BN360">
        <f>IF(ISNUMBER(BL360),(AF360-BL360)^2,"")</f>
        <v/>
      </c>
      <c r="BO360">
        <f>IF(ISNUMBER(BL360),AF360^2,"")</f>
        <v/>
      </c>
      <c r="BP360">
        <f>IF(ISNUMBER(BL360),(AF360-BM360)^2,"")</f>
        <v/>
      </c>
    </row>
    <row r="361">
      <c r="O361">
        <f>IF($R361="","",IF($Q$1="Weekly",INT(($R361-2)/7),IF($Q$1="Quarterly",YEAR($R361)*4+ROUNDUP(MONTH($R361)/3),YEAR($R361)*12+MONTH($R361))))</f>
        <v/>
      </c>
      <c r="P361">
        <f>IF($R361="","",IF($R362="",1,IF($O361&lt;&gt;$O362,1,0)))</f>
        <v/>
      </c>
      <c r="Q361">
        <f>IF($P361=1,SUM($P$7:$P361),"")</f>
        <v/>
      </c>
      <c r="R361">
        <f>IF($A361="","",IF(ISNUMBER($A361),$A361,IFERROR(DATEVALUE($A361),NA())))</f>
        <v/>
      </c>
      <c r="S361" s="7">
        <f>IFERROR(INDEX($R$7:$R$60000,MATCH(ROW()-6,$Q$7:$Q$60000,0)),"")</f>
        <v/>
      </c>
      <c r="T361">
        <f>IFERROR(INDEX($B$7:$B$60000,MATCH(ROW()-6,$Q$7:$Q$60000,0))*1,"")</f>
        <v/>
      </c>
      <c r="U361">
        <f>IFERROR(INDEX($C$7:$C$60000,MATCH(ROW()-6,$Q$7:$Q$60000,0))*1,"")</f>
        <v/>
      </c>
      <c r="V361">
        <f>IFERROR(INDEX($D$7:$D$60000,MATCH(ROW()-6,$Q$7:$Q$60000,0))*1,"")</f>
        <v/>
      </c>
      <c r="W361">
        <f>IFERROR(INDEX($E$7:$E$60000,MATCH(ROW()-6,$Q$7:$Q$60000,0))*1,"")</f>
        <v/>
      </c>
      <c r="X361">
        <f>IFERROR(INDEX($F$7:$F$60000,MATCH(ROW()-6,$Q$7:$Q$60000,0))*1,"")</f>
        <v/>
      </c>
      <c r="Y361">
        <f>IFERROR(INDEX($G$7:$G$60000,MATCH(ROW()-6,$Q$7:$Q$60000,0))*1,"")</f>
        <v/>
      </c>
      <c r="Z361">
        <f>IFERROR(INDEX($H$7:$H$60000,MATCH(ROW()-6,$Q$7:$Q$60000,0))*1,"")</f>
        <v/>
      </c>
      <c r="AA361">
        <f>IFERROR(INDEX($I$7:$I$60000,MATCH(ROW()-6,$Q$7:$Q$60000,0))*1,"")</f>
        <v/>
      </c>
      <c r="AB361">
        <f>IFERROR(INDEX($J$7:$J$60000,MATCH(ROW()-6,$Q$7:$Q$60000,0))*1,"")</f>
        <v/>
      </c>
      <c r="AC361">
        <f>IFERROR(INDEX($K$7:$K$60000,MATCH(ROW()-6,$Q$7:$Q$60000,0))*1,"")</f>
        <v/>
      </c>
      <c r="AF361" s="9">
        <f>IF(OR($S361="",$S360=""),"",IF($B$5="diff",($T361-$T360),LN($T361/$T360)))</f>
        <v/>
      </c>
      <c r="AG361" s="9">
        <f>IF(OR($S361="",$S360=""),"",IF($C$5="diff",(U361-U360),LN(U361/U360)))</f>
        <v/>
      </c>
      <c r="AH361" s="9">
        <f>IF(OR($S361="",$S360=""),"",IF($D$5="diff",(V361-V360),LN(V361/V360)))</f>
        <v/>
      </c>
      <c r="AI361" s="9">
        <f>IF(OR($S361="",$S360=""),"",IF($E$5="diff",(W361-W360),LN(W361/W360)))</f>
        <v/>
      </c>
      <c r="AJ361" s="9">
        <f>IF(OR($S361="",$S360=""),"",IF($F$5="diff",(X361-X360),LN(X361/X360)))</f>
        <v/>
      </c>
      <c r="AK361" s="9">
        <f>IF(OR($S361="",$S360=""),"",IF($G$5="diff",(Y361-Y360),LN(Y361/Y360)))</f>
        <v/>
      </c>
      <c r="AL361" s="9">
        <f>IF(OR($S361="",$S360=""),"",IF($H$5="diff",(Z361-Z360),LN(Z361/Z360)))</f>
        <v/>
      </c>
      <c r="AM361" s="9">
        <f>IF(OR($S361="",$S360=""),"",IF($I$5="diff",(AA361-AA360),LN(AA361/AA360)))</f>
        <v/>
      </c>
      <c r="AN361" s="9">
        <f>IF(OR($S361="",$S360=""),"",IF($J$5="diff",(AB361-AB360),LN(AB361/AB360)))</f>
        <v/>
      </c>
      <c r="AO361" s="9">
        <f>IF(OR($S361="",$S360=""),"",IF($K$5="diff",(AC361-AC360),LN(AC361/AC360)))</f>
        <v/>
      </c>
      <c r="AR361" s="9">
        <f>IF($AF361="","",$AU$13+$AU$4*AG361+$AU$5*AH361+$AU$6*AI361+$AU$7*AJ361+$AU$8*AK361+$AU$9*AL361+$AU$10*AM361+$AU$11*AN361+$AU$12*AO361)</f>
        <v/>
      </c>
      <c r="AY361" s="10">
        <f>IF(AND((ROW()-7)&gt;=$Q$5,(ROW()-6)&lt;=$Q$3),INDEX(LINEST(OFFSET(AF361,1-$Q$5,0,$Q$5,1),OFFSET(AG361,1-$Q$5,0,$Q$5,9),TRUE,TRUE),1,10)*$Q$4,"")</f>
        <v/>
      </c>
      <c r="AZ361" s="9">
        <f>IF(AND((ROW()-7)&gt;=$Q$5,(ROW()-6)&lt;=$Q$3),INDEX(LINEST(OFFSET(AF361,1-$Q$5,0,$Q$5,1),OFFSET(AG361,1-$Q$5,0,$Q$5,9),TRUE,TRUE),1,9),"")</f>
        <v/>
      </c>
      <c r="BA361" s="9">
        <f>IF(AND((ROW()-7)&gt;=$Q$5,(ROW()-6)&lt;=$Q$3),INDEX(LINEST(OFFSET(AF361,1-$Q$5,0,$Q$5,1),OFFSET(AG361,1-$Q$5,0,$Q$5,9),TRUE,TRUE),1,8),"")</f>
        <v/>
      </c>
      <c r="BB361" s="9">
        <f>IF(AND((ROW()-7)&gt;=$Q$5,(ROW()-6)&lt;=$Q$3),INDEX(LINEST(OFFSET(AF361,1-$Q$5,0,$Q$5,1),OFFSET(AG361,1-$Q$5,0,$Q$5,9),TRUE,TRUE),1,7),"")</f>
        <v/>
      </c>
      <c r="BC361" s="9">
        <f>IF(AND((ROW()-7)&gt;=$Q$5,(ROW()-6)&lt;=$Q$3),INDEX(LINEST(OFFSET(AF361,1-$Q$5,0,$Q$5,1),OFFSET(AG361,1-$Q$5,0,$Q$5,9),TRUE,TRUE),1,6),"")</f>
        <v/>
      </c>
      <c r="BD361" s="9">
        <f>IF(AND((ROW()-7)&gt;=$Q$5,(ROW()-6)&lt;=$Q$3),INDEX(LINEST(OFFSET(AF361,1-$Q$5,0,$Q$5,1),OFFSET(AG361,1-$Q$5,0,$Q$5,9),TRUE,TRUE),1,5),"")</f>
        <v/>
      </c>
      <c r="BE361" s="9">
        <f>IF(AND((ROW()-7)&gt;=$Q$5,(ROW()-6)&lt;=$Q$3),INDEX(LINEST(OFFSET(AF361,1-$Q$5,0,$Q$5,1),OFFSET(AG361,1-$Q$5,0,$Q$5,9),TRUE,TRUE),1,4),"")</f>
        <v/>
      </c>
      <c r="BF361" s="9">
        <f>IF(AND((ROW()-7)&gt;=$Q$5,(ROW()-6)&lt;=$Q$3),INDEX(LINEST(OFFSET(AF361,1-$Q$5,0,$Q$5,1),OFFSET(AG361,1-$Q$5,0,$Q$5,9),TRUE,TRUE),1,3),"")</f>
        <v/>
      </c>
      <c r="BG361" s="9">
        <f>IF(AND((ROW()-7)&gt;=$Q$5,(ROW()-6)&lt;=$Q$3),INDEX(LINEST(OFFSET(AF361,1-$Q$5,0,$Q$5,1),OFFSET(AG361,1-$Q$5,0,$Q$5,9),TRUE,TRUE),1,2),"")</f>
        <v/>
      </c>
      <c r="BH361" s="9">
        <f>IF(AND((ROW()-7)&gt;=$Q$5,(ROW()-6)&lt;=$Q$3),INDEX(LINEST(OFFSET(AF361,1-$Q$5,0,$Q$5,1),OFFSET(AG361,1-$Q$5,0,$Q$5,9),TRUE,TRUE),1,1),"")</f>
        <v/>
      </c>
      <c r="BI361" s="10">
        <f>IF(AND((ROW()-7)&gt;=$Q$5,(ROW()-6)&lt;=$Q$3),INDEX(LINEST(OFFSET(AF361,1-$Q$5,0,$Q$5,1),OFFSET(AG361,1-$Q$5,0,$Q$5,9),TRUE,TRUE),3,1),"")</f>
        <v/>
      </c>
      <c r="BL361" s="9">
        <f>IF(AND((ROW()-6)&lt;=$Q$3,ISNUMBER(AY360)),AY360/$Q$4+AZ360*AG361+BA360*AH361+BB360*AI361+BC360*AJ361+BD360*AK361+BE360*AL361+BF360*AM361+BG360*AN361+BH360*AO361,"")</f>
        <v/>
      </c>
      <c r="BM361">
        <f>IF(ISNUMBER(BL361),AVERAGE(OFFSET(AF360,1-$Q$5,0,$Q$5,1)),"")</f>
        <v/>
      </c>
      <c r="BN361">
        <f>IF(ISNUMBER(BL361),(AF361-BL361)^2,"")</f>
        <v/>
      </c>
      <c r="BO361">
        <f>IF(ISNUMBER(BL361),AF361^2,"")</f>
        <v/>
      </c>
      <c r="BP361">
        <f>IF(ISNUMBER(BL361),(AF361-BM361)^2,"")</f>
        <v/>
      </c>
    </row>
    <row r="362">
      <c r="O362">
        <f>IF($R362="","",IF($Q$1="Weekly",INT(($R362-2)/7),IF($Q$1="Quarterly",YEAR($R362)*4+ROUNDUP(MONTH($R362)/3),YEAR($R362)*12+MONTH($R362))))</f>
        <v/>
      </c>
      <c r="P362">
        <f>IF($R362="","",IF($R363="",1,IF($O362&lt;&gt;$O363,1,0)))</f>
        <v/>
      </c>
      <c r="Q362">
        <f>IF($P362=1,SUM($P$7:$P362),"")</f>
        <v/>
      </c>
      <c r="R362">
        <f>IF($A362="","",IF(ISNUMBER($A362),$A362,IFERROR(DATEVALUE($A362),NA())))</f>
        <v/>
      </c>
      <c r="S362" s="7">
        <f>IFERROR(INDEX($R$7:$R$60000,MATCH(ROW()-6,$Q$7:$Q$60000,0)),"")</f>
        <v/>
      </c>
      <c r="T362">
        <f>IFERROR(INDEX($B$7:$B$60000,MATCH(ROW()-6,$Q$7:$Q$60000,0))*1,"")</f>
        <v/>
      </c>
      <c r="U362">
        <f>IFERROR(INDEX($C$7:$C$60000,MATCH(ROW()-6,$Q$7:$Q$60000,0))*1,"")</f>
        <v/>
      </c>
      <c r="V362">
        <f>IFERROR(INDEX($D$7:$D$60000,MATCH(ROW()-6,$Q$7:$Q$60000,0))*1,"")</f>
        <v/>
      </c>
      <c r="W362">
        <f>IFERROR(INDEX($E$7:$E$60000,MATCH(ROW()-6,$Q$7:$Q$60000,0))*1,"")</f>
        <v/>
      </c>
      <c r="X362">
        <f>IFERROR(INDEX($F$7:$F$60000,MATCH(ROW()-6,$Q$7:$Q$60000,0))*1,"")</f>
        <v/>
      </c>
      <c r="Y362">
        <f>IFERROR(INDEX($G$7:$G$60000,MATCH(ROW()-6,$Q$7:$Q$60000,0))*1,"")</f>
        <v/>
      </c>
      <c r="Z362">
        <f>IFERROR(INDEX($H$7:$H$60000,MATCH(ROW()-6,$Q$7:$Q$60000,0))*1,"")</f>
        <v/>
      </c>
      <c r="AA362">
        <f>IFERROR(INDEX($I$7:$I$60000,MATCH(ROW()-6,$Q$7:$Q$60000,0))*1,"")</f>
        <v/>
      </c>
      <c r="AB362">
        <f>IFERROR(INDEX($J$7:$J$60000,MATCH(ROW()-6,$Q$7:$Q$60000,0))*1,"")</f>
        <v/>
      </c>
      <c r="AC362">
        <f>IFERROR(INDEX($K$7:$K$60000,MATCH(ROW()-6,$Q$7:$Q$60000,0))*1,"")</f>
        <v/>
      </c>
      <c r="AF362" s="9">
        <f>IF(OR($S362="",$S361=""),"",IF($B$5="diff",($T362-$T361),LN($T362/$T361)))</f>
        <v/>
      </c>
      <c r="AG362" s="9">
        <f>IF(OR($S362="",$S361=""),"",IF($C$5="diff",(U362-U361),LN(U362/U361)))</f>
        <v/>
      </c>
      <c r="AH362" s="9">
        <f>IF(OR($S362="",$S361=""),"",IF($D$5="diff",(V362-V361),LN(V362/V361)))</f>
        <v/>
      </c>
      <c r="AI362" s="9">
        <f>IF(OR($S362="",$S361=""),"",IF($E$5="diff",(W362-W361),LN(W362/W361)))</f>
        <v/>
      </c>
      <c r="AJ362" s="9">
        <f>IF(OR($S362="",$S361=""),"",IF($F$5="diff",(X362-X361),LN(X362/X361)))</f>
        <v/>
      </c>
      <c r="AK362" s="9">
        <f>IF(OR($S362="",$S361=""),"",IF($G$5="diff",(Y362-Y361),LN(Y362/Y361)))</f>
        <v/>
      </c>
      <c r="AL362" s="9">
        <f>IF(OR($S362="",$S361=""),"",IF($H$5="diff",(Z362-Z361),LN(Z362/Z361)))</f>
        <v/>
      </c>
      <c r="AM362" s="9">
        <f>IF(OR($S362="",$S361=""),"",IF($I$5="diff",(AA362-AA361),LN(AA362/AA361)))</f>
        <v/>
      </c>
      <c r="AN362" s="9">
        <f>IF(OR($S362="",$S361=""),"",IF($J$5="diff",(AB362-AB361),LN(AB362/AB361)))</f>
        <v/>
      </c>
      <c r="AO362" s="9">
        <f>IF(OR($S362="",$S361=""),"",IF($K$5="diff",(AC362-AC361),LN(AC362/AC361)))</f>
        <v/>
      </c>
      <c r="AR362" s="9">
        <f>IF($AF362="","",$AU$13+$AU$4*AG362+$AU$5*AH362+$AU$6*AI362+$AU$7*AJ362+$AU$8*AK362+$AU$9*AL362+$AU$10*AM362+$AU$11*AN362+$AU$12*AO362)</f>
        <v/>
      </c>
      <c r="AY362" s="10">
        <f>IF(AND((ROW()-7)&gt;=$Q$5,(ROW()-6)&lt;=$Q$3),INDEX(LINEST(OFFSET(AF362,1-$Q$5,0,$Q$5,1),OFFSET(AG362,1-$Q$5,0,$Q$5,9),TRUE,TRUE),1,10)*$Q$4,"")</f>
        <v/>
      </c>
      <c r="AZ362" s="9">
        <f>IF(AND((ROW()-7)&gt;=$Q$5,(ROW()-6)&lt;=$Q$3),INDEX(LINEST(OFFSET(AF362,1-$Q$5,0,$Q$5,1),OFFSET(AG362,1-$Q$5,0,$Q$5,9),TRUE,TRUE),1,9),"")</f>
        <v/>
      </c>
      <c r="BA362" s="9">
        <f>IF(AND((ROW()-7)&gt;=$Q$5,(ROW()-6)&lt;=$Q$3),INDEX(LINEST(OFFSET(AF362,1-$Q$5,0,$Q$5,1),OFFSET(AG362,1-$Q$5,0,$Q$5,9),TRUE,TRUE),1,8),"")</f>
        <v/>
      </c>
      <c r="BB362" s="9">
        <f>IF(AND((ROW()-7)&gt;=$Q$5,(ROW()-6)&lt;=$Q$3),INDEX(LINEST(OFFSET(AF362,1-$Q$5,0,$Q$5,1),OFFSET(AG362,1-$Q$5,0,$Q$5,9),TRUE,TRUE),1,7),"")</f>
        <v/>
      </c>
      <c r="BC362" s="9">
        <f>IF(AND((ROW()-7)&gt;=$Q$5,(ROW()-6)&lt;=$Q$3),INDEX(LINEST(OFFSET(AF362,1-$Q$5,0,$Q$5,1),OFFSET(AG362,1-$Q$5,0,$Q$5,9),TRUE,TRUE),1,6),"")</f>
        <v/>
      </c>
      <c r="BD362" s="9">
        <f>IF(AND((ROW()-7)&gt;=$Q$5,(ROW()-6)&lt;=$Q$3),INDEX(LINEST(OFFSET(AF362,1-$Q$5,0,$Q$5,1),OFFSET(AG362,1-$Q$5,0,$Q$5,9),TRUE,TRUE),1,5),"")</f>
        <v/>
      </c>
      <c r="BE362" s="9">
        <f>IF(AND((ROW()-7)&gt;=$Q$5,(ROW()-6)&lt;=$Q$3),INDEX(LINEST(OFFSET(AF362,1-$Q$5,0,$Q$5,1),OFFSET(AG362,1-$Q$5,0,$Q$5,9),TRUE,TRUE),1,4),"")</f>
        <v/>
      </c>
      <c r="BF362" s="9">
        <f>IF(AND((ROW()-7)&gt;=$Q$5,(ROW()-6)&lt;=$Q$3),INDEX(LINEST(OFFSET(AF362,1-$Q$5,0,$Q$5,1),OFFSET(AG362,1-$Q$5,0,$Q$5,9),TRUE,TRUE),1,3),"")</f>
        <v/>
      </c>
      <c r="BG362" s="9">
        <f>IF(AND((ROW()-7)&gt;=$Q$5,(ROW()-6)&lt;=$Q$3),INDEX(LINEST(OFFSET(AF362,1-$Q$5,0,$Q$5,1),OFFSET(AG362,1-$Q$5,0,$Q$5,9),TRUE,TRUE),1,2),"")</f>
        <v/>
      </c>
      <c r="BH362" s="9">
        <f>IF(AND((ROW()-7)&gt;=$Q$5,(ROW()-6)&lt;=$Q$3),INDEX(LINEST(OFFSET(AF362,1-$Q$5,0,$Q$5,1),OFFSET(AG362,1-$Q$5,0,$Q$5,9),TRUE,TRUE),1,1),"")</f>
        <v/>
      </c>
      <c r="BI362" s="10">
        <f>IF(AND((ROW()-7)&gt;=$Q$5,(ROW()-6)&lt;=$Q$3),INDEX(LINEST(OFFSET(AF362,1-$Q$5,0,$Q$5,1),OFFSET(AG362,1-$Q$5,0,$Q$5,9),TRUE,TRUE),3,1),"")</f>
        <v/>
      </c>
      <c r="BL362" s="9">
        <f>IF(AND((ROW()-6)&lt;=$Q$3,ISNUMBER(AY361)),AY361/$Q$4+AZ361*AG362+BA361*AH362+BB361*AI362+BC361*AJ362+BD361*AK362+BE361*AL362+BF361*AM362+BG361*AN362+BH361*AO362,"")</f>
        <v/>
      </c>
      <c r="BM362">
        <f>IF(ISNUMBER(BL362),AVERAGE(OFFSET(AF361,1-$Q$5,0,$Q$5,1)),"")</f>
        <v/>
      </c>
      <c r="BN362">
        <f>IF(ISNUMBER(BL362),(AF362-BL362)^2,"")</f>
        <v/>
      </c>
      <c r="BO362">
        <f>IF(ISNUMBER(BL362),AF362^2,"")</f>
        <v/>
      </c>
      <c r="BP362">
        <f>IF(ISNUMBER(BL362),(AF362-BM362)^2,"")</f>
        <v/>
      </c>
    </row>
    <row r="363">
      <c r="O363">
        <f>IF($R363="","",IF($Q$1="Weekly",INT(($R363-2)/7),IF($Q$1="Quarterly",YEAR($R363)*4+ROUNDUP(MONTH($R363)/3),YEAR($R363)*12+MONTH($R363))))</f>
        <v/>
      </c>
      <c r="P363">
        <f>IF($R363="","",IF($R364="",1,IF($O363&lt;&gt;$O364,1,0)))</f>
        <v/>
      </c>
      <c r="Q363">
        <f>IF($P363=1,SUM($P$7:$P363),"")</f>
        <v/>
      </c>
      <c r="R363">
        <f>IF($A363="","",IF(ISNUMBER($A363),$A363,IFERROR(DATEVALUE($A363),NA())))</f>
        <v/>
      </c>
      <c r="S363" s="7">
        <f>IFERROR(INDEX($R$7:$R$60000,MATCH(ROW()-6,$Q$7:$Q$60000,0)),"")</f>
        <v/>
      </c>
      <c r="T363">
        <f>IFERROR(INDEX($B$7:$B$60000,MATCH(ROW()-6,$Q$7:$Q$60000,0))*1,"")</f>
        <v/>
      </c>
      <c r="U363">
        <f>IFERROR(INDEX($C$7:$C$60000,MATCH(ROW()-6,$Q$7:$Q$60000,0))*1,"")</f>
        <v/>
      </c>
      <c r="V363">
        <f>IFERROR(INDEX($D$7:$D$60000,MATCH(ROW()-6,$Q$7:$Q$60000,0))*1,"")</f>
        <v/>
      </c>
      <c r="W363">
        <f>IFERROR(INDEX($E$7:$E$60000,MATCH(ROW()-6,$Q$7:$Q$60000,0))*1,"")</f>
        <v/>
      </c>
      <c r="X363">
        <f>IFERROR(INDEX($F$7:$F$60000,MATCH(ROW()-6,$Q$7:$Q$60000,0))*1,"")</f>
        <v/>
      </c>
      <c r="Y363">
        <f>IFERROR(INDEX($G$7:$G$60000,MATCH(ROW()-6,$Q$7:$Q$60000,0))*1,"")</f>
        <v/>
      </c>
      <c r="Z363">
        <f>IFERROR(INDEX($H$7:$H$60000,MATCH(ROW()-6,$Q$7:$Q$60000,0))*1,"")</f>
        <v/>
      </c>
      <c r="AA363">
        <f>IFERROR(INDEX($I$7:$I$60000,MATCH(ROW()-6,$Q$7:$Q$60000,0))*1,"")</f>
        <v/>
      </c>
      <c r="AB363">
        <f>IFERROR(INDEX($J$7:$J$60000,MATCH(ROW()-6,$Q$7:$Q$60000,0))*1,"")</f>
        <v/>
      </c>
      <c r="AC363">
        <f>IFERROR(INDEX($K$7:$K$60000,MATCH(ROW()-6,$Q$7:$Q$60000,0))*1,"")</f>
        <v/>
      </c>
      <c r="AF363" s="9">
        <f>IF(OR($S363="",$S362=""),"",IF($B$5="diff",($T363-$T362),LN($T363/$T362)))</f>
        <v/>
      </c>
      <c r="AG363" s="9">
        <f>IF(OR($S363="",$S362=""),"",IF($C$5="diff",(U363-U362),LN(U363/U362)))</f>
        <v/>
      </c>
      <c r="AH363" s="9">
        <f>IF(OR($S363="",$S362=""),"",IF($D$5="diff",(V363-V362),LN(V363/V362)))</f>
        <v/>
      </c>
      <c r="AI363" s="9">
        <f>IF(OR($S363="",$S362=""),"",IF($E$5="diff",(W363-W362),LN(W363/W362)))</f>
        <v/>
      </c>
      <c r="AJ363" s="9">
        <f>IF(OR($S363="",$S362=""),"",IF($F$5="diff",(X363-X362),LN(X363/X362)))</f>
        <v/>
      </c>
      <c r="AK363" s="9">
        <f>IF(OR($S363="",$S362=""),"",IF($G$5="diff",(Y363-Y362),LN(Y363/Y362)))</f>
        <v/>
      </c>
      <c r="AL363" s="9">
        <f>IF(OR($S363="",$S362=""),"",IF($H$5="diff",(Z363-Z362),LN(Z363/Z362)))</f>
        <v/>
      </c>
      <c r="AM363" s="9">
        <f>IF(OR($S363="",$S362=""),"",IF($I$5="diff",(AA363-AA362),LN(AA363/AA362)))</f>
        <v/>
      </c>
      <c r="AN363" s="9">
        <f>IF(OR($S363="",$S362=""),"",IF($J$5="diff",(AB363-AB362),LN(AB363/AB362)))</f>
        <v/>
      </c>
      <c r="AO363" s="9">
        <f>IF(OR($S363="",$S362=""),"",IF($K$5="diff",(AC363-AC362),LN(AC363/AC362)))</f>
        <v/>
      </c>
      <c r="AR363" s="9">
        <f>IF($AF363="","",$AU$13+$AU$4*AG363+$AU$5*AH363+$AU$6*AI363+$AU$7*AJ363+$AU$8*AK363+$AU$9*AL363+$AU$10*AM363+$AU$11*AN363+$AU$12*AO363)</f>
        <v/>
      </c>
      <c r="AY363" s="10">
        <f>IF(AND((ROW()-7)&gt;=$Q$5,(ROW()-6)&lt;=$Q$3),INDEX(LINEST(OFFSET(AF363,1-$Q$5,0,$Q$5,1),OFFSET(AG363,1-$Q$5,0,$Q$5,9),TRUE,TRUE),1,10)*$Q$4,"")</f>
        <v/>
      </c>
      <c r="AZ363" s="9">
        <f>IF(AND((ROW()-7)&gt;=$Q$5,(ROW()-6)&lt;=$Q$3),INDEX(LINEST(OFFSET(AF363,1-$Q$5,0,$Q$5,1),OFFSET(AG363,1-$Q$5,0,$Q$5,9),TRUE,TRUE),1,9),"")</f>
        <v/>
      </c>
      <c r="BA363" s="9">
        <f>IF(AND((ROW()-7)&gt;=$Q$5,(ROW()-6)&lt;=$Q$3),INDEX(LINEST(OFFSET(AF363,1-$Q$5,0,$Q$5,1),OFFSET(AG363,1-$Q$5,0,$Q$5,9),TRUE,TRUE),1,8),"")</f>
        <v/>
      </c>
      <c r="BB363" s="9">
        <f>IF(AND((ROW()-7)&gt;=$Q$5,(ROW()-6)&lt;=$Q$3),INDEX(LINEST(OFFSET(AF363,1-$Q$5,0,$Q$5,1),OFFSET(AG363,1-$Q$5,0,$Q$5,9),TRUE,TRUE),1,7),"")</f>
        <v/>
      </c>
      <c r="BC363" s="9">
        <f>IF(AND((ROW()-7)&gt;=$Q$5,(ROW()-6)&lt;=$Q$3),INDEX(LINEST(OFFSET(AF363,1-$Q$5,0,$Q$5,1),OFFSET(AG363,1-$Q$5,0,$Q$5,9),TRUE,TRUE),1,6),"")</f>
        <v/>
      </c>
      <c r="BD363" s="9">
        <f>IF(AND((ROW()-7)&gt;=$Q$5,(ROW()-6)&lt;=$Q$3),INDEX(LINEST(OFFSET(AF363,1-$Q$5,0,$Q$5,1),OFFSET(AG363,1-$Q$5,0,$Q$5,9),TRUE,TRUE),1,5),"")</f>
        <v/>
      </c>
      <c r="BE363" s="9">
        <f>IF(AND((ROW()-7)&gt;=$Q$5,(ROW()-6)&lt;=$Q$3),INDEX(LINEST(OFFSET(AF363,1-$Q$5,0,$Q$5,1),OFFSET(AG363,1-$Q$5,0,$Q$5,9),TRUE,TRUE),1,4),"")</f>
        <v/>
      </c>
      <c r="BF363" s="9">
        <f>IF(AND((ROW()-7)&gt;=$Q$5,(ROW()-6)&lt;=$Q$3),INDEX(LINEST(OFFSET(AF363,1-$Q$5,0,$Q$5,1),OFFSET(AG363,1-$Q$5,0,$Q$5,9),TRUE,TRUE),1,3),"")</f>
        <v/>
      </c>
      <c r="BG363" s="9">
        <f>IF(AND((ROW()-7)&gt;=$Q$5,(ROW()-6)&lt;=$Q$3),INDEX(LINEST(OFFSET(AF363,1-$Q$5,0,$Q$5,1),OFFSET(AG363,1-$Q$5,0,$Q$5,9),TRUE,TRUE),1,2),"")</f>
        <v/>
      </c>
      <c r="BH363" s="9">
        <f>IF(AND((ROW()-7)&gt;=$Q$5,(ROW()-6)&lt;=$Q$3),INDEX(LINEST(OFFSET(AF363,1-$Q$5,0,$Q$5,1),OFFSET(AG363,1-$Q$5,0,$Q$5,9),TRUE,TRUE),1,1),"")</f>
        <v/>
      </c>
      <c r="BI363" s="10">
        <f>IF(AND((ROW()-7)&gt;=$Q$5,(ROW()-6)&lt;=$Q$3),INDEX(LINEST(OFFSET(AF363,1-$Q$5,0,$Q$5,1),OFFSET(AG363,1-$Q$5,0,$Q$5,9),TRUE,TRUE),3,1),"")</f>
        <v/>
      </c>
      <c r="BL363" s="9">
        <f>IF(AND((ROW()-6)&lt;=$Q$3,ISNUMBER(AY362)),AY362/$Q$4+AZ362*AG363+BA362*AH363+BB362*AI363+BC362*AJ363+BD362*AK363+BE362*AL363+BF362*AM363+BG362*AN363+BH362*AO363,"")</f>
        <v/>
      </c>
      <c r="BM363">
        <f>IF(ISNUMBER(BL363),AVERAGE(OFFSET(AF362,1-$Q$5,0,$Q$5,1)),"")</f>
        <v/>
      </c>
      <c r="BN363">
        <f>IF(ISNUMBER(BL363),(AF363-BL363)^2,"")</f>
        <v/>
      </c>
      <c r="BO363">
        <f>IF(ISNUMBER(BL363),AF363^2,"")</f>
        <v/>
      </c>
      <c r="BP363">
        <f>IF(ISNUMBER(BL363),(AF363-BM363)^2,"")</f>
        <v/>
      </c>
    </row>
    <row r="364">
      <c r="O364">
        <f>IF($R364="","",IF($Q$1="Weekly",INT(($R364-2)/7),IF($Q$1="Quarterly",YEAR($R364)*4+ROUNDUP(MONTH($R364)/3),YEAR($R364)*12+MONTH($R364))))</f>
        <v/>
      </c>
      <c r="P364">
        <f>IF($R364="","",IF($R365="",1,IF($O364&lt;&gt;$O365,1,0)))</f>
        <v/>
      </c>
      <c r="Q364">
        <f>IF($P364=1,SUM($P$7:$P364),"")</f>
        <v/>
      </c>
      <c r="R364">
        <f>IF($A364="","",IF(ISNUMBER($A364),$A364,IFERROR(DATEVALUE($A364),NA())))</f>
        <v/>
      </c>
      <c r="S364" s="7">
        <f>IFERROR(INDEX($R$7:$R$60000,MATCH(ROW()-6,$Q$7:$Q$60000,0)),"")</f>
        <v/>
      </c>
      <c r="T364">
        <f>IFERROR(INDEX($B$7:$B$60000,MATCH(ROW()-6,$Q$7:$Q$60000,0))*1,"")</f>
        <v/>
      </c>
      <c r="U364">
        <f>IFERROR(INDEX($C$7:$C$60000,MATCH(ROW()-6,$Q$7:$Q$60000,0))*1,"")</f>
        <v/>
      </c>
      <c r="V364">
        <f>IFERROR(INDEX($D$7:$D$60000,MATCH(ROW()-6,$Q$7:$Q$60000,0))*1,"")</f>
        <v/>
      </c>
      <c r="W364">
        <f>IFERROR(INDEX($E$7:$E$60000,MATCH(ROW()-6,$Q$7:$Q$60000,0))*1,"")</f>
        <v/>
      </c>
      <c r="X364">
        <f>IFERROR(INDEX($F$7:$F$60000,MATCH(ROW()-6,$Q$7:$Q$60000,0))*1,"")</f>
        <v/>
      </c>
      <c r="Y364">
        <f>IFERROR(INDEX($G$7:$G$60000,MATCH(ROW()-6,$Q$7:$Q$60000,0))*1,"")</f>
        <v/>
      </c>
      <c r="Z364">
        <f>IFERROR(INDEX($H$7:$H$60000,MATCH(ROW()-6,$Q$7:$Q$60000,0))*1,"")</f>
        <v/>
      </c>
      <c r="AA364">
        <f>IFERROR(INDEX($I$7:$I$60000,MATCH(ROW()-6,$Q$7:$Q$60000,0))*1,"")</f>
        <v/>
      </c>
      <c r="AB364">
        <f>IFERROR(INDEX($J$7:$J$60000,MATCH(ROW()-6,$Q$7:$Q$60000,0))*1,"")</f>
        <v/>
      </c>
      <c r="AC364">
        <f>IFERROR(INDEX($K$7:$K$60000,MATCH(ROW()-6,$Q$7:$Q$60000,0))*1,"")</f>
        <v/>
      </c>
      <c r="AF364" s="9">
        <f>IF(OR($S364="",$S363=""),"",IF($B$5="diff",($T364-$T363),LN($T364/$T363)))</f>
        <v/>
      </c>
      <c r="AG364" s="9">
        <f>IF(OR($S364="",$S363=""),"",IF($C$5="diff",(U364-U363),LN(U364/U363)))</f>
        <v/>
      </c>
      <c r="AH364" s="9">
        <f>IF(OR($S364="",$S363=""),"",IF($D$5="diff",(V364-V363),LN(V364/V363)))</f>
        <v/>
      </c>
      <c r="AI364" s="9">
        <f>IF(OR($S364="",$S363=""),"",IF($E$5="diff",(W364-W363),LN(W364/W363)))</f>
        <v/>
      </c>
      <c r="AJ364" s="9">
        <f>IF(OR($S364="",$S363=""),"",IF($F$5="diff",(X364-X363),LN(X364/X363)))</f>
        <v/>
      </c>
      <c r="AK364" s="9">
        <f>IF(OR($S364="",$S363=""),"",IF($G$5="diff",(Y364-Y363),LN(Y364/Y363)))</f>
        <v/>
      </c>
      <c r="AL364" s="9">
        <f>IF(OR($S364="",$S363=""),"",IF($H$5="diff",(Z364-Z363),LN(Z364/Z363)))</f>
        <v/>
      </c>
      <c r="AM364" s="9">
        <f>IF(OR($S364="",$S363=""),"",IF($I$5="diff",(AA364-AA363),LN(AA364/AA363)))</f>
        <v/>
      </c>
      <c r="AN364" s="9">
        <f>IF(OR($S364="",$S363=""),"",IF($J$5="diff",(AB364-AB363),LN(AB364/AB363)))</f>
        <v/>
      </c>
      <c r="AO364" s="9">
        <f>IF(OR($S364="",$S363=""),"",IF($K$5="diff",(AC364-AC363),LN(AC364/AC363)))</f>
        <v/>
      </c>
      <c r="AR364" s="9">
        <f>IF($AF364="","",$AU$13+$AU$4*AG364+$AU$5*AH364+$AU$6*AI364+$AU$7*AJ364+$AU$8*AK364+$AU$9*AL364+$AU$10*AM364+$AU$11*AN364+$AU$12*AO364)</f>
        <v/>
      </c>
      <c r="AY364" s="10">
        <f>IF(AND((ROW()-7)&gt;=$Q$5,(ROW()-6)&lt;=$Q$3),INDEX(LINEST(OFFSET(AF364,1-$Q$5,0,$Q$5,1),OFFSET(AG364,1-$Q$5,0,$Q$5,9),TRUE,TRUE),1,10)*$Q$4,"")</f>
        <v/>
      </c>
      <c r="AZ364" s="9">
        <f>IF(AND((ROW()-7)&gt;=$Q$5,(ROW()-6)&lt;=$Q$3),INDEX(LINEST(OFFSET(AF364,1-$Q$5,0,$Q$5,1),OFFSET(AG364,1-$Q$5,0,$Q$5,9),TRUE,TRUE),1,9),"")</f>
        <v/>
      </c>
      <c r="BA364" s="9">
        <f>IF(AND((ROW()-7)&gt;=$Q$5,(ROW()-6)&lt;=$Q$3),INDEX(LINEST(OFFSET(AF364,1-$Q$5,0,$Q$5,1),OFFSET(AG364,1-$Q$5,0,$Q$5,9),TRUE,TRUE),1,8),"")</f>
        <v/>
      </c>
      <c r="BB364" s="9">
        <f>IF(AND((ROW()-7)&gt;=$Q$5,(ROW()-6)&lt;=$Q$3),INDEX(LINEST(OFFSET(AF364,1-$Q$5,0,$Q$5,1),OFFSET(AG364,1-$Q$5,0,$Q$5,9),TRUE,TRUE),1,7),"")</f>
        <v/>
      </c>
      <c r="BC364" s="9">
        <f>IF(AND((ROW()-7)&gt;=$Q$5,(ROW()-6)&lt;=$Q$3),INDEX(LINEST(OFFSET(AF364,1-$Q$5,0,$Q$5,1),OFFSET(AG364,1-$Q$5,0,$Q$5,9),TRUE,TRUE),1,6),"")</f>
        <v/>
      </c>
      <c r="BD364" s="9">
        <f>IF(AND((ROW()-7)&gt;=$Q$5,(ROW()-6)&lt;=$Q$3),INDEX(LINEST(OFFSET(AF364,1-$Q$5,0,$Q$5,1),OFFSET(AG364,1-$Q$5,0,$Q$5,9),TRUE,TRUE),1,5),"")</f>
        <v/>
      </c>
      <c r="BE364" s="9">
        <f>IF(AND((ROW()-7)&gt;=$Q$5,(ROW()-6)&lt;=$Q$3),INDEX(LINEST(OFFSET(AF364,1-$Q$5,0,$Q$5,1),OFFSET(AG364,1-$Q$5,0,$Q$5,9),TRUE,TRUE),1,4),"")</f>
        <v/>
      </c>
      <c r="BF364" s="9">
        <f>IF(AND((ROW()-7)&gt;=$Q$5,(ROW()-6)&lt;=$Q$3),INDEX(LINEST(OFFSET(AF364,1-$Q$5,0,$Q$5,1),OFFSET(AG364,1-$Q$5,0,$Q$5,9),TRUE,TRUE),1,3),"")</f>
        <v/>
      </c>
      <c r="BG364" s="9">
        <f>IF(AND((ROW()-7)&gt;=$Q$5,(ROW()-6)&lt;=$Q$3),INDEX(LINEST(OFFSET(AF364,1-$Q$5,0,$Q$5,1),OFFSET(AG364,1-$Q$5,0,$Q$5,9),TRUE,TRUE),1,2),"")</f>
        <v/>
      </c>
      <c r="BH364" s="9">
        <f>IF(AND((ROW()-7)&gt;=$Q$5,(ROW()-6)&lt;=$Q$3),INDEX(LINEST(OFFSET(AF364,1-$Q$5,0,$Q$5,1),OFFSET(AG364,1-$Q$5,0,$Q$5,9),TRUE,TRUE),1,1),"")</f>
        <v/>
      </c>
      <c r="BI364" s="10">
        <f>IF(AND((ROW()-7)&gt;=$Q$5,(ROW()-6)&lt;=$Q$3),INDEX(LINEST(OFFSET(AF364,1-$Q$5,0,$Q$5,1),OFFSET(AG364,1-$Q$5,0,$Q$5,9),TRUE,TRUE),3,1),"")</f>
        <v/>
      </c>
      <c r="BL364" s="9">
        <f>IF(AND((ROW()-6)&lt;=$Q$3,ISNUMBER(AY363)),AY363/$Q$4+AZ363*AG364+BA363*AH364+BB363*AI364+BC363*AJ364+BD363*AK364+BE363*AL364+BF363*AM364+BG363*AN364+BH363*AO364,"")</f>
        <v/>
      </c>
      <c r="BM364">
        <f>IF(ISNUMBER(BL364),AVERAGE(OFFSET(AF363,1-$Q$5,0,$Q$5,1)),"")</f>
        <v/>
      </c>
      <c r="BN364">
        <f>IF(ISNUMBER(BL364),(AF364-BL364)^2,"")</f>
        <v/>
      </c>
      <c r="BO364">
        <f>IF(ISNUMBER(BL364),AF364^2,"")</f>
        <v/>
      </c>
      <c r="BP364">
        <f>IF(ISNUMBER(BL364),(AF364-BM364)^2,"")</f>
        <v/>
      </c>
    </row>
    <row r="365">
      <c r="O365">
        <f>IF($R365="","",IF($Q$1="Weekly",INT(($R365-2)/7),IF($Q$1="Quarterly",YEAR($R365)*4+ROUNDUP(MONTH($R365)/3),YEAR($R365)*12+MONTH($R365))))</f>
        <v/>
      </c>
      <c r="P365">
        <f>IF($R365="","",IF($R366="",1,IF($O365&lt;&gt;$O366,1,0)))</f>
        <v/>
      </c>
      <c r="Q365">
        <f>IF($P365=1,SUM($P$7:$P365),"")</f>
        <v/>
      </c>
      <c r="R365">
        <f>IF($A365="","",IF(ISNUMBER($A365),$A365,IFERROR(DATEVALUE($A365),NA())))</f>
        <v/>
      </c>
      <c r="S365" s="7">
        <f>IFERROR(INDEX($R$7:$R$60000,MATCH(ROW()-6,$Q$7:$Q$60000,0)),"")</f>
        <v/>
      </c>
      <c r="T365">
        <f>IFERROR(INDEX($B$7:$B$60000,MATCH(ROW()-6,$Q$7:$Q$60000,0))*1,"")</f>
        <v/>
      </c>
      <c r="U365">
        <f>IFERROR(INDEX($C$7:$C$60000,MATCH(ROW()-6,$Q$7:$Q$60000,0))*1,"")</f>
        <v/>
      </c>
      <c r="V365">
        <f>IFERROR(INDEX($D$7:$D$60000,MATCH(ROW()-6,$Q$7:$Q$60000,0))*1,"")</f>
        <v/>
      </c>
      <c r="W365">
        <f>IFERROR(INDEX($E$7:$E$60000,MATCH(ROW()-6,$Q$7:$Q$60000,0))*1,"")</f>
        <v/>
      </c>
      <c r="X365">
        <f>IFERROR(INDEX($F$7:$F$60000,MATCH(ROW()-6,$Q$7:$Q$60000,0))*1,"")</f>
        <v/>
      </c>
      <c r="Y365">
        <f>IFERROR(INDEX($G$7:$G$60000,MATCH(ROW()-6,$Q$7:$Q$60000,0))*1,"")</f>
        <v/>
      </c>
      <c r="Z365">
        <f>IFERROR(INDEX($H$7:$H$60000,MATCH(ROW()-6,$Q$7:$Q$60000,0))*1,"")</f>
        <v/>
      </c>
      <c r="AA365">
        <f>IFERROR(INDEX($I$7:$I$60000,MATCH(ROW()-6,$Q$7:$Q$60000,0))*1,"")</f>
        <v/>
      </c>
      <c r="AB365">
        <f>IFERROR(INDEX($J$7:$J$60000,MATCH(ROW()-6,$Q$7:$Q$60000,0))*1,"")</f>
        <v/>
      </c>
      <c r="AC365">
        <f>IFERROR(INDEX($K$7:$K$60000,MATCH(ROW()-6,$Q$7:$Q$60000,0))*1,"")</f>
        <v/>
      </c>
      <c r="AF365" s="9">
        <f>IF(OR($S365="",$S364=""),"",IF($B$5="diff",($T365-$T364),LN($T365/$T364)))</f>
        <v/>
      </c>
      <c r="AG365" s="9">
        <f>IF(OR($S365="",$S364=""),"",IF($C$5="diff",(U365-U364),LN(U365/U364)))</f>
        <v/>
      </c>
      <c r="AH365" s="9">
        <f>IF(OR($S365="",$S364=""),"",IF($D$5="diff",(V365-V364),LN(V365/V364)))</f>
        <v/>
      </c>
      <c r="AI365" s="9">
        <f>IF(OR($S365="",$S364=""),"",IF($E$5="diff",(W365-W364),LN(W365/W364)))</f>
        <v/>
      </c>
      <c r="AJ365" s="9">
        <f>IF(OR($S365="",$S364=""),"",IF($F$5="diff",(X365-X364),LN(X365/X364)))</f>
        <v/>
      </c>
      <c r="AK365" s="9">
        <f>IF(OR($S365="",$S364=""),"",IF($G$5="diff",(Y365-Y364),LN(Y365/Y364)))</f>
        <v/>
      </c>
      <c r="AL365" s="9">
        <f>IF(OR($S365="",$S364=""),"",IF($H$5="diff",(Z365-Z364),LN(Z365/Z364)))</f>
        <v/>
      </c>
      <c r="AM365" s="9">
        <f>IF(OR($S365="",$S364=""),"",IF($I$5="diff",(AA365-AA364),LN(AA365/AA364)))</f>
        <v/>
      </c>
      <c r="AN365" s="9">
        <f>IF(OR($S365="",$S364=""),"",IF($J$5="diff",(AB365-AB364),LN(AB365/AB364)))</f>
        <v/>
      </c>
      <c r="AO365" s="9">
        <f>IF(OR($S365="",$S364=""),"",IF($K$5="diff",(AC365-AC364),LN(AC365/AC364)))</f>
        <v/>
      </c>
      <c r="AR365" s="9">
        <f>IF($AF365="","",$AU$13+$AU$4*AG365+$AU$5*AH365+$AU$6*AI365+$AU$7*AJ365+$AU$8*AK365+$AU$9*AL365+$AU$10*AM365+$AU$11*AN365+$AU$12*AO365)</f>
        <v/>
      </c>
      <c r="AY365" s="10">
        <f>IF(AND((ROW()-7)&gt;=$Q$5,(ROW()-6)&lt;=$Q$3),INDEX(LINEST(OFFSET(AF365,1-$Q$5,0,$Q$5,1),OFFSET(AG365,1-$Q$5,0,$Q$5,9),TRUE,TRUE),1,10)*$Q$4,"")</f>
        <v/>
      </c>
      <c r="AZ365" s="9">
        <f>IF(AND((ROW()-7)&gt;=$Q$5,(ROW()-6)&lt;=$Q$3),INDEX(LINEST(OFFSET(AF365,1-$Q$5,0,$Q$5,1),OFFSET(AG365,1-$Q$5,0,$Q$5,9),TRUE,TRUE),1,9),"")</f>
        <v/>
      </c>
      <c r="BA365" s="9">
        <f>IF(AND((ROW()-7)&gt;=$Q$5,(ROW()-6)&lt;=$Q$3),INDEX(LINEST(OFFSET(AF365,1-$Q$5,0,$Q$5,1),OFFSET(AG365,1-$Q$5,0,$Q$5,9),TRUE,TRUE),1,8),"")</f>
        <v/>
      </c>
      <c r="BB365" s="9">
        <f>IF(AND((ROW()-7)&gt;=$Q$5,(ROW()-6)&lt;=$Q$3),INDEX(LINEST(OFFSET(AF365,1-$Q$5,0,$Q$5,1),OFFSET(AG365,1-$Q$5,0,$Q$5,9),TRUE,TRUE),1,7),"")</f>
        <v/>
      </c>
      <c r="BC365" s="9">
        <f>IF(AND((ROW()-7)&gt;=$Q$5,(ROW()-6)&lt;=$Q$3),INDEX(LINEST(OFFSET(AF365,1-$Q$5,0,$Q$5,1),OFFSET(AG365,1-$Q$5,0,$Q$5,9),TRUE,TRUE),1,6),"")</f>
        <v/>
      </c>
      <c r="BD365" s="9">
        <f>IF(AND((ROW()-7)&gt;=$Q$5,(ROW()-6)&lt;=$Q$3),INDEX(LINEST(OFFSET(AF365,1-$Q$5,0,$Q$5,1),OFFSET(AG365,1-$Q$5,0,$Q$5,9),TRUE,TRUE),1,5),"")</f>
        <v/>
      </c>
      <c r="BE365" s="9">
        <f>IF(AND((ROW()-7)&gt;=$Q$5,(ROW()-6)&lt;=$Q$3),INDEX(LINEST(OFFSET(AF365,1-$Q$5,0,$Q$5,1),OFFSET(AG365,1-$Q$5,0,$Q$5,9),TRUE,TRUE),1,4),"")</f>
        <v/>
      </c>
      <c r="BF365" s="9">
        <f>IF(AND((ROW()-7)&gt;=$Q$5,(ROW()-6)&lt;=$Q$3),INDEX(LINEST(OFFSET(AF365,1-$Q$5,0,$Q$5,1),OFFSET(AG365,1-$Q$5,0,$Q$5,9),TRUE,TRUE),1,3),"")</f>
        <v/>
      </c>
      <c r="BG365" s="9">
        <f>IF(AND((ROW()-7)&gt;=$Q$5,(ROW()-6)&lt;=$Q$3),INDEX(LINEST(OFFSET(AF365,1-$Q$5,0,$Q$5,1),OFFSET(AG365,1-$Q$5,0,$Q$5,9),TRUE,TRUE),1,2),"")</f>
        <v/>
      </c>
      <c r="BH365" s="9">
        <f>IF(AND((ROW()-7)&gt;=$Q$5,(ROW()-6)&lt;=$Q$3),INDEX(LINEST(OFFSET(AF365,1-$Q$5,0,$Q$5,1),OFFSET(AG365,1-$Q$5,0,$Q$5,9),TRUE,TRUE),1,1),"")</f>
        <v/>
      </c>
      <c r="BI365" s="10">
        <f>IF(AND((ROW()-7)&gt;=$Q$5,(ROW()-6)&lt;=$Q$3),INDEX(LINEST(OFFSET(AF365,1-$Q$5,0,$Q$5,1),OFFSET(AG365,1-$Q$5,0,$Q$5,9),TRUE,TRUE),3,1),"")</f>
        <v/>
      </c>
      <c r="BL365" s="9">
        <f>IF(AND((ROW()-6)&lt;=$Q$3,ISNUMBER(AY364)),AY364/$Q$4+AZ364*AG365+BA364*AH365+BB364*AI365+BC364*AJ365+BD364*AK365+BE364*AL365+BF364*AM365+BG364*AN365+BH364*AO365,"")</f>
        <v/>
      </c>
      <c r="BM365">
        <f>IF(ISNUMBER(BL365),AVERAGE(OFFSET(AF364,1-$Q$5,0,$Q$5,1)),"")</f>
        <v/>
      </c>
      <c r="BN365">
        <f>IF(ISNUMBER(BL365),(AF365-BL365)^2,"")</f>
        <v/>
      </c>
      <c r="BO365">
        <f>IF(ISNUMBER(BL365),AF365^2,"")</f>
        <v/>
      </c>
      <c r="BP365">
        <f>IF(ISNUMBER(BL365),(AF365-BM365)^2,"")</f>
        <v/>
      </c>
    </row>
    <row r="366">
      <c r="O366">
        <f>IF($R366="","",IF($Q$1="Weekly",INT(($R366-2)/7),IF($Q$1="Quarterly",YEAR($R366)*4+ROUNDUP(MONTH($R366)/3),YEAR($R366)*12+MONTH($R366))))</f>
        <v/>
      </c>
      <c r="P366">
        <f>IF($R366="","",IF($R367="",1,IF($O366&lt;&gt;$O367,1,0)))</f>
        <v/>
      </c>
      <c r="Q366">
        <f>IF($P366=1,SUM($P$7:$P366),"")</f>
        <v/>
      </c>
      <c r="R366">
        <f>IF($A366="","",IF(ISNUMBER($A366),$A366,IFERROR(DATEVALUE($A366),NA())))</f>
        <v/>
      </c>
      <c r="S366" s="7">
        <f>IFERROR(INDEX($R$7:$R$60000,MATCH(ROW()-6,$Q$7:$Q$60000,0)),"")</f>
        <v/>
      </c>
      <c r="T366">
        <f>IFERROR(INDEX($B$7:$B$60000,MATCH(ROW()-6,$Q$7:$Q$60000,0))*1,"")</f>
        <v/>
      </c>
      <c r="U366">
        <f>IFERROR(INDEX($C$7:$C$60000,MATCH(ROW()-6,$Q$7:$Q$60000,0))*1,"")</f>
        <v/>
      </c>
      <c r="V366">
        <f>IFERROR(INDEX($D$7:$D$60000,MATCH(ROW()-6,$Q$7:$Q$60000,0))*1,"")</f>
        <v/>
      </c>
      <c r="W366">
        <f>IFERROR(INDEX($E$7:$E$60000,MATCH(ROW()-6,$Q$7:$Q$60000,0))*1,"")</f>
        <v/>
      </c>
      <c r="X366">
        <f>IFERROR(INDEX($F$7:$F$60000,MATCH(ROW()-6,$Q$7:$Q$60000,0))*1,"")</f>
        <v/>
      </c>
      <c r="Y366">
        <f>IFERROR(INDEX($G$7:$G$60000,MATCH(ROW()-6,$Q$7:$Q$60000,0))*1,"")</f>
        <v/>
      </c>
      <c r="Z366">
        <f>IFERROR(INDEX($H$7:$H$60000,MATCH(ROW()-6,$Q$7:$Q$60000,0))*1,"")</f>
        <v/>
      </c>
      <c r="AA366">
        <f>IFERROR(INDEX($I$7:$I$60000,MATCH(ROW()-6,$Q$7:$Q$60000,0))*1,"")</f>
        <v/>
      </c>
      <c r="AB366">
        <f>IFERROR(INDEX($J$7:$J$60000,MATCH(ROW()-6,$Q$7:$Q$60000,0))*1,"")</f>
        <v/>
      </c>
      <c r="AC366">
        <f>IFERROR(INDEX($K$7:$K$60000,MATCH(ROW()-6,$Q$7:$Q$60000,0))*1,"")</f>
        <v/>
      </c>
      <c r="AF366" s="9">
        <f>IF(OR($S366="",$S365=""),"",IF($B$5="diff",($T366-$T365),LN($T366/$T365)))</f>
        <v/>
      </c>
      <c r="AG366" s="9">
        <f>IF(OR($S366="",$S365=""),"",IF($C$5="diff",(U366-U365),LN(U366/U365)))</f>
        <v/>
      </c>
      <c r="AH366" s="9">
        <f>IF(OR($S366="",$S365=""),"",IF($D$5="diff",(V366-V365),LN(V366/V365)))</f>
        <v/>
      </c>
      <c r="AI366" s="9">
        <f>IF(OR($S366="",$S365=""),"",IF($E$5="diff",(W366-W365),LN(W366/W365)))</f>
        <v/>
      </c>
      <c r="AJ366" s="9">
        <f>IF(OR($S366="",$S365=""),"",IF($F$5="diff",(X366-X365),LN(X366/X365)))</f>
        <v/>
      </c>
      <c r="AK366" s="9">
        <f>IF(OR($S366="",$S365=""),"",IF($G$5="diff",(Y366-Y365),LN(Y366/Y365)))</f>
        <v/>
      </c>
      <c r="AL366" s="9">
        <f>IF(OR($S366="",$S365=""),"",IF($H$5="diff",(Z366-Z365),LN(Z366/Z365)))</f>
        <v/>
      </c>
      <c r="AM366" s="9">
        <f>IF(OR($S366="",$S365=""),"",IF($I$5="diff",(AA366-AA365),LN(AA366/AA365)))</f>
        <v/>
      </c>
      <c r="AN366" s="9">
        <f>IF(OR($S366="",$S365=""),"",IF($J$5="diff",(AB366-AB365),LN(AB366/AB365)))</f>
        <v/>
      </c>
      <c r="AO366" s="9">
        <f>IF(OR($S366="",$S365=""),"",IF($K$5="diff",(AC366-AC365),LN(AC366/AC365)))</f>
        <v/>
      </c>
      <c r="AR366" s="9">
        <f>IF($AF366="","",$AU$13+$AU$4*AG366+$AU$5*AH366+$AU$6*AI366+$AU$7*AJ366+$AU$8*AK366+$AU$9*AL366+$AU$10*AM366+$AU$11*AN366+$AU$12*AO366)</f>
        <v/>
      </c>
      <c r="AY366" s="10">
        <f>IF(AND((ROW()-7)&gt;=$Q$5,(ROW()-6)&lt;=$Q$3),INDEX(LINEST(OFFSET(AF366,1-$Q$5,0,$Q$5,1),OFFSET(AG366,1-$Q$5,0,$Q$5,9),TRUE,TRUE),1,10)*$Q$4,"")</f>
        <v/>
      </c>
      <c r="AZ366" s="9">
        <f>IF(AND((ROW()-7)&gt;=$Q$5,(ROW()-6)&lt;=$Q$3),INDEX(LINEST(OFFSET(AF366,1-$Q$5,0,$Q$5,1),OFFSET(AG366,1-$Q$5,0,$Q$5,9),TRUE,TRUE),1,9),"")</f>
        <v/>
      </c>
      <c r="BA366" s="9">
        <f>IF(AND((ROW()-7)&gt;=$Q$5,(ROW()-6)&lt;=$Q$3),INDEX(LINEST(OFFSET(AF366,1-$Q$5,0,$Q$5,1),OFFSET(AG366,1-$Q$5,0,$Q$5,9),TRUE,TRUE),1,8),"")</f>
        <v/>
      </c>
      <c r="BB366" s="9">
        <f>IF(AND((ROW()-7)&gt;=$Q$5,(ROW()-6)&lt;=$Q$3),INDEX(LINEST(OFFSET(AF366,1-$Q$5,0,$Q$5,1),OFFSET(AG366,1-$Q$5,0,$Q$5,9),TRUE,TRUE),1,7),"")</f>
        <v/>
      </c>
      <c r="BC366" s="9">
        <f>IF(AND((ROW()-7)&gt;=$Q$5,(ROW()-6)&lt;=$Q$3),INDEX(LINEST(OFFSET(AF366,1-$Q$5,0,$Q$5,1),OFFSET(AG366,1-$Q$5,0,$Q$5,9),TRUE,TRUE),1,6),"")</f>
        <v/>
      </c>
      <c r="BD366" s="9">
        <f>IF(AND((ROW()-7)&gt;=$Q$5,(ROW()-6)&lt;=$Q$3),INDEX(LINEST(OFFSET(AF366,1-$Q$5,0,$Q$5,1),OFFSET(AG366,1-$Q$5,0,$Q$5,9),TRUE,TRUE),1,5),"")</f>
        <v/>
      </c>
      <c r="BE366" s="9">
        <f>IF(AND((ROW()-7)&gt;=$Q$5,(ROW()-6)&lt;=$Q$3),INDEX(LINEST(OFFSET(AF366,1-$Q$5,0,$Q$5,1),OFFSET(AG366,1-$Q$5,0,$Q$5,9),TRUE,TRUE),1,4),"")</f>
        <v/>
      </c>
      <c r="BF366" s="9">
        <f>IF(AND((ROW()-7)&gt;=$Q$5,(ROW()-6)&lt;=$Q$3),INDEX(LINEST(OFFSET(AF366,1-$Q$5,0,$Q$5,1),OFFSET(AG366,1-$Q$5,0,$Q$5,9),TRUE,TRUE),1,3),"")</f>
        <v/>
      </c>
      <c r="BG366" s="9">
        <f>IF(AND((ROW()-7)&gt;=$Q$5,(ROW()-6)&lt;=$Q$3),INDEX(LINEST(OFFSET(AF366,1-$Q$5,0,$Q$5,1),OFFSET(AG366,1-$Q$5,0,$Q$5,9),TRUE,TRUE),1,2),"")</f>
        <v/>
      </c>
      <c r="BH366" s="9">
        <f>IF(AND((ROW()-7)&gt;=$Q$5,(ROW()-6)&lt;=$Q$3),INDEX(LINEST(OFFSET(AF366,1-$Q$5,0,$Q$5,1),OFFSET(AG366,1-$Q$5,0,$Q$5,9),TRUE,TRUE),1,1),"")</f>
        <v/>
      </c>
      <c r="BI366" s="10">
        <f>IF(AND((ROW()-7)&gt;=$Q$5,(ROW()-6)&lt;=$Q$3),INDEX(LINEST(OFFSET(AF366,1-$Q$5,0,$Q$5,1),OFFSET(AG366,1-$Q$5,0,$Q$5,9),TRUE,TRUE),3,1),"")</f>
        <v/>
      </c>
      <c r="BL366" s="9">
        <f>IF(AND((ROW()-6)&lt;=$Q$3,ISNUMBER(AY365)),AY365/$Q$4+AZ365*AG366+BA365*AH366+BB365*AI366+BC365*AJ366+BD365*AK366+BE365*AL366+BF365*AM366+BG365*AN366+BH365*AO366,"")</f>
        <v/>
      </c>
      <c r="BM366">
        <f>IF(ISNUMBER(BL366),AVERAGE(OFFSET(AF365,1-$Q$5,0,$Q$5,1)),"")</f>
        <v/>
      </c>
      <c r="BN366">
        <f>IF(ISNUMBER(BL366),(AF366-BL366)^2,"")</f>
        <v/>
      </c>
      <c r="BO366">
        <f>IF(ISNUMBER(BL366),AF366^2,"")</f>
        <v/>
      </c>
      <c r="BP366">
        <f>IF(ISNUMBER(BL366),(AF366-BM366)^2,"")</f>
        <v/>
      </c>
    </row>
    <row r="367">
      <c r="O367">
        <f>IF($R367="","",IF($Q$1="Weekly",INT(($R367-2)/7),IF($Q$1="Quarterly",YEAR($R367)*4+ROUNDUP(MONTH($R367)/3),YEAR($R367)*12+MONTH($R367))))</f>
        <v/>
      </c>
      <c r="P367">
        <f>IF($R367="","",IF($R368="",1,IF($O367&lt;&gt;$O368,1,0)))</f>
        <v/>
      </c>
      <c r="Q367">
        <f>IF($P367=1,SUM($P$7:$P367),"")</f>
        <v/>
      </c>
      <c r="R367">
        <f>IF($A367="","",IF(ISNUMBER($A367),$A367,IFERROR(DATEVALUE($A367),NA())))</f>
        <v/>
      </c>
      <c r="S367" s="7">
        <f>IFERROR(INDEX($R$7:$R$60000,MATCH(ROW()-6,$Q$7:$Q$60000,0)),"")</f>
        <v/>
      </c>
      <c r="T367">
        <f>IFERROR(INDEX($B$7:$B$60000,MATCH(ROW()-6,$Q$7:$Q$60000,0))*1,"")</f>
        <v/>
      </c>
      <c r="U367">
        <f>IFERROR(INDEX($C$7:$C$60000,MATCH(ROW()-6,$Q$7:$Q$60000,0))*1,"")</f>
        <v/>
      </c>
      <c r="V367">
        <f>IFERROR(INDEX($D$7:$D$60000,MATCH(ROW()-6,$Q$7:$Q$60000,0))*1,"")</f>
        <v/>
      </c>
      <c r="W367">
        <f>IFERROR(INDEX($E$7:$E$60000,MATCH(ROW()-6,$Q$7:$Q$60000,0))*1,"")</f>
        <v/>
      </c>
      <c r="X367">
        <f>IFERROR(INDEX($F$7:$F$60000,MATCH(ROW()-6,$Q$7:$Q$60000,0))*1,"")</f>
        <v/>
      </c>
      <c r="Y367">
        <f>IFERROR(INDEX($G$7:$G$60000,MATCH(ROW()-6,$Q$7:$Q$60000,0))*1,"")</f>
        <v/>
      </c>
      <c r="Z367">
        <f>IFERROR(INDEX($H$7:$H$60000,MATCH(ROW()-6,$Q$7:$Q$60000,0))*1,"")</f>
        <v/>
      </c>
      <c r="AA367">
        <f>IFERROR(INDEX($I$7:$I$60000,MATCH(ROW()-6,$Q$7:$Q$60000,0))*1,"")</f>
        <v/>
      </c>
      <c r="AB367">
        <f>IFERROR(INDEX($J$7:$J$60000,MATCH(ROW()-6,$Q$7:$Q$60000,0))*1,"")</f>
        <v/>
      </c>
      <c r="AC367">
        <f>IFERROR(INDEX($K$7:$K$60000,MATCH(ROW()-6,$Q$7:$Q$60000,0))*1,"")</f>
        <v/>
      </c>
      <c r="AF367" s="9">
        <f>IF(OR($S367="",$S366=""),"",IF($B$5="diff",($T367-$T366),LN($T367/$T366)))</f>
        <v/>
      </c>
      <c r="AG367" s="9">
        <f>IF(OR($S367="",$S366=""),"",IF($C$5="diff",(U367-U366),LN(U367/U366)))</f>
        <v/>
      </c>
      <c r="AH367" s="9">
        <f>IF(OR($S367="",$S366=""),"",IF($D$5="diff",(V367-V366),LN(V367/V366)))</f>
        <v/>
      </c>
      <c r="AI367" s="9">
        <f>IF(OR($S367="",$S366=""),"",IF($E$5="diff",(W367-W366),LN(W367/W366)))</f>
        <v/>
      </c>
      <c r="AJ367" s="9">
        <f>IF(OR($S367="",$S366=""),"",IF($F$5="diff",(X367-X366),LN(X367/X366)))</f>
        <v/>
      </c>
      <c r="AK367" s="9">
        <f>IF(OR($S367="",$S366=""),"",IF($G$5="diff",(Y367-Y366),LN(Y367/Y366)))</f>
        <v/>
      </c>
      <c r="AL367" s="9">
        <f>IF(OR($S367="",$S366=""),"",IF($H$5="diff",(Z367-Z366),LN(Z367/Z366)))</f>
        <v/>
      </c>
      <c r="AM367" s="9">
        <f>IF(OR($S367="",$S366=""),"",IF($I$5="diff",(AA367-AA366),LN(AA367/AA366)))</f>
        <v/>
      </c>
      <c r="AN367" s="9">
        <f>IF(OR($S367="",$S366=""),"",IF($J$5="diff",(AB367-AB366),LN(AB367/AB366)))</f>
        <v/>
      </c>
      <c r="AO367" s="9">
        <f>IF(OR($S367="",$S366=""),"",IF($K$5="diff",(AC367-AC366),LN(AC367/AC366)))</f>
        <v/>
      </c>
      <c r="AR367" s="9">
        <f>IF($AF367="","",$AU$13+$AU$4*AG367+$AU$5*AH367+$AU$6*AI367+$AU$7*AJ367+$AU$8*AK367+$AU$9*AL367+$AU$10*AM367+$AU$11*AN367+$AU$12*AO367)</f>
        <v/>
      </c>
      <c r="AY367" s="10">
        <f>IF(AND((ROW()-7)&gt;=$Q$5,(ROW()-6)&lt;=$Q$3),INDEX(LINEST(OFFSET(AF367,1-$Q$5,0,$Q$5,1),OFFSET(AG367,1-$Q$5,0,$Q$5,9),TRUE,TRUE),1,10)*$Q$4,"")</f>
        <v/>
      </c>
      <c r="AZ367" s="9">
        <f>IF(AND((ROW()-7)&gt;=$Q$5,(ROW()-6)&lt;=$Q$3),INDEX(LINEST(OFFSET(AF367,1-$Q$5,0,$Q$5,1),OFFSET(AG367,1-$Q$5,0,$Q$5,9),TRUE,TRUE),1,9),"")</f>
        <v/>
      </c>
      <c r="BA367" s="9">
        <f>IF(AND((ROW()-7)&gt;=$Q$5,(ROW()-6)&lt;=$Q$3),INDEX(LINEST(OFFSET(AF367,1-$Q$5,0,$Q$5,1),OFFSET(AG367,1-$Q$5,0,$Q$5,9),TRUE,TRUE),1,8),"")</f>
        <v/>
      </c>
      <c r="BB367" s="9">
        <f>IF(AND((ROW()-7)&gt;=$Q$5,(ROW()-6)&lt;=$Q$3),INDEX(LINEST(OFFSET(AF367,1-$Q$5,0,$Q$5,1),OFFSET(AG367,1-$Q$5,0,$Q$5,9),TRUE,TRUE),1,7),"")</f>
        <v/>
      </c>
      <c r="BC367" s="9">
        <f>IF(AND((ROW()-7)&gt;=$Q$5,(ROW()-6)&lt;=$Q$3),INDEX(LINEST(OFFSET(AF367,1-$Q$5,0,$Q$5,1),OFFSET(AG367,1-$Q$5,0,$Q$5,9),TRUE,TRUE),1,6),"")</f>
        <v/>
      </c>
      <c r="BD367" s="9">
        <f>IF(AND((ROW()-7)&gt;=$Q$5,(ROW()-6)&lt;=$Q$3),INDEX(LINEST(OFFSET(AF367,1-$Q$5,0,$Q$5,1),OFFSET(AG367,1-$Q$5,0,$Q$5,9),TRUE,TRUE),1,5),"")</f>
        <v/>
      </c>
      <c r="BE367" s="9">
        <f>IF(AND((ROW()-7)&gt;=$Q$5,(ROW()-6)&lt;=$Q$3),INDEX(LINEST(OFFSET(AF367,1-$Q$5,0,$Q$5,1),OFFSET(AG367,1-$Q$5,0,$Q$5,9),TRUE,TRUE),1,4),"")</f>
        <v/>
      </c>
      <c r="BF367" s="9">
        <f>IF(AND((ROW()-7)&gt;=$Q$5,(ROW()-6)&lt;=$Q$3),INDEX(LINEST(OFFSET(AF367,1-$Q$5,0,$Q$5,1),OFFSET(AG367,1-$Q$5,0,$Q$5,9),TRUE,TRUE),1,3),"")</f>
        <v/>
      </c>
      <c r="BG367" s="9">
        <f>IF(AND((ROW()-7)&gt;=$Q$5,(ROW()-6)&lt;=$Q$3),INDEX(LINEST(OFFSET(AF367,1-$Q$5,0,$Q$5,1),OFFSET(AG367,1-$Q$5,0,$Q$5,9),TRUE,TRUE),1,2),"")</f>
        <v/>
      </c>
      <c r="BH367" s="9">
        <f>IF(AND((ROW()-7)&gt;=$Q$5,(ROW()-6)&lt;=$Q$3),INDEX(LINEST(OFFSET(AF367,1-$Q$5,0,$Q$5,1),OFFSET(AG367,1-$Q$5,0,$Q$5,9),TRUE,TRUE),1,1),"")</f>
        <v/>
      </c>
      <c r="BI367" s="10">
        <f>IF(AND((ROW()-7)&gt;=$Q$5,(ROW()-6)&lt;=$Q$3),INDEX(LINEST(OFFSET(AF367,1-$Q$5,0,$Q$5,1),OFFSET(AG367,1-$Q$5,0,$Q$5,9),TRUE,TRUE),3,1),"")</f>
        <v/>
      </c>
      <c r="BL367" s="9">
        <f>IF(AND((ROW()-6)&lt;=$Q$3,ISNUMBER(AY366)),AY366/$Q$4+AZ366*AG367+BA366*AH367+BB366*AI367+BC366*AJ367+BD366*AK367+BE366*AL367+BF366*AM367+BG366*AN367+BH366*AO367,"")</f>
        <v/>
      </c>
      <c r="BM367">
        <f>IF(ISNUMBER(BL367),AVERAGE(OFFSET(AF366,1-$Q$5,0,$Q$5,1)),"")</f>
        <v/>
      </c>
      <c r="BN367">
        <f>IF(ISNUMBER(BL367),(AF367-BL367)^2,"")</f>
        <v/>
      </c>
      <c r="BO367">
        <f>IF(ISNUMBER(BL367),AF367^2,"")</f>
        <v/>
      </c>
      <c r="BP367">
        <f>IF(ISNUMBER(BL367),(AF367-BM367)^2,"")</f>
        <v/>
      </c>
    </row>
    <row r="368">
      <c r="O368">
        <f>IF($R368="","",IF($Q$1="Weekly",INT(($R368-2)/7),IF($Q$1="Quarterly",YEAR($R368)*4+ROUNDUP(MONTH($R368)/3),YEAR($R368)*12+MONTH($R368))))</f>
        <v/>
      </c>
      <c r="P368">
        <f>IF($R368="","",IF($R369="",1,IF($O368&lt;&gt;$O369,1,0)))</f>
        <v/>
      </c>
      <c r="Q368">
        <f>IF($P368=1,SUM($P$7:$P368),"")</f>
        <v/>
      </c>
      <c r="R368">
        <f>IF($A368="","",IF(ISNUMBER($A368),$A368,IFERROR(DATEVALUE($A368),NA())))</f>
        <v/>
      </c>
      <c r="S368" s="7">
        <f>IFERROR(INDEX($R$7:$R$60000,MATCH(ROW()-6,$Q$7:$Q$60000,0)),"")</f>
        <v/>
      </c>
      <c r="T368">
        <f>IFERROR(INDEX($B$7:$B$60000,MATCH(ROW()-6,$Q$7:$Q$60000,0))*1,"")</f>
        <v/>
      </c>
      <c r="U368">
        <f>IFERROR(INDEX($C$7:$C$60000,MATCH(ROW()-6,$Q$7:$Q$60000,0))*1,"")</f>
        <v/>
      </c>
      <c r="V368">
        <f>IFERROR(INDEX($D$7:$D$60000,MATCH(ROW()-6,$Q$7:$Q$60000,0))*1,"")</f>
        <v/>
      </c>
      <c r="W368">
        <f>IFERROR(INDEX($E$7:$E$60000,MATCH(ROW()-6,$Q$7:$Q$60000,0))*1,"")</f>
        <v/>
      </c>
      <c r="X368">
        <f>IFERROR(INDEX($F$7:$F$60000,MATCH(ROW()-6,$Q$7:$Q$60000,0))*1,"")</f>
        <v/>
      </c>
      <c r="Y368">
        <f>IFERROR(INDEX($G$7:$G$60000,MATCH(ROW()-6,$Q$7:$Q$60000,0))*1,"")</f>
        <v/>
      </c>
      <c r="Z368">
        <f>IFERROR(INDEX($H$7:$H$60000,MATCH(ROW()-6,$Q$7:$Q$60000,0))*1,"")</f>
        <v/>
      </c>
      <c r="AA368">
        <f>IFERROR(INDEX($I$7:$I$60000,MATCH(ROW()-6,$Q$7:$Q$60000,0))*1,"")</f>
        <v/>
      </c>
      <c r="AB368">
        <f>IFERROR(INDEX($J$7:$J$60000,MATCH(ROW()-6,$Q$7:$Q$60000,0))*1,"")</f>
        <v/>
      </c>
      <c r="AC368">
        <f>IFERROR(INDEX($K$7:$K$60000,MATCH(ROW()-6,$Q$7:$Q$60000,0))*1,"")</f>
        <v/>
      </c>
      <c r="AF368" s="9">
        <f>IF(OR($S368="",$S367=""),"",IF($B$5="diff",($T368-$T367),LN($T368/$T367)))</f>
        <v/>
      </c>
      <c r="AG368" s="9">
        <f>IF(OR($S368="",$S367=""),"",IF($C$5="diff",(U368-U367),LN(U368/U367)))</f>
        <v/>
      </c>
      <c r="AH368" s="9">
        <f>IF(OR($S368="",$S367=""),"",IF($D$5="diff",(V368-V367),LN(V368/V367)))</f>
        <v/>
      </c>
      <c r="AI368" s="9">
        <f>IF(OR($S368="",$S367=""),"",IF($E$5="diff",(W368-W367),LN(W368/W367)))</f>
        <v/>
      </c>
      <c r="AJ368" s="9">
        <f>IF(OR($S368="",$S367=""),"",IF($F$5="diff",(X368-X367),LN(X368/X367)))</f>
        <v/>
      </c>
      <c r="AK368" s="9">
        <f>IF(OR($S368="",$S367=""),"",IF($G$5="diff",(Y368-Y367),LN(Y368/Y367)))</f>
        <v/>
      </c>
      <c r="AL368" s="9">
        <f>IF(OR($S368="",$S367=""),"",IF($H$5="diff",(Z368-Z367),LN(Z368/Z367)))</f>
        <v/>
      </c>
      <c r="AM368" s="9">
        <f>IF(OR($S368="",$S367=""),"",IF($I$5="diff",(AA368-AA367),LN(AA368/AA367)))</f>
        <v/>
      </c>
      <c r="AN368" s="9">
        <f>IF(OR($S368="",$S367=""),"",IF($J$5="diff",(AB368-AB367),LN(AB368/AB367)))</f>
        <v/>
      </c>
      <c r="AO368" s="9">
        <f>IF(OR($S368="",$S367=""),"",IF($K$5="diff",(AC368-AC367),LN(AC368/AC367)))</f>
        <v/>
      </c>
      <c r="AR368" s="9">
        <f>IF($AF368="","",$AU$13+$AU$4*AG368+$AU$5*AH368+$AU$6*AI368+$AU$7*AJ368+$AU$8*AK368+$AU$9*AL368+$AU$10*AM368+$AU$11*AN368+$AU$12*AO368)</f>
        <v/>
      </c>
      <c r="AY368" s="10">
        <f>IF(AND((ROW()-7)&gt;=$Q$5,(ROW()-6)&lt;=$Q$3),INDEX(LINEST(OFFSET(AF368,1-$Q$5,0,$Q$5,1),OFFSET(AG368,1-$Q$5,0,$Q$5,9),TRUE,TRUE),1,10)*$Q$4,"")</f>
        <v/>
      </c>
      <c r="AZ368" s="9">
        <f>IF(AND((ROW()-7)&gt;=$Q$5,(ROW()-6)&lt;=$Q$3),INDEX(LINEST(OFFSET(AF368,1-$Q$5,0,$Q$5,1),OFFSET(AG368,1-$Q$5,0,$Q$5,9),TRUE,TRUE),1,9),"")</f>
        <v/>
      </c>
      <c r="BA368" s="9">
        <f>IF(AND((ROW()-7)&gt;=$Q$5,(ROW()-6)&lt;=$Q$3),INDEX(LINEST(OFFSET(AF368,1-$Q$5,0,$Q$5,1),OFFSET(AG368,1-$Q$5,0,$Q$5,9),TRUE,TRUE),1,8),"")</f>
        <v/>
      </c>
      <c r="BB368" s="9">
        <f>IF(AND((ROW()-7)&gt;=$Q$5,(ROW()-6)&lt;=$Q$3),INDEX(LINEST(OFFSET(AF368,1-$Q$5,0,$Q$5,1),OFFSET(AG368,1-$Q$5,0,$Q$5,9),TRUE,TRUE),1,7),"")</f>
        <v/>
      </c>
      <c r="BC368" s="9">
        <f>IF(AND((ROW()-7)&gt;=$Q$5,(ROW()-6)&lt;=$Q$3),INDEX(LINEST(OFFSET(AF368,1-$Q$5,0,$Q$5,1),OFFSET(AG368,1-$Q$5,0,$Q$5,9),TRUE,TRUE),1,6),"")</f>
        <v/>
      </c>
      <c r="BD368" s="9">
        <f>IF(AND((ROW()-7)&gt;=$Q$5,(ROW()-6)&lt;=$Q$3),INDEX(LINEST(OFFSET(AF368,1-$Q$5,0,$Q$5,1),OFFSET(AG368,1-$Q$5,0,$Q$5,9),TRUE,TRUE),1,5),"")</f>
        <v/>
      </c>
      <c r="BE368" s="9">
        <f>IF(AND((ROW()-7)&gt;=$Q$5,(ROW()-6)&lt;=$Q$3),INDEX(LINEST(OFFSET(AF368,1-$Q$5,0,$Q$5,1),OFFSET(AG368,1-$Q$5,0,$Q$5,9),TRUE,TRUE),1,4),"")</f>
        <v/>
      </c>
      <c r="BF368" s="9">
        <f>IF(AND((ROW()-7)&gt;=$Q$5,(ROW()-6)&lt;=$Q$3),INDEX(LINEST(OFFSET(AF368,1-$Q$5,0,$Q$5,1),OFFSET(AG368,1-$Q$5,0,$Q$5,9),TRUE,TRUE),1,3),"")</f>
        <v/>
      </c>
      <c r="BG368" s="9">
        <f>IF(AND((ROW()-7)&gt;=$Q$5,(ROW()-6)&lt;=$Q$3),INDEX(LINEST(OFFSET(AF368,1-$Q$5,0,$Q$5,1),OFFSET(AG368,1-$Q$5,0,$Q$5,9),TRUE,TRUE),1,2),"")</f>
        <v/>
      </c>
      <c r="BH368" s="9">
        <f>IF(AND((ROW()-7)&gt;=$Q$5,(ROW()-6)&lt;=$Q$3),INDEX(LINEST(OFFSET(AF368,1-$Q$5,0,$Q$5,1),OFFSET(AG368,1-$Q$5,0,$Q$5,9),TRUE,TRUE),1,1),"")</f>
        <v/>
      </c>
      <c r="BI368" s="10">
        <f>IF(AND((ROW()-7)&gt;=$Q$5,(ROW()-6)&lt;=$Q$3),INDEX(LINEST(OFFSET(AF368,1-$Q$5,0,$Q$5,1),OFFSET(AG368,1-$Q$5,0,$Q$5,9),TRUE,TRUE),3,1),"")</f>
        <v/>
      </c>
      <c r="BL368" s="9">
        <f>IF(AND((ROW()-6)&lt;=$Q$3,ISNUMBER(AY367)),AY367/$Q$4+AZ367*AG368+BA367*AH368+BB367*AI368+BC367*AJ368+BD367*AK368+BE367*AL368+BF367*AM368+BG367*AN368+BH367*AO368,"")</f>
        <v/>
      </c>
      <c r="BM368">
        <f>IF(ISNUMBER(BL368),AVERAGE(OFFSET(AF367,1-$Q$5,0,$Q$5,1)),"")</f>
        <v/>
      </c>
      <c r="BN368">
        <f>IF(ISNUMBER(BL368),(AF368-BL368)^2,"")</f>
        <v/>
      </c>
      <c r="BO368">
        <f>IF(ISNUMBER(BL368),AF368^2,"")</f>
        <v/>
      </c>
      <c r="BP368">
        <f>IF(ISNUMBER(BL368),(AF368-BM368)^2,"")</f>
        <v/>
      </c>
    </row>
    <row r="369">
      <c r="O369">
        <f>IF($R369="","",IF($Q$1="Weekly",INT(($R369-2)/7),IF($Q$1="Quarterly",YEAR($R369)*4+ROUNDUP(MONTH($R369)/3),YEAR($R369)*12+MONTH($R369))))</f>
        <v/>
      </c>
      <c r="P369">
        <f>IF($R369="","",IF($R370="",1,IF($O369&lt;&gt;$O370,1,0)))</f>
        <v/>
      </c>
      <c r="Q369">
        <f>IF($P369=1,SUM($P$7:$P369),"")</f>
        <v/>
      </c>
      <c r="R369">
        <f>IF($A369="","",IF(ISNUMBER($A369),$A369,IFERROR(DATEVALUE($A369),NA())))</f>
        <v/>
      </c>
      <c r="S369" s="7">
        <f>IFERROR(INDEX($R$7:$R$60000,MATCH(ROW()-6,$Q$7:$Q$60000,0)),"")</f>
        <v/>
      </c>
      <c r="T369">
        <f>IFERROR(INDEX($B$7:$B$60000,MATCH(ROW()-6,$Q$7:$Q$60000,0))*1,"")</f>
        <v/>
      </c>
      <c r="U369">
        <f>IFERROR(INDEX($C$7:$C$60000,MATCH(ROW()-6,$Q$7:$Q$60000,0))*1,"")</f>
        <v/>
      </c>
      <c r="V369">
        <f>IFERROR(INDEX($D$7:$D$60000,MATCH(ROW()-6,$Q$7:$Q$60000,0))*1,"")</f>
        <v/>
      </c>
      <c r="W369">
        <f>IFERROR(INDEX($E$7:$E$60000,MATCH(ROW()-6,$Q$7:$Q$60000,0))*1,"")</f>
        <v/>
      </c>
      <c r="X369">
        <f>IFERROR(INDEX($F$7:$F$60000,MATCH(ROW()-6,$Q$7:$Q$60000,0))*1,"")</f>
        <v/>
      </c>
      <c r="Y369">
        <f>IFERROR(INDEX($G$7:$G$60000,MATCH(ROW()-6,$Q$7:$Q$60000,0))*1,"")</f>
        <v/>
      </c>
      <c r="Z369">
        <f>IFERROR(INDEX($H$7:$H$60000,MATCH(ROW()-6,$Q$7:$Q$60000,0))*1,"")</f>
        <v/>
      </c>
      <c r="AA369">
        <f>IFERROR(INDEX($I$7:$I$60000,MATCH(ROW()-6,$Q$7:$Q$60000,0))*1,"")</f>
        <v/>
      </c>
      <c r="AB369">
        <f>IFERROR(INDEX($J$7:$J$60000,MATCH(ROW()-6,$Q$7:$Q$60000,0))*1,"")</f>
        <v/>
      </c>
      <c r="AC369">
        <f>IFERROR(INDEX($K$7:$K$60000,MATCH(ROW()-6,$Q$7:$Q$60000,0))*1,"")</f>
        <v/>
      </c>
      <c r="AF369" s="9">
        <f>IF(OR($S369="",$S368=""),"",IF($B$5="diff",($T369-$T368),LN($T369/$T368)))</f>
        <v/>
      </c>
      <c r="AG369" s="9">
        <f>IF(OR($S369="",$S368=""),"",IF($C$5="diff",(U369-U368),LN(U369/U368)))</f>
        <v/>
      </c>
      <c r="AH369" s="9">
        <f>IF(OR($S369="",$S368=""),"",IF($D$5="diff",(V369-V368),LN(V369/V368)))</f>
        <v/>
      </c>
      <c r="AI369" s="9">
        <f>IF(OR($S369="",$S368=""),"",IF($E$5="diff",(W369-W368),LN(W369/W368)))</f>
        <v/>
      </c>
      <c r="AJ369" s="9">
        <f>IF(OR($S369="",$S368=""),"",IF($F$5="diff",(X369-X368),LN(X369/X368)))</f>
        <v/>
      </c>
      <c r="AK369" s="9">
        <f>IF(OR($S369="",$S368=""),"",IF($G$5="diff",(Y369-Y368),LN(Y369/Y368)))</f>
        <v/>
      </c>
      <c r="AL369" s="9">
        <f>IF(OR($S369="",$S368=""),"",IF($H$5="diff",(Z369-Z368),LN(Z369/Z368)))</f>
        <v/>
      </c>
      <c r="AM369" s="9">
        <f>IF(OR($S369="",$S368=""),"",IF($I$5="diff",(AA369-AA368),LN(AA369/AA368)))</f>
        <v/>
      </c>
      <c r="AN369" s="9">
        <f>IF(OR($S369="",$S368=""),"",IF($J$5="diff",(AB369-AB368),LN(AB369/AB368)))</f>
        <v/>
      </c>
      <c r="AO369" s="9">
        <f>IF(OR($S369="",$S368=""),"",IF($K$5="diff",(AC369-AC368),LN(AC369/AC368)))</f>
        <v/>
      </c>
      <c r="AR369" s="9">
        <f>IF($AF369="","",$AU$13+$AU$4*AG369+$AU$5*AH369+$AU$6*AI369+$AU$7*AJ369+$AU$8*AK369+$AU$9*AL369+$AU$10*AM369+$AU$11*AN369+$AU$12*AO369)</f>
        <v/>
      </c>
      <c r="AY369" s="10">
        <f>IF(AND((ROW()-7)&gt;=$Q$5,(ROW()-6)&lt;=$Q$3),INDEX(LINEST(OFFSET(AF369,1-$Q$5,0,$Q$5,1),OFFSET(AG369,1-$Q$5,0,$Q$5,9),TRUE,TRUE),1,10)*$Q$4,"")</f>
        <v/>
      </c>
      <c r="AZ369" s="9">
        <f>IF(AND((ROW()-7)&gt;=$Q$5,(ROW()-6)&lt;=$Q$3),INDEX(LINEST(OFFSET(AF369,1-$Q$5,0,$Q$5,1),OFFSET(AG369,1-$Q$5,0,$Q$5,9),TRUE,TRUE),1,9),"")</f>
        <v/>
      </c>
      <c r="BA369" s="9">
        <f>IF(AND((ROW()-7)&gt;=$Q$5,(ROW()-6)&lt;=$Q$3),INDEX(LINEST(OFFSET(AF369,1-$Q$5,0,$Q$5,1),OFFSET(AG369,1-$Q$5,0,$Q$5,9),TRUE,TRUE),1,8),"")</f>
        <v/>
      </c>
      <c r="BB369" s="9">
        <f>IF(AND((ROW()-7)&gt;=$Q$5,(ROW()-6)&lt;=$Q$3),INDEX(LINEST(OFFSET(AF369,1-$Q$5,0,$Q$5,1),OFFSET(AG369,1-$Q$5,0,$Q$5,9),TRUE,TRUE),1,7),"")</f>
        <v/>
      </c>
      <c r="BC369" s="9">
        <f>IF(AND((ROW()-7)&gt;=$Q$5,(ROW()-6)&lt;=$Q$3),INDEX(LINEST(OFFSET(AF369,1-$Q$5,0,$Q$5,1),OFFSET(AG369,1-$Q$5,0,$Q$5,9),TRUE,TRUE),1,6),"")</f>
        <v/>
      </c>
      <c r="BD369" s="9">
        <f>IF(AND((ROW()-7)&gt;=$Q$5,(ROW()-6)&lt;=$Q$3),INDEX(LINEST(OFFSET(AF369,1-$Q$5,0,$Q$5,1),OFFSET(AG369,1-$Q$5,0,$Q$5,9),TRUE,TRUE),1,5),"")</f>
        <v/>
      </c>
      <c r="BE369" s="9">
        <f>IF(AND((ROW()-7)&gt;=$Q$5,(ROW()-6)&lt;=$Q$3),INDEX(LINEST(OFFSET(AF369,1-$Q$5,0,$Q$5,1),OFFSET(AG369,1-$Q$5,0,$Q$5,9),TRUE,TRUE),1,4),"")</f>
        <v/>
      </c>
      <c r="BF369" s="9">
        <f>IF(AND((ROW()-7)&gt;=$Q$5,(ROW()-6)&lt;=$Q$3),INDEX(LINEST(OFFSET(AF369,1-$Q$5,0,$Q$5,1),OFFSET(AG369,1-$Q$5,0,$Q$5,9),TRUE,TRUE),1,3),"")</f>
        <v/>
      </c>
      <c r="BG369" s="9">
        <f>IF(AND((ROW()-7)&gt;=$Q$5,(ROW()-6)&lt;=$Q$3),INDEX(LINEST(OFFSET(AF369,1-$Q$5,0,$Q$5,1),OFFSET(AG369,1-$Q$5,0,$Q$5,9),TRUE,TRUE),1,2),"")</f>
        <v/>
      </c>
      <c r="BH369" s="9">
        <f>IF(AND((ROW()-7)&gt;=$Q$5,(ROW()-6)&lt;=$Q$3),INDEX(LINEST(OFFSET(AF369,1-$Q$5,0,$Q$5,1),OFFSET(AG369,1-$Q$5,0,$Q$5,9),TRUE,TRUE),1,1),"")</f>
        <v/>
      </c>
      <c r="BI369" s="10">
        <f>IF(AND((ROW()-7)&gt;=$Q$5,(ROW()-6)&lt;=$Q$3),INDEX(LINEST(OFFSET(AF369,1-$Q$5,0,$Q$5,1),OFFSET(AG369,1-$Q$5,0,$Q$5,9),TRUE,TRUE),3,1),"")</f>
        <v/>
      </c>
      <c r="BL369" s="9">
        <f>IF(AND((ROW()-6)&lt;=$Q$3,ISNUMBER(AY368)),AY368/$Q$4+AZ368*AG369+BA368*AH369+BB368*AI369+BC368*AJ369+BD368*AK369+BE368*AL369+BF368*AM369+BG368*AN369+BH368*AO369,"")</f>
        <v/>
      </c>
      <c r="BM369">
        <f>IF(ISNUMBER(BL369),AVERAGE(OFFSET(AF368,1-$Q$5,0,$Q$5,1)),"")</f>
        <v/>
      </c>
      <c r="BN369">
        <f>IF(ISNUMBER(BL369),(AF369-BL369)^2,"")</f>
        <v/>
      </c>
      <c r="BO369">
        <f>IF(ISNUMBER(BL369),AF369^2,"")</f>
        <v/>
      </c>
      <c r="BP369">
        <f>IF(ISNUMBER(BL369),(AF369-BM369)^2,"")</f>
        <v/>
      </c>
    </row>
    <row r="370">
      <c r="O370">
        <f>IF($R370="","",IF($Q$1="Weekly",INT(($R370-2)/7),IF($Q$1="Quarterly",YEAR($R370)*4+ROUNDUP(MONTH($R370)/3),YEAR($R370)*12+MONTH($R370))))</f>
        <v/>
      </c>
      <c r="P370">
        <f>IF($R370="","",IF($R371="",1,IF($O370&lt;&gt;$O371,1,0)))</f>
        <v/>
      </c>
      <c r="Q370">
        <f>IF($P370=1,SUM($P$7:$P370),"")</f>
        <v/>
      </c>
      <c r="R370">
        <f>IF($A370="","",IF(ISNUMBER($A370),$A370,IFERROR(DATEVALUE($A370),NA())))</f>
        <v/>
      </c>
      <c r="S370" s="7">
        <f>IFERROR(INDEX($R$7:$R$60000,MATCH(ROW()-6,$Q$7:$Q$60000,0)),"")</f>
        <v/>
      </c>
      <c r="T370">
        <f>IFERROR(INDEX($B$7:$B$60000,MATCH(ROW()-6,$Q$7:$Q$60000,0))*1,"")</f>
        <v/>
      </c>
      <c r="U370">
        <f>IFERROR(INDEX($C$7:$C$60000,MATCH(ROW()-6,$Q$7:$Q$60000,0))*1,"")</f>
        <v/>
      </c>
      <c r="V370">
        <f>IFERROR(INDEX($D$7:$D$60000,MATCH(ROW()-6,$Q$7:$Q$60000,0))*1,"")</f>
        <v/>
      </c>
      <c r="W370">
        <f>IFERROR(INDEX($E$7:$E$60000,MATCH(ROW()-6,$Q$7:$Q$60000,0))*1,"")</f>
        <v/>
      </c>
      <c r="X370">
        <f>IFERROR(INDEX($F$7:$F$60000,MATCH(ROW()-6,$Q$7:$Q$60000,0))*1,"")</f>
        <v/>
      </c>
      <c r="Y370">
        <f>IFERROR(INDEX($G$7:$G$60000,MATCH(ROW()-6,$Q$7:$Q$60000,0))*1,"")</f>
        <v/>
      </c>
      <c r="Z370">
        <f>IFERROR(INDEX($H$7:$H$60000,MATCH(ROW()-6,$Q$7:$Q$60000,0))*1,"")</f>
        <v/>
      </c>
      <c r="AA370">
        <f>IFERROR(INDEX($I$7:$I$60000,MATCH(ROW()-6,$Q$7:$Q$60000,0))*1,"")</f>
        <v/>
      </c>
      <c r="AB370">
        <f>IFERROR(INDEX($J$7:$J$60000,MATCH(ROW()-6,$Q$7:$Q$60000,0))*1,"")</f>
        <v/>
      </c>
      <c r="AC370">
        <f>IFERROR(INDEX($K$7:$K$60000,MATCH(ROW()-6,$Q$7:$Q$60000,0))*1,"")</f>
        <v/>
      </c>
      <c r="AF370" s="9">
        <f>IF(OR($S370="",$S369=""),"",IF($B$5="diff",($T370-$T369),LN($T370/$T369)))</f>
        <v/>
      </c>
      <c r="AG370" s="9">
        <f>IF(OR($S370="",$S369=""),"",IF($C$5="diff",(U370-U369),LN(U370/U369)))</f>
        <v/>
      </c>
      <c r="AH370" s="9">
        <f>IF(OR($S370="",$S369=""),"",IF($D$5="diff",(V370-V369),LN(V370/V369)))</f>
        <v/>
      </c>
      <c r="AI370" s="9">
        <f>IF(OR($S370="",$S369=""),"",IF($E$5="diff",(W370-W369),LN(W370/W369)))</f>
        <v/>
      </c>
      <c r="AJ370" s="9">
        <f>IF(OR($S370="",$S369=""),"",IF($F$5="diff",(X370-X369),LN(X370/X369)))</f>
        <v/>
      </c>
      <c r="AK370" s="9">
        <f>IF(OR($S370="",$S369=""),"",IF($G$5="diff",(Y370-Y369),LN(Y370/Y369)))</f>
        <v/>
      </c>
      <c r="AL370" s="9">
        <f>IF(OR($S370="",$S369=""),"",IF($H$5="diff",(Z370-Z369),LN(Z370/Z369)))</f>
        <v/>
      </c>
      <c r="AM370" s="9">
        <f>IF(OR($S370="",$S369=""),"",IF($I$5="diff",(AA370-AA369),LN(AA370/AA369)))</f>
        <v/>
      </c>
      <c r="AN370" s="9">
        <f>IF(OR($S370="",$S369=""),"",IF($J$5="diff",(AB370-AB369),LN(AB370/AB369)))</f>
        <v/>
      </c>
      <c r="AO370" s="9">
        <f>IF(OR($S370="",$S369=""),"",IF($K$5="diff",(AC370-AC369),LN(AC370/AC369)))</f>
        <v/>
      </c>
      <c r="AR370" s="9">
        <f>IF($AF370="","",$AU$13+$AU$4*AG370+$AU$5*AH370+$AU$6*AI370+$AU$7*AJ370+$AU$8*AK370+$AU$9*AL370+$AU$10*AM370+$AU$11*AN370+$AU$12*AO370)</f>
        <v/>
      </c>
      <c r="AY370" s="10">
        <f>IF(AND((ROW()-7)&gt;=$Q$5,(ROW()-6)&lt;=$Q$3),INDEX(LINEST(OFFSET(AF370,1-$Q$5,0,$Q$5,1),OFFSET(AG370,1-$Q$5,0,$Q$5,9),TRUE,TRUE),1,10)*$Q$4,"")</f>
        <v/>
      </c>
      <c r="AZ370" s="9">
        <f>IF(AND((ROW()-7)&gt;=$Q$5,(ROW()-6)&lt;=$Q$3),INDEX(LINEST(OFFSET(AF370,1-$Q$5,0,$Q$5,1),OFFSET(AG370,1-$Q$5,0,$Q$5,9),TRUE,TRUE),1,9),"")</f>
        <v/>
      </c>
      <c r="BA370" s="9">
        <f>IF(AND((ROW()-7)&gt;=$Q$5,(ROW()-6)&lt;=$Q$3),INDEX(LINEST(OFFSET(AF370,1-$Q$5,0,$Q$5,1),OFFSET(AG370,1-$Q$5,0,$Q$5,9),TRUE,TRUE),1,8),"")</f>
        <v/>
      </c>
      <c r="BB370" s="9">
        <f>IF(AND((ROW()-7)&gt;=$Q$5,(ROW()-6)&lt;=$Q$3),INDEX(LINEST(OFFSET(AF370,1-$Q$5,0,$Q$5,1),OFFSET(AG370,1-$Q$5,0,$Q$5,9),TRUE,TRUE),1,7),"")</f>
        <v/>
      </c>
      <c r="BC370" s="9">
        <f>IF(AND((ROW()-7)&gt;=$Q$5,(ROW()-6)&lt;=$Q$3),INDEX(LINEST(OFFSET(AF370,1-$Q$5,0,$Q$5,1),OFFSET(AG370,1-$Q$5,0,$Q$5,9),TRUE,TRUE),1,6),"")</f>
        <v/>
      </c>
      <c r="BD370" s="9">
        <f>IF(AND((ROW()-7)&gt;=$Q$5,(ROW()-6)&lt;=$Q$3),INDEX(LINEST(OFFSET(AF370,1-$Q$5,0,$Q$5,1),OFFSET(AG370,1-$Q$5,0,$Q$5,9),TRUE,TRUE),1,5),"")</f>
        <v/>
      </c>
      <c r="BE370" s="9">
        <f>IF(AND((ROW()-7)&gt;=$Q$5,(ROW()-6)&lt;=$Q$3),INDEX(LINEST(OFFSET(AF370,1-$Q$5,0,$Q$5,1),OFFSET(AG370,1-$Q$5,0,$Q$5,9),TRUE,TRUE),1,4),"")</f>
        <v/>
      </c>
      <c r="BF370" s="9">
        <f>IF(AND((ROW()-7)&gt;=$Q$5,(ROW()-6)&lt;=$Q$3),INDEX(LINEST(OFFSET(AF370,1-$Q$5,0,$Q$5,1),OFFSET(AG370,1-$Q$5,0,$Q$5,9),TRUE,TRUE),1,3),"")</f>
        <v/>
      </c>
      <c r="BG370" s="9">
        <f>IF(AND((ROW()-7)&gt;=$Q$5,(ROW()-6)&lt;=$Q$3),INDEX(LINEST(OFFSET(AF370,1-$Q$5,0,$Q$5,1),OFFSET(AG370,1-$Q$5,0,$Q$5,9),TRUE,TRUE),1,2),"")</f>
        <v/>
      </c>
      <c r="BH370" s="9">
        <f>IF(AND((ROW()-7)&gt;=$Q$5,(ROW()-6)&lt;=$Q$3),INDEX(LINEST(OFFSET(AF370,1-$Q$5,0,$Q$5,1),OFFSET(AG370,1-$Q$5,0,$Q$5,9),TRUE,TRUE),1,1),"")</f>
        <v/>
      </c>
      <c r="BI370" s="10">
        <f>IF(AND((ROW()-7)&gt;=$Q$5,(ROW()-6)&lt;=$Q$3),INDEX(LINEST(OFFSET(AF370,1-$Q$5,0,$Q$5,1),OFFSET(AG370,1-$Q$5,0,$Q$5,9),TRUE,TRUE),3,1),"")</f>
        <v/>
      </c>
      <c r="BL370" s="9">
        <f>IF(AND((ROW()-6)&lt;=$Q$3,ISNUMBER(AY369)),AY369/$Q$4+AZ369*AG370+BA369*AH370+BB369*AI370+BC369*AJ370+BD369*AK370+BE369*AL370+BF369*AM370+BG369*AN370+BH369*AO370,"")</f>
        <v/>
      </c>
      <c r="BM370">
        <f>IF(ISNUMBER(BL370),AVERAGE(OFFSET(AF369,1-$Q$5,0,$Q$5,1)),"")</f>
        <v/>
      </c>
      <c r="BN370">
        <f>IF(ISNUMBER(BL370),(AF370-BL370)^2,"")</f>
        <v/>
      </c>
      <c r="BO370">
        <f>IF(ISNUMBER(BL370),AF370^2,"")</f>
        <v/>
      </c>
      <c r="BP370">
        <f>IF(ISNUMBER(BL370),(AF370-BM370)^2,"")</f>
        <v/>
      </c>
    </row>
    <row r="371">
      <c r="O371">
        <f>IF($R371="","",IF($Q$1="Weekly",INT(($R371-2)/7),IF($Q$1="Quarterly",YEAR($R371)*4+ROUNDUP(MONTH($R371)/3),YEAR($R371)*12+MONTH($R371))))</f>
        <v/>
      </c>
      <c r="P371">
        <f>IF($R371="","",IF($R372="",1,IF($O371&lt;&gt;$O372,1,0)))</f>
        <v/>
      </c>
      <c r="Q371">
        <f>IF($P371=1,SUM($P$7:$P371),"")</f>
        <v/>
      </c>
      <c r="R371">
        <f>IF($A371="","",IF(ISNUMBER($A371),$A371,IFERROR(DATEVALUE($A371),NA())))</f>
        <v/>
      </c>
      <c r="S371" s="7">
        <f>IFERROR(INDEX($R$7:$R$60000,MATCH(ROW()-6,$Q$7:$Q$60000,0)),"")</f>
        <v/>
      </c>
      <c r="T371">
        <f>IFERROR(INDEX($B$7:$B$60000,MATCH(ROW()-6,$Q$7:$Q$60000,0))*1,"")</f>
        <v/>
      </c>
      <c r="U371">
        <f>IFERROR(INDEX($C$7:$C$60000,MATCH(ROW()-6,$Q$7:$Q$60000,0))*1,"")</f>
        <v/>
      </c>
      <c r="V371">
        <f>IFERROR(INDEX($D$7:$D$60000,MATCH(ROW()-6,$Q$7:$Q$60000,0))*1,"")</f>
        <v/>
      </c>
      <c r="W371">
        <f>IFERROR(INDEX($E$7:$E$60000,MATCH(ROW()-6,$Q$7:$Q$60000,0))*1,"")</f>
        <v/>
      </c>
      <c r="X371">
        <f>IFERROR(INDEX($F$7:$F$60000,MATCH(ROW()-6,$Q$7:$Q$60000,0))*1,"")</f>
        <v/>
      </c>
      <c r="Y371">
        <f>IFERROR(INDEX($G$7:$G$60000,MATCH(ROW()-6,$Q$7:$Q$60000,0))*1,"")</f>
        <v/>
      </c>
      <c r="Z371">
        <f>IFERROR(INDEX($H$7:$H$60000,MATCH(ROW()-6,$Q$7:$Q$60000,0))*1,"")</f>
        <v/>
      </c>
      <c r="AA371">
        <f>IFERROR(INDEX($I$7:$I$60000,MATCH(ROW()-6,$Q$7:$Q$60000,0))*1,"")</f>
        <v/>
      </c>
      <c r="AB371">
        <f>IFERROR(INDEX($J$7:$J$60000,MATCH(ROW()-6,$Q$7:$Q$60000,0))*1,"")</f>
        <v/>
      </c>
      <c r="AC371">
        <f>IFERROR(INDEX($K$7:$K$60000,MATCH(ROW()-6,$Q$7:$Q$60000,0))*1,"")</f>
        <v/>
      </c>
      <c r="AF371" s="9">
        <f>IF(OR($S371="",$S370=""),"",IF($B$5="diff",($T371-$T370),LN($T371/$T370)))</f>
        <v/>
      </c>
      <c r="AG371" s="9">
        <f>IF(OR($S371="",$S370=""),"",IF($C$5="diff",(U371-U370),LN(U371/U370)))</f>
        <v/>
      </c>
      <c r="AH371" s="9">
        <f>IF(OR($S371="",$S370=""),"",IF($D$5="diff",(V371-V370),LN(V371/V370)))</f>
        <v/>
      </c>
      <c r="AI371" s="9">
        <f>IF(OR($S371="",$S370=""),"",IF($E$5="diff",(W371-W370),LN(W371/W370)))</f>
        <v/>
      </c>
      <c r="AJ371" s="9">
        <f>IF(OR($S371="",$S370=""),"",IF($F$5="diff",(X371-X370),LN(X371/X370)))</f>
        <v/>
      </c>
      <c r="AK371" s="9">
        <f>IF(OR($S371="",$S370=""),"",IF($G$5="diff",(Y371-Y370),LN(Y371/Y370)))</f>
        <v/>
      </c>
      <c r="AL371" s="9">
        <f>IF(OR($S371="",$S370=""),"",IF($H$5="diff",(Z371-Z370),LN(Z371/Z370)))</f>
        <v/>
      </c>
      <c r="AM371" s="9">
        <f>IF(OR($S371="",$S370=""),"",IF($I$5="diff",(AA371-AA370),LN(AA371/AA370)))</f>
        <v/>
      </c>
      <c r="AN371" s="9">
        <f>IF(OR($S371="",$S370=""),"",IF($J$5="diff",(AB371-AB370),LN(AB371/AB370)))</f>
        <v/>
      </c>
      <c r="AO371" s="9">
        <f>IF(OR($S371="",$S370=""),"",IF($K$5="diff",(AC371-AC370),LN(AC371/AC370)))</f>
        <v/>
      </c>
      <c r="AR371" s="9">
        <f>IF($AF371="","",$AU$13+$AU$4*AG371+$AU$5*AH371+$AU$6*AI371+$AU$7*AJ371+$AU$8*AK371+$AU$9*AL371+$AU$10*AM371+$AU$11*AN371+$AU$12*AO371)</f>
        <v/>
      </c>
      <c r="AY371" s="10">
        <f>IF(AND((ROW()-7)&gt;=$Q$5,(ROW()-6)&lt;=$Q$3),INDEX(LINEST(OFFSET(AF371,1-$Q$5,0,$Q$5,1),OFFSET(AG371,1-$Q$5,0,$Q$5,9),TRUE,TRUE),1,10)*$Q$4,"")</f>
        <v/>
      </c>
      <c r="AZ371" s="9">
        <f>IF(AND((ROW()-7)&gt;=$Q$5,(ROW()-6)&lt;=$Q$3),INDEX(LINEST(OFFSET(AF371,1-$Q$5,0,$Q$5,1),OFFSET(AG371,1-$Q$5,0,$Q$5,9),TRUE,TRUE),1,9),"")</f>
        <v/>
      </c>
      <c r="BA371" s="9">
        <f>IF(AND((ROW()-7)&gt;=$Q$5,(ROW()-6)&lt;=$Q$3),INDEX(LINEST(OFFSET(AF371,1-$Q$5,0,$Q$5,1),OFFSET(AG371,1-$Q$5,0,$Q$5,9),TRUE,TRUE),1,8),"")</f>
        <v/>
      </c>
      <c r="BB371" s="9">
        <f>IF(AND((ROW()-7)&gt;=$Q$5,(ROW()-6)&lt;=$Q$3),INDEX(LINEST(OFFSET(AF371,1-$Q$5,0,$Q$5,1),OFFSET(AG371,1-$Q$5,0,$Q$5,9),TRUE,TRUE),1,7),"")</f>
        <v/>
      </c>
      <c r="BC371" s="9">
        <f>IF(AND((ROW()-7)&gt;=$Q$5,(ROW()-6)&lt;=$Q$3),INDEX(LINEST(OFFSET(AF371,1-$Q$5,0,$Q$5,1),OFFSET(AG371,1-$Q$5,0,$Q$5,9),TRUE,TRUE),1,6),"")</f>
        <v/>
      </c>
      <c r="BD371" s="9">
        <f>IF(AND((ROW()-7)&gt;=$Q$5,(ROW()-6)&lt;=$Q$3),INDEX(LINEST(OFFSET(AF371,1-$Q$5,0,$Q$5,1),OFFSET(AG371,1-$Q$5,0,$Q$5,9),TRUE,TRUE),1,5),"")</f>
        <v/>
      </c>
      <c r="BE371" s="9">
        <f>IF(AND((ROW()-7)&gt;=$Q$5,(ROW()-6)&lt;=$Q$3),INDEX(LINEST(OFFSET(AF371,1-$Q$5,0,$Q$5,1),OFFSET(AG371,1-$Q$5,0,$Q$5,9),TRUE,TRUE),1,4),"")</f>
        <v/>
      </c>
      <c r="BF371" s="9">
        <f>IF(AND((ROW()-7)&gt;=$Q$5,(ROW()-6)&lt;=$Q$3),INDEX(LINEST(OFFSET(AF371,1-$Q$5,0,$Q$5,1),OFFSET(AG371,1-$Q$5,0,$Q$5,9),TRUE,TRUE),1,3),"")</f>
        <v/>
      </c>
      <c r="BG371" s="9">
        <f>IF(AND((ROW()-7)&gt;=$Q$5,(ROW()-6)&lt;=$Q$3),INDEX(LINEST(OFFSET(AF371,1-$Q$5,0,$Q$5,1),OFFSET(AG371,1-$Q$5,0,$Q$5,9),TRUE,TRUE),1,2),"")</f>
        <v/>
      </c>
      <c r="BH371" s="9">
        <f>IF(AND((ROW()-7)&gt;=$Q$5,(ROW()-6)&lt;=$Q$3),INDEX(LINEST(OFFSET(AF371,1-$Q$5,0,$Q$5,1),OFFSET(AG371,1-$Q$5,0,$Q$5,9),TRUE,TRUE),1,1),"")</f>
        <v/>
      </c>
      <c r="BI371" s="10">
        <f>IF(AND((ROW()-7)&gt;=$Q$5,(ROW()-6)&lt;=$Q$3),INDEX(LINEST(OFFSET(AF371,1-$Q$5,0,$Q$5,1),OFFSET(AG371,1-$Q$5,0,$Q$5,9),TRUE,TRUE),3,1),"")</f>
        <v/>
      </c>
      <c r="BL371" s="9">
        <f>IF(AND((ROW()-6)&lt;=$Q$3,ISNUMBER(AY370)),AY370/$Q$4+AZ370*AG371+BA370*AH371+BB370*AI371+BC370*AJ371+BD370*AK371+BE370*AL371+BF370*AM371+BG370*AN371+BH370*AO371,"")</f>
        <v/>
      </c>
      <c r="BM371">
        <f>IF(ISNUMBER(BL371),AVERAGE(OFFSET(AF370,1-$Q$5,0,$Q$5,1)),"")</f>
        <v/>
      </c>
      <c r="BN371">
        <f>IF(ISNUMBER(BL371),(AF371-BL371)^2,"")</f>
        <v/>
      </c>
      <c r="BO371">
        <f>IF(ISNUMBER(BL371),AF371^2,"")</f>
        <v/>
      </c>
      <c r="BP371">
        <f>IF(ISNUMBER(BL371),(AF371-BM371)^2,"")</f>
        <v/>
      </c>
    </row>
    <row r="372">
      <c r="O372">
        <f>IF($R372="","",IF($Q$1="Weekly",INT(($R372-2)/7),IF($Q$1="Quarterly",YEAR($R372)*4+ROUNDUP(MONTH($R372)/3),YEAR($R372)*12+MONTH($R372))))</f>
        <v/>
      </c>
      <c r="P372">
        <f>IF($R372="","",IF($R373="",1,IF($O372&lt;&gt;$O373,1,0)))</f>
        <v/>
      </c>
      <c r="Q372">
        <f>IF($P372=1,SUM($P$7:$P372),"")</f>
        <v/>
      </c>
      <c r="R372">
        <f>IF($A372="","",IF(ISNUMBER($A372),$A372,IFERROR(DATEVALUE($A372),NA())))</f>
        <v/>
      </c>
      <c r="S372" s="7">
        <f>IFERROR(INDEX($R$7:$R$60000,MATCH(ROW()-6,$Q$7:$Q$60000,0)),"")</f>
        <v/>
      </c>
      <c r="T372">
        <f>IFERROR(INDEX($B$7:$B$60000,MATCH(ROW()-6,$Q$7:$Q$60000,0))*1,"")</f>
        <v/>
      </c>
      <c r="U372">
        <f>IFERROR(INDEX($C$7:$C$60000,MATCH(ROW()-6,$Q$7:$Q$60000,0))*1,"")</f>
        <v/>
      </c>
      <c r="V372">
        <f>IFERROR(INDEX($D$7:$D$60000,MATCH(ROW()-6,$Q$7:$Q$60000,0))*1,"")</f>
        <v/>
      </c>
      <c r="W372">
        <f>IFERROR(INDEX($E$7:$E$60000,MATCH(ROW()-6,$Q$7:$Q$60000,0))*1,"")</f>
        <v/>
      </c>
      <c r="X372">
        <f>IFERROR(INDEX($F$7:$F$60000,MATCH(ROW()-6,$Q$7:$Q$60000,0))*1,"")</f>
        <v/>
      </c>
      <c r="Y372">
        <f>IFERROR(INDEX($G$7:$G$60000,MATCH(ROW()-6,$Q$7:$Q$60000,0))*1,"")</f>
        <v/>
      </c>
      <c r="Z372">
        <f>IFERROR(INDEX($H$7:$H$60000,MATCH(ROW()-6,$Q$7:$Q$60000,0))*1,"")</f>
        <v/>
      </c>
      <c r="AA372">
        <f>IFERROR(INDEX($I$7:$I$60000,MATCH(ROW()-6,$Q$7:$Q$60000,0))*1,"")</f>
        <v/>
      </c>
      <c r="AB372">
        <f>IFERROR(INDEX($J$7:$J$60000,MATCH(ROW()-6,$Q$7:$Q$60000,0))*1,"")</f>
        <v/>
      </c>
      <c r="AC372">
        <f>IFERROR(INDEX($K$7:$K$60000,MATCH(ROW()-6,$Q$7:$Q$60000,0))*1,"")</f>
        <v/>
      </c>
      <c r="AF372" s="9">
        <f>IF(OR($S372="",$S371=""),"",IF($B$5="diff",($T372-$T371),LN($T372/$T371)))</f>
        <v/>
      </c>
      <c r="AG372" s="9">
        <f>IF(OR($S372="",$S371=""),"",IF($C$5="diff",(U372-U371),LN(U372/U371)))</f>
        <v/>
      </c>
      <c r="AH372" s="9">
        <f>IF(OR($S372="",$S371=""),"",IF($D$5="diff",(V372-V371),LN(V372/V371)))</f>
        <v/>
      </c>
      <c r="AI372" s="9">
        <f>IF(OR($S372="",$S371=""),"",IF($E$5="diff",(W372-W371),LN(W372/W371)))</f>
        <v/>
      </c>
      <c r="AJ372" s="9">
        <f>IF(OR($S372="",$S371=""),"",IF($F$5="diff",(X372-X371),LN(X372/X371)))</f>
        <v/>
      </c>
      <c r="AK372" s="9">
        <f>IF(OR($S372="",$S371=""),"",IF($G$5="diff",(Y372-Y371),LN(Y372/Y371)))</f>
        <v/>
      </c>
      <c r="AL372" s="9">
        <f>IF(OR($S372="",$S371=""),"",IF($H$5="diff",(Z372-Z371),LN(Z372/Z371)))</f>
        <v/>
      </c>
      <c r="AM372" s="9">
        <f>IF(OR($S372="",$S371=""),"",IF($I$5="diff",(AA372-AA371),LN(AA372/AA371)))</f>
        <v/>
      </c>
      <c r="AN372" s="9">
        <f>IF(OR($S372="",$S371=""),"",IF($J$5="diff",(AB372-AB371),LN(AB372/AB371)))</f>
        <v/>
      </c>
      <c r="AO372" s="9">
        <f>IF(OR($S372="",$S371=""),"",IF($K$5="diff",(AC372-AC371),LN(AC372/AC371)))</f>
        <v/>
      </c>
      <c r="AR372" s="9">
        <f>IF($AF372="","",$AU$13+$AU$4*AG372+$AU$5*AH372+$AU$6*AI372+$AU$7*AJ372+$AU$8*AK372+$AU$9*AL372+$AU$10*AM372+$AU$11*AN372+$AU$12*AO372)</f>
        <v/>
      </c>
      <c r="AY372" s="10">
        <f>IF(AND((ROW()-7)&gt;=$Q$5,(ROW()-6)&lt;=$Q$3),INDEX(LINEST(OFFSET(AF372,1-$Q$5,0,$Q$5,1),OFFSET(AG372,1-$Q$5,0,$Q$5,9),TRUE,TRUE),1,10)*$Q$4,"")</f>
        <v/>
      </c>
      <c r="AZ372" s="9">
        <f>IF(AND((ROW()-7)&gt;=$Q$5,(ROW()-6)&lt;=$Q$3),INDEX(LINEST(OFFSET(AF372,1-$Q$5,0,$Q$5,1),OFFSET(AG372,1-$Q$5,0,$Q$5,9),TRUE,TRUE),1,9),"")</f>
        <v/>
      </c>
      <c r="BA372" s="9">
        <f>IF(AND((ROW()-7)&gt;=$Q$5,(ROW()-6)&lt;=$Q$3),INDEX(LINEST(OFFSET(AF372,1-$Q$5,0,$Q$5,1),OFFSET(AG372,1-$Q$5,0,$Q$5,9),TRUE,TRUE),1,8),"")</f>
        <v/>
      </c>
      <c r="BB372" s="9">
        <f>IF(AND((ROW()-7)&gt;=$Q$5,(ROW()-6)&lt;=$Q$3),INDEX(LINEST(OFFSET(AF372,1-$Q$5,0,$Q$5,1),OFFSET(AG372,1-$Q$5,0,$Q$5,9),TRUE,TRUE),1,7),"")</f>
        <v/>
      </c>
      <c r="BC372" s="9">
        <f>IF(AND((ROW()-7)&gt;=$Q$5,(ROW()-6)&lt;=$Q$3),INDEX(LINEST(OFFSET(AF372,1-$Q$5,0,$Q$5,1),OFFSET(AG372,1-$Q$5,0,$Q$5,9),TRUE,TRUE),1,6),"")</f>
        <v/>
      </c>
      <c r="BD372" s="9">
        <f>IF(AND((ROW()-7)&gt;=$Q$5,(ROW()-6)&lt;=$Q$3),INDEX(LINEST(OFFSET(AF372,1-$Q$5,0,$Q$5,1),OFFSET(AG372,1-$Q$5,0,$Q$5,9),TRUE,TRUE),1,5),"")</f>
        <v/>
      </c>
      <c r="BE372" s="9">
        <f>IF(AND((ROW()-7)&gt;=$Q$5,(ROW()-6)&lt;=$Q$3),INDEX(LINEST(OFFSET(AF372,1-$Q$5,0,$Q$5,1),OFFSET(AG372,1-$Q$5,0,$Q$5,9),TRUE,TRUE),1,4),"")</f>
        <v/>
      </c>
      <c r="BF372" s="9">
        <f>IF(AND((ROW()-7)&gt;=$Q$5,(ROW()-6)&lt;=$Q$3),INDEX(LINEST(OFFSET(AF372,1-$Q$5,0,$Q$5,1),OFFSET(AG372,1-$Q$5,0,$Q$5,9),TRUE,TRUE),1,3),"")</f>
        <v/>
      </c>
      <c r="BG372" s="9">
        <f>IF(AND((ROW()-7)&gt;=$Q$5,(ROW()-6)&lt;=$Q$3),INDEX(LINEST(OFFSET(AF372,1-$Q$5,0,$Q$5,1),OFFSET(AG372,1-$Q$5,0,$Q$5,9),TRUE,TRUE),1,2),"")</f>
        <v/>
      </c>
      <c r="BH372" s="9">
        <f>IF(AND((ROW()-7)&gt;=$Q$5,(ROW()-6)&lt;=$Q$3),INDEX(LINEST(OFFSET(AF372,1-$Q$5,0,$Q$5,1),OFFSET(AG372,1-$Q$5,0,$Q$5,9),TRUE,TRUE),1,1),"")</f>
        <v/>
      </c>
      <c r="BI372" s="10">
        <f>IF(AND((ROW()-7)&gt;=$Q$5,(ROW()-6)&lt;=$Q$3),INDEX(LINEST(OFFSET(AF372,1-$Q$5,0,$Q$5,1),OFFSET(AG372,1-$Q$5,0,$Q$5,9),TRUE,TRUE),3,1),"")</f>
        <v/>
      </c>
      <c r="BL372" s="9">
        <f>IF(AND((ROW()-6)&lt;=$Q$3,ISNUMBER(AY371)),AY371/$Q$4+AZ371*AG372+BA371*AH372+BB371*AI372+BC371*AJ372+BD371*AK372+BE371*AL372+BF371*AM372+BG371*AN372+BH371*AO372,"")</f>
        <v/>
      </c>
      <c r="BM372">
        <f>IF(ISNUMBER(BL372),AVERAGE(OFFSET(AF371,1-$Q$5,0,$Q$5,1)),"")</f>
        <v/>
      </c>
      <c r="BN372">
        <f>IF(ISNUMBER(BL372),(AF372-BL372)^2,"")</f>
        <v/>
      </c>
      <c r="BO372">
        <f>IF(ISNUMBER(BL372),AF372^2,"")</f>
        <v/>
      </c>
      <c r="BP372">
        <f>IF(ISNUMBER(BL372),(AF372-BM372)^2,"")</f>
        <v/>
      </c>
    </row>
    <row r="373">
      <c r="O373">
        <f>IF($R373="","",IF($Q$1="Weekly",INT(($R373-2)/7),IF($Q$1="Quarterly",YEAR($R373)*4+ROUNDUP(MONTH($R373)/3),YEAR($R373)*12+MONTH($R373))))</f>
        <v/>
      </c>
      <c r="P373">
        <f>IF($R373="","",IF($R374="",1,IF($O373&lt;&gt;$O374,1,0)))</f>
        <v/>
      </c>
      <c r="Q373">
        <f>IF($P373=1,SUM($P$7:$P373),"")</f>
        <v/>
      </c>
      <c r="R373">
        <f>IF($A373="","",IF(ISNUMBER($A373),$A373,IFERROR(DATEVALUE($A373),NA())))</f>
        <v/>
      </c>
      <c r="S373" s="7">
        <f>IFERROR(INDEX($R$7:$R$60000,MATCH(ROW()-6,$Q$7:$Q$60000,0)),"")</f>
        <v/>
      </c>
      <c r="T373">
        <f>IFERROR(INDEX($B$7:$B$60000,MATCH(ROW()-6,$Q$7:$Q$60000,0))*1,"")</f>
        <v/>
      </c>
      <c r="U373">
        <f>IFERROR(INDEX($C$7:$C$60000,MATCH(ROW()-6,$Q$7:$Q$60000,0))*1,"")</f>
        <v/>
      </c>
      <c r="V373">
        <f>IFERROR(INDEX($D$7:$D$60000,MATCH(ROW()-6,$Q$7:$Q$60000,0))*1,"")</f>
        <v/>
      </c>
      <c r="W373">
        <f>IFERROR(INDEX($E$7:$E$60000,MATCH(ROW()-6,$Q$7:$Q$60000,0))*1,"")</f>
        <v/>
      </c>
      <c r="X373">
        <f>IFERROR(INDEX($F$7:$F$60000,MATCH(ROW()-6,$Q$7:$Q$60000,0))*1,"")</f>
        <v/>
      </c>
      <c r="Y373">
        <f>IFERROR(INDEX($G$7:$G$60000,MATCH(ROW()-6,$Q$7:$Q$60000,0))*1,"")</f>
        <v/>
      </c>
      <c r="Z373">
        <f>IFERROR(INDEX($H$7:$H$60000,MATCH(ROW()-6,$Q$7:$Q$60000,0))*1,"")</f>
        <v/>
      </c>
      <c r="AA373">
        <f>IFERROR(INDEX($I$7:$I$60000,MATCH(ROW()-6,$Q$7:$Q$60000,0))*1,"")</f>
        <v/>
      </c>
      <c r="AB373">
        <f>IFERROR(INDEX($J$7:$J$60000,MATCH(ROW()-6,$Q$7:$Q$60000,0))*1,"")</f>
        <v/>
      </c>
      <c r="AC373">
        <f>IFERROR(INDEX($K$7:$K$60000,MATCH(ROW()-6,$Q$7:$Q$60000,0))*1,"")</f>
        <v/>
      </c>
      <c r="AF373" s="9">
        <f>IF(OR($S373="",$S372=""),"",IF($B$5="diff",($T373-$T372),LN($T373/$T372)))</f>
        <v/>
      </c>
      <c r="AG373" s="9">
        <f>IF(OR($S373="",$S372=""),"",IF($C$5="diff",(U373-U372),LN(U373/U372)))</f>
        <v/>
      </c>
      <c r="AH373" s="9">
        <f>IF(OR($S373="",$S372=""),"",IF($D$5="diff",(V373-V372),LN(V373/V372)))</f>
        <v/>
      </c>
      <c r="AI373" s="9">
        <f>IF(OR($S373="",$S372=""),"",IF($E$5="diff",(W373-W372),LN(W373/W372)))</f>
        <v/>
      </c>
      <c r="AJ373" s="9">
        <f>IF(OR($S373="",$S372=""),"",IF($F$5="diff",(X373-X372),LN(X373/X372)))</f>
        <v/>
      </c>
      <c r="AK373" s="9">
        <f>IF(OR($S373="",$S372=""),"",IF($G$5="diff",(Y373-Y372),LN(Y373/Y372)))</f>
        <v/>
      </c>
      <c r="AL373" s="9">
        <f>IF(OR($S373="",$S372=""),"",IF($H$5="diff",(Z373-Z372),LN(Z373/Z372)))</f>
        <v/>
      </c>
      <c r="AM373" s="9">
        <f>IF(OR($S373="",$S372=""),"",IF($I$5="diff",(AA373-AA372),LN(AA373/AA372)))</f>
        <v/>
      </c>
      <c r="AN373" s="9">
        <f>IF(OR($S373="",$S372=""),"",IF($J$5="diff",(AB373-AB372),LN(AB373/AB372)))</f>
        <v/>
      </c>
      <c r="AO373" s="9">
        <f>IF(OR($S373="",$S372=""),"",IF($K$5="diff",(AC373-AC372),LN(AC373/AC372)))</f>
        <v/>
      </c>
      <c r="AR373" s="9">
        <f>IF($AF373="","",$AU$13+$AU$4*AG373+$AU$5*AH373+$AU$6*AI373+$AU$7*AJ373+$AU$8*AK373+$AU$9*AL373+$AU$10*AM373+$AU$11*AN373+$AU$12*AO373)</f>
        <v/>
      </c>
      <c r="AY373" s="10">
        <f>IF(AND((ROW()-7)&gt;=$Q$5,(ROW()-6)&lt;=$Q$3),INDEX(LINEST(OFFSET(AF373,1-$Q$5,0,$Q$5,1),OFFSET(AG373,1-$Q$5,0,$Q$5,9),TRUE,TRUE),1,10)*$Q$4,"")</f>
        <v/>
      </c>
      <c r="AZ373" s="9">
        <f>IF(AND((ROW()-7)&gt;=$Q$5,(ROW()-6)&lt;=$Q$3),INDEX(LINEST(OFFSET(AF373,1-$Q$5,0,$Q$5,1),OFFSET(AG373,1-$Q$5,0,$Q$5,9),TRUE,TRUE),1,9),"")</f>
        <v/>
      </c>
      <c r="BA373" s="9">
        <f>IF(AND((ROW()-7)&gt;=$Q$5,(ROW()-6)&lt;=$Q$3),INDEX(LINEST(OFFSET(AF373,1-$Q$5,0,$Q$5,1),OFFSET(AG373,1-$Q$5,0,$Q$5,9),TRUE,TRUE),1,8),"")</f>
        <v/>
      </c>
      <c r="BB373" s="9">
        <f>IF(AND((ROW()-7)&gt;=$Q$5,(ROW()-6)&lt;=$Q$3),INDEX(LINEST(OFFSET(AF373,1-$Q$5,0,$Q$5,1),OFFSET(AG373,1-$Q$5,0,$Q$5,9),TRUE,TRUE),1,7),"")</f>
        <v/>
      </c>
      <c r="BC373" s="9">
        <f>IF(AND((ROW()-7)&gt;=$Q$5,(ROW()-6)&lt;=$Q$3),INDEX(LINEST(OFFSET(AF373,1-$Q$5,0,$Q$5,1),OFFSET(AG373,1-$Q$5,0,$Q$5,9),TRUE,TRUE),1,6),"")</f>
        <v/>
      </c>
      <c r="BD373" s="9">
        <f>IF(AND((ROW()-7)&gt;=$Q$5,(ROW()-6)&lt;=$Q$3),INDEX(LINEST(OFFSET(AF373,1-$Q$5,0,$Q$5,1),OFFSET(AG373,1-$Q$5,0,$Q$5,9),TRUE,TRUE),1,5),"")</f>
        <v/>
      </c>
      <c r="BE373" s="9">
        <f>IF(AND((ROW()-7)&gt;=$Q$5,(ROW()-6)&lt;=$Q$3),INDEX(LINEST(OFFSET(AF373,1-$Q$5,0,$Q$5,1),OFFSET(AG373,1-$Q$5,0,$Q$5,9),TRUE,TRUE),1,4),"")</f>
        <v/>
      </c>
      <c r="BF373" s="9">
        <f>IF(AND((ROW()-7)&gt;=$Q$5,(ROW()-6)&lt;=$Q$3),INDEX(LINEST(OFFSET(AF373,1-$Q$5,0,$Q$5,1),OFFSET(AG373,1-$Q$5,0,$Q$5,9),TRUE,TRUE),1,3),"")</f>
        <v/>
      </c>
      <c r="BG373" s="9">
        <f>IF(AND((ROW()-7)&gt;=$Q$5,(ROW()-6)&lt;=$Q$3),INDEX(LINEST(OFFSET(AF373,1-$Q$5,0,$Q$5,1),OFFSET(AG373,1-$Q$5,0,$Q$5,9),TRUE,TRUE),1,2),"")</f>
        <v/>
      </c>
      <c r="BH373" s="9">
        <f>IF(AND((ROW()-7)&gt;=$Q$5,(ROW()-6)&lt;=$Q$3),INDEX(LINEST(OFFSET(AF373,1-$Q$5,0,$Q$5,1),OFFSET(AG373,1-$Q$5,0,$Q$5,9),TRUE,TRUE),1,1),"")</f>
        <v/>
      </c>
      <c r="BI373" s="10">
        <f>IF(AND((ROW()-7)&gt;=$Q$5,(ROW()-6)&lt;=$Q$3),INDEX(LINEST(OFFSET(AF373,1-$Q$5,0,$Q$5,1),OFFSET(AG373,1-$Q$5,0,$Q$5,9),TRUE,TRUE),3,1),"")</f>
        <v/>
      </c>
      <c r="BL373" s="9">
        <f>IF(AND((ROW()-6)&lt;=$Q$3,ISNUMBER(AY372)),AY372/$Q$4+AZ372*AG373+BA372*AH373+BB372*AI373+BC372*AJ373+BD372*AK373+BE372*AL373+BF372*AM373+BG372*AN373+BH372*AO373,"")</f>
        <v/>
      </c>
      <c r="BM373">
        <f>IF(ISNUMBER(BL373),AVERAGE(OFFSET(AF372,1-$Q$5,0,$Q$5,1)),"")</f>
        <v/>
      </c>
      <c r="BN373">
        <f>IF(ISNUMBER(BL373),(AF373-BL373)^2,"")</f>
        <v/>
      </c>
      <c r="BO373">
        <f>IF(ISNUMBER(BL373),AF373^2,"")</f>
        <v/>
      </c>
      <c r="BP373">
        <f>IF(ISNUMBER(BL373),(AF373-BM373)^2,"")</f>
        <v/>
      </c>
    </row>
    <row r="374">
      <c r="O374">
        <f>IF($R374="","",IF($Q$1="Weekly",INT(($R374-2)/7),IF($Q$1="Quarterly",YEAR($R374)*4+ROUNDUP(MONTH($R374)/3),YEAR($R374)*12+MONTH($R374))))</f>
        <v/>
      </c>
      <c r="P374">
        <f>IF($R374="","",IF($R375="",1,IF($O374&lt;&gt;$O375,1,0)))</f>
        <v/>
      </c>
      <c r="Q374">
        <f>IF($P374=1,SUM($P$7:$P374),"")</f>
        <v/>
      </c>
      <c r="R374">
        <f>IF($A374="","",IF(ISNUMBER($A374),$A374,IFERROR(DATEVALUE($A374),NA())))</f>
        <v/>
      </c>
      <c r="S374" s="7">
        <f>IFERROR(INDEX($R$7:$R$60000,MATCH(ROW()-6,$Q$7:$Q$60000,0)),"")</f>
        <v/>
      </c>
      <c r="T374">
        <f>IFERROR(INDEX($B$7:$B$60000,MATCH(ROW()-6,$Q$7:$Q$60000,0))*1,"")</f>
        <v/>
      </c>
      <c r="U374">
        <f>IFERROR(INDEX($C$7:$C$60000,MATCH(ROW()-6,$Q$7:$Q$60000,0))*1,"")</f>
        <v/>
      </c>
      <c r="V374">
        <f>IFERROR(INDEX($D$7:$D$60000,MATCH(ROW()-6,$Q$7:$Q$60000,0))*1,"")</f>
        <v/>
      </c>
      <c r="W374">
        <f>IFERROR(INDEX($E$7:$E$60000,MATCH(ROW()-6,$Q$7:$Q$60000,0))*1,"")</f>
        <v/>
      </c>
      <c r="X374">
        <f>IFERROR(INDEX($F$7:$F$60000,MATCH(ROW()-6,$Q$7:$Q$60000,0))*1,"")</f>
        <v/>
      </c>
      <c r="Y374">
        <f>IFERROR(INDEX($G$7:$G$60000,MATCH(ROW()-6,$Q$7:$Q$60000,0))*1,"")</f>
        <v/>
      </c>
      <c r="Z374">
        <f>IFERROR(INDEX($H$7:$H$60000,MATCH(ROW()-6,$Q$7:$Q$60000,0))*1,"")</f>
        <v/>
      </c>
      <c r="AA374">
        <f>IFERROR(INDEX($I$7:$I$60000,MATCH(ROW()-6,$Q$7:$Q$60000,0))*1,"")</f>
        <v/>
      </c>
      <c r="AB374">
        <f>IFERROR(INDEX($J$7:$J$60000,MATCH(ROW()-6,$Q$7:$Q$60000,0))*1,"")</f>
        <v/>
      </c>
      <c r="AC374">
        <f>IFERROR(INDEX($K$7:$K$60000,MATCH(ROW()-6,$Q$7:$Q$60000,0))*1,"")</f>
        <v/>
      </c>
      <c r="AF374" s="9">
        <f>IF(OR($S374="",$S373=""),"",IF($B$5="diff",($T374-$T373),LN($T374/$T373)))</f>
        <v/>
      </c>
      <c r="AG374" s="9">
        <f>IF(OR($S374="",$S373=""),"",IF($C$5="diff",(U374-U373),LN(U374/U373)))</f>
        <v/>
      </c>
      <c r="AH374" s="9">
        <f>IF(OR($S374="",$S373=""),"",IF($D$5="diff",(V374-V373),LN(V374/V373)))</f>
        <v/>
      </c>
      <c r="AI374" s="9">
        <f>IF(OR($S374="",$S373=""),"",IF($E$5="diff",(W374-W373),LN(W374/W373)))</f>
        <v/>
      </c>
      <c r="AJ374" s="9">
        <f>IF(OR($S374="",$S373=""),"",IF($F$5="diff",(X374-X373),LN(X374/X373)))</f>
        <v/>
      </c>
      <c r="AK374" s="9">
        <f>IF(OR($S374="",$S373=""),"",IF($G$5="diff",(Y374-Y373),LN(Y374/Y373)))</f>
        <v/>
      </c>
      <c r="AL374" s="9">
        <f>IF(OR($S374="",$S373=""),"",IF($H$5="diff",(Z374-Z373),LN(Z374/Z373)))</f>
        <v/>
      </c>
      <c r="AM374" s="9">
        <f>IF(OR($S374="",$S373=""),"",IF($I$5="diff",(AA374-AA373),LN(AA374/AA373)))</f>
        <v/>
      </c>
      <c r="AN374" s="9">
        <f>IF(OR($S374="",$S373=""),"",IF($J$5="diff",(AB374-AB373),LN(AB374/AB373)))</f>
        <v/>
      </c>
      <c r="AO374" s="9">
        <f>IF(OR($S374="",$S373=""),"",IF($K$5="diff",(AC374-AC373),LN(AC374/AC373)))</f>
        <v/>
      </c>
      <c r="AR374" s="9">
        <f>IF($AF374="","",$AU$13+$AU$4*AG374+$AU$5*AH374+$AU$6*AI374+$AU$7*AJ374+$AU$8*AK374+$AU$9*AL374+$AU$10*AM374+$AU$11*AN374+$AU$12*AO374)</f>
        <v/>
      </c>
      <c r="AY374" s="10">
        <f>IF(AND((ROW()-7)&gt;=$Q$5,(ROW()-6)&lt;=$Q$3),INDEX(LINEST(OFFSET(AF374,1-$Q$5,0,$Q$5,1),OFFSET(AG374,1-$Q$5,0,$Q$5,9),TRUE,TRUE),1,10)*$Q$4,"")</f>
        <v/>
      </c>
      <c r="AZ374" s="9">
        <f>IF(AND((ROW()-7)&gt;=$Q$5,(ROW()-6)&lt;=$Q$3),INDEX(LINEST(OFFSET(AF374,1-$Q$5,0,$Q$5,1),OFFSET(AG374,1-$Q$5,0,$Q$5,9),TRUE,TRUE),1,9),"")</f>
        <v/>
      </c>
      <c r="BA374" s="9">
        <f>IF(AND((ROW()-7)&gt;=$Q$5,(ROW()-6)&lt;=$Q$3),INDEX(LINEST(OFFSET(AF374,1-$Q$5,0,$Q$5,1),OFFSET(AG374,1-$Q$5,0,$Q$5,9),TRUE,TRUE),1,8),"")</f>
        <v/>
      </c>
      <c r="BB374" s="9">
        <f>IF(AND((ROW()-7)&gt;=$Q$5,(ROW()-6)&lt;=$Q$3),INDEX(LINEST(OFFSET(AF374,1-$Q$5,0,$Q$5,1),OFFSET(AG374,1-$Q$5,0,$Q$5,9),TRUE,TRUE),1,7),"")</f>
        <v/>
      </c>
      <c r="BC374" s="9">
        <f>IF(AND((ROW()-7)&gt;=$Q$5,(ROW()-6)&lt;=$Q$3),INDEX(LINEST(OFFSET(AF374,1-$Q$5,0,$Q$5,1),OFFSET(AG374,1-$Q$5,0,$Q$5,9),TRUE,TRUE),1,6),"")</f>
        <v/>
      </c>
      <c r="BD374" s="9">
        <f>IF(AND((ROW()-7)&gt;=$Q$5,(ROW()-6)&lt;=$Q$3),INDEX(LINEST(OFFSET(AF374,1-$Q$5,0,$Q$5,1),OFFSET(AG374,1-$Q$5,0,$Q$5,9),TRUE,TRUE),1,5),"")</f>
        <v/>
      </c>
      <c r="BE374" s="9">
        <f>IF(AND((ROW()-7)&gt;=$Q$5,(ROW()-6)&lt;=$Q$3),INDEX(LINEST(OFFSET(AF374,1-$Q$5,0,$Q$5,1),OFFSET(AG374,1-$Q$5,0,$Q$5,9),TRUE,TRUE),1,4),"")</f>
        <v/>
      </c>
      <c r="BF374" s="9">
        <f>IF(AND((ROW()-7)&gt;=$Q$5,(ROW()-6)&lt;=$Q$3),INDEX(LINEST(OFFSET(AF374,1-$Q$5,0,$Q$5,1),OFFSET(AG374,1-$Q$5,0,$Q$5,9),TRUE,TRUE),1,3),"")</f>
        <v/>
      </c>
      <c r="BG374" s="9">
        <f>IF(AND((ROW()-7)&gt;=$Q$5,(ROW()-6)&lt;=$Q$3),INDEX(LINEST(OFFSET(AF374,1-$Q$5,0,$Q$5,1),OFFSET(AG374,1-$Q$5,0,$Q$5,9),TRUE,TRUE),1,2),"")</f>
        <v/>
      </c>
      <c r="BH374" s="9">
        <f>IF(AND((ROW()-7)&gt;=$Q$5,(ROW()-6)&lt;=$Q$3),INDEX(LINEST(OFFSET(AF374,1-$Q$5,0,$Q$5,1),OFFSET(AG374,1-$Q$5,0,$Q$5,9),TRUE,TRUE),1,1),"")</f>
        <v/>
      </c>
      <c r="BI374" s="10">
        <f>IF(AND((ROW()-7)&gt;=$Q$5,(ROW()-6)&lt;=$Q$3),INDEX(LINEST(OFFSET(AF374,1-$Q$5,0,$Q$5,1),OFFSET(AG374,1-$Q$5,0,$Q$5,9),TRUE,TRUE),3,1),"")</f>
        <v/>
      </c>
      <c r="BL374" s="9">
        <f>IF(AND((ROW()-6)&lt;=$Q$3,ISNUMBER(AY373)),AY373/$Q$4+AZ373*AG374+BA373*AH374+BB373*AI374+BC373*AJ374+BD373*AK374+BE373*AL374+BF373*AM374+BG373*AN374+BH373*AO374,"")</f>
        <v/>
      </c>
      <c r="BM374">
        <f>IF(ISNUMBER(BL374),AVERAGE(OFFSET(AF373,1-$Q$5,0,$Q$5,1)),"")</f>
        <v/>
      </c>
      <c r="BN374">
        <f>IF(ISNUMBER(BL374),(AF374-BL374)^2,"")</f>
        <v/>
      </c>
      <c r="BO374">
        <f>IF(ISNUMBER(BL374),AF374^2,"")</f>
        <v/>
      </c>
      <c r="BP374">
        <f>IF(ISNUMBER(BL374),(AF374-BM374)^2,"")</f>
        <v/>
      </c>
    </row>
    <row r="375">
      <c r="O375">
        <f>IF($R375="","",IF($Q$1="Weekly",INT(($R375-2)/7),IF($Q$1="Quarterly",YEAR($R375)*4+ROUNDUP(MONTH($R375)/3),YEAR($R375)*12+MONTH($R375))))</f>
        <v/>
      </c>
      <c r="P375">
        <f>IF($R375="","",IF($R376="",1,IF($O375&lt;&gt;$O376,1,0)))</f>
        <v/>
      </c>
      <c r="Q375">
        <f>IF($P375=1,SUM($P$7:$P375),"")</f>
        <v/>
      </c>
      <c r="R375">
        <f>IF($A375="","",IF(ISNUMBER($A375),$A375,IFERROR(DATEVALUE($A375),NA())))</f>
        <v/>
      </c>
      <c r="S375" s="7">
        <f>IFERROR(INDEX($R$7:$R$60000,MATCH(ROW()-6,$Q$7:$Q$60000,0)),"")</f>
        <v/>
      </c>
      <c r="T375">
        <f>IFERROR(INDEX($B$7:$B$60000,MATCH(ROW()-6,$Q$7:$Q$60000,0))*1,"")</f>
        <v/>
      </c>
      <c r="U375">
        <f>IFERROR(INDEX($C$7:$C$60000,MATCH(ROW()-6,$Q$7:$Q$60000,0))*1,"")</f>
        <v/>
      </c>
      <c r="V375">
        <f>IFERROR(INDEX($D$7:$D$60000,MATCH(ROW()-6,$Q$7:$Q$60000,0))*1,"")</f>
        <v/>
      </c>
      <c r="W375">
        <f>IFERROR(INDEX($E$7:$E$60000,MATCH(ROW()-6,$Q$7:$Q$60000,0))*1,"")</f>
        <v/>
      </c>
      <c r="X375">
        <f>IFERROR(INDEX($F$7:$F$60000,MATCH(ROW()-6,$Q$7:$Q$60000,0))*1,"")</f>
        <v/>
      </c>
      <c r="Y375">
        <f>IFERROR(INDEX($G$7:$G$60000,MATCH(ROW()-6,$Q$7:$Q$60000,0))*1,"")</f>
        <v/>
      </c>
      <c r="Z375">
        <f>IFERROR(INDEX($H$7:$H$60000,MATCH(ROW()-6,$Q$7:$Q$60000,0))*1,"")</f>
        <v/>
      </c>
      <c r="AA375">
        <f>IFERROR(INDEX($I$7:$I$60000,MATCH(ROW()-6,$Q$7:$Q$60000,0))*1,"")</f>
        <v/>
      </c>
      <c r="AB375">
        <f>IFERROR(INDEX($J$7:$J$60000,MATCH(ROW()-6,$Q$7:$Q$60000,0))*1,"")</f>
        <v/>
      </c>
      <c r="AC375">
        <f>IFERROR(INDEX($K$7:$K$60000,MATCH(ROW()-6,$Q$7:$Q$60000,0))*1,"")</f>
        <v/>
      </c>
      <c r="AF375" s="9">
        <f>IF(OR($S375="",$S374=""),"",IF($B$5="diff",($T375-$T374),LN($T375/$T374)))</f>
        <v/>
      </c>
      <c r="AG375" s="9">
        <f>IF(OR($S375="",$S374=""),"",IF($C$5="diff",(U375-U374),LN(U375/U374)))</f>
        <v/>
      </c>
      <c r="AH375" s="9">
        <f>IF(OR($S375="",$S374=""),"",IF($D$5="diff",(V375-V374),LN(V375/V374)))</f>
        <v/>
      </c>
      <c r="AI375" s="9">
        <f>IF(OR($S375="",$S374=""),"",IF($E$5="diff",(W375-W374),LN(W375/W374)))</f>
        <v/>
      </c>
      <c r="AJ375" s="9">
        <f>IF(OR($S375="",$S374=""),"",IF($F$5="diff",(X375-X374),LN(X375/X374)))</f>
        <v/>
      </c>
      <c r="AK375" s="9">
        <f>IF(OR($S375="",$S374=""),"",IF($G$5="diff",(Y375-Y374),LN(Y375/Y374)))</f>
        <v/>
      </c>
      <c r="AL375" s="9">
        <f>IF(OR($S375="",$S374=""),"",IF($H$5="diff",(Z375-Z374),LN(Z375/Z374)))</f>
        <v/>
      </c>
      <c r="AM375" s="9">
        <f>IF(OR($S375="",$S374=""),"",IF($I$5="diff",(AA375-AA374),LN(AA375/AA374)))</f>
        <v/>
      </c>
      <c r="AN375" s="9">
        <f>IF(OR($S375="",$S374=""),"",IF($J$5="diff",(AB375-AB374),LN(AB375/AB374)))</f>
        <v/>
      </c>
      <c r="AO375" s="9">
        <f>IF(OR($S375="",$S374=""),"",IF($K$5="diff",(AC375-AC374),LN(AC375/AC374)))</f>
        <v/>
      </c>
      <c r="AR375" s="9">
        <f>IF($AF375="","",$AU$13+$AU$4*AG375+$AU$5*AH375+$AU$6*AI375+$AU$7*AJ375+$AU$8*AK375+$AU$9*AL375+$AU$10*AM375+$AU$11*AN375+$AU$12*AO375)</f>
        <v/>
      </c>
      <c r="AY375" s="10">
        <f>IF(AND((ROW()-7)&gt;=$Q$5,(ROW()-6)&lt;=$Q$3),INDEX(LINEST(OFFSET(AF375,1-$Q$5,0,$Q$5,1),OFFSET(AG375,1-$Q$5,0,$Q$5,9),TRUE,TRUE),1,10)*$Q$4,"")</f>
        <v/>
      </c>
      <c r="AZ375" s="9">
        <f>IF(AND((ROW()-7)&gt;=$Q$5,(ROW()-6)&lt;=$Q$3),INDEX(LINEST(OFFSET(AF375,1-$Q$5,0,$Q$5,1),OFFSET(AG375,1-$Q$5,0,$Q$5,9),TRUE,TRUE),1,9),"")</f>
        <v/>
      </c>
      <c r="BA375" s="9">
        <f>IF(AND((ROW()-7)&gt;=$Q$5,(ROW()-6)&lt;=$Q$3),INDEX(LINEST(OFFSET(AF375,1-$Q$5,0,$Q$5,1),OFFSET(AG375,1-$Q$5,0,$Q$5,9),TRUE,TRUE),1,8),"")</f>
        <v/>
      </c>
      <c r="BB375" s="9">
        <f>IF(AND((ROW()-7)&gt;=$Q$5,(ROW()-6)&lt;=$Q$3),INDEX(LINEST(OFFSET(AF375,1-$Q$5,0,$Q$5,1),OFFSET(AG375,1-$Q$5,0,$Q$5,9),TRUE,TRUE),1,7),"")</f>
        <v/>
      </c>
      <c r="BC375" s="9">
        <f>IF(AND((ROW()-7)&gt;=$Q$5,(ROW()-6)&lt;=$Q$3),INDEX(LINEST(OFFSET(AF375,1-$Q$5,0,$Q$5,1),OFFSET(AG375,1-$Q$5,0,$Q$5,9),TRUE,TRUE),1,6),"")</f>
        <v/>
      </c>
      <c r="BD375" s="9">
        <f>IF(AND((ROW()-7)&gt;=$Q$5,(ROW()-6)&lt;=$Q$3),INDEX(LINEST(OFFSET(AF375,1-$Q$5,0,$Q$5,1),OFFSET(AG375,1-$Q$5,0,$Q$5,9),TRUE,TRUE),1,5),"")</f>
        <v/>
      </c>
      <c r="BE375" s="9">
        <f>IF(AND((ROW()-7)&gt;=$Q$5,(ROW()-6)&lt;=$Q$3),INDEX(LINEST(OFFSET(AF375,1-$Q$5,0,$Q$5,1),OFFSET(AG375,1-$Q$5,0,$Q$5,9),TRUE,TRUE),1,4),"")</f>
        <v/>
      </c>
      <c r="BF375" s="9">
        <f>IF(AND((ROW()-7)&gt;=$Q$5,(ROW()-6)&lt;=$Q$3),INDEX(LINEST(OFFSET(AF375,1-$Q$5,0,$Q$5,1),OFFSET(AG375,1-$Q$5,0,$Q$5,9),TRUE,TRUE),1,3),"")</f>
        <v/>
      </c>
      <c r="BG375" s="9">
        <f>IF(AND((ROW()-7)&gt;=$Q$5,(ROW()-6)&lt;=$Q$3),INDEX(LINEST(OFFSET(AF375,1-$Q$5,0,$Q$5,1),OFFSET(AG375,1-$Q$5,0,$Q$5,9),TRUE,TRUE),1,2),"")</f>
        <v/>
      </c>
      <c r="BH375" s="9">
        <f>IF(AND((ROW()-7)&gt;=$Q$5,(ROW()-6)&lt;=$Q$3),INDEX(LINEST(OFFSET(AF375,1-$Q$5,0,$Q$5,1),OFFSET(AG375,1-$Q$5,0,$Q$5,9),TRUE,TRUE),1,1),"")</f>
        <v/>
      </c>
      <c r="BI375" s="10">
        <f>IF(AND((ROW()-7)&gt;=$Q$5,(ROW()-6)&lt;=$Q$3),INDEX(LINEST(OFFSET(AF375,1-$Q$5,0,$Q$5,1),OFFSET(AG375,1-$Q$5,0,$Q$5,9),TRUE,TRUE),3,1),"")</f>
        <v/>
      </c>
      <c r="BL375" s="9">
        <f>IF(AND((ROW()-6)&lt;=$Q$3,ISNUMBER(AY374)),AY374/$Q$4+AZ374*AG375+BA374*AH375+BB374*AI375+BC374*AJ375+BD374*AK375+BE374*AL375+BF374*AM375+BG374*AN375+BH374*AO375,"")</f>
        <v/>
      </c>
      <c r="BM375">
        <f>IF(ISNUMBER(BL375),AVERAGE(OFFSET(AF374,1-$Q$5,0,$Q$5,1)),"")</f>
        <v/>
      </c>
      <c r="BN375">
        <f>IF(ISNUMBER(BL375),(AF375-BL375)^2,"")</f>
        <v/>
      </c>
      <c r="BO375">
        <f>IF(ISNUMBER(BL375),AF375^2,"")</f>
        <v/>
      </c>
      <c r="BP375">
        <f>IF(ISNUMBER(BL375),(AF375-BM375)^2,"")</f>
        <v/>
      </c>
    </row>
    <row r="376">
      <c r="O376">
        <f>IF($R376="","",IF($Q$1="Weekly",INT(($R376-2)/7),IF($Q$1="Quarterly",YEAR($R376)*4+ROUNDUP(MONTH($R376)/3),YEAR($R376)*12+MONTH($R376))))</f>
        <v/>
      </c>
      <c r="P376">
        <f>IF($R376="","",IF($R377="",1,IF($O376&lt;&gt;$O377,1,0)))</f>
        <v/>
      </c>
      <c r="Q376">
        <f>IF($P376=1,SUM($P$7:$P376),"")</f>
        <v/>
      </c>
      <c r="R376">
        <f>IF($A376="","",IF(ISNUMBER($A376),$A376,IFERROR(DATEVALUE($A376),NA())))</f>
        <v/>
      </c>
      <c r="S376" s="7">
        <f>IFERROR(INDEX($R$7:$R$60000,MATCH(ROW()-6,$Q$7:$Q$60000,0)),"")</f>
        <v/>
      </c>
      <c r="T376">
        <f>IFERROR(INDEX($B$7:$B$60000,MATCH(ROW()-6,$Q$7:$Q$60000,0))*1,"")</f>
        <v/>
      </c>
      <c r="U376">
        <f>IFERROR(INDEX($C$7:$C$60000,MATCH(ROW()-6,$Q$7:$Q$60000,0))*1,"")</f>
        <v/>
      </c>
      <c r="V376">
        <f>IFERROR(INDEX($D$7:$D$60000,MATCH(ROW()-6,$Q$7:$Q$60000,0))*1,"")</f>
        <v/>
      </c>
      <c r="W376">
        <f>IFERROR(INDEX($E$7:$E$60000,MATCH(ROW()-6,$Q$7:$Q$60000,0))*1,"")</f>
        <v/>
      </c>
      <c r="X376">
        <f>IFERROR(INDEX($F$7:$F$60000,MATCH(ROW()-6,$Q$7:$Q$60000,0))*1,"")</f>
        <v/>
      </c>
      <c r="Y376">
        <f>IFERROR(INDEX($G$7:$G$60000,MATCH(ROW()-6,$Q$7:$Q$60000,0))*1,"")</f>
        <v/>
      </c>
      <c r="Z376">
        <f>IFERROR(INDEX($H$7:$H$60000,MATCH(ROW()-6,$Q$7:$Q$60000,0))*1,"")</f>
        <v/>
      </c>
      <c r="AA376">
        <f>IFERROR(INDEX($I$7:$I$60000,MATCH(ROW()-6,$Q$7:$Q$60000,0))*1,"")</f>
        <v/>
      </c>
      <c r="AB376">
        <f>IFERROR(INDEX($J$7:$J$60000,MATCH(ROW()-6,$Q$7:$Q$60000,0))*1,"")</f>
        <v/>
      </c>
      <c r="AC376">
        <f>IFERROR(INDEX($K$7:$K$60000,MATCH(ROW()-6,$Q$7:$Q$60000,0))*1,"")</f>
        <v/>
      </c>
      <c r="AF376" s="9">
        <f>IF(OR($S376="",$S375=""),"",IF($B$5="diff",($T376-$T375),LN($T376/$T375)))</f>
        <v/>
      </c>
      <c r="AG376" s="9">
        <f>IF(OR($S376="",$S375=""),"",IF($C$5="diff",(U376-U375),LN(U376/U375)))</f>
        <v/>
      </c>
      <c r="AH376" s="9">
        <f>IF(OR($S376="",$S375=""),"",IF($D$5="diff",(V376-V375),LN(V376/V375)))</f>
        <v/>
      </c>
      <c r="AI376" s="9">
        <f>IF(OR($S376="",$S375=""),"",IF($E$5="diff",(W376-W375),LN(W376/W375)))</f>
        <v/>
      </c>
      <c r="AJ376" s="9">
        <f>IF(OR($S376="",$S375=""),"",IF($F$5="diff",(X376-X375),LN(X376/X375)))</f>
        <v/>
      </c>
      <c r="AK376" s="9">
        <f>IF(OR($S376="",$S375=""),"",IF($G$5="diff",(Y376-Y375),LN(Y376/Y375)))</f>
        <v/>
      </c>
      <c r="AL376" s="9">
        <f>IF(OR($S376="",$S375=""),"",IF($H$5="diff",(Z376-Z375),LN(Z376/Z375)))</f>
        <v/>
      </c>
      <c r="AM376" s="9">
        <f>IF(OR($S376="",$S375=""),"",IF($I$5="diff",(AA376-AA375),LN(AA376/AA375)))</f>
        <v/>
      </c>
      <c r="AN376" s="9">
        <f>IF(OR($S376="",$S375=""),"",IF($J$5="diff",(AB376-AB375),LN(AB376/AB375)))</f>
        <v/>
      </c>
      <c r="AO376" s="9">
        <f>IF(OR($S376="",$S375=""),"",IF($K$5="diff",(AC376-AC375),LN(AC376/AC375)))</f>
        <v/>
      </c>
      <c r="AR376" s="9">
        <f>IF($AF376="","",$AU$13+$AU$4*AG376+$AU$5*AH376+$AU$6*AI376+$AU$7*AJ376+$AU$8*AK376+$AU$9*AL376+$AU$10*AM376+$AU$11*AN376+$AU$12*AO376)</f>
        <v/>
      </c>
      <c r="AY376" s="10">
        <f>IF(AND((ROW()-7)&gt;=$Q$5,(ROW()-6)&lt;=$Q$3),INDEX(LINEST(OFFSET(AF376,1-$Q$5,0,$Q$5,1),OFFSET(AG376,1-$Q$5,0,$Q$5,9),TRUE,TRUE),1,10)*$Q$4,"")</f>
        <v/>
      </c>
      <c r="AZ376" s="9">
        <f>IF(AND((ROW()-7)&gt;=$Q$5,(ROW()-6)&lt;=$Q$3),INDEX(LINEST(OFFSET(AF376,1-$Q$5,0,$Q$5,1),OFFSET(AG376,1-$Q$5,0,$Q$5,9),TRUE,TRUE),1,9),"")</f>
        <v/>
      </c>
      <c r="BA376" s="9">
        <f>IF(AND((ROW()-7)&gt;=$Q$5,(ROW()-6)&lt;=$Q$3),INDEX(LINEST(OFFSET(AF376,1-$Q$5,0,$Q$5,1),OFFSET(AG376,1-$Q$5,0,$Q$5,9),TRUE,TRUE),1,8),"")</f>
        <v/>
      </c>
      <c r="BB376" s="9">
        <f>IF(AND((ROW()-7)&gt;=$Q$5,(ROW()-6)&lt;=$Q$3),INDEX(LINEST(OFFSET(AF376,1-$Q$5,0,$Q$5,1),OFFSET(AG376,1-$Q$5,0,$Q$5,9),TRUE,TRUE),1,7),"")</f>
        <v/>
      </c>
      <c r="BC376" s="9">
        <f>IF(AND((ROW()-7)&gt;=$Q$5,(ROW()-6)&lt;=$Q$3),INDEX(LINEST(OFFSET(AF376,1-$Q$5,0,$Q$5,1),OFFSET(AG376,1-$Q$5,0,$Q$5,9),TRUE,TRUE),1,6),"")</f>
        <v/>
      </c>
      <c r="BD376" s="9">
        <f>IF(AND((ROW()-7)&gt;=$Q$5,(ROW()-6)&lt;=$Q$3),INDEX(LINEST(OFFSET(AF376,1-$Q$5,0,$Q$5,1),OFFSET(AG376,1-$Q$5,0,$Q$5,9),TRUE,TRUE),1,5),"")</f>
        <v/>
      </c>
      <c r="BE376" s="9">
        <f>IF(AND((ROW()-7)&gt;=$Q$5,(ROW()-6)&lt;=$Q$3),INDEX(LINEST(OFFSET(AF376,1-$Q$5,0,$Q$5,1),OFFSET(AG376,1-$Q$5,0,$Q$5,9),TRUE,TRUE),1,4),"")</f>
        <v/>
      </c>
      <c r="BF376" s="9">
        <f>IF(AND((ROW()-7)&gt;=$Q$5,(ROW()-6)&lt;=$Q$3),INDEX(LINEST(OFFSET(AF376,1-$Q$5,0,$Q$5,1),OFFSET(AG376,1-$Q$5,0,$Q$5,9),TRUE,TRUE),1,3),"")</f>
        <v/>
      </c>
      <c r="BG376" s="9">
        <f>IF(AND((ROW()-7)&gt;=$Q$5,(ROW()-6)&lt;=$Q$3),INDEX(LINEST(OFFSET(AF376,1-$Q$5,0,$Q$5,1),OFFSET(AG376,1-$Q$5,0,$Q$5,9),TRUE,TRUE),1,2),"")</f>
        <v/>
      </c>
      <c r="BH376" s="9">
        <f>IF(AND((ROW()-7)&gt;=$Q$5,(ROW()-6)&lt;=$Q$3),INDEX(LINEST(OFFSET(AF376,1-$Q$5,0,$Q$5,1),OFFSET(AG376,1-$Q$5,0,$Q$5,9),TRUE,TRUE),1,1),"")</f>
        <v/>
      </c>
      <c r="BI376" s="10">
        <f>IF(AND((ROW()-7)&gt;=$Q$5,(ROW()-6)&lt;=$Q$3),INDEX(LINEST(OFFSET(AF376,1-$Q$5,0,$Q$5,1),OFFSET(AG376,1-$Q$5,0,$Q$5,9),TRUE,TRUE),3,1),"")</f>
        <v/>
      </c>
      <c r="BL376" s="9">
        <f>IF(AND((ROW()-6)&lt;=$Q$3,ISNUMBER(AY375)),AY375/$Q$4+AZ375*AG376+BA375*AH376+BB375*AI376+BC375*AJ376+BD375*AK376+BE375*AL376+BF375*AM376+BG375*AN376+BH375*AO376,"")</f>
        <v/>
      </c>
      <c r="BM376">
        <f>IF(ISNUMBER(BL376),AVERAGE(OFFSET(AF375,1-$Q$5,0,$Q$5,1)),"")</f>
        <v/>
      </c>
      <c r="BN376">
        <f>IF(ISNUMBER(BL376),(AF376-BL376)^2,"")</f>
        <v/>
      </c>
      <c r="BO376">
        <f>IF(ISNUMBER(BL376),AF376^2,"")</f>
        <v/>
      </c>
      <c r="BP376">
        <f>IF(ISNUMBER(BL376),(AF376-BM376)^2,"")</f>
        <v/>
      </c>
    </row>
    <row r="377">
      <c r="O377">
        <f>IF($R377="","",IF($Q$1="Weekly",INT(($R377-2)/7),IF($Q$1="Quarterly",YEAR($R377)*4+ROUNDUP(MONTH($R377)/3),YEAR($R377)*12+MONTH($R377))))</f>
        <v/>
      </c>
      <c r="P377">
        <f>IF($R377="","",IF($R378="",1,IF($O377&lt;&gt;$O378,1,0)))</f>
        <v/>
      </c>
      <c r="Q377">
        <f>IF($P377=1,SUM($P$7:$P377),"")</f>
        <v/>
      </c>
      <c r="R377">
        <f>IF($A377="","",IF(ISNUMBER($A377),$A377,IFERROR(DATEVALUE($A377),NA())))</f>
        <v/>
      </c>
      <c r="S377" s="7">
        <f>IFERROR(INDEX($R$7:$R$60000,MATCH(ROW()-6,$Q$7:$Q$60000,0)),"")</f>
        <v/>
      </c>
      <c r="T377">
        <f>IFERROR(INDEX($B$7:$B$60000,MATCH(ROW()-6,$Q$7:$Q$60000,0))*1,"")</f>
        <v/>
      </c>
      <c r="U377">
        <f>IFERROR(INDEX($C$7:$C$60000,MATCH(ROW()-6,$Q$7:$Q$60000,0))*1,"")</f>
        <v/>
      </c>
      <c r="V377">
        <f>IFERROR(INDEX($D$7:$D$60000,MATCH(ROW()-6,$Q$7:$Q$60000,0))*1,"")</f>
        <v/>
      </c>
      <c r="W377">
        <f>IFERROR(INDEX($E$7:$E$60000,MATCH(ROW()-6,$Q$7:$Q$60000,0))*1,"")</f>
        <v/>
      </c>
      <c r="X377">
        <f>IFERROR(INDEX($F$7:$F$60000,MATCH(ROW()-6,$Q$7:$Q$60000,0))*1,"")</f>
        <v/>
      </c>
      <c r="Y377">
        <f>IFERROR(INDEX($G$7:$G$60000,MATCH(ROW()-6,$Q$7:$Q$60000,0))*1,"")</f>
        <v/>
      </c>
      <c r="Z377">
        <f>IFERROR(INDEX($H$7:$H$60000,MATCH(ROW()-6,$Q$7:$Q$60000,0))*1,"")</f>
        <v/>
      </c>
      <c r="AA377">
        <f>IFERROR(INDEX($I$7:$I$60000,MATCH(ROW()-6,$Q$7:$Q$60000,0))*1,"")</f>
        <v/>
      </c>
      <c r="AB377">
        <f>IFERROR(INDEX($J$7:$J$60000,MATCH(ROW()-6,$Q$7:$Q$60000,0))*1,"")</f>
        <v/>
      </c>
      <c r="AC377">
        <f>IFERROR(INDEX($K$7:$K$60000,MATCH(ROW()-6,$Q$7:$Q$60000,0))*1,"")</f>
        <v/>
      </c>
      <c r="AF377" s="9">
        <f>IF(OR($S377="",$S376=""),"",IF($B$5="diff",($T377-$T376),LN($T377/$T376)))</f>
        <v/>
      </c>
      <c r="AG377" s="9">
        <f>IF(OR($S377="",$S376=""),"",IF($C$5="diff",(U377-U376),LN(U377/U376)))</f>
        <v/>
      </c>
      <c r="AH377" s="9">
        <f>IF(OR($S377="",$S376=""),"",IF($D$5="diff",(V377-V376),LN(V377/V376)))</f>
        <v/>
      </c>
      <c r="AI377" s="9">
        <f>IF(OR($S377="",$S376=""),"",IF($E$5="diff",(W377-W376),LN(W377/W376)))</f>
        <v/>
      </c>
      <c r="AJ377" s="9">
        <f>IF(OR($S377="",$S376=""),"",IF($F$5="diff",(X377-X376),LN(X377/X376)))</f>
        <v/>
      </c>
      <c r="AK377" s="9">
        <f>IF(OR($S377="",$S376=""),"",IF($G$5="diff",(Y377-Y376),LN(Y377/Y376)))</f>
        <v/>
      </c>
      <c r="AL377" s="9">
        <f>IF(OR($S377="",$S376=""),"",IF($H$5="diff",(Z377-Z376),LN(Z377/Z376)))</f>
        <v/>
      </c>
      <c r="AM377" s="9">
        <f>IF(OR($S377="",$S376=""),"",IF($I$5="diff",(AA377-AA376),LN(AA377/AA376)))</f>
        <v/>
      </c>
      <c r="AN377" s="9">
        <f>IF(OR($S377="",$S376=""),"",IF($J$5="diff",(AB377-AB376),LN(AB377/AB376)))</f>
        <v/>
      </c>
      <c r="AO377" s="9">
        <f>IF(OR($S377="",$S376=""),"",IF($K$5="diff",(AC377-AC376),LN(AC377/AC376)))</f>
        <v/>
      </c>
      <c r="AR377" s="9">
        <f>IF($AF377="","",$AU$13+$AU$4*AG377+$AU$5*AH377+$AU$6*AI377+$AU$7*AJ377+$AU$8*AK377+$AU$9*AL377+$AU$10*AM377+$AU$11*AN377+$AU$12*AO377)</f>
        <v/>
      </c>
      <c r="AY377" s="10">
        <f>IF(AND((ROW()-7)&gt;=$Q$5,(ROW()-6)&lt;=$Q$3),INDEX(LINEST(OFFSET(AF377,1-$Q$5,0,$Q$5,1),OFFSET(AG377,1-$Q$5,0,$Q$5,9),TRUE,TRUE),1,10)*$Q$4,"")</f>
        <v/>
      </c>
      <c r="AZ377" s="9">
        <f>IF(AND((ROW()-7)&gt;=$Q$5,(ROW()-6)&lt;=$Q$3),INDEX(LINEST(OFFSET(AF377,1-$Q$5,0,$Q$5,1),OFFSET(AG377,1-$Q$5,0,$Q$5,9),TRUE,TRUE),1,9),"")</f>
        <v/>
      </c>
      <c r="BA377" s="9">
        <f>IF(AND((ROW()-7)&gt;=$Q$5,(ROW()-6)&lt;=$Q$3),INDEX(LINEST(OFFSET(AF377,1-$Q$5,0,$Q$5,1),OFFSET(AG377,1-$Q$5,0,$Q$5,9),TRUE,TRUE),1,8),"")</f>
        <v/>
      </c>
      <c r="BB377" s="9">
        <f>IF(AND((ROW()-7)&gt;=$Q$5,(ROW()-6)&lt;=$Q$3),INDEX(LINEST(OFFSET(AF377,1-$Q$5,0,$Q$5,1),OFFSET(AG377,1-$Q$5,0,$Q$5,9),TRUE,TRUE),1,7),"")</f>
        <v/>
      </c>
      <c r="BC377" s="9">
        <f>IF(AND((ROW()-7)&gt;=$Q$5,(ROW()-6)&lt;=$Q$3),INDEX(LINEST(OFFSET(AF377,1-$Q$5,0,$Q$5,1),OFFSET(AG377,1-$Q$5,0,$Q$5,9),TRUE,TRUE),1,6),"")</f>
        <v/>
      </c>
      <c r="BD377" s="9">
        <f>IF(AND((ROW()-7)&gt;=$Q$5,(ROW()-6)&lt;=$Q$3),INDEX(LINEST(OFFSET(AF377,1-$Q$5,0,$Q$5,1),OFFSET(AG377,1-$Q$5,0,$Q$5,9),TRUE,TRUE),1,5),"")</f>
        <v/>
      </c>
      <c r="BE377" s="9">
        <f>IF(AND((ROW()-7)&gt;=$Q$5,(ROW()-6)&lt;=$Q$3),INDEX(LINEST(OFFSET(AF377,1-$Q$5,0,$Q$5,1),OFFSET(AG377,1-$Q$5,0,$Q$5,9),TRUE,TRUE),1,4),"")</f>
        <v/>
      </c>
      <c r="BF377" s="9">
        <f>IF(AND((ROW()-7)&gt;=$Q$5,(ROW()-6)&lt;=$Q$3),INDEX(LINEST(OFFSET(AF377,1-$Q$5,0,$Q$5,1),OFFSET(AG377,1-$Q$5,0,$Q$5,9),TRUE,TRUE),1,3),"")</f>
        <v/>
      </c>
      <c r="BG377" s="9">
        <f>IF(AND((ROW()-7)&gt;=$Q$5,(ROW()-6)&lt;=$Q$3),INDEX(LINEST(OFFSET(AF377,1-$Q$5,0,$Q$5,1),OFFSET(AG377,1-$Q$5,0,$Q$5,9),TRUE,TRUE),1,2),"")</f>
        <v/>
      </c>
      <c r="BH377" s="9">
        <f>IF(AND((ROW()-7)&gt;=$Q$5,(ROW()-6)&lt;=$Q$3),INDEX(LINEST(OFFSET(AF377,1-$Q$5,0,$Q$5,1),OFFSET(AG377,1-$Q$5,0,$Q$5,9),TRUE,TRUE),1,1),"")</f>
        <v/>
      </c>
      <c r="BI377" s="10">
        <f>IF(AND((ROW()-7)&gt;=$Q$5,(ROW()-6)&lt;=$Q$3),INDEX(LINEST(OFFSET(AF377,1-$Q$5,0,$Q$5,1),OFFSET(AG377,1-$Q$5,0,$Q$5,9),TRUE,TRUE),3,1),"")</f>
        <v/>
      </c>
      <c r="BL377" s="9">
        <f>IF(AND((ROW()-6)&lt;=$Q$3,ISNUMBER(AY376)),AY376/$Q$4+AZ376*AG377+BA376*AH377+BB376*AI377+BC376*AJ377+BD376*AK377+BE376*AL377+BF376*AM377+BG376*AN377+BH376*AO377,"")</f>
        <v/>
      </c>
      <c r="BM377">
        <f>IF(ISNUMBER(BL377),AVERAGE(OFFSET(AF376,1-$Q$5,0,$Q$5,1)),"")</f>
        <v/>
      </c>
      <c r="BN377">
        <f>IF(ISNUMBER(BL377),(AF377-BL377)^2,"")</f>
        <v/>
      </c>
      <c r="BO377">
        <f>IF(ISNUMBER(BL377),AF377^2,"")</f>
        <v/>
      </c>
      <c r="BP377">
        <f>IF(ISNUMBER(BL377),(AF377-BM377)^2,"")</f>
        <v/>
      </c>
    </row>
    <row r="378">
      <c r="O378">
        <f>IF($R378="","",IF($Q$1="Weekly",INT(($R378-2)/7),IF($Q$1="Quarterly",YEAR($R378)*4+ROUNDUP(MONTH($R378)/3),YEAR($R378)*12+MONTH($R378))))</f>
        <v/>
      </c>
      <c r="P378">
        <f>IF($R378="","",IF($R379="",1,IF($O378&lt;&gt;$O379,1,0)))</f>
        <v/>
      </c>
      <c r="Q378">
        <f>IF($P378=1,SUM($P$7:$P378),"")</f>
        <v/>
      </c>
      <c r="R378">
        <f>IF($A378="","",IF(ISNUMBER($A378),$A378,IFERROR(DATEVALUE($A378),NA())))</f>
        <v/>
      </c>
      <c r="S378" s="7">
        <f>IFERROR(INDEX($R$7:$R$60000,MATCH(ROW()-6,$Q$7:$Q$60000,0)),"")</f>
        <v/>
      </c>
      <c r="T378">
        <f>IFERROR(INDEX($B$7:$B$60000,MATCH(ROW()-6,$Q$7:$Q$60000,0))*1,"")</f>
        <v/>
      </c>
      <c r="U378">
        <f>IFERROR(INDEX($C$7:$C$60000,MATCH(ROW()-6,$Q$7:$Q$60000,0))*1,"")</f>
        <v/>
      </c>
      <c r="V378">
        <f>IFERROR(INDEX($D$7:$D$60000,MATCH(ROW()-6,$Q$7:$Q$60000,0))*1,"")</f>
        <v/>
      </c>
      <c r="W378">
        <f>IFERROR(INDEX($E$7:$E$60000,MATCH(ROW()-6,$Q$7:$Q$60000,0))*1,"")</f>
        <v/>
      </c>
      <c r="X378">
        <f>IFERROR(INDEX($F$7:$F$60000,MATCH(ROW()-6,$Q$7:$Q$60000,0))*1,"")</f>
        <v/>
      </c>
      <c r="Y378">
        <f>IFERROR(INDEX($G$7:$G$60000,MATCH(ROW()-6,$Q$7:$Q$60000,0))*1,"")</f>
        <v/>
      </c>
      <c r="Z378">
        <f>IFERROR(INDEX($H$7:$H$60000,MATCH(ROW()-6,$Q$7:$Q$60000,0))*1,"")</f>
        <v/>
      </c>
      <c r="AA378">
        <f>IFERROR(INDEX($I$7:$I$60000,MATCH(ROW()-6,$Q$7:$Q$60000,0))*1,"")</f>
        <v/>
      </c>
      <c r="AB378">
        <f>IFERROR(INDEX($J$7:$J$60000,MATCH(ROW()-6,$Q$7:$Q$60000,0))*1,"")</f>
        <v/>
      </c>
      <c r="AC378">
        <f>IFERROR(INDEX($K$7:$K$60000,MATCH(ROW()-6,$Q$7:$Q$60000,0))*1,"")</f>
        <v/>
      </c>
      <c r="AF378" s="9">
        <f>IF(OR($S378="",$S377=""),"",IF($B$5="diff",($T378-$T377),LN($T378/$T377)))</f>
        <v/>
      </c>
      <c r="AG378" s="9">
        <f>IF(OR($S378="",$S377=""),"",IF($C$5="diff",(U378-U377),LN(U378/U377)))</f>
        <v/>
      </c>
      <c r="AH378" s="9">
        <f>IF(OR($S378="",$S377=""),"",IF($D$5="diff",(V378-V377),LN(V378/V377)))</f>
        <v/>
      </c>
      <c r="AI378" s="9">
        <f>IF(OR($S378="",$S377=""),"",IF($E$5="diff",(W378-W377),LN(W378/W377)))</f>
        <v/>
      </c>
      <c r="AJ378" s="9">
        <f>IF(OR($S378="",$S377=""),"",IF($F$5="diff",(X378-X377),LN(X378/X377)))</f>
        <v/>
      </c>
      <c r="AK378" s="9">
        <f>IF(OR($S378="",$S377=""),"",IF($G$5="diff",(Y378-Y377),LN(Y378/Y377)))</f>
        <v/>
      </c>
      <c r="AL378" s="9">
        <f>IF(OR($S378="",$S377=""),"",IF($H$5="diff",(Z378-Z377),LN(Z378/Z377)))</f>
        <v/>
      </c>
      <c r="AM378" s="9">
        <f>IF(OR($S378="",$S377=""),"",IF($I$5="diff",(AA378-AA377),LN(AA378/AA377)))</f>
        <v/>
      </c>
      <c r="AN378" s="9">
        <f>IF(OR($S378="",$S377=""),"",IF($J$5="diff",(AB378-AB377),LN(AB378/AB377)))</f>
        <v/>
      </c>
      <c r="AO378" s="9">
        <f>IF(OR($S378="",$S377=""),"",IF($K$5="diff",(AC378-AC377),LN(AC378/AC377)))</f>
        <v/>
      </c>
      <c r="AR378" s="9">
        <f>IF($AF378="","",$AU$13+$AU$4*AG378+$AU$5*AH378+$AU$6*AI378+$AU$7*AJ378+$AU$8*AK378+$AU$9*AL378+$AU$10*AM378+$AU$11*AN378+$AU$12*AO378)</f>
        <v/>
      </c>
      <c r="AY378" s="10">
        <f>IF(AND((ROW()-7)&gt;=$Q$5,(ROW()-6)&lt;=$Q$3),INDEX(LINEST(OFFSET(AF378,1-$Q$5,0,$Q$5,1),OFFSET(AG378,1-$Q$5,0,$Q$5,9),TRUE,TRUE),1,10)*$Q$4,"")</f>
        <v/>
      </c>
      <c r="AZ378" s="9">
        <f>IF(AND((ROW()-7)&gt;=$Q$5,(ROW()-6)&lt;=$Q$3),INDEX(LINEST(OFFSET(AF378,1-$Q$5,0,$Q$5,1),OFFSET(AG378,1-$Q$5,0,$Q$5,9),TRUE,TRUE),1,9),"")</f>
        <v/>
      </c>
      <c r="BA378" s="9">
        <f>IF(AND((ROW()-7)&gt;=$Q$5,(ROW()-6)&lt;=$Q$3),INDEX(LINEST(OFFSET(AF378,1-$Q$5,0,$Q$5,1),OFFSET(AG378,1-$Q$5,0,$Q$5,9),TRUE,TRUE),1,8),"")</f>
        <v/>
      </c>
      <c r="BB378" s="9">
        <f>IF(AND((ROW()-7)&gt;=$Q$5,(ROW()-6)&lt;=$Q$3),INDEX(LINEST(OFFSET(AF378,1-$Q$5,0,$Q$5,1),OFFSET(AG378,1-$Q$5,0,$Q$5,9),TRUE,TRUE),1,7),"")</f>
        <v/>
      </c>
      <c r="BC378" s="9">
        <f>IF(AND((ROW()-7)&gt;=$Q$5,(ROW()-6)&lt;=$Q$3),INDEX(LINEST(OFFSET(AF378,1-$Q$5,0,$Q$5,1),OFFSET(AG378,1-$Q$5,0,$Q$5,9),TRUE,TRUE),1,6),"")</f>
        <v/>
      </c>
      <c r="BD378" s="9">
        <f>IF(AND((ROW()-7)&gt;=$Q$5,(ROW()-6)&lt;=$Q$3),INDEX(LINEST(OFFSET(AF378,1-$Q$5,0,$Q$5,1),OFFSET(AG378,1-$Q$5,0,$Q$5,9),TRUE,TRUE),1,5),"")</f>
        <v/>
      </c>
      <c r="BE378" s="9">
        <f>IF(AND((ROW()-7)&gt;=$Q$5,(ROW()-6)&lt;=$Q$3),INDEX(LINEST(OFFSET(AF378,1-$Q$5,0,$Q$5,1),OFFSET(AG378,1-$Q$5,0,$Q$5,9),TRUE,TRUE),1,4),"")</f>
        <v/>
      </c>
      <c r="BF378" s="9">
        <f>IF(AND((ROW()-7)&gt;=$Q$5,(ROW()-6)&lt;=$Q$3),INDEX(LINEST(OFFSET(AF378,1-$Q$5,0,$Q$5,1),OFFSET(AG378,1-$Q$5,0,$Q$5,9),TRUE,TRUE),1,3),"")</f>
        <v/>
      </c>
      <c r="BG378" s="9">
        <f>IF(AND((ROW()-7)&gt;=$Q$5,(ROW()-6)&lt;=$Q$3),INDEX(LINEST(OFFSET(AF378,1-$Q$5,0,$Q$5,1),OFFSET(AG378,1-$Q$5,0,$Q$5,9),TRUE,TRUE),1,2),"")</f>
        <v/>
      </c>
      <c r="BH378" s="9">
        <f>IF(AND((ROW()-7)&gt;=$Q$5,(ROW()-6)&lt;=$Q$3),INDEX(LINEST(OFFSET(AF378,1-$Q$5,0,$Q$5,1),OFFSET(AG378,1-$Q$5,0,$Q$5,9),TRUE,TRUE),1,1),"")</f>
        <v/>
      </c>
      <c r="BI378" s="10">
        <f>IF(AND((ROW()-7)&gt;=$Q$5,(ROW()-6)&lt;=$Q$3),INDEX(LINEST(OFFSET(AF378,1-$Q$5,0,$Q$5,1),OFFSET(AG378,1-$Q$5,0,$Q$5,9),TRUE,TRUE),3,1),"")</f>
        <v/>
      </c>
      <c r="BL378" s="9">
        <f>IF(AND((ROW()-6)&lt;=$Q$3,ISNUMBER(AY377)),AY377/$Q$4+AZ377*AG378+BA377*AH378+BB377*AI378+BC377*AJ378+BD377*AK378+BE377*AL378+BF377*AM378+BG377*AN378+BH377*AO378,"")</f>
        <v/>
      </c>
      <c r="BM378">
        <f>IF(ISNUMBER(BL378),AVERAGE(OFFSET(AF377,1-$Q$5,0,$Q$5,1)),"")</f>
        <v/>
      </c>
      <c r="BN378">
        <f>IF(ISNUMBER(BL378),(AF378-BL378)^2,"")</f>
        <v/>
      </c>
      <c r="BO378">
        <f>IF(ISNUMBER(BL378),AF378^2,"")</f>
        <v/>
      </c>
      <c r="BP378">
        <f>IF(ISNUMBER(BL378),(AF378-BM378)^2,"")</f>
        <v/>
      </c>
    </row>
    <row r="379">
      <c r="O379">
        <f>IF($R379="","",IF($Q$1="Weekly",INT(($R379-2)/7),IF($Q$1="Quarterly",YEAR($R379)*4+ROUNDUP(MONTH($R379)/3),YEAR($R379)*12+MONTH($R379))))</f>
        <v/>
      </c>
      <c r="P379">
        <f>IF($R379="","",IF($R380="",1,IF($O379&lt;&gt;$O380,1,0)))</f>
        <v/>
      </c>
      <c r="Q379">
        <f>IF($P379=1,SUM($P$7:$P379),"")</f>
        <v/>
      </c>
      <c r="R379">
        <f>IF($A379="","",IF(ISNUMBER($A379),$A379,IFERROR(DATEVALUE($A379),NA())))</f>
        <v/>
      </c>
      <c r="S379" s="7">
        <f>IFERROR(INDEX($R$7:$R$60000,MATCH(ROW()-6,$Q$7:$Q$60000,0)),"")</f>
        <v/>
      </c>
      <c r="T379">
        <f>IFERROR(INDEX($B$7:$B$60000,MATCH(ROW()-6,$Q$7:$Q$60000,0))*1,"")</f>
        <v/>
      </c>
      <c r="U379">
        <f>IFERROR(INDEX($C$7:$C$60000,MATCH(ROW()-6,$Q$7:$Q$60000,0))*1,"")</f>
        <v/>
      </c>
      <c r="V379">
        <f>IFERROR(INDEX($D$7:$D$60000,MATCH(ROW()-6,$Q$7:$Q$60000,0))*1,"")</f>
        <v/>
      </c>
      <c r="W379">
        <f>IFERROR(INDEX($E$7:$E$60000,MATCH(ROW()-6,$Q$7:$Q$60000,0))*1,"")</f>
        <v/>
      </c>
      <c r="X379">
        <f>IFERROR(INDEX($F$7:$F$60000,MATCH(ROW()-6,$Q$7:$Q$60000,0))*1,"")</f>
        <v/>
      </c>
      <c r="Y379">
        <f>IFERROR(INDEX($G$7:$G$60000,MATCH(ROW()-6,$Q$7:$Q$60000,0))*1,"")</f>
        <v/>
      </c>
      <c r="Z379">
        <f>IFERROR(INDEX($H$7:$H$60000,MATCH(ROW()-6,$Q$7:$Q$60000,0))*1,"")</f>
        <v/>
      </c>
      <c r="AA379">
        <f>IFERROR(INDEX($I$7:$I$60000,MATCH(ROW()-6,$Q$7:$Q$60000,0))*1,"")</f>
        <v/>
      </c>
      <c r="AB379">
        <f>IFERROR(INDEX($J$7:$J$60000,MATCH(ROW()-6,$Q$7:$Q$60000,0))*1,"")</f>
        <v/>
      </c>
      <c r="AC379">
        <f>IFERROR(INDEX($K$7:$K$60000,MATCH(ROW()-6,$Q$7:$Q$60000,0))*1,"")</f>
        <v/>
      </c>
      <c r="AF379" s="9">
        <f>IF(OR($S379="",$S378=""),"",IF($B$5="diff",($T379-$T378),LN($T379/$T378)))</f>
        <v/>
      </c>
      <c r="AG379" s="9">
        <f>IF(OR($S379="",$S378=""),"",IF($C$5="diff",(U379-U378),LN(U379/U378)))</f>
        <v/>
      </c>
      <c r="AH379" s="9">
        <f>IF(OR($S379="",$S378=""),"",IF($D$5="diff",(V379-V378),LN(V379/V378)))</f>
        <v/>
      </c>
      <c r="AI379" s="9">
        <f>IF(OR($S379="",$S378=""),"",IF($E$5="diff",(W379-W378),LN(W379/W378)))</f>
        <v/>
      </c>
      <c r="AJ379" s="9">
        <f>IF(OR($S379="",$S378=""),"",IF($F$5="diff",(X379-X378),LN(X379/X378)))</f>
        <v/>
      </c>
      <c r="AK379" s="9">
        <f>IF(OR($S379="",$S378=""),"",IF($G$5="diff",(Y379-Y378),LN(Y379/Y378)))</f>
        <v/>
      </c>
      <c r="AL379" s="9">
        <f>IF(OR($S379="",$S378=""),"",IF($H$5="diff",(Z379-Z378),LN(Z379/Z378)))</f>
        <v/>
      </c>
      <c r="AM379" s="9">
        <f>IF(OR($S379="",$S378=""),"",IF($I$5="diff",(AA379-AA378),LN(AA379/AA378)))</f>
        <v/>
      </c>
      <c r="AN379" s="9">
        <f>IF(OR($S379="",$S378=""),"",IF($J$5="diff",(AB379-AB378),LN(AB379/AB378)))</f>
        <v/>
      </c>
      <c r="AO379" s="9">
        <f>IF(OR($S379="",$S378=""),"",IF($K$5="diff",(AC379-AC378),LN(AC379/AC378)))</f>
        <v/>
      </c>
      <c r="AR379" s="9">
        <f>IF($AF379="","",$AU$13+$AU$4*AG379+$AU$5*AH379+$AU$6*AI379+$AU$7*AJ379+$AU$8*AK379+$AU$9*AL379+$AU$10*AM379+$AU$11*AN379+$AU$12*AO379)</f>
        <v/>
      </c>
      <c r="AY379" s="10">
        <f>IF(AND((ROW()-7)&gt;=$Q$5,(ROW()-6)&lt;=$Q$3),INDEX(LINEST(OFFSET(AF379,1-$Q$5,0,$Q$5,1),OFFSET(AG379,1-$Q$5,0,$Q$5,9),TRUE,TRUE),1,10)*$Q$4,"")</f>
        <v/>
      </c>
      <c r="AZ379" s="9">
        <f>IF(AND((ROW()-7)&gt;=$Q$5,(ROW()-6)&lt;=$Q$3),INDEX(LINEST(OFFSET(AF379,1-$Q$5,0,$Q$5,1),OFFSET(AG379,1-$Q$5,0,$Q$5,9),TRUE,TRUE),1,9),"")</f>
        <v/>
      </c>
      <c r="BA379" s="9">
        <f>IF(AND((ROW()-7)&gt;=$Q$5,(ROW()-6)&lt;=$Q$3),INDEX(LINEST(OFFSET(AF379,1-$Q$5,0,$Q$5,1),OFFSET(AG379,1-$Q$5,0,$Q$5,9),TRUE,TRUE),1,8),"")</f>
        <v/>
      </c>
      <c r="BB379" s="9">
        <f>IF(AND((ROW()-7)&gt;=$Q$5,(ROW()-6)&lt;=$Q$3),INDEX(LINEST(OFFSET(AF379,1-$Q$5,0,$Q$5,1),OFFSET(AG379,1-$Q$5,0,$Q$5,9),TRUE,TRUE),1,7),"")</f>
        <v/>
      </c>
      <c r="BC379" s="9">
        <f>IF(AND((ROW()-7)&gt;=$Q$5,(ROW()-6)&lt;=$Q$3),INDEX(LINEST(OFFSET(AF379,1-$Q$5,0,$Q$5,1),OFFSET(AG379,1-$Q$5,0,$Q$5,9),TRUE,TRUE),1,6),"")</f>
        <v/>
      </c>
      <c r="BD379" s="9">
        <f>IF(AND((ROW()-7)&gt;=$Q$5,(ROW()-6)&lt;=$Q$3),INDEX(LINEST(OFFSET(AF379,1-$Q$5,0,$Q$5,1),OFFSET(AG379,1-$Q$5,0,$Q$5,9),TRUE,TRUE),1,5),"")</f>
        <v/>
      </c>
      <c r="BE379" s="9">
        <f>IF(AND((ROW()-7)&gt;=$Q$5,(ROW()-6)&lt;=$Q$3),INDEX(LINEST(OFFSET(AF379,1-$Q$5,0,$Q$5,1),OFFSET(AG379,1-$Q$5,0,$Q$5,9),TRUE,TRUE),1,4),"")</f>
        <v/>
      </c>
      <c r="BF379" s="9">
        <f>IF(AND((ROW()-7)&gt;=$Q$5,(ROW()-6)&lt;=$Q$3),INDEX(LINEST(OFFSET(AF379,1-$Q$5,0,$Q$5,1),OFFSET(AG379,1-$Q$5,0,$Q$5,9),TRUE,TRUE),1,3),"")</f>
        <v/>
      </c>
      <c r="BG379" s="9">
        <f>IF(AND((ROW()-7)&gt;=$Q$5,(ROW()-6)&lt;=$Q$3),INDEX(LINEST(OFFSET(AF379,1-$Q$5,0,$Q$5,1),OFFSET(AG379,1-$Q$5,0,$Q$5,9),TRUE,TRUE),1,2),"")</f>
        <v/>
      </c>
      <c r="BH379" s="9">
        <f>IF(AND((ROW()-7)&gt;=$Q$5,(ROW()-6)&lt;=$Q$3),INDEX(LINEST(OFFSET(AF379,1-$Q$5,0,$Q$5,1),OFFSET(AG379,1-$Q$5,0,$Q$5,9),TRUE,TRUE),1,1),"")</f>
        <v/>
      </c>
      <c r="BI379" s="10">
        <f>IF(AND((ROW()-7)&gt;=$Q$5,(ROW()-6)&lt;=$Q$3),INDEX(LINEST(OFFSET(AF379,1-$Q$5,0,$Q$5,1),OFFSET(AG379,1-$Q$5,0,$Q$5,9),TRUE,TRUE),3,1),"")</f>
        <v/>
      </c>
      <c r="BL379" s="9">
        <f>IF(AND((ROW()-6)&lt;=$Q$3,ISNUMBER(AY378)),AY378/$Q$4+AZ378*AG379+BA378*AH379+BB378*AI379+BC378*AJ379+BD378*AK379+BE378*AL379+BF378*AM379+BG378*AN379+BH378*AO379,"")</f>
        <v/>
      </c>
      <c r="BM379">
        <f>IF(ISNUMBER(BL379),AVERAGE(OFFSET(AF378,1-$Q$5,0,$Q$5,1)),"")</f>
        <v/>
      </c>
      <c r="BN379">
        <f>IF(ISNUMBER(BL379),(AF379-BL379)^2,"")</f>
        <v/>
      </c>
      <c r="BO379">
        <f>IF(ISNUMBER(BL379),AF379^2,"")</f>
        <v/>
      </c>
      <c r="BP379">
        <f>IF(ISNUMBER(BL379),(AF379-BM379)^2,"")</f>
        <v/>
      </c>
    </row>
    <row r="380">
      <c r="O380">
        <f>IF($R380="","",IF($Q$1="Weekly",INT(($R380-2)/7),IF($Q$1="Quarterly",YEAR($R380)*4+ROUNDUP(MONTH($R380)/3),YEAR($R380)*12+MONTH($R380))))</f>
        <v/>
      </c>
      <c r="P380">
        <f>IF($R380="","",IF($R381="",1,IF($O380&lt;&gt;$O381,1,0)))</f>
        <v/>
      </c>
      <c r="Q380">
        <f>IF($P380=1,SUM($P$7:$P380),"")</f>
        <v/>
      </c>
      <c r="R380">
        <f>IF($A380="","",IF(ISNUMBER($A380),$A380,IFERROR(DATEVALUE($A380),NA())))</f>
        <v/>
      </c>
      <c r="S380" s="7">
        <f>IFERROR(INDEX($R$7:$R$60000,MATCH(ROW()-6,$Q$7:$Q$60000,0)),"")</f>
        <v/>
      </c>
      <c r="T380">
        <f>IFERROR(INDEX($B$7:$B$60000,MATCH(ROW()-6,$Q$7:$Q$60000,0))*1,"")</f>
        <v/>
      </c>
      <c r="U380">
        <f>IFERROR(INDEX($C$7:$C$60000,MATCH(ROW()-6,$Q$7:$Q$60000,0))*1,"")</f>
        <v/>
      </c>
      <c r="V380">
        <f>IFERROR(INDEX($D$7:$D$60000,MATCH(ROW()-6,$Q$7:$Q$60000,0))*1,"")</f>
        <v/>
      </c>
      <c r="W380">
        <f>IFERROR(INDEX($E$7:$E$60000,MATCH(ROW()-6,$Q$7:$Q$60000,0))*1,"")</f>
        <v/>
      </c>
      <c r="X380">
        <f>IFERROR(INDEX($F$7:$F$60000,MATCH(ROW()-6,$Q$7:$Q$60000,0))*1,"")</f>
        <v/>
      </c>
      <c r="Y380">
        <f>IFERROR(INDEX($G$7:$G$60000,MATCH(ROW()-6,$Q$7:$Q$60000,0))*1,"")</f>
        <v/>
      </c>
      <c r="Z380">
        <f>IFERROR(INDEX($H$7:$H$60000,MATCH(ROW()-6,$Q$7:$Q$60000,0))*1,"")</f>
        <v/>
      </c>
      <c r="AA380">
        <f>IFERROR(INDEX($I$7:$I$60000,MATCH(ROW()-6,$Q$7:$Q$60000,0))*1,"")</f>
        <v/>
      </c>
      <c r="AB380">
        <f>IFERROR(INDEX($J$7:$J$60000,MATCH(ROW()-6,$Q$7:$Q$60000,0))*1,"")</f>
        <v/>
      </c>
      <c r="AC380">
        <f>IFERROR(INDEX($K$7:$K$60000,MATCH(ROW()-6,$Q$7:$Q$60000,0))*1,"")</f>
        <v/>
      </c>
      <c r="AF380" s="9">
        <f>IF(OR($S380="",$S379=""),"",IF($B$5="diff",($T380-$T379),LN($T380/$T379)))</f>
        <v/>
      </c>
      <c r="AG380" s="9">
        <f>IF(OR($S380="",$S379=""),"",IF($C$5="diff",(U380-U379),LN(U380/U379)))</f>
        <v/>
      </c>
      <c r="AH380" s="9">
        <f>IF(OR($S380="",$S379=""),"",IF($D$5="diff",(V380-V379),LN(V380/V379)))</f>
        <v/>
      </c>
      <c r="AI380" s="9">
        <f>IF(OR($S380="",$S379=""),"",IF($E$5="diff",(W380-W379),LN(W380/W379)))</f>
        <v/>
      </c>
      <c r="AJ380" s="9">
        <f>IF(OR($S380="",$S379=""),"",IF($F$5="diff",(X380-X379),LN(X380/X379)))</f>
        <v/>
      </c>
      <c r="AK380" s="9">
        <f>IF(OR($S380="",$S379=""),"",IF($G$5="diff",(Y380-Y379),LN(Y380/Y379)))</f>
        <v/>
      </c>
      <c r="AL380" s="9">
        <f>IF(OR($S380="",$S379=""),"",IF($H$5="diff",(Z380-Z379),LN(Z380/Z379)))</f>
        <v/>
      </c>
      <c r="AM380" s="9">
        <f>IF(OR($S380="",$S379=""),"",IF($I$5="diff",(AA380-AA379),LN(AA380/AA379)))</f>
        <v/>
      </c>
      <c r="AN380" s="9">
        <f>IF(OR($S380="",$S379=""),"",IF($J$5="diff",(AB380-AB379),LN(AB380/AB379)))</f>
        <v/>
      </c>
      <c r="AO380" s="9">
        <f>IF(OR($S380="",$S379=""),"",IF($K$5="diff",(AC380-AC379),LN(AC380/AC379)))</f>
        <v/>
      </c>
      <c r="AR380" s="9">
        <f>IF($AF380="","",$AU$13+$AU$4*AG380+$AU$5*AH380+$AU$6*AI380+$AU$7*AJ380+$AU$8*AK380+$AU$9*AL380+$AU$10*AM380+$AU$11*AN380+$AU$12*AO380)</f>
        <v/>
      </c>
      <c r="AY380" s="10">
        <f>IF(AND((ROW()-7)&gt;=$Q$5,(ROW()-6)&lt;=$Q$3),INDEX(LINEST(OFFSET(AF380,1-$Q$5,0,$Q$5,1),OFFSET(AG380,1-$Q$5,0,$Q$5,9),TRUE,TRUE),1,10)*$Q$4,"")</f>
        <v/>
      </c>
      <c r="AZ380" s="9">
        <f>IF(AND((ROW()-7)&gt;=$Q$5,(ROW()-6)&lt;=$Q$3),INDEX(LINEST(OFFSET(AF380,1-$Q$5,0,$Q$5,1),OFFSET(AG380,1-$Q$5,0,$Q$5,9),TRUE,TRUE),1,9),"")</f>
        <v/>
      </c>
      <c r="BA380" s="9">
        <f>IF(AND((ROW()-7)&gt;=$Q$5,(ROW()-6)&lt;=$Q$3),INDEX(LINEST(OFFSET(AF380,1-$Q$5,0,$Q$5,1),OFFSET(AG380,1-$Q$5,0,$Q$5,9),TRUE,TRUE),1,8),"")</f>
        <v/>
      </c>
      <c r="BB380" s="9">
        <f>IF(AND((ROW()-7)&gt;=$Q$5,(ROW()-6)&lt;=$Q$3),INDEX(LINEST(OFFSET(AF380,1-$Q$5,0,$Q$5,1),OFFSET(AG380,1-$Q$5,0,$Q$5,9),TRUE,TRUE),1,7),"")</f>
        <v/>
      </c>
      <c r="BC380" s="9">
        <f>IF(AND((ROW()-7)&gt;=$Q$5,(ROW()-6)&lt;=$Q$3),INDEX(LINEST(OFFSET(AF380,1-$Q$5,0,$Q$5,1),OFFSET(AG380,1-$Q$5,0,$Q$5,9),TRUE,TRUE),1,6),"")</f>
        <v/>
      </c>
      <c r="BD380" s="9">
        <f>IF(AND((ROW()-7)&gt;=$Q$5,(ROW()-6)&lt;=$Q$3),INDEX(LINEST(OFFSET(AF380,1-$Q$5,0,$Q$5,1),OFFSET(AG380,1-$Q$5,0,$Q$5,9),TRUE,TRUE),1,5),"")</f>
        <v/>
      </c>
      <c r="BE380" s="9">
        <f>IF(AND((ROW()-7)&gt;=$Q$5,(ROW()-6)&lt;=$Q$3),INDEX(LINEST(OFFSET(AF380,1-$Q$5,0,$Q$5,1),OFFSET(AG380,1-$Q$5,0,$Q$5,9),TRUE,TRUE),1,4),"")</f>
        <v/>
      </c>
      <c r="BF380" s="9">
        <f>IF(AND((ROW()-7)&gt;=$Q$5,(ROW()-6)&lt;=$Q$3),INDEX(LINEST(OFFSET(AF380,1-$Q$5,0,$Q$5,1),OFFSET(AG380,1-$Q$5,0,$Q$5,9),TRUE,TRUE),1,3),"")</f>
        <v/>
      </c>
      <c r="BG380" s="9">
        <f>IF(AND((ROW()-7)&gt;=$Q$5,(ROW()-6)&lt;=$Q$3),INDEX(LINEST(OFFSET(AF380,1-$Q$5,0,$Q$5,1),OFFSET(AG380,1-$Q$5,0,$Q$5,9),TRUE,TRUE),1,2),"")</f>
        <v/>
      </c>
      <c r="BH380" s="9">
        <f>IF(AND((ROW()-7)&gt;=$Q$5,(ROW()-6)&lt;=$Q$3),INDEX(LINEST(OFFSET(AF380,1-$Q$5,0,$Q$5,1),OFFSET(AG380,1-$Q$5,0,$Q$5,9),TRUE,TRUE),1,1),"")</f>
        <v/>
      </c>
      <c r="BI380" s="10">
        <f>IF(AND((ROW()-7)&gt;=$Q$5,(ROW()-6)&lt;=$Q$3),INDEX(LINEST(OFFSET(AF380,1-$Q$5,0,$Q$5,1),OFFSET(AG380,1-$Q$5,0,$Q$5,9),TRUE,TRUE),3,1),"")</f>
        <v/>
      </c>
      <c r="BL380" s="9">
        <f>IF(AND((ROW()-6)&lt;=$Q$3,ISNUMBER(AY379)),AY379/$Q$4+AZ379*AG380+BA379*AH380+BB379*AI380+BC379*AJ380+BD379*AK380+BE379*AL380+BF379*AM380+BG379*AN380+BH379*AO380,"")</f>
        <v/>
      </c>
      <c r="BM380">
        <f>IF(ISNUMBER(BL380),AVERAGE(OFFSET(AF379,1-$Q$5,0,$Q$5,1)),"")</f>
        <v/>
      </c>
      <c r="BN380">
        <f>IF(ISNUMBER(BL380),(AF380-BL380)^2,"")</f>
        <v/>
      </c>
      <c r="BO380">
        <f>IF(ISNUMBER(BL380),AF380^2,"")</f>
        <v/>
      </c>
      <c r="BP380">
        <f>IF(ISNUMBER(BL380),(AF380-BM380)^2,"")</f>
        <v/>
      </c>
    </row>
    <row r="381">
      <c r="O381">
        <f>IF($R381="","",IF($Q$1="Weekly",INT(($R381-2)/7),IF($Q$1="Quarterly",YEAR($R381)*4+ROUNDUP(MONTH($R381)/3),YEAR($R381)*12+MONTH($R381))))</f>
        <v/>
      </c>
      <c r="P381">
        <f>IF($R381="","",IF($R382="",1,IF($O381&lt;&gt;$O382,1,0)))</f>
        <v/>
      </c>
      <c r="Q381">
        <f>IF($P381=1,SUM($P$7:$P381),"")</f>
        <v/>
      </c>
      <c r="R381">
        <f>IF($A381="","",IF(ISNUMBER($A381),$A381,IFERROR(DATEVALUE($A381),NA())))</f>
        <v/>
      </c>
      <c r="S381" s="7">
        <f>IFERROR(INDEX($R$7:$R$60000,MATCH(ROW()-6,$Q$7:$Q$60000,0)),"")</f>
        <v/>
      </c>
      <c r="T381">
        <f>IFERROR(INDEX($B$7:$B$60000,MATCH(ROW()-6,$Q$7:$Q$60000,0))*1,"")</f>
        <v/>
      </c>
      <c r="U381">
        <f>IFERROR(INDEX($C$7:$C$60000,MATCH(ROW()-6,$Q$7:$Q$60000,0))*1,"")</f>
        <v/>
      </c>
      <c r="V381">
        <f>IFERROR(INDEX($D$7:$D$60000,MATCH(ROW()-6,$Q$7:$Q$60000,0))*1,"")</f>
        <v/>
      </c>
      <c r="W381">
        <f>IFERROR(INDEX($E$7:$E$60000,MATCH(ROW()-6,$Q$7:$Q$60000,0))*1,"")</f>
        <v/>
      </c>
      <c r="X381">
        <f>IFERROR(INDEX($F$7:$F$60000,MATCH(ROW()-6,$Q$7:$Q$60000,0))*1,"")</f>
        <v/>
      </c>
      <c r="Y381">
        <f>IFERROR(INDEX($G$7:$G$60000,MATCH(ROW()-6,$Q$7:$Q$60000,0))*1,"")</f>
        <v/>
      </c>
      <c r="Z381">
        <f>IFERROR(INDEX($H$7:$H$60000,MATCH(ROW()-6,$Q$7:$Q$60000,0))*1,"")</f>
        <v/>
      </c>
      <c r="AA381">
        <f>IFERROR(INDEX($I$7:$I$60000,MATCH(ROW()-6,$Q$7:$Q$60000,0))*1,"")</f>
        <v/>
      </c>
      <c r="AB381">
        <f>IFERROR(INDEX($J$7:$J$60000,MATCH(ROW()-6,$Q$7:$Q$60000,0))*1,"")</f>
        <v/>
      </c>
      <c r="AC381">
        <f>IFERROR(INDEX($K$7:$K$60000,MATCH(ROW()-6,$Q$7:$Q$60000,0))*1,"")</f>
        <v/>
      </c>
      <c r="AF381" s="9">
        <f>IF(OR($S381="",$S380=""),"",IF($B$5="diff",($T381-$T380),LN($T381/$T380)))</f>
        <v/>
      </c>
      <c r="AG381" s="9">
        <f>IF(OR($S381="",$S380=""),"",IF($C$5="diff",(U381-U380),LN(U381/U380)))</f>
        <v/>
      </c>
      <c r="AH381" s="9">
        <f>IF(OR($S381="",$S380=""),"",IF($D$5="diff",(V381-V380),LN(V381/V380)))</f>
        <v/>
      </c>
      <c r="AI381" s="9">
        <f>IF(OR($S381="",$S380=""),"",IF($E$5="diff",(W381-W380),LN(W381/W380)))</f>
        <v/>
      </c>
      <c r="AJ381" s="9">
        <f>IF(OR($S381="",$S380=""),"",IF($F$5="diff",(X381-X380),LN(X381/X380)))</f>
        <v/>
      </c>
      <c r="AK381" s="9">
        <f>IF(OR($S381="",$S380=""),"",IF($G$5="diff",(Y381-Y380),LN(Y381/Y380)))</f>
        <v/>
      </c>
      <c r="AL381" s="9">
        <f>IF(OR($S381="",$S380=""),"",IF($H$5="diff",(Z381-Z380),LN(Z381/Z380)))</f>
        <v/>
      </c>
      <c r="AM381" s="9">
        <f>IF(OR($S381="",$S380=""),"",IF($I$5="diff",(AA381-AA380),LN(AA381/AA380)))</f>
        <v/>
      </c>
      <c r="AN381" s="9">
        <f>IF(OR($S381="",$S380=""),"",IF($J$5="diff",(AB381-AB380),LN(AB381/AB380)))</f>
        <v/>
      </c>
      <c r="AO381" s="9">
        <f>IF(OR($S381="",$S380=""),"",IF($K$5="diff",(AC381-AC380),LN(AC381/AC380)))</f>
        <v/>
      </c>
      <c r="AR381" s="9">
        <f>IF($AF381="","",$AU$13+$AU$4*AG381+$AU$5*AH381+$AU$6*AI381+$AU$7*AJ381+$AU$8*AK381+$AU$9*AL381+$AU$10*AM381+$AU$11*AN381+$AU$12*AO381)</f>
        <v/>
      </c>
      <c r="AY381" s="10">
        <f>IF(AND((ROW()-7)&gt;=$Q$5,(ROW()-6)&lt;=$Q$3),INDEX(LINEST(OFFSET(AF381,1-$Q$5,0,$Q$5,1),OFFSET(AG381,1-$Q$5,0,$Q$5,9),TRUE,TRUE),1,10)*$Q$4,"")</f>
        <v/>
      </c>
      <c r="AZ381" s="9">
        <f>IF(AND((ROW()-7)&gt;=$Q$5,(ROW()-6)&lt;=$Q$3),INDEX(LINEST(OFFSET(AF381,1-$Q$5,0,$Q$5,1),OFFSET(AG381,1-$Q$5,0,$Q$5,9),TRUE,TRUE),1,9),"")</f>
        <v/>
      </c>
      <c r="BA381" s="9">
        <f>IF(AND((ROW()-7)&gt;=$Q$5,(ROW()-6)&lt;=$Q$3),INDEX(LINEST(OFFSET(AF381,1-$Q$5,0,$Q$5,1),OFFSET(AG381,1-$Q$5,0,$Q$5,9),TRUE,TRUE),1,8),"")</f>
        <v/>
      </c>
      <c r="BB381" s="9">
        <f>IF(AND((ROW()-7)&gt;=$Q$5,(ROW()-6)&lt;=$Q$3),INDEX(LINEST(OFFSET(AF381,1-$Q$5,0,$Q$5,1),OFFSET(AG381,1-$Q$5,0,$Q$5,9),TRUE,TRUE),1,7),"")</f>
        <v/>
      </c>
      <c r="BC381" s="9">
        <f>IF(AND((ROW()-7)&gt;=$Q$5,(ROW()-6)&lt;=$Q$3),INDEX(LINEST(OFFSET(AF381,1-$Q$5,0,$Q$5,1),OFFSET(AG381,1-$Q$5,0,$Q$5,9),TRUE,TRUE),1,6),"")</f>
        <v/>
      </c>
      <c r="BD381" s="9">
        <f>IF(AND((ROW()-7)&gt;=$Q$5,(ROW()-6)&lt;=$Q$3),INDEX(LINEST(OFFSET(AF381,1-$Q$5,0,$Q$5,1),OFFSET(AG381,1-$Q$5,0,$Q$5,9),TRUE,TRUE),1,5),"")</f>
        <v/>
      </c>
      <c r="BE381" s="9">
        <f>IF(AND((ROW()-7)&gt;=$Q$5,(ROW()-6)&lt;=$Q$3),INDEX(LINEST(OFFSET(AF381,1-$Q$5,0,$Q$5,1),OFFSET(AG381,1-$Q$5,0,$Q$5,9),TRUE,TRUE),1,4),"")</f>
        <v/>
      </c>
      <c r="BF381" s="9">
        <f>IF(AND((ROW()-7)&gt;=$Q$5,(ROW()-6)&lt;=$Q$3),INDEX(LINEST(OFFSET(AF381,1-$Q$5,0,$Q$5,1),OFFSET(AG381,1-$Q$5,0,$Q$5,9),TRUE,TRUE),1,3),"")</f>
        <v/>
      </c>
      <c r="BG381" s="9">
        <f>IF(AND((ROW()-7)&gt;=$Q$5,(ROW()-6)&lt;=$Q$3),INDEX(LINEST(OFFSET(AF381,1-$Q$5,0,$Q$5,1),OFFSET(AG381,1-$Q$5,0,$Q$5,9),TRUE,TRUE),1,2),"")</f>
        <v/>
      </c>
      <c r="BH381" s="9">
        <f>IF(AND((ROW()-7)&gt;=$Q$5,(ROW()-6)&lt;=$Q$3),INDEX(LINEST(OFFSET(AF381,1-$Q$5,0,$Q$5,1),OFFSET(AG381,1-$Q$5,0,$Q$5,9),TRUE,TRUE),1,1),"")</f>
        <v/>
      </c>
      <c r="BI381" s="10">
        <f>IF(AND((ROW()-7)&gt;=$Q$5,(ROW()-6)&lt;=$Q$3),INDEX(LINEST(OFFSET(AF381,1-$Q$5,0,$Q$5,1),OFFSET(AG381,1-$Q$5,0,$Q$5,9),TRUE,TRUE),3,1),"")</f>
        <v/>
      </c>
      <c r="BL381" s="9">
        <f>IF(AND((ROW()-6)&lt;=$Q$3,ISNUMBER(AY380)),AY380/$Q$4+AZ380*AG381+BA380*AH381+BB380*AI381+BC380*AJ381+BD380*AK381+BE380*AL381+BF380*AM381+BG380*AN381+BH380*AO381,"")</f>
        <v/>
      </c>
      <c r="BM381">
        <f>IF(ISNUMBER(BL381),AVERAGE(OFFSET(AF380,1-$Q$5,0,$Q$5,1)),"")</f>
        <v/>
      </c>
      <c r="BN381">
        <f>IF(ISNUMBER(BL381),(AF381-BL381)^2,"")</f>
        <v/>
      </c>
      <c r="BO381">
        <f>IF(ISNUMBER(BL381),AF381^2,"")</f>
        <v/>
      </c>
      <c r="BP381">
        <f>IF(ISNUMBER(BL381),(AF381-BM381)^2,"")</f>
        <v/>
      </c>
    </row>
    <row r="382">
      <c r="O382">
        <f>IF($R382="","",IF($Q$1="Weekly",INT(($R382-2)/7),IF($Q$1="Quarterly",YEAR($R382)*4+ROUNDUP(MONTH($R382)/3),YEAR($R382)*12+MONTH($R382))))</f>
        <v/>
      </c>
      <c r="P382">
        <f>IF($R382="","",IF($R383="",1,IF($O382&lt;&gt;$O383,1,0)))</f>
        <v/>
      </c>
      <c r="Q382">
        <f>IF($P382=1,SUM($P$7:$P382),"")</f>
        <v/>
      </c>
      <c r="R382">
        <f>IF($A382="","",IF(ISNUMBER($A382),$A382,IFERROR(DATEVALUE($A382),NA())))</f>
        <v/>
      </c>
      <c r="S382" s="7">
        <f>IFERROR(INDEX($R$7:$R$60000,MATCH(ROW()-6,$Q$7:$Q$60000,0)),"")</f>
        <v/>
      </c>
      <c r="T382">
        <f>IFERROR(INDEX($B$7:$B$60000,MATCH(ROW()-6,$Q$7:$Q$60000,0))*1,"")</f>
        <v/>
      </c>
      <c r="U382">
        <f>IFERROR(INDEX($C$7:$C$60000,MATCH(ROW()-6,$Q$7:$Q$60000,0))*1,"")</f>
        <v/>
      </c>
      <c r="V382">
        <f>IFERROR(INDEX($D$7:$D$60000,MATCH(ROW()-6,$Q$7:$Q$60000,0))*1,"")</f>
        <v/>
      </c>
      <c r="W382">
        <f>IFERROR(INDEX($E$7:$E$60000,MATCH(ROW()-6,$Q$7:$Q$60000,0))*1,"")</f>
        <v/>
      </c>
      <c r="X382">
        <f>IFERROR(INDEX($F$7:$F$60000,MATCH(ROW()-6,$Q$7:$Q$60000,0))*1,"")</f>
        <v/>
      </c>
      <c r="Y382">
        <f>IFERROR(INDEX($G$7:$G$60000,MATCH(ROW()-6,$Q$7:$Q$60000,0))*1,"")</f>
        <v/>
      </c>
      <c r="Z382">
        <f>IFERROR(INDEX($H$7:$H$60000,MATCH(ROW()-6,$Q$7:$Q$60000,0))*1,"")</f>
        <v/>
      </c>
      <c r="AA382">
        <f>IFERROR(INDEX($I$7:$I$60000,MATCH(ROW()-6,$Q$7:$Q$60000,0))*1,"")</f>
        <v/>
      </c>
      <c r="AB382">
        <f>IFERROR(INDEX($J$7:$J$60000,MATCH(ROW()-6,$Q$7:$Q$60000,0))*1,"")</f>
        <v/>
      </c>
      <c r="AC382">
        <f>IFERROR(INDEX($K$7:$K$60000,MATCH(ROW()-6,$Q$7:$Q$60000,0))*1,"")</f>
        <v/>
      </c>
      <c r="AF382" s="9">
        <f>IF(OR($S382="",$S381=""),"",IF($B$5="diff",($T382-$T381),LN($T382/$T381)))</f>
        <v/>
      </c>
      <c r="AG382" s="9">
        <f>IF(OR($S382="",$S381=""),"",IF($C$5="diff",(U382-U381),LN(U382/U381)))</f>
        <v/>
      </c>
      <c r="AH382" s="9">
        <f>IF(OR($S382="",$S381=""),"",IF($D$5="diff",(V382-V381),LN(V382/V381)))</f>
        <v/>
      </c>
      <c r="AI382" s="9">
        <f>IF(OR($S382="",$S381=""),"",IF($E$5="diff",(W382-W381),LN(W382/W381)))</f>
        <v/>
      </c>
      <c r="AJ382" s="9">
        <f>IF(OR($S382="",$S381=""),"",IF($F$5="diff",(X382-X381),LN(X382/X381)))</f>
        <v/>
      </c>
      <c r="AK382" s="9">
        <f>IF(OR($S382="",$S381=""),"",IF($G$5="diff",(Y382-Y381),LN(Y382/Y381)))</f>
        <v/>
      </c>
      <c r="AL382" s="9">
        <f>IF(OR($S382="",$S381=""),"",IF($H$5="diff",(Z382-Z381),LN(Z382/Z381)))</f>
        <v/>
      </c>
      <c r="AM382" s="9">
        <f>IF(OR($S382="",$S381=""),"",IF($I$5="diff",(AA382-AA381),LN(AA382/AA381)))</f>
        <v/>
      </c>
      <c r="AN382" s="9">
        <f>IF(OR($S382="",$S381=""),"",IF($J$5="diff",(AB382-AB381),LN(AB382/AB381)))</f>
        <v/>
      </c>
      <c r="AO382" s="9">
        <f>IF(OR($S382="",$S381=""),"",IF($K$5="diff",(AC382-AC381),LN(AC382/AC381)))</f>
        <v/>
      </c>
      <c r="AR382" s="9">
        <f>IF($AF382="","",$AU$13+$AU$4*AG382+$AU$5*AH382+$AU$6*AI382+$AU$7*AJ382+$AU$8*AK382+$AU$9*AL382+$AU$10*AM382+$AU$11*AN382+$AU$12*AO382)</f>
        <v/>
      </c>
      <c r="AY382" s="10">
        <f>IF(AND((ROW()-7)&gt;=$Q$5,(ROW()-6)&lt;=$Q$3),INDEX(LINEST(OFFSET(AF382,1-$Q$5,0,$Q$5,1),OFFSET(AG382,1-$Q$5,0,$Q$5,9),TRUE,TRUE),1,10)*$Q$4,"")</f>
        <v/>
      </c>
      <c r="AZ382" s="9">
        <f>IF(AND((ROW()-7)&gt;=$Q$5,(ROW()-6)&lt;=$Q$3),INDEX(LINEST(OFFSET(AF382,1-$Q$5,0,$Q$5,1),OFFSET(AG382,1-$Q$5,0,$Q$5,9),TRUE,TRUE),1,9),"")</f>
        <v/>
      </c>
      <c r="BA382" s="9">
        <f>IF(AND((ROW()-7)&gt;=$Q$5,(ROW()-6)&lt;=$Q$3),INDEX(LINEST(OFFSET(AF382,1-$Q$5,0,$Q$5,1),OFFSET(AG382,1-$Q$5,0,$Q$5,9),TRUE,TRUE),1,8),"")</f>
        <v/>
      </c>
      <c r="BB382" s="9">
        <f>IF(AND((ROW()-7)&gt;=$Q$5,(ROW()-6)&lt;=$Q$3),INDEX(LINEST(OFFSET(AF382,1-$Q$5,0,$Q$5,1),OFFSET(AG382,1-$Q$5,0,$Q$5,9),TRUE,TRUE),1,7),"")</f>
        <v/>
      </c>
      <c r="BC382" s="9">
        <f>IF(AND((ROW()-7)&gt;=$Q$5,(ROW()-6)&lt;=$Q$3),INDEX(LINEST(OFFSET(AF382,1-$Q$5,0,$Q$5,1),OFFSET(AG382,1-$Q$5,0,$Q$5,9),TRUE,TRUE),1,6),"")</f>
        <v/>
      </c>
      <c r="BD382" s="9">
        <f>IF(AND((ROW()-7)&gt;=$Q$5,(ROW()-6)&lt;=$Q$3),INDEX(LINEST(OFFSET(AF382,1-$Q$5,0,$Q$5,1),OFFSET(AG382,1-$Q$5,0,$Q$5,9),TRUE,TRUE),1,5),"")</f>
        <v/>
      </c>
      <c r="BE382" s="9">
        <f>IF(AND((ROW()-7)&gt;=$Q$5,(ROW()-6)&lt;=$Q$3),INDEX(LINEST(OFFSET(AF382,1-$Q$5,0,$Q$5,1),OFFSET(AG382,1-$Q$5,0,$Q$5,9),TRUE,TRUE),1,4),"")</f>
        <v/>
      </c>
      <c r="BF382" s="9">
        <f>IF(AND((ROW()-7)&gt;=$Q$5,(ROW()-6)&lt;=$Q$3),INDEX(LINEST(OFFSET(AF382,1-$Q$5,0,$Q$5,1),OFFSET(AG382,1-$Q$5,0,$Q$5,9),TRUE,TRUE),1,3),"")</f>
        <v/>
      </c>
      <c r="BG382" s="9">
        <f>IF(AND((ROW()-7)&gt;=$Q$5,(ROW()-6)&lt;=$Q$3),INDEX(LINEST(OFFSET(AF382,1-$Q$5,0,$Q$5,1),OFFSET(AG382,1-$Q$5,0,$Q$5,9),TRUE,TRUE),1,2),"")</f>
        <v/>
      </c>
      <c r="BH382" s="9">
        <f>IF(AND((ROW()-7)&gt;=$Q$5,(ROW()-6)&lt;=$Q$3),INDEX(LINEST(OFFSET(AF382,1-$Q$5,0,$Q$5,1),OFFSET(AG382,1-$Q$5,0,$Q$5,9),TRUE,TRUE),1,1),"")</f>
        <v/>
      </c>
      <c r="BI382" s="10">
        <f>IF(AND((ROW()-7)&gt;=$Q$5,(ROW()-6)&lt;=$Q$3),INDEX(LINEST(OFFSET(AF382,1-$Q$5,0,$Q$5,1),OFFSET(AG382,1-$Q$5,0,$Q$5,9),TRUE,TRUE),3,1),"")</f>
        <v/>
      </c>
      <c r="BL382" s="9">
        <f>IF(AND((ROW()-6)&lt;=$Q$3,ISNUMBER(AY381)),AY381/$Q$4+AZ381*AG382+BA381*AH382+BB381*AI382+BC381*AJ382+BD381*AK382+BE381*AL382+BF381*AM382+BG381*AN382+BH381*AO382,"")</f>
        <v/>
      </c>
      <c r="BM382">
        <f>IF(ISNUMBER(BL382),AVERAGE(OFFSET(AF381,1-$Q$5,0,$Q$5,1)),"")</f>
        <v/>
      </c>
      <c r="BN382">
        <f>IF(ISNUMBER(BL382),(AF382-BL382)^2,"")</f>
        <v/>
      </c>
      <c r="BO382">
        <f>IF(ISNUMBER(BL382),AF382^2,"")</f>
        <v/>
      </c>
      <c r="BP382">
        <f>IF(ISNUMBER(BL382),(AF382-BM382)^2,"")</f>
        <v/>
      </c>
    </row>
    <row r="383">
      <c r="O383">
        <f>IF($R383="","",IF($Q$1="Weekly",INT(($R383-2)/7),IF($Q$1="Quarterly",YEAR($R383)*4+ROUNDUP(MONTH($R383)/3),YEAR($R383)*12+MONTH($R383))))</f>
        <v/>
      </c>
      <c r="P383">
        <f>IF($R383="","",IF($R384="",1,IF($O383&lt;&gt;$O384,1,0)))</f>
        <v/>
      </c>
      <c r="Q383">
        <f>IF($P383=1,SUM($P$7:$P383),"")</f>
        <v/>
      </c>
      <c r="R383">
        <f>IF($A383="","",IF(ISNUMBER($A383),$A383,IFERROR(DATEVALUE($A383),NA())))</f>
        <v/>
      </c>
      <c r="S383" s="7">
        <f>IFERROR(INDEX($R$7:$R$60000,MATCH(ROW()-6,$Q$7:$Q$60000,0)),"")</f>
        <v/>
      </c>
      <c r="T383">
        <f>IFERROR(INDEX($B$7:$B$60000,MATCH(ROW()-6,$Q$7:$Q$60000,0))*1,"")</f>
        <v/>
      </c>
      <c r="U383">
        <f>IFERROR(INDEX($C$7:$C$60000,MATCH(ROW()-6,$Q$7:$Q$60000,0))*1,"")</f>
        <v/>
      </c>
      <c r="V383">
        <f>IFERROR(INDEX($D$7:$D$60000,MATCH(ROW()-6,$Q$7:$Q$60000,0))*1,"")</f>
        <v/>
      </c>
      <c r="W383">
        <f>IFERROR(INDEX($E$7:$E$60000,MATCH(ROW()-6,$Q$7:$Q$60000,0))*1,"")</f>
        <v/>
      </c>
      <c r="X383">
        <f>IFERROR(INDEX($F$7:$F$60000,MATCH(ROW()-6,$Q$7:$Q$60000,0))*1,"")</f>
        <v/>
      </c>
      <c r="Y383">
        <f>IFERROR(INDEX($G$7:$G$60000,MATCH(ROW()-6,$Q$7:$Q$60000,0))*1,"")</f>
        <v/>
      </c>
      <c r="Z383">
        <f>IFERROR(INDEX($H$7:$H$60000,MATCH(ROW()-6,$Q$7:$Q$60000,0))*1,"")</f>
        <v/>
      </c>
      <c r="AA383">
        <f>IFERROR(INDEX($I$7:$I$60000,MATCH(ROW()-6,$Q$7:$Q$60000,0))*1,"")</f>
        <v/>
      </c>
      <c r="AB383">
        <f>IFERROR(INDEX($J$7:$J$60000,MATCH(ROW()-6,$Q$7:$Q$60000,0))*1,"")</f>
        <v/>
      </c>
      <c r="AC383">
        <f>IFERROR(INDEX($K$7:$K$60000,MATCH(ROW()-6,$Q$7:$Q$60000,0))*1,"")</f>
        <v/>
      </c>
      <c r="AF383" s="9">
        <f>IF(OR($S383="",$S382=""),"",IF($B$5="diff",($T383-$T382),LN($T383/$T382)))</f>
        <v/>
      </c>
      <c r="AG383" s="9">
        <f>IF(OR($S383="",$S382=""),"",IF($C$5="diff",(U383-U382),LN(U383/U382)))</f>
        <v/>
      </c>
      <c r="AH383" s="9">
        <f>IF(OR($S383="",$S382=""),"",IF($D$5="diff",(V383-V382),LN(V383/V382)))</f>
        <v/>
      </c>
      <c r="AI383" s="9">
        <f>IF(OR($S383="",$S382=""),"",IF($E$5="diff",(W383-W382),LN(W383/W382)))</f>
        <v/>
      </c>
      <c r="AJ383" s="9">
        <f>IF(OR($S383="",$S382=""),"",IF($F$5="diff",(X383-X382),LN(X383/X382)))</f>
        <v/>
      </c>
      <c r="AK383" s="9">
        <f>IF(OR($S383="",$S382=""),"",IF($G$5="diff",(Y383-Y382),LN(Y383/Y382)))</f>
        <v/>
      </c>
      <c r="AL383" s="9">
        <f>IF(OR($S383="",$S382=""),"",IF($H$5="diff",(Z383-Z382),LN(Z383/Z382)))</f>
        <v/>
      </c>
      <c r="AM383" s="9">
        <f>IF(OR($S383="",$S382=""),"",IF($I$5="diff",(AA383-AA382),LN(AA383/AA382)))</f>
        <v/>
      </c>
      <c r="AN383" s="9">
        <f>IF(OR($S383="",$S382=""),"",IF($J$5="diff",(AB383-AB382),LN(AB383/AB382)))</f>
        <v/>
      </c>
      <c r="AO383" s="9">
        <f>IF(OR($S383="",$S382=""),"",IF($K$5="diff",(AC383-AC382),LN(AC383/AC382)))</f>
        <v/>
      </c>
      <c r="AR383" s="9">
        <f>IF($AF383="","",$AU$13+$AU$4*AG383+$AU$5*AH383+$AU$6*AI383+$AU$7*AJ383+$AU$8*AK383+$AU$9*AL383+$AU$10*AM383+$AU$11*AN383+$AU$12*AO383)</f>
        <v/>
      </c>
      <c r="AY383" s="10">
        <f>IF(AND((ROW()-7)&gt;=$Q$5,(ROW()-6)&lt;=$Q$3),INDEX(LINEST(OFFSET(AF383,1-$Q$5,0,$Q$5,1),OFFSET(AG383,1-$Q$5,0,$Q$5,9),TRUE,TRUE),1,10)*$Q$4,"")</f>
        <v/>
      </c>
      <c r="AZ383" s="9">
        <f>IF(AND((ROW()-7)&gt;=$Q$5,(ROW()-6)&lt;=$Q$3),INDEX(LINEST(OFFSET(AF383,1-$Q$5,0,$Q$5,1),OFFSET(AG383,1-$Q$5,0,$Q$5,9),TRUE,TRUE),1,9),"")</f>
        <v/>
      </c>
      <c r="BA383" s="9">
        <f>IF(AND((ROW()-7)&gt;=$Q$5,(ROW()-6)&lt;=$Q$3),INDEX(LINEST(OFFSET(AF383,1-$Q$5,0,$Q$5,1),OFFSET(AG383,1-$Q$5,0,$Q$5,9),TRUE,TRUE),1,8),"")</f>
        <v/>
      </c>
      <c r="BB383" s="9">
        <f>IF(AND((ROW()-7)&gt;=$Q$5,(ROW()-6)&lt;=$Q$3),INDEX(LINEST(OFFSET(AF383,1-$Q$5,0,$Q$5,1),OFFSET(AG383,1-$Q$5,0,$Q$5,9),TRUE,TRUE),1,7),"")</f>
        <v/>
      </c>
      <c r="BC383" s="9">
        <f>IF(AND((ROW()-7)&gt;=$Q$5,(ROW()-6)&lt;=$Q$3),INDEX(LINEST(OFFSET(AF383,1-$Q$5,0,$Q$5,1),OFFSET(AG383,1-$Q$5,0,$Q$5,9),TRUE,TRUE),1,6),"")</f>
        <v/>
      </c>
      <c r="BD383" s="9">
        <f>IF(AND((ROW()-7)&gt;=$Q$5,(ROW()-6)&lt;=$Q$3),INDEX(LINEST(OFFSET(AF383,1-$Q$5,0,$Q$5,1),OFFSET(AG383,1-$Q$5,0,$Q$5,9),TRUE,TRUE),1,5),"")</f>
        <v/>
      </c>
      <c r="BE383" s="9">
        <f>IF(AND((ROW()-7)&gt;=$Q$5,(ROW()-6)&lt;=$Q$3),INDEX(LINEST(OFFSET(AF383,1-$Q$5,0,$Q$5,1),OFFSET(AG383,1-$Q$5,0,$Q$5,9),TRUE,TRUE),1,4),"")</f>
        <v/>
      </c>
      <c r="BF383" s="9">
        <f>IF(AND((ROW()-7)&gt;=$Q$5,(ROW()-6)&lt;=$Q$3),INDEX(LINEST(OFFSET(AF383,1-$Q$5,0,$Q$5,1),OFFSET(AG383,1-$Q$5,0,$Q$5,9),TRUE,TRUE),1,3),"")</f>
        <v/>
      </c>
      <c r="BG383" s="9">
        <f>IF(AND((ROW()-7)&gt;=$Q$5,(ROW()-6)&lt;=$Q$3),INDEX(LINEST(OFFSET(AF383,1-$Q$5,0,$Q$5,1),OFFSET(AG383,1-$Q$5,0,$Q$5,9),TRUE,TRUE),1,2),"")</f>
        <v/>
      </c>
      <c r="BH383" s="9">
        <f>IF(AND((ROW()-7)&gt;=$Q$5,(ROW()-6)&lt;=$Q$3),INDEX(LINEST(OFFSET(AF383,1-$Q$5,0,$Q$5,1),OFFSET(AG383,1-$Q$5,0,$Q$5,9),TRUE,TRUE),1,1),"")</f>
        <v/>
      </c>
      <c r="BI383" s="10">
        <f>IF(AND((ROW()-7)&gt;=$Q$5,(ROW()-6)&lt;=$Q$3),INDEX(LINEST(OFFSET(AF383,1-$Q$5,0,$Q$5,1),OFFSET(AG383,1-$Q$5,0,$Q$5,9),TRUE,TRUE),3,1),"")</f>
        <v/>
      </c>
      <c r="BL383" s="9">
        <f>IF(AND((ROW()-6)&lt;=$Q$3,ISNUMBER(AY382)),AY382/$Q$4+AZ382*AG383+BA382*AH383+BB382*AI383+BC382*AJ383+BD382*AK383+BE382*AL383+BF382*AM383+BG382*AN383+BH382*AO383,"")</f>
        <v/>
      </c>
      <c r="BM383">
        <f>IF(ISNUMBER(BL383),AVERAGE(OFFSET(AF382,1-$Q$5,0,$Q$5,1)),"")</f>
        <v/>
      </c>
      <c r="BN383">
        <f>IF(ISNUMBER(BL383),(AF383-BL383)^2,"")</f>
        <v/>
      </c>
      <c r="BO383">
        <f>IF(ISNUMBER(BL383),AF383^2,"")</f>
        <v/>
      </c>
      <c r="BP383">
        <f>IF(ISNUMBER(BL383),(AF383-BM383)^2,"")</f>
        <v/>
      </c>
    </row>
    <row r="384">
      <c r="O384">
        <f>IF($R384="","",IF($Q$1="Weekly",INT(($R384-2)/7),IF($Q$1="Quarterly",YEAR($R384)*4+ROUNDUP(MONTH($R384)/3),YEAR($R384)*12+MONTH($R384))))</f>
        <v/>
      </c>
      <c r="P384">
        <f>IF($R384="","",IF($R385="",1,IF($O384&lt;&gt;$O385,1,0)))</f>
        <v/>
      </c>
      <c r="Q384">
        <f>IF($P384=1,SUM($P$7:$P384),"")</f>
        <v/>
      </c>
      <c r="R384">
        <f>IF($A384="","",IF(ISNUMBER($A384),$A384,IFERROR(DATEVALUE($A384),NA())))</f>
        <v/>
      </c>
      <c r="S384" s="7">
        <f>IFERROR(INDEX($R$7:$R$60000,MATCH(ROW()-6,$Q$7:$Q$60000,0)),"")</f>
        <v/>
      </c>
      <c r="T384">
        <f>IFERROR(INDEX($B$7:$B$60000,MATCH(ROW()-6,$Q$7:$Q$60000,0))*1,"")</f>
        <v/>
      </c>
      <c r="U384">
        <f>IFERROR(INDEX($C$7:$C$60000,MATCH(ROW()-6,$Q$7:$Q$60000,0))*1,"")</f>
        <v/>
      </c>
      <c r="V384">
        <f>IFERROR(INDEX($D$7:$D$60000,MATCH(ROW()-6,$Q$7:$Q$60000,0))*1,"")</f>
        <v/>
      </c>
      <c r="W384">
        <f>IFERROR(INDEX($E$7:$E$60000,MATCH(ROW()-6,$Q$7:$Q$60000,0))*1,"")</f>
        <v/>
      </c>
      <c r="X384">
        <f>IFERROR(INDEX($F$7:$F$60000,MATCH(ROW()-6,$Q$7:$Q$60000,0))*1,"")</f>
        <v/>
      </c>
      <c r="Y384">
        <f>IFERROR(INDEX($G$7:$G$60000,MATCH(ROW()-6,$Q$7:$Q$60000,0))*1,"")</f>
        <v/>
      </c>
      <c r="Z384">
        <f>IFERROR(INDEX($H$7:$H$60000,MATCH(ROW()-6,$Q$7:$Q$60000,0))*1,"")</f>
        <v/>
      </c>
      <c r="AA384">
        <f>IFERROR(INDEX($I$7:$I$60000,MATCH(ROW()-6,$Q$7:$Q$60000,0))*1,"")</f>
        <v/>
      </c>
      <c r="AB384">
        <f>IFERROR(INDEX($J$7:$J$60000,MATCH(ROW()-6,$Q$7:$Q$60000,0))*1,"")</f>
        <v/>
      </c>
      <c r="AC384">
        <f>IFERROR(INDEX($K$7:$K$60000,MATCH(ROW()-6,$Q$7:$Q$60000,0))*1,"")</f>
        <v/>
      </c>
      <c r="AF384" s="9">
        <f>IF(OR($S384="",$S383=""),"",IF($B$5="diff",($T384-$T383),LN($T384/$T383)))</f>
        <v/>
      </c>
      <c r="AG384" s="9">
        <f>IF(OR($S384="",$S383=""),"",IF($C$5="diff",(U384-U383),LN(U384/U383)))</f>
        <v/>
      </c>
      <c r="AH384" s="9">
        <f>IF(OR($S384="",$S383=""),"",IF($D$5="diff",(V384-V383),LN(V384/V383)))</f>
        <v/>
      </c>
      <c r="AI384" s="9">
        <f>IF(OR($S384="",$S383=""),"",IF($E$5="diff",(W384-W383),LN(W384/W383)))</f>
        <v/>
      </c>
      <c r="AJ384" s="9">
        <f>IF(OR($S384="",$S383=""),"",IF($F$5="diff",(X384-X383),LN(X384/X383)))</f>
        <v/>
      </c>
      <c r="AK384" s="9">
        <f>IF(OR($S384="",$S383=""),"",IF($G$5="diff",(Y384-Y383),LN(Y384/Y383)))</f>
        <v/>
      </c>
      <c r="AL384" s="9">
        <f>IF(OR($S384="",$S383=""),"",IF($H$5="diff",(Z384-Z383),LN(Z384/Z383)))</f>
        <v/>
      </c>
      <c r="AM384" s="9">
        <f>IF(OR($S384="",$S383=""),"",IF($I$5="diff",(AA384-AA383),LN(AA384/AA383)))</f>
        <v/>
      </c>
      <c r="AN384" s="9">
        <f>IF(OR($S384="",$S383=""),"",IF($J$5="diff",(AB384-AB383),LN(AB384/AB383)))</f>
        <v/>
      </c>
      <c r="AO384" s="9">
        <f>IF(OR($S384="",$S383=""),"",IF($K$5="diff",(AC384-AC383),LN(AC384/AC383)))</f>
        <v/>
      </c>
      <c r="AR384" s="9">
        <f>IF($AF384="","",$AU$13+$AU$4*AG384+$AU$5*AH384+$AU$6*AI384+$AU$7*AJ384+$AU$8*AK384+$AU$9*AL384+$AU$10*AM384+$AU$11*AN384+$AU$12*AO384)</f>
        <v/>
      </c>
      <c r="AY384" s="10">
        <f>IF(AND((ROW()-7)&gt;=$Q$5,(ROW()-6)&lt;=$Q$3),INDEX(LINEST(OFFSET(AF384,1-$Q$5,0,$Q$5,1),OFFSET(AG384,1-$Q$5,0,$Q$5,9),TRUE,TRUE),1,10)*$Q$4,"")</f>
        <v/>
      </c>
      <c r="AZ384" s="9">
        <f>IF(AND((ROW()-7)&gt;=$Q$5,(ROW()-6)&lt;=$Q$3),INDEX(LINEST(OFFSET(AF384,1-$Q$5,0,$Q$5,1),OFFSET(AG384,1-$Q$5,0,$Q$5,9),TRUE,TRUE),1,9),"")</f>
        <v/>
      </c>
      <c r="BA384" s="9">
        <f>IF(AND((ROW()-7)&gt;=$Q$5,(ROW()-6)&lt;=$Q$3),INDEX(LINEST(OFFSET(AF384,1-$Q$5,0,$Q$5,1),OFFSET(AG384,1-$Q$5,0,$Q$5,9),TRUE,TRUE),1,8),"")</f>
        <v/>
      </c>
      <c r="BB384" s="9">
        <f>IF(AND((ROW()-7)&gt;=$Q$5,(ROW()-6)&lt;=$Q$3),INDEX(LINEST(OFFSET(AF384,1-$Q$5,0,$Q$5,1),OFFSET(AG384,1-$Q$5,0,$Q$5,9),TRUE,TRUE),1,7),"")</f>
        <v/>
      </c>
      <c r="BC384" s="9">
        <f>IF(AND((ROW()-7)&gt;=$Q$5,(ROW()-6)&lt;=$Q$3),INDEX(LINEST(OFFSET(AF384,1-$Q$5,0,$Q$5,1),OFFSET(AG384,1-$Q$5,0,$Q$5,9),TRUE,TRUE),1,6),"")</f>
        <v/>
      </c>
      <c r="BD384" s="9">
        <f>IF(AND((ROW()-7)&gt;=$Q$5,(ROW()-6)&lt;=$Q$3),INDEX(LINEST(OFFSET(AF384,1-$Q$5,0,$Q$5,1),OFFSET(AG384,1-$Q$5,0,$Q$5,9),TRUE,TRUE),1,5),"")</f>
        <v/>
      </c>
      <c r="BE384" s="9">
        <f>IF(AND((ROW()-7)&gt;=$Q$5,(ROW()-6)&lt;=$Q$3),INDEX(LINEST(OFFSET(AF384,1-$Q$5,0,$Q$5,1),OFFSET(AG384,1-$Q$5,0,$Q$5,9),TRUE,TRUE),1,4),"")</f>
        <v/>
      </c>
      <c r="BF384" s="9">
        <f>IF(AND((ROW()-7)&gt;=$Q$5,(ROW()-6)&lt;=$Q$3),INDEX(LINEST(OFFSET(AF384,1-$Q$5,0,$Q$5,1),OFFSET(AG384,1-$Q$5,0,$Q$5,9),TRUE,TRUE),1,3),"")</f>
        <v/>
      </c>
      <c r="BG384" s="9">
        <f>IF(AND((ROW()-7)&gt;=$Q$5,(ROW()-6)&lt;=$Q$3),INDEX(LINEST(OFFSET(AF384,1-$Q$5,0,$Q$5,1),OFFSET(AG384,1-$Q$5,0,$Q$5,9),TRUE,TRUE),1,2),"")</f>
        <v/>
      </c>
      <c r="BH384" s="9">
        <f>IF(AND((ROW()-7)&gt;=$Q$5,(ROW()-6)&lt;=$Q$3),INDEX(LINEST(OFFSET(AF384,1-$Q$5,0,$Q$5,1),OFFSET(AG384,1-$Q$5,0,$Q$5,9),TRUE,TRUE),1,1),"")</f>
        <v/>
      </c>
      <c r="BI384" s="10">
        <f>IF(AND((ROW()-7)&gt;=$Q$5,(ROW()-6)&lt;=$Q$3),INDEX(LINEST(OFFSET(AF384,1-$Q$5,0,$Q$5,1),OFFSET(AG384,1-$Q$5,0,$Q$5,9),TRUE,TRUE),3,1),"")</f>
        <v/>
      </c>
      <c r="BL384" s="9">
        <f>IF(AND((ROW()-6)&lt;=$Q$3,ISNUMBER(AY383)),AY383/$Q$4+AZ383*AG384+BA383*AH384+BB383*AI384+BC383*AJ384+BD383*AK384+BE383*AL384+BF383*AM384+BG383*AN384+BH383*AO384,"")</f>
        <v/>
      </c>
      <c r="BM384">
        <f>IF(ISNUMBER(BL384),AVERAGE(OFFSET(AF383,1-$Q$5,0,$Q$5,1)),"")</f>
        <v/>
      </c>
      <c r="BN384">
        <f>IF(ISNUMBER(BL384),(AF384-BL384)^2,"")</f>
        <v/>
      </c>
      <c r="BO384">
        <f>IF(ISNUMBER(BL384),AF384^2,"")</f>
        <v/>
      </c>
      <c r="BP384">
        <f>IF(ISNUMBER(BL384),(AF384-BM384)^2,"")</f>
        <v/>
      </c>
    </row>
    <row r="385">
      <c r="O385">
        <f>IF($R385="","",IF($Q$1="Weekly",INT(($R385-2)/7),IF($Q$1="Quarterly",YEAR($R385)*4+ROUNDUP(MONTH($R385)/3),YEAR($R385)*12+MONTH($R385))))</f>
        <v/>
      </c>
      <c r="P385">
        <f>IF($R385="","",IF($R386="",1,IF($O385&lt;&gt;$O386,1,0)))</f>
        <v/>
      </c>
      <c r="Q385">
        <f>IF($P385=1,SUM($P$7:$P385),"")</f>
        <v/>
      </c>
      <c r="R385">
        <f>IF($A385="","",IF(ISNUMBER($A385),$A385,IFERROR(DATEVALUE($A385),NA())))</f>
        <v/>
      </c>
      <c r="S385" s="7">
        <f>IFERROR(INDEX($R$7:$R$60000,MATCH(ROW()-6,$Q$7:$Q$60000,0)),"")</f>
        <v/>
      </c>
      <c r="T385">
        <f>IFERROR(INDEX($B$7:$B$60000,MATCH(ROW()-6,$Q$7:$Q$60000,0))*1,"")</f>
        <v/>
      </c>
      <c r="U385">
        <f>IFERROR(INDEX($C$7:$C$60000,MATCH(ROW()-6,$Q$7:$Q$60000,0))*1,"")</f>
        <v/>
      </c>
      <c r="V385">
        <f>IFERROR(INDEX($D$7:$D$60000,MATCH(ROW()-6,$Q$7:$Q$60000,0))*1,"")</f>
        <v/>
      </c>
      <c r="W385">
        <f>IFERROR(INDEX($E$7:$E$60000,MATCH(ROW()-6,$Q$7:$Q$60000,0))*1,"")</f>
        <v/>
      </c>
      <c r="X385">
        <f>IFERROR(INDEX($F$7:$F$60000,MATCH(ROW()-6,$Q$7:$Q$60000,0))*1,"")</f>
        <v/>
      </c>
      <c r="Y385">
        <f>IFERROR(INDEX($G$7:$G$60000,MATCH(ROW()-6,$Q$7:$Q$60000,0))*1,"")</f>
        <v/>
      </c>
      <c r="Z385">
        <f>IFERROR(INDEX($H$7:$H$60000,MATCH(ROW()-6,$Q$7:$Q$60000,0))*1,"")</f>
        <v/>
      </c>
      <c r="AA385">
        <f>IFERROR(INDEX($I$7:$I$60000,MATCH(ROW()-6,$Q$7:$Q$60000,0))*1,"")</f>
        <v/>
      </c>
      <c r="AB385">
        <f>IFERROR(INDEX($J$7:$J$60000,MATCH(ROW()-6,$Q$7:$Q$60000,0))*1,"")</f>
        <v/>
      </c>
      <c r="AC385">
        <f>IFERROR(INDEX($K$7:$K$60000,MATCH(ROW()-6,$Q$7:$Q$60000,0))*1,"")</f>
        <v/>
      </c>
      <c r="AF385" s="9">
        <f>IF(OR($S385="",$S384=""),"",IF($B$5="diff",($T385-$T384),LN($T385/$T384)))</f>
        <v/>
      </c>
      <c r="AG385" s="9">
        <f>IF(OR($S385="",$S384=""),"",IF($C$5="diff",(U385-U384),LN(U385/U384)))</f>
        <v/>
      </c>
      <c r="AH385" s="9">
        <f>IF(OR($S385="",$S384=""),"",IF($D$5="diff",(V385-V384),LN(V385/V384)))</f>
        <v/>
      </c>
      <c r="AI385" s="9">
        <f>IF(OR($S385="",$S384=""),"",IF($E$5="diff",(W385-W384),LN(W385/W384)))</f>
        <v/>
      </c>
      <c r="AJ385" s="9">
        <f>IF(OR($S385="",$S384=""),"",IF($F$5="diff",(X385-X384),LN(X385/X384)))</f>
        <v/>
      </c>
      <c r="AK385" s="9">
        <f>IF(OR($S385="",$S384=""),"",IF($G$5="diff",(Y385-Y384),LN(Y385/Y384)))</f>
        <v/>
      </c>
      <c r="AL385" s="9">
        <f>IF(OR($S385="",$S384=""),"",IF($H$5="diff",(Z385-Z384),LN(Z385/Z384)))</f>
        <v/>
      </c>
      <c r="AM385" s="9">
        <f>IF(OR($S385="",$S384=""),"",IF($I$5="diff",(AA385-AA384),LN(AA385/AA384)))</f>
        <v/>
      </c>
      <c r="AN385" s="9">
        <f>IF(OR($S385="",$S384=""),"",IF($J$5="diff",(AB385-AB384),LN(AB385/AB384)))</f>
        <v/>
      </c>
      <c r="AO385" s="9">
        <f>IF(OR($S385="",$S384=""),"",IF($K$5="diff",(AC385-AC384),LN(AC385/AC384)))</f>
        <v/>
      </c>
      <c r="AR385" s="9">
        <f>IF($AF385="","",$AU$13+$AU$4*AG385+$AU$5*AH385+$AU$6*AI385+$AU$7*AJ385+$AU$8*AK385+$AU$9*AL385+$AU$10*AM385+$AU$11*AN385+$AU$12*AO385)</f>
        <v/>
      </c>
      <c r="AY385" s="10">
        <f>IF(AND((ROW()-7)&gt;=$Q$5,(ROW()-6)&lt;=$Q$3),INDEX(LINEST(OFFSET(AF385,1-$Q$5,0,$Q$5,1),OFFSET(AG385,1-$Q$5,0,$Q$5,9),TRUE,TRUE),1,10)*$Q$4,"")</f>
        <v/>
      </c>
      <c r="AZ385" s="9">
        <f>IF(AND((ROW()-7)&gt;=$Q$5,(ROW()-6)&lt;=$Q$3),INDEX(LINEST(OFFSET(AF385,1-$Q$5,0,$Q$5,1),OFFSET(AG385,1-$Q$5,0,$Q$5,9),TRUE,TRUE),1,9),"")</f>
        <v/>
      </c>
      <c r="BA385" s="9">
        <f>IF(AND((ROW()-7)&gt;=$Q$5,(ROW()-6)&lt;=$Q$3),INDEX(LINEST(OFFSET(AF385,1-$Q$5,0,$Q$5,1),OFFSET(AG385,1-$Q$5,0,$Q$5,9),TRUE,TRUE),1,8),"")</f>
        <v/>
      </c>
      <c r="BB385" s="9">
        <f>IF(AND((ROW()-7)&gt;=$Q$5,(ROW()-6)&lt;=$Q$3),INDEX(LINEST(OFFSET(AF385,1-$Q$5,0,$Q$5,1),OFFSET(AG385,1-$Q$5,0,$Q$5,9),TRUE,TRUE),1,7),"")</f>
        <v/>
      </c>
      <c r="BC385" s="9">
        <f>IF(AND((ROW()-7)&gt;=$Q$5,(ROW()-6)&lt;=$Q$3),INDEX(LINEST(OFFSET(AF385,1-$Q$5,0,$Q$5,1),OFFSET(AG385,1-$Q$5,0,$Q$5,9),TRUE,TRUE),1,6),"")</f>
        <v/>
      </c>
      <c r="BD385" s="9">
        <f>IF(AND((ROW()-7)&gt;=$Q$5,(ROW()-6)&lt;=$Q$3),INDEX(LINEST(OFFSET(AF385,1-$Q$5,0,$Q$5,1),OFFSET(AG385,1-$Q$5,0,$Q$5,9),TRUE,TRUE),1,5),"")</f>
        <v/>
      </c>
      <c r="BE385" s="9">
        <f>IF(AND((ROW()-7)&gt;=$Q$5,(ROW()-6)&lt;=$Q$3),INDEX(LINEST(OFFSET(AF385,1-$Q$5,0,$Q$5,1),OFFSET(AG385,1-$Q$5,0,$Q$5,9),TRUE,TRUE),1,4),"")</f>
        <v/>
      </c>
      <c r="BF385" s="9">
        <f>IF(AND((ROW()-7)&gt;=$Q$5,(ROW()-6)&lt;=$Q$3),INDEX(LINEST(OFFSET(AF385,1-$Q$5,0,$Q$5,1),OFFSET(AG385,1-$Q$5,0,$Q$5,9),TRUE,TRUE),1,3),"")</f>
        <v/>
      </c>
      <c r="BG385" s="9">
        <f>IF(AND((ROW()-7)&gt;=$Q$5,(ROW()-6)&lt;=$Q$3),INDEX(LINEST(OFFSET(AF385,1-$Q$5,0,$Q$5,1),OFFSET(AG385,1-$Q$5,0,$Q$5,9),TRUE,TRUE),1,2),"")</f>
        <v/>
      </c>
      <c r="BH385" s="9">
        <f>IF(AND((ROW()-7)&gt;=$Q$5,(ROW()-6)&lt;=$Q$3),INDEX(LINEST(OFFSET(AF385,1-$Q$5,0,$Q$5,1),OFFSET(AG385,1-$Q$5,0,$Q$5,9),TRUE,TRUE),1,1),"")</f>
        <v/>
      </c>
      <c r="BI385" s="10">
        <f>IF(AND((ROW()-7)&gt;=$Q$5,(ROW()-6)&lt;=$Q$3),INDEX(LINEST(OFFSET(AF385,1-$Q$5,0,$Q$5,1),OFFSET(AG385,1-$Q$5,0,$Q$5,9),TRUE,TRUE),3,1),"")</f>
        <v/>
      </c>
      <c r="BL385" s="9">
        <f>IF(AND((ROW()-6)&lt;=$Q$3,ISNUMBER(AY384)),AY384/$Q$4+AZ384*AG385+BA384*AH385+BB384*AI385+BC384*AJ385+BD384*AK385+BE384*AL385+BF384*AM385+BG384*AN385+BH384*AO385,"")</f>
        <v/>
      </c>
      <c r="BM385">
        <f>IF(ISNUMBER(BL385),AVERAGE(OFFSET(AF384,1-$Q$5,0,$Q$5,1)),"")</f>
        <v/>
      </c>
      <c r="BN385">
        <f>IF(ISNUMBER(BL385),(AF385-BL385)^2,"")</f>
        <v/>
      </c>
      <c r="BO385">
        <f>IF(ISNUMBER(BL385),AF385^2,"")</f>
        <v/>
      </c>
      <c r="BP385">
        <f>IF(ISNUMBER(BL385),(AF385-BM385)^2,"")</f>
        <v/>
      </c>
    </row>
    <row r="386">
      <c r="O386">
        <f>IF($R386="","",IF($Q$1="Weekly",INT(($R386-2)/7),IF($Q$1="Quarterly",YEAR($R386)*4+ROUNDUP(MONTH($R386)/3),YEAR($R386)*12+MONTH($R386))))</f>
        <v/>
      </c>
      <c r="P386">
        <f>IF($R386="","",IF($R387="",1,IF($O386&lt;&gt;$O387,1,0)))</f>
        <v/>
      </c>
      <c r="Q386">
        <f>IF($P386=1,SUM($P$7:$P386),"")</f>
        <v/>
      </c>
      <c r="R386">
        <f>IF($A386="","",IF(ISNUMBER($A386),$A386,IFERROR(DATEVALUE($A386),NA())))</f>
        <v/>
      </c>
      <c r="S386" s="7">
        <f>IFERROR(INDEX($R$7:$R$60000,MATCH(ROW()-6,$Q$7:$Q$60000,0)),"")</f>
        <v/>
      </c>
      <c r="T386">
        <f>IFERROR(INDEX($B$7:$B$60000,MATCH(ROW()-6,$Q$7:$Q$60000,0))*1,"")</f>
        <v/>
      </c>
      <c r="U386">
        <f>IFERROR(INDEX($C$7:$C$60000,MATCH(ROW()-6,$Q$7:$Q$60000,0))*1,"")</f>
        <v/>
      </c>
      <c r="V386">
        <f>IFERROR(INDEX($D$7:$D$60000,MATCH(ROW()-6,$Q$7:$Q$60000,0))*1,"")</f>
        <v/>
      </c>
      <c r="W386">
        <f>IFERROR(INDEX($E$7:$E$60000,MATCH(ROW()-6,$Q$7:$Q$60000,0))*1,"")</f>
        <v/>
      </c>
      <c r="X386">
        <f>IFERROR(INDEX($F$7:$F$60000,MATCH(ROW()-6,$Q$7:$Q$60000,0))*1,"")</f>
        <v/>
      </c>
      <c r="Y386">
        <f>IFERROR(INDEX($G$7:$G$60000,MATCH(ROW()-6,$Q$7:$Q$60000,0))*1,"")</f>
        <v/>
      </c>
      <c r="Z386">
        <f>IFERROR(INDEX($H$7:$H$60000,MATCH(ROW()-6,$Q$7:$Q$60000,0))*1,"")</f>
        <v/>
      </c>
      <c r="AA386">
        <f>IFERROR(INDEX($I$7:$I$60000,MATCH(ROW()-6,$Q$7:$Q$60000,0))*1,"")</f>
        <v/>
      </c>
      <c r="AB386">
        <f>IFERROR(INDEX($J$7:$J$60000,MATCH(ROW()-6,$Q$7:$Q$60000,0))*1,"")</f>
        <v/>
      </c>
      <c r="AC386">
        <f>IFERROR(INDEX($K$7:$K$60000,MATCH(ROW()-6,$Q$7:$Q$60000,0))*1,"")</f>
        <v/>
      </c>
      <c r="AF386" s="9">
        <f>IF(OR($S386="",$S385=""),"",IF($B$5="diff",($T386-$T385),LN($T386/$T385)))</f>
        <v/>
      </c>
      <c r="AG386" s="9">
        <f>IF(OR($S386="",$S385=""),"",IF($C$5="diff",(U386-U385),LN(U386/U385)))</f>
        <v/>
      </c>
      <c r="AH386" s="9">
        <f>IF(OR($S386="",$S385=""),"",IF($D$5="diff",(V386-V385),LN(V386/V385)))</f>
        <v/>
      </c>
      <c r="AI386" s="9">
        <f>IF(OR($S386="",$S385=""),"",IF($E$5="diff",(W386-W385),LN(W386/W385)))</f>
        <v/>
      </c>
      <c r="AJ386" s="9">
        <f>IF(OR($S386="",$S385=""),"",IF($F$5="diff",(X386-X385),LN(X386/X385)))</f>
        <v/>
      </c>
      <c r="AK386" s="9">
        <f>IF(OR($S386="",$S385=""),"",IF($G$5="diff",(Y386-Y385),LN(Y386/Y385)))</f>
        <v/>
      </c>
      <c r="AL386" s="9">
        <f>IF(OR($S386="",$S385=""),"",IF($H$5="diff",(Z386-Z385),LN(Z386/Z385)))</f>
        <v/>
      </c>
      <c r="AM386" s="9">
        <f>IF(OR($S386="",$S385=""),"",IF($I$5="diff",(AA386-AA385),LN(AA386/AA385)))</f>
        <v/>
      </c>
      <c r="AN386" s="9">
        <f>IF(OR($S386="",$S385=""),"",IF($J$5="diff",(AB386-AB385),LN(AB386/AB385)))</f>
        <v/>
      </c>
      <c r="AO386" s="9">
        <f>IF(OR($S386="",$S385=""),"",IF($K$5="diff",(AC386-AC385),LN(AC386/AC385)))</f>
        <v/>
      </c>
      <c r="AR386" s="9">
        <f>IF($AF386="","",$AU$13+$AU$4*AG386+$AU$5*AH386+$AU$6*AI386+$AU$7*AJ386+$AU$8*AK386+$AU$9*AL386+$AU$10*AM386+$AU$11*AN386+$AU$12*AO386)</f>
        <v/>
      </c>
      <c r="AY386" s="10">
        <f>IF(AND((ROW()-7)&gt;=$Q$5,(ROW()-6)&lt;=$Q$3),INDEX(LINEST(OFFSET(AF386,1-$Q$5,0,$Q$5,1),OFFSET(AG386,1-$Q$5,0,$Q$5,9),TRUE,TRUE),1,10)*$Q$4,"")</f>
        <v/>
      </c>
      <c r="AZ386" s="9">
        <f>IF(AND((ROW()-7)&gt;=$Q$5,(ROW()-6)&lt;=$Q$3),INDEX(LINEST(OFFSET(AF386,1-$Q$5,0,$Q$5,1),OFFSET(AG386,1-$Q$5,0,$Q$5,9),TRUE,TRUE),1,9),"")</f>
        <v/>
      </c>
      <c r="BA386" s="9">
        <f>IF(AND((ROW()-7)&gt;=$Q$5,(ROW()-6)&lt;=$Q$3),INDEX(LINEST(OFFSET(AF386,1-$Q$5,0,$Q$5,1),OFFSET(AG386,1-$Q$5,0,$Q$5,9),TRUE,TRUE),1,8),"")</f>
        <v/>
      </c>
      <c r="BB386" s="9">
        <f>IF(AND((ROW()-7)&gt;=$Q$5,(ROW()-6)&lt;=$Q$3),INDEX(LINEST(OFFSET(AF386,1-$Q$5,0,$Q$5,1),OFFSET(AG386,1-$Q$5,0,$Q$5,9),TRUE,TRUE),1,7),"")</f>
        <v/>
      </c>
      <c r="BC386" s="9">
        <f>IF(AND((ROW()-7)&gt;=$Q$5,(ROW()-6)&lt;=$Q$3),INDEX(LINEST(OFFSET(AF386,1-$Q$5,0,$Q$5,1),OFFSET(AG386,1-$Q$5,0,$Q$5,9),TRUE,TRUE),1,6),"")</f>
        <v/>
      </c>
      <c r="BD386" s="9">
        <f>IF(AND((ROW()-7)&gt;=$Q$5,(ROW()-6)&lt;=$Q$3),INDEX(LINEST(OFFSET(AF386,1-$Q$5,0,$Q$5,1),OFFSET(AG386,1-$Q$5,0,$Q$5,9),TRUE,TRUE),1,5),"")</f>
        <v/>
      </c>
      <c r="BE386" s="9">
        <f>IF(AND((ROW()-7)&gt;=$Q$5,(ROW()-6)&lt;=$Q$3),INDEX(LINEST(OFFSET(AF386,1-$Q$5,0,$Q$5,1),OFFSET(AG386,1-$Q$5,0,$Q$5,9),TRUE,TRUE),1,4),"")</f>
        <v/>
      </c>
      <c r="BF386" s="9">
        <f>IF(AND((ROW()-7)&gt;=$Q$5,(ROW()-6)&lt;=$Q$3),INDEX(LINEST(OFFSET(AF386,1-$Q$5,0,$Q$5,1),OFFSET(AG386,1-$Q$5,0,$Q$5,9),TRUE,TRUE),1,3),"")</f>
        <v/>
      </c>
      <c r="BG386" s="9">
        <f>IF(AND((ROW()-7)&gt;=$Q$5,(ROW()-6)&lt;=$Q$3),INDEX(LINEST(OFFSET(AF386,1-$Q$5,0,$Q$5,1),OFFSET(AG386,1-$Q$5,0,$Q$5,9),TRUE,TRUE),1,2),"")</f>
        <v/>
      </c>
      <c r="BH386" s="9">
        <f>IF(AND((ROW()-7)&gt;=$Q$5,(ROW()-6)&lt;=$Q$3),INDEX(LINEST(OFFSET(AF386,1-$Q$5,0,$Q$5,1),OFFSET(AG386,1-$Q$5,0,$Q$5,9),TRUE,TRUE),1,1),"")</f>
        <v/>
      </c>
      <c r="BI386" s="10">
        <f>IF(AND((ROW()-7)&gt;=$Q$5,(ROW()-6)&lt;=$Q$3),INDEX(LINEST(OFFSET(AF386,1-$Q$5,0,$Q$5,1),OFFSET(AG386,1-$Q$5,0,$Q$5,9),TRUE,TRUE),3,1),"")</f>
        <v/>
      </c>
      <c r="BL386" s="9">
        <f>IF(AND((ROW()-6)&lt;=$Q$3,ISNUMBER(AY385)),AY385/$Q$4+AZ385*AG386+BA385*AH386+BB385*AI386+BC385*AJ386+BD385*AK386+BE385*AL386+BF385*AM386+BG385*AN386+BH385*AO386,"")</f>
        <v/>
      </c>
      <c r="BM386">
        <f>IF(ISNUMBER(BL386),AVERAGE(OFFSET(AF385,1-$Q$5,0,$Q$5,1)),"")</f>
        <v/>
      </c>
      <c r="BN386">
        <f>IF(ISNUMBER(BL386),(AF386-BL386)^2,"")</f>
        <v/>
      </c>
      <c r="BO386">
        <f>IF(ISNUMBER(BL386),AF386^2,"")</f>
        <v/>
      </c>
      <c r="BP386">
        <f>IF(ISNUMBER(BL386),(AF386-BM386)^2,"")</f>
        <v/>
      </c>
    </row>
    <row r="387">
      <c r="O387">
        <f>IF($R387="","",IF($Q$1="Weekly",INT(($R387-2)/7),IF($Q$1="Quarterly",YEAR($R387)*4+ROUNDUP(MONTH($R387)/3),YEAR($R387)*12+MONTH($R387))))</f>
        <v/>
      </c>
      <c r="P387">
        <f>IF($R387="","",IF($R388="",1,IF($O387&lt;&gt;$O388,1,0)))</f>
        <v/>
      </c>
      <c r="Q387">
        <f>IF($P387=1,SUM($P$7:$P387),"")</f>
        <v/>
      </c>
      <c r="R387">
        <f>IF($A387="","",IF(ISNUMBER($A387),$A387,IFERROR(DATEVALUE($A387),NA())))</f>
        <v/>
      </c>
      <c r="S387" s="7">
        <f>IFERROR(INDEX($R$7:$R$60000,MATCH(ROW()-6,$Q$7:$Q$60000,0)),"")</f>
        <v/>
      </c>
      <c r="T387">
        <f>IFERROR(INDEX($B$7:$B$60000,MATCH(ROW()-6,$Q$7:$Q$60000,0))*1,"")</f>
        <v/>
      </c>
      <c r="U387">
        <f>IFERROR(INDEX($C$7:$C$60000,MATCH(ROW()-6,$Q$7:$Q$60000,0))*1,"")</f>
        <v/>
      </c>
      <c r="V387">
        <f>IFERROR(INDEX($D$7:$D$60000,MATCH(ROW()-6,$Q$7:$Q$60000,0))*1,"")</f>
        <v/>
      </c>
      <c r="W387">
        <f>IFERROR(INDEX($E$7:$E$60000,MATCH(ROW()-6,$Q$7:$Q$60000,0))*1,"")</f>
        <v/>
      </c>
      <c r="X387">
        <f>IFERROR(INDEX($F$7:$F$60000,MATCH(ROW()-6,$Q$7:$Q$60000,0))*1,"")</f>
        <v/>
      </c>
      <c r="Y387">
        <f>IFERROR(INDEX($G$7:$G$60000,MATCH(ROW()-6,$Q$7:$Q$60000,0))*1,"")</f>
        <v/>
      </c>
      <c r="Z387">
        <f>IFERROR(INDEX($H$7:$H$60000,MATCH(ROW()-6,$Q$7:$Q$60000,0))*1,"")</f>
        <v/>
      </c>
      <c r="AA387">
        <f>IFERROR(INDEX($I$7:$I$60000,MATCH(ROW()-6,$Q$7:$Q$60000,0))*1,"")</f>
        <v/>
      </c>
      <c r="AB387">
        <f>IFERROR(INDEX($J$7:$J$60000,MATCH(ROW()-6,$Q$7:$Q$60000,0))*1,"")</f>
        <v/>
      </c>
      <c r="AC387">
        <f>IFERROR(INDEX($K$7:$K$60000,MATCH(ROW()-6,$Q$7:$Q$60000,0))*1,"")</f>
        <v/>
      </c>
      <c r="AF387" s="9">
        <f>IF(OR($S387="",$S386=""),"",IF($B$5="diff",($T387-$T386),LN($T387/$T386)))</f>
        <v/>
      </c>
      <c r="AG387" s="9">
        <f>IF(OR($S387="",$S386=""),"",IF($C$5="diff",(U387-U386),LN(U387/U386)))</f>
        <v/>
      </c>
      <c r="AH387" s="9">
        <f>IF(OR($S387="",$S386=""),"",IF($D$5="diff",(V387-V386),LN(V387/V386)))</f>
        <v/>
      </c>
      <c r="AI387" s="9">
        <f>IF(OR($S387="",$S386=""),"",IF($E$5="diff",(W387-W386),LN(W387/W386)))</f>
        <v/>
      </c>
      <c r="AJ387" s="9">
        <f>IF(OR($S387="",$S386=""),"",IF($F$5="diff",(X387-X386),LN(X387/X386)))</f>
        <v/>
      </c>
      <c r="AK387" s="9">
        <f>IF(OR($S387="",$S386=""),"",IF($G$5="diff",(Y387-Y386),LN(Y387/Y386)))</f>
        <v/>
      </c>
      <c r="AL387" s="9">
        <f>IF(OR($S387="",$S386=""),"",IF($H$5="diff",(Z387-Z386),LN(Z387/Z386)))</f>
        <v/>
      </c>
      <c r="AM387" s="9">
        <f>IF(OR($S387="",$S386=""),"",IF($I$5="diff",(AA387-AA386),LN(AA387/AA386)))</f>
        <v/>
      </c>
      <c r="AN387" s="9">
        <f>IF(OR($S387="",$S386=""),"",IF($J$5="diff",(AB387-AB386),LN(AB387/AB386)))</f>
        <v/>
      </c>
      <c r="AO387" s="9">
        <f>IF(OR($S387="",$S386=""),"",IF($K$5="diff",(AC387-AC386),LN(AC387/AC386)))</f>
        <v/>
      </c>
      <c r="AR387" s="9">
        <f>IF($AF387="","",$AU$13+$AU$4*AG387+$AU$5*AH387+$AU$6*AI387+$AU$7*AJ387+$AU$8*AK387+$AU$9*AL387+$AU$10*AM387+$AU$11*AN387+$AU$12*AO387)</f>
        <v/>
      </c>
      <c r="AY387" s="10">
        <f>IF(AND((ROW()-7)&gt;=$Q$5,(ROW()-6)&lt;=$Q$3),INDEX(LINEST(OFFSET(AF387,1-$Q$5,0,$Q$5,1),OFFSET(AG387,1-$Q$5,0,$Q$5,9),TRUE,TRUE),1,10)*$Q$4,"")</f>
        <v/>
      </c>
      <c r="AZ387" s="9">
        <f>IF(AND((ROW()-7)&gt;=$Q$5,(ROW()-6)&lt;=$Q$3),INDEX(LINEST(OFFSET(AF387,1-$Q$5,0,$Q$5,1),OFFSET(AG387,1-$Q$5,0,$Q$5,9),TRUE,TRUE),1,9),"")</f>
        <v/>
      </c>
      <c r="BA387" s="9">
        <f>IF(AND((ROW()-7)&gt;=$Q$5,(ROW()-6)&lt;=$Q$3),INDEX(LINEST(OFFSET(AF387,1-$Q$5,0,$Q$5,1),OFFSET(AG387,1-$Q$5,0,$Q$5,9),TRUE,TRUE),1,8),"")</f>
        <v/>
      </c>
      <c r="BB387" s="9">
        <f>IF(AND((ROW()-7)&gt;=$Q$5,(ROW()-6)&lt;=$Q$3),INDEX(LINEST(OFFSET(AF387,1-$Q$5,0,$Q$5,1),OFFSET(AG387,1-$Q$5,0,$Q$5,9),TRUE,TRUE),1,7),"")</f>
        <v/>
      </c>
      <c r="BC387" s="9">
        <f>IF(AND((ROW()-7)&gt;=$Q$5,(ROW()-6)&lt;=$Q$3),INDEX(LINEST(OFFSET(AF387,1-$Q$5,0,$Q$5,1),OFFSET(AG387,1-$Q$5,0,$Q$5,9),TRUE,TRUE),1,6),"")</f>
        <v/>
      </c>
      <c r="BD387" s="9">
        <f>IF(AND((ROW()-7)&gt;=$Q$5,(ROW()-6)&lt;=$Q$3),INDEX(LINEST(OFFSET(AF387,1-$Q$5,0,$Q$5,1),OFFSET(AG387,1-$Q$5,0,$Q$5,9),TRUE,TRUE),1,5),"")</f>
        <v/>
      </c>
      <c r="BE387" s="9">
        <f>IF(AND((ROW()-7)&gt;=$Q$5,(ROW()-6)&lt;=$Q$3),INDEX(LINEST(OFFSET(AF387,1-$Q$5,0,$Q$5,1),OFFSET(AG387,1-$Q$5,0,$Q$5,9),TRUE,TRUE),1,4),"")</f>
        <v/>
      </c>
      <c r="BF387" s="9">
        <f>IF(AND((ROW()-7)&gt;=$Q$5,(ROW()-6)&lt;=$Q$3),INDEX(LINEST(OFFSET(AF387,1-$Q$5,0,$Q$5,1),OFFSET(AG387,1-$Q$5,0,$Q$5,9),TRUE,TRUE),1,3),"")</f>
        <v/>
      </c>
      <c r="BG387" s="9">
        <f>IF(AND((ROW()-7)&gt;=$Q$5,(ROW()-6)&lt;=$Q$3),INDEX(LINEST(OFFSET(AF387,1-$Q$5,0,$Q$5,1),OFFSET(AG387,1-$Q$5,0,$Q$5,9),TRUE,TRUE),1,2),"")</f>
        <v/>
      </c>
      <c r="BH387" s="9">
        <f>IF(AND((ROW()-7)&gt;=$Q$5,(ROW()-6)&lt;=$Q$3),INDEX(LINEST(OFFSET(AF387,1-$Q$5,0,$Q$5,1),OFFSET(AG387,1-$Q$5,0,$Q$5,9),TRUE,TRUE),1,1),"")</f>
        <v/>
      </c>
      <c r="BI387" s="10">
        <f>IF(AND((ROW()-7)&gt;=$Q$5,(ROW()-6)&lt;=$Q$3),INDEX(LINEST(OFFSET(AF387,1-$Q$5,0,$Q$5,1),OFFSET(AG387,1-$Q$5,0,$Q$5,9),TRUE,TRUE),3,1),"")</f>
        <v/>
      </c>
      <c r="BL387" s="9">
        <f>IF(AND((ROW()-6)&lt;=$Q$3,ISNUMBER(AY386)),AY386/$Q$4+AZ386*AG387+BA386*AH387+BB386*AI387+BC386*AJ387+BD386*AK387+BE386*AL387+BF386*AM387+BG386*AN387+BH386*AO387,"")</f>
        <v/>
      </c>
      <c r="BM387">
        <f>IF(ISNUMBER(BL387),AVERAGE(OFFSET(AF386,1-$Q$5,0,$Q$5,1)),"")</f>
        <v/>
      </c>
      <c r="BN387">
        <f>IF(ISNUMBER(BL387),(AF387-BL387)^2,"")</f>
        <v/>
      </c>
      <c r="BO387">
        <f>IF(ISNUMBER(BL387),AF387^2,"")</f>
        <v/>
      </c>
      <c r="BP387">
        <f>IF(ISNUMBER(BL387),(AF387-BM387)^2,"")</f>
        <v/>
      </c>
    </row>
    <row r="388">
      <c r="O388">
        <f>IF($R388="","",IF($Q$1="Weekly",INT(($R388-2)/7),IF($Q$1="Quarterly",YEAR($R388)*4+ROUNDUP(MONTH($R388)/3),YEAR($R388)*12+MONTH($R388))))</f>
        <v/>
      </c>
      <c r="P388">
        <f>IF($R388="","",IF($R389="",1,IF($O388&lt;&gt;$O389,1,0)))</f>
        <v/>
      </c>
      <c r="Q388">
        <f>IF($P388=1,SUM($P$7:$P388),"")</f>
        <v/>
      </c>
      <c r="R388">
        <f>IF($A388="","",IF(ISNUMBER($A388),$A388,IFERROR(DATEVALUE($A388),NA())))</f>
        <v/>
      </c>
      <c r="S388" s="7">
        <f>IFERROR(INDEX($R$7:$R$60000,MATCH(ROW()-6,$Q$7:$Q$60000,0)),"")</f>
        <v/>
      </c>
      <c r="T388">
        <f>IFERROR(INDEX($B$7:$B$60000,MATCH(ROW()-6,$Q$7:$Q$60000,0))*1,"")</f>
        <v/>
      </c>
      <c r="U388">
        <f>IFERROR(INDEX($C$7:$C$60000,MATCH(ROW()-6,$Q$7:$Q$60000,0))*1,"")</f>
        <v/>
      </c>
      <c r="V388">
        <f>IFERROR(INDEX($D$7:$D$60000,MATCH(ROW()-6,$Q$7:$Q$60000,0))*1,"")</f>
        <v/>
      </c>
      <c r="W388">
        <f>IFERROR(INDEX($E$7:$E$60000,MATCH(ROW()-6,$Q$7:$Q$60000,0))*1,"")</f>
        <v/>
      </c>
      <c r="X388">
        <f>IFERROR(INDEX($F$7:$F$60000,MATCH(ROW()-6,$Q$7:$Q$60000,0))*1,"")</f>
        <v/>
      </c>
      <c r="Y388">
        <f>IFERROR(INDEX($G$7:$G$60000,MATCH(ROW()-6,$Q$7:$Q$60000,0))*1,"")</f>
        <v/>
      </c>
      <c r="Z388">
        <f>IFERROR(INDEX($H$7:$H$60000,MATCH(ROW()-6,$Q$7:$Q$60000,0))*1,"")</f>
        <v/>
      </c>
      <c r="AA388">
        <f>IFERROR(INDEX($I$7:$I$60000,MATCH(ROW()-6,$Q$7:$Q$60000,0))*1,"")</f>
        <v/>
      </c>
      <c r="AB388">
        <f>IFERROR(INDEX($J$7:$J$60000,MATCH(ROW()-6,$Q$7:$Q$60000,0))*1,"")</f>
        <v/>
      </c>
      <c r="AC388">
        <f>IFERROR(INDEX($K$7:$K$60000,MATCH(ROW()-6,$Q$7:$Q$60000,0))*1,"")</f>
        <v/>
      </c>
      <c r="AF388" s="9">
        <f>IF(OR($S388="",$S387=""),"",IF($B$5="diff",($T388-$T387),LN($T388/$T387)))</f>
        <v/>
      </c>
      <c r="AG388" s="9">
        <f>IF(OR($S388="",$S387=""),"",IF($C$5="diff",(U388-U387),LN(U388/U387)))</f>
        <v/>
      </c>
      <c r="AH388" s="9">
        <f>IF(OR($S388="",$S387=""),"",IF($D$5="diff",(V388-V387),LN(V388/V387)))</f>
        <v/>
      </c>
      <c r="AI388" s="9">
        <f>IF(OR($S388="",$S387=""),"",IF($E$5="diff",(W388-W387),LN(W388/W387)))</f>
        <v/>
      </c>
      <c r="AJ388" s="9">
        <f>IF(OR($S388="",$S387=""),"",IF($F$5="diff",(X388-X387),LN(X388/X387)))</f>
        <v/>
      </c>
      <c r="AK388" s="9">
        <f>IF(OR($S388="",$S387=""),"",IF($G$5="diff",(Y388-Y387),LN(Y388/Y387)))</f>
        <v/>
      </c>
      <c r="AL388" s="9">
        <f>IF(OR($S388="",$S387=""),"",IF($H$5="diff",(Z388-Z387),LN(Z388/Z387)))</f>
        <v/>
      </c>
      <c r="AM388" s="9">
        <f>IF(OR($S388="",$S387=""),"",IF($I$5="diff",(AA388-AA387),LN(AA388/AA387)))</f>
        <v/>
      </c>
      <c r="AN388" s="9">
        <f>IF(OR($S388="",$S387=""),"",IF($J$5="diff",(AB388-AB387),LN(AB388/AB387)))</f>
        <v/>
      </c>
      <c r="AO388" s="9">
        <f>IF(OR($S388="",$S387=""),"",IF($K$5="diff",(AC388-AC387),LN(AC388/AC387)))</f>
        <v/>
      </c>
      <c r="AR388" s="9">
        <f>IF($AF388="","",$AU$13+$AU$4*AG388+$AU$5*AH388+$AU$6*AI388+$AU$7*AJ388+$AU$8*AK388+$AU$9*AL388+$AU$10*AM388+$AU$11*AN388+$AU$12*AO388)</f>
        <v/>
      </c>
      <c r="AY388" s="10">
        <f>IF(AND((ROW()-7)&gt;=$Q$5,(ROW()-6)&lt;=$Q$3),INDEX(LINEST(OFFSET(AF388,1-$Q$5,0,$Q$5,1),OFFSET(AG388,1-$Q$5,0,$Q$5,9),TRUE,TRUE),1,10)*$Q$4,"")</f>
        <v/>
      </c>
      <c r="AZ388" s="9">
        <f>IF(AND((ROW()-7)&gt;=$Q$5,(ROW()-6)&lt;=$Q$3),INDEX(LINEST(OFFSET(AF388,1-$Q$5,0,$Q$5,1),OFFSET(AG388,1-$Q$5,0,$Q$5,9),TRUE,TRUE),1,9),"")</f>
        <v/>
      </c>
      <c r="BA388" s="9">
        <f>IF(AND((ROW()-7)&gt;=$Q$5,(ROW()-6)&lt;=$Q$3),INDEX(LINEST(OFFSET(AF388,1-$Q$5,0,$Q$5,1),OFFSET(AG388,1-$Q$5,0,$Q$5,9),TRUE,TRUE),1,8),"")</f>
        <v/>
      </c>
      <c r="BB388" s="9">
        <f>IF(AND((ROW()-7)&gt;=$Q$5,(ROW()-6)&lt;=$Q$3),INDEX(LINEST(OFFSET(AF388,1-$Q$5,0,$Q$5,1),OFFSET(AG388,1-$Q$5,0,$Q$5,9),TRUE,TRUE),1,7),"")</f>
        <v/>
      </c>
      <c r="BC388" s="9">
        <f>IF(AND((ROW()-7)&gt;=$Q$5,(ROW()-6)&lt;=$Q$3),INDEX(LINEST(OFFSET(AF388,1-$Q$5,0,$Q$5,1),OFFSET(AG388,1-$Q$5,0,$Q$5,9),TRUE,TRUE),1,6),"")</f>
        <v/>
      </c>
      <c r="BD388" s="9">
        <f>IF(AND((ROW()-7)&gt;=$Q$5,(ROW()-6)&lt;=$Q$3),INDEX(LINEST(OFFSET(AF388,1-$Q$5,0,$Q$5,1),OFFSET(AG388,1-$Q$5,0,$Q$5,9),TRUE,TRUE),1,5),"")</f>
        <v/>
      </c>
      <c r="BE388" s="9">
        <f>IF(AND((ROW()-7)&gt;=$Q$5,(ROW()-6)&lt;=$Q$3),INDEX(LINEST(OFFSET(AF388,1-$Q$5,0,$Q$5,1),OFFSET(AG388,1-$Q$5,0,$Q$5,9),TRUE,TRUE),1,4),"")</f>
        <v/>
      </c>
      <c r="BF388" s="9">
        <f>IF(AND((ROW()-7)&gt;=$Q$5,(ROW()-6)&lt;=$Q$3),INDEX(LINEST(OFFSET(AF388,1-$Q$5,0,$Q$5,1),OFFSET(AG388,1-$Q$5,0,$Q$5,9),TRUE,TRUE),1,3),"")</f>
        <v/>
      </c>
      <c r="BG388" s="9">
        <f>IF(AND((ROW()-7)&gt;=$Q$5,(ROW()-6)&lt;=$Q$3),INDEX(LINEST(OFFSET(AF388,1-$Q$5,0,$Q$5,1),OFFSET(AG388,1-$Q$5,0,$Q$5,9),TRUE,TRUE),1,2),"")</f>
        <v/>
      </c>
      <c r="BH388" s="9">
        <f>IF(AND((ROW()-7)&gt;=$Q$5,(ROW()-6)&lt;=$Q$3),INDEX(LINEST(OFFSET(AF388,1-$Q$5,0,$Q$5,1),OFFSET(AG388,1-$Q$5,0,$Q$5,9),TRUE,TRUE),1,1),"")</f>
        <v/>
      </c>
      <c r="BI388" s="10">
        <f>IF(AND((ROW()-7)&gt;=$Q$5,(ROW()-6)&lt;=$Q$3),INDEX(LINEST(OFFSET(AF388,1-$Q$5,0,$Q$5,1),OFFSET(AG388,1-$Q$5,0,$Q$5,9),TRUE,TRUE),3,1),"")</f>
        <v/>
      </c>
      <c r="BL388" s="9">
        <f>IF(AND((ROW()-6)&lt;=$Q$3,ISNUMBER(AY387)),AY387/$Q$4+AZ387*AG388+BA387*AH388+BB387*AI388+BC387*AJ388+BD387*AK388+BE387*AL388+BF387*AM388+BG387*AN388+BH387*AO388,"")</f>
        <v/>
      </c>
      <c r="BM388">
        <f>IF(ISNUMBER(BL388),AVERAGE(OFFSET(AF387,1-$Q$5,0,$Q$5,1)),"")</f>
        <v/>
      </c>
      <c r="BN388">
        <f>IF(ISNUMBER(BL388),(AF388-BL388)^2,"")</f>
        <v/>
      </c>
      <c r="BO388">
        <f>IF(ISNUMBER(BL388),AF388^2,"")</f>
        <v/>
      </c>
      <c r="BP388">
        <f>IF(ISNUMBER(BL388),(AF388-BM388)^2,"")</f>
        <v/>
      </c>
    </row>
    <row r="389">
      <c r="O389">
        <f>IF($R389="","",IF($Q$1="Weekly",INT(($R389-2)/7),IF($Q$1="Quarterly",YEAR($R389)*4+ROUNDUP(MONTH($R389)/3),YEAR($R389)*12+MONTH($R389))))</f>
        <v/>
      </c>
      <c r="P389">
        <f>IF($R389="","",IF($R390="",1,IF($O389&lt;&gt;$O390,1,0)))</f>
        <v/>
      </c>
      <c r="Q389">
        <f>IF($P389=1,SUM($P$7:$P389),"")</f>
        <v/>
      </c>
      <c r="R389">
        <f>IF($A389="","",IF(ISNUMBER($A389),$A389,IFERROR(DATEVALUE($A389),NA())))</f>
        <v/>
      </c>
      <c r="S389" s="7">
        <f>IFERROR(INDEX($R$7:$R$60000,MATCH(ROW()-6,$Q$7:$Q$60000,0)),"")</f>
        <v/>
      </c>
      <c r="T389">
        <f>IFERROR(INDEX($B$7:$B$60000,MATCH(ROW()-6,$Q$7:$Q$60000,0))*1,"")</f>
        <v/>
      </c>
      <c r="U389">
        <f>IFERROR(INDEX($C$7:$C$60000,MATCH(ROW()-6,$Q$7:$Q$60000,0))*1,"")</f>
        <v/>
      </c>
      <c r="V389">
        <f>IFERROR(INDEX($D$7:$D$60000,MATCH(ROW()-6,$Q$7:$Q$60000,0))*1,"")</f>
        <v/>
      </c>
      <c r="W389">
        <f>IFERROR(INDEX($E$7:$E$60000,MATCH(ROW()-6,$Q$7:$Q$60000,0))*1,"")</f>
        <v/>
      </c>
      <c r="X389">
        <f>IFERROR(INDEX($F$7:$F$60000,MATCH(ROW()-6,$Q$7:$Q$60000,0))*1,"")</f>
        <v/>
      </c>
      <c r="Y389">
        <f>IFERROR(INDEX($G$7:$G$60000,MATCH(ROW()-6,$Q$7:$Q$60000,0))*1,"")</f>
        <v/>
      </c>
      <c r="Z389">
        <f>IFERROR(INDEX($H$7:$H$60000,MATCH(ROW()-6,$Q$7:$Q$60000,0))*1,"")</f>
        <v/>
      </c>
      <c r="AA389">
        <f>IFERROR(INDEX($I$7:$I$60000,MATCH(ROW()-6,$Q$7:$Q$60000,0))*1,"")</f>
        <v/>
      </c>
      <c r="AB389">
        <f>IFERROR(INDEX($J$7:$J$60000,MATCH(ROW()-6,$Q$7:$Q$60000,0))*1,"")</f>
        <v/>
      </c>
      <c r="AC389">
        <f>IFERROR(INDEX($K$7:$K$60000,MATCH(ROW()-6,$Q$7:$Q$60000,0))*1,"")</f>
        <v/>
      </c>
      <c r="AF389" s="9">
        <f>IF(OR($S389="",$S388=""),"",IF($B$5="diff",($T389-$T388),LN($T389/$T388)))</f>
        <v/>
      </c>
      <c r="AG389" s="9">
        <f>IF(OR($S389="",$S388=""),"",IF($C$5="diff",(U389-U388),LN(U389/U388)))</f>
        <v/>
      </c>
      <c r="AH389" s="9">
        <f>IF(OR($S389="",$S388=""),"",IF($D$5="diff",(V389-V388),LN(V389/V388)))</f>
        <v/>
      </c>
      <c r="AI389" s="9">
        <f>IF(OR($S389="",$S388=""),"",IF($E$5="diff",(W389-W388),LN(W389/W388)))</f>
        <v/>
      </c>
      <c r="AJ389" s="9">
        <f>IF(OR($S389="",$S388=""),"",IF($F$5="diff",(X389-X388),LN(X389/X388)))</f>
        <v/>
      </c>
      <c r="AK389" s="9">
        <f>IF(OR($S389="",$S388=""),"",IF($G$5="diff",(Y389-Y388),LN(Y389/Y388)))</f>
        <v/>
      </c>
      <c r="AL389" s="9">
        <f>IF(OR($S389="",$S388=""),"",IF($H$5="diff",(Z389-Z388),LN(Z389/Z388)))</f>
        <v/>
      </c>
      <c r="AM389" s="9">
        <f>IF(OR($S389="",$S388=""),"",IF($I$5="diff",(AA389-AA388),LN(AA389/AA388)))</f>
        <v/>
      </c>
      <c r="AN389" s="9">
        <f>IF(OR($S389="",$S388=""),"",IF($J$5="diff",(AB389-AB388),LN(AB389/AB388)))</f>
        <v/>
      </c>
      <c r="AO389" s="9">
        <f>IF(OR($S389="",$S388=""),"",IF($K$5="diff",(AC389-AC388),LN(AC389/AC388)))</f>
        <v/>
      </c>
      <c r="AR389" s="9">
        <f>IF($AF389="","",$AU$13+$AU$4*AG389+$AU$5*AH389+$AU$6*AI389+$AU$7*AJ389+$AU$8*AK389+$AU$9*AL389+$AU$10*AM389+$AU$11*AN389+$AU$12*AO389)</f>
        <v/>
      </c>
      <c r="AY389" s="10">
        <f>IF(AND((ROW()-7)&gt;=$Q$5,(ROW()-6)&lt;=$Q$3),INDEX(LINEST(OFFSET(AF389,1-$Q$5,0,$Q$5,1),OFFSET(AG389,1-$Q$5,0,$Q$5,9),TRUE,TRUE),1,10)*$Q$4,"")</f>
        <v/>
      </c>
      <c r="AZ389" s="9">
        <f>IF(AND((ROW()-7)&gt;=$Q$5,(ROW()-6)&lt;=$Q$3),INDEX(LINEST(OFFSET(AF389,1-$Q$5,0,$Q$5,1),OFFSET(AG389,1-$Q$5,0,$Q$5,9),TRUE,TRUE),1,9),"")</f>
        <v/>
      </c>
      <c r="BA389" s="9">
        <f>IF(AND((ROW()-7)&gt;=$Q$5,(ROW()-6)&lt;=$Q$3),INDEX(LINEST(OFFSET(AF389,1-$Q$5,0,$Q$5,1),OFFSET(AG389,1-$Q$5,0,$Q$5,9),TRUE,TRUE),1,8),"")</f>
        <v/>
      </c>
      <c r="BB389" s="9">
        <f>IF(AND((ROW()-7)&gt;=$Q$5,(ROW()-6)&lt;=$Q$3),INDEX(LINEST(OFFSET(AF389,1-$Q$5,0,$Q$5,1),OFFSET(AG389,1-$Q$5,0,$Q$5,9),TRUE,TRUE),1,7),"")</f>
        <v/>
      </c>
      <c r="BC389" s="9">
        <f>IF(AND((ROW()-7)&gt;=$Q$5,(ROW()-6)&lt;=$Q$3),INDEX(LINEST(OFFSET(AF389,1-$Q$5,0,$Q$5,1),OFFSET(AG389,1-$Q$5,0,$Q$5,9),TRUE,TRUE),1,6),"")</f>
        <v/>
      </c>
      <c r="BD389" s="9">
        <f>IF(AND((ROW()-7)&gt;=$Q$5,(ROW()-6)&lt;=$Q$3),INDEX(LINEST(OFFSET(AF389,1-$Q$5,0,$Q$5,1),OFFSET(AG389,1-$Q$5,0,$Q$5,9),TRUE,TRUE),1,5),"")</f>
        <v/>
      </c>
      <c r="BE389" s="9">
        <f>IF(AND((ROW()-7)&gt;=$Q$5,(ROW()-6)&lt;=$Q$3),INDEX(LINEST(OFFSET(AF389,1-$Q$5,0,$Q$5,1),OFFSET(AG389,1-$Q$5,0,$Q$5,9),TRUE,TRUE),1,4),"")</f>
        <v/>
      </c>
      <c r="BF389" s="9">
        <f>IF(AND((ROW()-7)&gt;=$Q$5,(ROW()-6)&lt;=$Q$3),INDEX(LINEST(OFFSET(AF389,1-$Q$5,0,$Q$5,1),OFFSET(AG389,1-$Q$5,0,$Q$5,9),TRUE,TRUE),1,3),"")</f>
        <v/>
      </c>
      <c r="BG389" s="9">
        <f>IF(AND((ROW()-7)&gt;=$Q$5,(ROW()-6)&lt;=$Q$3),INDEX(LINEST(OFFSET(AF389,1-$Q$5,0,$Q$5,1),OFFSET(AG389,1-$Q$5,0,$Q$5,9),TRUE,TRUE),1,2),"")</f>
        <v/>
      </c>
      <c r="BH389" s="9">
        <f>IF(AND((ROW()-7)&gt;=$Q$5,(ROW()-6)&lt;=$Q$3),INDEX(LINEST(OFFSET(AF389,1-$Q$5,0,$Q$5,1),OFFSET(AG389,1-$Q$5,0,$Q$5,9),TRUE,TRUE),1,1),"")</f>
        <v/>
      </c>
      <c r="BI389" s="10">
        <f>IF(AND((ROW()-7)&gt;=$Q$5,(ROW()-6)&lt;=$Q$3),INDEX(LINEST(OFFSET(AF389,1-$Q$5,0,$Q$5,1),OFFSET(AG389,1-$Q$5,0,$Q$5,9),TRUE,TRUE),3,1),"")</f>
        <v/>
      </c>
      <c r="BL389" s="9">
        <f>IF(AND((ROW()-6)&lt;=$Q$3,ISNUMBER(AY388)),AY388/$Q$4+AZ388*AG389+BA388*AH389+BB388*AI389+BC388*AJ389+BD388*AK389+BE388*AL389+BF388*AM389+BG388*AN389+BH388*AO389,"")</f>
        <v/>
      </c>
      <c r="BM389">
        <f>IF(ISNUMBER(BL389),AVERAGE(OFFSET(AF388,1-$Q$5,0,$Q$5,1)),"")</f>
        <v/>
      </c>
      <c r="BN389">
        <f>IF(ISNUMBER(BL389),(AF389-BL389)^2,"")</f>
        <v/>
      </c>
      <c r="BO389">
        <f>IF(ISNUMBER(BL389),AF389^2,"")</f>
        <v/>
      </c>
      <c r="BP389">
        <f>IF(ISNUMBER(BL389),(AF389-BM389)^2,"")</f>
        <v/>
      </c>
    </row>
    <row r="390">
      <c r="O390">
        <f>IF($R390="","",IF($Q$1="Weekly",INT(($R390-2)/7),IF($Q$1="Quarterly",YEAR($R390)*4+ROUNDUP(MONTH($R390)/3),YEAR($R390)*12+MONTH($R390))))</f>
        <v/>
      </c>
      <c r="P390">
        <f>IF($R390="","",IF($R391="",1,IF($O390&lt;&gt;$O391,1,0)))</f>
        <v/>
      </c>
      <c r="Q390">
        <f>IF($P390=1,SUM($P$7:$P390),"")</f>
        <v/>
      </c>
      <c r="R390">
        <f>IF($A390="","",IF(ISNUMBER($A390),$A390,IFERROR(DATEVALUE($A390),NA())))</f>
        <v/>
      </c>
      <c r="S390" s="7">
        <f>IFERROR(INDEX($R$7:$R$60000,MATCH(ROW()-6,$Q$7:$Q$60000,0)),"")</f>
        <v/>
      </c>
      <c r="T390">
        <f>IFERROR(INDEX($B$7:$B$60000,MATCH(ROW()-6,$Q$7:$Q$60000,0))*1,"")</f>
        <v/>
      </c>
      <c r="U390">
        <f>IFERROR(INDEX($C$7:$C$60000,MATCH(ROW()-6,$Q$7:$Q$60000,0))*1,"")</f>
        <v/>
      </c>
      <c r="V390">
        <f>IFERROR(INDEX($D$7:$D$60000,MATCH(ROW()-6,$Q$7:$Q$60000,0))*1,"")</f>
        <v/>
      </c>
      <c r="W390">
        <f>IFERROR(INDEX($E$7:$E$60000,MATCH(ROW()-6,$Q$7:$Q$60000,0))*1,"")</f>
        <v/>
      </c>
      <c r="X390">
        <f>IFERROR(INDEX($F$7:$F$60000,MATCH(ROW()-6,$Q$7:$Q$60000,0))*1,"")</f>
        <v/>
      </c>
      <c r="Y390">
        <f>IFERROR(INDEX($G$7:$G$60000,MATCH(ROW()-6,$Q$7:$Q$60000,0))*1,"")</f>
        <v/>
      </c>
      <c r="Z390">
        <f>IFERROR(INDEX($H$7:$H$60000,MATCH(ROW()-6,$Q$7:$Q$60000,0))*1,"")</f>
        <v/>
      </c>
      <c r="AA390">
        <f>IFERROR(INDEX($I$7:$I$60000,MATCH(ROW()-6,$Q$7:$Q$60000,0))*1,"")</f>
        <v/>
      </c>
      <c r="AB390">
        <f>IFERROR(INDEX($J$7:$J$60000,MATCH(ROW()-6,$Q$7:$Q$60000,0))*1,"")</f>
        <v/>
      </c>
      <c r="AC390">
        <f>IFERROR(INDEX($K$7:$K$60000,MATCH(ROW()-6,$Q$7:$Q$60000,0))*1,"")</f>
        <v/>
      </c>
      <c r="AF390" s="9">
        <f>IF(OR($S390="",$S389=""),"",IF($B$5="diff",($T390-$T389),LN($T390/$T389)))</f>
        <v/>
      </c>
      <c r="AG390" s="9">
        <f>IF(OR($S390="",$S389=""),"",IF($C$5="diff",(U390-U389),LN(U390/U389)))</f>
        <v/>
      </c>
      <c r="AH390" s="9">
        <f>IF(OR($S390="",$S389=""),"",IF($D$5="diff",(V390-V389),LN(V390/V389)))</f>
        <v/>
      </c>
      <c r="AI390" s="9">
        <f>IF(OR($S390="",$S389=""),"",IF($E$5="diff",(W390-W389),LN(W390/W389)))</f>
        <v/>
      </c>
      <c r="AJ390" s="9">
        <f>IF(OR($S390="",$S389=""),"",IF($F$5="diff",(X390-X389),LN(X390/X389)))</f>
        <v/>
      </c>
      <c r="AK390" s="9">
        <f>IF(OR($S390="",$S389=""),"",IF($G$5="diff",(Y390-Y389),LN(Y390/Y389)))</f>
        <v/>
      </c>
      <c r="AL390" s="9">
        <f>IF(OR($S390="",$S389=""),"",IF($H$5="diff",(Z390-Z389),LN(Z390/Z389)))</f>
        <v/>
      </c>
      <c r="AM390" s="9">
        <f>IF(OR($S390="",$S389=""),"",IF($I$5="diff",(AA390-AA389),LN(AA390/AA389)))</f>
        <v/>
      </c>
      <c r="AN390" s="9">
        <f>IF(OR($S390="",$S389=""),"",IF($J$5="diff",(AB390-AB389),LN(AB390/AB389)))</f>
        <v/>
      </c>
      <c r="AO390" s="9">
        <f>IF(OR($S390="",$S389=""),"",IF($K$5="diff",(AC390-AC389),LN(AC390/AC389)))</f>
        <v/>
      </c>
      <c r="AR390" s="9">
        <f>IF($AF390="","",$AU$13+$AU$4*AG390+$AU$5*AH390+$AU$6*AI390+$AU$7*AJ390+$AU$8*AK390+$AU$9*AL390+$AU$10*AM390+$AU$11*AN390+$AU$12*AO390)</f>
        <v/>
      </c>
      <c r="AY390" s="10">
        <f>IF(AND((ROW()-7)&gt;=$Q$5,(ROW()-6)&lt;=$Q$3),INDEX(LINEST(OFFSET(AF390,1-$Q$5,0,$Q$5,1),OFFSET(AG390,1-$Q$5,0,$Q$5,9),TRUE,TRUE),1,10)*$Q$4,"")</f>
        <v/>
      </c>
      <c r="AZ390" s="9">
        <f>IF(AND((ROW()-7)&gt;=$Q$5,(ROW()-6)&lt;=$Q$3),INDEX(LINEST(OFFSET(AF390,1-$Q$5,0,$Q$5,1),OFFSET(AG390,1-$Q$5,0,$Q$5,9),TRUE,TRUE),1,9),"")</f>
        <v/>
      </c>
      <c r="BA390" s="9">
        <f>IF(AND((ROW()-7)&gt;=$Q$5,(ROW()-6)&lt;=$Q$3),INDEX(LINEST(OFFSET(AF390,1-$Q$5,0,$Q$5,1),OFFSET(AG390,1-$Q$5,0,$Q$5,9),TRUE,TRUE),1,8),"")</f>
        <v/>
      </c>
      <c r="BB390" s="9">
        <f>IF(AND((ROW()-7)&gt;=$Q$5,(ROW()-6)&lt;=$Q$3),INDEX(LINEST(OFFSET(AF390,1-$Q$5,0,$Q$5,1),OFFSET(AG390,1-$Q$5,0,$Q$5,9),TRUE,TRUE),1,7),"")</f>
        <v/>
      </c>
      <c r="BC390" s="9">
        <f>IF(AND((ROW()-7)&gt;=$Q$5,(ROW()-6)&lt;=$Q$3),INDEX(LINEST(OFFSET(AF390,1-$Q$5,0,$Q$5,1),OFFSET(AG390,1-$Q$5,0,$Q$5,9),TRUE,TRUE),1,6),"")</f>
        <v/>
      </c>
      <c r="BD390" s="9">
        <f>IF(AND((ROW()-7)&gt;=$Q$5,(ROW()-6)&lt;=$Q$3),INDEX(LINEST(OFFSET(AF390,1-$Q$5,0,$Q$5,1),OFFSET(AG390,1-$Q$5,0,$Q$5,9),TRUE,TRUE),1,5),"")</f>
        <v/>
      </c>
      <c r="BE390" s="9">
        <f>IF(AND((ROW()-7)&gt;=$Q$5,(ROW()-6)&lt;=$Q$3),INDEX(LINEST(OFFSET(AF390,1-$Q$5,0,$Q$5,1),OFFSET(AG390,1-$Q$5,0,$Q$5,9),TRUE,TRUE),1,4),"")</f>
        <v/>
      </c>
      <c r="BF390" s="9">
        <f>IF(AND((ROW()-7)&gt;=$Q$5,(ROW()-6)&lt;=$Q$3),INDEX(LINEST(OFFSET(AF390,1-$Q$5,0,$Q$5,1),OFFSET(AG390,1-$Q$5,0,$Q$5,9),TRUE,TRUE),1,3),"")</f>
        <v/>
      </c>
      <c r="BG390" s="9">
        <f>IF(AND((ROW()-7)&gt;=$Q$5,(ROW()-6)&lt;=$Q$3),INDEX(LINEST(OFFSET(AF390,1-$Q$5,0,$Q$5,1),OFFSET(AG390,1-$Q$5,0,$Q$5,9),TRUE,TRUE),1,2),"")</f>
        <v/>
      </c>
      <c r="BH390" s="9">
        <f>IF(AND((ROW()-7)&gt;=$Q$5,(ROW()-6)&lt;=$Q$3),INDEX(LINEST(OFFSET(AF390,1-$Q$5,0,$Q$5,1),OFFSET(AG390,1-$Q$5,0,$Q$5,9),TRUE,TRUE),1,1),"")</f>
        <v/>
      </c>
      <c r="BI390" s="10">
        <f>IF(AND((ROW()-7)&gt;=$Q$5,(ROW()-6)&lt;=$Q$3),INDEX(LINEST(OFFSET(AF390,1-$Q$5,0,$Q$5,1),OFFSET(AG390,1-$Q$5,0,$Q$5,9),TRUE,TRUE),3,1),"")</f>
        <v/>
      </c>
      <c r="BL390" s="9">
        <f>IF(AND((ROW()-6)&lt;=$Q$3,ISNUMBER(AY389)),AY389/$Q$4+AZ389*AG390+BA389*AH390+BB389*AI390+BC389*AJ390+BD389*AK390+BE389*AL390+BF389*AM390+BG389*AN390+BH389*AO390,"")</f>
        <v/>
      </c>
      <c r="BM390">
        <f>IF(ISNUMBER(BL390),AVERAGE(OFFSET(AF389,1-$Q$5,0,$Q$5,1)),"")</f>
        <v/>
      </c>
      <c r="BN390">
        <f>IF(ISNUMBER(BL390),(AF390-BL390)^2,"")</f>
        <v/>
      </c>
      <c r="BO390">
        <f>IF(ISNUMBER(BL390),AF390^2,"")</f>
        <v/>
      </c>
      <c r="BP390">
        <f>IF(ISNUMBER(BL390),(AF390-BM390)^2,"")</f>
        <v/>
      </c>
    </row>
    <row r="391">
      <c r="O391">
        <f>IF($R391="","",IF($Q$1="Weekly",INT(($R391-2)/7),IF($Q$1="Quarterly",YEAR($R391)*4+ROUNDUP(MONTH($R391)/3),YEAR($R391)*12+MONTH($R391))))</f>
        <v/>
      </c>
      <c r="P391">
        <f>IF($R391="","",IF($R392="",1,IF($O391&lt;&gt;$O392,1,0)))</f>
        <v/>
      </c>
      <c r="Q391">
        <f>IF($P391=1,SUM($P$7:$P391),"")</f>
        <v/>
      </c>
      <c r="R391">
        <f>IF($A391="","",IF(ISNUMBER($A391),$A391,IFERROR(DATEVALUE($A391),NA())))</f>
        <v/>
      </c>
      <c r="S391" s="7">
        <f>IFERROR(INDEX($R$7:$R$60000,MATCH(ROW()-6,$Q$7:$Q$60000,0)),"")</f>
        <v/>
      </c>
      <c r="T391">
        <f>IFERROR(INDEX($B$7:$B$60000,MATCH(ROW()-6,$Q$7:$Q$60000,0))*1,"")</f>
        <v/>
      </c>
      <c r="U391">
        <f>IFERROR(INDEX($C$7:$C$60000,MATCH(ROW()-6,$Q$7:$Q$60000,0))*1,"")</f>
        <v/>
      </c>
      <c r="V391">
        <f>IFERROR(INDEX($D$7:$D$60000,MATCH(ROW()-6,$Q$7:$Q$60000,0))*1,"")</f>
        <v/>
      </c>
      <c r="W391">
        <f>IFERROR(INDEX($E$7:$E$60000,MATCH(ROW()-6,$Q$7:$Q$60000,0))*1,"")</f>
        <v/>
      </c>
      <c r="X391">
        <f>IFERROR(INDEX($F$7:$F$60000,MATCH(ROW()-6,$Q$7:$Q$60000,0))*1,"")</f>
        <v/>
      </c>
      <c r="Y391">
        <f>IFERROR(INDEX($G$7:$G$60000,MATCH(ROW()-6,$Q$7:$Q$60000,0))*1,"")</f>
        <v/>
      </c>
      <c r="Z391">
        <f>IFERROR(INDEX($H$7:$H$60000,MATCH(ROW()-6,$Q$7:$Q$60000,0))*1,"")</f>
        <v/>
      </c>
      <c r="AA391">
        <f>IFERROR(INDEX($I$7:$I$60000,MATCH(ROW()-6,$Q$7:$Q$60000,0))*1,"")</f>
        <v/>
      </c>
      <c r="AB391">
        <f>IFERROR(INDEX($J$7:$J$60000,MATCH(ROW()-6,$Q$7:$Q$60000,0))*1,"")</f>
        <v/>
      </c>
      <c r="AC391">
        <f>IFERROR(INDEX($K$7:$K$60000,MATCH(ROW()-6,$Q$7:$Q$60000,0))*1,"")</f>
        <v/>
      </c>
      <c r="AF391" s="9">
        <f>IF(OR($S391="",$S390=""),"",IF($B$5="diff",($T391-$T390),LN($T391/$T390)))</f>
        <v/>
      </c>
      <c r="AG391" s="9">
        <f>IF(OR($S391="",$S390=""),"",IF($C$5="diff",(U391-U390),LN(U391/U390)))</f>
        <v/>
      </c>
      <c r="AH391" s="9">
        <f>IF(OR($S391="",$S390=""),"",IF($D$5="diff",(V391-V390),LN(V391/V390)))</f>
        <v/>
      </c>
      <c r="AI391" s="9">
        <f>IF(OR($S391="",$S390=""),"",IF($E$5="diff",(W391-W390),LN(W391/W390)))</f>
        <v/>
      </c>
      <c r="AJ391" s="9">
        <f>IF(OR($S391="",$S390=""),"",IF($F$5="diff",(X391-X390),LN(X391/X390)))</f>
        <v/>
      </c>
      <c r="AK391" s="9">
        <f>IF(OR($S391="",$S390=""),"",IF($G$5="diff",(Y391-Y390),LN(Y391/Y390)))</f>
        <v/>
      </c>
      <c r="AL391" s="9">
        <f>IF(OR($S391="",$S390=""),"",IF($H$5="diff",(Z391-Z390),LN(Z391/Z390)))</f>
        <v/>
      </c>
      <c r="AM391" s="9">
        <f>IF(OR($S391="",$S390=""),"",IF($I$5="diff",(AA391-AA390),LN(AA391/AA390)))</f>
        <v/>
      </c>
      <c r="AN391" s="9">
        <f>IF(OR($S391="",$S390=""),"",IF($J$5="diff",(AB391-AB390),LN(AB391/AB390)))</f>
        <v/>
      </c>
      <c r="AO391" s="9">
        <f>IF(OR($S391="",$S390=""),"",IF($K$5="diff",(AC391-AC390),LN(AC391/AC390)))</f>
        <v/>
      </c>
      <c r="AR391" s="9">
        <f>IF($AF391="","",$AU$13+$AU$4*AG391+$AU$5*AH391+$AU$6*AI391+$AU$7*AJ391+$AU$8*AK391+$AU$9*AL391+$AU$10*AM391+$AU$11*AN391+$AU$12*AO391)</f>
        <v/>
      </c>
      <c r="AY391" s="10">
        <f>IF(AND((ROW()-7)&gt;=$Q$5,(ROW()-6)&lt;=$Q$3),INDEX(LINEST(OFFSET(AF391,1-$Q$5,0,$Q$5,1),OFFSET(AG391,1-$Q$5,0,$Q$5,9),TRUE,TRUE),1,10)*$Q$4,"")</f>
        <v/>
      </c>
      <c r="AZ391" s="9">
        <f>IF(AND((ROW()-7)&gt;=$Q$5,(ROW()-6)&lt;=$Q$3),INDEX(LINEST(OFFSET(AF391,1-$Q$5,0,$Q$5,1),OFFSET(AG391,1-$Q$5,0,$Q$5,9),TRUE,TRUE),1,9),"")</f>
        <v/>
      </c>
      <c r="BA391" s="9">
        <f>IF(AND((ROW()-7)&gt;=$Q$5,(ROW()-6)&lt;=$Q$3),INDEX(LINEST(OFFSET(AF391,1-$Q$5,0,$Q$5,1),OFFSET(AG391,1-$Q$5,0,$Q$5,9),TRUE,TRUE),1,8),"")</f>
        <v/>
      </c>
      <c r="BB391" s="9">
        <f>IF(AND((ROW()-7)&gt;=$Q$5,(ROW()-6)&lt;=$Q$3),INDEX(LINEST(OFFSET(AF391,1-$Q$5,0,$Q$5,1),OFFSET(AG391,1-$Q$5,0,$Q$5,9),TRUE,TRUE),1,7),"")</f>
        <v/>
      </c>
      <c r="BC391" s="9">
        <f>IF(AND((ROW()-7)&gt;=$Q$5,(ROW()-6)&lt;=$Q$3),INDEX(LINEST(OFFSET(AF391,1-$Q$5,0,$Q$5,1),OFFSET(AG391,1-$Q$5,0,$Q$5,9),TRUE,TRUE),1,6),"")</f>
        <v/>
      </c>
      <c r="BD391" s="9">
        <f>IF(AND((ROW()-7)&gt;=$Q$5,(ROW()-6)&lt;=$Q$3),INDEX(LINEST(OFFSET(AF391,1-$Q$5,0,$Q$5,1),OFFSET(AG391,1-$Q$5,0,$Q$5,9),TRUE,TRUE),1,5),"")</f>
        <v/>
      </c>
      <c r="BE391" s="9">
        <f>IF(AND((ROW()-7)&gt;=$Q$5,(ROW()-6)&lt;=$Q$3),INDEX(LINEST(OFFSET(AF391,1-$Q$5,0,$Q$5,1),OFFSET(AG391,1-$Q$5,0,$Q$5,9),TRUE,TRUE),1,4),"")</f>
        <v/>
      </c>
      <c r="BF391" s="9">
        <f>IF(AND((ROW()-7)&gt;=$Q$5,(ROW()-6)&lt;=$Q$3),INDEX(LINEST(OFFSET(AF391,1-$Q$5,0,$Q$5,1),OFFSET(AG391,1-$Q$5,0,$Q$5,9),TRUE,TRUE),1,3),"")</f>
        <v/>
      </c>
      <c r="BG391" s="9">
        <f>IF(AND((ROW()-7)&gt;=$Q$5,(ROW()-6)&lt;=$Q$3),INDEX(LINEST(OFFSET(AF391,1-$Q$5,0,$Q$5,1),OFFSET(AG391,1-$Q$5,0,$Q$5,9),TRUE,TRUE),1,2),"")</f>
        <v/>
      </c>
      <c r="BH391" s="9">
        <f>IF(AND((ROW()-7)&gt;=$Q$5,(ROW()-6)&lt;=$Q$3),INDEX(LINEST(OFFSET(AF391,1-$Q$5,0,$Q$5,1),OFFSET(AG391,1-$Q$5,0,$Q$5,9),TRUE,TRUE),1,1),"")</f>
        <v/>
      </c>
      <c r="BI391" s="10">
        <f>IF(AND((ROW()-7)&gt;=$Q$5,(ROW()-6)&lt;=$Q$3),INDEX(LINEST(OFFSET(AF391,1-$Q$5,0,$Q$5,1),OFFSET(AG391,1-$Q$5,0,$Q$5,9),TRUE,TRUE),3,1),"")</f>
        <v/>
      </c>
      <c r="BL391" s="9">
        <f>IF(AND((ROW()-6)&lt;=$Q$3,ISNUMBER(AY390)),AY390/$Q$4+AZ390*AG391+BA390*AH391+BB390*AI391+BC390*AJ391+BD390*AK391+BE390*AL391+BF390*AM391+BG390*AN391+BH390*AO391,"")</f>
        <v/>
      </c>
      <c r="BM391">
        <f>IF(ISNUMBER(BL391),AVERAGE(OFFSET(AF390,1-$Q$5,0,$Q$5,1)),"")</f>
        <v/>
      </c>
      <c r="BN391">
        <f>IF(ISNUMBER(BL391),(AF391-BL391)^2,"")</f>
        <v/>
      </c>
      <c r="BO391">
        <f>IF(ISNUMBER(BL391),AF391^2,"")</f>
        <v/>
      </c>
      <c r="BP391">
        <f>IF(ISNUMBER(BL391),(AF391-BM391)^2,"")</f>
        <v/>
      </c>
    </row>
    <row r="392">
      <c r="O392">
        <f>IF($R392="","",IF($Q$1="Weekly",INT(($R392-2)/7),IF($Q$1="Quarterly",YEAR($R392)*4+ROUNDUP(MONTH($R392)/3),YEAR($R392)*12+MONTH($R392))))</f>
        <v/>
      </c>
      <c r="P392">
        <f>IF($R392="","",IF($R393="",1,IF($O392&lt;&gt;$O393,1,0)))</f>
        <v/>
      </c>
      <c r="Q392">
        <f>IF($P392=1,SUM($P$7:$P392),"")</f>
        <v/>
      </c>
      <c r="R392">
        <f>IF($A392="","",IF(ISNUMBER($A392),$A392,IFERROR(DATEVALUE($A392),NA())))</f>
        <v/>
      </c>
      <c r="S392" s="7">
        <f>IFERROR(INDEX($R$7:$R$60000,MATCH(ROW()-6,$Q$7:$Q$60000,0)),"")</f>
        <v/>
      </c>
      <c r="T392">
        <f>IFERROR(INDEX($B$7:$B$60000,MATCH(ROW()-6,$Q$7:$Q$60000,0))*1,"")</f>
        <v/>
      </c>
      <c r="U392">
        <f>IFERROR(INDEX($C$7:$C$60000,MATCH(ROW()-6,$Q$7:$Q$60000,0))*1,"")</f>
        <v/>
      </c>
      <c r="V392">
        <f>IFERROR(INDEX($D$7:$D$60000,MATCH(ROW()-6,$Q$7:$Q$60000,0))*1,"")</f>
        <v/>
      </c>
      <c r="W392">
        <f>IFERROR(INDEX($E$7:$E$60000,MATCH(ROW()-6,$Q$7:$Q$60000,0))*1,"")</f>
        <v/>
      </c>
      <c r="X392">
        <f>IFERROR(INDEX($F$7:$F$60000,MATCH(ROW()-6,$Q$7:$Q$60000,0))*1,"")</f>
        <v/>
      </c>
      <c r="Y392">
        <f>IFERROR(INDEX($G$7:$G$60000,MATCH(ROW()-6,$Q$7:$Q$60000,0))*1,"")</f>
        <v/>
      </c>
      <c r="Z392">
        <f>IFERROR(INDEX($H$7:$H$60000,MATCH(ROW()-6,$Q$7:$Q$60000,0))*1,"")</f>
        <v/>
      </c>
      <c r="AA392">
        <f>IFERROR(INDEX($I$7:$I$60000,MATCH(ROW()-6,$Q$7:$Q$60000,0))*1,"")</f>
        <v/>
      </c>
      <c r="AB392">
        <f>IFERROR(INDEX($J$7:$J$60000,MATCH(ROW()-6,$Q$7:$Q$60000,0))*1,"")</f>
        <v/>
      </c>
      <c r="AC392">
        <f>IFERROR(INDEX($K$7:$K$60000,MATCH(ROW()-6,$Q$7:$Q$60000,0))*1,"")</f>
        <v/>
      </c>
      <c r="AF392" s="9">
        <f>IF(OR($S392="",$S391=""),"",IF($B$5="diff",($T392-$T391),LN($T392/$T391)))</f>
        <v/>
      </c>
      <c r="AG392" s="9">
        <f>IF(OR($S392="",$S391=""),"",IF($C$5="diff",(U392-U391),LN(U392/U391)))</f>
        <v/>
      </c>
      <c r="AH392" s="9">
        <f>IF(OR($S392="",$S391=""),"",IF($D$5="diff",(V392-V391),LN(V392/V391)))</f>
        <v/>
      </c>
      <c r="AI392" s="9">
        <f>IF(OR($S392="",$S391=""),"",IF($E$5="diff",(W392-W391),LN(W392/W391)))</f>
        <v/>
      </c>
      <c r="AJ392" s="9">
        <f>IF(OR($S392="",$S391=""),"",IF($F$5="diff",(X392-X391),LN(X392/X391)))</f>
        <v/>
      </c>
      <c r="AK392" s="9">
        <f>IF(OR($S392="",$S391=""),"",IF($G$5="diff",(Y392-Y391),LN(Y392/Y391)))</f>
        <v/>
      </c>
      <c r="AL392" s="9">
        <f>IF(OR($S392="",$S391=""),"",IF($H$5="diff",(Z392-Z391),LN(Z392/Z391)))</f>
        <v/>
      </c>
      <c r="AM392" s="9">
        <f>IF(OR($S392="",$S391=""),"",IF($I$5="diff",(AA392-AA391),LN(AA392/AA391)))</f>
        <v/>
      </c>
      <c r="AN392" s="9">
        <f>IF(OR($S392="",$S391=""),"",IF($J$5="diff",(AB392-AB391),LN(AB392/AB391)))</f>
        <v/>
      </c>
      <c r="AO392" s="9">
        <f>IF(OR($S392="",$S391=""),"",IF($K$5="diff",(AC392-AC391),LN(AC392/AC391)))</f>
        <v/>
      </c>
      <c r="AR392" s="9">
        <f>IF($AF392="","",$AU$13+$AU$4*AG392+$AU$5*AH392+$AU$6*AI392+$AU$7*AJ392+$AU$8*AK392+$AU$9*AL392+$AU$10*AM392+$AU$11*AN392+$AU$12*AO392)</f>
        <v/>
      </c>
      <c r="AY392" s="10">
        <f>IF(AND((ROW()-7)&gt;=$Q$5,(ROW()-6)&lt;=$Q$3),INDEX(LINEST(OFFSET(AF392,1-$Q$5,0,$Q$5,1),OFFSET(AG392,1-$Q$5,0,$Q$5,9),TRUE,TRUE),1,10)*$Q$4,"")</f>
        <v/>
      </c>
      <c r="AZ392" s="9">
        <f>IF(AND((ROW()-7)&gt;=$Q$5,(ROW()-6)&lt;=$Q$3),INDEX(LINEST(OFFSET(AF392,1-$Q$5,0,$Q$5,1),OFFSET(AG392,1-$Q$5,0,$Q$5,9),TRUE,TRUE),1,9),"")</f>
        <v/>
      </c>
      <c r="BA392" s="9">
        <f>IF(AND((ROW()-7)&gt;=$Q$5,(ROW()-6)&lt;=$Q$3),INDEX(LINEST(OFFSET(AF392,1-$Q$5,0,$Q$5,1),OFFSET(AG392,1-$Q$5,0,$Q$5,9),TRUE,TRUE),1,8),"")</f>
        <v/>
      </c>
      <c r="BB392" s="9">
        <f>IF(AND((ROW()-7)&gt;=$Q$5,(ROW()-6)&lt;=$Q$3),INDEX(LINEST(OFFSET(AF392,1-$Q$5,0,$Q$5,1),OFFSET(AG392,1-$Q$5,0,$Q$5,9),TRUE,TRUE),1,7),"")</f>
        <v/>
      </c>
      <c r="BC392" s="9">
        <f>IF(AND((ROW()-7)&gt;=$Q$5,(ROW()-6)&lt;=$Q$3),INDEX(LINEST(OFFSET(AF392,1-$Q$5,0,$Q$5,1),OFFSET(AG392,1-$Q$5,0,$Q$5,9),TRUE,TRUE),1,6),"")</f>
        <v/>
      </c>
      <c r="BD392" s="9">
        <f>IF(AND((ROW()-7)&gt;=$Q$5,(ROW()-6)&lt;=$Q$3),INDEX(LINEST(OFFSET(AF392,1-$Q$5,0,$Q$5,1),OFFSET(AG392,1-$Q$5,0,$Q$5,9),TRUE,TRUE),1,5),"")</f>
        <v/>
      </c>
      <c r="BE392" s="9">
        <f>IF(AND((ROW()-7)&gt;=$Q$5,(ROW()-6)&lt;=$Q$3),INDEX(LINEST(OFFSET(AF392,1-$Q$5,0,$Q$5,1),OFFSET(AG392,1-$Q$5,0,$Q$5,9),TRUE,TRUE),1,4),"")</f>
        <v/>
      </c>
      <c r="BF392" s="9">
        <f>IF(AND((ROW()-7)&gt;=$Q$5,(ROW()-6)&lt;=$Q$3),INDEX(LINEST(OFFSET(AF392,1-$Q$5,0,$Q$5,1),OFFSET(AG392,1-$Q$5,0,$Q$5,9),TRUE,TRUE),1,3),"")</f>
        <v/>
      </c>
      <c r="BG392" s="9">
        <f>IF(AND((ROW()-7)&gt;=$Q$5,(ROW()-6)&lt;=$Q$3),INDEX(LINEST(OFFSET(AF392,1-$Q$5,0,$Q$5,1),OFFSET(AG392,1-$Q$5,0,$Q$5,9),TRUE,TRUE),1,2),"")</f>
        <v/>
      </c>
      <c r="BH392" s="9">
        <f>IF(AND((ROW()-7)&gt;=$Q$5,(ROW()-6)&lt;=$Q$3),INDEX(LINEST(OFFSET(AF392,1-$Q$5,0,$Q$5,1),OFFSET(AG392,1-$Q$5,0,$Q$5,9),TRUE,TRUE),1,1),"")</f>
        <v/>
      </c>
      <c r="BI392" s="10">
        <f>IF(AND((ROW()-7)&gt;=$Q$5,(ROW()-6)&lt;=$Q$3),INDEX(LINEST(OFFSET(AF392,1-$Q$5,0,$Q$5,1),OFFSET(AG392,1-$Q$5,0,$Q$5,9),TRUE,TRUE),3,1),"")</f>
        <v/>
      </c>
      <c r="BL392" s="9">
        <f>IF(AND((ROW()-6)&lt;=$Q$3,ISNUMBER(AY391)),AY391/$Q$4+AZ391*AG392+BA391*AH392+BB391*AI392+BC391*AJ392+BD391*AK392+BE391*AL392+BF391*AM392+BG391*AN392+BH391*AO392,"")</f>
        <v/>
      </c>
      <c r="BM392">
        <f>IF(ISNUMBER(BL392),AVERAGE(OFFSET(AF391,1-$Q$5,0,$Q$5,1)),"")</f>
        <v/>
      </c>
      <c r="BN392">
        <f>IF(ISNUMBER(BL392),(AF392-BL392)^2,"")</f>
        <v/>
      </c>
      <c r="BO392">
        <f>IF(ISNUMBER(BL392),AF392^2,"")</f>
        <v/>
      </c>
      <c r="BP392">
        <f>IF(ISNUMBER(BL392),(AF392-BM392)^2,"")</f>
        <v/>
      </c>
    </row>
    <row r="393">
      <c r="O393">
        <f>IF($R393="","",IF($Q$1="Weekly",INT(($R393-2)/7),IF($Q$1="Quarterly",YEAR($R393)*4+ROUNDUP(MONTH($R393)/3),YEAR($R393)*12+MONTH($R393))))</f>
        <v/>
      </c>
      <c r="P393">
        <f>IF($R393="","",IF($R394="",1,IF($O393&lt;&gt;$O394,1,0)))</f>
        <v/>
      </c>
      <c r="Q393">
        <f>IF($P393=1,SUM($P$7:$P393),"")</f>
        <v/>
      </c>
      <c r="R393">
        <f>IF($A393="","",IF(ISNUMBER($A393),$A393,IFERROR(DATEVALUE($A393),NA())))</f>
        <v/>
      </c>
      <c r="S393" s="7">
        <f>IFERROR(INDEX($R$7:$R$60000,MATCH(ROW()-6,$Q$7:$Q$60000,0)),"")</f>
        <v/>
      </c>
      <c r="T393">
        <f>IFERROR(INDEX($B$7:$B$60000,MATCH(ROW()-6,$Q$7:$Q$60000,0))*1,"")</f>
        <v/>
      </c>
      <c r="U393">
        <f>IFERROR(INDEX($C$7:$C$60000,MATCH(ROW()-6,$Q$7:$Q$60000,0))*1,"")</f>
        <v/>
      </c>
      <c r="V393">
        <f>IFERROR(INDEX($D$7:$D$60000,MATCH(ROW()-6,$Q$7:$Q$60000,0))*1,"")</f>
        <v/>
      </c>
      <c r="W393">
        <f>IFERROR(INDEX($E$7:$E$60000,MATCH(ROW()-6,$Q$7:$Q$60000,0))*1,"")</f>
        <v/>
      </c>
      <c r="X393">
        <f>IFERROR(INDEX($F$7:$F$60000,MATCH(ROW()-6,$Q$7:$Q$60000,0))*1,"")</f>
        <v/>
      </c>
      <c r="Y393">
        <f>IFERROR(INDEX($G$7:$G$60000,MATCH(ROW()-6,$Q$7:$Q$60000,0))*1,"")</f>
        <v/>
      </c>
      <c r="Z393">
        <f>IFERROR(INDEX($H$7:$H$60000,MATCH(ROW()-6,$Q$7:$Q$60000,0))*1,"")</f>
        <v/>
      </c>
      <c r="AA393">
        <f>IFERROR(INDEX($I$7:$I$60000,MATCH(ROW()-6,$Q$7:$Q$60000,0))*1,"")</f>
        <v/>
      </c>
      <c r="AB393">
        <f>IFERROR(INDEX($J$7:$J$60000,MATCH(ROW()-6,$Q$7:$Q$60000,0))*1,"")</f>
        <v/>
      </c>
      <c r="AC393">
        <f>IFERROR(INDEX($K$7:$K$60000,MATCH(ROW()-6,$Q$7:$Q$60000,0))*1,"")</f>
        <v/>
      </c>
      <c r="AF393" s="9">
        <f>IF(OR($S393="",$S392=""),"",IF($B$5="diff",($T393-$T392),LN($T393/$T392)))</f>
        <v/>
      </c>
      <c r="AG393" s="9">
        <f>IF(OR($S393="",$S392=""),"",IF($C$5="diff",(U393-U392),LN(U393/U392)))</f>
        <v/>
      </c>
      <c r="AH393" s="9">
        <f>IF(OR($S393="",$S392=""),"",IF($D$5="diff",(V393-V392),LN(V393/V392)))</f>
        <v/>
      </c>
      <c r="AI393" s="9">
        <f>IF(OR($S393="",$S392=""),"",IF($E$5="diff",(W393-W392),LN(W393/W392)))</f>
        <v/>
      </c>
      <c r="AJ393" s="9">
        <f>IF(OR($S393="",$S392=""),"",IF($F$5="diff",(X393-X392),LN(X393/X392)))</f>
        <v/>
      </c>
      <c r="AK393" s="9">
        <f>IF(OR($S393="",$S392=""),"",IF($G$5="diff",(Y393-Y392),LN(Y393/Y392)))</f>
        <v/>
      </c>
      <c r="AL393" s="9">
        <f>IF(OR($S393="",$S392=""),"",IF($H$5="diff",(Z393-Z392),LN(Z393/Z392)))</f>
        <v/>
      </c>
      <c r="AM393" s="9">
        <f>IF(OR($S393="",$S392=""),"",IF($I$5="diff",(AA393-AA392),LN(AA393/AA392)))</f>
        <v/>
      </c>
      <c r="AN393" s="9">
        <f>IF(OR($S393="",$S392=""),"",IF($J$5="diff",(AB393-AB392),LN(AB393/AB392)))</f>
        <v/>
      </c>
      <c r="AO393" s="9">
        <f>IF(OR($S393="",$S392=""),"",IF($K$5="diff",(AC393-AC392),LN(AC393/AC392)))</f>
        <v/>
      </c>
      <c r="AR393" s="9">
        <f>IF($AF393="","",$AU$13+$AU$4*AG393+$AU$5*AH393+$AU$6*AI393+$AU$7*AJ393+$AU$8*AK393+$AU$9*AL393+$AU$10*AM393+$AU$11*AN393+$AU$12*AO393)</f>
        <v/>
      </c>
      <c r="AY393" s="10">
        <f>IF(AND((ROW()-7)&gt;=$Q$5,(ROW()-6)&lt;=$Q$3),INDEX(LINEST(OFFSET(AF393,1-$Q$5,0,$Q$5,1),OFFSET(AG393,1-$Q$5,0,$Q$5,9),TRUE,TRUE),1,10)*$Q$4,"")</f>
        <v/>
      </c>
      <c r="AZ393" s="9">
        <f>IF(AND((ROW()-7)&gt;=$Q$5,(ROW()-6)&lt;=$Q$3),INDEX(LINEST(OFFSET(AF393,1-$Q$5,0,$Q$5,1),OFFSET(AG393,1-$Q$5,0,$Q$5,9),TRUE,TRUE),1,9),"")</f>
        <v/>
      </c>
      <c r="BA393" s="9">
        <f>IF(AND((ROW()-7)&gt;=$Q$5,(ROW()-6)&lt;=$Q$3),INDEX(LINEST(OFFSET(AF393,1-$Q$5,0,$Q$5,1),OFFSET(AG393,1-$Q$5,0,$Q$5,9),TRUE,TRUE),1,8),"")</f>
        <v/>
      </c>
      <c r="BB393" s="9">
        <f>IF(AND((ROW()-7)&gt;=$Q$5,(ROW()-6)&lt;=$Q$3),INDEX(LINEST(OFFSET(AF393,1-$Q$5,0,$Q$5,1),OFFSET(AG393,1-$Q$5,0,$Q$5,9),TRUE,TRUE),1,7),"")</f>
        <v/>
      </c>
      <c r="BC393" s="9">
        <f>IF(AND((ROW()-7)&gt;=$Q$5,(ROW()-6)&lt;=$Q$3),INDEX(LINEST(OFFSET(AF393,1-$Q$5,0,$Q$5,1),OFFSET(AG393,1-$Q$5,0,$Q$5,9),TRUE,TRUE),1,6),"")</f>
        <v/>
      </c>
      <c r="BD393" s="9">
        <f>IF(AND((ROW()-7)&gt;=$Q$5,(ROW()-6)&lt;=$Q$3),INDEX(LINEST(OFFSET(AF393,1-$Q$5,0,$Q$5,1),OFFSET(AG393,1-$Q$5,0,$Q$5,9),TRUE,TRUE),1,5),"")</f>
        <v/>
      </c>
      <c r="BE393" s="9">
        <f>IF(AND((ROW()-7)&gt;=$Q$5,(ROW()-6)&lt;=$Q$3),INDEX(LINEST(OFFSET(AF393,1-$Q$5,0,$Q$5,1),OFFSET(AG393,1-$Q$5,0,$Q$5,9),TRUE,TRUE),1,4),"")</f>
        <v/>
      </c>
      <c r="BF393" s="9">
        <f>IF(AND((ROW()-7)&gt;=$Q$5,(ROW()-6)&lt;=$Q$3),INDEX(LINEST(OFFSET(AF393,1-$Q$5,0,$Q$5,1),OFFSET(AG393,1-$Q$5,0,$Q$5,9),TRUE,TRUE),1,3),"")</f>
        <v/>
      </c>
      <c r="BG393" s="9">
        <f>IF(AND((ROW()-7)&gt;=$Q$5,(ROW()-6)&lt;=$Q$3),INDEX(LINEST(OFFSET(AF393,1-$Q$5,0,$Q$5,1),OFFSET(AG393,1-$Q$5,0,$Q$5,9),TRUE,TRUE),1,2),"")</f>
        <v/>
      </c>
      <c r="BH393" s="9">
        <f>IF(AND((ROW()-7)&gt;=$Q$5,(ROW()-6)&lt;=$Q$3),INDEX(LINEST(OFFSET(AF393,1-$Q$5,0,$Q$5,1),OFFSET(AG393,1-$Q$5,0,$Q$5,9),TRUE,TRUE),1,1),"")</f>
        <v/>
      </c>
      <c r="BI393" s="10">
        <f>IF(AND((ROW()-7)&gt;=$Q$5,(ROW()-6)&lt;=$Q$3),INDEX(LINEST(OFFSET(AF393,1-$Q$5,0,$Q$5,1),OFFSET(AG393,1-$Q$5,0,$Q$5,9),TRUE,TRUE),3,1),"")</f>
        <v/>
      </c>
      <c r="BL393" s="9">
        <f>IF(AND((ROW()-6)&lt;=$Q$3,ISNUMBER(AY392)),AY392/$Q$4+AZ392*AG393+BA392*AH393+BB392*AI393+BC392*AJ393+BD392*AK393+BE392*AL393+BF392*AM393+BG392*AN393+BH392*AO393,"")</f>
        <v/>
      </c>
      <c r="BM393">
        <f>IF(ISNUMBER(BL393),AVERAGE(OFFSET(AF392,1-$Q$5,0,$Q$5,1)),"")</f>
        <v/>
      </c>
      <c r="BN393">
        <f>IF(ISNUMBER(BL393),(AF393-BL393)^2,"")</f>
        <v/>
      </c>
      <c r="BO393">
        <f>IF(ISNUMBER(BL393),AF393^2,"")</f>
        <v/>
      </c>
      <c r="BP393">
        <f>IF(ISNUMBER(BL393),(AF393-BM393)^2,"")</f>
        <v/>
      </c>
    </row>
    <row r="394">
      <c r="O394">
        <f>IF($R394="","",IF($Q$1="Weekly",INT(($R394-2)/7),IF($Q$1="Quarterly",YEAR($R394)*4+ROUNDUP(MONTH($R394)/3),YEAR($R394)*12+MONTH($R394))))</f>
        <v/>
      </c>
      <c r="P394">
        <f>IF($R394="","",IF($R395="",1,IF($O394&lt;&gt;$O395,1,0)))</f>
        <v/>
      </c>
      <c r="Q394">
        <f>IF($P394=1,SUM($P$7:$P394),"")</f>
        <v/>
      </c>
      <c r="R394">
        <f>IF($A394="","",IF(ISNUMBER($A394),$A394,IFERROR(DATEVALUE($A394),NA())))</f>
        <v/>
      </c>
      <c r="S394" s="7">
        <f>IFERROR(INDEX($R$7:$R$60000,MATCH(ROW()-6,$Q$7:$Q$60000,0)),"")</f>
        <v/>
      </c>
      <c r="T394">
        <f>IFERROR(INDEX($B$7:$B$60000,MATCH(ROW()-6,$Q$7:$Q$60000,0))*1,"")</f>
        <v/>
      </c>
      <c r="U394">
        <f>IFERROR(INDEX($C$7:$C$60000,MATCH(ROW()-6,$Q$7:$Q$60000,0))*1,"")</f>
        <v/>
      </c>
      <c r="V394">
        <f>IFERROR(INDEX($D$7:$D$60000,MATCH(ROW()-6,$Q$7:$Q$60000,0))*1,"")</f>
        <v/>
      </c>
      <c r="W394">
        <f>IFERROR(INDEX($E$7:$E$60000,MATCH(ROW()-6,$Q$7:$Q$60000,0))*1,"")</f>
        <v/>
      </c>
      <c r="X394">
        <f>IFERROR(INDEX($F$7:$F$60000,MATCH(ROW()-6,$Q$7:$Q$60000,0))*1,"")</f>
        <v/>
      </c>
      <c r="Y394">
        <f>IFERROR(INDEX($G$7:$G$60000,MATCH(ROW()-6,$Q$7:$Q$60000,0))*1,"")</f>
        <v/>
      </c>
      <c r="Z394">
        <f>IFERROR(INDEX($H$7:$H$60000,MATCH(ROW()-6,$Q$7:$Q$60000,0))*1,"")</f>
        <v/>
      </c>
      <c r="AA394">
        <f>IFERROR(INDEX($I$7:$I$60000,MATCH(ROW()-6,$Q$7:$Q$60000,0))*1,"")</f>
        <v/>
      </c>
      <c r="AB394">
        <f>IFERROR(INDEX($J$7:$J$60000,MATCH(ROW()-6,$Q$7:$Q$60000,0))*1,"")</f>
        <v/>
      </c>
      <c r="AC394">
        <f>IFERROR(INDEX($K$7:$K$60000,MATCH(ROW()-6,$Q$7:$Q$60000,0))*1,"")</f>
        <v/>
      </c>
      <c r="AF394" s="9">
        <f>IF(OR($S394="",$S393=""),"",IF($B$5="diff",($T394-$T393),LN($T394/$T393)))</f>
        <v/>
      </c>
      <c r="AG394" s="9">
        <f>IF(OR($S394="",$S393=""),"",IF($C$5="diff",(U394-U393),LN(U394/U393)))</f>
        <v/>
      </c>
      <c r="AH394" s="9">
        <f>IF(OR($S394="",$S393=""),"",IF($D$5="diff",(V394-V393),LN(V394/V393)))</f>
        <v/>
      </c>
      <c r="AI394" s="9">
        <f>IF(OR($S394="",$S393=""),"",IF($E$5="diff",(W394-W393),LN(W394/W393)))</f>
        <v/>
      </c>
      <c r="AJ394" s="9">
        <f>IF(OR($S394="",$S393=""),"",IF($F$5="diff",(X394-X393),LN(X394/X393)))</f>
        <v/>
      </c>
      <c r="AK394" s="9">
        <f>IF(OR($S394="",$S393=""),"",IF($G$5="diff",(Y394-Y393),LN(Y394/Y393)))</f>
        <v/>
      </c>
      <c r="AL394" s="9">
        <f>IF(OR($S394="",$S393=""),"",IF($H$5="diff",(Z394-Z393),LN(Z394/Z393)))</f>
        <v/>
      </c>
      <c r="AM394" s="9">
        <f>IF(OR($S394="",$S393=""),"",IF($I$5="diff",(AA394-AA393),LN(AA394/AA393)))</f>
        <v/>
      </c>
      <c r="AN394" s="9">
        <f>IF(OR($S394="",$S393=""),"",IF($J$5="diff",(AB394-AB393),LN(AB394/AB393)))</f>
        <v/>
      </c>
      <c r="AO394" s="9">
        <f>IF(OR($S394="",$S393=""),"",IF($K$5="diff",(AC394-AC393),LN(AC394/AC393)))</f>
        <v/>
      </c>
      <c r="AR394" s="9">
        <f>IF($AF394="","",$AU$13+$AU$4*AG394+$AU$5*AH394+$AU$6*AI394+$AU$7*AJ394+$AU$8*AK394+$AU$9*AL394+$AU$10*AM394+$AU$11*AN394+$AU$12*AO394)</f>
        <v/>
      </c>
      <c r="AY394" s="10">
        <f>IF(AND((ROW()-7)&gt;=$Q$5,(ROW()-6)&lt;=$Q$3),INDEX(LINEST(OFFSET(AF394,1-$Q$5,0,$Q$5,1),OFFSET(AG394,1-$Q$5,0,$Q$5,9),TRUE,TRUE),1,10)*$Q$4,"")</f>
        <v/>
      </c>
      <c r="AZ394" s="9">
        <f>IF(AND((ROW()-7)&gt;=$Q$5,(ROW()-6)&lt;=$Q$3),INDEX(LINEST(OFFSET(AF394,1-$Q$5,0,$Q$5,1),OFFSET(AG394,1-$Q$5,0,$Q$5,9),TRUE,TRUE),1,9),"")</f>
        <v/>
      </c>
      <c r="BA394" s="9">
        <f>IF(AND((ROW()-7)&gt;=$Q$5,(ROW()-6)&lt;=$Q$3),INDEX(LINEST(OFFSET(AF394,1-$Q$5,0,$Q$5,1),OFFSET(AG394,1-$Q$5,0,$Q$5,9),TRUE,TRUE),1,8),"")</f>
        <v/>
      </c>
      <c r="BB394" s="9">
        <f>IF(AND((ROW()-7)&gt;=$Q$5,(ROW()-6)&lt;=$Q$3),INDEX(LINEST(OFFSET(AF394,1-$Q$5,0,$Q$5,1),OFFSET(AG394,1-$Q$5,0,$Q$5,9),TRUE,TRUE),1,7),"")</f>
        <v/>
      </c>
      <c r="BC394" s="9">
        <f>IF(AND((ROW()-7)&gt;=$Q$5,(ROW()-6)&lt;=$Q$3),INDEX(LINEST(OFFSET(AF394,1-$Q$5,0,$Q$5,1),OFFSET(AG394,1-$Q$5,0,$Q$5,9),TRUE,TRUE),1,6),"")</f>
        <v/>
      </c>
      <c r="BD394" s="9">
        <f>IF(AND((ROW()-7)&gt;=$Q$5,(ROW()-6)&lt;=$Q$3),INDEX(LINEST(OFFSET(AF394,1-$Q$5,0,$Q$5,1),OFFSET(AG394,1-$Q$5,0,$Q$5,9),TRUE,TRUE),1,5),"")</f>
        <v/>
      </c>
      <c r="BE394" s="9">
        <f>IF(AND((ROW()-7)&gt;=$Q$5,(ROW()-6)&lt;=$Q$3),INDEX(LINEST(OFFSET(AF394,1-$Q$5,0,$Q$5,1),OFFSET(AG394,1-$Q$5,0,$Q$5,9),TRUE,TRUE),1,4),"")</f>
        <v/>
      </c>
      <c r="BF394" s="9">
        <f>IF(AND((ROW()-7)&gt;=$Q$5,(ROW()-6)&lt;=$Q$3),INDEX(LINEST(OFFSET(AF394,1-$Q$5,0,$Q$5,1),OFFSET(AG394,1-$Q$5,0,$Q$5,9),TRUE,TRUE),1,3),"")</f>
        <v/>
      </c>
      <c r="BG394" s="9">
        <f>IF(AND((ROW()-7)&gt;=$Q$5,(ROW()-6)&lt;=$Q$3),INDEX(LINEST(OFFSET(AF394,1-$Q$5,0,$Q$5,1),OFFSET(AG394,1-$Q$5,0,$Q$5,9),TRUE,TRUE),1,2),"")</f>
        <v/>
      </c>
      <c r="BH394" s="9">
        <f>IF(AND((ROW()-7)&gt;=$Q$5,(ROW()-6)&lt;=$Q$3),INDEX(LINEST(OFFSET(AF394,1-$Q$5,0,$Q$5,1),OFFSET(AG394,1-$Q$5,0,$Q$5,9),TRUE,TRUE),1,1),"")</f>
        <v/>
      </c>
      <c r="BI394" s="10">
        <f>IF(AND((ROW()-7)&gt;=$Q$5,(ROW()-6)&lt;=$Q$3),INDEX(LINEST(OFFSET(AF394,1-$Q$5,0,$Q$5,1),OFFSET(AG394,1-$Q$5,0,$Q$5,9),TRUE,TRUE),3,1),"")</f>
        <v/>
      </c>
      <c r="BL394" s="9">
        <f>IF(AND((ROW()-6)&lt;=$Q$3,ISNUMBER(AY393)),AY393/$Q$4+AZ393*AG394+BA393*AH394+BB393*AI394+BC393*AJ394+BD393*AK394+BE393*AL394+BF393*AM394+BG393*AN394+BH393*AO394,"")</f>
        <v/>
      </c>
      <c r="BM394">
        <f>IF(ISNUMBER(BL394),AVERAGE(OFFSET(AF393,1-$Q$5,0,$Q$5,1)),"")</f>
        <v/>
      </c>
      <c r="BN394">
        <f>IF(ISNUMBER(BL394),(AF394-BL394)^2,"")</f>
        <v/>
      </c>
      <c r="BO394">
        <f>IF(ISNUMBER(BL394),AF394^2,"")</f>
        <v/>
      </c>
      <c r="BP394">
        <f>IF(ISNUMBER(BL394),(AF394-BM394)^2,"")</f>
        <v/>
      </c>
    </row>
    <row r="395">
      <c r="O395">
        <f>IF($R395="","",IF($Q$1="Weekly",INT(($R395-2)/7),IF($Q$1="Quarterly",YEAR($R395)*4+ROUNDUP(MONTH($R395)/3),YEAR($R395)*12+MONTH($R395))))</f>
        <v/>
      </c>
      <c r="P395">
        <f>IF($R395="","",IF($R396="",1,IF($O395&lt;&gt;$O396,1,0)))</f>
        <v/>
      </c>
      <c r="Q395">
        <f>IF($P395=1,SUM($P$7:$P395),"")</f>
        <v/>
      </c>
      <c r="R395">
        <f>IF($A395="","",IF(ISNUMBER($A395),$A395,IFERROR(DATEVALUE($A395),NA())))</f>
        <v/>
      </c>
      <c r="S395" s="7">
        <f>IFERROR(INDEX($R$7:$R$60000,MATCH(ROW()-6,$Q$7:$Q$60000,0)),"")</f>
        <v/>
      </c>
      <c r="T395">
        <f>IFERROR(INDEX($B$7:$B$60000,MATCH(ROW()-6,$Q$7:$Q$60000,0))*1,"")</f>
        <v/>
      </c>
      <c r="U395">
        <f>IFERROR(INDEX($C$7:$C$60000,MATCH(ROW()-6,$Q$7:$Q$60000,0))*1,"")</f>
        <v/>
      </c>
      <c r="V395">
        <f>IFERROR(INDEX($D$7:$D$60000,MATCH(ROW()-6,$Q$7:$Q$60000,0))*1,"")</f>
        <v/>
      </c>
      <c r="W395">
        <f>IFERROR(INDEX($E$7:$E$60000,MATCH(ROW()-6,$Q$7:$Q$60000,0))*1,"")</f>
        <v/>
      </c>
      <c r="X395">
        <f>IFERROR(INDEX($F$7:$F$60000,MATCH(ROW()-6,$Q$7:$Q$60000,0))*1,"")</f>
        <v/>
      </c>
      <c r="Y395">
        <f>IFERROR(INDEX($G$7:$G$60000,MATCH(ROW()-6,$Q$7:$Q$60000,0))*1,"")</f>
        <v/>
      </c>
      <c r="Z395">
        <f>IFERROR(INDEX($H$7:$H$60000,MATCH(ROW()-6,$Q$7:$Q$60000,0))*1,"")</f>
        <v/>
      </c>
      <c r="AA395">
        <f>IFERROR(INDEX($I$7:$I$60000,MATCH(ROW()-6,$Q$7:$Q$60000,0))*1,"")</f>
        <v/>
      </c>
      <c r="AB395">
        <f>IFERROR(INDEX($J$7:$J$60000,MATCH(ROW()-6,$Q$7:$Q$60000,0))*1,"")</f>
        <v/>
      </c>
      <c r="AC395">
        <f>IFERROR(INDEX($K$7:$K$60000,MATCH(ROW()-6,$Q$7:$Q$60000,0))*1,"")</f>
        <v/>
      </c>
      <c r="AF395" s="9">
        <f>IF(OR($S395="",$S394=""),"",IF($B$5="diff",($T395-$T394),LN($T395/$T394)))</f>
        <v/>
      </c>
      <c r="AG395" s="9">
        <f>IF(OR($S395="",$S394=""),"",IF($C$5="diff",(U395-U394),LN(U395/U394)))</f>
        <v/>
      </c>
      <c r="AH395" s="9">
        <f>IF(OR($S395="",$S394=""),"",IF($D$5="diff",(V395-V394),LN(V395/V394)))</f>
        <v/>
      </c>
      <c r="AI395" s="9">
        <f>IF(OR($S395="",$S394=""),"",IF($E$5="diff",(W395-W394),LN(W395/W394)))</f>
        <v/>
      </c>
      <c r="AJ395" s="9">
        <f>IF(OR($S395="",$S394=""),"",IF($F$5="diff",(X395-X394),LN(X395/X394)))</f>
        <v/>
      </c>
      <c r="AK395" s="9">
        <f>IF(OR($S395="",$S394=""),"",IF($G$5="diff",(Y395-Y394),LN(Y395/Y394)))</f>
        <v/>
      </c>
      <c r="AL395" s="9">
        <f>IF(OR($S395="",$S394=""),"",IF($H$5="diff",(Z395-Z394),LN(Z395/Z394)))</f>
        <v/>
      </c>
      <c r="AM395" s="9">
        <f>IF(OR($S395="",$S394=""),"",IF($I$5="diff",(AA395-AA394),LN(AA395/AA394)))</f>
        <v/>
      </c>
      <c r="AN395" s="9">
        <f>IF(OR($S395="",$S394=""),"",IF($J$5="diff",(AB395-AB394),LN(AB395/AB394)))</f>
        <v/>
      </c>
      <c r="AO395" s="9">
        <f>IF(OR($S395="",$S394=""),"",IF($K$5="diff",(AC395-AC394),LN(AC395/AC394)))</f>
        <v/>
      </c>
      <c r="AR395" s="9">
        <f>IF($AF395="","",$AU$13+$AU$4*AG395+$AU$5*AH395+$AU$6*AI395+$AU$7*AJ395+$AU$8*AK395+$AU$9*AL395+$AU$10*AM395+$AU$11*AN395+$AU$12*AO395)</f>
        <v/>
      </c>
      <c r="AY395" s="10">
        <f>IF(AND((ROW()-7)&gt;=$Q$5,(ROW()-6)&lt;=$Q$3),INDEX(LINEST(OFFSET(AF395,1-$Q$5,0,$Q$5,1),OFFSET(AG395,1-$Q$5,0,$Q$5,9),TRUE,TRUE),1,10)*$Q$4,"")</f>
        <v/>
      </c>
      <c r="AZ395" s="9">
        <f>IF(AND((ROW()-7)&gt;=$Q$5,(ROW()-6)&lt;=$Q$3),INDEX(LINEST(OFFSET(AF395,1-$Q$5,0,$Q$5,1),OFFSET(AG395,1-$Q$5,0,$Q$5,9),TRUE,TRUE),1,9),"")</f>
        <v/>
      </c>
      <c r="BA395" s="9">
        <f>IF(AND((ROW()-7)&gt;=$Q$5,(ROW()-6)&lt;=$Q$3),INDEX(LINEST(OFFSET(AF395,1-$Q$5,0,$Q$5,1),OFFSET(AG395,1-$Q$5,0,$Q$5,9),TRUE,TRUE),1,8),"")</f>
        <v/>
      </c>
      <c r="BB395" s="9">
        <f>IF(AND((ROW()-7)&gt;=$Q$5,(ROW()-6)&lt;=$Q$3),INDEX(LINEST(OFFSET(AF395,1-$Q$5,0,$Q$5,1),OFFSET(AG395,1-$Q$5,0,$Q$5,9),TRUE,TRUE),1,7),"")</f>
        <v/>
      </c>
      <c r="BC395" s="9">
        <f>IF(AND((ROW()-7)&gt;=$Q$5,(ROW()-6)&lt;=$Q$3),INDEX(LINEST(OFFSET(AF395,1-$Q$5,0,$Q$5,1),OFFSET(AG395,1-$Q$5,0,$Q$5,9),TRUE,TRUE),1,6),"")</f>
        <v/>
      </c>
      <c r="BD395" s="9">
        <f>IF(AND((ROW()-7)&gt;=$Q$5,(ROW()-6)&lt;=$Q$3),INDEX(LINEST(OFFSET(AF395,1-$Q$5,0,$Q$5,1),OFFSET(AG395,1-$Q$5,0,$Q$5,9),TRUE,TRUE),1,5),"")</f>
        <v/>
      </c>
      <c r="BE395" s="9">
        <f>IF(AND((ROW()-7)&gt;=$Q$5,(ROW()-6)&lt;=$Q$3),INDEX(LINEST(OFFSET(AF395,1-$Q$5,0,$Q$5,1),OFFSET(AG395,1-$Q$5,0,$Q$5,9),TRUE,TRUE),1,4),"")</f>
        <v/>
      </c>
      <c r="BF395" s="9">
        <f>IF(AND((ROW()-7)&gt;=$Q$5,(ROW()-6)&lt;=$Q$3),INDEX(LINEST(OFFSET(AF395,1-$Q$5,0,$Q$5,1),OFFSET(AG395,1-$Q$5,0,$Q$5,9),TRUE,TRUE),1,3),"")</f>
        <v/>
      </c>
      <c r="BG395" s="9">
        <f>IF(AND((ROW()-7)&gt;=$Q$5,(ROW()-6)&lt;=$Q$3),INDEX(LINEST(OFFSET(AF395,1-$Q$5,0,$Q$5,1),OFFSET(AG395,1-$Q$5,0,$Q$5,9),TRUE,TRUE),1,2),"")</f>
        <v/>
      </c>
      <c r="BH395" s="9">
        <f>IF(AND((ROW()-7)&gt;=$Q$5,(ROW()-6)&lt;=$Q$3),INDEX(LINEST(OFFSET(AF395,1-$Q$5,0,$Q$5,1),OFFSET(AG395,1-$Q$5,0,$Q$5,9),TRUE,TRUE),1,1),"")</f>
        <v/>
      </c>
      <c r="BI395" s="10">
        <f>IF(AND((ROW()-7)&gt;=$Q$5,(ROW()-6)&lt;=$Q$3),INDEX(LINEST(OFFSET(AF395,1-$Q$5,0,$Q$5,1),OFFSET(AG395,1-$Q$5,0,$Q$5,9),TRUE,TRUE),3,1),"")</f>
        <v/>
      </c>
      <c r="BL395" s="9">
        <f>IF(AND((ROW()-6)&lt;=$Q$3,ISNUMBER(AY394)),AY394/$Q$4+AZ394*AG395+BA394*AH395+BB394*AI395+BC394*AJ395+BD394*AK395+BE394*AL395+BF394*AM395+BG394*AN395+BH394*AO395,"")</f>
        <v/>
      </c>
      <c r="BM395">
        <f>IF(ISNUMBER(BL395),AVERAGE(OFFSET(AF394,1-$Q$5,0,$Q$5,1)),"")</f>
        <v/>
      </c>
      <c r="BN395">
        <f>IF(ISNUMBER(BL395),(AF395-BL395)^2,"")</f>
        <v/>
      </c>
      <c r="BO395">
        <f>IF(ISNUMBER(BL395),AF395^2,"")</f>
        <v/>
      </c>
      <c r="BP395">
        <f>IF(ISNUMBER(BL395),(AF395-BM395)^2,"")</f>
        <v/>
      </c>
    </row>
    <row r="396">
      <c r="O396">
        <f>IF($R396="","",IF($Q$1="Weekly",INT(($R396-2)/7),IF($Q$1="Quarterly",YEAR($R396)*4+ROUNDUP(MONTH($R396)/3),YEAR($R396)*12+MONTH($R396))))</f>
        <v/>
      </c>
      <c r="P396">
        <f>IF($R396="","",IF($R397="",1,IF($O396&lt;&gt;$O397,1,0)))</f>
        <v/>
      </c>
      <c r="Q396">
        <f>IF($P396=1,SUM($P$7:$P396),"")</f>
        <v/>
      </c>
      <c r="R396">
        <f>IF($A396="","",IF(ISNUMBER($A396),$A396,IFERROR(DATEVALUE($A396),NA())))</f>
        <v/>
      </c>
      <c r="S396" s="7">
        <f>IFERROR(INDEX($R$7:$R$60000,MATCH(ROW()-6,$Q$7:$Q$60000,0)),"")</f>
        <v/>
      </c>
      <c r="T396">
        <f>IFERROR(INDEX($B$7:$B$60000,MATCH(ROW()-6,$Q$7:$Q$60000,0))*1,"")</f>
        <v/>
      </c>
      <c r="U396">
        <f>IFERROR(INDEX($C$7:$C$60000,MATCH(ROW()-6,$Q$7:$Q$60000,0))*1,"")</f>
        <v/>
      </c>
      <c r="V396">
        <f>IFERROR(INDEX($D$7:$D$60000,MATCH(ROW()-6,$Q$7:$Q$60000,0))*1,"")</f>
        <v/>
      </c>
      <c r="W396">
        <f>IFERROR(INDEX($E$7:$E$60000,MATCH(ROW()-6,$Q$7:$Q$60000,0))*1,"")</f>
        <v/>
      </c>
      <c r="X396">
        <f>IFERROR(INDEX($F$7:$F$60000,MATCH(ROW()-6,$Q$7:$Q$60000,0))*1,"")</f>
        <v/>
      </c>
      <c r="Y396">
        <f>IFERROR(INDEX($G$7:$G$60000,MATCH(ROW()-6,$Q$7:$Q$60000,0))*1,"")</f>
        <v/>
      </c>
      <c r="Z396">
        <f>IFERROR(INDEX($H$7:$H$60000,MATCH(ROW()-6,$Q$7:$Q$60000,0))*1,"")</f>
        <v/>
      </c>
      <c r="AA396">
        <f>IFERROR(INDEX($I$7:$I$60000,MATCH(ROW()-6,$Q$7:$Q$60000,0))*1,"")</f>
        <v/>
      </c>
      <c r="AB396">
        <f>IFERROR(INDEX($J$7:$J$60000,MATCH(ROW()-6,$Q$7:$Q$60000,0))*1,"")</f>
        <v/>
      </c>
      <c r="AC396">
        <f>IFERROR(INDEX($K$7:$K$60000,MATCH(ROW()-6,$Q$7:$Q$60000,0))*1,"")</f>
        <v/>
      </c>
      <c r="AF396" s="9">
        <f>IF(OR($S396="",$S395=""),"",IF($B$5="diff",($T396-$T395),LN($T396/$T395)))</f>
        <v/>
      </c>
      <c r="AG396" s="9">
        <f>IF(OR($S396="",$S395=""),"",IF($C$5="diff",(U396-U395),LN(U396/U395)))</f>
        <v/>
      </c>
      <c r="AH396" s="9">
        <f>IF(OR($S396="",$S395=""),"",IF($D$5="diff",(V396-V395),LN(V396/V395)))</f>
        <v/>
      </c>
      <c r="AI396" s="9">
        <f>IF(OR($S396="",$S395=""),"",IF($E$5="diff",(W396-W395),LN(W396/W395)))</f>
        <v/>
      </c>
      <c r="AJ396" s="9">
        <f>IF(OR($S396="",$S395=""),"",IF($F$5="diff",(X396-X395),LN(X396/X395)))</f>
        <v/>
      </c>
      <c r="AK396" s="9">
        <f>IF(OR($S396="",$S395=""),"",IF($G$5="diff",(Y396-Y395),LN(Y396/Y395)))</f>
        <v/>
      </c>
      <c r="AL396" s="9">
        <f>IF(OR($S396="",$S395=""),"",IF($H$5="diff",(Z396-Z395),LN(Z396/Z395)))</f>
        <v/>
      </c>
      <c r="AM396" s="9">
        <f>IF(OR($S396="",$S395=""),"",IF($I$5="diff",(AA396-AA395),LN(AA396/AA395)))</f>
        <v/>
      </c>
      <c r="AN396" s="9">
        <f>IF(OR($S396="",$S395=""),"",IF($J$5="diff",(AB396-AB395),LN(AB396/AB395)))</f>
        <v/>
      </c>
      <c r="AO396" s="9">
        <f>IF(OR($S396="",$S395=""),"",IF($K$5="diff",(AC396-AC395),LN(AC396/AC395)))</f>
        <v/>
      </c>
      <c r="AR396" s="9">
        <f>IF($AF396="","",$AU$13+$AU$4*AG396+$AU$5*AH396+$AU$6*AI396+$AU$7*AJ396+$AU$8*AK396+$AU$9*AL396+$AU$10*AM396+$AU$11*AN396+$AU$12*AO396)</f>
        <v/>
      </c>
      <c r="AY396" s="10">
        <f>IF(AND((ROW()-7)&gt;=$Q$5,(ROW()-6)&lt;=$Q$3),INDEX(LINEST(OFFSET(AF396,1-$Q$5,0,$Q$5,1),OFFSET(AG396,1-$Q$5,0,$Q$5,9),TRUE,TRUE),1,10)*$Q$4,"")</f>
        <v/>
      </c>
      <c r="AZ396" s="9">
        <f>IF(AND((ROW()-7)&gt;=$Q$5,(ROW()-6)&lt;=$Q$3),INDEX(LINEST(OFFSET(AF396,1-$Q$5,0,$Q$5,1),OFFSET(AG396,1-$Q$5,0,$Q$5,9),TRUE,TRUE),1,9),"")</f>
        <v/>
      </c>
      <c r="BA396" s="9">
        <f>IF(AND((ROW()-7)&gt;=$Q$5,(ROW()-6)&lt;=$Q$3),INDEX(LINEST(OFFSET(AF396,1-$Q$5,0,$Q$5,1),OFFSET(AG396,1-$Q$5,0,$Q$5,9),TRUE,TRUE),1,8),"")</f>
        <v/>
      </c>
      <c r="BB396" s="9">
        <f>IF(AND((ROW()-7)&gt;=$Q$5,(ROW()-6)&lt;=$Q$3),INDEX(LINEST(OFFSET(AF396,1-$Q$5,0,$Q$5,1),OFFSET(AG396,1-$Q$5,0,$Q$5,9),TRUE,TRUE),1,7),"")</f>
        <v/>
      </c>
      <c r="BC396" s="9">
        <f>IF(AND((ROW()-7)&gt;=$Q$5,(ROW()-6)&lt;=$Q$3),INDEX(LINEST(OFFSET(AF396,1-$Q$5,0,$Q$5,1),OFFSET(AG396,1-$Q$5,0,$Q$5,9),TRUE,TRUE),1,6),"")</f>
        <v/>
      </c>
      <c r="BD396" s="9">
        <f>IF(AND((ROW()-7)&gt;=$Q$5,(ROW()-6)&lt;=$Q$3),INDEX(LINEST(OFFSET(AF396,1-$Q$5,0,$Q$5,1),OFFSET(AG396,1-$Q$5,0,$Q$5,9),TRUE,TRUE),1,5),"")</f>
        <v/>
      </c>
      <c r="BE396" s="9">
        <f>IF(AND((ROW()-7)&gt;=$Q$5,(ROW()-6)&lt;=$Q$3),INDEX(LINEST(OFFSET(AF396,1-$Q$5,0,$Q$5,1),OFFSET(AG396,1-$Q$5,0,$Q$5,9),TRUE,TRUE),1,4),"")</f>
        <v/>
      </c>
      <c r="BF396" s="9">
        <f>IF(AND((ROW()-7)&gt;=$Q$5,(ROW()-6)&lt;=$Q$3),INDEX(LINEST(OFFSET(AF396,1-$Q$5,0,$Q$5,1),OFFSET(AG396,1-$Q$5,0,$Q$5,9),TRUE,TRUE),1,3),"")</f>
        <v/>
      </c>
      <c r="BG396" s="9">
        <f>IF(AND((ROW()-7)&gt;=$Q$5,(ROW()-6)&lt;=$Q$3),INDEX(LINEST(OFFSET(AF396,1-$Q$5,0,$Q$5,1),OFFSET(AG396,1-$Q$5,0,$Q$5,9),TRUE,TRUE),1,2),"")</f>
        <v/>
      </c>
      <c r="BH396" s="9">
        <f>IF(AND((ROW()-7)&gt;=$Q$5,(ROW()-6)&lt;=$Q$3),INDEX(LINEST(OFFSET(AF396,1-$Q$5,0,$Q$5,1),OFFSET(AG396,1-$Q$5,0,$Q$5,9),TRUE,TRUE),1,1),"")</f>
        <v/>
      </c>
      <c r="BI396" s="10">
        <f>IF(AND((ROW()-7)&gt;=$Q$5,(ROW()-6)&lt;=$Q$3),INDEX(LINEST(OFFSET(AF396,1-$Q$5,0,$Q$5,1),OFFSET(AG396,1-$Q$5,0,$Q$5,9),TRUE,TRUE),3,1),"")</f>
        <v/>
      </c>
      <c r="BL396" s="9">
        <f>IF(AND((ROW()-6)&lt;=$Q$3,ISNUMBER(AY395)),AY395/$Q$4+AZ395*AG396+BA395*AH396+BB395*AI396+BC395*AJ396+BD395*AK396+BE395*AL396+BF395*AM396+BG395*AN396+BH395*AO396,"")</f>
        <v/>
      </c>
      <c r="BM396">
        <f>IF(ISNUMBER(BL396),AVERAGE(OFFSET(AF395,1-$Q$5,0,$Q$5,1)),"")</f>
        <v/>
      </c>
      <c r="BN396">
        <f>IF(ISNUMBER(BL396),(AF396-BL396)^2,"")</f>
        <v/>
      </c>
      <c r="BO396">
        <f>IF(ISNUMBER(BL396),AF396^2,"")</f>
        <v/>
      </c>
      <c r="BP396">
        <f>IF(ISNUMBER(BL396),(AF396-BM396)^2,"")</f>
        <v/>
      </c>
    </row>
    <row r="397">
      <c r="O397">
        <f>IF($R397="","",IF($Q$1="Weekly",INT(($R397-2)/7),IF($Q$1="Quarterly",YEAR($R397)*4+ROUNDUP(MONTH($R397)/3),YEAR($R397)*12+MONTH($R397))))</f>
        <v/>
      </c>
      <c r="P397">
        <f>IF($R397="","",IF($R398="",1,IF($O397&lt;&gt;$O398,1,0)))</f>
        <v/>
      </c>
      <c r="Q397">
        <f>IF($P397=1,SUM($P$7:$P397),"")</f>
        <v/>
      </c>
      <c r="R397">
        <f>IF($A397="","",IF(ISNUMBER($A397),$A397,IFERROR(DATEVALUE($A397),NA())))</f>
        <v/>
      </c>
      <c r="S397" s="7">
        <f>IFERROR(INDEX($R$7:$R$60000,MATCH(ROW()-6,$Q$7:$Q$60000,0)),"")</f>
        <v/>
      </c>
      <c r="T397">
        <f>IFERROR(INDEX($B$7:$B$60000,MATCH(ROW()-6,$Q$7:$Q$60000,0))*1,"")</f>
        <v/>
      </c>
      <c r="U397">
        <f>IFERROR(INDEX($C$7:$C$60000,MATCH(ROW()-6,$Q$7:$Q$60000,0))*1,"")</f>
        <v/>
      </c>
      <c r="V397">
        <f>IFERROR(INDEX($D$7:$D$60000,MATCH(ROW()-6,$Q$7:$Q$60000,0))*1,"")</f>
        <v/>
      </c>
      <c r="W397">
        <f>IFERROR(INDEX($E$7:$E$60000,MATCH(ROW()-6,$Q$7:$Q$60000,0))*1,"")</f>
        <v/>
      </c>
      <c r="X397">
        <f>IFERROR(INDEX($F$7:$F$60000,MATCH(ROW()-6,$Q$7:$Q$60000,0))*1,"")</f>
        <v/>
      </c>
      <c r="Y397">
        <f>IFERROR(INDEX($G$7:$G$60000,MATCH(ROW()-6,$Q$7:$Q$60000,0))*1,"")</f>
        <v/>
      </c>
      <c r="Z397">
        <f>IFERROR(INDEX($H$7:$H$60000,MATCH(ROW()-6,$Q$7:$Q$60000,0))*1,"")</f>
        <v/>
      </c>
      <c r="AA397">
        <f>IFERROR(INDEX($I$7:$I$60000,MATCH(ROW()-6,$Q$7:$Q$60000,0))*1,"")</f>
        <v/>
      </c>
      <c r="AB397">
        <f>IFERROR(INDEX($J$7:$J$60000,MATCH(ROW()-6,$Q$7:$Q$60000,0))*1,"")</f>
        <v/>
      </c>
      <c r="AC397">
        <f>IFERROR(INDEX($K$7:$K$60000,MATCH(ROW()-6,$Q$7:$Q$60000,0))*1,"")</f>
        <v/>
      </c>
      <c r="AF397" s="9">
        <f>IF(OR($S397="",$S396=""),"",IF($B$5="diff",($T397-$T396),LN($T397/$T396)))</f>
        <v/>
      </c>
      <c r="AG397" s="9">
        <f>IF(OR($S397="",$S396=""),"",IF($C$5="diff",(U397-U396),LN(U397/U396)))</f>
        <v/>
      </c>
      <c r="AH397" s="9">
        <f>IF(OR($S397="",$S396=""),"",IF($D$5="diff",(V397-V396),LN(V397/V396)))</f>
        <v/>
      </c>
      <c r="AI397" s="9">
        <f>IF(OR($S397="",$S396=""),"",IF($E$5="diff",(W397-W396),LN(W397/W396)))</f>
        <v/>
      </c>
      <c r="AJ397" s="9">
        <f>IF(OR($S397="",$S396=""),"",IF($F$5="diff",(X397-X396),LN(X397/X396)))</f>
        <v/>
      </c>
      <c r="AK397" s="9">
        <f>IF(OR($S397="",$S396=""),"",IF($G$5="diff",(Y397-Y396),LN(Y397/Y396)))</f>
        <v/>
      </c>
      <c r="AL397" s="9">
        <f>IF(OR($S397="",$S396=""),"",IF($H$5="diff",(Z397-Z396),LN(Z397/Z396)))</f>
        <v/>
      </c>
      <c r="AM397" s="9">
        <f>IF(OR($S397="",$S396=""),"",IF($I$5="diff",(AA397-AA396),LN(AA397/AA396)))</f>
        <v/>
      </c>
      <c r="AN397" s="9">
        <f>IF(OR($S397="",$S396=""),"",IF($J$5="diff",(AB397-AB396),LN(AB397/AB396)))</f>
        <v/>
      </c>
      <c r="AO397" s="9">
        <f>IF(OR($S397="",$S396=""),"",IF($K$5="diff",(AC397-AC396),LN(AC397/AC396)))</f>
        <v/>
      </c>
      <c r="AR397" s="9">
        <f>IF($AF397="","",$AU$13+$AU$4*AG397+$AU$5*AH397+$AU$6*AI397+$AU$7*AJ397+$AU$8*AK397+$AU$9*AL397+$AU$10*AM397+$AU$11*AN397+$AU$12*AO397)</f>
        <v/>
      </c>
      <c r="AY397" s="10">
        <f>IF(AND((ROW()-7)&gt;=$Q$5,(ROW()-6)&lt;=$Q$3),INDEX(LINEST(OFFSET(AF397,1-$Q$5,0,$Q$5,1),OFFSET(AG397,1-$Q$5,0,$Q$5,9),TRUE,TRUE),1,10)*$Q$4,"")</f>
        <v/>
      </c>
      <c r="AZ397" s="9">
        <f>IF(AND((ROW()-7)&gt;=$Q$5,(ROW()-6)&lt;=$Q$3),INDEX(LINEST(OFFSET(AF397,1-$Q$5,0,$Q$5,1),OFFSET(AG397,1-$Q$5,0,$Q$5,9),TRUE,TRUE),1,9),"")</f>
        <v/>
      </c>
      <c r="BA397" s="9">
        <f>IF(AND((ROW()-7)&gt;=$Q$5,(ROW()-6)&lt;=$Q$3),INDEX(LINEST(OFFSET(AF397,1-$Q$5,0,$Q$5,1),OFFSET(AG397,1-$Q$5,0,$Q$5,9),TRUE,TRUE),1,8),"")</f>
        <v/>
      </c>
      <c r="BB397" s="9">
        <f>IF(AND((ROW()-7)&gt;=$Q$5,(ROW()-6)&lt;=$Q$3),INDEX(LINEST(OFFSET(AF397,1-$Q$5,0,$Q$5,1),OFFSET(AG397,1-$Q$5,0,$Q$5,9),TRUE,TRUE),1,7),"")</f>
        <v/>
      </c>
      <c r="BC397" s="9">
        <f>IF(AND((ROW()-7)&gt;=$Q$5,(ROW()-6)&lt;=$Q$3),INDEX(LINEST(OFFSET(AF397,1-$Q$5,0,$Q$5,1),OFFSET(AG397,1-$Q$5,0,$Q$5,9),TRUE,TRUE),1,6),"")</f>
        <v/>
      </c>
      <c r="BD397" s="9">
        <f>IF(AND((ROW()-7)&gt;=$Q$5,(ROW()-6)&lt;=$Q$3),INDEX(LINEST(OFFSET(AF397,1-$Q$5,0,$Q$5,1),OFFSET(AG397,1-$Q$5,0,$Q$5,9),TRUE,TRUE),1,5),"")</f>
        <v/>
      </c>
      <c r="BE397" s="9">
        <f>IF(AND((ROW()-7)&gt;=$Q$5,(ROW()-6)&lt;=$Q$3),INDEX(LINEST(OFFSET(AF397,1-$Q$5,0,$Q$5,1),OFFSET(AG397,1-$Q$5,0,$Q$5,9),TRUE,TRUE),1,4),"")</f>
        <v/>
      </c>
      <c r="BF397" s="9">
        <f>IF(AND((ROW()-7)&gt;=$Q$5,(ROW()-6)&lt;=$Q$3),INDEX(LINEST(OFFSET(AF397,1-$Q$5,0,$Q$5,1),OFFSET(AG397,1-$Q$5,0,$Q$5,9),TRUE,TRUE),1,3),"")</f>
        <v/>
      </c>
      <c r="BG397" s="9">
        <f>IF(AND((ROW()-7)&gt;=$Q$5,(ROW()-6)&lt;=$Q$3),INDEX(LINEST(OFFSET(AF397,1-$Q$5,0,$Q$5,1),OFFSET(AG397,1-$Q$5,0,$Q$5,9),TRUE,TRUE),1,2),"")</f>
        <v/>
      </c>
      <c r="BH397" s="9">
        <f>IF(AND((ROW()-7)&gt;=$Q$5,(ROW()-6)&lt;=$Q$3),INDEX(LINEST(OFFSET(AF397,1-$Q$5,0,$Q$5,1),OFFSET(AG397,1-$Q$5,0,$Q$5,9),TRUE,TRUE),1,1),"")</f>
        <v/>
      </c>
      <c r="BI397" s="10">
        <f>IF(AND((ROW()-7)&gt;=$Q$5,(ROW()-6)&lt;=$Q$3),INDEX(LINEST(OFFSET(AF397,1-$Q$5,0,$Q$5,1),OFFSET(AG397,1-$Q$5,0,$Q$5,9),TRUE,TRUE),3,1),"")</f>
        <v/>
      </c>
      <c r="BL397" s="9">
        <f>IF(AND((ROW()-6)&lt;=$Q$3,ISNUMBER(AY396)),AY396/$Q$4+AZ396*AG397+BA396*AH397+BB396*AI397+BC396*AJ397+BD396*AK397+BE396*AL397+BF396*AM397+BG396*AN397+BH396*AO397,"")</f>
        <v/>
      </c>
      <c r="BM397">
        <f>IF(ISNUMBER(BL397),AVERAGE(OFFSET(AF396,1-$Q$5,0,$Q$5,1)),"")</f>
        <v/>
      </c>
      <c r="BN397">
        <f>IF(ISNUMBER(BL397),(AF397-BL397)^2,"")</f>
        <v/>
      </c>
      <c r="BO397">
        <f>IF(ISNUMBER(BL397),AF397^2,"")</f>
        <v/>
      </c>
      <c r="BP397">
        <f>IF(ISNUMBER(BL397),(AF397-BM397)^2,"")</f>
        <v/>
      </c>
    </row>
    <row r="398">
      <c r="O398">
        <f>IF($R398="","",IF($Q$1="Weekly",INT(($R398-2)/7),IF($Q$1="Quarterly",YEAR($R398)*4+ROUNDUP(MONTH($R398)/3),YEAR($R398)*12+MONTH($R398))))</f>
        <v/>
      </c>
      <c r="P398">
        <f>IF($R398="","",IF($R399="",1,IF($O398&lt;&gt;$O399,1,0)))</f>
        <v/>
      </c>
      <c r="Q398">
        <f>IF($P398=1,SUM($P$7:$P398),"")</f>
        <v/>
      </c>
      <c r="R398">
        <f>IF($A398="","",IF(ISNUMBER($A398),$A398,IFERROR(DATEVALUE($A398),NA())))</f>
        <v/>
      </c>
      <c r="S398" s="7">
        <f>IFERROR(INDEX($R$7:$R$60000,MATCH(ROW()-6,$Q$7:$Q$60000,0)),"")</f>
        <v/>
      </c>
      <c r="T398">
        <f>IFERROR(INDEX($B$7:$B$60000,MATCH(ROW()-6,$Q$7:$Q$60000,0))*1,"")</f>
        <v/>
      </c>
      <c r="U398">
        <f>IFERROR(INDEX($C$7:$C$60000,MATCH(ROW()-6,$Q$7:$Q$60000,0))*1,"")</f>
        <v/>
      </c>
      <c r="V398">
        <f>IFERROR(INDEX($D$7:$D$60000,MATCH(ROW()-6,$Q$7:$Q$60000,0))*1,"")</f>
        <v/>
      </c>
      <c r="W398">
        <f>IFERROR(INDEX($E$7:$E$60000,MATCH(ROW()-6,$Q$7:$Q$60000,0))*1,"")</f>
        <v/>
      </c>
      <c r="X398">
        <f>IFERROR(INDEX($F$7:$F$60000,MATCH(ROW()-6,$Q$7:$Q$60000,0))*1,"")</f>
        <v/>
      </c>
      <c r="Y398">
        <f>IFERROR(INDEX($G$7:$G$60000,MATCH(ROW()-6,$Q$7:$Q$60000,0))*1,"")</f>
        <v/>
      </c>
      <c r="Z398">
        <f>IFERROR(INDEX($H$7:$H$60000,MATCH(ROW()-6,$Q$7:$Q$60000,0))*1,"")</f>
        <v/>
      </c>
      <c r="AA398">
        <f>IFERROR(INDEX($I$7:$I$60000,MATCH(ROW()-6,$Q$7:$Q$60000,0))*1,"")</f>
        <v/>
      </c>
      <c r="AB398">
        <f>IFERROR(INDEX($J$7:$J$60000,MATCH(ROW()-6,$Q$7:$Q$60000,0))*1,"")</f>
        <v/>
      </c>
      <c r="AC398">
        <f>IFERROR(INDEX($K$7:$K$60000,MATCH(ROW()-6,$Q$7:$Q$60000,0))*1,"")</f>
        <v/>
      </c>
      <c r="AF398" s="9">
        <f>IF(OR($S398="",$S397=""),"",IF($B$5="diff",($T398-$T397),LN($T398/$T397)))</f>
        <v/>
      </c>
      <c r="AG398" s="9">
        <f>IF(OR($S398="",$S397=""),"",IF($C$5="diff",(U398-U397),LN(U398/U397)))</f>
        <v/>
      </c>
      <c r="AH398" s="9">
        <f>IF(OR($S398="",$S397=""),"",IF($D$5="diff",(V398-V397),LN(V398/V397)))</f>
        <v/>
      </c>
      <c r="AI398" s="9">
        <f>IF(OR($S398="",$S397=""),"",IF($E$5="diff",(W398-W397),LN(W398/W397)))</f>
        <v/>
      </c>
      <c r="AJ398" s="9">
        <f>IF(OR($S398="",$S397=""),"",IF($F$5="diff",(X398-X397),LN(X398/X397)))</f>
        <v/>
      </c>
      <c r="AK398" s="9">
        <f>IF(OR($S398="",$S397=""),"",IF($G$5="diff",(Y398-Y397),LN(Y398/Y397)))</f>
        <v/>
      </c>
      <c r="AL398" s="9">
        <f>IF(OR($S398="",$S397=""),"",IF($H$5="diff",(Z398-Z397),LN(Z398/Z397)))</f>
        <v/>
      </c>
      <c r="AM398" s="9">
        <f>IF(OR($S398="",$S397=""),"",IF($I$5="diff",(AA398-AA397),LN(AA398/AA397)))</f>
        <v/>
      </c>
      <c r="AN398" s="9">
        <f>IF(OR($S398="",$S397=""),"",IF($J$5="diff",(AB398-AB397),LN(AB398/AB397)))</f>
        <v/>
      </c>
      <c r="AO398" s="9">
        <f>IF(OR($S398="",$S397=""),"",IF($K$5="diff",(AC398-AC397),LN(AC398/AC397)))</f>
        <v/>
      </c>
      <c r="AR398" s="9">
        <f>IF($AF398="","",$AU$13+$AU$4*AG398+$AU$5*AH398+$AU$6*AI398+$AU$7*AJ398+$AU$8*AK398+$AU$9*AL398+$AU$10*AM398+$AU$11*AN398+$AU$12*AO398)</f>
        <v/>
      </c>
      <c r="AY398" s="10">
        <f>IF(AND((ROW()-7)&gt;=$Q$5,(ROW()-6)&lt;=$Q$3),INDEX(LINEST(OFFSET(AF398,1-$Q$5,0,$Q$5,1),OFFSET(AG398,1-$Q$5,0,$Q$5,9),TRUE,TRUE),1,10)*$Q$4,"")</f>
        <v/>
      </c>
      <c r="AZ398" s="9">
        <f>IF(AND((ROW()-7)&gt;=$Q$5,(ROW()-6)&lt;=$Q$3),INDEX(LINEST(OFFSET(AF398,1-$Q$5,0,$Q$5,1),OFFSET(AG398,1-$Q$5,0,$Q$5,9),TRUE,TRUE),1,9),"")</f>
        <v/>
      </c>
      <c r="BA398" s="9">
        <f>IF(AND((ROW()-7)&gt;=$Q$5,(ROW()-6)&lt;=$Q$3),INDEX(LINEST(OFFSET(AF398,1-$Q$5,0,$Q$5,1),OFFSET(AG398,1-$Q$5,0,$Q$5,9),TRUE,TRUE),1,8),"")</f>
        <v/>
      </c>
      <c r="BB398" s="9">
        <f>IF(AND((ROW()-7)&gt;=$Q$5,(ROW()-6)&lt;=$Q$3),INDEX(LINEST(OFFSET(AF398,1-$Q$5,0,$Q$5,1),OFFSET(AG398,1-$Q$5,0,$Q$5,9),TRUE,TRUE),1,7),"")</f>
        <v/>
      </c>
      <c r="BC398" s="9">
        <f>IF(AND((ROW()-7)&gt;=$Q$5,(ROW()-6)&lt;=$Q$3),INDEX(LINEST(OFFSET(AF398,1-$Q$5,0,$Q$5,1),OFFSET(AG398,1-$Q$5,0,$Q$5,9),TRUE,TRUE),1,6),"")</f>
        <v/>
      </c>
      <c r="BD398" s="9">
        <f>IF(AND((ROW()-7)&gt;=$Q$5,(ROW()-6)&lt;=$Q$3),INDEX(LINEST(OFFSET(AF398,1-$Q$5,0,$Q$5,1),OFFSET(AG398,1-$Q$5,0,$Q$5,9),TRUE,TRUE),1,5),"")</f>
        <v/>
      </c>
      <c r="BE398" s="9">
        <f>IF(AND((ROW()-7)&gt;=$Q$5,(ROW()-6)&lt;=$Q$3),INDEX(LINEST(OFFSET(AF398,1-$Q$5,0,$Q$5,1),OFFSET(AG398,1-$Q$5,0,$Q$5,9),TRUE,TRUE),1,4),"")</f>
        <v/>
      </c>
      <c r="BF398" s="9">
        <f>IF(AND((ROW()-7)&gt;=$Q$5,(ROW()-6)&lt;=$Q$3),INDEX(LINEST(OFFSET(AF398,1-$Q$5,0,$Q$5,1),OFFSET(AG398,1-$Q$5,0,$Q$5,9),TRUE,TRUE),1,3),"")</f>
        <v/>
      </c>
      <c r="BG398" s="9">
        <f>IF(AND((ROW()-7)&gt;=$Q$5,(ROW()-6)&lt;=$Q$3),INDEX(LINEST(OFFSET(AF398,1-$Q$5,0,$Q$5,1),OFFSET(AG398,1-$Q$5,0,$Q$5,9),TRUE,TRUE),1,2),"")</f>
        <v/>
      </c>
      <c r="BH398" s="9">
        <f>IF(AND((ROW()-7)&gt;=$Q$5,(ROW()-6)&lt;=$Q$3),INDEX(LINEST(OFFSET(AF398,1-$Q$5,0,$Q$5,1),OFFSET(AG398,1-$Q$5,0,$Q$5,9),TRUE,TRUE),1,1),"")</f>
        <v/>
      </c>
      <c r="BI398" s="10">
        <f>IF(AND((ROW()-7)&gt;=$Q$5,(ROW()-6)&lt;=$Q$3),INDEX(LINEST(OFFSET(AF398,1-$Q$5,0,$Q$5,1),OFFSET(AG398,1-$Q$5,0,$Q$5,9),TRUE,TRUE),3,1),"")</f>
        <v/>
      </c>
      <c r="BL398" s="9">
        <f>IF(AND((ROW()-6)&lt;=$Q$3,ISNUMBER(AY397)),AY397/$Q$4+AZ397*AG398+BA397*AH398+BB397*AI398+BC397*AJ398+BD397*AK398+BE397*AL398+BF397*AM398+BG397*AN398+BH397*AO398,"")</f>
        <v/>
      </c>
      <c r="BM398">
        <f>IF(ISNUMBER(BL398),AVERAGE(OFFSET(AF397,1-$Q$5,0,$Q$5,1)),"")</f>
        <v/>
      </c>
      <c r="BN398">
        <f>IF(ISNUMBER(BL398),(AF398-BL398)^2,"")</f>
        <v/>
      </c>
      <c r="BO398">
        <f>IF(ISNUMBER(BL398),AF398^2,"")</f>
        <v/>
      </c>
      <c r="BP398">
        <f>IF(ISNUMBER(BL398),(AF398-BM398)^2,"")</f>
        <v/>
      </c>
    </row>
    <row r="399">
      <c r="O399">
        <f>IF($R399="","",IF($Q$1="Weekly",INT(($R399-2)/7),IF($Q$1="Quarterly",YEAR($R399)*4+ROUNDUP(MONTH($R399)/3),YEAR($R399)*12+MONTH($R399))))</f>
        <v/>
      </c>
      <c r="P399">
        <f>IF($R399="","",IF($R400="",1,IF($O399&lt;&gt;$O400,1,0)))</f>
        <v/>
      </c>
      <c r="Q399">
        <f>IF($P399=1,SUM($P$7:$P399),"")</f>
        <v/>
      </c>
      <c r="R399">
        <f>IF($A399="","",IF(ISNUMBER($A399),$A399,IFERROR(DATEVALUE($A399),NA())))</f>
        <v/>
      </c>
      <c r="S399" s="7">
        <f>IFERROR(INDEX($R$7:$R$60000,MATCH(ROW()-6,$Q$7:$Q$60000,0)),"")</f>
        <v/>
      </c>
      <c r="T399">
        <f>IFERROR(INDEX($B$7:$B$60000,MATCH(ROW()-6,$Q$7:$Q$60000,0))*1,"")</f>
        <v/>
      </c>
      <c r="U399">
        <f>IFERROR(INDEX($C$7:$C$60000,MATCH(ROW()-6,$Q$7:$Q$60000,0))*1,"")</f>
        <v/>
      </c>
      <c r="V399">
        <f>IFERROR(INDEX($D$7:$D$60000,MATCH(ROW()-6,$Q$7:$Q$60000,0))*1,"")</f>
        <v/>
      </c>
      <c r="W399">
        <f>IFERROR(INDEX($E$7:$E$60000,MATCH(ROW()-6,$Q$7:$Q$60000,0))*1,"")</f>
        <v/>
      </c>
      <c r="X399">
        <f>IFERROR(INDEX($F$7:$F$60000,MATCH(ROW()-6,$Q$7:$Q$60000,0))*1,"")</f>
        <v/>
      </c>
      <c r="Y399">
        <f>IFERROR(INDEX($G$7:$G$60000,MATCH(ROW()-6,$Q$7:$Q$60000,0))*1,"")</f>
        <v/>
      </c>
      <c r="Z399">
        <f>IFERROR(INDEX($H$7:$H$60000,MATCH(ROW()-6,$Q$7:$Q$60000,0))*1,"")</f>
        <v/>
      </c>
      <c r="AA399">
        <f>IFERROR(INDEX($I$7:$I$60000,MATCH(ROW()-6,$Q$7:$Q$60000,0))*1,"")</f>
        <v/>
      </c>
      <c r="AB399">
        <f>IFERROR(INDEX($J$7:$J$60000,MATCH(ROW()-6,$Q$7:$Q$60000,0))*1,"")</f>
        <v/>
      </c>
      <c r="AC399">
        <f>IFERROR(INDEX($K$7:$K$60000,MATCH(ROW()-6,$Q$7:$Q$60000,0))*1,"")</f>
        <v/>
      </c>
      <c r="AF399" s="9">
        <f>IF(OR($S399="",$S398=""),"",IF($B$5="diff",($T399-$T398),LN($T399/$T398)))</f>
        <v/>
      </c>
      <c r="AG399" s="9">
        <f>IF(OR($S399="",$S398=""),"",IF($C$5="diff",(U399-U398),LN(U399/U398)))</f>
        <v/>
      </c>
      <c r="AH399" s="9">
        <f>IF(OR($S399="",$S398=""),"",IF($D$5="diff",(V399-V398),LN(V399/V398)))</f>
        <v/>
      </c>
      <c r="AI399" s="9">
        <f>IF(OR($S399="",$S398=""),"",IF($E$5="diff",(W399-W398),LN(W399/W398)))</f>
        <v/>
      </c>
      <c r="AJ399" s="9">
        <f>IF(OR($S399="",$S398=""),"",IF($F$5="diff",(X399-X398),LN(X399/X398)))</f>
        <v/>
      </c>
      <c r="AK399" s="9">
        <f>IF(OR($S399="",$S398=""),"",IF($G$5="diff",(Y399-Y398),LN(Y399/Y398)))</f>
        <v/>
      </c>
      <c r="AL399" s="9">
        <f>IF(OR($S399="",$S398=""),"",IF($H$5="diff",(Z399-Z398),LN(Z399/Z398)))</f>
        <v/>
      </c>
      <c r="AM399" s="9">
        <f>IF(OR($S399="",$S398=""),"",IF($I$5="diff",(AA399-AA398),LN(AA399/AA398)))</f>
        <v/>
      </c>
      <c r="AN399" s="9">
        <f>IF(OR($S399="",$S398=""),"",IF($J$5="diff",(AB399-AB398),LN(AB399/AB398)))</f>
        <v/>
      </c>
      <c r="AO399" s="9">
        <f>IF(OR($S399="",$S398=""),"",IF($K$5="diff",(AC399-AC398),LN(AC399/AC398)))</f>
        <v/>
      </c>
      <c r="AR399" s="9">
        <f>IF($AF399="","",$AU$13+$AU$4*AG399+$AU$5*AH399+$AU$6*AI399+$AU$7*AJ399+$AU$8*AK399+$AU$9*AL399+$AU$10*AM399+$AU$11*AN399+$AU$12*AO399)</f>
        <v/>
      </c>
      <c r="AY399" s="10">
        <f>IF(AND((ROW()-7)&gt;=$Q$5,(ROW()-6)&lt;=$Q$3),INDEX(LINEST(OFFSET(AF399,1-$Q$5,0,$Q$5,1),OFFSET(AG399,1-$Q$5,0,$Q$5,9),TRUE,TRUE),1,10)*$Q$4,"")</f>
        <v/>
      </c>
      <c r="AZ399" s="9">
        <f>IF(AND((ROW()-7)&gt;=$Q$5,(ROW()-6)&lt;=$Q$3),INDEX(LINEST(OFFSET(AF399,1-$Q$5,0,$Q$5,1),OFFSET(AG399,1-$Q$5,0,$Q$5,9),TRUE,TRUE),1,9),"")</f>
        <v/>
      </c>
      <c r="BA399" s="9">
        <f>IF(AND((ROW()-7)&gt;=$Q$5,(ROW()-6)&lt;=$Q$3),INDEX(LINEST(OFFSET(AF399,1-$Q$5,0,$Q$5,1),OFFSET(AG399,1-$Q$5,0,$Q$5,9),TRUE,TRUE),1,8),"")</f>
        <v/>
      </c>
      <c r="BB399" s="9">
        <f>IF(AND((ROW()-7)&gt;=$Q$5,(ROW()-6)&lt;=$Q$3),INDEX(LINEST(OFFSET(AF399,1-$Q$5,0,$Q$5,1),OFFSET(AG399,1-$Q$5,0,$Q$5,9),TRUE,TRUE),1,7),"")</f>
        <v/>
      </c>
      <c r="BC399" s="9">
        <f>IF(AND((ROW()-7)&gt;=$Q$5,(ROW()-6)&lt;=$Q$3),INDEX(LINEST(OFFSET(AF399,1-$Q$5,0,$Q$5,1),OFFSET(AG399,1-$Q$5,0,$Q$5,9),TRUE,TRUE),1,6),"")</f>
        <v/>
      </c>
      <c r="BD399" s="9">
        <f>IF(AND((ROW()-7)&gt;=$Q$5,(ROW()-6)&lt;=$Q$3),INDEX(LINEST(OFFSET(AF399,1-$Q$5,0,$Q$5,1),OFFSET(AG399,1-$Q$5,0,$Q$5,9),TRUE,TRUE),1,5),"")</f>
        <v/>
      </c>
      <c r="BE399" s="9">
        <f>IF(AND((ROW()-7)&gt;=$Q$5,(ROW()-6)&lt;=$Q$3),INDEX(LINEST(OFFSET(AF399,1-$Q$5,0,$Q$5,1),OFFSET(AG399,1-$Q$5,0,$Q$5,9),TRUE,TRUE),1,4),"")</f>
        <v/>
      </c>
      <c r="BF399" s="9">
        <f>IF(AND((ROW()-7)&gt;=$Q$5,(ROW()-6)&lt;=$Q$3),INDEX(LINEST(OFFSET(AF399,1-$Q$5,0,$Q$5,1),OFFSET(AG399,1-$Q$5,0,$Q$5,9),TRUE,TRUE),1,3),"")</f>
        <v/>
      </c>
      <c r="BG399" s="9">
        <f>IF(AND((ROW()-7)&gt;=$Q$5,(ROW()-6)&lt;=$Q$3),INDEX(LINEST(OFFSET(AF399,1-$Q$5,0,$Q$5,1),OFFSET(AG399,1-$Q$5,0,$Q$5,9),TRUE,TRUE),1,2),"")</f>
        <v/>
      </c>
      <c r="BH399" s="9">
        <f>IF(AND((ROW()-7)&gt;=$Q$5,(ROW()-6)&lt;=$Q$3),INDEX(LINEST(OFFSET(AF399,1-$Q$5,0,$Q$5,1),OFFSET(AG399,1-$Q$5,0,$Q$5,9),TRUE,TRUE),1,1),"")</f>
        <v/>
      </c>
      <c r="BI399" s="10">
        <f>IF(AND((ROW()-7)&gt;=$Q$5,(ROW()-6)&lt;=$Q$3),INDEX(LINEST(OFFSET(AF399,1-$Q$5,0,$Q$5,1),OFFSET(AG399,1-$Q$5,0,$Q$5,9),TRUE,TRUE),3,1),"")</f>
        <v/>
      </c>
      <c r="BL399" s="9">
        <f>IF(AND((ROW()-6)&lt;=$Q$3,ISNUMBER(AY398)),AY398/$Q$4+AZ398*AG399+BA398*AH399+BB398*AI399+BC398*AJ399+BD398*AK399+BE398*AL399+BF398*AM399+BG398*AN399+BH398*AO399,"")</f>
        <v/>
      </c>
      <c r="BM399">
        <f>IF(ISNUMBER(BL399),AVERAGE(OFFSET(AF398,1-$Q$5,0,$Q$5,1)),"")</f>
        <v/>
      </c>
      <c r="BN399">
        <f>IF(ISNUMBER(BL399),(AF399-BL399)^2,"")</f>
        <v/>
      </c>
      <c r="BO399">
        <f>IF(ISNUMBER(BL399),AF399^2,"")</f>
        <v/>
      </c>
      <c r="BP399">
        <f>IF(ISNUMBER(BL399),(AF399-BM399)^2,"")</f>
        <v/>
      </c>
    </row>
    <row r="400">
      <c r="O400">
        <f>IF($R400="","",IF($Q$1="Weekly",INT(($R400-2)/7),IF($Q$1="Quarterly",YEAR($R400)*4+ROUNDUP(MONTH($R400)/3),YEAR($R400)*12+MONTH($R400))))</f>
        <v/>
      </c>
      <c r="P400">
        <f>IF($R400="","",IF($R401="",1,IF($O400&lt;&gt;$O401,1,0)))</f>
        <v/>
      </c>
      <c r="Q400">
        <f>IF($P400=1,SUM($P$7:$P400),"")</f>
        <v/>
      </c>
      <c r="R400">
        <f>IF($A400="","",IF(ISNUMBER($A400),$A400,IFERROR(DATEVALUE($A400),NA())))</f>
        <v/>
      </c>
      <c r="S400" s="7">
        <f>IFERROR(INDEX($R$7:$R$60000,MATCH(ROW()-6,$Q$7:$Q$60000,0)),"")</f>
        <v/>
      </c>
      <c r="T400">
        <f>IFERROR(INDEX($B$7:$B$60000,MATCH(ROW()-6,$Q$7:$Q$60000,0))*1,"")</f>
        <v/>
      </c>
      <c r="U400">
        <f>IFERROR(INDEX($C$7:$C$60000,MATCH(ROW()-6,$Q$7:$Q$60000,0))*1,"")</f>
        <v/>
      </c>
      <c r="V400">
        <f>IFERROR(INDEX($D$7:$D$60000,MATCH(ROW()-6,$Q$7:$Q$60000,0))*1,"")</f>
        <v/>
      </c>
      <c r="W400">
        <f>IFERROR(INDEX($E$7:$E$60000,MATCH(ROW()-6,$Q$7:$Q$60000,0))*1,"")</f>
        <v/>
      </c>
      <c r="X400">
        <f>IFERROR(INDEX($F$7:$F$60000,MATCH(ROW()-6,$Q$7:$Q$60000,0))*1,"")</f>
        <v/>
      </c>
      <c r="Y400">
        <f>IFERROR(INDEX($G$7:$G$60000,MATCH(ROW()-6,$Q$7:$Q$60000,0))*1,"")</f>
        <v/>
      </c>
      <c r="Z400">
        <f>IFERROR(INDEX($H$7:$H$60000,MATCH(ROW()-6,$Q$7:$Q$60000,0))*1,"")</f>
        <v/>
      </c>
      <c r="AA400">
        <f>IFERROR(INDEX($I$7:$I$60000,MATCH(ROW()-6,$Q$7:$Q$60000,0))*1,"")</f>
        <v/>
      </c>
      <c r="AB400">
        <f>IFERROR(INDEX($J$7:$J$60000,MATCH(ROW()-6,$Q$7:$Q$60000,0))*1,"")</f>
        <v/>
      </c>
      <c r="AC400">
        <f>IFERROR(INDEX($K$7:$K$60000,MATCH(ROW()-6,$Q$7:$Q$60000,0))*1,"")</f>
        <v/>
      </c>
      <c r="AF400" s="9">
        <f>IF(OR($S400="",$S399=""),"",IF($B$5="diff",($T400-$T399),LN($T400/$T399)))</f>
        <v/>
      </c>
      <c r="AG400" s="9">
        <f>IF(OR($S400="",$S399=""),"",IF($C$5="diff",(U400-U399),LN(U400/U399)))</f>
        <v/>
      </c>
      <c r="AH400" s="9">
        <f>IF(OR($S400="",$S399=""),"",IF($D$5="diff",(V400-V399),LN(V400/V399)))</f>
        <v/>
      </c>
      <c r="AI400" s="9">
        <f>IF(OR($S400="",$S399=""),"",IF($E$5="diff",(W400-W399),LN(W400/W399)))</f>
        <v/>
      </c>
      <c r="AJ400" s="9">
        <f>IF(OR($S400="",$S399=""),"",IF($F$5="diff",(X400-X399),LN(X400/X399)))</f>
        <v/>
      </c>
      <c r="AK400" s="9">
        <f>IF(OR($S400="",$S399=""),"",IF($G$5="diff",(Y400-Y399),LN(Y400/Y399)))</f>
        <v/>
      </c>
      <c r="AL400" s="9">
        <f>IF(OR($S400="",$S399=""),"",IF($H$5="diff",(Z400-Z399),LN(Z400/Z399)))</f>
        <v/>
      </c>
      <c r="AM400" s="9">
        <f>IF(OR($S400="",$S399=""),"",IF($I$5="diff",(AA400-AA399),LN(AA400/AA399)))</f>
        <v/>
      </c>
      <c r="AN400" s="9">
        <f>IF(OR($S400="",$S399=""),"",IF($J$5="diff",(AB400-AB399),LN(AB400/AB399)))</f>
        <v/>
      </c>
      <c r="AO400" s="9">
        <f>IF(OR($S400="",$S399=""),"",IF($K$5="diff",(AC400-AC399),LN(AC400/AC399)))</f>
        <v/>
      </c>
      <c r="AR400" s="9">
        <f>IF($AF400="","",$AU$13+$AU$4*AG400+$AU$5*AH400+$AU$6*AI400+$AU$7*AJ400+$AU$8*AK400+$AU$9*AL400+$AU$10*AM400+$AU$11*AN400+$AU$12*AO400)</f>
        <v/>
      </c>
      <c r="AY400" s="10">
        <f>IF(AND((ROW()-7)&gt;=$Q$5,(ROW()-6)&lt;=$Q$3),INDEX(LINEST(OFFSET(AF400,1-$Q$5,0,$Q$5,1),OFFSET(AG400,1-$Q$5,0,$Q$5,9),TRUE,TRUE),1,10)*$Q$4,"")</f>
        <v/>
      </c>
      <c r="AZ400" s="9">
        <f>IF(AND((ROW()-7)&gt;=$Q$5,(ROW()-6)&lt;=$Q$3),INDEX(LINEST(OFFSET(AF400,1-$Q$5,0,$Q$5,1),OFFSET(AG400,1-$Q$5,0,$Q$5,9),TRUE,TRUE),1,9),"")</f>
        <v/>
      </c>
      <c r="BA400" s="9">
        <f>IF(AND((ROW()-7)&gt;=$Q$5,(ROW()-6)&lt;=$Q$3),INDEX(LINEST(OFFSET(AF400,1-$Q$5,0,$Q$5,1),OFFSET(AG400,1-$Q$5,0,$Q$5,9),TRUE,TRUE),1,8),"")</f>
        <v/>
      </c>
      <c r="BB400" s="9">
        <f>IF(AND((ROW()-7)&gt;=$Q$5,(ROW()-6)&lt;=$Q$3),INDEX(LINEST(OFFSET(AF400,1-$Q$5,0,$Q$5,1),OFFSET(AG400,1-$Q$5,0,$Q$5,9),TRUE,TRUE),1,7),"")</f>
        <v/>
      </c>
      <c r="BC400" s="9">
        <f>IF(AND((ROW()-7)&gt;=$Q$5,(ROW()-6)&lt;=$Q$3),INDEX(LINEST(OFFSET(AF400,1-$Q$5,0,$Q$5,1),OFFSET(AG400,1-$Q$5,0,$Q$5,9),TRUE,TRUE),1,6),"")</f>
        <v/>
      </c>
      <c r="BD400" s="9">
        <f>IF(AND((ROW()-7)&gt;=$Q$5,(ROW()-6)&lt;=$Q$3),INDEX(LINEST(OFFSET(AF400,1-$Q$5,0,$Q$5,1),OFFSET(AG400,1-$Q$5,0,$Q$5,9),TRUE,TRUE),1,5),"")</f>
        <v/>
      </c>
      <c r="BE400" s="9">
        <f>IF(AND((ROW()-7)&gt;=$Q$5,(ROW()-6)&lt;=$Q$3),INDEX(LINEST(OFFSET(AF400,1-$Q$5,0,$Q$5,1),OFFSET(AG400,1-$Q$5,0,$Q$5,9),TRUE,TRUE),1,4),"")</f>
        <v/>
      </c>
      <c r="BF400" s="9">
        <f>IF(AND((ROW()-7)&gt;=$Q$5,(ROW()-6)&lt;=$Q$3),INDEX(LINEST(OFFSET(AF400,1-$Q$5,0,$Q$5,1),OFFSET(AG400,1-$Q$5,0,$Q$5,9),TRUE,TRUE),1,3),"")</f>
        <v/>
      </c>
      <c r="BG400" s="9">
        <f>IF(AND((ROW()-7)&gt;=$Q$5,(ROW()-6)&lt;=$Q$3),INDEX(LINEST(OFFSET(AF400,1-$Q$5,0,$Q$5,1),OFFSET(AG400,1-$Q$5,0,$Q$5,9),TRUE,TRUE),1,2),"")</f>
        <v/>
      </c>
      <c r="BH400" s="9">
        <f>IF(AND((ROW()-7)&gt;=$Q$5,(ROW()-6)&lt;=$Q$3),INDEX(LINEST(OFFSET(AF400,1-$Q$5,0,$Q$5,1),OFFSET(AG400,1-$Q$5,0,$Q$5,9),TRUE,TRUE),1,1),"")</f>
        <v/>
      </c>
      <c r="BI400" s="10">
        <f>IF(AND((ROW()-7)&gt;=$Q$5,(ROW()-6)&lt;=$Q$3),INDEX(LINEST(OFFSET(AF400,1-$Q$5,0,$Q$5,1),OFFSET(AG400,1-$Q$5,0,$Q$5,9),TRUE,TRUE),3,1),"")</f>
        <v/>
      </c>
      <c r="BL400" s="9">
        <f>IF(AND((ROW()-6)&lt;=$Q$3,ISNUMBER(AY399)),AY399/$Q$4+AZ399*AG400+BA399*AH400+BB399*AI400+BC399*AJ400+BD399*AK400+BE399*AL400+BF399*AM400+BG399*AN400+BH399*AO400,"")</f>
        <v/>
      </c>
      <c r="BM400">
        <f>IF(ISNUMBER(BL400),AVERAGE(OFFSET(AF399,1-$Q$5,0,$Q$5,1)),"")</f>
        <v/>
      </c>
      <c r="BN400">
        <f>IF(ISNUMBER(BL400),(AF400-BL400)^2,"")</f>
        <v/>
      </c>
      <c r="BO400">
        <f>IF(ISNUMBER(BL400),AF400^2,"")</f>
        <v/>
      </c>
      <c r="BP400">
        <f>IF(ISNUMBER(BL400),(AF400-BM400)^2,"")</f>
        <v/>
      </c>
    </row>
    <row r="401">
      <c r="O401">
        <f>IF($R401="","",IF($Q$1="Weekly",INT(($R401-2)/7),IF($Q$1="Quarterly",YEAR($R401)*4+ROUNDUP(MONTH($R401)/3),YEAR($R401)*12+MONTH($R401))))</f>
        <v/>
      </c>
      <c r="P401">
        <f>IF($R401="","",IF($R402="",1,IF($O401&lt;&gt;$O402,1,0)))</f>
        <v/>
      </c>
      <c r="Q401">
        <f>IF($P401=1,SUM($P$7:$P401),"")</f>
        <v/>
      </c>
      <c r="R401">
        <f>IF($A401="","",IF(ISNUMBER($A401),$A401,IFERROR(DATEVALUE($A401),NA())))</f>
        <v/>
      </c>
      <c r="S401" s="7">
        <f>IFERROR(INDEX($R$7:$R$60000,MATCH(ROW()-6,$Q$7:$Q$60000,0)),"")</f>
        <v/>
      </c>
      <c r="T401">
        <f>IFERROR(INDEX($B$7:$B$60000,MATCH(ROW()-6,$Q$7:$Q$60000,0))*1,"")</f>
        <v/>
      </c>
      <c r="U401">
        <f>IFERROR(INDEX($C$7:$C$60000,MATCH(ROW()-6,$Q$7:$Q$60000,0))*1,"")</f>
        <v/>
      </c>
      <c r="V401">
        <f>IFERROR(INDEX($D$7:$D$60000,MATCH(ROW()-6,$Q$7:$Q$60000,0))*1,"")</f>
        <v/>
      </c>
      <c r="W401">
        <f>IFERROR(INDEX($E$7:$E$60000,MATCH(ROW()-6,$Q$7:$Q$60000,0))*1,"")</f>
        <v/>
      </c>
      <c r="X401">
        <f>IFERROR(INDEX($F$7:$F$60000,MATCH(ROW()-6,$Q$7:$Q$60000,0))*1,"")</f>
        <v/>
      </c>
      <c r="Y401">
        <f>IFERROR(INDEX($G$7:$G$60000,MATCH(ROW()-6,$Q$7:$Q$60000,0))*1,"")</f>
        <v/>
      </c>
      <c r="Z401">
        <f>IFERROR(INDEX($H$7:$H$60000,MATCH(ROW()-6,$Q$7:$Q$60000,0))*1,"")</f>
        <v/>
      </c>
      <c r="AA401">
        <f>IFERROR(INDEX($I$7:$I$60000,MATCH(ROW()-6,$Q$7:$Q$60000,0))*1,"")</f>
        <v/>
      </c>
      <c r="AB401">
        <f>IFERROR(INDEX($J$7:$J$60000,MATCH(ROW()-6,$Q$7:$Q$60000,0))*1,"")</f>
        <v/>
      </c>
      <c r="AC401">
        <f>IFERROR(INDEX($K$7:$K$60000,MATCH(ROW()-6,$Q$7:$Q$60000,0))*1,"")</f>
        <v/>
      </c>
      <c r="AF401" s="9">
        <f>IF(OR($S401="",$S400=""),"",IF($B$5="diff",($T401-$T400),LN($T401/$T400)))</f>
        <v/>
      </c>
      <c r="AG401" s="9">
        <f>IF(OR($S401="",$S400=""),"",IF($C$5="diff",(U401-U400),LN(U401/U400)))</f>
        <v/>
      </c>
      <c r="AH401" s="9">
        <f>IF(OR($S401="",$S400=""),"",IF($D$5="diff",(V401-V400),LN(V401/V400)))</f>
        <v/>
      </c>
      <c r="AI401" s="9">
        <f>IF(OR($S401="",$S400=""),"",IF($E$5="diff",(W401-W400),LN(W401/W400)))</f>
        <v/>
      </c>
      <c r="AJ401" s="9">
        <f>IF(OR($S401="",$S400=""),"",IF($F$5="diff",(X401-X400),LN(X401/X400)))</f>
        <v/>
      </c>
      <c r="AK401" s="9">
        <f>IF(OR($S401="",$S400=""),"",IF($G$5="diff",(Y401-Y400),LN(Y401/Y400)))</f>
        <v/>
      </c>
      <c r="AL401" s="9">
        <f>IF(OR($S401="",$S400=""),"",IF($H$5="diff",(Z401-Z400),LN(Z401/Z400)))</f>
        <v/>
      </c>
      <c r="AM401" s="9">
        <f>IF(OR($S401="",$S400=""),"",IF($I$5="diff",(AA401-AA400),LN(AA401/AA400)))</f>
        <v/>
      </c>
      <c r="AN401" s="9">
        <f>IF(OR($S401="",$S400=""),"",IF($J$5="diff",(AB401-AB400),LN(AB401/AB400)))</f>
        <v/>
      </c>
      <c r="AO401" s="9">
        <f>IF(OR($S401="",$S400=""),"",IF($K$5="diff",(AC401-AC400),LN(AC401/AC400)))</f>
        <v/>
      </c>
      <c r="AR401" s="9">
        <f>IF($AF401="","",$AU$13+$AU$4*AG401+$AU$5*AH401+$AU$6*AI401+$AU$7*AJ401+$AU$8*AK401+$AU$9*AL401+$AU$10*AM401+$AU$11*AN401+$AU$12*AO401)</f>
        <v/>
      </c>
      <c r="AY401" s="10">
        <f>IF(AND((ROW()-7)&gt;=$Q$5,(ROW()-6)&lt;=$Q$3),INDEX(LINEST(OFFSET(AF401,1-$Q$5,0,$Q$5,1),OFFSET(AG401,1-$Q$5,0,$Q$5,9),TRUE,TRUE),1,10)*$Q$4,"")</f>
        <v/>
      </c>
      <c r="AZ401" s="9">
        <f>IF(AND((ROW()-7)&gt;=$Q$5,(ROW()-6)&lt;=$Q$3),INDEX(LINEST(OFFSET(AF401,1-$Q$5,0,$Q$5,1),OFFSET(AG401,1-$Q$5,0,$Q$5,9),TRUE,TRUE),1,9),"")</f>
        <v/>
      </c>
      <c r="BA401" s="9">
        <f>IF(AND((ROW()-7)&gt;=$Q$5,(ROW()-6)&lt;=$Q$3),INDEX(LINEST(OFFSET(AF401,1-$Q$5,0,$Q$5,1),OFFSET(AG401,1-$Q$5,0,$Q$5,9),TRUE,TRUE),1,8),"")</f>
        <v/>
      </c>
      <c r="BB401" s="9">
        <f>IF(AND((ROW()-7)&gt;=$Q$5,(ROW()-6)&lt;=$Q$3),INDEX(LINEST(OFFSET(AF401,1-$Q$5,0,$Q$5,1),OFFSET(AG401,1-$Q$5,0,$Q$5,9),TRUE,TRUE),1,7),"")</f>
        <v/>
      </c>
      <c r="BC401" s="9">
        <f>IF(AND((ROW()-7)&gt;=$Q$5,(ROW()-6)&lt;=$Q$3),INDEX(LINEST(OFFSET(AF401,1-$Q$5,0,$Q$5,1),OFFSET(AG401,1-$Q$5,0,$Q$5,9),TRUE,TRUE),1,6),"")</f>
        <v/>
      </c>
      <c r="BD401" s="9">
        <f>IF(AND((ROW()-7)&gt;=$Q$5,(ROW()-6)&lt;=$Q$3),INDEX(LINEST(OFFSET(AF401,1-$Q$5,0,$Q$5,1),OFFSET(AG401,1-$Q$5,0,$Q$5,9),TRUE,TRUE),1,5),"")</f>
        <v/>
      </c>
      <c r="BE401" s="9">
        <f>IF(AND((ROW()-7)&gt;=$Q$5,(ROW()-6)&lt;=$Q$3),INDEX(LINEST(OFFSET(AF401,1-$Q$5,0,$Q$5,1),OFFSET(AG401,1-$Q$5,0,$Q$5,9),TRUE,TRUE),1,4),"")</f>
        <v/>
      </c>
      <c r="BF401" s="9">
        <f>IF(AND((ROW()-7)&gt;=$Q$5,(ROW()-6)&lt;=$Q$3),INDEX(LINEST(OFFSET(AF401,1-$Q$5,0,$Q$5,1),OFFSET(AG401,1-$Q$5,0,$Q$5,9),TRUE,TRUE),1,3),"")</f>
        <v/>
      </c>
      <c r="BG401" s="9">
        <f>IF(AND((ROW()-7)&gt;=$Q$5,(ROW()-6)&lt;=$Q$3),INDEX(LINEST(OFFSET(AF401,1-$Q$5,0,$Q$5,1),OFFSET(AG401,1-$Q$5,0,$Q$5,9),TRUE,TRUE),1,2),"")</f>
        <v/>
      </c>
      <c r="BH401" s="9">
        <f>IF(AND((ROW()-7)&gt;=$Q$5,(ROW()-6)&lt;=$Q$3),INDEX(LINEST(OFFSET(AF401,1-$Q$5,0,$Q$5,1),OFFSET(AG401,1-$Q$5,0,$Q$5,9),TRUE,TRUE),1,1),"")</f>
        <v/>
      </c>
      <c r="BI401" s="10">
        <f>IF(AND((ROW()-7)&gt;=$Q$5,(ROW()-6)&lt;=$Q$3),INDEX(LINEST(OFFSET(AF401,1-$Q$5,0,$Q$5,1),OFFSET(AG401,1-$Q$5,0,$Q$5,9),TRUE,TRUE),3,1),"")</f>
        <v/>
      </c>
      <c r="BL401" s="9">
        <f>IF(AND((ROW()-6)&lt;=$Q$3,ISNUMBER(AY400)),AY400/$Q$4+AZ400*AG401+BA400*AH401+BB400*AI401+BC400*AJ401+BD400*AK401+BE400*AL401+BF400*AM401+BG400*AN401+BH400*AO401,"")</f>
        <v/>
      </c>
      <c r="BM401">
        <f>IF(ISNUMBER(BL401),AVERAGE(OFFSET(AF400,1-$Q$5,0,$Q$5,1)),"")</f>
        <v/>
      </c>
      <c r="BN401">
        <f>IF(ISNUMBER(BL401),(AF401-BL401)^2,"")</f>
        <v/>
      </c>
      <c r="BO401">
        <f>IF(ISNUMBER(BL401),AF401^2,"")</f>
        <v/>
      </c>
      <c r="BP401">
        <f>IF(ISNUMBER(BL401),(AF401-BM401)^2,"")</f>
        <v/>
      </c>
    </row>
    <row r="402">
      <c r="O402">
        <f>IF($R402="","",IF($Q$1="Weekly",INT(($R402-2)/7),IF($Q$1="Quarterly",YEAR($R402)*4+ROUNDUP(MONTH($R402)/3),YEAR($R402)*12+MONTH($R402))))</f>
        <v/>
      </c>
      <c r="P402">
        <f>IF($R402="","",IF($R403="",1,IF($O402&lt;&gt;$O403,1,0)))</f>
        <v/>
      </c>
      <c r="Q402">
        <f>IF($P402=1,SUM($P$7:$P402),"")</f>
        <v/>
      </c>
      <c r="R402">
        <f>IF($A402="","",IF(ISNUMBER($A402),$A402,IFERROR(DATEVALUE($A402),NA())))</f>
        <v/>
      </c>
      <c r="S402" s="7">
        <f>IFERROR(INDEX($R$7:$R$60000,MATCH(ROW()-6,$Q$7:$Q$60000,0)),"")</f>
        <v/>
      </c>
      <c r="T402">
        <f>IFERROR(INDEX($B$7:$B$60000,MATCH(ROW()-6,$Q$7:$Q$60000,0))*1,"")</f>
        <v/>
      </c>
      <c r="U402">
        <f>IFERROR(INDEX($C$7:$C$60000,MATCH(ROW()-6,$Q$7:$Q$60000,0))*1,"")</f>
        <v/>
      </c>
      <c r="V402">
        <f>IFERROR(INDEX($D$7:$D$60000,MATCH(ROW()-6,$Q$7:$Q$60000,0))*1,"")</f>
        <v/>
      </c>
      <c r="W402">
        <f>IFERROR(INDEX($E$7:$E$60000,MATCH(ROW()-6,$Q$7:$Q$60000,0))*1,"")</f>
        <v/>
      </c>
      <c r="X402">
        <f>IFERROR(INDEX($F$7:$F$60000,MATCH(ROW()-6,$Q$7:$Q$60000,0))*1,"")</f>
        <v/>
      </c>
      <c r="Y402">
        <f>IFERROR(INDEX($G$7:$G$60000,MATCH(ROW()-6,$Q$7:$Q$60000,0))*1,"")</f>
        <v/>
      </c>
      <c r="Z402">
        <f>IFERROR(INDEX($H$7:$H$60000,MATCH(ROW()-6,$Q$7:$Q$60000,0))*1,"")</f>
        <v/>
      </c>
      <c r="AA402">
        <f>IFERROR(INDEX($I$7:$I$60000,MATCH(ROW()-6,$Q$7:$Q$60000,0))*1,"")</f>
        <v/>
      </c>
      <c r="AB402">
        <f>IFERROR(INDEX($J$7:$J$60000,MATCH(ROW()-6,$Q$7:$Q$60000,0))*1,"")</f>
        <v/>
      </c>
      <c r="AC402">
        <f>IFERROR(INDEX($K$7:$K$60000,MATCH(ROW()-6,$Q$7:$Q$60000,0))*1,"")</f>
        <v/>
      </c>
      <c r="AF402" s="9">
        <f>IF(OR($S402="",$S401=""),"",IF($B$5="diff",($T402-$T401),LN($T402/$T401)))</f>
        <v/>
      </c>
      <c r="AG402" s="9">
        <f>IF(OR($S402="",$S401=""),"",IF($C$5="diff",(U402-U401),LN(U402/U401)))</f>
        <v/>
      </c>
      <c r="AH402" s="9">
        <f>IF(OR($S402="",$S401=""),"",IF($D$5="diff",(V402-V401),LN(V402/V401)))</f>
        <v/>
      </c>
      <c r="AI402" s="9">
        <f>IF(OR($S402="",$S401=""),"",IF($E$5="diff",(W402-W401),LN(W402/W401)))</f>
        <v/>
      </c>
      <c r="AJ402" s="9">
        <f>IF(OR($S402="",$S401=""),"",IF($F$5="diff",(X402-X401),LN(X402/X401)))</f>
        <v/>
      </c>
      <c r="AK402" s="9">
        <f>IF(OR($S402="",$S401=""),"",IF($G$5="diff",(Y402-Y401),LN(Y402/Y401)))</f>
        <v/>
      </c>
      <c r="AL402" s="9">
        <f>IF(OR($S402="",$S401=""),"",IF($H$5="diff",(Z402-Z401),LN(Z402/Z401)))</f>
        <v/>
      </c>
      <c r="AM402" s="9">
        <f>IF(OR($S402="",$S401=""),"",IF($I$5="diff",(AA402-AA401),LN(AA402/AA401)))</f>
        <v/>
      </c>
      <c r="AN402" s="9">
        <f>IF(OR($S402="",$S401=""),"",IF($J$5="diff",(AB402-AB401),LN(AB402/AB401)))</f>
        <v/>
      </c>
      <c r="AO402" s="9">
        <f>IF(OR($S402="",$S401=""),"",IF($K$5="diff",(AC402-AC401),LN(AC402/AC401)))</f>
        <v/>
      </c>
      <c r="AR402" s="9">
        <f>IF($AF402="","",$AU$13+$AU$4*AG402+$AU$5*AH402+$AU$6*AI402+$AU$7*AJ402+$AU$8*AK402+$AU$9*AL402+$AU$10*AM402+$AU$11*AN402+$AU$12*AO402)</f>
        <v/>
      </c>
      <c r="AY402" s="10">
        <f>IF(AND((ROW()-7)&gt;=$Q$5,(ROW()-6)&lt;=$Q$3),INDEX(LINEST(OFFSET(AF402,1-$Q$5,0,$Q$5,1),OFFSET(AG402,1-$Q$5,0,$Q$5,9),TRUE,TRUE),1,10)*$Q$4,"")</f>
        <v/>
      </c>
      <c r="AZ402" s="9">
        <f>IF(AND((ROW()-7)&gt;=$Q$5,(ROW()-6)&lt;=$Q$3),INDEX(LINEST(OFFSET(AF402,1-$Q$5,0,$Q$5,1),OFFSET(AG402,1-$Q$5,0,$Q$5,9),TRUE,TRUE),1,9),"")</f>
        <v/>
      </c>
      <c r="BA402" s="9">
        <f>IF(AND((ROW()-7)&gt;=$Q$5,(ROW()-6)&lt;=$Q$3),INDEX(LINEST(OFFSET(AF402,1-$Q$5,0,$Q$5,1),OFFSET(AG402,1-$Q$5,0,$Q$5,9),TRUE,TRUE),1,8),"")</f>
        <v/>
      </c>
      <c r="BB402" s="9">
        <f>IF(AND((ROW()-7)&gt;=$Q$5,(ROW()-6)&lt;=$Q$3),INDEX(LINEST(OFFSET(AF402,1-$Q$5,0,$Q$5,1),OFFSET(AG402,1-$Q$5,0,$Q$5,9),TRUE,TRUE),1,7),"")</f>
        <v/>
      </c>
      <c r="BC402" s="9">
        <f>IF(AND((ROW()-7)&gt;=$Q$5,(ROW()-6)&lt;=$Q$3),INDEX(LINEST(OFFSET(AF402,1-$Q$5,0,$Q$5,1),OFFSET(AG402,1-$Q$5,0,$Q$5,9),TRUE,TRUE),1,6),"")</f>
        <v/>
      </c>
      <c r="BD402" s="9">
        <f>IF(AND((ROW()-7)&gt;=$Q$5,(ROW()-6)&lt;=$Q$3),INDEX(LINEST(OFFSET(AF402,1-$Q$5,0,$Q$5,1),OFFSET(AG402,1-$Q$5,0,$Q$5,9),TRUE,TRUE),1,5),"")</f>
        <v/>
      </c>
      <c r="BE402" s="9">
        <f>IF(AND((ROW()-7)&gt;=$Q$5,(ROW()-6)&lt;=$Q$3),INDEX(LINEST(OFFSET(AF402,1-$Q$5,0,$Q$5,1),OFFSET(AG402,1-$Q$5,0,$Q$5,9),TRUE,TRUE),1,4),"")</f>
        <v/>
      </c>
      <c r="BF402" s="9">
        <f>IF(AND((ROW()-7)&gt;=$Q$5,(ROW()-6)&lt;=$Q$3),INDEX(LINEST(OFFSET(AF402,1-$Q$5,0,$Q$5,1),OFFSET(AG402,1-$Q$5,0,$Q$5,9),TRUE,TRUE),1,3),"")</f>
        <v/>
      </c>
      <c r="BG402" s="9">
        <f>IF(AND((ROW()-7)&gt;=$Q$5,(ROW()-6)&lt;=$Q$3),INDEX(LINEST(OFFSET(AF402,1-$Q$5,0,$Q$5,1),OFFSET(AG402,1-$Q$5,0,$Q$5,9),TRUE,TRUE),1,2),"")</f>
        <v/>
      </c>
      <c r="BH402" s="9">
        <f>IF(AND((ROW()-7)&gt;=$Q$5,(ROW()-6)&lt;=$Q$3),INDEX(LINEST(OFFSET(AF402,1-$Q$5,0,$Q$5,1),OFFSET(AG402,1-$Q$5,0,$Q$5,9),TRUE,TRUE),1,1),"")</f>
        <v/>
      </c>
      <c r="BI402" s="10">
        <f>IF(AND((ROW()-7)&gt;=$Q$5,(ROW()-6)&lt;=$Q$3),INDEX(LINEST(OFFSET(AF402,1-$Q$5,0,$Q$5,1),OFFSET(AG402,1-$Q$5,0,$Q$5,9),TRUE,TRUE),3,1),"")</f>
        <v/>
      </c>
      <c r="BL402" s="9">
        <f>IF(AND((ROW()-6)&lt;=$Q$3,ISNUMBER(AY401)),AY401/$Q$4+AZ401*AG402+BA401*AH402+BB401*AI402+BC401*AJ402+BD401*AK402+BE401*AL402+BF401*AM402+BG401*AN402+BH401*AO402,"")</f>
        <v/>
      </c>
      <c r="BM402">
        <f>IF(ISNUMBER(BL402),AVERAGE(OFFSET(AF401,1-$Q$5,0,$Q$5,1)),"")</f>
        <v/>
      </c>
      <c r="BN402">
        <f>IF(ISNUMBER(BL402),(AF402-BL402)^2,"")</f>
        <v/>
      </c>
      <c r="BO402">
        <f>IF(ISNUMBER(BL402),AF402^2,"")</f>
        <v/>
      </c>
      <c r="BP402">
        <f>IF(ISNUMBER(BL402),(AF402-BM402)^2,"")</f>
        <v/>
      </c>
    </row>
    <row r="403">
      <c r="O403">
        <f>IF($R403="","",IF($Q$1="Weekly",INT(($R403-2)/7),IF($Q$1="Quarterly",YEAR($R403)*4+ROUNDUP(MONTH($R403)/3),YEAR($R403)*12+MONTH($R403))))</f>
        <v/>
      </c>
      <c r="P403">
        <f>IF($R403="","",IF($R404="",1,IF($O403&lt;&gt;$O404,1,0)))</f>
        <v/>
      </c>
      <c r="Q403">
        <f>IF($P403=1,SUM($P$7:$P403),"")</f>
        <v/>
      </c>
      <c r="R403">
        <f>IF($A403="","",IF(ISNUMBER($A403),$A403,IFERROR(DATEVALUE($A403),NA())))</f>
        <v/>
      </c>
      <c r="S403" s="7">
        <f>IFERROR(INDEX($R$7:$R$60000,MATCH(ROW()-6,$Q$7:$Q$60000,0)),"")</f>
        <v/>
      </c>
      <c r="T403">
        <f>IFERROR(INDEX($B$7:$B$60000,MATCH(ROW()-6,$Q$7:$Q$60000,0))*1,"")</f>
        <v/>
      </c>
      <c r="U403">
        <f>IFERROR(INDEX($C$7:$C$60000,MATCH(ROW()-6,$Q$7:$Q$60000,0))*1,"")</f>
        <v/>
      </c>
      <c r="V403">
        <f>IFERROR(INDEX($D$7:$D$60000,MATCH(ROW()-6,$Q$7:$Q$60000,0))*1,"")</f>
        <v/>
      </c>
      <c r="W403">
        <f>IFERROR(INDEX($E$7:$E$60000,MATCH(ROW()-6,$Q$7:$Q$60000,0))*1,"")</f>
        <v/>
      </c>
      <c r="X403">
        <f>IFERROR(INDEX($F$7:$F$60000,MATCH(ROW()-6,$Q$7:$Q$60000,0))*1,"")</f>
        <v/>
      </c>
      <c r="Y403">
        <f>IFERROR(INDEX($G$7:$G$60000,MATCH(ROW()-6,$Q$7:$Q$60000,0))*1,"")</f>
        <v/>
      </c>
      <c r="Z403">
        <f>IFERROR(INDEX($H$7:$H$60000,MATCH(ROW()-6,$Q$7:$Q$60000,0))*1,"")</f>
        <v/>
      </c>
      <c r="AA403">
        <f>IFERROR(INDEX($I$7:$I$60000,MATCH(ROW()-6,$Q$7:$Q$60000,0))*1,"")</f>
        <v/>
      </c>
      <c r="AB403">
        <f>IFERROR(INDEX($J$7:$J$60000,MATCH(ROW()-6,$Q$7:$Q$60000,0))*1,"")</f>
        <v/>
      </c>
      <c r="AC403">
        <f>IFERROR(INDEX($K$7:$K$60000,MATCH(ROW()-6,$Q$7:$Q$60000,0))*1,"")</f>
        <v/>
      </c>
      <c r="AF403" s="9">
        <f>IF(OR($S403="",$S402=""),"",IF($B$5="diff",($T403-$T402),LN($T403/$T402)))</f>
        <v/>
      </c>
      <c r="AG403" s="9">
        <f>IF(OR($S403="",$S402=""),"",IF($C$5="diff",(U403-U402),LN(U403/U402)))</f>
        <v/>
      </c>
      <c r="AH403" s="9">
        <f>IF(OR($S403="",$S402=""),"",IF($D$5="diff",(V403-V402),LN(V403/V402)))</f>
        <v/>
      </c>
      <c r="AI403" s="9">
        <f>IF(OR($S403="",$S402=""),"",IF($E$5="diff",(W403-W402),LN(W403/W402)))</f>
        <v/>
      </c>
      <c r="AJ403" s="9">
        <f>IF(OR($S403="",$S402=""),"",IF($F$5="diff",(X403-X402),LN(X403/X402)))</f>
        <v/>
      </c>
      <c r="AK403" s="9">
        <f>IF(OR($S403="",$S402=""),"",IF($G$5="diff",(Y403-Y402),LN(Y403/Y402)))</f>
        <v/>
      </c>
      <c r="AL403" s="9">
        <f>IF(OR($S403="",$S402=""),"",IF($H$5="diff",(Z403-Z402),LN(Z403/Z402)))</f>
        <v/>
      </c>
      <c r="AM403" s="9">
        <f>IF(OR($S403="",$S402=""),"",IF($I$5="diff",(AA403-AA402),LN(AA403/AA402)))</f>
        <v/>
      </c>
      <c r="AN403" s="9">
        <f>IF(OR($S403="",$S402=""),"",IF($J$5="diff",(AB403-AB402),LN(AB403/AB402)))</f>
        <v/>
      </c>
      <c r="AO403" s="9">
        <f>IF(OR($S403="",$S402=""),"",IF($K$5="diff",(AC403-AC402),LN(AC403/AC402)))</f>
        <v/>
      </c>
      <c r="AR403" s="9">
        <f>IF($AF403="","",$AU$13+$AU$4*AG403+$AU$5*AH403+$AU$6*AI403+$AU$7*AJ403+$AU$8*AK403+$AU$9*AL403+$AU$10*AM403+$AU$11*AN403+$AU$12*AO403)</f>
        <v/>
      </c>
      <c r="AY403" s="10">
        <f>IF(AND((ROW()-7)&gt;=$Q$5,(ROW()-6)&lt;=$Q$3),INDEX(LINEST(OFFSET(AF403,1-$Q$5,0,$Q$5,1),OFFSET(AG403,1-$Q$5,0,$Q$5,9),TRUE,TRUE),1,10)*$Q$4,"")</f>
        <v/>
      </c>
      <c r="AZ403" s="9">
        <f>IF(AND((ROW()-7)&gt;=$Q$5,(ROW()-6)&lt;=$Q$3),INDEX(LINEST(OFFSET(AF403,1-$Q$5,0,$Q$5,1),OFFSET(AG403,1-$Q$5,0,$Q$5,9),TRUE,TRUE),1,9),"")</f>
        <v/>
      </c>
      <c r="BA403" s="9">
        <f>IF(AND((ROW()-7)&gt;=$Q$5,(ROW()-6)&lt;=$Q$3),INDEX(LINEST(OFFSET(AF403,1-$Q$5,0,$Q$5,1),OFFSET(AG403,1-$Q$5,0,$Q$5,9),TRUE,TRUE),1,8),"")</f>
        <v/>
      </c>
      <c r="BB403" s="9">
        <f>IF(AND((ROW()-7)&gt;=$Q$5,(ROW()-6)&lt;=$Q$3),INDEX(LINEST(OFFSET(AF403,1-$Q$5,0,$Q$5,1),OFFSET(AG403,1-$Q$5,0,$Q$5,9),TRUE,TRUE),1,7),"")</f>
        <v/>
      </c>
      <c r="BC403" s="9">
        <f>IF(AND((ROW()-7)&gt;=$Q$5,(ROW()-6)&lt;=$Q$3),INDEX(LINEST(OFFSET(AF403,1-$Q$5,0,$Q$5,1),OFFSET(AG403,1-$Q$5,0,$Q$5,9),TRUE,TRUE),1,6),"")</f>
        <v/>
      </c>
      <c r="BD403" s="9">
        <f>IF(AND((ROW()-7)&gt;=$Q$5,(ROW()-6)&lt;=$Q$3),INDEX(LINEST(OFFSET(AF403,1-$Q$5,0,$Q$5,1),OFFSET(AG403,1-$Q$5,0,$Q$5,9),TRUE,TRUE),1,5),"")</f>
        <v/>
      </c>
      <c r="BE403" s="9">
        <f>IF(AND((ROW()-7)&gt;=$Q$5,(ROW()-6)&lt;=$Q$3),INDEX(LINEST(OFFSET(AF403,1-$Q$5,0,$Q$5,1),OFFSET(AG403,1-$Q$5,0,$Q$5,9),TRUE,TRUE),1,4),"")</f>
        <v/>
      </c>
      <c r="BF403" s="9">
        <f>IF(AND((ROW()-7)&gt;=$Q$5,(ROW()-6)&lt;=$Q$3),INDEX(LINEST(OFFSET(AF403,1-$Q$5,0,$Q$5,1),OFFSET(AG403,1-$Q$5,0,$Q$5,9),TRUE,TRUE),1,3),"")</f>
        <v/>
      </c>
      <c r="BG403" s="9">
        <f>IF(AND((ROW()-7)&gt;=$Q$5,(ROW()-6)&lt;=$Q$3),INDEX(LINEST(OFFSET(AF403,1-$Q$5,0,$Q$5,1),OFFSET(AG403,1-$Q$5,0,$Q$5,9),TRUE,TRUE),1,2),"")</f>
        <v/>
      </c>
      <c r="BH403" s="9">
        <f>IF(AND((ROW()-7)&gt;=$Q$5,(ROW()-6)&lt;=$Q$3),INDEX(LINEST(OFFSET(AF403,1-$Q$5,0,$Q$5,1),OFFSET(AG403,1-$Q$5,0,$Q$5,9),TRUE,TRUE),1,1),"")</f>
        <v/>
      </c>
      <c r="BI403" s="10">
        <f>IF(AND((ROW()-7)&gt;=$Q$5,(ROW()-6)&lt;=$Q$3),INDEX(LINEST(OFFSET(AF403,1-$Q$5,0,$Q$5,1),OFFSET(AG403,1-$Q$5,0,$Q$5,9),TRUE,TRUE),3,1),"")</f>
        <v/>
      </c>
      <c r="BL403" s="9">
        <f>IF(AND((ROW()-6)&lt;=$Q$3,ISNUMBER(AY402)),AY402/$Q$4+AZ402*AG403+BA402*AH403+BB402*AI403+BC402*AJ403+BD402*AK403+BE402*AL403+BF402*AM403+BG402*AN403+BH402*AO403,"")</f>
        <v/>
      </c>
      <c r="BM403">
        <f>IF(ISNUMBER(BL403),AVERAGE(OFFSET(AF402,1-$Q$5,0,$Q$5,1)),"")</f>
        <v/>
      </c>
      <c r="BN403">
        <f>IF(ISNUMBER(BL403),(AF403-BL403)^2,"")</f>
        <v/>
      </c>
      <c r="BO403">
        <f>IF(ISNUMBER(BL403),AF403^2,"")</f>
        <v/>
      </c>
      <c r="BP403">
        <f>IF(ISNUMBER(BL403),(AF403-BM403)^2,"")</f>
        <v/>
      </c>
    </row>
    <row r="404">
      <c r="O404">
        <f>IF($R404="","",IF($Q$1="Weekly",INT(($R404-2)/7),IF($Q$1="Quarterly",YEAR($R404)*4+ROUNDUP(MONTH($R404)/3),YEAR($R404)*12+MONTH($R404))))</f>
        <v/>
      </c>
      <c r="P404">
        <f>IF($R404="","",IF($R405="",1,IF($O404&lt;&gt;$O405,1,0)))</f>
        <v/>
      </c>
      <c r="Q404">
        <f>IF($P404=1,SUM($P$7:$P404),"")</f>
        <v/>
      </c>
      <c r="R404">
        <f>IF($A404="","",IF(ISNUMBER($A404),$A404,IFERROR(DATEVALUE($A404),NA())))</f>
        <v/>
      </c>
      <c r="S404" s="7">
        <f>IFERROR(INDEX($R$7:$R$60000,MATCH(ROW()-6,$Q$7:$Q$60000,0)),"")</f>
        <v/>
      </c>
      <c r="T404">
        <f>IFERROR(INDEX($B$7:$B$60000,MATCH(ROW()-6,$Q$7:$Q$60000,0))*1,"")</f>
        <v/>
      </c>
      <c r="U404">
        <f>IFERROR(INDEX($C$7:$C$60000,MATCH(ROW()-6,$Q$7:$Q$60000,0))*1,"")</f>
        <v/>
      </c>
      <c r="V404">
        <f>IFERROR(INDEX($D$7:$D$60000,MATCH(ROW()-6,$Q$7:$Q$60000,0))*1,"")</f>
        <v/>
      </c>
      <c r="W404">
        <f>IFERROR(INDEX($E$7:$E$60000,MATCH(ROW()-6,$Q$7:$Q$60000,0))*1,"")</f>
        <v/>
      </c>
      <c r="X404">
        <f>IFERROR(INDEX($F$7:$F$60000,MATCH(ROW()-6,$Q$7:$Q$60000,0))*1,"")</f>
        <v/>
      </c>
      <c r="Y404">
        <f>IFERROR(INDEX($G$7:$G$60000,MATCH(ROW()-6,$Q$7:$Q$60000,0))*1,"")</f>
        <v/>
      </c>
      <c r="Z404">
        <f>IFERROR(INDEX($H$7:$H$60000,MATCH(ROW()-6,$Q$7:$Q$60000,0))*1,"")</f>
        <v/>
      </c>
      <c r="AA404">
        <f>IFERROR(INDEX($I$7:$I$60000,MATCH(ROW()-6,$Q$7:$Q$60000,0))*1,"")</f>
        <v/>
      </c>
      <c r="AB404">
        <f>IFERROR(INDEX($J$7:$J$60000,MATCH(ROW()-6,$Q$7:$Q$60000,0))*1,"")</f>
        <v/>
      </c>
      <c r="AC404">
        <f>IFERROR(INDEX($K$7:$K$60000,MATCH(ROW()-6,$Q$7:$Q$60000,0))*1,"")</f>
        <v/>
      </c>
      <c r="AF404" s="9">
        <f>IF(OR($S404="",$S403=""),"",IF($B$5="diff",($T404-$T403),LN($T404/$T403)))</f>
        <v/>
      </c>
      <c r="AG404" s="9">
        <f>IF(OR($S404="",$S403=""),"",IF($C$5="diff",(U404-U403),LN(U404/U403)))</f>
        <v/>
      </c>
      <c r="AH404" s="9">
        <f>IF(OR($S404="",$S403=""),"",IF($D$5="diff",(V404-V403),LN(V404/V403)))</f>
        <v/>
      </c>
      <c r="AI404" s="9">
        <f>IF(OR($S404="",$S403=""),"",IF($E$5="diff",(W404-W403),LN(W404/W403)))</f>
        <v/>
      </c>
      <c r="AJ404" s="9">
        <f>IF(OR($S404="",$S403=""),"",IF($F$5="diff",(X404-X403),LN(X404/X403)))</f>
        <v/>
      </c>
      <c r="AK404" s="9">
        <f>IF(OR($S404="",$S403=""),"",IF($G$5="diff",(Y404-Y403),LN(Y404/Y403)))</f>
        <v/>
      </c>
      <c r="AL404" s="9">
        <f>IF(OR($S404="",$S403=""),"",IF($H$5="diff",(Z404-Z403),LN(Z404/Z403)))</f>
        <v/>
      </c>
      <c r="AM404" s="9">
        <f>IF(OR($S404="",$S403=""),"",IF($I$5="diff",(AA404-AA403),LN(AA404/AA403)))</f>
        <v/>
      </c>
      <c r="AN404" s="9">
        <f>IF(OR($S404="",$S403=""),"",IF($J$5="diff",(AB404-AB403),LN(AB404/AB403)))</f>
        <v/>
      </c>
      <c r="AO404" s="9">
        <f>IF(OR($S404="",$S403=""),"",IF($K$5="diff",(AC404-AC403),LN(AC404/AC403)))</f>
        <v/>
      </c>
      <c r="AR404" s="9">
        <f>IF($AF404="","",$AU$13+$AU$4*AG404+$AU$5*AH404+$AU$6*AI404+$AU$7*AJ404+$AU$8*AK404+$AU$9*AL404+$AU$10*AM404+$AU$11*AN404+$AU$12*AO404)</f>
        <v/>
      </c>
      <c r="AY404" s="10">
        <f>IF(AND((ROW()-7)&gt;=$Q$5,(ROW()-6)&lt;=$Q$3),INDEX(LINEST(OFFSET(AF404,1-$Q$5,0,$Q$5,1),OFFSET(AG404,1-$Q$5,0,$Q$5,9),TRUE,TRUE),1,10)*$Q$4,"")</f>
        <v/>
      </c>
      <c r="AZ404" s="9">
        <f>IF(AND((ROW()-7)&gt;=$Q$5,(ROW()-6)&lt;=$Q$3),INDEX(LINEST(OFFSET(AF404,1-$Q$5,0,$Q$5,1),OFFSET(AG404,1-$Q$5,0,$Q$5,9),TRUE,TRUE),1,9),"")</f>
        <v/>
      </c>
      <c r="BA404" s="9">
        <f>IF(AND((ROW()-7)&gt;=$Q$5,(ROW()-6)&lt;=$Q$3),INDEX(LINEST(OFFSET(AF404,1-$Q$5,0,$Q$5,1),OFFSET(AG404,1-$Q$5,0,$Q$5,9),TRUE,TRUE),1,8),"")</f>
        <v/>
      </c>
      <c r="BB404" s="9">
        <f>IF(AND((ROW()-7)&gt;=$Q$5,(ROW()-6)&lt;=$Q$3),INDEX(LINEST(OFFSET(AF404,1-$Q$5,0,$Q$5,1),OFFSET(AG404,1-$Q$5,0,$Q$5,9),TRUE,TRUE),1,7),"")</f>
        <v/>
      </c>
      <c r="BC404" s="9">
        <f>IF(AND((ROW()-7)&gt;=$Q$5,(ROW()-6)&lt;=$Q$3),INDEX(LINEST(OFFSET(AF404,1-$Q$5,0,$Q$5,1),OFFSET(AG404,1-$Q$5,0,$Q$5,9),TRUE,TRUE),1,6),"")</f>
        <v/>
      </c>
      <c r="BD404" s="9">
        <f>IF(AND((ROW()-7)&gt;=$Q$5,(ROW()-6)&lt;=$Q$3),INDEX(LINEST(OFFSET(AF404,1-$Q$5,0,$Q$5,1),OFFSET(AG404,1-$Q$5,0,$Q$5,9),TRUE,TRUE),1,5),"")</f>
        <v/>
      </c>
      <c r="BE404" s="9">
        <f>IF(AND((ROW()-7)&gt;=$Q$5,(ROW()-6)&lt;=$Q$3),INDEX(LINEST(OFFSET(AF404,1-$Q$5,0,$Q$5,1),OFFSET(AG404,1-$Q$5,0,$Q$5,9),TRUE,TRUE),1,4),"")</f>
        <v/>
      </c>
      <c r="BF404" s="9">
        <f>IF(AND((ROW()-7)&gt;=$Q$5,(ROW()-6)&lt;=$Q$3),INDEX(LINEST(OFFSET(AF404,1-$Q$5,0,$Q$5,1),OFFSET(AG404,1-$Q$5,0,$Q$5,9),TRUE,TRUE),1,3),"")</f>
        <v/>
      </c>
      <c r="BG404" s="9">
        <f>IF(AND((ROW()-7)&gt;=$Q$5,(ROW()-6)&lt;=$Q$3),INDEX(LINEST(OFFSET(AF404,1-$Q$5,0,$Q$5,1),OFFSET(AG404,1-$Q$5,0,$Q$5,9),TRUE,TRUE),1,2),"")</f>
        <v/>
      </c>
      <c r="BH404" s="9">
        <f>IF(AND((ROW()-7)&gt;=$Q$5,(ROW()-6)&lt;=$Q$3),INDEX(LINEST(OFFSET(AF404,1-$Q$5,0,$Q$5,1),OFFSET(AG404,1-$Q$5,0,$Q$5,9),TRUE,TRUE),1,1),"")</f>
        <v/>
      </c>
      <c r="BI404" s="10">
        <f>IF(AND((ROW()-7)&gt;=$Q$5,(ROW()-6)&lt;=$Q$3),INDEX(LINEST(OFFSET(AF404,1-$Q$5,0,$Q$5,1),OFFSET(AG404,1-$Q$5,0,$Q$5,9),TRUE,TRUE),3,1),"")</f>
        <v/>
      </c>
      <c r="BL404" s="9">
        <f>IF(AND((ROW()-6)&lt;=$Q$3,ISNUMBER(AY403)),AY403/$Q$4+AZ403*AG404+BA403*AH404+BB403*AI404+BC403*AJ404+BD403*AK404+BE403*AL404+BF403*AM404+BG403*AN404+BH403*AO404,"")</f>
        <v/>
      </c>
      <c r="BM404">
        <f>IF(ISNUMBER(BL404),AVERAGE(OFFSET(AF403,1-$Q$5,0,$Q$5,1)),"")</f>
        <v/>
      </c>
      <c r="BN404">
        <f>IF(ISNUMBER(BL404),(AF404-BL404)^2,"")</f>
        <v/>
      </c>
      <c r="BO404">
        <f>IF(ISNUMBER(BL404),AF404^2,"")</f>
        <v/>
      </c>
      <c r="BP404">
        <f>IF(ISNUMBER(BL404),(AF404-BM404)^2,"")</f>
        <v/>
      </c>
    </row>
    <row r="405">
      <c r="O405">
        <f>IF($R405="","",IF($Q$1="Weekly",INT(($R405-2)/7),IF($Q$1="Quarterly",YEAR($R405)*4+ROUNDUP(MONTH($R405)/3),YEAR($R405)*12+MONTH($R405))))</f>
        <v/>
      </c>
      <c r="P405">
        <f>IF($R405="","",IF($R406="",1,IF($O405&lt;&gt;$O406,1,0)))</f>
        <v/>
      </c>
      <c r="Q405">
        <f>IF($P405=1,SUM($P$7:$P405),"")</f>
        <v/>
      </c>
      <c r="R405">
        <f>IF($A405="","",IF(ISNUMBER($A405),$A405,IFERROR(DATEVALUE($A405),NA())))</f>
        <v/>
      </c>
      <c r="S405" s="7">
        <f>IFERROR(INDEX($R$7:$R$60000,MATCH(ROW()-6,$Q$7:$Q$60000,0)),"")</f>
        <v/>
      </c>
      <c r="T405">
        <f>IFERROR(INDEX($B$7:$B$60000,MATCH(ROW()-6,$Q$7:$Q$60000,0))*1,"")</f>
        <v/>
      </c>
      <c r="U405">
        <f>IFERROR(INDEX($C$7:$C$60000,MATCH(ROW()-6,$Q$7:$Q$60000,0))*1,"")</f>
        <v/>
      </c>
      <c r="V405">
        <f>IFERROR(INDEX($D$7:$D$60000,MATCH(ROW()-6,$Q$7:$Q$60000,0))*1,"")</f>
        <v/>
      </c>
      <c r="W405">
        <f>IFERROR(INDEX($E$7:$E$60000,MATCH(ROW()-6,$Q$7:$Q$60000,0))*1,"")</f>
        <v/>
      </c>
      <c r="X405">
        <f>IFERROR(INDEX($F$7:$F$60000,MATCH(ROW()-6,$Q$7:$Q$60000,0))*1,"")</f>
        <v/>
      </c>
      <c r="Y405">
        <f>IFERROR(INDEX($G$7:$G$60000,MATCH(ROW()-6,$Q$7:$Q$60000,0))*1,"")</f>
        <v/>
      </c>
      <c r="Z405">
        <f>IFERROR(INDEX($H$7:$H$60000,MATCH(ROW()-6,$Q$7:$Q$60000,0))*1,"")</f>
        <v/>
      </c>
      <c r="AA405">
        <f>IFERROR(INDEX($I$7:$I$60000,MATCH(ROW()-6,$Q$7:$Q$60000,0))*1,"")</f>
        <v/>
      </c>
      <c r="AB405">
        <f>IFERROR(INDEX($J$7:$J$60000,MATCH(ROW()-6,$Q$7:$Q$60000,0))*1,"")</f>
        <v/>
      </c>
      <c r="AC405">
        <f>IFERROR(INDEX($K$7:$K$60000,MATCH(ROW()-6,$Q$7:$Q$60000,0))*1,"")</f>
        <v/>
      </c>
      <c r="AF405" s="9">
        <f>IF(OR($S405="",$S404=""),"",IF($B$5="diff",($T405-$T404),LN($T405/$T404)))</f>
        <v/>
      </c>
      <c r="AG405" s="9">
        <f>IF(OR($S405="",$S404=""),"",IF($C$5="diff",(U405-U404),LN(U405/U404)))</f>
        <v/>
      </c>
      <c r="AH405" s="9">
        <f>IF(OR($S405="",$S404=""),"",IF($D$5="diff",(V405-V404),LN(V405/V404)))</f>
        <v/>
      </c>
      <c r="AI405" s="9">
        <f>IF(OR($S405="",$S404=""),"",IF($E$5="diff",(W405-W404),LN(W405/W404)))</f>
        <v/>
      </c>
      <c r="AJ405" s="9">
        <f>IF(OR($S405="",$S404=""),"",IF($F$5="diff",(X405-X404),LN(X405/X404)))</f>
        <v/>
      </c>
      <c r="AK405" s="9">
        <f>IF(OR($S405="",$S404=""),"",IF($G$5="diff",(Y405-Y404),LN(Y405/Y404)))</f>
        <v/>
      </c>
      <c r="AL405" s="9">
        <f>IF(OR($S405="",$S404=""),"",IF($H$5="diff",(Z405-Z404),LN(Z405/Z404)))</f>
        <v/>
      </c>
      <c r="AM405" s="9">
        <f>IF(OR($S405="",$S404=""),"",IF($I$5="diff",(AA405-AA404),LN(AA405/AA404)))</f>
        <v/>
      </c>
      <c r="AN405" s="9">
        <f>IF(OR($S405="",$S404=""),"",IF($J$5="diff",(AB405-AB404),LN(AB405/AB404)))</f>
        <v/>
      </c>
      <c r="AO405" s="9">
        <f>IF(OR($S405="",$S404=""),"",IF($K$5="diff",(AC405-AC404),LN(AC405/AC404)))</f>
        <v/>
      </c>
      <c r="AR405" s="9">
        <f>IF($AF405="","",$AU$13+$AU$4*AG405+$AU$5*AH405+$AU$6*AI405+$AU$7*AJ405+$AU$8*AK405+$AU$9*AL405+$AU$10*AM405+$AU$11*AN405+$AU$12*AO405)</f>
        <v/>
      </c>
      <c r="AY405" s="10">
        <f>IF(AND((ROW()-7)&gt;=$Q$5,(ROW()-6)&lt;=$Q$3),INDEX(LINEST(OFFSET(AF405,1-$Q$5,0,$Q$5,1),OFFSET(AG405,1-$Q$5,0,$Q$5,9),TRUE,TRUE),1,10)*$Q$4,"")</f>
        <v/>
      </c>
      <c r="AZ405" s="9">
        <f>IF(AND((ROW()-7)&gt;=$Q$5,(ROW()-6)&lt;=$Q$3),INDEX(LINEST(OFFSET(AF405,1-$Q$5,0,$Q$5,1),OFFSET(AG405,1-$Q$5,0,$Q$5,9),TRUE,TRUE),1,9),"")</f>
        <v/>
      </c>
      <c r="BA405" s="9">
        <f>IF(AND((ROW()-7)&gt;=$Q$5,(ROW()-6)&lt;=$Q$3),INDEX(LINEST(OFFSET(AF405,1-$Q$5,0,$Q$5,1),OFFSET(AG405,1-$Q$5,0,$Q$5,9),TRUE,TRUE),1,8),"")</f>
        <v/>
      </c>
      <c r="BB405" s="9">
        <f>IF(AND((ROW()-7)&gt;=$Q$5,(ROW()-6)&lt;=$Q$3),INDEX(LINEST(OFFSET(AF405,1-$Q$5,0,$Q$5,1),OFFSET(AG405,1-$Q$5,0,$Q$5,9),TRUE,TRUE),1,7),"")</f>
        <v/>
      </c>
      <c r="BC405" s="9">
        <f>IF(AND((ROW()-7)&gt;=$Q$5,(ROW()-6)&lt;=$Q$3),INDEX(LINEST(OFFSET(AF405,1-$Q$5,0,$Q$5,1),OFFSET(AG405,1-$Q$5,0,$Q$5,9),TRUE,TRUE),1,6),"")</f>
        <v/>
      </c>
      <c r="BD405" s="9">
        <f>IF(AND((ROW()-7)&gt;=$Q$5,(ROW()-6)&lt;=$Q$3),INDEX(LINEST(OFFSET(AF405,1-$Q$5,0,$Q$5,1),OFFSET(AG405,1-$Q$5,0,$Q$5,9),TRUE,TRUE),1,5),"")</f>
        <v/>
      </c>
      <c r="BE405" s="9">
        <f>IF(AND((ROW()-7)&gt;=$Q$5,(ROW()-6)&lt;=$Q$3),INDEX(LINEST(OFFSET(AF405,1-$Q$5,0,$Q$5,1),OFFSET(AG405,1-$Q$5,0,$Q$5,9),TRUE,TRUE),1,4),"")</f>
        <v/>
      </c>
      <c r="BF405" s="9">
        <f>IF(AND((ROW()-7)&gt;=$Q$5,(ROW()-6)&lt;=$Q$3),INDEX(LINEST(OFFSET(AF405,1-$Q$5,0,$Q$5,1),OFFSET(AG405,1-$Q$5,0,$Q$5,9),TRUE,TRUE),1,3),"")</f>
        <v/>
      </c>
      <c r="BG405" s="9">
        <f>IF(AND((ROW()-7)&gt;=$Q$5,(ROW()-6)&lt;=$Q$3),INDEX(LINEST(OFFSET(AF405,1-$Q$5,0,$Q$5,1),OFFSET(AG405,1-$Q$5,0,$Q$5,9),TRUE,TRUE),1,2),"")</f>
        <v/>
      </c>
      <c r="BH405" s="9">
        <f>IF(AND((ROW()-7)&gt;=$Q$5,(ROW()-6)&lt;=$Q$3),INDEX(LINEST(OFFSET(AF405,1-$Q$5,0,$Q$5,1),OFFSET(AG405,1-$Q$5,0,$Q$5,9),TRUE,TRUE),1,1),"")</f>
        <v/>
      </c>
      <c r="BI405" s="10">
        <f>IF(AND((ROW()-7)&gt;=$Q$5,(ROW()-6)&lt;=$Q$3),INDEX(LINEST(OFFSET(AF405,1-$Q$5,0,$Q$5,1),OFFSET(AG405,1-$Q$5,0,$Q$5,9),TRUE,TRUE),3,1),"")</f>
        <v/>
      </c>
      <c r="BL405" s="9">
        <f>IF(AND((ROW()-6)&lt;=$Q$3,ISNUMBER(AY404)),AY404/$Q$4+AZ404*AG405+BA404*AH405+BB404*AI405+BC404*AJ405+BD404*AK405+BE404*AL405+BF404*AM405+BG404*AN405+BH404*AO405,"")</f>
        <v/>
      </c>
      <c r="BM405">
        <f>IF(ISNUMBER(BL405),AVERAGE(OFFSET(AF404,1-$Q$5,0,$Q$5,1)),"")</f>
        <v/>
      </c>
      <c r="BN405">
        <f>IF(ISNUMBER(BL405),(AF405-BL405)^2,"")</f>
        <v/>
      </c>
      <c r="BO405">
        <f>IF(ISNUMBER(BL405),AF405^2,"")</f>
        <v/>
      </c>
      <c r="BP405">
        <f>IF(ISNUMBER(BL405),(AF405-BM405)^2,"")</f>
        <v/>
      </c>
    </row>
    <row r="406">
      <c r="O406">
        <f>IF($R406="","",IF($Q$1="Weekly",INT(($R406-2)/7),IF($Q$1="Quarterly",YEAR($R406)*4+ROUNDUP(MONTH($R406)/3),YEAR($R406)*12+MONTH($R406))))</f>
        <v/>
      </c>
      <c r="P406">
        <f>IF($R406="","",IF($R407="",1,IF($O406&lt;&gt;$O407,1,0)))</f>
        <v/>
      </c>
      <c r="Q406">
        <f>IF($P406=1,SUM($P$7:$P406),"")</f>
        <v/>
      </c>
      <c r="R406">
        <f>IF($A406="","",IF(ISNUMBER($A406),$A406,IFERROR(DATEVALUE($A406),NA())))</f>
        <v/>
      </c>
      <c r="S406" s="7">
        <f>IFERROR(INDEX($R$7:$R$60000,MATCH(ROW()-6,$Q$7:$Q$60000,0)),"")</f>
        <v/>
      </c>
      <c r="T406">
        <f>IFERROR(INDEX($B$7:$B$60000,MATCH(ROW()-6,$Q$7:$Q$60000,0))*1,"")</f>
        <v/>
      </c>
      <c r="U406">
        <f>IFERROR(INDEX($C$7:$C$60000,MATCH(ROW()-6,$Q$7:$Q$60000,0))*1,"")</f>
        <v/>
      </c>
      <c r="V406">
        <f>IFERROR(INDEX($D$7:$D$60000,MATCH(ROW()-6,$Q$7:$Q$60000,0))*1,"")</f>
        <v/>
      </c>
      <c r="W406">
        <f>IFERROR(INDEX($E$7:$E$60000,MATCH(ROW()-6,$Q$7:$Q$60000,0))*1,"")</f>
        <v/>
      </c>
      <c r="X406">
        <f>IFERROR(INDEX($F$7:$F$60000,MATCH(ROW()-6,$Q$7:$Q$60000,0))*1,"")</f>
        <v/>
      </c>
      <c r="Y406">
        <f>IFERROR(INDEX($G$7:$G$60000,MATCH(ROW()-6,$Q$7:$Q$60000,0))*1,"")</f>
        <v/>
      </c>
      <c r="Z406">
        <f>IFERROR(INDEX($H$7:$H$60000,MATCH(ROW()-6,$Q$7:$Q$60000,0))*1,"")</f>
        <v/>
      </c>
      <c r="AA406">
        <f>IFERROR(INDEX($I$7:$I$60000,MATCH(ROW()-6,$Q$7:$Q$60000,0))*1,"")</f>
        <v/>
      </c>
      <c r="AB406">
        <f>IFERROR(INDEX($J$7:$J$60000,MATCH(ROW()-6,$Q$7:$Q$60000,0))*1,"")</f>
        <v/>
      </c>
      <c r="AC406">
        <f>IFERROR(INDEX($K$7:$K$60000,MATCH(ROW()-6,$Q$7:$Q$60000,0))*1,"")</f>
        <v/>
      </c>
      <c r="AF406" s="9">
        <f>IF(OR($S406="",$S405=""),"",IF($B$5="diff",($T406-$T405),LN($T406/$T405)))</f>
        <v/>
      </c>
      <c r="AG406" s="9">
        <f>IF(OR($S406="",$S405=""),"",IF($C$5="diff",(U406-U405),LN(U406/U405)))</f>
        <v/>
      </c>
      <c r="AH406" s="9">
        <f>IF(OR($S406="",$S405=""),"",IF($D$5="diff",(V406-V405),LN(V406/V405)))</f>
        <v/>
      </c>
      <c r="AI406" s="9">
        <f>IF(OR($S406="",$S405=""),"",IF($E$5="diff",(W406-W405),LN(W406/W405)))</f>
        <v/>
      </c>
      <c r="AJ406" s="9">
        <f>IF(OR($S406="",$S405=""),"",IF($F$5="diff",(X406-X405),LN(X406/X405)))</f>
        <v/>
      </c>
      <c r="AK406" s="9">
        <f>IF(OR($S406="",$S405=""),"",IF($G$5="diff",(Y406-Y405),LN(Y406/Y405)))</f>
        <v/>
      </c>
      <c r="AL406" s="9">
        <f>IF(OR($S406="",$S405=""),"",IF($H$5="diff",(Z406-Z405),LN(Z406/Z405)))</f>
        <v/>
      </c>
      <c r="AM406" s="9">
        <f>IF(OR($S406="",$S405=""),"",IF($I$5="diff",(AA406-AA405),LN(AA406/AA405)))</f>
        <v/>
      </c>
      <c r="AN406" s="9">
        <f>IF(OR($S406="",$S405=""),"",IF($J$5="diff",(AB406-AB405),LN(AB406/AB405)))</f>
        <v/>
      </c>
      <c r="AO406" s="9">
        <f>IF(OR($S406="",$S405=""),"",IF($K$5="diff",(AC406-AC405),LN(AC406/AC405)))</f>
        <v/>
      </c>
      <c r="AR406" s="9">
        <f>IF($AF406="","",$AU$13+$AU$4*AG406+$AU$5*AH406+$AU$6*AI406+$AU$7*AJ406+$AU$8*AK406+$AU$9*AL406+$AU$10*AM406+$AU$11*AN406+$AU$12*AO406)</f>
        <v/>
      </c>
      <c r="AY406" s="10">
        <f>IF(AND((ROW()-7)&gt;=$Q$5,(ROW()-6)&lt;=$Q$3),INDEX(LINEST(OFFSET(AF406,1-$Q$5,0,$Q$5,1),OFFSET(AG406,1-$Q$5,0,$Q$5,9),TRUE,TRUE),1,10)*$Q$4,"")</f>
        <v/>
      </c>
      <c r="AZ406" s="9">
        <f>IF(AND((ROW()-7)&gt;=$Q$5,(ROW()-6)&lt;=$Q$3),INDEX(LINEST(OFFSET(AF406,1-$Q$5,0,$Q$5,1),OFFSET(AG406,1-$Q$5,0,$Q$5,9),TRUE,TRUE),1,9),"")</f>
        <v/>
      </c>
      <c r="BA406" s="9">
        <f>IF(AND((ROW()-7)&gt;=$Q$5,(ROW()-6)&lt;=$Q$3),INDEX(LINEST(OFFSET(AF406,1-$Q$5,0,$Q$5,1),OFFSET(AG406,1-$Q$5,0,$Q$5,9),TRUE,TRUE),1,8),"")</f>
        <v/>
      </c>
      <c r="BB406" s="9">
        <f>IF(AND((ROW()-7)&gt;=$Q$5,(ROW()-6)&lt;=$Q$3),INDEX(LINEST(OFFSET(AF406,1-$Q$5,0,$Q$5,1),OFFSET(AG406,1-$Q$5,0,$Q$5,9),TRUE,TRUE),1,7),"")</f>
        <v/>
      </c>
      <c r="BC406" s="9">
        <f>IF(AND((ROW()-7)&gt;=$Q$5,(ROW()-6)&lt;=$Q$3),INDEX(LINEST(OFFSET(AF406,1-$Q$5,0,$Q$5,1),OFFSET(AG406,1-$Q$5,0,$Q$5,9),TRUE,TRUE),1,6),"")</f>
        <v/>
      </c>
      <c r="BD406" s="9">
        <f>IF(AND((ROW()-7)&gt;=$Q$5,(ROW()-6)&lt;=$Q$3),INDEX(LINEST(OFFSET(AF406,1-$Q$5,0,$Q$5,1),OFFSET(AG406,1-$Q$5,0,$Q$5,9),TRUE,TRUE),1,5),"")</f>
        <v/>
      </c>
      <c r="BE406" s="9">
        <f>IF(AND((ROW()-7)&gt;=$Q$5,(ROW()-6)&lt;=$Q$3),INDEX(LINEST(OFFSET(AF406,1-$Q$5,0,$Q$5,1),OFFSET(AG406,1-$Q$5,0,$Q$5,9),TRUE,TRUE),1,4),"")</f>
        <v/>
      </c>
      <c r="BF406" s="9">
        <f>IF(AND((ROW()-7)&gt;=$Q$5,(ROW()-6)&lt;=$Q$3),INDEX(LINEST(OFFSET(AF406,1-$Q$5,0,$Q$5,1),OFFSET(AG406,1-$Q$5,0,$Q$5,9),TRUE,TRUE),1,3),"")</f>
        <v/>
      </c>
      <c r="BG406" s="9">
        <f>IF(AND((ROW()-7)&gt;=$Q$5,(ROW()-6)&lt;=$Q$3),INDEX(LINEST(OFFSET(AF406,1-$Q$5,0,$Q$5,1),OFFSET(AG406,1-$Q$5,0,$Q$5,9),TRUE,TRUE),1,2),"")</f>
        <v/>
      </c>
      <c r="BH406" s="9">
        <f>IF(AND((ROW()-7)&gt;=$Q$5,(ROW()-6)&lt;=$Q$3),INDEX(LINEST(OFFSET(AF406,1-$Q$5,0,$Q$5,1),OFFSET(AG406,1-$Q$5,0,$Q$5,9),TRUE,TRUE),1,1),"")</f>
        <v/>
      </c>
      <c r="BI406" s="10">
        <f>IF(AND((ROW()-7)&gt;=$Q$5,(ROW()-6)&lt;=$Q$3),INDEX(LINEST(OFFSET(AF406,1-$Q$5,0,$Q$5,1),OFFSET(AG406,1-$Q$5,0,$Q$5,9),TRUE,TRUE),3,1),"")</f>
        <v/>
      </c>
      <c r="BL406" s="9">
        <f>IF(AND((ROW()-6)&lt;=$Q$3,ISNUMBER(AY405)),AY405/$Q$4+AZ405*AG406+BA405*AH406+BB405*AI406+BC405*AJ406+BD405*AK406+BE405*AL406+BF405*AM406+BG405*AN406+BH405*AO406,"")</f>
        <v/>
      </c>
      <c r="BM406">
        <f>IF(ISNUMBER(BL406),AVERAGE(OFFSET(AF405,1-$Q$5,0,$Q$5,1)),"")</f>
        <v/>
      </c>
      <c r="BN406">
        <f>IF(ISNUMBER(BL406),(AF406-BL406)^2,"")</f>
        <v/>
      </c>
      <c r="BO406">
        <f>IF(ISNUMBER(BL406),AF406^2,"")</f>
        <v/>
      </c>
      <c r="BP406">
        <f>IF(ISNUMBER(BL406),(AF406-BM406)^2,"")</f>
        <v/>
      </c>
    </row>
    <row r="407">
      <c r="O407">
        <f>IF($R407="","",IF($Q$1="Weekly",INT(($R407-2)/7),IF($Q$1="Quarterly",YEAR($R407)*4+ROUNDUP(MONTH($R407)/3),YEAR($R407)*12+MONTH($R407))))</f>
        <v/>
      </c>
      <c r="P407">
        <f>IF($R407="","",IF($R408="",1,IF($O407&lt;&gt;$O408,1,0)))</f>
        <v/>
      </c>
      <c r="Q407">
        <f>IF($P407=1,SUM($P$7:$P407),"")</f>
        <v/>
      </c>
      <c r="R407">
        <f>IF($A407="","",IF(ISNUMBER($A407),$A407,IFERROR(DATEVALUE($A407),NA())))</f>
        <v/>
      </c>
      <c r="S407" s="7">
        <f>IFERROR(INDEX($R$7:$R$60000,MATCH(ROW()-6,$Q$7:$Q$60000,0)),"")</f>
        <v/>
      </c>
      <c r="T407">
        <f>IFERROR(INDEX($B$7:$B$60000,MATCH(ROW()-6,$Q$7:$Q$60000,0))*1,"")</f>
        <v/>
      </c>
      <c r="U407">
        <f>IFERROR(INDEX($C$7:$C$60000,MATCH(ROW()-6,$Q$7:$Q$60000,0))*1,"")</f>
        <v/>
      </c>
      <c r="V407">
        <f>IFERROR(INDEX($D$7:$D$60000,MATCH(ROW()-6,$Q$7:$Q$60000,0))*1,"")</f>
        <v/>
      </c>
      <c r="W407">
        <f>IFERROR(INDEX($E$7:$E$60000,MATCH(ROW()-6,$Q$7:$Q$60000,0))*1,"")</f>
        <v/>
      </c>
      <c r="X407">
        <f>IFERROR(INDEX($F$7:$F$60000,MATCH(ROW()-6,$Q$7:$Q$60000,0))*1,"")</f>
        <v/>
      </c>
      <c r="Y407">
        <f>IFERROR(INDEX($G$7:$G$60000,MATCH(ROW()-6,$Q$7:$Q$60000,0))*1,"")</f>
        <v/>
      </c>
      <c r="Z407">
        <f>IFERROR(INDEX($H$7:$H$60000,MATCH(ROW()-6,$Q$7:$Q$60000,0))*1,"")</f>
        <v/>
      </c>
      <c r="AA407">
        <f>IFERROR(INDEX($I$7:$I$60000,MATCH(ROW()-6,$Q$7:$Q$60000,0))*1,"")</f>
        <v/>
      </c>
      <c r="AB407">
        <f>IFERROR(INDEX($J$7:$J$60000,MATCH(ROW()-6,$Q$7:$Q$60000,0))*1,"")</f>
        <v/>
      </c>
      <c r="AC407">
        <f>IFERROR(INDEX($K$7:$K$60000,MATCH(ROW()-6,$Q$7:$Q$60000,0))*1,"")</f>
        <v/>
      </c>
      <c r="AF407" s="9">
        <f>IF(OR($S407="",$S406=""),"",IF($B$5="diff",($T407-$T406),LN($T407/$T406)))</f>
        <v/>
      </c>
      <c r="AG407" s="9">
        <f>IF(OR($S407="",$S406=""),"",IF($C$5="diff",(U407-U406),LN(U407/U406)))</f>
        <v/>
      </c>
      <c r="AH407" s="9">
        <f>IF(OR($S407="",$S406=""),"",IF($D$5="diff",(V407-V406),LN(V407/V406)))</f>
        <v/>
      </c>
      <c r="AI407" s="9">
        <f>IF(OR($S407="",$S406=""),"",IF($E$5="diff",(W407-W406),LN(W407/W406)))</f>
        <v/>
      </c>
      <c r="AJ407" s="9">
        <f>IF(OR($S407="",$S406=""),"",IF($F$5="diff",(X407-X406),LN(X407/X406)))</f>
        <v/>
      </c>
      <c r="AK407" s="9">
        <f>IF(OR($S407="",$S406=""),"",IF($G$5="diff",(Y407-Y406),LN(Y407/Y406)))</f>
        <v/>
      </c>
      <c r="AL407" s="9">
        <f>IF(OR($S407="",$S406=""),"",IF($H$5="diff",(Z407-Z406),LN(Z407/Z406)))</f>
        <v/>
      </c>
      <c r="AM407" s="9">
        <f>IF(OR($S407="",$S406=""),"",IF($I$5="diff",(AA407-AA406),LN(AA407/AA406)))</f>
        <v/>
      </c>
      <c r="AN407" s="9">
        <f>IF(OR($S407="",$S406=""),"",IF($J$5="diff",(AB407-AB406),LN(AB407/AB406)))</f>
        <v/>
      </c>
      <c r="AO407" s="9">
        <f>IF(OR($S407="",$S406=""),"",IF($K$5="diff",(AC407-AC406),LN(AC407/AC406)))</f>
        <v/>
      </c>
      <c r="AR407" s="9">
        <f>IF($AF407="","",$AU$13+$AU$4*AG407+$AU$5*AH407+$AU$6*AI407+$AU$7*AJ407+$AU$8*AK407+$AU$9*AL407+$AU$10*AM407+$AU$11*AN407+$AU$12*AO407)</f>
        <v/>
      </c>
      <c r="AY407" s="10">
        <f>IF(AND((ROW()-7)&gt;=$Q$5,(ROW()-6)&lt;=$Q$3),INDEX(LINEST(OFFSET(AF407,1-$Q$5,0,$Q$5,1),OFFSET(AG407,1-$Q$5,0,$Q$5,9),TRUE,TRUE),1,10)*$Q$4,"")</f>
        <v/>
      </c>
      <c r="AZ407" s="9">
        <f>IF(AND((ROW()-7)&gt;=$Q$5,(ROW()-6)&lt;=$Q$3),INDEX(LINEST(OFFSET(AF407,1-$Q$5,0,$Q$5,1),OFFSET(AG407,1-$Q$5,0,$Q$5,9),TRUE,TRUE),1,9),"")</f>
        <v/>
      </c>
      <c r="BA407" s="9">
        <f>IF(AND((ROW()-7)&gt;=$Q$5,(ROW()-6)&lt;=$Q$3),INDEX(LINEST(OFFSET(AF407,1-$Q$5,0,$Q$5,1),OFFSET(AG407,1-$Q$5,0,$Q$5,9),TRUE,TRUE),1,8),"")</f>
        <v/>
      </c>
      <c r="BB407" s="9">
        <f>IF(AND((ROW()-7)&gt;=$Q$5,(ROW()-6)&lt;=$Q$3),INDEX(LINEST(OFFSET(AF407,1-$Q$5,0,$Q$5,1),OFFSET(AG407,1-$Q$5,0,$Q$5,9),TRUE,TRUE),1,7),"")</f>
        <v/>
      </c>
      <c r="BC407" s="9">
        <f>IF(AND((ROW()-7)&gt;=$Q$5,(ROW()-6)&lt;=$Q$3),INDEX(LINEST(OFFSET(AF407,1-$Q$5,0,$Q$5,1),OFFSET(AG407,1-$Q$5,0,$Q$5,9),TRUE,TRUE),1,6),"")</f>
        <v/>
      </c>
      <c r="BD407" s="9">
        <f>IF(AND((ROW()-7)&gt;=$Q$5,(ROW()-6)&lt;=$Q$3),INDEX(LINEST(OFFSET(AF407,1-$Q$5,0,$Q$5,1),OFFSET(AG407,1-$Q$5,0,$Q$5,9),TRUE,TRUE),1,5),"")</f>
        <v/>
      </c>
      <c r="BE407" s="9">
        <f>IF(AND((ROW()-7)&gt;=$Q$5,(ROW()-6)&lt;=$Q$3),INDEX(LINEST(OFFSET(AF407,1-$Q$5,0,$Q$5,1),OFFSET(AG407,1-$Q$5,0,$Q$5,9),TRUE,TRUE),1,4),"")</f>
        <v/>
      </c>
      <c r="BF407" s="9">
        <f>IF(AND((ROW()-7)&gt;=$Q$5,(ROW()-6)&lt;=$Q$3),INDEX(LINEST(OFFSET(AF407,1-$Q$5,0,$Q$5,1),OFFSET(AG407,1-$Q$5,0,$Q$5,9),TRUE,TRUE),1,3),"")</f>
        <v/>
      </c>
      <c r="BG407" s="9">
        <f>IF(AND((ROW()-7)&gt;=$Q$5,(ROW()-6)&lt;=$Q$3),INDEX(LINEST(OFFSET(AF407,1-$Q$5,0,$Q$5,1),OFFSET(AG407,1-$Q$5,0,$Q$5,9),TRUE,TRUE),1,2),"")</f>
        <v/>
      </c>
      <c r="BH407" s="9">
        <f>IF(AND((ROW()-7)&gt;=$Q$5,(ROW()-6)&lt;=$Q$3),INDEX(LINEST(OFFSET(AF407,1-$Q$5,0,$Q$5,1),OFFSET(AG407,1-$Q$5,0,$Q$5,9),TRUE,TRUE),1,1),"")</f>
        <v/>
      </c>
      <c r="BI407" s="10">
        <f>IF(AND((ROW()-7)&gt;=$Q$5,(ROW()-6)&lt;=$Q$3),INDEX(LINEST(OFFSET(AF407,1-$Q$5,0,$Q$5,1),OFFSET(AG407,1-$Q$5,0,$Q$5,9),TRUE,TRUE),3,1),"")</f>
        <v/>
      </c>
      <c r="BL407" s="9">
        <f>IF(AND((ROW()-6)&lt;=$Q$3,ISNUMBER(AY406)),AY406/$Q$4+AZ406*AG407+BA406*AH407+BB406*AI407+BC406*AJ407+BD406*AK407+BE406*AL407+BF406*AM407+BG406*AN407+BH406*AO407,"")</f>
        <v/>
      </c>
      <c r="BM407">
        <f>IF(ISNUMBER(BL407),AVERAGE(OFFSET(AF406,1-$Q$5,0,$Q$5,1)),"")</f>
        <v/>
      </c>
      <c r="BN407">
        <f>IF(ISNUMBER(BL407),(AF407-BL407)^2,"")</f>
        <v/>
      </c>
      <c r="BO407">
        <f>IF(ISNUMBER(BL407),AF407^2,"")</f>
        <v/>
      </c>
      <c r="BP407">
        <f>IF(ISNUMBER(BL407),(AF407-BM407)^2,"")</f>
        <v/>
      </c>
    </row>
    <row r="408">
      <c r="O408">
        <f>IF($R408="","",IF($Q$1="Weekly",INT(($R408-2)/7),IF($Q$1="Quarterly",YEAR($R408)*4+ROUNDUP(MONTH($R408)/3),YEAR($R408)*12+MONTH($R408))))</f>
        <v/>
      </c>
      <c r="P408">
        <f>IF($R408="","",IF($R409="",1,IF($O408&lt;&gt;$O409,1,0)))</f>
        <v/>
      </c>
      <c r="Q408">
        <f>IF($P408=1,SUM($P$7:$P408),"")</f>
        <v/>
      </c>
      <c r="R408">
        <f>IF($A408="","",IF(ISNUMBER($A408),$A408,IFERROR(DATEVALUE($A408),NA())))</f>
        <v/>
      </c>
      <c r="S408" s="7">
        <f>IFERROR(INDEX($R$7:$R$60000,MATCH(ROW()-6,$Q$7:$Q$60000,0)),"")</f>
        <v/>
      </c>
      <c r="T408">
        <f>IFERROR(INDEX($B$7:$B$60000,MATCH(ROW()-6,$Q$7:$Q$60000,0))*1,"")</f>
        <v/>
      </c>
      <c r="U408">
        <f>IFERROR(INDEX($C$7:$C$60000,MATCH(ROW()-6,$Q$7:$Q$60000,0))*1,"")</f>
        <v/>
      </c>
      <c r="V408">
        <f>IFERROR(INDEX($D$7:$D$60000,MATCH(ROW()-6,$Q$7:$Q$60000,0))*1,"")</f>
        <v/>
      </c>
      <c r="W408">
        <f>IFERROR(INDEX($E$7:$E$60000,MATCH(ROW()-6,$Q$7:$Q$60000,0))*1,"")</f>
        <v/>
      </c>
      <c r="X408">
        <f>IFERROR(INDEX($F$7:$F$60000,MATCH(ROW()-6,$Q$7:$Q$60000,0))*1,"")</f>
        <v/>
      </c>
      <c r="Y408">
        <f>IFERROR(INDEX($G$7:$G$60000,MATCH(ROW()-6,$Q$7:$Q$60000,0))*1,"")</f>
        <v/>
      </c>
      <c r="Z408">
        <f>IFERROR(INDEX($H$7:$H$60000,MATCH(ROW()-6,$Q$7:$Q$60000,0))*1,"")</f>
        <v/>
      </c>
      <c r="AA408">
        <f>IFERROR(INDEX($I$7:$I$60000,MATCH(ROW()-6,$Q$7:$Q$60000,0))*1,"")</f>
        <v/>
      </c>
      <c r="AB408">
        <f>IFERROR(INDEX($J$7:$J$60000,MATCH(ROW()-6,$Q$7:$Q$60000,0))*1,"")</f>
        <v/>
      </c>
      <c r="AC408">
        <f>IFERROR(INDEX($K$7:$K$60000,MATCH(ROW()-6,$Q$7:$Q$60000,0))*1,"")</f>
        <v/>
      </c>
      <c r="AF408" s="9">
        <f>IF(OR($S408="",$S407=""),"",IF($B$5="diff",($T408-$T407),LN($T408/$T407)))</f>
        <v/>
      </c>
      <c r="AG408" s="9">
        <f>IF(OR($S408="",$S407=""),"",IF($C$5="diff",(U408-U407),LN(U408/U407)))</f>
        <v/>
      </c>
      <c r="AH408" s="9">
        <f>IF(OR($S408="",$S407=""),"",IF($D$5="diff",(V408-V407),LN(V408/V407)))</f>
        <v/>
      </c>
      <c r="AI408" s="9">
        <f>IF(OR($S408="",$S407=""),"",IF($E$5="diff",(W408-W407),LN(W408/W407)))</f>
        <v/>
      </c>
      <c r="AJ408" s="9">
        <f>IF(OR($S408="",$S407=""),"",IF($F$5="diff",(X408-X407),LN(X408/X407)))</f>
        <v/>
      </c>
      <c r="AK408" s="9">
        <f>IF(OR($S408="",$S407=""),"",IF($G$5="diff",(Y408-Y407),LN(Y408/Y407)))</f>
        <v/>
      </c>
      <c r="AL408" s="9">
        <f>IF(OR($S408="",$S407=""),"",IF($H$5="diff",(Z408-Z407),LN(Z408/Z407)))</f>
        <v/>
      </c>
      <c r="AM408" s="9">
        <f>IF(OR($S408="",$S407=""),"",IF($I$5="diff",(AA408-AA407),LN(AA408/AA407)))</f>
        <v/>
      </c>
      <c r="AN408" s="9">
        <f>IF(OR($S408="",$S407=""),"",IF($J$5="diff",(AB408-AB407),LN(AB408/AB407)))</f>
        <v/>
      </c>
      <c r="AO408" s="9">
        <f>IF(OR($S408="",$S407=""),"",IF($K$5="diff",(AC408-AC407),LN(AC408/AC407)))</f>
        <v/>
      </c>
      <c r="AR408" s="9">
        <f>IF($AF408="","",$AU$13+$AU$4*AG408+$AU$5*AH408+$AU$6*AI408+$AU$7*AJ408+$AU$8*AK408+$AU$9*AL408+$AU$10*AM408+$AU$11*AN408+$AU$12*AO408)</f>
        <v/>
      </c>
      <c r="AY408" s="10">
        <f>IF(AND((ROW()-7)&gt;=$Q$5,(ROW()-6)&lt;=$Q$3),INDEX(LINEST(OFFSET(AF408,1-$Q$5,0,$Q$5,1),OFFSET(AG408,1-$Q$5,0,$Q$5,9),TRUE,TRUE),1,10)*$Q$4,"")</f>
        <v/>
      </c>
      <c r="AZ408" s="9">
        <f>IF(AND((ROW()-7)&gt;=$Q$5,(ROW()-6)&lt;=$Q$3),INDEX(LINEST(OFFSET(AF408,1-$Q$5,0,$Q$5,1),OFFSET(AG408,1-$Q$5,0,$Q$5,9),TRUE,TRUE),1,9),"")</f>
        <v/>
      </c>
      <c r="BA408" s="9">
        <f>IF(AND((ROW()-7)&gt;=$Q$5,(ROW()-6)&lt;=$Q$3),INDEX(LINEST(OFFSET(AF408,1-$Q$5,0,$Q$5,1),OFFSET(AG408,1-$Q$5,0,$Q$5,9),TRUE,TRUE),1,8),"")</f>
        <v/>
      </c>
      <c r="BB408" s="9">
        <f>IF(AND((ROW()-7)&gt;=$Q$5,(ROW()-6)&lt;=$Q$3),INDEX(LINEST(OFFSET(AF408,1-$Q$5,0,$Q$5,1),OFFSET(AG408,1-$Q$5,0,$Q$5,9),TRUE,TRUE),1,7),"")</f>
        <v/>
      </c>
      <c r="BC408" s="9">
        <f>IF(AND((ROW()-7)&gt;=$Q$5,(ROW()-6)&lt;=$Q$3),INDEX(LINEST(OFFSET(AF408,1-$Q$5,0,$Q$5,1),OFFSET(AG408,1-$Q$5,0,$Q$5,9),TRUE,TRUE),1,6),"")</f>
        <v/>
      </c>
      <c r="BD408" s="9">
        <f>IF(AND((ROW()-7)&gt;=$Q$5,(ROW()-6)&lt;=$Q$3),INDEX(LINEST(OFFSET(AF408,1-$Q$5,0,$Q$5,1),OFFSET(AG408,1-$Q$5,0,$Q$5,9),TRUE,TRUE),1,5),"")</f>
        <v/>
      </c>
      <c r="BE408" s="9">
        <f>IF(AND((ROW()-7)&gt;=$Q$5,(ROW()-6)&lt;=$Q$3),INDEX(LINEST(OFFSET(AF408,1-$Q$5,0,$Q$5,1),OFFSET(AG408,1-$Q$5,0,$Q$5,9),TRUE,TRUE),1,4),"")</f>
        <v/>
      </c>
      <c r="BF408" s="9">
        <f>IF(AND((ROW()-7)&gt;=$Q$5,(ROW()-6)&lt;=$Q$3),INDEX(LINEST(OFFSET(AF408,1-$Q$5,0,$Q$5,1),OFFSET(AG408,1-$Q$5,0,$Q$5,9),TRUE,TRUE),1,3),"")</f>
        <v/>
      </c>
      <c r="BG408" s="9">
        <f>IF(AND((ROW()-7)&gt;=$Q$5,(ROW()-6)&lt;=$Q$3),INDEX(LINEST(OFFSET(AF408,1-$Q$5,0,$Q$5,1),OFFSET(AG408,1-$Q$5,0,$Q$5,9),TRUE,TRUE),1,2),"")</f>
        <v/>
      </c>
      <c r="BH408" s="9">
        <f>IF(AND((ROW()-7)&gt;=$Q$5,(ROW()-6)&lt;=$Q$3),INDEX(LINEST(OFFSET(AF408,1-$Q$5,0,$Q$5,1),OFFSET(AG408,1-$Q$5,0,$Q$5,9),TRUE,TRUE),1,1),"")</f>
        <v/>
      </c>
      <c r="BI408" s="10">
        <f>IF(AND((ROW()-7)&gt;=$Q$5,(ROW()-6)&lt;=$Q$3),INDEX(LINEST(OFFSET(AF408,1-$Q$5,0,$Q$5,1),OFFSET(AG408,1-$Q$5,0,$Q$5,9),TRUE,TRUE),3,1),"")</f>
        <v/>
      </c>
      <c r="BL408" s="9">
        <f>IF(AND((ROW()-6)&lt;=$Q$3,ISNUMBER(AY407)),AY407/$Q$4+AZ407*AG408+BA407*AH408+BB407*AI408+BC407*AJ408+BD407*AK408+BE407*AL408+BF407*AM408+BG407*AN408+BH407*AO408,"")</f>
        <v/>
      </c>
      <c r="BM408">
        <f>IF(ISNUMBER(BL408),AVERAGE(OFFSET(AF407,1-$Q$5,0,$Q$5,1)),"")</f>
        <v/>
      </c>
      <c r="BN408">
        <f>IF(ISNUMBER(BL408),(AF408-BL408)^2,"")</f>
        <v/>
      </c>
      <c r="BO408">
        <f>IF(ISNUMBER(BL408),AF408^2,"")</f>
        <v/>
      </c>
      <c r="BP408">
        <f>IF(ISNUMBER(BL408),(AF408-BM408)^2,"")</f>
        <v/>
      </c>
    </row>
    <row r="409">
      <c r="O409">
        <f>IF($R409="","",IF($Q$1="Weekly",INT(($R409-2)/7),IF($Q$1="Quarterly",YEAR($R409)*4+ROUNDUP(MONTH($R409)/3),YEAR($R409)*12+MONTH($R409))))</f>
        <v/>
      </c>
      <c r="P409">
        <f>IF($R409="","",IF($R410="",1,IF($O409&lt;&gt;$O410,1,0)))</f>
        <v/>
      </c>
      <c r="Q409">
        <f>IF($P409=1,SUM($P$7:$P409),"")</f>
        <v/>
      </c>
      <c r="R409">
        <f>IF($A409="","",IF(ISNUMBER($A409),$A409,IFERROR(DATEVALUE($A409),NA())))</f>
        <v/>
      </c>
      <c r="S409" s="7">
        <f>IFERROR(INDEX($R$7:$R$60000,MATCH(ROW()-6,$Q$7:$Q$60000,0)),"")</f>
        <v/>
      </c>
      <c r="T409">
        <f>IFERROR(INDEX($B$7:$B$60000,MATCH(ROW()-6,$Q$7:$Q$60000,0))*1,"")</f>
        <v/>
      </c>
      <c r="U409">
        <f>IFERROR(INDEX($C$7:$C$60000,MATCH(ROW()-6,$Q$7:$Q$60000,0))*1,"")</f>
        <v/>
      </c>
      <c r="V409">
        <f>IFERROR(INDEX($D$7:$D$60000,MATCH(ROW()-6,$Q$7:$Q$60000,0))*1,"")</f>
        <v/>
      </c>
      <c r="W409">
        <f>IFERROR(INDEX($E$7:$E$60000,MATCH(ROW()-6,$Q$7:$Q$60000,0))*1,"")</f>
        <v/>
      </c>
      <c r="X409">
        <f>IFERROR(INDEX($F$7:$F$60000,MATCH(ROW()-6,$Q$7:$Q$60000,0))*1,"")</f>
        <v/>
      </c>
      <c r="Y409">
        <f>IFERROR(INDEX($G$7:$G$60000,MATCH(ROW()-6,$Q$7:$Q$60000,0))*1,"")</f>
        <v/>
      </c>
      <c r="Z409">
        <f>IFERROR(INDEX($H$7:$H$60000,MATCH(ROW()-6,$Q$7:$Q$60000,0))*1,"")</f>
        <v/>
      </c>
      <c r="AA409">
        <f>IFERROR(INDEX($I$7:$I$60000,MATCH(ROW()-6,$Q$7:$Q$60000,0))*1,"")</f>
        <v/>
      </c>
      <c r="AB409">
        <f>IFERROR(INDEX($J$7:$J$60000,MATCH(ROW()-6,$Q$7:$Q$60000,0))*1,"")</f>
        <v/>
      </c>
      <c r="AC409">
        <f>IFERROR(INDEX($K$7:$K$60000,MATCH(ROW()-6,$Q$7:$Q$60000,0))*1,"")</f>
        <v/>
      </c>
      <c r="AF409" s="9">
        <f>IF(OR($S409="",$S408=""),"",IF($B$5="diff",($T409-$T408),LN($T409/$T408)))</f>
        <v/>
      </c>
      <c r="AG409" s="9">
        <f>IF(OR($S409="",$S408=""),"",IF($C$5="diff",(U409-U408),LN(U409/U408)))</f>
        <v/>
      </c>
      <c r="AH409" s="9">
        <f>IF(OR($S409="",$S408=""),"",IF($D$5="diff",(V409-V408),LN(V409/V408)))</f>
        <v/>
      </c>
      <c r="AI409" s="9">
        <f>IF(OR($S409="",$S408=""),"",IF($E$5="diff",(W409-W408),LN(W409/W408)))</f>
        <v/>
      </c>
      <c r="AJ409" s="9">
        <f>IF(OR($S409="",$S408=""),"",IF($F$5="diff",(X409-X408),LN(X409/X408)))</f>
        <v/>
      </c>
      <c r="AK409" s="9">
        <f>IF(OR($S409="",$S408=""),"",IF($G$5="diff",(Y409-Y408),LN(Y409/Y408)))</f>
        <v/>
      </c>
      <c r="AL409" s="9">
        <f>IF(OR($S409="",$S408=""),"",IF($H$5="diff",(Z409-Z408),LN(Z409/Z408)))</f>
        <v/>
      </c>
      <c r="AM409" s="9">
        <f>IF(OR($S409="",$S408=""),"",IF($I$5="diff",(AA409-AA408),LN(AA409/AA408)))</f>
        <v/>
      </c>
      <c r="AN409" s="9">
        <f>IF(OR($S409="",$S408=""),"",IF($J$5="diff",(AB409-AB408),LN(AB409/AB408)))</f>
        <v/>
      </c>
      <c r="AO409" s="9">
        <f>IF(OR($S409="",$S408=""),"",IF($K$5="diff",(AC409-AC408),LN(AC409/AC408)))</f>
        <v/>
      </c>
      <c r="AR409" s="9">
        <f>IF($AF409="","",$AU$13+$AU$4*AG409+$AU$5*AH409+$AU$6*AI409+$AU$7*AJ409+$AU$8*AK409+$AU$9*AL409+$AU$10*AM409+$AU$11*AN409+$AU$12*AO409)</f>
        <v/>
      </c>
      <c r="AY409" s="10">
        <f>IF(AND((ROW()-7)&gt;=$Q$5,(ROW()-6)&lt;=$Q$3),INDEX(LINEST(OFFSET(AF409,1-$Q$5,0,$Q$5,1),OFFSET(AG409,1-$Q$5,0,$Q$5,9),TRUE,TRUE),1,10)*$Q$4,"")</f>
        <v/>
      </c>
      <c r="AZ409" s="9">
        <f>IF(AND((ROW()-7)&gt;=$Q$5,(ROW()-6)&lt;=$Q$3),INDEX(LINEST(OFFSET(AF409,1-$Q$5,0,$Q$5,1),OFFSET(AG409,1-$Q$5,0,$Q$5,9),TRUE,TRUE),1,9),"")</f>
        <v/>
      </c>
      <c r="BA409" s="9">
        <f>IF(AND((ROW()-7)&gt;=$Q$5,(ROW()-6)&lt;=$Q$3),INDEX(LINEST(OFFSET(AF409,1-$Q$5,0,$Q$5,1),OFFSET(AG409,1-$Q$5,0,$Q$5,9),TRUE,TRUE),1,8),"")</f>
        <v/>
      </c>
      <c r="BB409" s="9">
        <f>IF(AND((ROW()-7)&gt;=$Q$5,(ROW()-6)&lt;=$Q$3),INDEX(LINEST(OFFSET(AF409,1-$Q$5,0,$Q$5,1),OFFSET(AG409,1-$Q$5,0,$Q$5,9),TRUE,TRUE),1,7),"")</f>
        <v/>
      </c>
      <c r="BC409" s="9">
        <f>IF(AND((ROW()-7)&gt;=$Q$5,(ROW()-6)&lt;=$Q$3),INDEX(LINEST(OFFSET(AF409,1-$Q$5,0,$Q$5,1),OFFSET(AG409,1-$Q$5,0,$Q$5,9),TRUE,TRUE),1,6),"")</f>
        <v/>
      </c>
      <c r="BD409" s="9">
        <f>IF(AND((ROW()-7)&gt;=$Q$5,(ROW()-6)&lt;=$Q$3),INDEX(LINEST(OFFSET(AF409,1-$Q$5,0,$Q$5,1),OFFSET(AG409,1-$Q$5,0,$Q$5,9),TRUE,TRUE),1,5),"")</f>
        <v/>
      </c>
      <c r="BE409" s="9">
        <f>IF(AND((ROW()-7)&gt;=$Q$5,(ROW()-6)&lt;=$Q$3),INDEX(LINEST(OFFSET(AF409,1-$Q$5,0,$Q$5,1),OFFSET(AG409,1-$Q$5,0,$Q$5,9),TRUE,TRUE),1,4),"")</f>
        <v/>
      </c>
      <c r="BF409" s="9">
        <f>IF(AND((ROW()-7)&gt;=$Q$5,(ROW()-6)&lt;=$Q$3),INDEX(LINEST(OFFSET(AF409,1-$Q$5,0,$Q$5,1),OFFSET(AG409,1-$Q$5,0,$Q$5,9),TRUE,TRUE),1,3),"")</f>
        <v/>
      </c>
      <c r="BG409" s="9">
        <f>IF(AND((ROW()-7)&gt;=$Q$5,(ROW()-6)&lt;=$Q$3),INDEX(LINEST(OFFSET(AF409,1-$Q$5,0,$Q$5,1),OFFSET(AG409,1-$Q$5,0,$Q$5,9),TRUE,TRUE),1,2),"")</f>
        <v/>
      </c>
      <c r="BH409" s="9">
        <f>IF(AND((ROW()-7)&gt;=$Q$5,(ROW()-6)&lt;=$Q$3),INDEX(LINEST(OFFSET(AF409,1-$Q$5,0,$Q$5,1),OFFSET(AG409,1-$Q$5,0,$Q$5,9),TRUE,TRUE),1,1),"")</f>
        <v/>
      </c>
      <c r="BI409" s="10">
        <f>IF(AND((ROW()-7)&gt;=$Q$5,(ROW()-6)&lt;=$Q$3),INDEX(LINEST(OFFSET(AF409,1-$Q$5,0,$Q$5,1),OFFSET(AG409,1-$Q$5,0,$Q$5,9),TRUE,TRUE),3,1),"")</f>
        <v/>
      </c>
      <c r="BL409" s="9">
        <f>IF(AND((ROW()-6)&lt;=$Q$3,ISNUMBER(AY408)),AY408/$Q$4+AZ408*AG409+BA408*AH409+BB408*AI409+BC408*AJ409+BD408*AK409+BE408*AL409+BF408*AM409+BG408*AN409+BH408*AO409,"")</f>
        <v/>
      </c>
      <c r="BM409">
        <f>IF(ISNUMBER(BL409),AVERAGE(OFFSET(AF408,1-$Q$5,0,$Q$5,1)),"")</f>
        <v/>
      </c>
      <c r="BN409">
        <f>IF(ISNUMBER(BL409),(AF409-BL409)^2,"")</f>
        <v/>
      </c>
      <c r="BO409">
        <f>IF(ISNUMBER(BL409),AF409^2,"")</f>
        <v/>
      </c>
      <c r="BP409">
        <f>IF(ISNUMBER(BL409),(AF409-BM409)^2,"")</f>
        <v/>
      </c>
    </row>
    <row r="410">
      <c r="O410">
        <f>IF($R410="","",IF($Q$1="Weekly",INT(($R410-2)/7),IF($Q$1="Quarterly",YEAR($R410)*4+ROUNDUP(MONTH($R410)/3),YEAR($R410)*12+MONTH($R410))))</f>
        <v/>
      </c>
      <c r="P410">
        <f>IF($R410="","",IF($R411="",1,IF($O410&lt;&gt;$O411,1,0)))</f>
        <v/>
      </c>
      <c r="Q410">
        <f>IF($P410=1,SUM($P$7:$P410),"")</f>
        <v/>
      </c>
      <c r="R410">
        <f>IF($A410="","",IF(ISNUMBER($A410),$A410,IFERROR(DATEVALUE($A410),NA())))</f>
        <v/>
      </c>
      <c r="S410" s="7">
        <f>IFERROR(INDEX($R$7:$R$60000,MATCH(ROW()-6,$Q$7:$Q$60000,0)),"")</f>
        <v/>
      </c>
      <c r="T410">
        <f>IFERROR(INDEX($B$7:$B$60000,MATCH(ROW()-6,$Q$7:$Q$60000,0))*1,"")</f>
        <v/>
      </c>
      <c r="U410">
        <f>IFERROR(INDEX($C$7:$C$60000,MATCH(ROW()-6,$Q$7:$Q$60000,0))*1,"")</f>
        <v/>
      </c>
      <c r="V410">
        <f>IFERROR(INDEX($D$7:$D$60000,MATCH(ROW()-6,$Q$7:$Q$60000,0))*1,"")</f>
        <v/>
      </c>
      <c r="W410">
        <f>IFERROR(INDEX($E$7:$E$60000,MATCH(ROW()-6,$Q$7:$Q$60000,0))*1,"")</f>
        <v/>
      </c>
      <c r="X410">
        <f>IFERROR(INDEX($F$7:$F$60000,MATCH(ROW()-6,$Q$7:$Q$60000,0))*1,"")</f>
        <v/>
      </c>
      <c r="Y410">
        <f>IFERROR(INDEX($G$7:$G$60000,MATCH(ROW()-6,$Q$7:$Q$60000,0))*1,"")</f>
        <v/>
      </c>
      <c r="Z410">
        <f>IFERROR(INDEX($H$7:$H$60000,MATCH(ROW()-6,$Q$7:$Q$60000,0))*1,"")</f>
        <v/>
      </c>
      <c r="AA410">
        <f>IFERROR(INDEX($I$7:$I$60000,MATCH(ROW()-6,$Q$7:$Q$60000,0))*1,"")</f>
        <v/>
      </c>
      <c r="AB410">
        <f>IFERROR(INDEX($J$7:$J$60000,MATCH(ROW()-6,$Q$7:$Q$60000,0))*1,"")</f>
        <v/>
      </c>
      <c r="AC410">
        <f>IFERROR(INDEX($K$7:$K$60000,MATCH(ROW()-6,$Q$7:$Q$60000,0))*1,"")</f>
        <v/>
      </c>
      <c r="AF410" s="9">
        <f>IF(OR($S410="",$S409=""),"",IF($B$5="diff",($T410-$T409),LN($T410/$T409)))</f>
        <v/>
      </c>
      <c r="AG410" s="9">
        <f>IF(OR($S410="",$S409=""),"",IF($C$5="diff",(U410-U409),LN(U410/U409)))</f>
        <v/>
      </c>
      <c r="AH410" s="9">
        <f>IF(OR($S410="",$S409=""),"",IF($D$5="diff",(V410-V409),LN(V410/V409)))</f>
        <v/>
      </c>
      <c r="AI410" s="9">
        <f>IF(OR($S410="",$S409=""),"",IF($E$5="diff",(W410-W409),LN(W410/W409)))</f>
        <v/>
      </c>
      <c r="AJ410" s="9">
        <f>IF(OR($S410="",$S409=""),"",IF($F$5="diff",(X410-X409),LN(X410/X409)))</f>
        <v/>
      </c>
      <c r="AK410" s="9">
        <f>IF(OR($S410="",$S409=""),"",IF($G$5="diff",(Y410-Y409),LN(Y410/Y409)))</f>
        <v/>
      </c>
      <c r="AL410" s="9">
        <f>IF(OR($S410="",$S409=""),"",IF($H$5="diff",(Z410-Z409),LN(Z410/Z409)))</f>
        <v/>
      </c>
      <c r="AM410" s="9">
        <f>IF(OR($S410="",$S409=""),"",IF($I$5="diff",(AA410-AA409),LN(AA410/AA409)))</f>
        <v/>
      </c>
      <c r="AN410" s="9">
        <f>IF(OR($S410="",$S409=""),"",IF($J$5="diff",(AB410-AB409),LN(AB410/AB409)))</f>
        <v/>
      </c>
      <c r="AO410" s="9">
        <f>IF(OR($S410="",$S409=""),"",IF($K$5="diff",(AC410-AC409),LN(AC410/AC409)))</f>
        <v/>
      </c>
      <c r="AR410" s="9">
        <f>IF($AF410="","",$AU$13+$AU$4*AG410+$AU$5*AH410+$AU$6*AI410+$AU$7*AJ410+$AU$8*AK410+$AU$9*AL410+$AU$10*AM410+$AU$11*AN410+$AU$12*AO410)</f>
        <v/>
      </c>
      <c r="AY410" s="10">
        <f>IF(AND((ROW()-7)&gt;=$Q$5,(ROW()-6)&lt;=$Q$3),INDEX(LINEST(OFFSET(AF410,1-$Q$5,0,$Q$5,1),OFFSET(AG410,1-$Q$5,0,$Q$5,9),TRUE,TRUE),1,10)*$Q$4,"")</f>
        <v/>
      </c>
      <c r="AZ410" s="9">
        <f>IF(AND((ROW()-7)&gt;=$Q$5,(ROW()-6)&lt;=$Q$3),INDEX(LINEST(OFFSET(AF410,1-$Q$5,0,$Q$5,1),OFFSET(AG410,1-$Q$5,0,$Q$5,9),TRUE,TRUE),1,9),"")</f>
        <v/>
      </c>
      <c r="BA410" s="9">
        <f>IF(AND((ROW()-7)&gt;=$Q$5,(ROW()-6)&lt;=$Q$3),INDEX(LINEST(OFFSET(AF410,1-$Q$5,0,$Q$5,1),OFFSET(AG410,1-$Q$5,0,$Q$5,9),TRUE,TRUE),1,8),"")</f>
        <v/>
      </c>
      <c r="BB410" s="9">
        <f>IF(AND((ROW()-7)&gt;=$Q$5,(ROW()-6)&lt;=$Q$3),INDEX(LINEST(OFFSET(AF410,1-$Q$5,0,$Q$5,1),OFFSET(AG410,1-$Q$5,0,$Q$5,9),TRUE,TRUE),1,7),"")</f>
        <v/>
      </c>
      <c r="BC410" s="9">
        <f>IF(AND((ROW()-7)&gt;=$Q$5,(ROW()-6)&lt;=$Q$3),INDEX(LINEST(OFFSET(AF410,1-$Q$5,0,$Q$5,1),OFFSET(AG410,1-$Q$5,0,$Q$5,9),TRUE,TRUE),1,6),"")</f>
        <v/>
      </c>
      <c r="BD410" s="9">
        <f>IF(AND((ROW()-7)&gt;=$Q$5,(ROW()-6)&lt;=$Q$3),INDEX(LINEST(OFFSET(AF410,1-$Q$5,0,$Q$5,1),OFFSET(AG410,1-$Q$5,0,$Q$5,9),TRUE,TRUE),1,5),"")</f>
        <v/>
      </c>
      <c r="BE410" s="9">
        <f>IF(AND((ROW()-7)&gt;=$Q$5,(ROW()-6)&lt;=$Q$3),INDEX(LINEST(OFFSET(AF410,1-$Q$5,0,$Q$5,1),OFFSET(AG410,1-$Q$5,0,$Q$5,9),TRUE,TRUE),1,4),"")</f>
        <v/>
      </c>
      <c r="BF410" s="9">
        <f>IF(AND((ROW()-7)&gt;=$Q$5,(ROW()-6)&lt;=$Q$3),INDEX(LINEST(OFFSET(AF410,1-$Q$5,0,$Q$5,1),OFFSET(AG410,1-$Q$5,0,$Q$5,9),TRUE,TRUE),1,3),"")</f>
        <v/>
      </c>
      <c r="BG410" s="9">
        <f>IF(AND((ROW()-7)&gt;=$Q$5,(ROW()-6)&lt;=$Q$3),INDEX(LINEST(OFFSET(AF410,1-$Q$5,0,$Q$5,1),OFFSET(AG410,1-$Q$5,0,$Q$5,9),TRUE,TRUE),1,2),"")</f>
        <v/>
      </c>
      <c r="BH410" s="9">
        <f>IF(AND((ROW()-7)&gt;=$Q$5,(ROW()-6)&lt;=$Q$3),INDEX(LINEST(OFFSET(AF410,1-$Q$5,0,$Q$5,1),OFFSET(AG410,1-$Q$5,0,$Q$5,9),TRUE,TRUE),1,1),"")</f>
        <v/>
      </c>
      <c r="BI410" s="10">
        <f>IF(AND((ROW()-7)&gt;=$Q$5,(ROW()-6)&lt;=$Q$3),INDEX(LINEST(OFFSET(AF410,1-$Q$5,0,$Q$5,1),OFFSET(AG410,1-$Q$5,0,$Q$5,9),TRUE,TRUE),3,1),"")</f>
        <v/>
      </c>
      <c r="BL410" s="9">
        <f>IF(AND((ROW()-6)&lt;=$Q$3,ISNUMBER(AY409)),AY409/$Q$4+AZ409*AG410+BA409*AH410+BB409*AI410+BC409*AJ410+BD409*AK410+BE409*AL410+BF409*AM410+BG409*AN410+BH409*AO410,"")</f>
        <v/>
      </c>
      <c r="BM410">
        <f>IF(ISNUMBER(BL410),AVERAGE(OFFSET(AF409,1-$Q$5,0,$Q$5,1)),"")</f>
        <v/>
      </c>
      <c r="BN410">
        <f>IF(ISNUMBER(BL410),(AF410-BL410)^2,"")</f>
        <v/>
      </c>
      <c r="BO410">
        <f>IF(ISNUMBER(BL410),AF410^2,"")</f>
        <v/>
      </c>
      <c r="BP410">
        <f>IF(ISNUMBER(BL410),(AF410-BM410)^2,"")</f>
        <v/>
      </c>
    </row>
    <row r="411">
      <c r="O411">
        <f>IF($R411="","",IF($Q$1="Weekly",INT(($R411-2)/7),IF($Q$1="Quarterly",YEAR($R411)*4+ROUNDUP(MONTH($R411)/3),YEAR($R411)*12+MONTH($R411))))</f>
        <v/>
      </c>
      <c r="P411">
        <f>IF($R411="","",IF($R412="",1,IF($O411&lt;&gt;$O412,1,0)))</f>
        <v/>
      </c>
      <c r="Q411">
        <f>IF($P411=1,SUM($P$7:$P411),"")</f>
        <v/>
      </c>
      <c r="R411">
        <f>IF($A411="","",IF(ISNUMBER($A411),$A411,IFERROR(DATEVALUE($A411),NA())))</f>
        <v/>
      </c>
      <c r="S411" s="7">
        <f>IFERROR(INDEX($R$7:$R$60000,MATCH(ROW()-6,$Q$7:$Q$60000,0)),"")</f>
        <v/>
      </c>
      <c r="T411">
        <f>IFERROR(INDEX($B$7:$B$60000,MATCH(ROW()-6,$Q$7:$Q$60000,0))*1,"")</f>
        <v/>
      </c>
      <c r="U411">
        <f>IFERROR(INDEX($C$7:$C$60000,MATCH(ROW()-6,$Q$7:$Q$60000,0))*1,"")</f>
        <v/>
      </c>
      <c r="V411">
        <f>IFERROR(INDEX($D$7:$D$60000,MATCH(ROW()-6,$Q$7:$Q$60000,0))*1,"")</f>
        <v/>
      </c>
      <c r="W411">
        <f>IFERROR(INDEX($E$7:$E$60000,MATCH(ROW()-6,$Q$7:$Q$60000,0))*1,"")</f>
        <v/>
      </c>
      <c r="X411">
        <f>IFERROR(INDEX($F$7:$F$60000,MATCH(ROW()-6,$Q$7:$Q$60000,0))*1,"")</f>
        <v/>
      </c>
      <c r="Y411">
        <f>IFERROR(INDEX($G$7:$G$60000,MATCH(ROW()-6,$Q$7:$Q$60000,0))*1,"")</f>
        <v/>
      </c>
      <c r="Z411">
        <f>IFERROR(INDEX($H$7:$H$60000,MATCH(ROW()-6,$Q$7:$Q$60000,0))*1,"")</f>
        <v/>
      </c>
      <c r="AA411">
        <f>IFERROR(INDEX($I$7:$I$60000,MATCH(ROW()-6,$Q$7:$Q$60000,0))*1,"")</f>
        <v/>
      </c>
      <c r="AB411">
        <f>IFERROR(INDEX($J$7:$J$60000,MATCH(ROW()-6,$Q$7:$Q$60000,0))*1,"")</f>
        <v/>
      </c>
      <c r="AC411">
        <f>IFERROR(INDEX($K$7:$K$60000,MATCH(ROW()-6,$Q$7:$Q$60000,0))*1,"")</f>
        <v/>
      </c>
      <c r="AF411" s="9">
        <f>IF(OR($S411="",$S410=""),"",IF($B$5="diff",($T411-$T410),LN($T411/$T410)))</f>
        <v/>
      </c>
      <c r="AG411" s="9">
        <f>IF(OR($S411="",$S410=""),"",IF($C$5="diff",(U411-U410),LN(U411/U410)))</f>
        <v/>
      </c>
      <c r="AH411" s="9">
        <f>IF(OR($S411="",$S410=""),"",IF($D$5="diff",(V411-V410),LN(V411/V410)))</f>
        <v/>
      </c>
      <c r="AI411" s="9">
        <f>IF(OR($S411="",$S410=""),"",IF($E$5="diff",(W411-W410),LN(W411/W410)))</f>
        <v/>
      </c>
      <c r="AJ411" s="9">
        <f>IF(OR($S411="",$S410=""),"",IF($F$5="diff",(X411-X410),LN(X411/X410)))</f>
        <v/>
      </c>
      <c r="AK411" s="9">
        <f>IF(OR($S411="",$S410=""),"",IF($G$5="diff",(Y411-Y410),LN(Y411/Y410)))</f>
        <v/>
      </c>
      <c r="AL411" s="9">
        <f>IF(OR($S411="",$S410=""),"",IF($H$5="diff",(Z411-Z410),LN(Z411/Z410)))</f>
        <v/>
      </c>
      <c r="AM411" s="9">
        <f>IF(OR($S411="",$S410=""),"",IF($I$5="diff",(AA411-AA410),LN(AA411/AA410)))</f>
        <v/>
      </c>
      <c r="AN411" s="9">
        <f>IF(OR($S411="",$S410=""),"",IF($J$5="diff",(AB411-AB410),LN(AB411/AB410)))</f>
        <v/>
      </c>
      <c r="AO411" s="9">
        <f>IF(OR($S411="",$S410=""),"",IF($K$5="diff",(AC411-AC410),LN(AC411/AC410)))</f>
        <v/>
      </c>
      <c r="AR411" s="9">
        <f>IF($AF411="","",$AU$13+$AU$4*AG411+$AU$5*AH411+$AU$6*AI411+$AU$7*AJ411+$AU$8*AK411+$AU$9*AL411+$AU$10*AM411+$AU$11*AN411+$AU$12*AO411)</f>
        <v/>
      </c>
      <c r="AY411" s="10">
        <f>IF(AND((ROW()-7)&gt;=$Q$5,(ROW()-6)&lt;=$Q$3),INDEX(LINEST(OFFSET(AF411,1-$Q$5,0,$Q$5,1),OFFSET(AG411,1-$Q$5,0,$Q$5,9),TRUE,TRUE),1,10)*$Q$4,"")</f>
        <v/>
      </c>
      <c r="AZ411" s="9">
        <f>IF(AND((ROW()-7)&gt;=$Q$5,(ROW()-6)&lt;=$Q$3),INDEX(LINEST(OFFSET(AF411,1-$Q$5,0,$Q$5,1),OFFSET(AG411,1-$Q$5,0,$Q$5,9),TRUE,TRUE),1,9),"")</f>
        <v/>
      </c>
      <c r="BA411" s="9">
        <f>IF(AND((ROW()-7)&gt;=$Q$5,(ROW()-6)&lt;=$Q$3),INDEX(LINEST(OFFSET(AF411,1-$Q$5,0,$Q$5,1),OFFSET(AG411,1-$Q$5,0,$Q$5,9),TRUE,TRUE),1,8),"")</f>
        <v/>
      </c>
      <c r="BB411" s="9">
        <f>IF(AND((ROW()-7)&gt;=$Q$5,(ROW()-6)&lt;=$Q$3),INDEX(LINEST(OFFSET(AF411,1-$Q$5,0,$Q$5,1),OFFSET(AG411,1-$Q$5,0,$Q$5,9),TRUE,TRUE),1,7),"")</f>
        <v/>
      </c>
      <c r="BC411" s="9">
        <f>IF(AND((ROW()-7)&gt;=$Q$5,(ROW()-6)&lt;=$Q$3),INDEX(LINEST(OFFSET(AF411,1-$Q$5,0,$Q$5,1),OFFSET(AG411,1-$Q$5,0,$Q$5,9),TRUE,TRUE),1,6),"")</f>
        <v/>
      </c>
      <c r="BD411" s="9">
        <f>IF(AND((ROW()-7)&gt;=$Q$5,(ROW()-6)&lt;=$Q$3),INDEX(LINEST(OFFSET(AF411,1-$Q$5,0,$Q$5,1),OFFSET(AG411,1-$Q$5,0,$Q$5,9),TRUE,TRUE),1,5),"")</f>
        <v/>
      </c>
      <c r="BE411" s="9">
        <f>IF(AND((ROW()-7)&gt;=$Q$5,(ROW()-6)&lt;=$Q$3),INDEX(LINEST(OFFSET(AF411,1-$Q$5,0,$Q$5,1),OFFSET(AG411,1-$Q$5,0,$Q$5,9),TRUE,TRUE),1,4),"")</f>
        <v/>
      </c>
      <c r="BF411" s="9">
        <f>IF(AND((ROW()-7)&gt;=$Q$5,(ROW()-6)&lt;=$Q$3),INDEX(LINEST(OFFSET(AF411,1-$Q$5,0,$Q$5,1),OFFSET(AG411,1-$Q$5,0,$Q$5,9),TRUE,TRUE),1,3),"")</f>
        <v/>
      </c>
      <c r="BG411" s="9">
        <f>IF(AND((ROW()-7)&gt;=$Q$5,(ROW()-6)&lt;=$Q$3),INDEX(LINEST(OFFSET(AF411,1-$Q$5,0,$Q$5,1),OFFSET(AG411,1-$Q$5,0,$Q$5,9),TRUE,TRUE),1,2),"")</f>
        <v/>
      </c>
      <c r="BH411" s="9">
        <f>IF(AND((ROW()-7)&gt;=$Q$5,(ROW()-6)&lt;=$Q$3),INDEX(LINEST(OFFSET(AF411,1-$Q$5,0,$Q$5,1),OFFSET(AG411,1-$Q$5,0,$Q$5,9),TRUE,TRUE),1,1),"")</f>
        <v/>
      </c>
      <c r="BI411" s="10">
        <f>IF(AND((ROW()-7)&gt;=$Q$5,(ROW()-6)&lt;=$Q$3),INDEX(LINEST(OFFSET(AF411,1-$Q$5,0,$Q$5,1),OFFSET(AG411,1-$Q$5,0,$Q$5,9),TRUE,TRUE),3,1),"")</f>
        <v/>
      </c>
      <c r="BL411" s="9">
        <f>IF(AND((ROW()-6)&lt;=$Q$3,ISNUMBER(AY410)),AY410/$Q$4+AZ410*AG411+BA410*AH411+BB410*AI411+BC410*AJ411+BD410*AK411+BE410*AL411+BF410*AM411+BG410*AN411+BH410*AO411,"")</f>
        <v/>
      </c>
      <c r="BM411">
        <f>IF(ISNUMBER(BL411),AVERAGE(OFFSET(AF410,1-$Q$5,0,$Q$5,1)),"")</f>
        <v/>
      </c>
      <c r="BN411">
        <f>IF(ISNUMBER(BL411),(AF411-BL411)^2,"")</f>
        <v/>
      </c>
      <c r="BO411">
        <f>IF(ISNUMBER(BL411),AF411^2,"")</f>
        <v/>
      </c>
      <c r="BP411">
        <f>IF(ISNUMBER(BL411),(AF411-BM411)^2,"")</f>
        <v/>
      </c>
    </row>
    <row r="412">
      <c r="O412">
        <f>IF($R412="","",IF($Q$1="Weekly",INT(($R412-2)/7),IF($Q$1="Quarterly",YEAR($R412)*4+ROUNDUP(MONTH($R412)/3),YEAR($R412)*12+MONTH($R412))))</f>
        <v/>
      </c>
      <c r="P412">
        <f>IF($R412="","",IF($R413="",1,IF($O412&lt;&gt;$O413,1,0)))</f>
        <v/>
      </c>
      <c r="Q412">
        <f>IF($P412=1,SUM($P$7:$P412),"")</f>
        <v/>
      </c>
      <c r="R412">
        <f>IF($A412="","",IF(ISNUMBER($A412),$A412,IFERROR(DATEVALUE($A412),NA())))</f>
        <v/>
      </c>
      <c r="S412" s="7">
        <f>IFERROR(INDEX($R$7:$R$60000,MATCH(ROW()-6,$Q$7:$Q$60000,0)),"")</f>
        <v/>
      </c>
      <c r="T412">
        <f>IFERROR(INDEX($B$7:$B$60000,MATCH(ROW()-6,$Q$7:$Q$60000,0))*1,"")</f>
        <v/>
      </c>
      <c r="U412">
        <f>IFERROR(INDEX($C$7:$C$60000,MATCH(ROW()-6,$Q$7:$Q$60000,0))*1,"")</f>
        <v/>
      </c>
      <c r="V412">
        <f>IFERROR(INDEX($D$7:$D$60000,MATCH(ROW()-6,$Q$7:$Q$60000,0))*1,"")</f>
        <v/>
      </c>
      <c r="W412">
        <f>IFERROR(INDEX($E$7:$E$60000,MATCH(ROW()-6,$Q$7:$Q$60000,0))*1,"")</f>
        <v/>
      </c>
      <c r="X412">
        <f>IFERROR(INDEX($F$7:$F$60000,MATCH(ROW()-6,$Q$7:$Q$60000,0))*1,"")</f>
        <v/>
      </c>
      <c r="Y412">
        <f>IFERROR(INDEX($G$7:$G$60000,MATCH(ROW()-6,$Q$7:$Q$60000,0))*1,"")</f>
        <v/>
      </c>
      <c r="Z412">
        <f>IFERROR(INDEX($H$7:$H$60000,MATCH(ROW()-6,$Q$7:$Q$60000,0))*1,"")</f>
        <v/>
      </c>
      <c r="AA412">
        <f>IFERROR(INDEX($I$7:$I$60000,MATCH(ROW()-6,$Q$7:$Q$60000,0))*1,"")</f>
        <v/>
      </c>
      <c r="AB412">
        <f>IFERROR(INDEX($J$7:$J$60000,MATCH(ROW()-6,$Q$7:$Q$60000,0))*1,"")</f>
        <v/>
      </c>
      <c r="AC412">
        <f>IFERROR(INDEX($K$7:$K$60000,MATCH(ROW()-6,$Q$7:$Q$60000,0))*1,"")</f>
        <v/>
      </c>
      <c r="AF412" s="9">
        <f>IF(OR($S412="",$S411=""),"",IF($B$5="diff",($T412-$T411),LN($T412/$T411)))</f>
        <v/>
      </c>
      <c r="AG412" s="9">
        <f>IF(OR($S412="",$S411=""),"",IF($C$5="diff",(U412-U411),LN(U412/U411)))</f>
        <v/>
      </c>
      <c r="AH412" s="9">
        <f>IF(OR($S412="",$S411=""),"",IF($D$5="diff",(V412-V411),LN(V412/V411)))</f>
        <v/>
      </c>
      <c r="AI412" s="9">
        <f>IF(OR($S412="",$S411=""),"",IF($E$5="diff",(W412-W411),LN(W412/W411)))</f>
        <v/>
      </c>
      <c r="AJ412" s="9">
        <f>IF(OR($S412="",$S411=""),"",IF($F$5="diff",(X412-X411),LN(X412/X411)))</f>
        <v/>
      </c>
      <c r="AK412" s="9">
        <f>IF(OR($S412="",$S411=""),"",IF($G$5="diff",(Y412-Y411),LN(Y412/Y411)))</f>
        <v/>
      </c>
      <c r="AL412" s="9">
        <f>IF(OR($S412="",$S411=""),"",IF($H$5="diff",(Z412-Z411),LN(Z412/Z411)))</f>
        <v/>
      </c>
      <c r="AM412" s="9">
        <f>IF(OR($S412="",$S411=""),"",IF($I$5="diff",(AA412-AA411),LN(AA412/AA411)))</f>
        <v/>
      </c>
      <c r="AN412" s="9">
        <f>IF(OR($S412="",$S411=""),"",IF($J$5="diff",(AB412-AB411),LN(AB412/AB411)))</f>
        <v/>
      </c>
      <c r="AO412" s="9">
        <f>IF(OR($S412="",$S411=""),"",IF($K$5="diff",(AC412-AC411),LN(AC412/AC411)))</f>
        <v/>
      </c>
      <c r="AR412" s="9">
        <f>IF($AF412="","",$AU$13+$AU$4*AG412+$AU$5*AH412+$AU$6*AI412+$AU$7*AJ412+$AU$8*AK412+$AU$9*AL412+$AU$10*AM412+$AU$11*AN412+$AU$12*AO412)</f>
        <v/>
      </c>
      <c r="AY412" s="10">
        <f>IF(AND((ROW()-7)&gt;=$Q$5,(ROW()-6)&lt;=$Q$3),INDEX(LINEST(OFFSET(AF412,1-$Q$5,0,$Q$5,1),OFFSET(AG412,1-$Q$5,0,$Q$5,9),TRUE,TRUE),1,10)*$Q$4,"")</f>
        <v/>
      </c>
      <c r="AZ412" s="9">
        <f>IF(AND((ROW()-7)&gt;=$Q$5,(ROW()-6)&lt;=$Q$3),INDEX(LINEST(OFFSET(AF412,1-$Q$5,0,$Q$5,1),OFFSET(AG412,1-$Q$5,0,$Q$5,9),TRUE,TRUE),1,9),"")</f>
        <v/>
      </c>
      <c r="BA412" s="9">
        <f>IF(AND((ROW()-7)&gt;=$Q$5,(ROW()-6)&lt;=$Q$3),INDEX(LINEST(OFFSET(AF412,1-$Q$5,0,$Q$5,1),OFFSET(AG412,1-$Q$5,0,$Q$5,9),TRUE,TRUE),1,8),"")</f>
        <v/>
      </c>
      <c r="BB412" s="9">
        <f>IF(AND((ROW()-7)&gt;=$Q$5,(ROW()-6)&lt;=$Q$3),INDEX(LINEST(OFFSET(AF412,1-$Q$5,0,$Q$5,1),OFFSET(AG412,1-$Q$5,0,$Q$5,9),TRUE,TRUE),1,7),"")</f>
        <v/>
      </c>
      <c r="BC412" s="9">
        <f>IF(AND((ROW()-7)&gt;=$Q$5,(ROW()-6)&lt;=$Q$3),INDEX(LINEST(OFFSET(AF412,1-$Q$5,0,$Q$5,1),OFFSET(AG412,1-$Q$5,0,$Q$5,9),TRUE,TRUE),1,6),"")</f>
        <v/>
      </c>
      <c r="BD412" s="9">
        <f>IF(AND((ROW()-7)&gt;=$Q$5,(ROW()-6)&lt;=$Q$3),INDEX(LINEST(OFFSET(AF412,1-$Q$5,0,$Q$5,1),OFFSET(AG412,1-$Q$5,0,$Q$5,9),TRUE,TRUE),1,5),"")</f>
        <v/>
      </c>
      <c r="BE412" s="9">
        <f>IF(AND((ROW()-7)&gt;=$Q$5,(ROW()-6)&lt;=$Q$3),INDEX(LINEST(OFFSET(AF412,1-$Q$5,0,$Q$5,1),OFFSET(AG412,1-$Q$5,0,$Q$5,9),TRUE,TRUE),1,4),"")</f>
        <v/>
      </c>
      <c r="BF412" s="9">
        <f>IF(AND((ROW()-7)&gt;=$Q$5,(ROW()-6)&lt;=$Q$3),INDEX(LINEST(OFFSET(AF412,1-$Q$5,0,$Q$5,1),OFFSET(AG412,1-$Q$5,0,$Q$5,9),TRUE,TRUE),1,3),"")</f>
        <v/>
      </c>
      <c r="BG412" s="9">
        <f>IF(AND((ROW()-7)&gt;=$Q$5,(ROW()-6)&lt;=$Q$3),INDEX(LINEST(OFFSET(AF412,1-$Q$5,0,$Q$5,1),OFFSET(AG412,1-$Q$5,0,$Q$5,9),TRUE,TRUE),1,2),"")</f>
        <v/>
      </c>
      <c r="BH412" s="9">
        <f>IF(AND((ROW()-7)&gt;=$Q$5,(ROW()-6)&lt;=$Q$3),INDEX(LINEST(OFFSET(AF412,1-$Q$5,0,$Q$5,1),OFFSET(AG412,1-$Q$5,0,$Q$5,9),TRUE,TRUE),1,1),"")</f>
        <v/>
      </c>
      <c r="BI412" s="10">
        <f>IF(AND((ROW()-7)&gt;=$Q$5,(ROW()-6)&lt;=$Q$3),INDEX(LINEST(OFFSET(AF412,1-$Q$5,0,$Q$5,1),OFFSET(AG412,1-$Q$5,0,$Q$5,9),TRUE,TRUE),3,1),"")</f>
        <v/>
      </c>
      <c r="BL412" s="9">
        <f>IF(AND((ROW()-6)&lt;=$Q$3,ISNUMBER(AY411)),AY411/$Q$4+AZ411*AG412+BA411*AH412+BB411*AI412+BC411*AJ412+BD411*AK412+BE411*AL412+BF411*AM412+BG411*AN412+BH411*AO412,"")</f>
        <v/>
      </c>
      <c r="BM412">
        <f>IF(ISNUMBER(BL412),AVERAGE(OFFSET(AF411,1-$Q$5,0,$Q$5,1)),"")</f>
        <v/>
      </c>
      <c r="BN412">
        <f>IF(ISNUMBER(BL412),(AF412-BL412)^2,"")</f>
        <v/>
      </c>
      <c r="BO412">
        <f>IF(ISNUMBER(BL412),AF412^2,"")</f>
        <v/>
      </c>
      <c r="BP412">
        <f>IF(ISNUMBER(BL412),(AF412-BM412)^2,"")</f>
        <v/>
      </c>
    </row>
    <row r="413">
      <c r="O413">
        <f>IF($R413="","",IF($Q$1="Weekly",INT(($R413-2)/7),IF($Q$1="Quarterly",YEAR($R413)*4+ROUNDUP(MONTH($R413)/3),YEAR($R413)*12+MONTH($R413))))</f>
        <v/>
      </c>
      <c r="P413">
        <f>IF($R413="","",IF($R414="",1,IF($O413&lt;&gt;$O414,1,0)))</f>
        <v/>
      </c>
      <c r="Q413">
        <f>IF($P413=1,SUM($P$7:$P413),"")</f>
        <v/>
      </c>
      <c r="R413">
        <f>IF($A413="","",IF(ISNUMBER($A413),$A413,IFERROR(DATEVALUE($A413),NA())))</f>
        <v/>
      </c>
      <c r="S413" s="7">
        <f>IFERROR(INDEX($R$7:$R$60000,MATCH(ROW()-6,$Q$7:$Q$60000,0)),"")</f>
        <v/>
      </c>
      <c r="T413">
        <f>IFERROR(INDEX($B$7:$B$60000,MATCH(ROW()-6,$Q$7:$Q$60000,0))*1,"")</f>
        <v/>
      </c>
      <c r="U413">
        <f>IFERROR(INDEX($C$7:$C$60000,MATCH(ROW()-6,$Q$7:$Q$60000,0))*1,"")</f>
        <v/>
      </c>
      <c r="V413">
        <f>IFERROR(INDEX($D$7:$D$60000,MATCH(ROW()-6,$Q$7:$Q$60000,0))*1,"")</f>
        <v/>
      </c>
      <c r="W413">
        <f>IFERROR(INDEX($E$7:$E$60000,MATCH(ROW()-6,$Q$7:$Q$60000,0))*1,"")</f>
        <v/>
      </c>
      <c r="X413">
        <f>IFERROR(INDEX($F$7:$F$60000,MATCH(ROW()-6,$Q$7:$Q$60000,0))*1,"")</f>
        <v/>
      </c>
      <c r="Y413">
        <f>IFERROR(INDEX($G$7:$G$60000,MATCH(ROW()-6,$Q$7:$Q$60000,0))*1,"")</f>
        <v/>
      </c>
      <c r="Z413">
        <f>IFERROR(INDEX($H$7:$H$60000,MATCH(ROW()-6,$Q$7:$Q$60000,0))*1,"")</f>
        <v/>
      </c>
      <c r="AA413">
        <f>IFERROR(INDEX($I$7:$I$60000,MATCH(ROW()-6,$Q$7:$Q$60000,0))*1,"")</f>
        <v/>
      </c>
      <c r="AB413">
        <f>IFERROR(INDEX($J$7:$J$60000,MATCH(ROW()-6,$Q$7:$Q$60000,0))*1,"")</f>
        <v/>
      </c>
      <c r="AC413">
        <f>IFERROR(INDEX($K$7:$K$60000,MATCH(ROW()-6,$Q$7:$Q$60000,0))*1,"")</f>
        <v/>
      </c>
      <c r="AF413" s="9">
        <f>IF(OR($S413="",$S412=""),"",IF($B$5="diff",($T413-$T412),LN($T413/$T412)))</f>
        <v/>
      </c>
      <c r="AG413" s="9">
        <f>IF(OR($S413="",$S412=""),"",IF($C$5="diff",(U413-U412),LN(U413/U412)))</f>
        <v/>
      </c>
      <c r="AH413" s="9">
        <f>IF(OR($S413="",$S412=""),"",IF($D$5="diff",(V413-V412),LN(V413/V412)))</f>
        <v/>
      </c>
      <c r="AI413" s="9">
        <f>IF(OR($S413="",$S412=""),"",IF($E$5="diff",(W413-W412),LN(W413/W412)))</f>
        <v/>
      </c>
      <c r="AJ413" s="9">
        <f>IF(OR($S413="",$S412=""),"",IF($F$5="diff",(X413-X412),LN(X413/X412)))</f>
        <v/>
      </c>
      <c r="AK413" s="9">
        <f>IF(OR($S413="",$S412=""),"",IF($G$5="diff",(Y413-Y412),LN(Y413/Y412)))</f>
        <v/>
      </c>
      <c r="AL413" s="9">
        <f>IF(OR($S413="",$S412=""),"",IF($H$5="diff",(Z413-Z412),LN(Z413/Z412)))</f>
        <v/>
      </c>
      <c r="AM413" s="9">
        <f>IF(OR($S413="",$S412=""),"",IF($I$5="diff",(AA413-AA412),LN(AA413/AA412)))</f>
        <v/>
      </c>
      <c r="AN413" s="9">
        <f>IF(OR($S413="",$S412=""),"",IF($J$5="diff",(AB413-AB412),LN(AB413/AB412)))</f>
        <v/>
      </c>
      <c r="AO413" s="9">
        <f>IF(OR($S413="",$S412=""),"",IF($K$5="diff",(AC413-AC412),LN(AC413/AC412)))</f>
        <v/>
      </c>
      <c r="AR413" s="9">
        <f>IF($AF413="","",$AU$13+$AU$4*AG413+$AU$5*AH413+$AU$6*AI413+$AU$7*AJ413+$AU$8*AK413+$AU$9*AL413+$AU$10*AM413+$AU$11*AN413+$AU$12*AO413)</f>
        <v/>
      </c>
      <c r="AY413" s="10">
        <f>IF(AND((ROW()-7)&gt;=$Q$5,(ROW()-6)&lt;=$Q$3),INDEX(LINEST(OFFSET(AF413,1-$Q$5,0,$Q$5,1),OFFSET(AG413,1-$Q$5,0,$Q$5,9),TRUE,TRUE),1,10)*$Q$4,"")</f>
        <v/>
      </c>
      <c r="AZ413" s="9">
        <f>IF(AND((ROW()-7)&gt;=$Q$5,(ROW()-6)&lt;=$Q$3),INDEX(LINEST(OFFSET(AF413,1-$Q$5,0,$Q$5,1),OFFSET(AG413,1-$Q$5,0,$Q$5,9),TRUE,TRUE),1,9),"")</f>
        <v/>
      </c>
      <c r="BA413" s="9">
        <f>IF(AND((ROW()-7)&gt;=$Q$5,(ROW()-6)&lt;=$Q$3),INDEX(LINEST(OFFSET(AF413,1-$Q$5,0,$Q$5,1),OFFSET(AG413,1-$Q$5,0,$Q$5,9),TRUE,TRUE),1,8),"")</f>
        <v/>
      </c>
      <c r="BB413" s="9">
        <f>IF(AND((ROW()-7)&gt;=$Q$5,(ROW()-6)&lt;=$Q$3),INDEX(LINEST(OFFSET(AF413,1-$Q$5,0,$Q$5,1),OFFSET(AG413,1-$Q$5,0,$Q$5,9),TRUE,TRUE),1,7),"")</f>
        <v/>
      </c>
      <c r="BC413" s="9">
        <f>IF(AND((ROW()-7)&gt;=$Q$5,(ROW()-6)&lt;=$Q$3),INDEX(LINEST(OFFSET(AF413,1-$Q$5,0,$Q$5,1),OFFSET(AG413,1-$Q$5,0,$Q$5,9),TRUE,TRUE),1,6),"")</f>
        <v/>
      </c>
      <c r="BD413" s="9">
        <f>IF(AND((ROW()-7)&gt;=$Q$5,(ROW()-6)&lt;=$Q$3),INDEX(LINEST(OFFSET(AF413,1-$Q$5,0,$Q$5,1),OFFSET(AG413,1-$Q$5,0,$Q$5,9),TRUE,TRUE),1,5),"")</f>
        <v/>
      </c>
      <c r="BE413" s="9">
        <f>IF(AND((ROW()-7)&gt;=$Q$5,(ROW()-6)&lt;=$Q$3),INDEX(LINEST(OFFSET(AF413,1-$Q$5,0,$Q$5,1),OFFSET(AG413,1-$Q$5,0,$Q$5,9),TRUE,TRUE),1,4),"")</f>
        <v/>
      </c>
      <c r="BF413" s="9">
        <f>IF(AND((ROW()-7)&gt;=$Q$5,(ROW()-6)&lt;=$Q$3),INDEX(LINEST(OFFSET(AF413,1-$Q$5,0,$Q$5,1),OFFSET(AG413,1-$Q$5,0,$Q$5,9),TRUE,TRUE),1,3),"")</f>
        <v/>
      </c>
      <c r="BG413" s="9">
        <f>IF(AND((ROW()-7)&gt;=$Q$5,(ROW()-6)&lt;=$Q$3),INDEX(LINEST(OFFSET(AF413,1-$Q$5,0,$Q$5,1),OFFSET(AG413,1-$Q$5,0,$Q$5,9),TRUE,TRUE),1,2),"")</f>
        <v/>
      </c>
      <c r="BH413" s="9">
        <f>IF(AND((ROW()-7)&gt;=$Q$5,(ROW()-6)&lt;=$Q$3),INDEX(LINEST(OFFSET(AF413,1-$Q$5,0,$Q$5,1),OFFSET(AG413,1-$Q$5,0,$Q$5,9),TRUE,TRUE),1,1),"")</f>
        <v/>
      </c>
      <c r="BI413" s="10">
        <f>IF(AND((ROW()-7)&gt;=$Q$5,(ROW()-6)&lt;=$Q$3),INDEX(LINEST(OFFSET(AF413,1-$Q$5,0,$Q$5,1),OFFSET(AG413,1-$Q$5,0,$Q$5,9),TRUE,TRUE),3,1),"")</f>
        <v/>
      </c>
      <c r="BL413" s="9">
        <f>IF(AND((ROW()-6)&lt;=$Q$3,ISNUMBER(AY412)),AY412/$Q$4+AZ412*AG413+BA412*AH413+BB412*AI413+BC412*AJ413+BD412*AK413+BE412*AL413+BF412*AM413+BG412*AN413+BH412*AO413,"")</f>
        <v/>
      </c>
      <c r="BM413">
        <f>IF(ISNUMBER(BL413),AVERAGE(OFFSET(AF412,1-$Q$5,0,$Q$5,1)),"")</f>
        <v/>
      </c>
      <c r="BN413">
        <f>IF(ISNUMBER(BL413),(AF413-BL413)^2,"")</f>
        <v/>
      </c>
      <c r="BO413">
        <f>IF(ISNUMBER(BL413),AF413^2,"")</f>
        <v/>
      </c>
      <c r="BP413">
        <f>IF(ISNUMBER(BL413),(AF413-BM413)^2,"")</f>
        <v/>
      </c>
    </row>
    <row r="414">
      <c r="O414">
        <f>IF($R414="","",IF($Q$1="Weekly",INT(($R414-2)/7),IF($Q$1="Quarterly",YEAR($R414)*4+ROUNDUP(MONTH($R414)/3),YEAR($R414)*12+MONTH($R414))))</f>
        <v/>
      </c>
      <c r="P414">
        <f>IF($R414="","",IF($R415="",1,IF($O414&lt;&gt;$O415,1,0)))</f>
        <v/>
      </c>
      <c r="Q414">
        <f>IF($P414=1,SUM($P$7:$P414),"")</f>
        <v/>
      </c>
      <c r="R414">
        <f>IF($A414="","",IF(ISNUMBER($A414),$A414,IFERROR(DATEVALUE($A414),NA())))</f>
        <v/>
      </c>
      <c r="S414" s="7">
        <f>IFERROR(INDEX($R$7:$R$60000,MATCH(ROW()-6,$Q$7:$Q$60000,0)),"")</f>
        <v/>
      </c>
      <c r="T414">
        <f>IFERROR(INDEX($B$7:$B$60000,MATCH(ROW()-6,$Q$7:$Q$60000,0))*1,"")</f>
        <v/>
      </c>
      <c r="U414">
        <f>IFERROR(INDEX($C$7:$C$60000,MATCH(ROW()-6,$Q$7:$Q$60000,0))*1,"")</f>
        <v/>
      </c>
      <c r="V414">
        <f>IFERROR(INDEX($D$7:$D$60000,MATCH(ROW()-6,$Q$7:$Q$60000,0))*1,"")</f>
        <v/>
      </c>
      <c r="W414">
        <f>IFERROR(INDEX($E$7:$E$60000,MATCH(ROW()-6,$Q$7:$Q$60000,0))*1,"")</f>
        <v/>
      </c>
      <c r="X414">
        <f>IFERROR(INDEX($F$7:$F$60000,MATCH(ROW()-6,$Q$7:$Q$60000,0))*1,"")</f>
        <v/>
      </c>
      <c r="Y414">
        <f>IFERROR(INDEX($G$7:$G$60000,MATCH(ROW()-6,$Q$7:$Q$60000,0))*1,"")</f>
        <v/>
      </c>
      <c r="Z414">
        <f>IFERROR(INDEX($H$7:$H$60000,MATCH(ROW()-6,$Q$7:$Q$60000,0))*1,"")</f>
        <v/>
      </c>
      <c r="AA414">
        <f>IFERROR(INDEX($I$7:$I$60000,MATCH(ROW()-6,$Q$7:$Q$60000,0))*1,"")</f>
        <v/>
      </c>
      <c r="AB414">
        <f>IFERROR(INDEX($J$7:$J$60000,MATCH(ROW()-6,$Q$7:$Q$60000,0))*1,"")</f>
        <v/>
      </c>
      <c r="AC414">
        <f>IFERROR(INDEX($K$7:$K$60000,MATCH(ROW()-6,$Q$7:$Q$60000,0))*1,"")</f>
        <v/>
      </c>
      <c r="AF414" s="9">
        <f>IF(OR($S414="",$S413=""),"",IF($B$5="diff",($T414-$T413),LN($T414/$T413)))</f>
        <v/>
      </c>
      <c r="AG414" s="9">
        <f>IF(OR($S414="",$S413=""),"",IF($C$5="diff",(U414-U413),LN(U414/U413)))</f>
        <v/>
      </c>
      <c r="AH414" s="9">
        <f>IF(OR($S414="",$S413=""),"",IF($D$5="diff",(V414-V413),LN(V414/V413)))</f>
        <v/>
      </c>
      <c r="AI414" s="9">
        <f>IF(OR($S414="",$S413=""),"",IF($E$5="diff",(W414-W413),LN(W414/W413)))</f>
        <v/>
      </c>
      <c r="AJ414" s="9">
        <f>IF(OR($S414="",$S413=""),"",IF($F$5="diff",(X414-X413),LN(X414/X413)))</f>
        <v/>
      </c>
      <c r="AK414" s="9">
        <f>IF(OR($S414="",$S413=""),"",IF($G$5="diff",(Y414-Y413),LN(Y414/Y413)))</f>
        <v/>
      </c>
      <c r="AL414" s="9">
        <f>IF(OR($S414="",$S413=""),"",IF($H$5="diff",(Z414-Z413),LN(Z414/Z413)))</f>
        <v/>
      </c>
      <c r="AM414" s="9">
        <f>IF(OR($S414="",$S413=""),"",IF($I$5="diff",(AA414-AA413),LN(AA414/AA413)))</f>
        <v/>
      </c>
      <c r="AN414" s="9">
        <f>IF(OR($S414="",$S413=""),"",IF($J$5="diff",(AB414-AB413),LN(AB414/AB413)))</f>
        <v/>
      </c>
      <c r="AO414" s="9">
        <f>IF(OR($S414="",$S413=""),"",IF($K$5="diff",(AC414-AC413),LN(AC414/AC413)))</f>
        <v/>
      </c>
      <c r="AR414" s="9">
        <f>IF($AF414="","",$AU$13+$AU$4*AG414+$AU$5*AH414+$AU$6*AI414+$AU$7*AJ414+$AU$8*AK414+$AU$9*AL414+$AU$10*AM414+$AU$11*AN414+$AU$12*AO414)</f>
        <v/>
      </c>
      <c r="AY414" s="10">
        <f>IF(AND((ROW()-7)&gt;=$Q$5,(ROW()-6)&lt;=$Q$3),INDEX(LINEST(OFFSET(AF414,1-$Q$5,0,$Q$5,1),OFFSET(AG414,1-$Q$5,0,$Q$5,9),TRUE,TRUE),1,10)*$Q$4,"")</f>
        <v/>
      </c>
      <c r="AZ414" s="9">
        <f>IF(AND((ROW()-7)&gt;=$Q$5,(ROW()-6)&lt;=$Q$3),INDEX(LINEST(OFFSET(AF414,1-$Q$5,0,$Q$5,1),OFFSET(AG414,1-$Q$5,0,$Q$5,9),TRUE,TRUE),1,9),"")</f>
        <v/>
      </c>
      <c r="BA414" s="9">
        <f>IF(AND((ROW()-7)&gt;=$Q$5,(ROW()-6)&lt;=$Q$3),INDEX(LINEST(OFFSET(AF414,1-$Q$5,0,$Q$5,1),OFFSET(AG414,1-$Q$5,0,$Q$5,9),TRUE,TRUE),1,8),"")</f>
        <v/>
      </c>
      <c r="BB414" s="9">
        <f>IF(AND((ROW()-7)&gt;=$Q$5,(ROW()-6)&lt;=$Q$3),INDEX(LINEST(OFFSET(AF414,1-$Q$5,0,$Q$5,1),OFFSET(AG414,1-$Q$5,0,$Q$5,9),TRUE,TRUE),1,7),"")</f>
        <v/>
      </c>
      <c r="BC414" s="9">
        <f>IF(AND((ROW()-7)&gt;=$Q$5,(ROW()-6)&lt;=$Q$3),INDEX(LINEST(OFFSET(AF414,1-$Q$5,0,$Q$5,1),OFFSET(AG414,1-$Q$5,0,$Q$5,9),TRUE,TRUE),1,6),"")</f>
        <v/>
      </c>
      <c r="BD414" s="9">
        <f>IF(AND((ROW()-7)&gt;=$Q$5,(ROW()-6)&lt;=$Q$3),INDEX(LINEST(OFFSET(AF414,1-$Q$5,0,$Q$5,1),OFFSET(AG414,1-$Q$5,0,$Q$5,9),TRUE,TRUE),1,5),"")</f>
        <v/>
      </c>
      <c r="BE414" s="9">
        <f>IF(AND((ROW()-7)&gt;=$Q$5,(ROW()-6)&lt;=$Q$3),INDEX(LINEST(OFFSET(AF414,1-$Q$5,0,$Q$5,1),OFFSET(AG414,1-$Q$5,0,$Q$5,9),TRUE,TRUE),1,4),"")</f>
        <v/>
      </c>
      <c r="BF414" s="9">
        <f>IF(AND((ROW()-7)&gt;=$Q$5,(ROW()-6)&lt;=$Q$3),INDEX(LINEST(OFFSET(AF414,1-$Q$5,0,$Q$5,1),OFFSET(AG414,1-$Q$5,0,$Q$5,9),TRUE,TRUE),1,3),"")</f>
        <v/>
      </c>
      <c r="BG414" s="9">
        <f>IF(AND((ROW()-7)&gt;=$Q$5,(ROW()-6)&lt;=$Q$3),INDEX(LINEST(OFFSET(AF414,1-$Q$5,0,$Q$5,1),OFFSET(AG414,1-$Q$5,0,$Q$5,9),TRUE,TRUE),1,2),"")</f>
        <v/>
      </c>
      <c r="BH414" s="9">
        <f>IF(AND((ROW()-7)&gt;=$Q$5,(ROW()-6)&lt;=$Q$3),INDEX(LINEST(OFFSET(AF414,1-$Q$5,0,$Q$5,1),OFFSET(AG414,1-$Q$5,0,$Q$5,9),TRUE,TRUE),1,1),"")</f>
        <v/>
      </c>
      <c r="BI414" s="10">
        <f>IF(AND((ROW()-7)&gt;=$Q$5,(ROW()-6)&lt;=$Q$3),INDEX(LINEST(OFFSET(AF414,1-$Q$5,0,$Q$5,1),OFFSET(AG414,1-$Q$5,0,$Q$5,9),TRUE,TRUE),3,1),"")</f>
        <v/>
      </c>
      <c r="BL414" s="9">
        <f>IF(AND((ROW()-6)&lt;=$Q$3,ISNUMBER(AY413)),AY413/$Q$4+AZ413*AG414+BA413*AH414+BB413*AI414+BC413*AJ414+BD413*AK414+BE413*AL414+BF413*AM414+BG413*AN414+BH413*AO414,"")</f>
        <v/>
      </c>
      <c r="BM414">
        <f>IF(ISNUMBER(BL414),AVERAGE(OFFSET(AF413,1-$Q$5,0,$Q$5,1)),"")</f>
        <v/>
      </c>
      <c r="BN414">
        <f>IF(ISNUMBER(BL414),(AF414-BL414)^2,"")</f>
        <v/>
      </c>
      <c r="BO414">
        <f>IF(ISNUMBER(BL414),AF414^2,"")</f>
        <v/>
      </c>
      <c r="BP414">
        <f>IF(ISNUMBER(BL414),(AF414-BM414)^2,"")</f>
        <v/>
      </c>
    </row>
    <row r="415">
      <c r="O415">
        <f>IF($R415="","",IF($Q$1="Weekly",INT(($R415-2)/7),IF($Q$1="Quarterly",YEAR($R415)*4+ROUNDUP(MONTH($R415)/3),YEAR($R415)*12+MONTH($R415))))</f>
        <v/>
      </c>
      <c r="P415">
        <f>IF($R415="","",IF($R416="",1,IF($O415&lt;&gt;$O416,1,0)))</f>
        <v/>
      </c>
      <c r="Q415">
        <f>IF($P415=1,SUM($P$7:$P415),"")</f>
        <v/>
      </c>
      <c r="R415">
        <f>IF($A415="","",IF(ISNUMBER($A415),$A415,IFERROR(DATEVALUE($A415),NA())))</f>
        <v/>
      </c>
      <c r="S415" s="7">
        <f>IFERROR(INDEX($R$7:$R$60000,MATCH(ROW()-6,$Q$7:$Q$60000,0)),"")</f>
        <v/>
      </c>
      <c r="T415">
        <f>IFERROR(INDEX($B$7:$B$60000,MATCH(ROW()-6,$Q$7:$Q$60000,0))*1,"")</f>
        <v/>
      </c>
      <c r="U415">
        <f>IFERROR(INDEX($C$7:$C$60000,MATCH(ROW()-6,$Q$7:$Q$60000,0))*1,"")</f>
        <v/>
      </c>
      <c r="V415">
        <f>IFERROR(INDEX($D$7:$D$60000,MATCH(ROW()-6,$Q$7:$Q$60000,0))*1,"")</f>
        <v/>
      </c>
      <c r="W415">
        <f>IFERROR(INDEX($E$7:$E$60000,MATCH(ROW()-6,$Q$7:$Q$60000,0))*1,"")</f>
        <v/>
      </c>
      <c r="X415">
        <f>IFERROR(INDEX($F$7:$F$60000,MATCH(ROW()-6,$Q$7:$Q$60000,0))*1,"")</f>
        <v/>
      </c>
      <c r="Y415">
        <f>IFERROR(INDEX($G$7:$G$60000,MATCH(ROW()-6,$Q$7:$Q$60000,0))*1,"")</f>
        <v/>
      </c>
      <c r="Z415">
        <f>IFERROR(INDEX($H$7:$H$60000,MATCH(ROW()-6,$Q$7:$Q$60000,0))*1,"")</f>
        <v/>
      </c>
      <c r="AA415">
        <f>IFERROR(INDEX($I$7:$I$60000,MATCH(ROW()-6,$Q$7:$Q$60000,0))*1,"")</f>
        <v/>
      </c>
      <c r="AB415">
        <f>IFERROR(INDEX($J$7:$J$60000,MATCH(ROW()-6,$Q$7:$Q$60000,0))*1,"")</f>
        <v/>
      </c>
      <c r="AC415">
        <f>IFERROR(INDEX($K$7:$K$60000,MATCH(ROW()-6,$Q$7:$Q$60000,0))*1,"")</f>
        <v/>
      </c>
      <c r="AF415" s="9">
        <f>IF(OR($S415="",$S414=""),"",IF($B$5="diff",($T415-$T414),LN($T415/$T414)))</f>
        <v/>
      </c>
      <c r="AG415" s="9">
        <f>IF(OR($S415="",$S414=""),"",IF($C$5="diff",(U415-U414),LN(U415/U414)))</f>
        <v/>
      </c>
      <c r="AH415" s="9">
        <f>IF(OR($S415="",$S414=""),"",IF($D$5="diff",(V415-V414),LN(V415/V414)))</f>
        <v/>
      </c>
      <c r="AI415" s="9">
        <f>IF(OR($S415="",$S414=""),"",IF($E$5="diff",(W415-W414),LN(W415/W414)))</f>
        <v/>
      </c>
      <c r="AJ415" s="9">
        <f>IF(OR($S415="",$S414=""),"",IF($F$5="diff",(X415-X414),LN(X415/X414)))</f>
        <v/>
      </c>
      <c r="AK415" s="9">
        <f>IF(OR($S415="",$S414=""),"",IF($G$5="diff",(Y415-Y414),LN(Y415/Y414)))</f>
        <v/>
      </c>
      <c r="AL415" s="9">
        <f>IF(OR($S415="",$S414=""),"",IF($H$5="diff",(Z415-Z414),LN(Z415/Z414)))</f>
        <v/>
      </c>
      <c r="AM415" s="9">
        <f>IF(OR($S415="",$S414=""),"",IF($I$5="diff",(AA415-AA414),LN(AA415/AA414)))</f>
        <v/>
      </c>
      <c r="AN415" s="9">
        <f>IF(OR($S415="",$S414=""),"",IF($J$5="diff",(AB415-AB414),LN(AB415/AB414)))</f>
        <v/>
      </c>
      <c r="AO415" s="9">
        <f>IF(OR($S415="",$S414=""),"",IF($K$5="diff",(AC415-AC414),LN(AC415/AC414)))</f>
        <v/>
      </c>
      <c r="AR415" s="9">
        <f>IF($AF415="","",$AU$13+$AU$4*AG415+$AU$5*AH415+$AU$6*AI415+$AU$7*AJ415+$AU$8*AK415+$AU$9*AL415+$AU$10*AM415+$AU$11*AN415+$AU$12*AO415)</f>
        <v/>
      </c>
      <c r="AY415" s="10">
        <f>IF(AND((ROW()-7)&gt;=$Q$5,(ROW()-6)&lt;=$Q$3),INDEX(LINEST(OFFSET(AF415,1-$Q$5,0,$Q$5,1),OFFSET(AG415,1-$Q$5,0,$Q$5,9),TRUE,TRUE),1,10)*$Q$4,"")</f>
        <v/>
      </c>
      <c r="AZ415" s="9">
        <f>IF(AND((ROW()-7)&gt;=$Q$5,(ROW()-6)&lt;=$Q$3),INDEX(LINEST(OFFSET(AF415,1-$Q$5,0,$Q$5,1),OFFSET(AG415,1-$Q$5,0,$Q$5,9),TRUE,TRUE),1,9),"")</f>
        <v/>
      </c>
      <c r="BA415" s="9">
        <f>IF(AND((ROW()-7)&gt;=$Q$5,(ROW()-6)&lt;=$Q$3),INDEX(LINEST(OFFSET(AF415,1-$Q$5,0,$Q$5,1),OFFSET(AG415,1-$Q$5,0,$Q$5,9),TRUE,TRUE),1,8),"")</f>
        <v/>
      </c>
      <c r="BB415" s="9">
        <f>IF(AND((ROW()-7)&gt;=$Q$5,(ROW()-6)&lt;=$Q$3),INDEX(LINEST(OFFSET(AF415,1-$Q$5,0,$Q$5,1),OFFSET(AG415,1-$Q$5,0,$Q$5,9),TRUE,TRUE),1,7),"")</f>
        <v/>
      </c>
      <c r="BC415" s="9">
        <f>IF(AND((ROW()-7)&gt;=$Q$5,(ROW()-6)&lt;=$Q$3),INDEX(LINEST(OFFSET(AF415,1-$Q$5,0,$Q$5,1),OFFSET(AG415,1-$Q$5,0,$Q$5,9),TRUE,TRUE),1,6),"")</f>
        <v/>
      </c>
      <c r="BD415" s="9">
        <f>IF(AND((ROW()-7)&gt;=$Q$5,(ROW()-6)&lt;=$Q$3),INDEX(LINEST(OFFSET(AF415,1-$Q$5,0,$Q$5,1),OFFSET(AG415,1-$Q$5,0,$Q$5,9),TRUE,TRUE),1,5),"")</f>
        <v/>
      </c>
      <c r="BE415" s="9">
        <f>IF(AND((ROW()-7)&gt;=$Q$5,(ROW()-6)&lt;=$Q$3),INDEX(LINEST(OFFSET(AF415,1-$Q$5,0,$Q$5,1),OFFSET(AG415,1-$Q$5,0,$Q$5,9),TRUE,TRUE),1,4),"")</f>
        <v/>
      </c>
      <c r="BF415" s="9">
        <f>IF(AND((ROW()-7)&gt;=$Q$5,(ROW()-6)&lt;=$Q$3),INDEX(LINEST(OFFSET(AF415,1-$Q$5,0,$Q$5,1),OFFSET(AG415,1-$Q$5,0,$Q$5,9),TRUE,TRUE),1,3),"")</f>
        <v/>
      </c>
      <c r="BG415" s="9">
        <f>IF(AND((ROW()-7)&gt;=$Q$5,(ROW()-6)&lt;=$Q$3),INDEX(LINEST(OFFSET(AF415,1-$Q$5,0,$Q$5,1),OFFSET(AG415,1-$Q$5,0,$Q$5,9),TRUE,TRUE),1,2),"")</f>
        <v/>
      </c>
      <c r="BH415" s="9">
        <f>IF(AND((ROW()-7)&gt;=$Q$5,(ROW()-6)&lt;=$Q$3),INDEX(LINEST(OFFSET(AF415,1-$Q$5,0,$Q$5,1),OFFSET(AG415,1-$Q$5,0,$Q$5,9),TRUE,TRUE),1,1),"")</f>
        <v/>
      </c>
      <c r="BI415" s="10">
        <f>IF(AND((ROW()-7)&gt;=$Q$5,(ROW()-6)&lt;=$Q$3),INDEX(LINEST(OFFSET(AF415,1-$Q$5,0,$Q$5,1),OFFSET(AG415,1-$Q$5,0,$Q$5,9),TRUE,TRUE),3,1),"")</f>
        <v/>
      </c>
      <c r="BL415" s="9">
        <f>IF(AND((ROW()-6)&lt;=$Q$3,ISNUMBER(AY414)),AY414/$Q$4+AZ414*AG415+BA414*AH415+BB414*AI415+BC414*AJ415+BD414*AK415+BE414*AL415+BF414*AM415+BG414*AN415+BH414*AO415,"")</f>
        <v/>
      </c>
      <c r="BM415">
        <f>IF(ISNUMBER(BL415),AVERAGE(OFFSET(AF414,1-$Q$5,0,$Q$5,1)),"")</f>
        <v/>
      </c>
      <c r="BN415">
        <f>IF(ISNUMBER(BL415),(AF415-BL415)^2,"")</f>
        <v/>
      </c>
      <c r="BO415">
        <f>IF(ISNUMBER(BL415),AF415^2,"")</f>
        <v/>
      </c>
      <c r="BP415">
        <f>IF(ISNUMBER(BL415),(AF415-BM415)^2,"")</f>
        <v/>
      </c>
    </row>
    <row r="416">
      <c r="O416">
        <f>IF($R416="","",IF($Q$1="Weekly",INT(($R416-2)/7),IF($Q$1="Quarterly",YEAR($R416)*4+ROUNDUP(MONTH($R416)/3),YEAR($R416)*12+MONTH($R416))))</f>
        <v/>
      </c>
      <c r="P416">
        <f>IF($R416="","",IF($R417="",1,IF($O416&lt;&gt;$O417,1,0)))</f>
        <v/>
      </c>
      <c r="Q416">
        <f>IF($P416=1,SUM($P$7:$P416),"")</f>
        <v/>
      </c>
      <c r="R416">
        <f>IF($A416="","",IF(ISNUMBER($A416),$A416,IFERROR(DATEVALUE($A416),NA())))</f>
        <v/>
      </c>
      <c r="S416" s="7">
        <f>IFERROR(INDEX($R$7:$R$60000,MATCH(ROW()-6,$Q$7:$Q$60000,0)),"")</f>
        <v/>
      </c>
      <c r="T416">
        <f>IFERROR(INDEX($B$7:$B$60000,MATCH(ROW()-6,$Q$7:$Q$60000,0))*1,"")</f>
        <v/>
      </c>
      <c r="U416">
        <f>IFERROR(INDEX($C$7:$C$60000,MATCH(ROW()-6,$Q$7:$Q$60000,0))*1,"")</f>
        <v/>
      </c>
      <c r="V416">
        <f>IFERROR(INDEX($D$7:$D$60000,MATCH(ROW()-6,$Q$7:$Q$60000,0))*1,"")</f>
        <v/>
      </c>
      <c r="W416">
        <f>IFERROR(INDEX($E$7:$E$60000,MATCH(ROW()-6,$Q$7:$Q$60000,0))*1,"")</f>
        <v/>
      </c>
      <c r="X416">
        <f>IFERROR(INDEX($F$7:$F$60000,MATCH(ROW()-6,$Q$7:$Q$60000,0))*1,"")</f>
        <v/>
      </c>
      <c r="Y416">
        <f>IFERROR(INDEX($G$7:$G$60000,MATCH(ROW()-6,$Q$7:$Q$60000,0))*1,"")</f>
        <v/>
      </c>
      <c r="Z416">
        <f>IFERROR(INDEX($H$7:$H$60000,MATCH(ROW()-6,$Q$7:$Q$60000,0))*1,"")</f>
        <v/>
      </c>
      <c r="AA416">
        <f>IFERROR(INDEX($I$7:$I$60000,MATCH(ROW()-6,$Q$7:$Q$60000,0))*1,"")</f>
        <v/>
      </c>
      <c r="AB416">
        <f>IFERROR(INDEX($J$7:$J$60000,MATCH(ROW()-6,$Q$7:$Q$60000,0))*1,"")</f>
        <v/>
      </c>
      <c r="AC416">
        <f>IFERROR(INDEX($K$7:$K$60000,MATCH(ROW()-6,$Q$7:$Q$60000,0))*1,"")</f>
        <v/>
      </c>
      <c r="AF416" s="9">
        <f>IF(OR($S416="",$S415=""),"",IF($B$5="diff",($T416-$T415),LN($T416/$T415)))</f>
        <v/>
      </c>
      <c r="AG416" s="9">
        <f>IF(OR($S416="",$S415=""),"",IF($C$5="diff",(U416-U415),LN(U416/U415)))</f>
        <v/>
      </c>
      <c r="AH416" s="9">
        <f>IF(OR($S416="",$S415=""),"",IF($D$5="diff",(V416-V415),LN(V416/V415)))</f>
        <v/>
      </c>
      <c r="AI416" s="9">
        <f>IF(OR($S416="",$S415=""),"",IF($E$5="diff",(W416-W415),LN(W416/W415)))</f>
        <v/>
      </c>
      <c r="AJ416" s="9">
        <f>IF(OR($S416="",$S415=""),"",IF($F$5="diff",(X416-X415),LN(X416/X415)))</f>
        <v/>
      </c>
      <c r="AK416" s="9">
        <f>IF(OR($S416="",$S415=""),"",IF($G$5="diff",(Y416-Y415),LN(Y416/Y415)))</f>
        <v/>
      </c>
      <c r="AL416" s="9">
        <f>IF(OR($S416="",$S415=""),"",IF($H$5="diff",(Z416-Z415),LN(Z416/Z415)))</f>
        <v/>
      </c>
      <c r="AM416" s="9">
        <f>IF(OR($S416="",$S415=""),"",IF($I$5="diff",(AA416-AA415),LN(AA416/AA415)))</f>
        <v/>
      </c>
      <c r="AN416" s="9">
        <f>IF(OR($S416="",$S415=""),"",IF($J$5="diff",(AB416-AB415),LN(AB416/AB415)))</f>
        <v/>
      </c>
      <c r="AO416" s="9">
        <f>IF(OR($S416="",$S415=""),"",IF($K$5="diff",(AC416-AC415),LN(AC416/AC415)))</f>
        <v/>
      </c>
      <c r="AR416" s="9">
        <f>IF($AF416="","",$AU$13+$AU$4*AG416+$AU$5*AH416+$AU$6*AI416+$AU$7*AJ416+$AU$8*AK416+$AU$9*AL416+$AU$10*AM416+$AU$11*AN416+$AU$12*AO416)</f>
        <v/>
      </c>
      <c r="AY416" s="10">
        <f>IF(AND((ROW()-7)&gt;=$Q$5,(ROW()-6)&lt;=$Q$3),INDEX(LINEST(OFFSET(AF416,1-$Q$5,0,$Q$5,1),OFFSET(AG416,1-$Q$5,0,$Q$5,9),TRUE,TRUE),1,10)*$Q$4,"")</f>
        <v/>
      </c>
      <c r="AZ416" s="9">
        <f>IF(AND((ROW()-7)&gt;=$Q$5,(ROW()-6)&lt;=$Q$3),INDEX(LINEST(OFFSET(AF416,1-$Q$5,0,$Q$5,1),OFFSET(AG416,1-$Q$5,0,$Q$5,9),TRUE,TRUE),1,9),"")</f>
        <v/>
      </c>
      <c r="BA416" s="9">
        <f>IF(AND((ROW()-7)&gt;=$Q$5,(ROW()-6)&lt;=$Q$3),INDEX(LINEST(OFFSET(AF416,1-$Q$5,0,$Q$5,1),OFFSET(AG416,1-$Q$5,0,$Q$5,9),TRUE,TRUE),1,8),"")</f>
        <v/>
      </c>
      <c r="BB416" s="9">
        <f>IF(AND((ROW()-7)&gt;=$Q$5,(ROW()-6)&lt;=$Q$3),INDEX(LINEST(OFFSET(AF416,1-$Q$5,0,$Q$5,1),OFFSET(AG416,1-$Q$5,0,$Q$5,9),TRUE,TRUE),1,7),"")</f>
        <v/>
      </c>
      <c r="BC416" s="9">
        <f>IF(AND((ROW()-7)&gt;=$Q$5,(ROW()-6)&lt;=$Q$3),INDEX(LINEST(OFFSET(AF416,1-$Q$5,0,$Q$5,1),OFFSET(AG416,1-$Q$5,0,$Q$5,9),TRUE,TRUE),1,6),"")</f>
        <v/>
      </c>
      <c r="BD416" s="9">
        <f>IF(AND((ROW()-7)&gt;=$Q$5,(ROW()-6)&lt;=$Q$3),INDEX(LINEST(OFFSET(AF416,1-$Q$5,0,$Q$5,1),OFFSET(AG416,1-$Q$5,0,$Q$5,9),TRUE,TRUE),1,5),"")</f>
        <v/>
      </c>
      <c r="BE416" s="9">
        <f>IF(AND((ROW()-7)&gt;=$Q$5,(ROW()-6)&lt;=$Q$3),INDEX(LINEST(OFFSET(AF416,1-$Q$5,0,$Q$5,1),OFFSET(AG416,1-$Q$5,0,$Q$5,9),TRUE,TRUE),1,4),"")</f>
        <v/>
      </c>
      <c r="BF416" s="9">
        <f>IF(AND((ROW()-7)&gt;=$Q$5,(ROW()-6)&lt;=$Q$3),INDEX(LINEST(OFFSET(AF416,1-$Q$5,0,$Q$5,1),OFFSET(AG416,1-$Q$5,0,$Q$5,9),TRUE,TRUE),1,3),"")</f>
        <v/>
      </c>
      <c r="BG416" s="9">
        <f>IF(AND((ROW()-7)&gt;=$Q$5,(ROW()-6)&lt;=$Q$3),INDEX(LINEST(OFFSET(AF416,1-$Q$5,0,$Q$5,1),OFFSET(AG416,1-$Q$5,0,$Q$5,9),TRUE,TRUE),1,2),"")</f>
        <v/>
      </c>
      <c r="BH416" s="9">
        <f>IF(AND((ROW()-7)&gt;=$Q$5,(ROW()-6)&lt;=$Q$3),INDEX(LINEST(OFFSET(AF416,1-$Q$5,0,$Q$5,1),OFFSET(AG416,1-$Q$5,0,$Q$5,9),TRUE,TRUE),1,1),"")</f>
        <v/>
      </c>
      <c r="BI416" s="10">
        <f>IF(AND((ROW()-7)&gt;=$Q$5,(ROW()-6)&lt;=$Q$3),INDEX(LINEST(OFFSET(AF416,1-$Q$5,0,$Q$5,1),OFFSET(AG416,1-$Q$5,0,$Q$5,9),TRUE,TRUE),3,1),"")</f>
        <v/>
      </c>
      <c r="BL416" s="9">
        <f>IF(AND((ROW()-6)&lt;=$Q$3,ISNUMBER(AY415)),AY415/$Q$4+AZ415*AG416+BA415*AH416+BB415*AI416+BC415*AJ416+BD415*AK416+BE415*AL416+BF415*AM416+BG415*AN416+BH415*AO416,"")</f>
        <v/>
      </c>
      <c r="BM416">
        <f>IF(ISNUMBER(BL416),AVERAGE(OFFSET(AF415,1-$Q$5,0,$Q$5,1)),"")</f>
        <v/>
      </c>
      <c r="BN416">
        <f>IF(ISNUMBER(BL416),(AF416-BL416)^2,"")</f>
        <v/>
      </c>
      <c r="BO416">
        <f>IF(ISNUMBER(BL416),AF416^2,"")</f>
        <v/>
      </c>
      <c r="BP416">
        <f>IF(ISNUMBER(BL416),(AF416-BM416)^2,"")</f>
        <v/>
      </c>
    </row>
    <row r="417">
      <c r="O417">
        <f>IF($R417="","",IF($Q$1="Weekly",INT(($R417-2)/7),IF($Q$1="Quarterly",YEAR($R417)*4+ROUNDUP(MONTH($R417)/3),YEAR($R417)*12+MONTH($R417))))</f>
        <v/>
      </c>
      <c r="P417">
        <f>IF($R417="","",IF($R418="",1,IF($O417&lt;&gt;$O418,1,0)))</f>
        <v/>
      </c>
      <c r="Q417">
        <f>IF($P417=1,SUM($P$7:$P417),"")</f>
        <v/>
      </c>
      <c r="R417">
        <f>IF($A417="","",IF(ISNUMBER($A417),$A417,IFERROR(DATEVALUE($A417),NA())))</f>
        <v/>
      </c>
      <c r="S417" s="7">
        <f>IFERROR(INDEX($R$7:$R$60000,MATCH(ROW()-6,$Q$7:$Q$60000,0)),"")</f>
        <v/>
      </c>
      <c r="T417">
        <f>IFERROR(INDEX($B$7:$B$60000,MATCH(ROW()-6,$Q$7:$Q$60000,0))*1,"")</f>
        <v/>
      </c>
      <c r="U417">
        <f>IFERROR(INDEX($C$7:$C$60000,MATCH(ROW()-6,$Q$7:$Q$60000,0))*1,"")</f>
        <v/>
      </c>
      <c r="V417">
        <f>IFERROR(INDEX($D$7:$D$60000,MATCH(ROW()-6,$Q$7:$Q$60000,0))*1,"")</f>
        <v/>
      </c>
      <c r="W417">
        <f>IFERROR(INDEX($E$7:$E$60000,MATCH(ROW()-6,$Q$7:$Q$60000,0))*1,"")</f>
        <v/>
      </c>
      <c r="X417">
        <f>IFERROR(INDEX($F$7:$F$60000,MATCH(ROW()-6,$Q$7:$Q$60000,0))*1,"")</f>
        <v/>
      </c>
      <c r="Y417">
        <f>IFERROR(INDEX($G$7:$G$60000,MATCH(ROW()-6,$Q$7:$Q$60000,0))*1,"")</f>
        <v/>
      </c>
      <c r="Z417">
        <f>IFERROR(INDEX($H$7:$H$60000,MATCH(ROW()-6,$Q$7:$Q$60000,0))*1,"")</f>
        <v/>
      </c>
      <c r="AA417">
        <f>IFERROR(INDEX($I$7:$I$60000,MATCH(ROW()-6,$Q$7:$Q$60000,0))*1,"")</f>
        <v/>
      </c>
      <c r="AB417">
        <f>IFERROR(INDEX($J$7:$J$60000,MATCH(ROW()-6,$Q$7:$Q$60000,0))*1,"")</f>
        <v/>
      </c>
      <c r="AC417">
        <f>IFERROR(INDEX($K$7:$K$60000,MATCH(ROW()-6,$Q$7:$Q$60000,0))*1,"")</f>
        <v/>
      </c>
      <c r="AF417" s="9">
        <f>IF(OR($S417="",$S416=""),"",IF($B$5="diff",($T417-$T416),LN($T417/$T416)))</f>
        <v/>
      </c>
      <c r="AG417" s="9">
        <f>IF(OR($S417="",$S416=""),"",IF($C$5="diff",(U417-U416),LN(U417/U416)))</f>
        <v/>
      </c>
      <c r="AH417" s="9">
        <f>IF(OR($S417="",$S416=""),"",IF($D$5="diff",(V417-V416),LN(V417/V416)))</f>
        <v/>
      </c>
      <c r="AI417" s="9">
        <f>IF(OR($S417="",$S416=""),"",IF($E$5="diff",(W417-W416),LN(W417/W416)))</f>
        <v/>
      </c>
      <c r="AJ417" s="9">
        <f>IF(OR($S417="",$S416=""),"",IF($F$5="diff",(X417-X416),LN(X417/X416)))</f>
        <v/>
      </c>
      <c r="AK417" s="9">
        <f>IF(OR($S417="",$S416=""),"",IF($G$5="diff",(Y417-Y416),LN(Y417/Y416)))</f>
        <v/>
      </c>
      <c r="AL417" s="9">
        <f>IF(OR($S417="",$S416=""),"",IF($H$5="diff",(Z417-Z416),LN(Z417/Z416)))</f>
        <v/>
      </c>
      <c r="AM417" s="9">
        <f>IF(OR($S417="",$S416=""),"",IF($I$5="diff",(AA417-AA416),LN(AA417/AA416)))</f>
        <v/>
      </c>
      <c r="AN417" s="9">
        <f>IF(OR($S417="",$S416=""),"",IF($J$5="diff",(AB417-AB416),LN(AB417/AB416)))</f>
        <v/>
      </c>
      <c r="AO417" s="9">
        <f>IF(OR($S417="",$S416=""),"",IF($K$5="diff",(AC417-AC416),LN(AC417/AC416)))</f>
        <v/>
      </c>
      <c r="AR417" s="9">
        <f>IF($AF417="","",$AU$13+$AU$4*AG417+$AU$5*AH417+$AU$6*AI417+$AU$7*AJ417+$AU$8*AK417+$AU$9*AL417+$AU$10*AM417+$AU$11*AN417+$AU$12*AO417)</f>
        <v/>
      </c>
      <c r="AY417" s="10">
        <f>IF(AND((ROW()-7)&gt;=$Q$5,(ROW()-6)&lt;=$Q$3),INDEX(LINEST(OFFSET(AF417,1-$Q$5,0,$Q$5,1),OFFSET(AG417,1-$Q$5,0,$Q$5,9),TRUE,TRUE),1,10)*$Q$4,"")</f>
        <v/>
      </c>
      <c r="AZ417" s="9">
        <f>IF(AND((ROW()-7)&gt;=$Q$5,(ROW()-6)&lt;=$Q$3),INDEX(LINEST(OFFSET(AF417,1-$Q$5,0,$Q$5,1),OFFSET(AG417,1-$Q$5,0,$Q$5,9),TRUE,TRUE),1,9),"")</f>
        <v/>
      </c>
      <c r="BA417" s="9">
        <f>IF(AND((ROW()-7)&gt;=$Q$5,(ROW()-6)&lt;=$Q$3),INDEX(LINEST(OFFSET(AF417,1-$Q$5,0,$Q$5,1),OFFSET(AG417,1-$Q$5,0,$Q$5,9),TRUE,TRUE),1,8),"")</f>
        <v/>
      </c>
      <c r="BB417" s="9">
        <f>IF(AND((ROW()-7)&gt;=$Q$5,(ROW()-6)&lt;=$Q$3),INDEX(LINEST(OFFSET(AF417,1-$Q$5,0,$Q$5,1),OFFSET(AG417,1-$Q$5,0,$Q$5,9),TRUE,TRUE),1,7),"")</f>
        <v/>
      </c>
      <c r="BC417" s="9">
        <f>IF(AND((ROW()-7)&gt;=$Q$5,(ROW()-6)&lt;=$Q$3),INDEX(LINEST(OFFSET(AF417,1-$Q$5,0,$Q$5,1),OFFSET(AG417,1-$Q$5,0,$Q$5,9),TRUE,TRUE),1,6),"")</f>
        <v/>
      </c>
      <c r="BD417" s="9">
        <f>IF(AND((ROW()-7)&gt;=$Q$5,(ROW()-6)&lt;=$Q$3),INDEX(LINEST(OFFSET(AF417,1-$Q$5,0,$Q$5,1),OFFSET(AG417,1-$Q$5,0,$Q$5,9),TRUE,TRUE),1,5),"")</f>
        <v/>
      </c>
      <c r="BE417" s="9">
        <f>IF(AND((ROW()-7)&gt;=$Q$5,(ROW()-6)&lt;=$Q$3),INDEX(LINEST(OFFSET(AF417,1-$Q$5,0,$Q$5,1),OFFSET(AG417,1-$Q$5,0,$Q$5,9),TRUE,TRUE),1,4),"")</f>
        <v/>
      </c>
      <c r="BF417" s="9">
        <f>IF(AND((ROW()-7)&gt;=$Q$5,(ROW()-6)&lt;=$Q$3),INDEX(LINEST(OFFSET(AF417,1-$Q$5,0,$Q$5,1),OFFSET(AG417,1-$Q$5,0,$Q$5,9),TRUE,TRUE),1,3),"")</f>
        <v/>
      </c>
      <c r="BG417" s="9">
        <f>IF(AND((ROW()-7)&gt;=$Q$5,(ROW()-6)&lt;=$Q$3),INDEX(LINEST(OFFSET(AF417,1-$Q$5,0,$Q$5,1),OFFSET(AG417,1-$Q$5,0,$Q$5,9),TRUE,TRUE),1,2),"")</f>
        <v/>
      </c>
      <c r="BH417" s="9">
        <f>IF(AND((ROW()-7)&gt;=$Q$5,(ROW()-6)&lt;=$Q$3),INDEX(LINEST(OFFSET(AF417,1-$Q$5,0,$Q$5,1),OFFSET(AG417,1-$Q$5,0,$Q$5,9),TRUE,TRUE),1,1),"")</f>
        <v/>
      </c>
      <c r="BI417" s="10">
        <f>IF(AND((ROW()-7)&gt;=$Q$5,(ROW()-6)&lt;=$Q$3),INDEX(LINEST(OFFSET(AF417,1-$Q$5,0,$Q$5,1),OFFSET(AG417,1-$Q$5,0,$Q$5,9),TRUE,TRUE),3,1),"")</f>
        <v/>
      </c>
      <c r="BL417" s="9">
        <f>IF(AND((ROW()-6)&lt;=$Q$3,ISNUMBER(AY416)),AY416/$Q$4+AZ416*AG417+BA416*AH417+BB416*AI417+BC416*AJ417+BD416*AK417+BE416*AL417+BF416*AM417+BG416*AN417+BH416*AO417,"")</f>
        <v/>
      </c>
      <c r="BM417">
        <f>IF(ISNUMBER(BL417),AVERAGE(OFFSET(AF416,1-$Q$5,0,$Q$5,1)),"")</f>
        <v/>
      </c>
      <c r="BN417">
        <f>IF(ISNUMBER(BL417),(AF417-BL417)^2,"")</f>
        <v/>
      </c>
      <c r="BO417">
        <f>IF(ISNUMBER(BL417),AF417^2,"")</f>
        <v/>
      </c>
      <c r="BP417">
        <f>IF(ISNUMBER(BL417),(AF417-BM417)^2,"")</f>
        <v/>
      </c>
    </row>
    <row r="418">
      <c r="O418">
        <f>IF($R418="","",IF($Q$1="Weekly",INT(($R418-2)/7),IF($Q$1="Quarterly",YEAR($R418)*4+ROUNDUP(MONTH($R418)/3),YEAR($R418)*12+MONTH($R418))))</f>
        <v/>
      </c>
      <c r="P418">
        <f>IF($R418="","",IF($R419="",1,IF($O418&lt;&gt;$O419,1,0)))</f>
        <v/>
      </c>
      <c r="Q418">
        <f>IF($P418=1,SUM($P$7:$P418),"")</f>
        <v/>
      </c>
      <c r="R418">
        <f>IF($A418="","",IF(ISNUMBER($A418),$A418,IFERROR(DATEVALUE($A418),NA())))</f>
        <v/>
      </c>
      <c r="S418" s="7">
        <f>IFERROR(INDEX($R$7:$R$60000,MATCH(ROW()-6,$Q$7:$Q$60000,0)),"")</f>
        <v/>
      </c>
      <c r="T418">
        <f>IFERROR(INDEX($B$7:$B$60000,MATCH(ROW()-6,$Q$7:$Q$60000,0))*1,"")</f>
        <v/>
      </c>
      <c r="U418">
        <f>IFERROR(INDEX($C$7:$C$60000,MATCH(ROW()-6,$Q$7:$Q$60000,0))*1,"")</f>
        <v/>
      </c>
      <c r="V418">
        <f>IFERROR(INDEX($D$7:$D$60000,MATCH(ROW()-6,$Q$7:$Q$60000,0))*1,"")</f>
        <v/>
      </c>
      <c r="W418">
        <f>IFERROR(INDEX($E$7:$E$60000,MATCH(ROW()-6,$Q$7:$Q$60000,0))*1,"")</f>
        <v/>
      </c>
      <c r="X418">
        <f>IFERROR(INDEX($F$7:$F$60000,MATCH(ROW()-6,$Q$7:$Q$60000,0))*1,"")</f>
        <v/>
      </c>
      <c r="Y418">
        <f>IFERROR(INDEX($G$7:$G$60000,MATCH(ROW()-6,$Q$7:$Q$60000,0))*1,"")</f>
        <v/>
      </c>
      <c r="Z418">
        <f>IFERROR(INDEX($H$7:$H$60000,MATCH(ROW()-6,$Q$7:$Q$60000,0))*1,"")</f>
        <v/>
      </c>
      <c r="AA418">
        <f>IFERROR(INDEX($I$7:$I$60000,MATCH(ROW()-6,$Q$7:$Q$60000,0))*1,"")</f>
        <v/>
      </c>
      <c r="AB418">
        <f>IFERROR(INDEX($J$7:$J$60000,MATCH(ROW()-6,$Q$7:$Q$60000,0))*1,"")</f>
        <v/>
      </c>
      <c r="AC418">
        <f>IFERROR(INDEX($K$7:$K$60000,MATCH(ROW()-6,$Q$7:$Q$60000,0))*1,"")</f>
        <v/>
      </c>
      <c r="AF418" s="9">
        <f>IF(OR($S418="",$S417=""),"",IF($B$5="diff",($T418-$T417),LN($T418/$T417)))</f>
        <v/>
      </c>
      <c r="AG418" s="9">
        <f>IF(OR($S418="",$S417=""),"",IF($C$5="diff",(U418-U417),LN(U418/U417)))</f>
        <v/>
      </c>
      <c r="AH418" s="9">
        <f>IF(OR($S418="",$S417=""),"",IF($D$5="diff",(V418-V417),LN(V418/V417)))</f>
        <v/>
      </c>
      <c r="AI418" s="9">
        <f>IF(OR($S418="",$S417=""),"",IF($E$5="diff",(W418-W417),LN(W418/W417)))</f>
        <v/>
      </c>
      <c r="AJ418" s="9">
        <f>IF(OR($S418="",$S417=""),"",IF($F$5="diff",(X418-X417),LN(X418/X417)))</f>
        <v/>
      </c>
      <c r="AK418" s="9">
        <f>IF(OR($S418="",$S417=""),"",IF($G$5="diff",(Y418-Y417),LN(Y418/Y417)))</f>
        <v/>
      </c>
      <c r="AL418" s="9">
        <f>IF(OR($S418="",$S417=""),"",IF($H$5="diff",(Z418-Z417),LN(Z418/Z417)))</f>
        <v/>
      </c>
      <c r="AM418" s="9">
        <f>IF(OR($S418="",$S417=""),"",IF($I$5="diff",(AA418-AA417),LN(AA418/AA417)))</f>
        <v/>
      </c>
      <c r="AN418" s="9">
        <f>IF(OR($S418="",$S417=""),"",IF($J$5="diff",(AB418-AB417),LN(AB418/AB417)))</f>
        <v/>
      </c>
      <c r="AO418" s="9">
        <f>IF(OR($S418="",$S417=""),"",IF($K$5="diff",(AC418-AC417),LN(AC418/AC417)))</f>
        <v/>
      </c>
      <c r="AR418" s="9">
        <f>IF($AF418="","",$AU$13+$AU$4*AG418+$AU$5*AH418+$AU$6*AI418+$AU$7*AJ418+$AU$8*AK418+$AU$9*AL418+$AU$10*AM418+$AU$11*AN418+$AU$12*AO418)</f>
        <v/>
      </c>
      <c r="AY418" s="10">
        <f>IF(AND((ROW()-7)&gt;=$Q$5,(ROW()-6)&lt;=$Q$3),INDEX(LINEST(OFFSET(AF418,1-$Q$5,0,$Q$5,1),OFFSET(AG418,1-$Q$5,0,$Q$5,9),TRUE,TRUE),1,10)*$Q$4,"")</f>
        <v/>
      </c>
      <c r="AZ418" s="9">
        <f>IF(AND((ROW()-7)&gt;=$Q$5,(ROW()-6)&lt;=$Q$3),INDEX(LINEST(OFFSET(AF418,1-$Q$5,0,$Q$5,1),OFFSET(AG418,1-$Q$5,0,$Q$5,9),TRUE,TRUE),1,9),"")</f>
        <v/>
      </c>
      <c r="BA418" s="9">
        <f>IF(AND((ROW()-7)&gt;=$Q$5,(ROW()-6)&lt;=$Q$3),INDEX(LINEST(OFFSET(AF418,1-$Q$5,0,$Q$5,1),OFFSET(AG418,1-$Q$5,0,$Q$5,9),TRUE,TRUE),1,8),"")</f>
        <v/>
      </c>
      <c r="BB418" s="9">
        <f>IF(AND((ROW()-7)&gt;=$Q$5,(ROW()-6)&lt;=$Q$3),INDEX(LINEST(OFFSET(AF418,1-$Q$5,0,$Q$5,1),OFFSET(AG418,1-$Q$5,0,$Q$5,9),TRUE,TRUE),1,7),"")</f>
        <v/>
      </c>
      <c r="BC418" s="9">
        <f>IF(AND((ROW()-7)&gt;=$Q$5,(ROW()-6)&lt;=$Q$3),INDEX(LINEST(OFFSET(AF418,1-$Q$5,0,$Q$5,1),OFFSET(AG418,1-$Q$5,0,$Q$5,9),TRUE,TRUE),1,6),"")</f>
        <v/>
      </c>
      <c r="BD418" s="9">
        <f>IF(AND((ROW()-7)&gt;=$Q$5,(ROW()-6)&lt;=$Q$3),INDEX(LINEST(OFFSET(AF418,1-$Q$5,0,$Q$5,1),OFFSET(AG418,1-$Q$5,0,$Q$5,9),TRUE,TRUE),1,5),"")</f>
        <v/>
      </c>
      <c r="BE418" s="9">
        <f>IF(AND((ROW()-7)&gt;=$Q$5,(ROW()-6)&lt;=$Q$3),INDEX(LINEST(OFFSET(AF418,1-$Q$5,0,$Q$5,1),OFFSET(AG418,1-$Q$5,0,$Q$5,9),TRUE,TRUE),1,4),"")</f>
        <v/>
      </c>
      <c r="BF418" s="9">
        <f>IF(AND((ROW()-7)&gt;=$Q$5,(ROW()-6)&lt;=$Q$3),INDEX(LINEST(OFFSET(AF418,1-$Q$5,0,$Q$5,1),OFFSET(AG418,1-$Q$5,0,$Q$5,9),TRUE,TRUE),1,3),"")</f>
        <v/>
      </c>
      <c r="BG418" s="9">
        <f>IF(AND((ROW()-7)&gt;=$Q$5,(ROW()-6)&lt;=$Q$3),INDEX(LINEST(OFFSET(AF418,1-$Q$5,0,$Q$5,1),OFFSET(AG418,1-$Q$5,0,$Q$5,9),TRUE,TRUE),1,2),"")</f>
        <v/>
      </c>
      <c r="BH418" s="9">
        <f>IF(AND((ROW()-7)&gt;=$Q$5,(ROW()-6)&lt;=$Q$3),INDEX(LINEST(OFFSET(AF418,1-$Q$5,0,$Q$5,1),OFFSET(AG418,1-$Q$5,0,$Q$5,9),TRUE,TRUE),1,1),"")</f>
        <v/>
      </c>
      <c r="BI418" s="10">
        <f>IF(AND((ROW()-7)&gt;=$Q$5,(ROW()-6)&lt;=$Q$3),INDEX(LINEST(OFFSET(AF418,1-$Q$5,0,$Q$5,1),OFFSET(AG418,1-$Q$5,0,$Q$5,9),TRUE,TRUE),3,1),"")</f>
        <v/>
      </c>
      <c r="BL418" s="9">
        <f>IF(AND((ROW()-6)&lt;=$Q$3,ISNUMBER(AY417)),AY417/$Q$4+AZ417*AG418+BA417*AH418+BB417*AI418+BC417*AJ418+BD417*AK418+BE417*AL418+BF417*AM418+BG417*AN418+BH417*AO418,"")</f>
        <v/>
      </c>
      <c r="BM418">
        <f>IF(ISNUMBER(BL418),AVERAGE(OFFSET(AF417,1-$Q$5,0,$Q$5,1)),"")</f>
        <v/>
      </c>
      <c r="BN418">
        <f>IF(ISNUMBER(BL418),(AF418-BL418)^2,"")</f>
        <v/>
      </c>
      <c r="BO418">
        <f>IF(ISNUMBER(BL418),AF418^2,"")</f>
        <v/>
      </c>
      <c r="BP418">
        <f>IF(ISNUMBER(BL418),(AF418-BM418)^2,"")</f>
        <v/>
      </c>
    </row>
    <row r="419">
      <c r="O419">
        <f>IF($R419="","",IF($Q$1="Weekly",INT(($R419-2)/7),IF($Q$1="Quarterly",YEAR($R419)*4+ROUNDUP(MONTH($R419)/3),YEAR($R419)*12+MONTH($R419))))</f>
        <v/>
      </c>
      <c r="P419">
        <f>IF($R419="","",IF($R420="",1,IF($O419&lt;&gt;$O420,1,0)))</f>
        <v/>
      </c>
      <c r="Q419">
        <f>IF($P419=1,SUM($P$7:$P419),"")</f>
        <v/>
      </c>
      <c r="R419">
        <f>IF($A419="","",IF(ISNUMBER($A419),$A419,IFERROR(DATEVALUE($A419),NA())))</f>
        <v/>
      </c>
      <c r="S419" s="7">
        <f>IFERROR(INDEX($R$7:$R$60000,MATCH(ROW()-6,$Q$7:$Q$60000,0)),"")</f>
        <v/>
      </c>
      <c r="T419">
        <f>IFERROR(INDEX($B$7:$B$60000,MATCH(ROW()-6,$Q$7:$Q$60000,0))*1,"")</f>
        <v/>
      </c>
      <c r="U419">
        <f>IFERROR(INDEX($C$7:$C$60000,MATCH(ROW()-6,$Q$7:$Q$60000,0))*1,"")</f>
        <v/>
      </c>
      <c r="V419">
        <f>IFERROR(INDEX($D$7:$D$60000,MATCH(ROW()-6,$Q$7:$Q$60000,0))*1,"")</f>
        <v/>
      </c>
      <c r="W419">
        <f>IFERROR(INDEX($E$7:$E$60000,MATCH(ROW()-6,$Q$7:$Q$60000,0))*1,"")</f>
        <v/>
      </c>
      <c r="X419">
        <f>IFERROR(INDEX($F$7:$F$60000,MATCH(ROW()-6,$Q$7:$Q$60000,0))*1,"")</f>
        <v/>
      </c>
      <c r="Y419">
        <f>IFERROR(INDEX($G$7:$G$60000,MATCH(ROW()-6,$Q$7:$Q$60000,0))*1,"")</f>
        <v/>
      </c>
      <c r="Z419">
        <f>IFERROR(INDEX($H$7:$H$60000,MATCH(ROW()-6,$Q$7:$Q$60000,0))*1,"")</f>
        <v/>
      </c>
      <c r="AA419">
        <f>IFERROR(INDEX($I$7:$I$60000,MATCH(ROW()-6,$Q$7:$Q$60000,0))*1,"")</f>
        <v/>
      </c>
      <c r="AB419">
        <f>IFERROR(INDEX($J$7:$J$60000,MATCH(ROW()-6,$Q$7:$Q$60000,0))*1,"")</f>
        <v/>
      </c>
      <c r="AC419">
        <f>IFERROR(INDEX($K$7:$K$60000,MATCH(ROW()-6,$Q$7:$Q$60000,0))*1,"")</f>
        <v/>
      </c>
      <c r="AF419" s="9">
        <f>IF(OR($S419="",$S418=""),"",IF($B$5="diff",($T419-$T418),LN($T419/$T418)))</f>
        <v/>
      </c>
      <c r="AG419" s="9">
        <f>IF(OR($S419="",$S418=""),"",IF($C$5="diff",(U419-U418),LN(U419/U418)))</f>
        <v/>
      </c>
      <c r="AH419" s="9">
        <f>IF(OR($S419="",$S418=""),"",IF($D$5="diff",(V419-V418),LN(V419/V418)))</f>
        <v/>
      </c>
      <c r="AI419" s="9">
        <f>IF(OR($S419="",$S418=""),"",IF($E$5="diff",(W419-W418),LN(W419/W418)))</f>
        <v/>
      </c>
      <c r="AJ419" s="9">
        <f>IF(OR($S419="",$S418=""),"",IF($F$5="diff",(X419-X418),LN(X419/X418)))</f>
        <v/>
      </c>
      <c r="AK419" s="9">
        <f>IF(OR($S419="",$S418=""),"",IF($G$5="diff",(Y419-Y418),LN(Y419/Y418)))</f>
        <v/>
      </c>
      <c r="AL419" s="9">
        <f>IF(OR($S419="",$S418=""),"",IF($H$5="diff",(Z419-Z418),LN(Z419/Z418)))</f>
        <v/>
      </c>
      <c r="AM419" s="9">
        <f>IF(OR($S419="",$S418=""),"",IF($I$5="diff",(AA419-AA418),LN(AA419/AA418)))</f>
        <v/>
      </c>
      <c r="AN419" s="9">
        <f>IF(OR($S419="",$S418=""),"",IF($J$5="diff",(AB419-AB418),LN(AB419/AB418)))</f>
        <v/>
      </c>
      <c r="AO419" s="9">
        <f>IF(OR($S419="",$S418=""),"",IF($K$5="diff",(AC419-AC418),LN(AC419/AC418)))</f>
        <v/>
      </c>
      <c r="AR419" s="9">
        <f>IF($AF419="","",$AU$13+$AU$4*AG419+$AU$5*AH419+$AU$6*AI419+$AU$7*AJ419+$AU$8*AK419+$AU$9*AL419+$AU$10*AM419+$AU$11*AN419+$AU$12*AO419)</f>
        <v/>
      </c>
      <c r="AY419" s="10">
        <f>IF(AND((ROW()-7)&gt;=$Q$5,(ROW()-6)&lt;=$Q$3),INDEX(LINEST(OFFSET(AF419,1-$Q$5,0,$Q$5,1),OFFSET(AG419,1-$Q$5,0,$Q$5,9),TRUE,TRUE),1,10)*$Q$4,"")</f>
        <v/>
      </c>
      <c r="AZ419" s="9">
        <f>IF(AND((ROW()-7)&gt;=$Q$5,(ROW()-6)&lt;=$Q$3),INDEX(LINEST(OFFSET(AF419,1-$Q$5,0,$Q$5,1),OFFSET(AG419,1-$Q$5,0,$Q$5,9),TRUE,TRUE),1,9),"")</f>
        <v/>
      </c>
      <c r="BA419" s="9">
        <f>IF(AND((ROW()-7)&gt;=$Q$5,(ROW()-6)&lt;=$Q$3),INDEX(LINEST(OFFSET(AF419,1-$Q$5,0,$Q$5,1),OFFSET(AG419,1-$Q$5,0,$Q$5,9),TRUE,TRUE),1,8),"")</f>
        <v/>
      </c>
      <c r="BB419" s="9">
        <f>IF(AND((ROW()-7)&gt;=$Q$5,(ROW()-6)&lt;=$Q$3),INDEX(LINEST(OFFSET(AF419,1-$Q$5,0,$Q$5,1),OFFSET(AG419,1-$Q$5,0,$Q$5,9),TRUE,TRUE),1,7),"")</f>
        <v/>
      </c>
      <c r="BC419" s="9">
        <f>IF(AND((ROW()-7)&gt;=$Q$5,(ROW()-6)&lt;=$Q$3),INDEX(LINEST(OFFSET(AF419,1-$Q$5,0,$Q$5,1),OFFSET(AG419,1-$Q$5,0,$Q$5,9),TRUE,TRUE),1,6),"")</f>
        <v/>
      </c>
      <c r="BD419" s="9">
        <f>IF(AND((ROW()-7)&gt;=$Q$5,(ROW()-6)&lt;=$Q$3),INDEX(LINEST(OFFSET(AF419,1-$Q$5,0,$Q$5,1),OFFSET(AG419,1-$Q$5,0,$Q$5,9),TRUE,TRUE),1,5),"")</f>
        <v/>
      </c>
      <c r="BE419" s="9">
        <f>IF(AND((ROW()-7)&gt;=$Q$5,(ROW()-6)&lt;=$Q$3),INDEX(LINEST(OFFSET(AF419,1-$Q$5,0,$Q$5,1),OFFSET(AG419,1-$Q$5,0,$Q$5,9),TRUE,TRUE),1,4),"")</f>
        <v/>
      </c>
      <c r="BF419" s="9">
        <f>IF(AND((ROW()-7)&gt;=$Q$5,(ROW()-6)&lt;=$Q$3),INDEX(LINEST(OFFSET(AF419,1-$Q$5,0,$Q$5,1),OFFSET(AG419,1-$Q$5,0,$Q$5,9),TRUE,TRUE),1,3),"")</f>
        <v/>
      </c>
      <c r="BG419" s="9">
        <f>IF(AND((ROW()-7)&gt;=$Q$5,(ROW()-6)&lt;=$Q$3),INDEX(LINEST(OFFSET(AF419,1-$Q$5,0,$Q$5,1),OFFSET(AG419,1-$Q$5,0,$Q$5,9),TRUE,TRUE),1,2),"")</f>
        <v/>
      </c>
      <c r="BH419" s="9">
        <f>IF(AND((ROW()-7)&gt;=$Q$5,(ROW()-6)&lt;=$Q$3),INDEX(LINEST(OFFSET(AF419,1-$Q$5,0,$Q$5,1),OFFSET(AG419,1-$Q$5,0,$Q$5,9),TRUE,TRUE),1,1),"")</f>
        <v/>
      </c>
      <c r="BI419" s="10">
        <f>IF(AND((ROW()-7)&gt;=$Q$5,(ROW()-6)&lt;=$Q$3),INDEX(LINEST(OFFSET(AF419,1-$Q$5,0,$Q$5,1),OFFSET(AG419,1-$Q$5,0,$Q$5,9),TRUE,TRUE),3,1),"")</f>
        <v/>
      </c>
      <c r="BL419" s="9">
        <f>IF(AND((ROW()-6)&lt;=$Q$3,ISNUMBER(AY418)),AY418/$Q$4+AZ418*AG419+BA418*AH419+BB418*AI419+BC418*AJ419+BD418*AK419+BE418*AL419+BF418*AM419+BG418*AN419+BH418*AO419,"")</f>
        <v/>
      </c>
      <c r="BM419">
        <f>IF(ISNUMBER(BL419),AVERAGE(OFFSET(AF418,1-$Q$5,0,$Q$5,1)),"")</f>
        <v/>
      </c>
      <c r="BN419">
        <f>IF(ISNUMBER(BL419),(AF419-BL419)^2,"")</f>
        <v/>
      </c>
      <c r="BO419">
        <f>IF(ISNUMBER(BL419),AF419^2,"")</f>
        <v/>
      </c>
      <c r="BP419">
        <f>IF(ISNUMBER(BL419),(AF419-BM419)^2,"")</f>
        <v/>
      </c>
    </row>
    <row r="420">
      <c r="O420">
        <f>IF($R420="","",IF($Q$1="Weekly",INT(($R420-2)/7),IF($Q$1="Quarterly",YEAR($R420)*4+ROUNDUP(MONTH($R420)/3),YEAR($R420)*12+MONTH($R420))))</f>
        <v/>
      </c>
      <c r="P420">
        <f>IF($R420="","",IF($R421="",1,IF($O420&lt;&gt;$O421,1,0)))</f>
        <v/>
      </c>
      <c r="Q420">
        <f>IF($P420=1,SUM($P$7:$P420),"")</f>
        <v/>
      </c>
      <c r="R420">
        <f>IF($A420="","",IF(ISNUMBER($A420),$A420,IFERROR(DATEVALUE($A420),NA())))</f>
        <v/>
      </c>
      <c r="S420" s="7">
        <f>IFERROR(INDEX($R$7:$R$60000,MATCH(ROW()-6,$Q$7:$Q$60000,0)),"")</f>
        <v/>
      </c>
      <c r="T420">
        <f>IFERROR(INDEX($B$7:$B$60000,MATCH(ROW()-6,$Q$7:$Q$60000,0))*1,"")</f>
        <v/>
      </c>
      <c r="U420">
        <f>IFERROR(INDEX($C$7:$C$60000,MATCH(ROW()-6,$Q$7:$Q$60000,0))*1,"")</f>
        <v/>
      </c>
      <c r="V420">
        <f>IFERROR(INDEX($D$7:$D$60000,MATCH(ROW()-6,$Q$7:$Q$60000,0))*1,"")</f>
        <v/>
      </c>
      <c r="W420">
        <f>IFERROR(INDEX($E$7:$E$60000,MATCH(ROW()-6,$Q$7:$Q$60000,0))*1,"")</f>
        <v/>
      </c>
      <c r="X420">
        <f>IFERROR(INDEX($F$7:$F$60000,MATCH(ROW()-6,$Q$7:$Q$60000,0))*1,"")</f>
        <v/>
      </c>
      <c r="Y420">
        <f>IFERROR(INDEX($G$7:$G$60000,MATCH(ROW()-6,$Q$7:$Q$60000,0))*1,"")</f>
        <v/>
      </c>
      <c r="Z420">
        <f>IFERROR(INDEX($H$7:$H$60000,MATCH(ROW()-6,$Q$7:$Q$60000,0))*1,"")</f>
        <v/>
      </c>
      <c r="AA420">
        <f>IFERROR(INDEX($I$7:$I$60000,MATCH(ROW()-6,$Q$7:$Q$60000,0))*1,"")</f>
        <v/>
      </c>
      <c r="AB420">
        <f>IFERROR(INDEX($J$7:$J$60000,MATCH(ROW()-6,$Q$7:$Q$60000,0))*1,"")</f>
        <v/>
      </c>
      <c r="AC420">
        <f>IFERROR(INDEX($K$7:$K$60000,MATCH(ROW()-6,$Q$7:$Q$60000,0))*1,"")</f>
        <v/>
      </c>
      <c r="AF420" s="9">
        <f>IF(OR($S420="",$S419=""),"",IF($B$5="diff",($T420-$T419),LN($T420/$T419)))</f>
        <v/>
      </c>
      <c r="AG420" s="9">
        <f>IF(OR($S420="",$S419=""),"",IF($C$5="diff",(U420-U419),LN(U420/U419)))</f>
        <v/>
      </c>
      <c r="AH420" s="9">
        <f>IF(OR($S420="",$S419=""),"",IF($D$5="diff",(V420-V419),LN(V420/V419)))</f>
        <v/>
      </c>
      <c r="AI420" s="9">
        <f>IF(OR($S420="",$S419=""),"",IF($E$5="diff",(W420-W419),LN(W420/W419)))</f>
        <v/>
      </c>
      <c r="AJ420" s="9">
        <f>IF(OR($S420="",$S419=""),"",IF($F$5="diff",(X420-X419),LN(X420/X419)))</f>
        <v/>
      </c>
      <c r="AK420" s="9">
        <f>IF(OR($S420="",$S419=""),"",IF($G$5="diff",(Y420-Y419),LN(Y420/Y419)))</f>
        <v/>
      </c>
      <c r="AL420" s="9">
        <f>IF(OR($S420="",$S419=""),"",IF($H$5="diff",(Z420-Z419),LN(Z420/Z419)))</f>
        <v/>
      </c>
      <c r="AM420" s="9">
        <f>IF(OR($S420="",$S419=""),"",IF($I$5="diff",(AA420-AA419),LN(AA420/AA419)))</f>
        <v/>
      </c>
      <c r="AN420" s="9">
        <f>IF(OR($S420="",$S419=""),"",IF($J$5="diff",(AB420-AB419),LN(AB420/AB419)))</f>
        <v/>
      </c>
      <c r="AO420" s="9">
        <f>IF(OR($S420="",$S419=""),"",IF($K$5="diff",(AC420-AC419),LN(AC420/AC419)))</f>
        <v/>
      </c>
      <c r="AR420" s="9">
        <f>IF($AF420="","",$AU$13+$AU$4*AG420+$AU$5*AH420+$AU$6*AI420+$AU$7*AJ420+$AU$8*AK420+$AU$9*AL420+$AU$10*AM420+$AU$11*AN420+$AU$12*AO420)</f>
        <v/>
      </c>
      <c r="AY420" s="10">
        <f>IF(AND((ROW()-7)&gt;=$Q$5,(ROW()-6)&lt;=$Q$3),INDEX(LINEST(OFFSET(AF420,1-$Q$5,0,$Q$5,1),OFFSET(AG420,1-$Q$5,0,$Q$5,9),TRUE,TRUE),1,10)*$Q$4,"")</f>
        <v/>
      </c>
      <c r="AZ420" s="9">
        <f>IF(AND((ROW()-7)&gt;=$Q$5,(ROW()-6)&lt;=$Q$3),INDEX(LINEST(OFFSET(AF420,1-$Q$5,0,$Q$5,1),OFFSET(AG420,1-$Q$5,0,$Q$5,9),TRUE,TRUE),1,9),"")</f>
        <v/>
      </c>
      <c r="BA420" s="9">
        <f>IF(AND((ROW()-7)&gt;=$Q$5,(ROW()-6)&lt;=$Q$3),INDEX(LINEST(OFFSET(AF420,1-$Q$5,0,$Q$5,1),OFFSET(AG420,1-$Q$5,0,$Q$5,9),TRUE,TRUE),1,8),"")</f>
        <v/>
      </c>
      <c r="BB420" s="9">
        <f>IF(AND((ROW()-7)&gt;=$Q$5,(ROW()-6)&lt;=$Q$3),INDEX(LINEST(OFFSET(AF420,1-$Q$5,0,$Q$5,1),OFFSET(AG420,1-$Q$5,0,$Q$5,9),TRUE,TRUE),1,7),"")</f>
        <v/>
      </c>
      <c r="BC420" s="9">
        <f>IF(AND((ROW()-7)&gt;=$Q$5,(ROW()-6)&lt;=$Q$3),INDEX(LINEST(OFFSET(AF420,1-$Q$5,0,$Q$5,1),OFFSET(AG420,1-$Q$5,0,$Q$5,9),TRUE,TRUE),1,6),"")</f>
        <v/>
      </c>
      <c r="BD420" s="9">
        <f>IF(AND((ROW()-7)&gt;=$Q$5,(ROW()-6)&lt;=$Q$3),INDEX(LINEST(OFFSET(AF420,1-$Q$5,0,$Q$5,1),OFFSET(AG420,1-$Q$5,0,$Q$5,9),TRUE,TRUE),1,5),"")</f>
        <v/>
      </c>
      <c r="BE420" s="9">
        <f>IF(AND((ROW()-7)&gt;=$Q$5,(ROW()-6)&lt;=$Q$3),INDEX(LINEST(OFFSET(AF420,1-$Q$5,0,$Q$5,1),OFFSET(AG420,1-$Q$5,0,$Q$5,9),TRUE,TRUE),1,4),"")</f>
        <v/>
      </c>
      <c r="BF420" s="9">
        <f>IF(AND((ROW()-7)&gt;=$Q$5,(ROW()-6)&lt;=$Q$3),INDEX(LINEST(OFFSET(AF420,1-$Q$5,0,$Q$5,1),OFFSET(AG420,1-$Q$5,0,$Q$5,9),TRUE,TRUE),1,3),"")</f>
        <v/>
      </c>
      <c r="BG420" s="9">
        <f>IF(AND((ROW()-7)&gt;=$Q$5,(ROW()-6)&lt;=$Q$3),INDEX(LINEST(OFFSET(AF420,1-$Q$5,0,$Q$5,1),OFFSET(AG420,1-$Q$5,0,$Q$5,9),TRUE,TRUE),1,2),"")</f>
        <v/>
      </c>
      <c r="BH420" s="9">
        <f>IF(AND((ROW()-7)&gt;=$Q$5,(ROW()-6)&lt;=$Q$3),INDEX(LINEST(OFFSET(AF420,1-$Q$5,0,$Q$5,1),OFFSET(AG420,1-$Q$5,0,$Q$5,9),TRUE,TRUE),1,1),"")</f>
        <v/>
      </c>
      <c r="BI420" s="10">
        <f>IF(AND((ROW()-7)&gt;=$Q$5,(ROW()-6)&lt;=$Q$3),INDEX(LINEST(OFFSET(AF420,1-$Q$5,0,$Q$5,1),OFFSET(AG420,1-$Q$5,0,$Q$5,9),TRUE,TRUE),3,1),"")</f>
        <v/>
      </c>
      <c r="BL420" s="9">
        <f>IF(AND((ROW()-6)&lt;=$Q$3,ISNUMBER(AY419)),AY419/$Q$4+AZ419*AG420+BA419*AH420+BB419*AI420+BC419*AJ420+BD419*AK420+BE419*AL420+BF419*AM420+BG419*AN420+BH419*AO420,"")</f>
        <v/>
      </c>
      <c r="BM420">
        <f>IF(ISNUMBER(BL420),AVERAGE(OFFSET(AF419,1-$Q$5,0,$Q$5,1)),"")</f>
        <v/>
      </c>
      <c r="BN420">
        <f>IF(ISNUMBER(BL420),(AF420-BL420)^2,"")</f>
        <v/>
      </c>
      <c r="BO420">
        <f>IF(ISNUMBER(BL420),AF420^2,"")</f>
        <v/>
      </c>
      <c r="BP420">
        <f>IF(ISNUMBER(BL420),(AF420-BM420)^2,"")</f>
        <v/>
      </c>
    </row>
    <row r="421">
      <c r="O421">
        <f>IF($R421="","",IF($Q$1="Weekly",INT(($R421-2)/7),IF($Q$1="Quarterly",YEAR($R421)*4+ROUNDUP(MONTH($R421)/3),YEAR($R421)*12+MONTH($R421))))</f>
        <v/>
      </c>
      <c r="P421">
        <f>IF($R421="","",IF($R422="",1,IF($O421&lt;&gt;$O422,1,0)))</f>
        <v/>
      </c>
      <c r="Q421">
        <f>IF($P421=1,SUM($P$7:$P421),"")</f>
        <v/>
      </c>
      <c r="R421">
        <f>IF($A421="","",IF(ISNUMBER($A421),$A421,IFERROR(DATEVALUE($A421),NA())))</f>
        <v/>
      </c>
      <c r="S421" s="7">
        <f>IFERROR(INDEX($R$7:$R$60000,MATCH(ROW()-6,$Q$7:$Q$60000,0)),"")</f>
        <v/>
      </c>
      <c r="T421">
        <f>IFERROR(INDEX($B$7:$B$60000,MATCH(ROW()-6,$Q$7:$Q$60000,0))*1,"")</f>
        <v/>
      </c>
      <c r="U421">
        <f>IFERROR(INDEX($C$7:$C$60000,MATCH(ROW()-6,$Q$7:$Q$60000,0))*1,"")</f>
        <v/>
      </c>
      <c r="V421">
        <f>IFERROR(INDEX($D$7:$D$60000,MATCH(ROW()-6,$Q$7:$Q$60000,0))*1,"")</f>
        <v/>
      </c>
      <c r="W421">
        <f>IFERROR(INDEX($E$7:$E$60000,MATCH(ROW()-6,$Q$7:$Q$60000,0))*1,"")</f>
        <v/>
      </c>
      <c r="X421">
        <f>IFERROR(INDEX($F$7:$F$60000,MATCH(ROW()-6,$Q$7:$Q$60000,0))*1,"")</f>
        <v/>
      </c>
      <c r="Y421">
        <f>IFERROR(INDEX($G$7:$G$60000,MATCH(ROW()-6,$Q$7:$Q$60000,0))*1,"")</f>
        <v/>
      </c>
      <c r="Z421">
        <f>IFERROR(INDEX($H$7:$H$60000,MATCH(ROW()-6,$Q$7:$Q$60000,0))*1,"")</f>
        <v/>
      </c>
      <c r="AA421">
        <f>IFERROR(INDEX($I$7:$I$60000,MATCH(ROW()-6,$Q$7:$Q$60000,0))*1,"")</f>
        <v/>
      </c>
      <c r="AB421">
        <f>IFERROR(INDEX($J$7:$J$60000,MATCH(ROW()-6,$Q$7:$Q$60000,0))*1,"")</f>
        <v/>
      </c>
      <c r="AC421">
        <f>IFERROR(INDEX($K$7:$K$60000,MATCH(ROW()-6,$Q$7:$Q$60000,0))*1,"")</f>
        <v/>
      </c>
      <c r="AF421" s="9">
        <f>IF(OR($S421="",$S420=""),"",IF($B$5="diff",($T421-$T420),LN($T421/$T420)))</f>
        <v/>
      </c>
      <c r="AG421" s="9">
        <f>IF(OR($S421="",$S420=""),"",IF($C$5="diff",(U421-U420),LN(U421/U420)))</f>
        <v/>
      </c>
      <c r="AH421" s="9">
        <f>IF(OR($S421="",$S420=""),"",IF($D$5="diff",(V421-V420),LN(V421/V420)))</f>
        <v/>
      </c>
      <c r="AI421" s="9">
        <f>IF(OR($S421="",$S420=""),"",IF($E$5="diff",(W421-W420),LN(W421/W420)))</f>
        <v/>
      </c>
      <c r="AJ421" s="9">
        <f>IF(OR($S421="",$S420=""),"",IF($F$5="diff",(X421-X420),LN(X421/X420)))</f>
        <v/>
      </c>
      <c r="AK421" s="9">
        <f>IF(OR($S421="",$S420=""),"",IF($G$5="diff",(Y421-Y420),LN(Y421/Y420)))</f>
        <v/>
      </c>
      <c r="AL421" s="9">
        <f>IF(OR($S421="",$S420=""),"",IF($H$5="diff",(Z421-Z420),LN(Z421/Z420)))</f>
        <v/>
      </c>
      <c r="AM421" s="9">
        <f>IF(OR($S421="",$S420=""),"",IF($I$5="diff",(AA421-AA420),LN(AA421/AA420)))</f>
        <v/>
      </c>
      <c r="AN421" s="9">
        <f>IF(OR($S421="",$S420=""),"",IF($J$5="diff",(AB421-AB420),LN(AB421/AB420)))</f>
        <v/>
      </c>
      <c r="AO421" s="9">
        <f>IF(OR($S421="",$S420=""),"",IF($K$5="diff",(AC421-AC420),LN(AC421/AC420)))</f>
        <v/>
      </c>
      <c r="AR421" s="9">
        <f>IF($AF421="","",$AU$13+$AU$4*AG421+$AU$5*AH421+$AU$6*AI421+$AU$7*AJ421+$AU$8*AK421+$AU$9*AL421+$AU$10*AM421+$AU$11*AN421+$AU$12*AO421)</f>
        <v/>
      </c>
      <c r="AY421" s="10">
        <f>IF(AND((ROW()-7)&gt;=$Q$5,(ROW()-6)&lt;=$Q$3),INDEX(LINEST(OFFSET(AF421,1-$Q$5,0,$Q$5,1),OFFSET(AG421,1-$Q$5,0,$Q$5,9),TRUE,TRUE),1,10)*$Q$4,"")</f>
        <v/>
      </c>
      <c r="AZ421" s="9">
        <f>IF(AND((ROW()-7)&gt;=$Q$5,(ROW()-6)&lt;=$Q$3),INDEX(LINEST(OFFSET(AF421,1-$Q$5,0,$Q$5,1),OFFSET(AG421,1-$Q$5,0,$Q$5,9),TRUE,TRUE),1,9),"")</f>
        <v/>
      </c>
      <c r="BA421" s="9">
        <f>IF(AND((ROW()-7)&gt;=$Q$5,(ROW()-6)&lt;=$Q$3),INDEX(LINEST(OFFSET(AF421,1-$Q$5,0,$Q$5,1),OFFSET(AG421,1-$Q$5,0,$Q$5,9),TRUE,TRUE),1,8),"")</f>
        <v/>
      </c>
      <c r="BB421" s="9">
        <f>IF(AND((ROW()-7)&gt;=$Q$5,(ROW()-6)&lt;=$Q$3),INDEX(LINEST(OFFSET(AF421,1-$Q$5,0,$Q$5,1),OFFSET(AG421,1-$Q$5,0,$Q$5,9),TRUE,TRUE),1,7),"")</f>
        <v/>
      </c>
      <c r="BC421" s="9">
        <f>IF(AND((ROW()-7)&gt;=$Q$5,(ROW()-6)&lt;=$Q$3),INDEX(LINEST(OFFSET(AF421,1-$Q$5,0,$Q$5,1),OFFSET(AG421,1-$Q$5,0,$Q$5,9),TRUE,TRUE),1,6),"")</f>
        <v/>
      </c>
      <c r="BD421" s="9">
        <f>IF(AND((ROW()-7)&gt;=$Q$5,(ROW()-6)&lt;=$Q$3),INDEX(LINEST(OFFSET(AF421,1-$Q$5,0,$Q$5,1),OFFSET(AG421,1-$Q$5,0,$Q$5,9),TRUE,TRUE),1,5),"")</f>
        <v/>
      </c>
      <c r="BE421" s="9">
        <f>IF(AND((ROW()-7)&gt;=$Q$5,(ROW()-6)&lt;=$Q$3),INDEX(LINEST(OFFSET(AF421,1-$Q$5,0,$Q$5,1),OFFSET(AG421,1-$Q$5,0,$Q$5,9),TRUE,TRUE),1,4),"")</f>
        <v/>
      </c>
      <c r="BF421" s="9">
        <f>IF(AND((ROW()-7)&gt;=$Q$5,(ROW()-6)&lt;=$Q$3),INDEX(LINEST(OFFSET(AF421,1-$Q$5,0,$Q$5,1),OFFSET(AG421,1-$Q$5,0,$Q$5,9),TRUE,TRUE),1,3),"")</f>
        <v/>
      </c>
      <c r="BG421" s="9">
        <f>IF(AND((ROW()-7)&gt;=$Q$5,(ROW()-6)&lt;=$Q$3),INDEX(LINEST(OFFSET(AF421,1-$Q$5,0,$Q$5,1),OFFSET(AG421,1-$Q$5,0,$Q$5,9),TRUE,TRUE),1,2),"")</f>
        <v/>
      </c>
      <c r="BH421" s="9">
        <f>IF(AND((ROW()-7)&gt;=$Q$5,(ROW()-6)&lt;=$Q$3),INDEX(LINEST(OFFSET(AF421,1-$Q$5,0,$Q$5,1),OFFSET(AG421,1-$Q$5,0,$Q$5,9),TRUE,TRUE),1,1),"")</f>
        <v/>
      </c>
      <c r="BI421" s="10">
        <f>IF(AND((ROW()-7)&gt;=$Q$5,(ROW()-6)&lt;=$Q$3),INDEX(LINEST(OFFSET(AF421,1-$Q$5,0,$Q$5,1),OFFSET(AG421,1-$Q$5,0,$Q$5,9),TRUE,TRUE),3,1),"")</f>
        <v/>
      </c>
      <c r="BL421" s="9">
        <f>IF(AND((ROW()-6)&lt;=$Q$3,ISNUMBER(AY420)),AY420/$Q$4+AZ420*AG421+BA420*AH421+BB420*AI421+BC420*AJ421+BD420*AK421+BE420*AL421+BF420*AM421+BG420*AN421+BH420*AO421,"")</f>
        <v/>
      </c>
      <c r="BM421">
        <f>IF(ISNUMBER(BL421),AVERAGE(OFFSET(AF420,1-$Q$5,0,$Q$5,1)),"")</f>
        <v/>
      </c>
      <c r="BN421">
        <f>IF(ISNUMBER(BL421),(AF421-BL421)^2,"")</f>
        <v/>
      </c>
      <c r="BO421">
        <f>IF(ISNUMBER(BL421),AF421^2,"")</f>
        <v/>
      </c>
      <c r="BP421">
        <f>IF(ISNUMBER(BL421),(AF421-BM421)^2,"")</f>
        <v/>
      </c>
    </row>
    <row r="422">
      <c r="O422">
        <f>IF($R422="","",IF($Q$1="Weekly",INT(($R422-2)/7),IF($Q$1="Quarterly",YEAR($R422)*4+ROUNDUP(MONTH($R422)/3),YEAR($R422)*12+MONTH($R422))))</f>
        <v/>
      </c>
      <c r="P422">
        <f>IF($R422="","",IF($R423="",1,IF($O422&lt;&gt;$O423,1,0)))</f>
        <v/>
      </c>
      <c r="Q422">
        <f>IF($P422=1,SUM($P$7:$P422),"")</f>
        <v/>
      </c>
      <c r="R422">
        <f>IF($A422="","",IF(ISNUMBER($A422),$A422,IFERROR(DATEVALUE($A422),NA())))</f>
        <v/>
      </c>
      <c r="S422" s="7">
        <f>IFERROR(INDEX($R$7:$R$60000,MATCH(ROW()-6,$Q$7:$Q$60000,0)),"")</f>
        <v/>
      </c>
      <c r="T422">
        <f>IFERROR(INDEX($B$7:$B$60000,MATCH(ROW()-6,$Q$7:$Q$60000,0))*1,"")</f>
        <v/>
      </c>
      <c r="U422">
        <f>IFERROR(INDEX($C$7:$C$60000,MATCH(ROW()-6,$Q$7:$Q$60000,0))*1,"")</f>
        <v/>
      </c>
      <c r="V422">
        <f>IFERROR(INDEX($D$7:$D$60000,MATCH(ROW()-6,$Q$7:$Q$60000,0))*1,"")</f>
        <v/>
      </c>
      <c r="W422">
        <f>IFERROR(INDEX($E$7:$E$60000,MATCH(ROW()-6,$Q$7:$Q$60000,0))*1,"")</f>
        <v/>
      </c>
      <c r="X422">
        <f>IFERROR(INDEX($F$7:$F$60000,MATCH(ROW()-6,$Q$7:$Q$60000,0))*1,"")</f>
        <v/>
      </c>
      <c r="Y422">
        <f>IFERROR(INDEX($G$7:$G$60000,MATCH(ROW()-6,$Q$7:$Q$60000,0))*1,"")</f>
        <v/>
      </c>
      <c r="Z422">
        <f>IFERROR(INDEX($H$7:$H$60000,MATCH(ROW()-6,$Q$7:$Q$60000,0))*1,"")</f>
        <v/>
      </c>
      <c r="AA422">
        <f>IFERROR(INDEX($I$7:$I$60000,MATCH(ROW()-6,$Q$7:$Q$60000,0))*1,"")</f>
        <v/>
      </c>
      <c r="AB422">
        <f>IFERROR(INDEX($J$7:$J$60000,MATCH(ROW()-6,$Q$7:$Q$60000,0))*1,"")</f>
        <v/>
      </c>
      <c r="AC422">
        <f>IFERROR(INDEX($K$7:$K$60000,MATCH(ROW()-6,$Q$7:$Q$60000,0))*1,"")</f>
        <v/>
      </c>
      <c r="AF422" s="9">
        <f>IF(OR($S422="",$S421=""),"",IF($B$5="diff",($T422-$T421),LN($T422/$T421)))</f>
        <v/>
      </c>
      <c r="AG422" s="9">
        <f>IF(OR($S422="",$S421=""),"",IF($C$5="diff",(U422-U421),LN(U422/U421)))</f>
        <v/>
      </c>
      <c r="AH422" s="9">
        <f>IF(OR($S422="",$S421=""),"",IF($D$5="diff",(V422-V421),LN(V422/V421)))</f>
        <v/>
      </c>
      <c r="AI422" s="9">
        <f>IF(OR($S422="",$S421=""),"",IF($E$5="diff",(W422-W421),LN(W422/W421)))</f>
        <v/>
      </c>
      <c r="AJ422" s="9">
        <f>IF(OR($S422="",$S421=""),"",IF($F$5="diff",(X422-X421),LN(X422/X421)))</f>
        <v/>
      </c>
      <c r="AK422" s="9">
        <f>IF(OR($S422="",$S421=""),"",IF($G$5="diff",(Y422-Y421),LN(Y422/Y421)))</f>
        <v/>
      </c>
      <c r="AL422" s="9">
        <f>IF(OR($S422="",$S421=""),"",IF($H$5="diff",(Z422-Z421),LN(Z422/Z421)))</f>
        <v/>
      </c>
      <c r="AM422" s="9">
        <f>IF(OR($S422="",$S421=""),"",IF($I$5="diff",(AA422-AA421),LN(AA422/AA421)))</f>
        <v/>
      </c>
      <c r="AN422" s="9">
        <f>IF(OR($S422="",$S421=""),"",IF($J$5="diff",(AB422-AB421),LN(AB422/AB421)))</f>
        <v/>
      </c>
      <c r="AO422" s="9">
        <f>IF(OR($S422="",$S421=""),"",IF($K$5="diff",(AC422-AC421),LN(AC422/AC421)))</f>
        <v/>
      </c>
      <c r="AR422" s="9">
        <f>IF($AF422="","",$AU$13+$AU$4*AG422+$AU$5*AH422+$AU$6*AI422+$AU$7*AJ422+$AU$8*AK422+$AU$9*AL422+$AU$10*AM422+$AU$11*AN422+$AU$12*AO422)</f>
        <v/>
      </c>
      <c r="AY422" s="10">
        <f>IF(AND((ROW()-7)&gt;=$Q$5,(ROW()-6)&lt;=$Q$3),INDEX(LINEST(OFFSET(AF422,1-$Q$5,0,$Q$5,1),OFFSET(AG422,1-$Q$5,0,$Q$5,9),TRUE,TRUE),1,10)*$Q$4,"")</f>
        <v/>
      </c>
      <c r="AZ422" s="9">
        <f>IF(AND((ROW()-7)&gt;=$Q$5,(ROW()-6)&lt;=$Q$3),INDEX(LINEST(OFFSET(AF422,1-$Q$5,0,$Q$5,1),OFFSET(AG422,1-$Q$5,0,$Q$5,9),TRUE,TRUE),1,9),"")</f>
        <v/>
      </c>
      <c r="BA422" s="9">
        <f>IF(AND((ROW()-7)&gt;=$Q$5,(ROW()-6)&lt;=$Q$3),INDEX(LINEST(OFFSET(AF422,1-$Q$5,0,$Q$5,1),OFFSET(AG422,1-$Q$5,0,$Q$5,9),TRUE,TRUE),1,8),"")</f>
        <v/>
      </c>
      <c r="BB422" s="9">
        <f>IF(AND((ROW()-7)&gt;=$Q$5,(ROW()-6)&lt;=$Q$3),INDEX(LINEST(OFFSET(AF422,1-$Q$5,0,$Q$5,1),OFFSET(AG422,1-$Q$5,0,$Q$5,9),TRUE,TRUE),1,7),"")</f>
        <v/>
      </c>
      <c r="BC422" s="9">
        <f>IF(AND((ROW()-7)&gt;=$Q$5,(ROW()-6)&lt;=$Q$3),INDEX(LINEST(OFFSET(AF422,1-$Q$5,0,$Q$5,1),OFFSET(AG422,1-$Q$5,0,$Q$5,9),TRUE,TRUE),1,6),"")</f>
        <v/>
      </c>
      <c r="BD422" s="9">
        <f>IF(AND((ROW()-7)&gt;=$Q$5,(ROW()-6)&lt;=$Q$3),INDEX(LINEST(OFFSET(AF422,1-$Q$5,0,$Q$5,1),OFFSET(AG422,1-$Q$5,0,$Q$5,9),TRUE,TRUE),1,5),"")</f>
        <v/>
      </c>
      <c r="BE422" s="9">
        <f>IF(AND((ROW()-7)&gt;=$Q$5,(ROW()-6)&lt;=$Q$3),INDEX(LINEST(OFFSET(AF422,1-$Q$5,0,$Q$5,1),OFFSET(AG422,1-$Q$5,0,$Q$5,9),TRUE,TRUE),1,4),"")</f>
        <v/>
      </c>
      <c r="BF422" s="9">
        <f>IF(AND((ROW()-7)&gt;=$Q$5,(ROW()-6)&lt;=$Q$3),INDEX(LINEST(OFFSET(AF422,1-$Q$5,0,$Q$5,1),OFFSET(AG422,1-$Q$5,0,$Q$5,9),TRUE,TRUE),1,3),"")</f>
        <v/>
      </c>
      <c r="BG422" s="9">
        <f>IF(AND((ROW()-7)&gt;=$Q$5,(ROW()-6)&lt;=$Q$3),INDEX(LINEST(OFFSET(AF422,1-$Q$5,0,$Q$5,1),OFFSET(AG422,1-$Q$5,0,$Q$5,9),TRUE,TRUE),1,2),"")</f>
        <v/>
      </c>
      <c r="BH422" s="9">
        <f>IF(AND((ROW()-7)&gt;=$Q$5,(ROW()-6)&lt;=$Q$3),INDEX(LINEST(OFFSET(AF422,1-$Q$5,0,$Q$5,1),OFFSET(AG422,1-$Q$5,0,$Q$5,9),TRUE,TRUE),1,1),"")</f>
        <v/>
      </c>
      <c r="BI422" s="10">
        <f>IF(AND((ROW()-7)&gt;=$Q$5,(ROW()-6)&lt;=$Q$3),INDEX(LINEST(OFFSET(AF422,1-$Q$5,0,$Q$5,1),OFFSET(AG422,1-$Q$5,0,$Q$5,9),TRUE,TRUE),3,1),"")</f>
        <v/>
      </c>
      <c r="BL422" s="9">
        <f>IF(AND((ROW()-6)&lt;=$Q$3,ISNUMBER(AY421)),AY421/$Q$4+AZ421*AG422+BA421*AH422+BB421*AI422+BC421*AJ422+BD421*AK422+BE421*AL422+BF421*AM422+BG421*AN422+BH421*AO422,"")</f>
        <v/>
      </c>
      <c r="BM422">
        <f>IF(ISNUMBER(BL422),AVERAGE(OFFSET(AF421,1-$Q$5,0,$Q$5,1)),"")</f>
        <v/>
      </c>
      <c r="BN422">
        <f>IF(ISNUMBER(BL422),(AF422-BL422)^2,"")</f>
        <v/>
      </c>
      <c r="BO422">
        <f>IF(ISNUMBER(BL422),AF422^2,"")</f>
        <v/>
      </c>
      <c r="BP422">
        <f>IF(ISNUMBER(BL422),(AF422-BM422)^2,"")</f>
        <v/>
      </c>
    </row>
    <row r="423">
      <c r="O423">
        <f>IF($R423="","",IF($Q$1="Weekly",INT(($R423-2)/7),IF($Q$1="Quarterly",YEAR($R423)*4+ROUNDUP(MONTH($R423)/3),YEAR($R423)*12+MONTH($R423))))</f>
        <v/>
      </c>
      <c r="P423">
        <f>IF($R423="","",IF($R424="",1,IF($O423&lt;&gt;$O424,1,0)))</f>
        <v/>
      </c>
      <c r="Q423">
        <f>IF($P423=1,SUM($P$7:$P423),"")</f>
        <v/>
      </c>
      <c r="R423">
        <f>IF($A423="","",IF(ISNUMBER($A423),$A423,IFERROR(DATEVALUE($A423),NA())))</f>
        <v/>
      </c>
      <c r="S423" s="7">
        <f>IFERROR(INDEX($R$7:$R$60000,MATCH(ROW()-6,$Q$7:$Q$60000,0)),"")</f>
        <v/>
      </c>
      <c r="T423">
        <f>IFERROR(INDEX($B$7:$B$60000,MATCH(ROW()-6,$Q$7:$Q$60000,0))*1,"")</f>
        <v/>
      </c>
      <c r="U423">
        <f>IFERROR(INDEX($C$7:$C$60000,MATCH(ROW()-6,$Q$7:$Q$60000,0))*1,"")</f>
        <v/>
      </c>
      <c r="V423">
        <f>IFERROR(INDEX($D$7:$D$60000,MATCH(ROW()-6,$Q$7:$Q$60000,0))*1,"")</f>
        <v/>
      </c>
      <c r="W423">
        <f>IFERROR(INDEX($E$7:$E$60000,MATCH(ROW()-6,$Q$7:$Q$60000,0))*1,"")</f>
        <v/>
      </c>
      <c r="X423">
        <f>IFERROR(INDEX($F$7:$F$60000,MATCH(ROW()-6,$Q$7:$Q$60000,0))*1,"")</f>
        <v/>
      </c>
      <c r="Y423">
        <f>IFERROR(INDEX($G$7:$G$60000,MATCH(ROW()-6,$Q$7:$Q$60000,0))*1,"")</f>
        <v/>
      </c>
      <c r="Z423">
        <f>IFERROR(INDEX($H$7:$H$60000,MATCH(ROW()-6,$Q$7:$Q$60000,0))*1,"")</f>
        <v/>
      </c>
      <c r="AA423">
        <f>IFERROR(INDEX($I$7:$I$60000,MATCH(ROW()-6,$Q$7:$Q$60000,0))*1,"")</f>
        <v/>
      </c>
      <c r="AB423">
        <f>IFERROR(INDEX($J$7:$J$60000,MATCH(ROW()-6,$Q$7:$Q$60000,0))*1,"")</f>
        <v/>
      </c>
      <c r="AC423">
        <f>IFERROR(INDEX($K$7:$K$60000,MATCH(ROW()-6,$Q$7:$Q$60000,0))*1,"")</f>
        <v/>
      </c>
      <c r="AF423" s="9">
        <f>IF(OR($S423="",$S422=""),"",IF($B$5="diff",($T423-$T422),LN($T423/$T422)))</f>
        <v/>
      </c>
      <c r="AG423" s="9">
        <f>IF(OR($S423="",$S422=""),"",IF($C$5="diff",(U423-U422),LN(U423/U422)))</f>
        <v/>
      </c>
      <c r="AH423" s="9">
        <f>IF(OR($S423="",$S422=""),"",IF($D$5="diff",(V423-V422),LN(V423/V422)))</f>
        <v/>
      </c>
      <c r="AI423" s="9">
        <f>IF(OR($S423="",$S422=""),"",IF($E$5="diff",(W423-W422),LN(W423/W422)))</f>
        <v/>
      </c>
      <c r="AJ423" s="9">
        <f>IF(OR($S423="",$S422=""),"",IF($F$5="diff",(X423-X422),LN(X423/X422)))</f>
        <v/>
      </c>
      <c r="AK423" s="9">
        <f>IF(OR($S423="",$S422=""),"",IF($G$5="diff",(Y423-Y422),LN(Y423/Y422)))</f>
        <v/>
      </c>
      <c r="AL423" s="9">
        <f>IF(OR($S423="",$S422=""),"",IF($H$5="diff",(Z423-Z422),LN(Z423/Z422)))</f>
        <v/>
      </c>
      <c r="AM423" s="9">
        <f>IF(OR($S423="",$S422=""),"",IF($I$5="diff",(AA423-AA422),LN(AA423/AA422)))</f>
        <v/>
      </c>
      <c r="AN423" s="9">
        <f>IF(OR($S423="",$S422=""),"",IF($J$5="diff",(AB423-AB422),LN(AB423/AB422)))</f>
        <v/>
      </c>
      <c r="AO423" s="9">
        <f>IF(OR($S423="",$S422=""),"",IF($K$5="diff",(AC423-AC422),LN(AC423/AC422)))</f>
        <v/>
      </c>
      <c r="AR423" s="9">
        <f>IF($AF423="","",$AU$13+$AU$4*AG423+$AU$5*AH423+$AU$6*AI423+$AU$7*AJ423+$AU$8*AK423+$AU$9*AL423+$AU$10*AM423+$AU$11*AN423+$AU$12*AO423)</f>
        <v/>
      </c>
      <c r="AY423" s="10">
        <f>IF(AND((ROW()-7)&gt;=$Q$5,(ROW()-6)&lt;=$Q$3),INDEX(LINEST(OFFSET(AF423,1-$Q$5,0,$Q$5,1),OFFSET(AG423,1-$Q$5,0,$Q$5,9),TRUE,TRUE),1,10)*$Q$4,"")</f>
        <v/>
      </c>
      <c r="AZ423" s="9">
        <f>IF(AND((ROW()-7)&gt;=$Q$5,(ROW()-6)&lt;=$Q$3),INDEX(LINEST(OFFSET(AF423,1-$Q$5,0,$Q$5,1),OFFSET(AG423,1-$Q$5,0,$Q$5,9),TRUE,TRUE),1,9),"")</f>
        <v/>
      </c>
      <c r="BA423" s="9">
        <f>IF(AND((ROW()-7)&gt;=$Q$5,(ROW()-6)&lt;=$Q$3),INDEX(LINEST(OFFSET(AF423,1-$Q$5,0,$Q$5,1),OFFSET(AG423,1-$Q$5,0,$Q$5,9),TRUE,TRUE),1,8),"")</f>
        <v/>
      </c>
      <c r="BB423" s="9">
        <f>IF(AND((ROW()-7)&gt;=$Q$5,(ROW()-6)&lt;=$Q$3),INDEX(LINEST(OFFSET(AF423,1-$Q$5,0,$Q$5,1),OFFSET(AG423,1-$Q$5,0,$Q$5,9),TRUE,TRUE),1,7),"")</f>
        <v/>
      </c>
      <c r="BC423" s="9">
        <f>IF(AND((ROW()-7)&gt;=$Q$5,(ROW()-6)&lt;=$Q$3),INDEX(LINEST(OFFSET(AF423,1-$Q$5,0,$Q$5,1),OFFSET(AG423,1-$Q$5,0,$Q$5,9),TRUE,TRUE),1,6),"")</f>
        <v/>
      </c>
      <c r="BD423" s="9">
        <f>IF(AND((ROW()-7)&gt;=$Q$5,(ROW()-6)&lt;=$Q$3),INDEX(LINEST(OFFSET(AF423,1-$Q$5,0,$Q$5,1),OFFSET(AG423,1-$Q$5,0,$Q$5,9),TRUE,TRUE),1,5),"")</f>
        <v/>
      </c>
      <c r="BE423" s="9">
        <f>IF(AND((ROW()-7)&gt;=$Q$5,(ROW()-6)&lt;=$Q$3),INDEX(LINEST(OFFSET(AF423,1-$Q$5,0,$Q$5,1),OFFSET(AG423,1-$Q$5,0,$Q$5,9),TRUE,TRUE),1,4),"")</f>
        <v/>
      </c>
      <c r="BF423" s="9">
        <f>IF(AND((ROW()-7)&gt;=$Q$5,(ROW()-6)&lt;=$Q$3),INDEX(LINEST(OFFSET(AF423,1-$Q$5,0,$Q$5,1),OFFSET(AG423,1-$Q$5,0,$Q$5,9),TRUE,TRUE),1,3),"")</f>
        <v/>
      </c>
      <c r="BG423" s="9">
        <f>IF(AND((ROW()-7)&gt;=$Q$5,(ROW()-6)&lt;=$Q$3),INDEX(LINEST(OFFSET(AF423,1-$Q$5,0,$Q$5,1),OFFSET(AG423,1-$Q$5,0,$Q$5,9),TRUE,TRUE),1,2),"")</f>
        <v/>
      </c>
      <c r="BH423" s="9">
        <f>IF(AND((ROW()-7)&gt;=$Q$5,(ROW()-6)&lt;=$Q$3),INDEX(LINEST(OFFSET(AF423,1-$Q$5,0,$Q$5,1),OFFSET(AG423,1-$Q$5,0,$Q$5,9),TRUE,TRUE),1,1),"")</f>
        <v/>
      </c>
      <c r="BI423" s="10">
        <f>IF(AND((ROW()-7)&gt;=$Q$5,(ROW()-6)&lt;=$Q$3),INDEX(LINEST(OFFSET(AF423,1-$Q$5,0,$Q$5,1),OFFSET(AG423,1-$Q$5,0,$Q$5,9),TRUE,TRUE),3,1),"")</f>
        <v/>
      </c>
      <c r="BL423" s="9">
        <f>IF(AND((ROW()-6)&lt;=$Q$3,ISNUMBER(AY422)),AY422/$Q$4+AZ422*AG423+BA422*AH423+BB422*AI423+BC422*AJ423+BD422*AK423+BE422*AL423+BF422*AM423+BG422*AN423+BH422*AO423,"")</f>
        <v/>
      </c>
      <c r="BM423">
        <f>IF(ISNUMBER(BL423),AVERAGE(OFFSET(AF422,1-$Q$5,0,$Q$5,1)),"")</f>
        <v/>
      </c>
      <c r="BN423">
        <f>IF(ISNUMBER(BL423),(AF423-BL423)^2,"")</f>
        <v/>
      </c>
      <c r="BO423">
        <f>IF(ISNUMBER(BL423),AF423^2,"")</f>
        <v/>
      </c>
      <c r="BP423">
        <f>IF(ISNUMBER(BL423),(AF423-BM423)^2,"")</f>
        <v/>
      </c>
    </row>
    <row r="424">
      <c r="O424">
        <f>IF($R424="","",IF($Q$1="Weekly",INT(($R424-2)/7),IF($Q$1="Quarterly",YEAR($R424)*4+ROUNDUP(MONTH($R424)/3),YEAR($R424)*12+MONTH($R424))))</f>
        <v/>
      </c>
      <c r="P424">
        <f>IF($R424="","",IF($R425="",1,IF($O424&lt;&gt;$O425,1,0)))</f>
        <v/>
      </c>
      <c r="Q424">
        <f>IF($P424=1,SUM($P$7:$P424),"")</f>
        <v/>
      </c>
      <c r="R424">
        <f>IF($A424="","",IF(ISNUMBER($A424),$A424,IFERROR(DATEVALUE($A424),NA())))</f>
        <v/>
      </c>
      <c r="S424" s="7">
        <f>IFERROR(INDEX($R$7:$R$60000,MATCH(ROW()-6,$Q$7:$Q$60000,0)),"")</f>
        <v/>
      </c>
      <c r="T424">
        <f>IFERROR(INDEX($B$7:$B$60000,MATCH(ROW()-6,$Q$7:$Q$60000,0))*1,"")</f>
        <v/>
      </c>
      <c r="U424">
        <f>IFERROR(INDEX($C$7:$C$60000,MATCH(ROW()-6,$Q$7:$Q$60000,0))*1,"")</f>
        <v/>
      </c>
      <c r="V424">
        <f>IFERROR(INDEX($D$7:$D$60000,MATCH(ROW()-6,$Q$7:$Q$60000,0))*1,"")</f>
        <v/>
      </c>
      <c r="W424">
        <f>IFERROR(INDEX($E$7:$E$60000,MATCH(ROW()-6,$Q$7:$Q$60000,0))*1,"")</f>
        <v/>
      </c>
      <c r="X424">
        <f>IFERROR(INDEX($F$7:$F$60000,MATCH(ROW()-6,$Q$7:$Q$60000,0))*1,"")</f>
        <v/>
      </c>
      <c r="Y424">
        <f>IFERROR(INDEX($G$7:$G$60000,MATCH(ROW()-6,$Q$7:$Q$60000,0))*1,"")</f>
        <v/>
      </c>
      <c r="Z424">
        <f>IFERROR(INDEX($H$7:$H$60000,MATCH(ROW()-6,$Q$7:$Q$60000,0))*1,"")</f>
        <v/>
      </c>
      <c r="AA424">
        <f>IFERROR(INDEX($I$7:$I$60000,MATCH(ROW()-6,$Q$7:$Q$60000,0))*1,"")</f>
        <v/>
      </c>
      <c r="AB424">
        <f>IFERROR(INDEX($J$7:$J$60000,MATCH(ROW()-6,$Q$7:$Q$60000,0))*1,"")</f>
        <v/>
      </c>
      <c r="AC424">
        <f>IFERROR(INDEX($K$7:$K$60000,MATCH(ROW()-6,$Q$7:$Q$60000,0))*1,"")</f>
        <v/>
      </c>
      <c r="AF424" s="9">
        <f>IF(OR($S424="",$S423=""),"",IF($B$5="diff",($T424-$T423),LN($T424/$T423)))</f>
        <v/>
      </c>
      <c r="AG424" s="9">
        <f>IF(OR($S424="",$S423=""),"",IF($C$5="diff",(U424-U423),LN(U424/U423)))</f>
        <v/>
      </c>
      <c r="AH424" s="9">
        <f>IF(OR($S424="",$S423=""),"",IF($D$5="diff",(V424-V423),LN(V424/V423)))</f>
        <v/>
      </c>
      <c r="AI424" s="9">
        <f>IF(OR($S424="",$S423=""),"",IF($E$5="diff",(W424-W423),LN(W424/W423)))</f>
        <v/>
      </c>
      <c r="AJ424" s="9">
        <f>IF(OR($S424="",$S423=""),"",IF($F$5="diff",(X424-X423),LN(X424/X423)))</f>
        <v/>
      </c>
      <c r="AK424" s="9">
        <f>IF(OR($S424="",$S423=""),"",IF($G$5="diff",(Y424-Y423),LN(Y424/Y423)))</f>
        <v/>
      </c>
      <c r="AL424" s="9">
        <f>IF(OR($S424="",$S423=""),"",IF($H$5="diff",(Z424-Z423),LN(Z424/Z423)))</f>
        <v/>
      </c>
      <c r="AM424" s="9">
        <f>IF(OR($S424="",$S423=""),"",IF($I$5="diff",(AA424-AA423),LN(AA424/AA423)))</f>
        <v/>
      </c>
      <c r="AN424" s="9">
        <f>IF(OR($S424="",$S423=""),"",IF($J$5="diff",(AB424-AB423),LN(AB424/AB423)))</f>
        <v/>
      </c>
      <c r="AO424" s="9">
        <f>IF(OR($S424="",$S423=""),"",IF($K$5="diff",(AC424-AC423),LN(AC424/AC423)))</f>
        <v/>
      </c>
      <c r="AR424" s="9">
        <f>IF($AF424="","",$AU$13+$AU$4*AG424+$AU$5*AH424+$AU$6*AI424+$AU$7*AJ424+$AU$8*AK424+$AU$9*AL424+$AU$10*AM424+$AU$11*AN424+$AU$12*AO424)</f>
        <v/>
      </c>
      <c r="AY424" s="10">
        <f>IF(AND((ROW()-7)&gt;=$Q$5,(ROW()-6)&lt;=$Q$3),INDEX(LINEST(OFFSET(AF424,1-$Q$5,0,$Q$5,1),OFFSET(AG424,1-$Q$5,0,$Q$5,9),TRUE,TRUE),1,10)*$Q$4,"")</f>
        <v/>
      </c>
      <c r="AZ424" s="9">
        <f>IF(AND((ROW()-7)&gt;=$Q$5,(ROW()-6)&lt;=$Q$3),INDEX(LINEST(OFFSET(AF424,1-$Q$5,0,$Q$5,1),OFFSET(AG424,1-$Q$5,0,$Q$5,9),TRUE,TRUE),1,9),"")</f>
        <v/>
      </c>
      <c r="BA424" s="9">
        <f>IF(AND((ROW()-7)&gt;=$Q$5,(ROW()-6)&lt;=$Q$3),INDEX(LINEST(OFFSET(AF424,1-$Q$5,0,$Q$5,1),OFFSET(AG424,1-$Q$5,0,$Q$5,9),TRUE,TRUE),1,8),"")</f>
        <v/>
      </c>
      <c r="BB424" s="9">
        <f>IF(AND((ROW()-7)&gt;=$Q$5,(ROW()-6)&lt;=$Q$3),INDEX(LINEST(OFFSET(AF424,1-$Q$5,0,$Q$5,1),OFFSET(AG424,1-$Q$5,0,$Q$5,9),TRUE,TRUE),1,7),"")</f>
        <v/>
      </c>
      <c r="BC424" s="9">
        <f>IF(AND((ROW()-7)&gt;=$Q$5,(ROW()-6)&lt;=$Q$3),INDEX(LINEST(OFFSET(AF424,1-$Q$5,0,$Q$5,1),OFFSET(AG424,1-$Q$5,0,$Q$5,9),TRUE,TRUE),1,6),"")</f>
        <v/>
      </c>
      <c r="BD424" s="9">
        <f>IF(AND((ROW()-7)&gt;=$Q$5,(ROW()-6)&lt;=$Q$3),INDEX(LINEST(OFFSET(AF424,1-$Q$5,0,$Q$5,1),OFFSET(AG424,1-$Q$5,0,$Q$5,9),TRUE,TRUE),1,5),"")</f>
        <v/>
      </c>
      <c r="BE424" s="9">
        <f>IF(AND((ROW()-7)&gt;=$Q$5,(ROW()-6)&lt;=$Q$3),INDEX(LINEST(OFFSET(AF424,1-$Q$5,0,$Q$5,1),OFFSET(AG424,1-$Q$5,0,$Q$5,9),TRUE,TRUE),1,4),"")</f>
        <v/>
      </c>
      <c r="BF424" s="9">
        <f>IF(AND((ROW()-7)&gt;=$Q$5,(ROW()-6)&lt;=$Q$3),INDEX(LINEST(OFFSET(AF424,1-$Q$5,0,$Q$5,1),OFFSET(AG424,1-$Q$5,0,$Q$5,9),TRUE,TRUE),1,3),"")</f>
        <v/>
      </c>
      <c r="BG424" s="9">
        <f>IF(AND((ROW()-7)&gt;=$Q$5,(ROW()-6)&lt;=$Q$3),INDEX(LINEST(OFFSET(AF424,1-$Q$5,0,$Q$5,1),OFFSET(AG424,1-$Q$5,0,$Q$5,9),TRUE,TRUE),1,2),"")</f>
        <v/>
      </c>
      <c r="BH424" s="9">
        <f>IF(AND((ROW()-7)&gt;=$Q$5,(ROW()-6)&lt;=$Q$3),INDEX(LINEST(OFFSET(AF424,1-$Q$5,0,$Q$5,1),OFFSET(AG424,1-$Q$5,0,$Q$5,9),TRUE,TRUE),1,1),"")</f>
        <v/>
      </c>
      <c r="BI424" s="10">
        <f>IF(AND((ROW()-7)&gt;=$Q$5,(ROW()-6)&lt;=$Q$3),INDEX(LINEST(OFFSET(AF424,1-$Q$5,0,$Q$5,1),OFFSET(AG424,1-$Q$5,0,$Q$5,9),TRUE,TRUE),3,1),"")</f>
        <v/>
      </c>
      <c r="BL424" s="9">
        <f>IF(AND((ROW()-6)&lt;=$Q$3,ISNUMBER(AY423)),AY423/$Q$4+AZ423*AG424+BA423*AH424+BB423*AI424+BC423*AJ424+BD423*AK424+BE423*AL424+BF423*AM424+BG423*AN424+BH423*AO424,"")</f>
        <v/>
      </c>
      <c r="BM424">
        <f>IF(ISNUMBER(BL424),AVERAGE(OFFSET(AF423,1-$Q$5,0,$Q$5,1)),"")</f>
        <v/>
      </c>
      <c r="BN424">
        <f>IF(ISNUMBER(BL424),(AF424-BL424)^2,"")</f>
        <v/>
      </c>
      <c r="BO424">
        <f>IF(ISNUMBER(BL424),AF424^2,"")</f>
        <v/>
      </c>
      <c r="BP424">
        <f>IF(ISNUMBER(BL424),(AF424-BM424)^2,"")</f>
        <v/>
      </c>
    </row>
    <row r="425">
      <c r="O425">
        <f>IF($R425="","",IF($Q$1="Weekly",INT(($R425-2)/7),IF($Q$1="Quarterly",YEAR($R425)*4+ROUNDUP(MONTH($R425)/3),YEAR($R425)*12+MONTH($R425))))</f>
        <v/>
      </c>
      <c r="P425">
        <f>IF($R425="","",IF($R426="",1,IF($O425&lt;&gt;$O426,1,0)))</f>
        <v/>
      </c>
      <c r="Q425">
        <f>IF($P425=1,SUM($P$7:$P425),"")</f>
        <v/>
      </c>
      <c r="R425">
        <f>IF($A425="","",IF(ISNUMBER($A425),$A425,IFERROR(DATEVALUE($A425),NA())))</f>
        <v/>
      </c>
      <c r="S425" s="7">
        <f>IFERROR(INDEX($R$7:$R$60000,MATCH(ROW()-6,$Q$7:$Q$60000,0)),"")</f>
        <v/>
      </c>
      <c r="T425">
        <f>IFERROR(INDEX($B$7:$B$60000,MATCH(ROW()-6,$Q$7:$Q$60000,0))*1,"")</f>
        <v/>
      </c>
      <c r="U425">
        <f>IFERROR(INDEX($C$7:$C$60000,MATCH(ROW()-6,$Q$7:$Q$60000,0))*1,"")</f>
        <v/>
      </c>
      <c r="V425">
        <f>IFERROR(INDEX($D$7:$D$60000,MATCH(ROW()-6,$Q$7:$Q$60000,0))*1,"")</f>
        <v/>
      </c>
      <c r="W425">
        <f>IFERROR(INDEX($E$7:$E$60000,MATCH(ROW()-6,$Q$7:$Q$60000,0))*1,"")</f>
        <v/>
      </c>
      <c r="X425">
        <f>IFERROR(INDEX($F$7:$F$60000,MATCH(ROW()-6,$Q$7:$Q$60000,0))*1,"")</f>
        <v/>
      </c>
      <c r="Y425">
        <f>IFERROR(INDEX($G$7:$G$60000,MATCH(ROW()-6,$Q$7:$Q$60000,0))*1,"")</f>
        <v/>
      </c>
      <c r="Z425">
        <f>IFERROR(INDEX($H$7:$H$60000,MATCH(ROW()-6,$Q$7:$Q$60000,0))*1,"")</f>
        <v/>
      </c>
      <c r="AA425">
        <f>IFERROR(INDEX($I$7:$I$60000,MATCH(ROW()-6,$Q$7:$Q$60000,0))*1,"")</f>
        <v/>
      </c>
      <c r="AB425">
        <f>IFERROR(INDEX($J$7:$J$60000,MATCH(ROW()-6,$Q$7:$Q$60000,0))*1,"")</f>
        <v/>
      </c>
      <c r="AC425">
        <f>IFERROR(INDEX($K$7:$K$60000,MATCH(ROW()-6,$Q$7:$Q$60000,0))*1,"")</f>
        <v/>
      </c>
      <c r="AF425" s="9">
        <f>IF(OR($S425="",$S424=""),"",IF($B$5="diff",($T425-$T424),LN($T425/$T424)))</f>
        <v/>
      </c>
      <c r="AG425" s="9">
        <f>IF(OR($S425="",$S424=""),"",IF($C$5="diff",(U425-U424),LN(U425/U424)))</f>
        <v/>
      </c>
      <c r="AH425" s="9">
        <f>IF(OR($S425="",$S424=""),"",IF($D$5="diff",(V425-V424),LN(V425/V424)))</f>
        <v/>
      </c>
      <c r="AI425" s="9">
        <f>IF(OR($S425="",$S424=""),"",IF($E$5="diff",(W425-W424),LN(W425/W424)))</f>
        <v/>
      </c>
      <c r="AJ425" s="9">
        <f>IF(OR($S425="",$S424=""),"",IF($F$5="diff",(X425-X424),LN(X425/X424)))</f>
        <v/>
      </c>
      <c r="AK425" s="9">
        <f>IF(OR($S425="",$S424=""),"",IF($G$5="diff",(Y425-Y424),LN(Y425/Y424)))</f>
        <v/>
      </c>
      <c r="AL425" s="9">
        <f>IF(OR($S425="",$S424=""),"",IF($H$5="diff",(Z425-Z424),LN(Z425/Z424)))</f>
        <v/>
      </c>
      <c r="AM425" s="9">
        <f>IF(OR($S425="",$S424=""),"",IF($I$5="diff",(AA425-AA424),LN(AA425/AA424)))</f>
        <v/>
      </c>
      <c r="AN425" s="9">
        <f>IF(OR($S425="",$S424=""),"",IF($J$5="diff",(AB425-AB424),LN(AB425/AB424)))</f>
        <v/>
      </c>
      <c r="AO425" s="9">
        <f>IF(OR($S425="",$S424=""),"",IF($K$5="diff",(AC425-AC424),LN(AC425/AC424)))</f>
        <v/>
      </c>
      <c r="AR425" s="9">
        <f>IF($AF425="","",$AU$13+$AU$4*AG425+$AU$5*AH425+$AU$6*AI425+$AU$7*AJ425+$AU$8*AK425+$AU$9*AL425+$AU$10*AM425+$AU$11*AN425+$AU$12*AO425)</f>
        <v/>
      </c>
      <c r="AY425" s="10">
        <f>IF(AND((ROW()-7)&gt;=$Q$5,(ROW()-6)&lt;=$Q$3),INDEX(LINEST(OFFSET(AF425,1-$Q$5,0,$Q$5,1),OFFSET(AG425,1-$Q$5,0,$Q$5,9),TRUE,TRUE),1,10)*$Q$4,"")</f>
        <v/>
      </c>
      <c r="AZ425" s="9">
        <f>IF(AND((ROW()-7)&gt;=$Q$5,(ROW()-6)&lt;=$Q$3),INDEX(LINEST(OFFSET(AF425,1-$Q$5,0,$Q$5,1),OFFSET(AG425,1-$Q$5,0,$Q$5,9),TRUE,TRUE),1,9),"")</f>
        <v/>
      </c>
      <c r="BA425" s="9">
        <f>IF(AND((ROW()-7)&gt;=$Q$5,(ROW()-6)&lt;=$Q$3),INDEX(LINEST(OFFSET(AF425,1-$Q$5,0,$Q$5,1),OFFSET(AG425,1-$Q$5,0,$Q$5,9),TRUE,TRUE),1,8),"")</f>
        <v/>
      </c>
      <c r="BB425" s="9">
        <f>IF(AND((ROW()-7)&gt;=$Q$5,(ROW()-6)&lt;=$Q$3),INDEX(LINEST(OFFSET(AF425,1-$Q$5,0,$Q$5,1),OFFSET(AG425,1-$Q$5,0,$Q$5,9),TRUE,TRUE),1,7),"")</f>
        <v/>
      </c>
      <c r="BC425" s="9">
        <f>IF(AND((ROW()-7)&gt;=$Q$5,(ROW()-6)&lt;=$Q$3),INDEX(LINEST(OFFSET(AF425,1-$Q$5,0,$Q$5,1),OFFSET(AG425,1-$Q$5,0,$Q$5,9),TRUE,TRUE),1,6),"")</f>
        <v/>
      </c>
      <c r="BD425" s="9">
        <f>IF(AND((ROW()-7)&gt;=$Q$5,(ROW()-6)&lt;=$Q$3),INDEX(LINEST(OFFSET(AF425,1-$Q$5,0,$Q$5,1),OFFSET(AG425,1-$Q$5,0,$Q$5,9),TRUE,TRUE),1,5),"")</f>
        <v/>
      </c>
      <c r="BE425" s="9">
        <f>IF(AND((ROW()-7)&gt;=$Q$5,(ROW()-6)&lt;=$Q$3),INDEX(LINEST(OFFSET(AF425,1-$Q$5,0,$Q$5,1),OFFSET(AG425,1-$Q$5,0,$Q$5,9),TRUE,TRUE),1,4),"")</f>
        <v/>
      </c>
      <c r="BF425" s="9">
        <f>IF(AND((ROW()-7)&gt;=$Q$5,(ROW()-6)&lt;=$Q$3),INDEX(LINEST(OFFSET(AF425,1-$Q$5,0,$Q$5,1),OFFSET(AG425,1-$Q$5,0,$Q$5,9),TRUE,TRUE),1,3),"")</f>
        <v/>
      </c>
      <c r="BG425" s="9">
        <f>IF(AND((ROW()-7)&gt;=$Q$5,(ROW()-6)&lt;=$Q$3),INDEX(LINEST(OFFSET(AF425,1-$Q$5,0,$Q$5,1),OFFSET(AG425,1-$Q$5,0,$Q$5,9),TRUE,TRUE),1,2),"")</f>
        <v/>
      </c>
      <c r="BH425" s="9">
        <f>IF(AND((ROW()-7)&gt;=$Q$5,(ROW()-6)&lt;=$Q$3),INDEX(LINEST(OFFSET(AF425,1-$Q$5,0,$Q$5,1),OFFSET(AG425,1-$Q$5,0,$Q$5,9),TRUE,TRUE),1,1),"")</f>
        <v/>
      </c>
      <c r="BI425" s="10">
        <f>IF(AND((ROW()-7)&gt;=$Q$5,(ROW()-6)&lt;=$Q$3),INDEX(LINEST(OFFSET(AF425,1-$Q$5,0,$Q$5,1),OFFSET(AG425,1-$Q$5,0,$Q$5,9),TRUE,TRUE),3,1),"")</f>
        <v/>
      </c>
      <c r="BL425" s="9">
        <f>IF(AND((ROW()-6)&lt;=$Q$3,ISNUMBER(AY424)),AY424/$Q$4+AZ424*AG425+BA424*AH425+BB424*AI425+BC424*AJ425+BD424*AK425+BE424*AL425+BF424*AM425+BG424*AN425+BH424*AO425,"")</f>
        <v/>
      </c>
      <c r="BM425">
        <f>IF(ISNUMBER(BL425),AVERAGE(OFFSET(AF424,1-$Q$5,0,$Q$5,1)),"")</f>
        <v/>
      </c>
      <c r="BN425">
        <f>IF(ISNUMBER(BL425),(AF425-BL425)^2,"")</f>
        <v/>
      </c>
      <c r="BO425">
        <f>IF(ISNUMBER(BL425),AF425^2,"")</f>
        <v/>
      </c>
      <c r="BP425">
        <f>IF(ISNUMBER(BL425),(AF425-BM425)^2,"")</f>
        <v/>
      </c>
    </row>
    <row r="426">
      <c r="O426">
        <f>IF($R426="","",IF($Q$1="Weekly",INT(($R426-2)/7),IF($Q$1="Quarterly",YEAR($R426)*4+ROUNDUP(MONTH($R426)/3),YEAR($R426)*12+MONTH($R426))))</f>
        <v/>
      </c>
      <c r="P426">
        <f>IF($R426="","",IF($R427="",1,IF($O426&lt;&gt;$O427,1,0)))</f>
        <v/>
      </c>
      <c r="Q426">
        <f>IF($P426=1,SUM($P$7:$P426),"")</f>
        <v/>
      </c>
      <c r="R426">
        <f>IF($A426="","",IF(ISNUMBER($A426),$A426,IFERROR(DATEVALUE($A426),NA())))</f>
        <v/>
      </c>
      <c r="S426" s="7">
        <f>IFERROR(INDEX($R$7:$R$60000,MATCH(ROW()-6,$Q$7:$Q$60000,0)),"")</f>
        <v/>
      </c>
      <c r="T426">
        <f>IFERROR(INDEX($B$7:$B$60000,MATCH(ROW()-6,$Q$7:$Q$60000,0))*1,"")</f>
        <v/>
      </c>
      <c r="U426">
        <f>IFERROR(INDEX($C$7:$C$60000,MATCH(ROW()-6,$Q$7:$Q$60000,0))*1,"")</f>
        <v/>
      </c>
      <c r="V426">
        <f>IFERROR(INDEX($D$7:$D$60000,MATCH(ROW()-6,$Q$7:$Q$60000,0))*1,"")</f>
        <v/>
      </c>
      <c r="W426">
        <f>IFERROR(INDEX($E$7:$E$60000,MATCH(ROW()-6,$Q$7:$Q$60000,0))*1,"")</f>
        <v/>
      </c>
      <c r="X426">
        <f>IFERROR(INDEX($F$7:$F$60000,MATCH(ROW()-6,$Q$7:$Q$60000,0))*1,"")</f>
        <v/>
      </c>
      <c r="Y426">
        <f>IFERROR(INDEX($G$7:$G$60000,MATCH(ROW()-6,$Q$7:$Q$60000,0))*1,"")</f>
        <v/>
      </c>
      <c r="Z426">
        <f>IFERROR(INDEX($H$7:$H$60000,MATCH(ROW()-6,$Q$7:$Q$60000,0))*1,"")</f>
        <v/>
      </c>
      <c r="AA426">
        <f>IFERROR(INDEX($I$7:$I$60000,MATCH(ROW()-6,$Q$7:$Q$60000,0))*1,"")</f>
        <v/>
      </c>
      <c r="AB426">
        <f>IFERROR(INDEX($J$7:$J$60000,MATCH(ROW()-6,$Q$7:$Q$60000,0))*1,"")</f>
        <v/>
      </c>
      <c r="AC426">
        <f>IFERROR(INDEX($K$7:$K$60000,MATCH(ROW()-6,$Q$7:$Q$60000,0))*1,"")</f>
        <v/>
      </c>
      <c r="AF426" s="9">
        <f>IF(OR($S426="",$S425=""),"",IF($B$5="diff",($T426-$T425),LN($T426/$T425)))</f>
        <v/>
      </c>
      <c r="AG426" s="9">
        <f>IF(OR($S426="",$S425=""),"",IF($C$5="diff",(U426-U425),LN(U426/U425)))</f>
        <v/>
      </c>
      <c r="AH426" s="9">
        <f>IF(OR($S426="",$S425=""),"",IF($D$5="diff",(V426-V425),LN(V426/V425)))</f>
        <v/>
      </c>
      <c r="AI426" s="9">
        <f>IF(OR($S426="",$S425=""),"",IF($E$5="diff",(W426-W425),LN(W426/W425)))</f>
        <v/>
      </c>
      <c r="AJ426" s="9">
        <f>IF(OR($S426="",$S425=""),"",IF($F$5="diff",(X426-X425),LN(X426/X425)))</f>
        <v/>
      </c>
      <c r="AK426" s="9">
        <f>IF(OR($S426="",$S425=""),"",IF($G$5="diff",(Y426-Y425),LN(Y426/Y425)))</f>
        <v/>
      </c>
      <c r="AL426" s="9">
        <f>IF(OR($S426="",$S425=""),"",IF($H$5="diff",(Z426-Z425),LN(Z426/Z425)))</f>
        <v/>
      </c>
      <c r="AM426" s="9">
        <f>IF(OR($S426="",$S425=""),"",IF($I$5="diff",(AA426-AA425),LN(AA426/AA425)))</f>
        <v/>
      </c>
      <c r="AN426" s="9">
        <f>IF(OR($S426="",$S425=""),"",IF($J$5="diff",(AB426-AB425),LN(AB426/AB425)))</f>
        <v/>
      </c>
      <c r="AO426" s="9">
        <f>IF(OR($S426="",$S425=""),"",IF($K$5="diff",(AC426-AC425),LN(AC426/AC425)))</f>
        <v/>
      </c>
      <c r="AR426" s="9">
        <f>IF($AF426="","",$AU$13+$AU$4*AG426+$AU$5*AH426+$AU$6*AI426+$AU$7*AJ426+$AU$8*AK426+$AU$9*AL426+$AU$10*AM426+$AU$11*AN426+$AU$12*AO426)</f>
        <v/>
      </c>
      <c r="AY426" s="10">
        <f>IF(AND((ROW()-7)&gt;=$Q$5,(ROW()-6)&lt;=$Q$3),INDEX(LINEST(OFFSET(AF426,1-$Q$5,0,$Q$5,1),OFFSET(AG426,1-$Q$5,0,$Q$5,9),TRUE,TRUE),1,10)*$Q$4,"")</f>
        <v/>
      </c>
      <c r="AZ426" s="9">
        <f>IF(AND((ROW()-7)&gt;=$Q$5,(ROW()-6)&lt;=$Q$3),INDEX(LINEST(OFFSET(AF426,1-$Q$5,0,$Q$5,1),OFFSET(AG426,1-$Q$5,0,$Q$5,9),TRUE,TRUE),1,9),"")</f>
        <v/>
      </c>
      <c r="BA426" s="9">
        <f>IF(AND((ROW()-7)&gt;=$Q$5,(ROW()-6)&lt;=$Q$3),INDEX(LINEST(OFFSET(AF426,1-$Q$5,0,$Q$5,1),OFFSET(AG426,1-$Q$5,0,$Q$5,9),TRUE,TRUE),1,8),"")</f>
        <v/>
      </c>
      <c r="BB426" s="9">
        <f>IF(AND((ROW()-7)&gt;=$Q$5,(ROW()-6)&lt;=$Q$3),INDEX(LINEST(OFFSET(AF426,1-$Q$5,0,$Q$5,1),OFFSET(AG426,1-$Q$5,0,$Q$5,9),TRUE,TRUE),1,7),"")</f>
        <v/>
      </c>
      <c r="BC426" s="9">
        <f>IF(AND((ROW()-7)&gt;=$Q$5,(ROW()-6)&lt;=$Q$3),INDEX(LINEST(OFFSET(AF426,1-$Q$5,0,$Q$5,1),OFFSET(AG426,1-$Q$5,0,$Q$5,9),TRUE,TRUE),1,6),"")</f>
        <v/>
      </c>
      <c r="BD426" s="9">
        <f>IF(AND((ROW()-7)&gt;=$Q$5,(ROW()-6)&lt;=$Q$3),INDEX(LINEST(OFFSET(AF426,1-$Q$5,0,$Q$5,1),OFFSET(AG426,1-$Q$5,0,$Q$5,9),TRUE,TRUE),1,5),"")</f>
        <v/>
      </c>
      <c r="BE426" s="9">
        <f>IF(AND((ROW()-7)&gt;=$Q$5,(ROW()-6)&lt;=$Q$3),INDEX(LINEST(OFFSET(AF426,1-$Q$5,0,$Q$5,1),OFFSET(AG426,1-$Q$5,0,$Q$5,9),TRUE,TRUE),1,4),"")</f>
        <v/>
      </c>
      <c r="BF426" s="9">
        <f>IF(AND((ROW()-7)&gt;=$Q$5,(ROW()-6)&lt;=$Q$3),INDEX(LINEST(OFFSET(AF426,1-$Q$5,0,$Q$5,1),OFFSET(AG426,1-$Q$5,0,$Q$5,9),TRUE,TRUE),1,3),"")</f>
        <v/>
      </c>
      <c r="BG426" s="9">
        <f>IF(AND((ROW()-7)&gt;=$Q$5,(ROW()-6)&lt;=$Q$3),INDEX(LINEST(OFFSET(AF426,1-$Q$5,0,$Q$5,1),OFFSET(AG426,1-$Q$5,0,$Q$5,9),TRUE,TRUE),1,2),"")</f>
        <v/>
      </c>
      <c r="BH426" s="9">
        <f>IF(AND((ROW()-7)&gt;=$Q$5,(ROW()-6)&lt;=$Q$3),INDEX(LINEST(OFFSET(AF426,1-$Q$5,0,$Q$5,1),OFFSET(AG426,1-$Q$5,0,$Q$5,9),TRUE,TRUE),1,1),"")</f>
        <v/>
      </c>
      <c r="BI426" s="10">
        <f>IF(AND((ROW()-7)&gt;=$Q$5,(ROW()-6)&lt;=$Q$3),INDEX(LINEST(OFFSET(AF426,1-$Q$5,0,$Q$5,1),OFFSET(AG426,1-$Q$5,0,$Q$5,9),TRUE,TRUE),3,1),"")</f>
        <v/>
      </c>
      <c r="BL426" s="9">
        <f>IF(AND((ROW()-6)&lt;=$Q$3,ISNUMBER(AY425)),AY425/$Q$4+AZ425*AG426+BA425*AH426+BB425*AI426+BC425*AJ426+BD425*AK426+BE425*AL426+BF425*AM426+BG425*AN426+BH425*AO426,"")</f>
        <v/>
      </c>
      <c r="BM426">
        <f>IF(ISNUMBER(BL426),AVERAGE(OFFSET(AF425,1-$Q$5,0,$Q$5,1)),"")</f>
        <v/>
      </c>
      <c r="BN426">
        <f>IF(ISNUMBER(BL426),(AF426-BL426)^2,"")</f>
        <v/>
      </c>
      <c r="BO426">
        <f>IF(ISNUMBER(BL426),AF426^2,"")</f>
        <v/>
      </c>
      <c r="BP426">
        <f>IF(ISNUMBER(BL426),(AF426-BM426)^2,"")</f>
        <v/>
      </c>
    </row>
    <row r="427">
      <c r="O427">
        <f>IF($R427="","",IF($Q$1="Weekly",INT(($R427-2)/7),IF($Q$1="Quarterly",YEAR($R427)*4+ROUNDUP(MONTH($R427)/3),YEAR($R427)*12+MONTH($R427))))</f>
        <v/>
      </c>
      <c r="P427">
        <f>IF($R427="","",IF($R428="",1,IF($O427&lt;&gt;$O428,1,0)))</f>
        <v/>
      </c>
      <c r="Q427">
        <f>IF($P427=1,SUM($P$7:$P427),"")</f>
        <v/>
      </c>
      <c r="R427">
        <f>IF($A427="","",IF(ISNUMBER($A427),$A427,IFERROR(DATEVALUE($A427),NA())))</f>
        <v/>
      </c>
      <c r="S427" s="7">
        <f>IFERROR(INDEX($R$7:$R$60000,MATCH(ROW()-6,$Q$7:$Q$60000,0)),"")</f>
        <v/>
      </c>
      <c r="T427">
        <f>IFERROR(INDEX($B$7:$B$60000,MATCH(ROW()-6,$Q$7:$Q$60000,0))*1,"")</f>
        <v/>
      </c>
      <c r="U427">
        <f>IFERROR(INDEX($C$7:$C$60000,MATCH(ROW()-6,$Q$7:$Q$60000,0))*1,"")</f>
        <v/>
      </c>
      <c r="V427">
        <f>IFERROR(INDEX($D$7:$D$60000,MATCH(ROW()-6,$Q$7:$Q$60000,0))*1,"")</f>
        <v/>
      </c>
      <c r="W427">
        <f>IFERROR(INDEX($E$7:$E$60000,MATCH(ROW()-6,$Q$7:$Q$60000,0))*1,"")</f>
        <v/>
      </c>
      <c r="X427">
        <f>IFERROR(INDEX($F$7:$F$60000,MATCH(ROW()-6,$Q$7:$Q$60000,0))*1,"")</f>
        <v/>
      </c>
      <c r="Y427">
        <f>IFERROR(INDEX($G$7:$G$60000,MATCH(ROW()-6,$Q$7:$Q$60000,0))*1,"")</f>
        <v/>
      </c>
      <c r="Z427">
        <f>IFERROR(INDEX($H$7:$H$60000,MATCH(ROW()-6,$Q$7:$Q$60000,0))*1,"")</f>
        <v/>
      </c>
      <c r="AA427">
        <f>IFERROR(INDEX($I$7:$I$60000,MATCH(ROW()-6,$Q$7:$Q$60000,0))*1,"")</f>
        <v/>
      </c>
      <c r="AB427">
        <f>IFERROR(INDEX($J$7:$J$60000,MATCH(ROW()-6,$Q$7:$Q$60000,0))*1,"")</f>
        <v/>
      </c>
      <c r="AC427">
        <f>IFERROR(INDEX($K$7:$K$60000,MATCH(ROW()-6,$Q$7:$Q$60000,0))*1,"")</f>
        <v/>
      </c>
      <c r="AF427" s="9">
        <f>IF(OR($S427="",$S426=""),"",IF($B$5="diff",($T427-$T426),LN($T427/$T426)))</f>
        <v/>
      </c>
      <c r="AG427" s="9">
        <f>IF(OR($S427="",$S426=""),"",IF($C$5="diff",(U427-U426),LN(U427/U426)))</f>
        <v/>
      </c>
      <c r="AH427" s="9">
        <f>IF(OR($S427="",$S426=""),"",IF($D$5="diff",(V427-V426),LN(V427/V426)))</f>
        <v/>
      </c>
      <c r="AI427" s="9">
        <f>IF(OR($S427="",$S426=""),"",IF($E$5="diff",(W427-W426),LN(W427/W426)))</f>
        <v/>
      </c>
      <c r="AJ427" s="9">
        <f>IF(OR($S427="",$S426=""),"",IF($F$5="diff",(X427-X426),LN(X427/X426)))</f>
        <v/>
      </c>
      <c r="AK427" s="9">
        <f>IF(OR($S427="",$S426=""),"",IF($G$5="diff",(Y427-Y426),LN(Y427/Y426)))</f>
        <v/>
      </c>
      <c r="AL427" s="9">
        <f>IF(OR($S427="",$S426=""),"",IF($H$5="diff",(Z427-Z426),LN(Z427/Z426)))</f>
        <v/>
      </c>
      <c r="AM427" s="9">
        <f>IF(OR($S427="",$S426=""),"",IF($I$5="diff",(AA427-AA426),LN(AA427/AA426)))</f>
        <v/>
      </c>
      <c r="AN427" s="9">
        <f>IF(OR($S427="",$S426=""),"",IF($J$5="diff",(AB427-AB426),LN(AB427/AB426)))</f>
        <v/>
      </c>
      <c r="AO427" s="9">
        <f>IF(OR($S427="",$S426=""),"",IF($K$5="diff",(AC427-AC426),LN(AC427/AC426)))</f>
        <v/>
      </c>
      <c r="AR427" s="9">
        <f>IF($AF427="","",$AU$13+$AU$4*AG427+$AU$5*AH427+$AU$6*AI427+$AU$7*AJ427+$AU$8*AK427+$AU$9*AL427+$AU$10*AM427+$AU$11*AN427+$AU$12*AO427)</f>
        <v/>
      </c>
      <c r="AY427" s="10">
        <f>IF(AND((ROW()-7)&gt;=$Q$5,(ROW()-6)&lt;=$Q$3),INDEX(LINEST(OFFSET(AF427,1-$Q$5,0,$Q$5,1),OFFSET(AG427,1-$Q$5,0,$Q$5,9),TRUE,TRUE),1,10)*$Q$4,"")</f>
        <v/>
      </c>
      <c r="AZ427" s="9">
        <f>IF(AND((ROW()-7)&gt;=$Q$5,(ROW()-6)&lt;=$Q$3),INDEX(LINEST(OFFSET(AF427,1-$Q$5,0,$Q$5,1),OFFSET(AG427,1-$Q$5,0,$Q$5,9),TRUE,TRUE),1,9),"")</f>
        <v/>
      </c>
      <c r="BA427" s="9">
        <f>IF(AND((ROW()-7)&gt;=$Q$5,(ROW()-6)&lt;=$Q$3),INDEX(LINEST(OFFSET(AF427,1-$Q$5,0,$Q$5,1),OFFSET(AG427,1-$Q$5,0,$Q$5,9),TRUE,TRUE),1,8),"")</f>
        <v/>
      </c>
      <c r="BB427" s="9">
        <f>IF(AND((ROW()-7)&gt;=$Q$5,(ROW()-6)&lt;=$Q$3),INDEX(LINEST(OFFSET(AF427,1-$Q$5,0,$Q$5,1),OFFSET(AG427,1-$Q$5,0,$Q$5,9),TRUE,TRUE),1,7),"")</f>
        <v/>
      </c>
      <c r="BC427" s="9">
        <f>IF(AND((ROW()-7)&gt;=$Q$5,(ROW()-6)&lt;=$Q$3),INDEX(LINEST(OFFSET(AF427,1-$Q$5,0,$Q$5,1),OFFSET(AG427,1-$Q$5,0,$Q$5,9),TRUE,TRUE),1,6),"")</f>
        <v/>
      </c>
      <c r="BD427" s="9">
        <f>IF(AND((ROW()-7)&gt;=$Q$5,(ROW()-6)&lt;=$Q$3),INDEX(LINEST(OFFSET(AF427,1-$Q$5,0,$Q$5,1),OFFSET(AG427,1-$Q$5,0,$Q$5,9),TRUE,TRUE),1,5),"")</f>
        <v/>
      </c>
      <c r="BE427" s="9">
        <f>IF(AND((ROW()-7)&gt;=$Q$5,(ROW()-6)&lt;=$Q$3),INDEX(LINEST(OFFSET(AF427,1-$Q$5,0,$Q$5,1),OFFSET(AG427,1-$Q$5,0,$Q$5,9),TRUE,TRUE),1,4),"")</f>
        <v/>
      </c>
      <c r="BF427" s="9">
        <f>IF(AND((ROW()-7)&gt;=$Q$5,(ROW()-6)&lt;=$Q$3),INDEX(LINEST(OFFSET(AF427,1-$Q$5,0,$Q$5,1),OFFSET(AG427,1-$Q$5,0,$Q$5,9),TRUE,TRUE),1,3),"")</f>
        <v/>
      </c>
      <c r="BG427" s="9">
        <f>IF(AND((ROW()-7)&gt;=$Q$5,(ROW()-6)&lt;=$Q$3),INDEX(LINEST(OFFSET(AF427,1-$Q$5,0,$Q$5,1),OFFSET(AG427,1-$Q$5,0,$Q$5,9),TRUE,TRUE),1,2),"")</f>
        <v/>
      </c>
      <c r="BH427" s="9">
        <f>IF(AND((ROW()-7)&gt;=$Q$5,(ROW()-6)&lt;=$Q$3),INDEX(LINEST(OFFSET(AF427,1-$Q$5,0,$Q$5,1),OFFSET(AG427,1-$Q$5,0,$Q$5,9),TRUE,TRUE),1,1),"")</f>
        <v/>
      </c>
      <c r="BI427" s="10">
        <f>IF(AND((ROW()-7)&gt;=$Q$5,(ROW()-6)&lt;=$Q$3),INDEX(LINEST(OFFSET(AF427,1-$Q$5,0,$Q$5,1),OFFSET(AG427,1-$Q$5,0,$Q$5,9),TRUE,TRUE),3,1),"")</f>
        <v/>
      </c>
      <c r="BL427" s="9">
        <f>IF(AND((ROW()-6)&lt;=$Q$3,ISNUMBER(AY426)),AY426/$Q$4+AZ426*AG427+BA426*AH427+BB426*AI427+BC426*AJ427+BD426*AK427+BE426*AL427+BF426*AM427+BG426*AN427+BH426*AO427,"")</f>
        <v/>
      </c>
      <c r="BM427">
        <f>IF(ISNUMBER(BL427),AVERAGE(OFFSET(AF426,1-$Q$5,0,$Q$5,1)),"")</f>
        <v/>
      </c>
      <c r="BN427">
        <f>IF(ISNUMBER(BL427),(AF427-BL427)^2,"")</f>
        <v/>
      </c>
      <c r="BO427">
        <f>IF(ISNUMBER(BL427),AF427^2,"")</f>
        <v/>
      </c>
      <c r="BP427">
        <f>IF(ISNUMBER(BL427),(AF427-BM427)^2,"")</f>
        <v/>
      </c>
    </row>
    <row r="428">
      <c r="O428">
        <f>IF($R428="","",IF($Q$1="Weekly",INT(($R428-2)/7),IF($Q$1="Quarterly",YEAR($R428)*4+ROUNDUP(MONTH($R428)/3),YEAR($R428)*12+MONTH($R428))))</f>
        <v/>
      </c>
      <c r="P428">
        <f>IF($R428="","",IF($R429="",1,IF($O428&lt;&gt;$O429,1,0)))</f>
        <v/>
      </c>
      <c r="Q428">
        <f>IF($P428=1,SUM($P$7:$P428),"")</f>
        <v/>
      </c>
      <c r="R428">
        <f>IF($A428="","",IF(ISNUMBER($A428),$A428,IFERROR(DATEVALUE($A428),NA())))</f>
        <v/>
      </c>
      <c r="S428" s="7">
        <f>IFERROR(INDEX($R$7:$R$60000,MATCH(ROW()-6,$Q$7:$Q$60000,0)),"")</f>
        <v/>
      </c>
      <c r="T428">
        <f>IFERROR(INDEX($B$7:$B$60000,MATCH(ROW()-6,$Q$7:$Q$60000,0))*1,"")</f>
        <v/>
      </c>
      <c r="U428">
        <f>IFERROR(INDEX($C$7:$C$60000,MATCH(ROW()-6,$Q$7:$Q$60000,0))*1,"")</f>
        <v/>
      </c>
      <c r="V428">
        <f>IFERROR(INDEX($D$7:$D$60000,MATCH(ROW()-6,$Q$7:$Q$60000,0))*1,"")</f>
        <v/>
      </c>
      <c r="W428">
        <f>IFERROR(INDEX($E$7:$E$60000,MATCH(ROW()-6,$Q$7:$Q$60000,0))*1,"")</f>
        <v/>
      </c>
      <c r="X428">
        <f>IFERROR(INDEX($F$7:$F$60000,MATCH(ROW()-6,$Q$7:$Q$60000,0))*1,"")</f>
        <v/>
      </c>
      <c r="Y428">
        <f>IFERROR(INDEX($G$7:$G$60000,MATCH(ROW()-6,$Q$7:$Q$60000,0))*1,"")</f>
        <v/>
      </c>
      <c r="Z428">
        <f>IFERROR(INDEX($H$7:$H$60000,MATCH(ROW()-6,$Q$7:$Q$60000,0))*1,"")</f>
        <v/>
      </c>
      <c r="AA428">
        <f>IFERROR(INDEX($I$7:$I$60000,MATCH(ROW()-6,$Q$7:$Q$60000,0))*1,"")</f>
        <v/>
      </c>
      <c r="AB428">
        <f>IFERROR(INDEX($J$7:$J$60000,MATCH(ROW()-6,$Q$7:$Q$60000,0))*1,"")</f>
        <v/>
      </c>
      <c r="AC428">
        <f>IFERROR(INDEX($K$7:$K$60000,MATCH(ROW()-6,$Q$7:$Q$60000,0))*1,"")</f>
        <v/>
      </c>
      <c r="AF428" s="9">
        <f>IF(OR($S428="",$S427=""),"",IF($B$5="diff",($T428-$T427),LN($T428/$T427)))</f>
        <v/>
      </c>
      <c r="AG428" s="9">
        <f>IF(OR($S428="",$S427=""),"",IF($C$5="diff",(U428-U427),LN(U428/U427)))</f>
        <v/>
      </c>
      <c r="AH428" s="9">
        <f>IF(OR($S428="",$S427=""),"",IF($D$5="diff",(V428-V427),LN(V428/V427)))</f>
        <v/>
      </c>
      <c r="AI428" s="9">
        <f>IF(OR($S428="",$S427=""),"",IF($E$5="diff",(W428-W427),LN(W428/W427)))</f>
        <v/>
      </c>
      <c r="AJ428" s="9">
        <f>IF(OR($S428="",$S427=""),"",IF($F$5="diff",(X428-X427),LN(X428/X427)))</f>
        <v/>
      </c>
      <c r="AK428" s="9">
        <f>IF(OR($S428="",$S427=""),"",IF($G$5="diff",(Y428-Y427),LN(Y428/Y427)))</f>
        <v/>
      </c>
      <c r="AL428" s="9">
        <f>IF(OR($S428="",$S427=""),"",IF($H$5="diff",(Z428-Z427),LN(Z428/Z427)))</f>
        <v/>
      </c>
      <c r="AM428" s="9">
        <f>IF(OR($S428="",$S427=""),"",IF($I$5="diff",(AA428-AA427),LN(AA428/AA427)))</f>
        <v/>
      </c>
      <c r="AN428" s="9">
        <f>IF(OR($S428="",$S427=""),"",IF($J$5="diff",(AB428-AB427),LN(AB428/AB427)))</f>
        <v/>
      </c>
      <c r="AO428" s="9">
        <f>IF(OR($S428="",$S427=""),"",IF($K$5="diff",(AC428-AC427),LN(AC428/AC427)))</f>
        <v/>
      </c>
      <c r="AR428" s="9">
        <f>IF($AF428="","",$AU$13+$AU$4*AG428+$AU$5*AH428+$AU$6*AI428+$AU$7*AJ428+$AU$8*AK428+$AU$9*AL428+$AU$10*AM428+$AU$11*AN428+$AU$12*AO428)</f>
        <v/>
      </c>
      <c r="AY428" s="10">
        <f>IF(AND((ROW()-7)&gt;=$Q$5,(ROW()-6)&lt;=$Q$3),INDEX(LINEST(OFFSET(AF428,1-$Q$5,0,$Q$5,1),OFFSET(AG428,1-$Q$5,0,$Q$5,9),TRUE,TRUE),1,10)*$Q$4,"")</f>
        <v/>
      </c>
      <c r="AZ428" s="9">
        <f>IF(AND((ROW()-7)&gt;=$Q$5,(ROW()-6)&lt;=$Q$3),INDEX(LINEST(OFFSET(AF428,1-$Q$5,0,$Q$5,1),OFFSET(AG428,1-$Q$5,0,$Q$5,9),TRUE,TRUE),1,9),"")</f>
        <v/>
      </c>
      <c r="BA428" s="9">
        <f>IF(AND((ROW()-7)&gt;=$Q$5,(ROW()-6)&lt;=$Q$3),INDEX(LINEST(OFFSET(AF428,1-$Q$5,0,$Q$5,1),OFFSET(AG428,1-$Q$5,0,$Q$5,9),TRUE,TRUE),1,8),"")</f>
        <v/>
      </c>
      <c r="BB428" s="9">
        <f>IF(AND((ROW()-7)&gt;=$Q$5,(ROW()-6)&lt;=$Q$3),INDEX(LINEST(OFFSET(AF428,1-$Q$5,0,$Q$5,1),OFFSET(AG428,1-$Q$5,0,$Q$5,9),TRUE,TRUE),1,7),"")</f>
        <v/>
      </c>
      <c r="BC428" s="9">
        <f>IF(AND((ROW()-7)&gt;=$Q$5,(ROW()-6)&lt;=$Q$3),INDEX(LINEST(OFFSET(AF428,1-$Q$5,0,$Q$5,1),OFFSET(AG428,1-$Q$5,0,$Q$5,9),TRUE,TRUE),1,6),"")</f>
        <v/>
      </c>
      <c r="BD428" s="9">
        <f>IF(AND((ROW()-7)&gt;=$Q$5,(ROW()-6)&lt;=$Q$3),INDEX(LINEST(OFFSET(AF428,1-$Q$5,0,$Q$5,1),OFFSET(AG428,1-$Q$5,0,$Q$5,9),TRUE,TRUE),1,5),"")</f>
        <v/>
      </c>
      <c r="BE428" s="9">
        <f>IF(AND((ROW()-7)&gt;=$Q$5,(ROW()-6)&lt;=$Q$3),INDEX(LINEST(OFFSET(AF428,1-$Q$5,0,$Q$5,1),OFFSET(AG428,1-$Q$5,0,$Q$5,9),TRUE,TRUE),1,4),"")</f>
        <v/>
      </c>
      <c r="BF428" s="9">
        <f>IF(AND((ROW()-7)&gt;=$Q$5,(ROW()-6)&lt;=$Q$3),INDEX(LINEST(OFFSET(AF428,1-$Q$5,0,$Q$5,1),OFFSET(AG428,1-$Q$5,0,$Q$5,9),TRUE,TRUE),1,3),"")</f>
        <v/>
      </c>
      <c r="BG428" s="9">
        <f>IF(AND((ROW()-7)&gt;=$Q$5,(ROW()-6)&lt;=$Q$3),INDEX(LINEST(OFFSET(AF428,1-$Q$5,0,$Q$5,1),OFFSET(AG428,1-$Q$5,0,$Q$5,9),TRUE,TRUE),1,2),"")</f>
        <v/>
      </c>
      <c r="BH428" s="9">
        <f>IF(AND((ROW()-7)&gt;=$Q$5,(ROW()-6)&lt;=$Q$3),INDEX(LINEST(OFFSET(AF428,1-$Q$5,0,$Q$5,1),OFFSET(AG428,1-$Q$5,0,$Q$5,9),TRUE,TRUE),1,1),"")</f>
        <v/>
      </c>
      <c r="BI428" s="10">
        <f>IF(AND((ROW()-7)&gt;=$Q$5,(ROW()-6)&lt;=$Q$3),INDEX(LINEST(OFFSET(AF428,1-$Q$5,0,$Q$5,1),OFFSET(AG428,1-$Q$5,0,$Q$5,9),TRUE,TRUE),3,1),"")</f>
        <v/>
      </c>
      <c r="BL428" s="9">
        <f>IF(AND((ROW()-6)&lt;=$Q$3,ISNUMBER(AY427)),AY427/$Q$4+AZ427*AG428+BA427*AH428+BB427*AI428+BC427*AJ428+BD427*AK428+BE427*AL428+BF427*AM428+BG427*AN428+BH427*AO428,"")</f>
        <v/>
      </c>
      <c r="BM428">
        <f>IF(ISNUMBER(BL428),AVERAGE(OFFSET(AF427,1-$Q$5,0,$Q$5,1)),"")</f>
        <v/>
      </c>
      <c r="BN428">
        <f>IF(ISNUMBER(BL428),(AF428-BL428)^2,"")</f>
        <v/>
      </c>
      <c r="BO428">
        <f>IF(ISNUMBER(BL428),AF428^2,"")</f>
        <v/>
      </c>
      <c r="BP428">
        <f>IF(ISNUMBER(BL428),(AF428-BM428)^2,"")</f>
        <v/>
      </c>
    </row>
    <row r="429">
      <c r="O429">
        <f>IF($R429="","",IF($Q$1="Weekly",INT(($R429-2)/7),IF($Q$1="Quarterly",YEAR($R429)*4+ROUNDUP(MONTH($R429)/3),YEAR($R429)*12+MONTH($R429))))</f>
        <v/>
      </c>
      <c r="P429">
        <f>IF($R429="","",IF($R430="",1,IF($O429&lt;&gt;$O430,1,0)))</f>
        <v/>
      </c>
      <c r="Q429">
        <f>IF($P429=1,SUM($P$7:$P429),"")</f>
        <v/>
      </c>
      <c r="R429">
        <f>IF($A429="","",IF(ISNUMBER($A429),$A429,IFERROR(DATEVALUE($A429),NA())))</f>
        <v/>
      </c>
      <c r="S429" s="7">
        <f>IFERROR(INDEX($R$7:$R$60000,MATCH(ROW()-6,$Q$7:$Q$60000,0)),"")</f>
        <v/>
      </c>
      <c r="T429">
        <f>IFERROR(INDEX($B$7:$B$60000,MATCH(ROW()-6,$Q$7:$Q$60000,0))*1,"")</f>
        <v/>
      </c>
      <c r="U429">
        <f>IFERROR(INDEX($C$7:$C$60000,MATCH(ROW()-6,$Q$7:$Q$60000,0))*1,"")</f>
        <v/>
      </c>
      <c r="V429">
        <f>IFERROR(INDEX($D$7:$D$60000,MATCH(ROW()-6,$Q$7:$Q$60000,0))*1,"")</f>
        <v/>
      </c>
      <c r="W429">
        <f>IFERROR(INDEX($E$7:$E$60000,MATCH(ROW()-6,$Q$7:$Q$60000,0))*1,"")</f>
        <v/>
      </c>
      <c r="X429">
        <f>IFERROR(INDEX($F$7:$F$60000,MATCH(ROW()-6,$Q$7:$Q$60000,0))*1,"")</f>
        <v/>
      </c>
      <c r="Y429">
        <f>IFERROR(INDEX($G$7:$G$60000,MATCH(ROW()-6,$Q$7:$Q$60000,0))*1,"")</f>
        <v/>
      </c>
      <c r="Z429">
        <f>IFERROR(INDEX($H$7:$H$60000,MATCH(ROW()-6,$Q$7:$Q$60000,0))*1,"")</f>
        <v/>
      </c>
      <c r="AA429">
        <f>IFERROR(INDEX($I$7:$I$60000,MATCH(ROW()-6,$Q$7:$Q$60000,0))*1,"")</f>
        <v/>
      </c>
      <c r="AB429">
        <f>IFERROR(INDEX($J$7:$J$60000,MATCH(ROW()-6,$Q$7:$Q$60000,0))*1,"")</f>
        <v/>
      </c>
      <c r="AC429">
        <f>IFERROR(INDEX($K$7:$K$60000,MATCH(ROW()-6,$Q$7:$Q$60000,0))*1,"")</f>
        <v/>
      </c>
      <c r="AF429" s="9">
        <f>IF(OR($S429="",$S428=""),"",IF($B$5="diff",($T429-$T428),LN($T429/$T428)))</f>
        <v/>
      </c>
      <c r="AG429" s="9">
        <f>IF(OR($S429="",$S428=""),"",IF($C$5="diff",(U429-U428),LN(U429/U428)))</f>
        <v/>
      </c>
      <c r="AH429" s="9">
        <f>IF(OR($S429="",$S428=""),"",IF($D$5="diff",(V429-V428),LN(V429/V428)))</f>
        <v/>
      </c>
      <c r="AI429" s="9">
        <f>IF(OR($S429="",$S428=""),"",IF($E$5="diff",(W429-W428),LN(W429/W428)))</f>
        <v/>
      </c>
      <c r="AJ429" s="9">
        <f>IF(OR($S429="",$S428=""),"",IF($F$5="diff",(X429-X428),LN(X429/X428)))</f>
        <v/>
      </c>
      <c r="AK429" s="9">
        <f>IF(OR($S429="",$S428=""),"",IF($G$5="diff",(Y429-Y428),LN(Y429/Y428)))</f>
        <v/>
      </c>
      <c r="AL429" s="9">
        <f>IF(OR($S429="",$S428=""),"",IF($H$5="diff",(Z429-Z428),LN(Z429/Z428)))</f>
        <v/>
      </c>
      <c r="AM429" s="9">
        <f>IF(OR($S429="",$S428=""),"",IF($I$5="diff",(AA429-AA428),LN(AA429/AA428)))</f>
        <v/>
      </c>
      <c r="AN429" s="9">
        <f>IF(OR($S429="",$S428=""),"",IF($J$5="diff",(AB429-AB428),LN(AB429/AB428)))</f>
        <v/>
      </c>
      <c r="AO429" s="9">
        <f>IF(OR($S429="",$S428=""),"",IF($K$5="diff",(AC429-AC428),LN(AC429/AC428)))</f>
        <v/>
      </c>
      <c r="AR429" s="9">
        <f>IF($AF429="","",$AU$13+$AU$4*AG429+$AU$5*AH429+$AU$6*AI429+$AU$7*AJ429+$AU$8*AK429+$AU$9*AL429+$AU$10*AM429+$AU$11*AN429+$AU$12*AO429)</f>
        <v/>
      </c>
      <c r="AY429" s="10">
        <f>IF(AND((ROW()-7)&gt;=$Q$5,(ROW()-6)&lt;=$Q$3),INDEX(LINEST(OFFSET(AF429,1-$Q$5,0,$Q$5,1),OFFSET(AG429,1-$Q$5,0,$Q$5,9),TRUE,TRUE),1,10)*$Q$4,"")</f>
        <v/>
      </c>
      <c r="AZ429" s="9">
        <f>IF(AND((ROW()-7)&gt;=$Q$5,(ROW()-6)&lt;=$Q$3),INDEX(LINEST(OFFSET(AF429,1-$Q$5,0,$Q$5,1),OFFSET(AG429,1-$Q$5,0,$Q$5,9),TRUE,TRUE),1,9),"")</f>
        <v/>
      </c>
      <c r="BA429" s="9">
        <f>IF(AND((ROW()-7)&gt;=$Q$5,(ROW()-6)&lt;=$Q$3),INDEX(LINEST(OFFSET(AF429,1-$Q$5,0,$Q$5,1),OFFSET(AG429,1-$Q$5,0,$Q$5,9),TRUE,TRUE),1,8),"")</f>
        <v/>
      </c>
      <c r="BB429" s="9">
        <f>IF(AND((ROW()-7)&gt;=$Q$5,(ROW()-6)&lt;=$Q$3),INDEX(LINEST(OFFSET(AF429,1-$Q$5,0,$Q$5,1),OFFSET(AG429,1-$Q$5,0,$Q$5,9),TRUE,TRUE),1,7),"")</f>
        <v/>
      </c>
      <c r="BC429" s="9">
        <f>IF(AND((ROW()-7)&gt;=$Q$5,(ROW()-6)&lt;=$Q$3),INDEX(LINEST(OFFSET(AF429,1-$Q$5,0,$Q$5,1),OFFSET(AG429,1-$Q$5,0,$Q$5,9),TRUE,TRUE),1,6),"")</f>
        <v/>
      </c>
      <c r="BD429" s="9">
        <f>IF(AND((ROW()-7)&gt;=$Q$5,(ROW()-6)&lt;=$Q$3),INDEX(LINEST(OFFSET(AF429,1-$Q$5,0,$Q$5,1),OFFSET(AG429,1-$Q$5,0,$Q$5,9),TRUE,TRUE),1,5),"")</f>
        <v/>
      </c>
      <c r="BE429" s="9">
        <f>IF(AND((ROW()-7)&gt;=$Q$5,(ROW()-6)&lt;=$Q$3),INDEX(LINEST(OFFSET(AF429,1-$Q$5,0,$Q$5,1),OFFSET(AG429,1-$Q$5,0,$Q$5,9),TRUE,TRUE),1,4),"")</f>
        <v/>
      </c>
      <c r="BF429" s="9">
        <f>IF(AND((ROW()-7)&gt;=$Q$5,(ROW()-6)&lt;=$Q$3),INDEX(LINEST(OFFSET(AF429,1-$Q$5,0,$Q$5,1),OFFSET(AG429,1-$Q$5,0,$Q$5,9),TRUE,TRUE),1,3),"")</f>
        <v/>
      </c>
      <c r="BG429" s="9">
        <f>IF(AND((ROW()-7)&gt;=$Q$5,(ROW()-6)&lt;=$Q$3),INDEX(LINEST(OFFSET(AF429,1-$Q$5,0,$Q$5,1),OFFSET(AG429,1-$Q$5,0,$Q$5,9),TRUE,TRUE),1,2),"")</f>
        <v/>
      </c>
      <c r="BH429" s="9">
        <f>IF(AND((ROW()-7)&gt;=$Q$5,(ROW()-6)&lt;=$Q$3),INDEX(LINEST(OFFSET(AF429,1-$Q$5,0,$Q$5,1),OFFSET(AG429,1-$Q$5,0,$Q$5,9),TRUE,TRUE),1,1),"")</f>
        <v/>
      </c>
      <c r="BI429" s="10">
        <f>IF(AND((ROW()-7)&gt;=$Q$5,(ROW()-6)&lt;=$Q$3),INDEX(LINEST(OFFSET(AF429,1-$Q$5,0,$Q$5,1),OFFSET(AG429,1-$Q$5,0,$Q$5,9),TRUE,TRUE),3,1),"")</f>
        <v/>
      </c>
      <c r="BL429" s="9">
        <f>IF(AND((ROW()-6)&lt;=$Q$3,ISNUMBER(AY428)),AY428/$Q$4+AZ428*AG429+BA428*AH429+BB428*AI429+BC428*AJ429+BD428*AK429+BE428*AL429+BF428*AM429+BG428*AN429+BH428*AO429,"")</f>
        <v/>
      </c>
      <c r="BM429">
        <f>IF(ISNUMBER(BL429),AVERAGE(OFFSET(AF428,1-$Q$5,0,$Q$5,1)),"")</f>
        <v/>
      </c>
      <c r="BN429">
        <f>IF(ISNUMBER(BL429),(AF429-BL429)^2,"")</f>
        <v/>
      </c>
      <c r="BO429">
        <f>IF(ISNUMBER(BL429),AF429^2,"")</f>
        <v/>
      </c>
      <c r="BP429">
        <f>IF(ISNUMBER(BL429),(AF429-BM429)^2,"")</f>
        <v/>
      </c>
    </row>
    <row r="430">
      <c r="O430">
        <f>IF($R430="","",IF($Q$1="Weekly",INT(($R430-2)/7),IF($Q$1="Quarterly",YEAR($R430)*4+ROUNDUP(MONTH($R430)/3),YEAR($R430)*12+MONTH($R430))))</f>
        <v/>
      </c>
      <c r="P430">
        <f>IF($R430="","",IF($R431="",1,IF($O430&lt;&gt;$O431,1,0)))</f>
        <v/>
      </c>
      <c r="Q430">
        <f>IF($P430=1,SUM($P$7:$P430),"")</f>
        <v/>
      </c>
      <c r="R430">
        <f>IF($A430="","",IF(ISNUMBER($A430),$A430,IFERROR(DATEVALUE($A430),NA())))</f>
        <v/>
      </c>
      <c r="S430" s="7">
        <f>IFERROR(INDEX($R$7:$R$60000,MATCH(ROW()-6,$Q$7:$Q$60000,0)),"")</f>
        <v/>
      </c>
      <c r="T430">
        <f>IFERROR(INDEX($B$7:$B$60000,MATCH(ROW()-6,$Q$7:$Q$60000,0))*1,"")</f>
        <v/>
      </c>
      <c r="U430">
        <f>IFERROR(INDEX($C$7:$C$60000,MATCH(ROW()-6,$Q$7:$Q$60000,0))*1,"")</f>
        <v/>
      </c>
      <c r="V430">
        <f>IFERROR(INDEX($D$7:$D$60000,MATCH(ROW()-6,$Q$7:$Q$60000,0))*1,"")</f>
        <v/>
      </c>
      <c r="W430">
        <f>IFERROR(INDEX($E$7:$E$60000,MATCH(ROW()-6,$Q$7:$Q$60000,0))*1,"")</f>
        <v/>
      </c>
      <c r="X430">
        <f>IFERROR(INDEX($F$7:$F$60000,MATCH(ROW()-6,$Q$7:$Q$60000,0))*1,"")</f>
        <v/>
      </c>
      <c r="Y430">
        <f>IFERROR(INDEX($G$7:$G$60000,MATCH(ROW()-6,$Q$7:$Q$60000,0))*1,"")</f>
        <v/>
      </c>
      <c r="Z430">
        <f>IFERROR(INDEX($H$7:$H$60000,MATCH(ROW()-6,$Q$7:$Q$60000,0))*1,"")</f>
        <v/>
      </c>
      <c r="AA430">
        <f>IFERROR(INDEX($I$7:$I$60000,MATCH(ROW()-6,$Q$7:$Q$60000,0))*1,"")</f>
        <v/>
      </c>
      <c r="AB430">
        <f>IFERROR(INDEX($J$7:$J$60000,MATCH(ROW()-6,$Q$7:$Q$60000,0))*1,"")</f>
        <v/>
      </c>
      <c r="AC430">
        <f>IFERROR(INDEX($K$7:$K$60000,MATCH(ROW()-6,$Q$7:$Q$60000,0))*1,"")</f>
        <v/>
      </c>
      <c r="AF430" s="9">
        <f>IF(OR($S430="",$S429=""),"",IF($B$5="diff",($T430-$T429),LN($T430/$T429)))</f>
        <v/>
      </c>
      <c r="AG430" s="9">
        <f>IF(OR($S430="",$S429=""),"",IF($C$5="diff",(U430-U429),LN(U430/U429)))</f>
        <v/>
      </c>
      <c r="AH430" s="9">
        <f>IF(OR($S430="",$S429=""),"",IF($D$5="diff",(V430-V429),LN(V430/V429)))</f>
        <v/>
      </c>
      <c r="AI430" s="9">
        <f>IF(OR($S430="",$S429=""),"",IF($E$5="diff",(W430-W429),LN(W430/W429)))</f>
        <v/>
      </c>
      <c r="AJ430" s="9">
        <f>IF(OR($S430="",$S429=""),"",IF($F$5="diff",(X430-X429),LN(X430/X429)))</f>
        <v/>
      </c>
      <c r="AK430" s="9">
        <f>IF(OR($S430="",$S429=""),"",IF($G$5="diff",(Y430-Y429),LN(Y430/Y429)))</f>
        <v/>
      </c>
      <c r="AL430" s="9">
        <f>IF(OR($S430="",$S429=""),"",IF($H$5="diff",(Z430-Z429),LN(Z430/Z429)))</f>
        <v/>
      </c>
      <c r="AM430" s="9">
        <f>IF(OR($S430="",$S429=""),"",IF($I$5="diff",(AA430-AA429),LN(AA430/AA429)))</f>
        <v/>
      </c>
      <c r="AN430" s="9">
        <f>IF(OR($S430="",$S429=""),"",IF($J$5="diff",(AB430-AB429),LN(AB430/AB429)))</f>
        <v/>
      </c>
      <c r="AO430" s="9">
        <f>IF(OR($S430="",$S429=""),"",IF($K$5="diff",(AC430-AC429),LN(AC430/AC429)))</f>
        <v/>
      </c>
      <c r="AR430" s="9">
        <f>IF($AF430="","",$AU$13+$AU$4*AG430+$AU$5*AH430+$AU$6*AI430+$AU$7*AJ430+$AU$8*AK430+$AU$9*AL430+$AU$10*AM430+$AU$11*AN430+$AU$12*AO430)</f>
        <v/>
      </c>
      <c r="AY430" s="10">
        <f>IF(AND((ROW()-7)&gt;=$Q$5,(ROW()-6)&lt;=$Q$3),INDEX(LINEST(OFFSET(AF430,1-$Q$5,0,$Q$5,1),OFFSET(AG430,1-$Q$5,0,$Q$5,9),TRUE,TRUE),1,10)*$Q$4,"")</f>
        <v/>
      </c>
      <c r="AZ430" s="9">
        <f>IF(AND((ROW()-7)&gt;=$Q$5,(ROW()-6)&lt;=$Q$3),INDEX(LINEST(OFFSET(AF430,1-$Q$5,0,$Q$5,1),OFFSET(AG430,1-$Q$5,0,$Q$5,9),TRUE,TRUE),1,9),"")</f>
        <v/>
      </c>
      <c r="BA430" s="9">
        <f>IF(AND((ROW()-7)&gt;=$Q$5,(ROW()-6)&lt;=$Q$3),INDEX(LINEST(OFFSET(AF430,1-$Q$5,0,$Q$5,1),OFFSET(AG430,1-$Q$5,0,$Q$5,9),TRUE,TRUE),1,8),"")</f>
        <v/>
      </c>
      <c r="BB430" s="9">
        <f>IF(AND((ROW()-7)&gt;=$Q$5,(ROW()-6)&lt;=$Q$3),INDEX(LINEST(OFFSET(AF430,1-$Q$5,0,$Q$5,1),OFFSET(AG430,1-$Q$5,0,$Q$5,9),TRUE,TRUE),1,7),"")</f>
        <v/>
      </c>
      <c r="BC430" s="9">
        <f>IF(AND((ROW()-7)&gt;=$Q$5,(ROW()-6)&lt;=$Q$3),INDEX(LINEST(OFFSET(AF430,1-$Q$5,0,$Q$5,1),OFFSET(AG430,1-$Q$5,0,$Q$5,9),TRUE,TRUE),1,6),"")</f>
        <v/>
      </c>
      <c r="BD430" s="9">
        <f>IF(AND((ROW()-7)&gt;=$Q$5,(ROW()-6)&lt;=$Q$3),INDEX(LINEST(OFFSET(AF430,1-$Q$5,0,$Q$5,1),OFFSET(AG430,1-$Q$5,0,$Q$5,9),TRUE,TRUE),1,5),"")</f>
        <v/>
      </c>
      <c r="BE430" s="9">
        <f>IF(AND((ROW()-7)&gt;=$Q$5,(ROW()-6)&lt;=$Q$3),INDEX(LINEST(OFFSET(AF430,1-$Q$5,0,$Q$5,1),OFFSET(AG430,1-$Q$5,0,$Q$5,9),TRUE,TRUE),1,4),"")</f>
        <v/>
      </c>
      <c r="BF430" s="9">
        <f>IF(AND((ROW()-7)&gt;=$Q$5,(ROW()-6)&lt;=$Q$3),INDEX(LINEST(OFFSET(AF430,1-$Q$5,0,$Q$5,1),OFFSET(AG430,1-$Q$5,0,$Q$5,9),TRUE,TRUE),1,3),"")</f>
        <v/>
      </c>
      <c r="BG430" s="9">
        <f>IF(AND((ROW()-7)&gt;=$Q$5,(ROW()-6)&lt;=$Q$3),INDEX(LINEST(OFFSET(AF430,1-$Q$5,0,$Q$5,1),OFFSET(AG430,1-$Q$5,0,$Q$5,9),TRUE,TRUE),1,2),"")</f>
        <v/>
      </c>
      <c r="BH430" s="9">
        <f>IF(AND((ROW()-7)&gt;=$Q$5,(ROW()-6)&lt;=$Q$3),INDEX(LINEST(OFFSET(AF430,1-$Q$5,0,$Q$5,1),OFFSET(AG430,1-$Q$5,0,$Q$5,9),TRUE,TRUE),1,1),"")</f>
        <v/>
      </c>
      <c r="BI430" s="10">
        <f>IF(AND((ROW()-7)&gt;=$Q$5,(ROW()-6)&lt;=$Q$3),INDEX(LINEST(OFFSET(AF430,1-$Q$5,0,$Q$5,1),OFFSET(AG430,1-$Q$5,0,$Q$5,9),TRUE,TRUE),3,1),"")</f>
        <v/>
      </c>
      <c r="BL430" s="9">
        <f>IF(AND((ROW()-6)&lt;=$Q$3,ISNUMBER(AY429)),AY429/$Q$4+AZ429*AG430+BA429*AH430+BB429*AI430+BC429*AJ430+BD429*AK430+BE429*AL430+BF429*AM430+BG429*AN430+BH429*AO430,"")</f>
        <v/>
      </c>
      <c r="BM430">
        <f>IF(ISNUMBER(BL430),AVERAGE(OFFSET(AF429,1-$Q$5,0,$Q$5,1)),"")</f>
        <v/>
      </c>
      <c r="BN430">
        <f>IF(ISNUMBER(BL430),(AF430-BL430)^2,"")</f>
        <v/>
      </c>
      <c r="BO430">
        <f>IF(ISNUMBER(BL430),AF430^2,"")</f>
        <v/>
      </c>
      <c r="BP430">
        <f>IF(ISNUMBER(BL430),(AF430-BM430)^2,"")</f>
        <v/>
      </c>
    </row>
    <row r="431">
      <c r="O431">
        <f>IF($R431="","",IF($Q$1="Weekly",INT(($R431-2)/7),IF($Q$1="Quarterly",YEAR($R431)*4+ROUNDUP(MONTH($R431)/3),YEAR($R431)*12+MONTH($R431))))</f>
        <v/>
      </c>
      <c r="P431">
        <f>IF($R431="","",IF($R432="",1,IF($O431&lt;&gt;$O432,1,0)))</f>
        <v/>
      </c>
      <c r="Q431">
        <f>IF($P431=1,SUM($P$7:$P431),"")</f>
        <v/>
      </c>
      <c r="R431">
        <f>IF($A431="","",IF(ISNUMBER($A431),$A431,IFERROR(DATEVALUE($A431),NA())))</f>
        <v/>
      </c>
      <c r="S431" s="7">
        <f>IFERROR(INDEX($R$7:$R$60000,MATCH(ROW()-6,$Q$7:$Q$60000,0)),"")</f>
        <v/>
      </c>
      <c r="T431">
        <f>IFERROR(INDEX($B$7:$B$60000,MATCH(ROW()-6,$Q$7:$Q$60000,0))*1,"")</f>
        <v/>
      </c>
      <c r="U431">
        <f>IFERROR(INDEX($C$7:$C$60000,MATCH(ROW()-6,$Q$7:$Q$60000,0))*1,"")</f>
        <v/>
      </c>
      <c r="V431">
        <f>IFERROR(INDEX($D$7:$D$60000,MATCH(ROW()-6,$Q$7:$Q$60000,0))*1,"")</f>
        <v/>
      </c>
      <c r="W431">
        <f>IFERROR(INDEX($E$7:$E$60000,MATCH(ROW()-6,$Q$7:$Q$60000,0))*1,"")</f>
        <v/>
      </c>
      <c r="X431">
        <f>IFERROR(INDEX($F$7:$F$60000,MATCH(ROW()-6,$Q$7:$Q$60000,0))*1,"")</f>
        <v/>
      </c>
      <c r="Y431">
        <f>IFERROR(INDEX($G$7:$G$60000,MATCH(ROW()-6,$Q$7:$Q$60000,0))*1,"")</f>
        <v/>
      </c>
      <c r="Z431">
        <f>IFERROR(INDEX($H$7:$H$60000,MATCH(ROW()-6,$Q$7:$Q$60000,0))*1,"")</f>
        <v/>
      </c>
      <c r="AA431">
        <f>IFERROR(INDEX($I$7:$I$60000,MATCH(ROW()-6,$Q$7:$Q$60000,0))*1,"")</f>
        <v/>
      </c>
      <c r="AB431">
        <f>IFERROR(INDEX($J$7:$J$60000,MATCH(ROW()-6,$Q$7:$Q$60000,0))*1,"")</f>
        <v/>
      </c>
      <c r="AC431">
        <f>IFERROR(INDEX($K$7:$K$60000,MATCH(ROW()-6,$Q$7:$Q$60000,0))*1,"")</f>
        <v/>
      </c>
      <c r="AF431" s="9">
        <f>IF(OR($S431="",$S430=""),"",IF($B$5="diff",($T431-$T430),LN($T431/$T430)))</f>
        <v/>
      </c>
      <c r="AG431" s="9">
        <f>IF(OR($S431="",$S430=""),"",IF($C$5="diff",(U431-U430),LN(U431/U430)))</f>
        <v/>
      </c>
      <c r="AH431" s="9">
        <f>IF(OR($S431="",$S430=""),"",IF($D$5="diff",(V431-V430),LN(V431/V430)))</f>
        <v/>
      </c>
      <c r="AI431" s="9">
        <f>IF(OR($S431="",$S430=""),"",IF($E$5="diff",(W431-W430),LN(W431/W430)))</f>
        <v/>
      </c>
      <c r="AJ431" s="9">
        <f>IF(OR($S431="",$S430=""),"",IF($F$5="diff",(X431-X430),LN(X431/X430)))</f>
        <v/>
      </c>
      <c r="AK431" s="9">
        <f>IF(OR($S431="",$S430=""),"",IF($G$5="diff",(Y431-Y430),LN(Y431/Y430)))</f>
        <v/>
      </c>
      <c r="AL431" s="9">
        <f>IF(OR($S431="",$S430=""),"",IF($H$5="diff",(Z431-Z430),LN(Z431/Z430)))</f>
        <v/>
      </c>
      <c r="AM431" s="9">
        <f>IF(OR($S431="",$S430=""),"",IF($I$5="diff",(AA431-AA430),LN(AA431/AA430)))</f>
        <v/>
      </c>
      <c r="AN431" s="9">
        <f>IF(OR($S431="",$S430=""),"",IF($J$5="diff",(AB431-AB430),LN(AB431/AB430)))</f>
        <v/>
      </c>
      <c r="AO431" s="9">
        <f>IF(OR($S431="",$S430=""),"",IF($K$5="diff",(AC431-AC430),LN(AC431/AC430)))</f>
        <v/>
      </c>
      <c r="AR431" s="9">
        <f>IF($AF431="","",$AU$13+$AU$4*AG431+$AU$5*AH431+$AU$6*AI431+$AU$7*AJ431+$AU$8*AK431+$AU$9*AL431+$AU$10*AM431+$AU$11*AN431+$AU$12*AO431)</f>
        <v/>
      </c>
      <c r="AY431" s="10">
        <f>IF(AND((ROW()-7)&gt;=$Q$5,(ROW()-6)&lt;=$Q$3),INDEX(LINEST(OFFSET(AF431,1-$Q$5,0,$Q$5,1),OFFSET(AG431,1-$Q$5,0,$Q$5,9),TRUE,TRUE),1,10)*$Q$4,"")</f>
        <v/>
      </c>
      <c r="AZ431" s="9">
        <f>IF(AND((ROW()-7)&gt;=$Q$5,(ROW()-6)&lt;=$Q$3),INDEX(LINEST(OFFSET(AF431,1-$Q$5,0,$Q$5,1),OFFSET(AG431,1-$Q$5,0,$Q$5,9),TRUE,TRUE),1,9),"")</f>
        <v/>
      </c>
      <c r="BA431" s="9">
        <f>IF(AND((ROW()-7)&gt;=$Q$5,(ROW()-6)&lt;=$Q$3),INDEX(LINEST(OFFSET(AF431,1-$Q$5,0,$Q$5,1),OFFSET(AG431,1-$Q$5,0,$Q$5,9),TRUE,TRUE),1,8),"")</f>
        <v/>
      </c>
      <c r="BB431" s="9">
        <f>IF(AND((ROW()-7)&gt;=$Q$5,(ROW()-6)&lt;=$Q$3),INDEX(LINEST(OFFSET(AF431,1-$Q$5,0,$Q$5,1),OFFSET(AG431,1-$Q$5,0,$Q$5,9),TRUE,TRUE),1,7),"")</f>
        <v/>
      </c>
      <c r="BC431" s="9">
        <f>IF(AND((ROW()-7)&gt;=$Q$5,(ROW()-6)&lt;=$Q$3),INDEX(LINEST(OFFSET(AF431,1-$Q$5,0,$Q$5,1),OFFSET(AG431,1-$Q$5,0,$Q$5,9),TRUE,TRUE),1,6),"")</f>
        <v/>
      </c>
      <c r="BD431" s="9">
        <f>IF(AND((ROW()-7)&gt;=$Q$5,(ROW()-6)&lt;=$Q$3),INDEX(LINEST(OFFSET(AF431,1-$Q$5,0,$Q$5,1),OFFSET(AG431,1-$Q$5,0,$Q$5,9),TRUE,TRUE),1,5),"")</f>
        <v/>
      </c>
      <c r="BE431" s="9">
        <f>IF(AND((ROW()-7)&gt;=$Q$5,(ROW()-6)&lt;=$Q$3),INDEX(LINEST(OFFSET(AF431,1-$Q$5,0,$Q$5,1),OFFSET(AG431,1-$Q$5,0,$Q$5,9),TRUE,TRUE),1,4),"")</f>
        <v/>
      </c>
      <c r="BF431" s="9">
        <f>IF(AND((ROW()-7)&gt;=$Q$5,(ROW()-6)&lt;=$Q$3),INDEX(LINEST(OFFSET(AF431,1-$Q$5,0,$Q$5,1),OFFSET(AG431,1-$Q$5,0,$Q$5,9),TRUE,TRUE),1,3),"")</f>
        <v/>
      </c>
      <c r="BG431" s="9">
        <f>IF(AND((ROW()-7)&gt;=$Q$5,(ROW()-6)&lt;=$Q$3),INDEX(LINEST(OFFSET(AF431,1-$Q$5,0,$Q$5,1),OFFSET(AG431,1-$Q$5,0,$Q$5,9),TRUE,TRUE),1,2),"")</f>
        <v/>
      </c>
      <c r="BH431" s="9">
        <f>IF(AND((ROW()-7)&gt;=$Q$5,(ROW()-6)&lt;=$Q$3),INDEX(LINEST(OFFSET(AF431,1-$Q$5,0,$Q$5,1),OFFSET(AG431,1-$Q$5,0,$Q$5,9),TRUE,TRUE),1,1),"")</f>
        <v/>
      </c>
      <c r="BI431" s="10">
        <f>IF(AND((ROW()-7)&gt;=$Q$5,(ROW()-6)&lt;=$Q$3),INDEX(LINEST(OFFSET(AF431,1-$Q$5,0,$Q$5,1),OFFSET(AG431,1-$Q$5,0,$Q$5,9),TRUE,TRUE),3,1),"")</f>
        <v/>
      </c>
      <c r="BL431" s="9">
        <f>IF(AND((ROW()-6)&lt;=$Q$3,ISNUMBER(AY430)),AY430/$Q$4+AZ430*AG431+BA430*AH431+BB430*AI431+BC430*AJ431+BD430*AK431+BE430*AL431+BF430*AM431+BG430*AN431+BH430*AO431,"")</f>
        <v/>
      </c>
      <c r="BM431">
        <f>IF(ISNUMBER(BL431),AVERAGE(OFFSET(AF430,1-$Q$5,0,$Q$5,1)),"")</f>
        <v/>
      </c>
      <c r="BN431">
        <f>IF(ISNUMBER(BL431),(AF431-BL431)^2,"")</f>
        <v/>
      </c>
      <c r="BO431">
        <f>IF(ISNUMBER(BL431),AF431^2,"")</f>
        <v/>
      </c>
      <c r="BP431">
        <f>IF(ISNUMBER(BL431),(AF431-BM431)^2,"")</f>
        <v/>
      </c>
    </row>
    <row r="432">
      <c r="O432">
        <f>IF($R432="","",IF($Q$1="Weekly",INT(($R432-2)/7),IF($Q$1="Quarterly",YEAR($R432)*4+ROUNDUP(MONTH($R432)/3),YEAR($R432)*12+MONTH($R432))))</f>
        <v/>
      </c>
      <c r="P432">
        <f>IF($R432="","",IF($R433="",1,IF($O432&lt;&gt;$O433,1,0)))</f>
        <v/>
      </c>
      <c r="Q432">
        <f>IF($P432=1,SUM($P$7:$P432),"")</f>
        <v/>
      </c>
      <c r="R432">
        <f>IF($A432="","",IF(ISNUMBER($A432),$A432,IFERROR(DATEVALUE($A432),NA())))</f>
        <v/>
      </c>
      <c r="S432" s="7">
        <f>IFERROR(INDEX($R$7:$R$60000,MATCH(ROW()-6,$Q$7:$Q$60000,0)),"")</f>
        <v/>
      </c>
      <c r="T432">
        <f>IFERROR(INDEX($B$7:$B$60000,MATCH(ROW()-6,$Q$7:$Q$60000,0))*1,"")</f>
        <v/>
      </c>
      <c r="U432">
        <f>IFERROR(INDEX($C$7:$C$60000,MATCH(ROW()-6,$Q$7:$Q$60000,0))*1,"")</f>
        <v/>
      </c>
      <c r="V432">
        <f>IFERROR(INDEX($D$7:$D$60000,MATCH(ROW()-6,$Q$7:$Q$60000,0))*1,"")</f>
        <v/>
      </c>
      <c r="W432">
        <f>IFERROR(INDEX($E$7:$E$60000,MATCH(ROW()-6,$Q$7:$Q$60000,0))*1,"")</f>
        <v/>
      </c>
      <c r="X432">
        <f>IFERROR(INDEX($F$7:$F$60000,MATCH(ROW()-6,$Q$7:$Q$60000,0))*1,"")</f>
        <v/>
      </c>
      <c r="Y432">
        <f>IFERROR(INDEX($G$7:$G$60000,MATCH(ROW()-6,$Q$7:$Q$60000,0))*1,"")</f>
        <v/>
      </c>
      <c r="Z432">
        <f>IFERROR(INDEX($H$7:$H$60000,MATCH(ROW()-6,$Q$7:$Q$60000,0))*1,"")</f>
        <v/>
      </c>
      <c r="AA432">
        <f>IFERROR(INDEX($I$7:$I$60000,MATCH(ROW()-6,$Q$7:$Q$60000,0))*1,"")</f>
        <v/>
      </c>
      <c r="AB432">
        <f>IFERROR(INDEX($J$7:$J$60000,MATCH(ROW()-6,$Q$7:$Q$60000,0))*1,"")</f>
        <v/>
      </c>
      <c r="AC432">
        <f>IFERROR(INDEX($K$7:$K$60000,MATCH(ROW()-6,$Q$7:$Q$60000,0))*1,"")</f>
        <v/>
      </c>
      <c r="AF432" s="9">
        <f>IF(OR($S432="",$S431=""),"",IF($B$5="diff",($T432-$T431),LN($T432/$T431)))</f>
        <v/>
      </c>
      <c r="AG432" s="9">
        <f>IF(OR($S432="",$S431=""),"",IF($C$5="diff",(U432-U431),LN(U432/U431)))</f>
        <v/>
      </c>
      <c r="AH432" s="9">
        <f>IF(OR($S432="",$S431=""),"",IF($D$5="diff",(V432-V431),LN(V432/V431)))</f>
        <v/>
      </c>
      <c r="AI432" s="9">
        <f>IF(OR($S432="",$S431=""),"",IF($E$5="diff",(W432-W431),LN(W432/W431)))</f>
        <v/>
      </c>
      <c r="AJ432" s="9">
        <f>IF(OR($S432="",$S431=""),"",IF($F$5="diff",(X432-X431),LN(X432/X431)))</f>
        <v/>
      </c>
      <c r="AK432" s="9">
        <f>IF(OR($S432="",$S431=""),"",IF($G$5="diff",(Y432-Y431),LN(Y432/Y431)))</f>
        <v/>
      </c>
      <c r="AL432" s="9">
        <f>IF(OR($S432="",$S431=""),"",IF($H$5="diff",(Z432-Z431),LN(Z432/Z431)))</f>
        <v/>
      </c>
      <c r="AM432" s="9">
        <f>IF(OR($S432="",$S431=""),"",IF($I$5="diff",(AA432-AA431),LN(AA432/AA431)))</f>
        <v/>
      </c>
      <c r="AN432" s="9">
        <f>IF(OR($S432="",$S431=""),"",IF($J$5="diff",(AB432-AB431),LN(AB432/AB431)))</f>
        <v/>
      </c>
      <c r="AO432" s="9">
        <f>IF(OR($S432="",$S431=""),"",IF($K$5="diff",(AC432-AC431),LN(AC432/AC431)))</f>
        <v/>
      </c>
      <c r="AR432" s="9">
        <f>IF($AF432="","",$AU$13+$AU$4*AG432+$AU$5*AH432+$AU$6*AI432+$AU$7*AJ432+$AU$8*AK432+$AU$9*AL432+$AU$10*AM432+$AU$11*AN432+$AU$12*AO432)</f>
        <v/>
      </c>
      <c r="AY432" s="10">
        <f>IF(AND((ROW()-7)&gt;=$Q$5,(ROW()-6)&lt;=$Q$3),INDEX(LINEST(OFFSET(AF432,1-$Q$5,0,$Q$5,1),OFFSET(AG432,1-$Q$5,0,$Q$5,9),TRUE,TRUE),1,10)*$Q$4,"")</f>
        <v/>
      </c>
      <c r="AZ432" s="9">
        <f>IF(AND((ROW()-7)&gt;=$Q$5,(ROW()-6)&lt;=$Q$3),INDEX(LINEST(OFFSET(AF432,1-$Q$5,0,$Q$5,1),OFFSET(AG432,1-$Q$5,0,$Q$5,9),TRUE,TRUE),1,9),"")</f>
        <v/>
      </c>
      <c r="BA432" s="9">
        <f>IF(AND((ROW()-7)&gt;=$Q$5,(ROW()-6)&lt;=$Q$3),INDEX(LINEST(OFFSET(AF432,1-$Q$5,0,$Q$5,1),OFFSET(AG432,1-$Q$5,0,$Q$5,9),TRUE,TRUE),1,8),"")</f>
        <v/>
      </c>
      <c r="BB432" s="9">
        <f>IF(AND((ROW()-7)&gt;=$Q$5,(ROW()-6)&lt;=$Q$3),INDEX(LINEST(OFFSET(AF432,1-$Q$5,0,$Q$5,1),OFFSET(AG432,1-$Q$5,0,$Q$5,9),TRUE,TRUE),1,7),"")</f>
        <v/>
      </c>
      <c r="BC432" s="9">
        <f>IF(AND((ROW()-7)&gt;=$Q$5,(ROW()-6)&lt;=$Q$3),INDEX(LINEST(OFFSET(AF432,1-$Q$5,0,$Q$5,1),OFFSET(AG432,1-$Q$5,0,$Q$5,9),TRUE,TRUE),1,6),"")</f>
        <v/>
      </c>
      <c r="BD432" s="9">
        <f>IF(AND((ROW()-7)&gt;=$Q$5,(ROW()-6)&lt;=$Q$3),INDEX(LINEST(OFFSET(AF432,1-$Q$5,0,$Q$5,1),OFFSET(AG432,1-$Q$5,0,$Q$5,9),TRUE,TRUE),1,5),"")</f>
        <v/>
      </c>
      <c r="BE432" s="9">
        <f>IF(AND((ROW()-7)&gt;=$Q$5,(ROW()-6)&lt;=$Q$3),INDEX(LINEST(OFFSET(AF432,1-$Q$5,0,$Q$5,1),OFFSET(AG432,1-$Q$5,0,$Q$5,9),TRUE,TRUE),1,4),"")</f>
        <v/>
      </c>
      <c r="BF432" s="9">
        <f>IF(AND((ROW()-7)&gt;=$Q$5,(ROW()-6)&lt;=$Q$3),INDEX(LINEST(OFFSET(AF432,1-$Q$5,0,$Q$5,1),OFFSET(AG432,1-$Q$5,0,$Q$5,9),TRUE,TRUE),1,3),"")</f>
        <v/>
      </c>
      <c r="BG432" s="9">
        <f>IF(AND((ROW()-7)&gt;=$Q$5,(ROW()-6)&lt;=$Q$3),INDEX(LINEST(OFFSET(AF432,1-$Q$5,0,$Q$5,1),OFFSET(AG432,1-$Q$5,0,$Q$5,9),TRUE,TRUE),1,2),"")</f>
        <v/>
      </c>
      <c r="BH432" s="9">
        <f>IF(AND((ROW()-7)&gt;=$Q$5,(ROW()-6)&lt;=$Q$3),INDEX(LINEST(OFFSET(AF432,1-$Q$5,0,$Q$5,1),OFFSET(AG432,1-$Q$5,0,$Q$5,9),TRUE,TRUE),1,1),"")</f>
        <v/>
      </c>
      <c r="BI432" s="10">
        <f>IF(AND((ROW()-7)&gt;=$Q$5,(ROW()-6)&lt;=$Q$3),INDEX(LINEST(OFFSET(AF432,1-$Q$5,0,$Q$5,1),OFFSET(AG432,1-$Q$5,0,$Q$5,9),TRUE,TRUE),3,1),"")</f>
        <v/>
      </c>
      <c r="BL432" s="9">
        <f>IF(AND((ROW()-6)&lt;=$Q$3,ISNUMBER(AY431)),AY431/$Q$4+AZ431*AG432+BA431*AH432+BB431*AI432+BC431*AJ432+BD431*AK432+BE431*AL432+BF431*AM432+BG431*AN432+BH431*AO432,"")</f>
        <v/>
      </c>
      <c r="BM432">
        <f>IF(ISNUMBER(BL432),AVERAGE(OFFSET(AF431,1-$Q$5,0,$Q$5,1)),"")</f>
        <v/>
      </c>
      <c r="BN432">
        <f>IF(ISNUMBER(BL432),(AF432-BL432)^2,"")</f>
        <v/>
      </c>
      <c r="BO432">
        <f>IF(ISNUMBER(BL432),AF432^2,"")</f>
        <v/>
      </c>
      <c r="BP432">
        <f>IF(ISNUMBER(BL432),(AF432-BM432)^2,"")</f>
        <v/>
      </c>
    </row>
    <row r="433">
      <c r="O433">
        <f>IF($R433="","",IF($Q$1="Weekly",INT(($R433-2)/7),IF($Q$1="Quarterly",YEAR($R433)*4+ROUNDUP(MONTH($R433)/3),YEAR($R433)*12+MONTH($R433))))</f>
        <v/>
      </c>
      <c r="P433">
        <f>IF($R433="","",IF($R434="",1,IF($O433&lt;&gt;$O434,1,0)))</f>
        <v/>
      </c>
      <c r="Q433">
        <f>IF($P433=1,SUM($P$7:$P433),"")</f>
        <v/>
      </c>
      <c r="R433">
        <f>IF($A433="","",IF(ISNUMBER($A433),$A433,IFERROR(DATEVALUE($A433),NA())))</f>
        <v/>
      </c>
      <c r="S433" s="7">
        <f>IFERROR(INDEX($R$7:$R$60000,MATCH(ROW()-6,$Q$7:$Q$60000,0)),"")</f>
        <v/>
      </c>
      <c r="T433">
        <f>IFERROR(INDEX($B$7:$B$60000,MATCH(ROW()-6,$Q$7:$Q$60000,0))*1,"")</f>
        <v/>
      </c>
      <c r="U433">
        <f>IFERROR(INDEX($C$7:$C$60000,MATCH(ROW()-6,$Q$7:$Q$60000,0))*1,"")</f>
        <v/>
      </c>
      <c r="V433">
        <f>IFERROR(INDEX($D$7:$D$60000,MATCH(ROW()-6,$Q$7:$Q$60000,0))*1,"")</f>
        <v/>
      </c>
      <c r="W433">
        <f>IFERROR(INDEX($E$7:$E$60000,MATCH(ROW()-6,$Q$7:$Q$60000,0))*1,"")</f>
        <v/>
      </c>
      <c r="X433">
        <f>IFERROR(INDEX($F$7:$F$60000,MATCH(ROW()-6,$Q$7:$Q$60000,0))*1,"")</f>
        <v/>
      </c>
      <c r="Y433">
        <f>IFERROR(INDEX($G$7:$G$60000,MATCH(ROW()-6,$Q$7:$Q$60000,0))*1,"")</f>
        <v/>
      </c>
      <c r="Z433">
        <f>IFERROR(INDEX($H$7:$H$60000,MATCH(ROW()-6,$Q$7:$Q$60000,0))*1,"")</f>
        <v/>
      </c>
      <c r="AA433">
        <f>IFERROR(INDEX($I$7:$I$60000,MATCH(ROW()-6,$Q$7:$Q$60000,0))*1,"")</f>
        <v/>
      </c>
      <c r="AB433">
        <f>IFERROR(INDEX($J$7:$J$60000,MATCH(ROW()-6,$Q$7:$Q$60000,0))*1,"")</f>
        <v/>
      </c>
      <c r="AC433">
        <f>IFERROR(INDEX($K$7:$K$60000,MATCH(ROW()-6,$Q$7:$Q$60000,0))*1,"")</f>
        <v/>
      </c>
      <c r="AF433" s="9">
        <f>IF(OR($S433="",$S432=""),"",IF($B$5="diff",($T433-$T432),LN($T433/$T432)))</f>
        <v/>
      </c>
      <c r="AG433" s="9">
        <f>IF(OR($S433="",$S432=""),"",IF($C$5="diff",(U433-U432),LN(U433/U432)))</f>
        <v/>
      </c>
      <c r="AH433" s="9">
        <f>IF(OR($S433="",$S432=""),"",IF($D$5="diff",(V433-V432),LN(V433/V432)))</f>
        <v/>
      </c>
      <c r="AI433" s="9">
        <f>IF(OR($S433="",$S432=""),"",IF($E$5="diff",(W433-W432),LN(W433/W432)))</f>
        <v/>
      </c>
      <c r="AJ433" s="9">
        <f>IF(OR($S433="",$S432=""),"",IF($F$5="diff",(X433-X432),LN(X433/X432)))</f>
        <v/>
      </c>
      <c r="AK433" s="9">
        <f>IF(OR($S433="",$S432=""),"",IF($G$5="diff",(Y433-Y432),LN(Y433/Y432)))</f>
        <v/>
      </c>
      <c r="AL433" s="9">
        <f>IF(OR($S433="",$S432=""),"",IF($H$5="diff",(Z433-Z432),LN(Z433/Z432)))</f>
        <v/>
      </c>
      <c r="AM433" s="9">
        <f>IF(OR($S433="",$S432=""),"",IF($I$5="diff",(AA433-AA432),LN(AA433/AA432)))</f>
        <v/>
      </c>
      <c r="AN433" s="9">
        <f>IF(OR($S433="",$S432=""),"",IF($J$5="diff",(AB433-AB432),LN(AB433/AB432)))</f>
        <v/>
      </c>
      <c r="AO433" s="9">
        <f>IF(OR($S433="",$S432=""),"",IF($K$5="diff",(AC433-AC432),LN(AC433/AC432)))</f>
        <v/>
      </c>
      <c r="AR433" s="9">
        <f>IF($AF433="","",$AU$13+$AU$4*AG433+$AU$5*AH433+$AU$6*AI433+$AU$7*AJ433+$AU$8*AK433+$AU$9*AL433+$AU$10*AM433+$AU$11*AN433+$AU$12*AO433)</f>
        <v/>
      </c>
      <c r="AY433" s="10">
        <f>IF(AND((ROW()-7)&gt;=$Q$5,(ROW()-6)&lt;=$Q$3),INDEX(LINEST(OFFSET(AF433,1-$Q$5,0,$Q$5,1),OFFSET(AG433,1-$Q$5,0,$Q$5,9),TRUE,TRUE),1,10)*$Q$4,"")</f>
        <v/>
      </c>
      <c r="AZ433" s="9">
        <f>IF(AND((ROW()-7)&gt;=$Q$5,(ROW()-6)&lt;=$Q$3),INDEX(LINEST(OFFSET(AF433,1-$Q$5,0,$Q$5,1),OFFSET(AG433,1-$Q$5,0,$Q$5,9),TRUE,TRUE),1,9),"")</f>
        <v/>
      </c>
      <c r="BA433" s="9">
        <f>IF(AND((ROW()-7)&gt;=$Q$5,(ROW()-6)&lt;=$Q$3),INDEX(LINEST(OFFSET(AF433,1-$Q$5,0,$Q$5,1),OFFSET(AG433,1-$Q$5,0,$Q$5,9),TRUE,TRUE),1,8),"")</f>
        <v/>
      </c>
      <c r="BB433" s="9">
        <f>IF(AND((ROW()-7)&gt;=$Q$5,(ROW()-6)&lt;=$Q$3),INDEX(LINEST(OFFSET(AF433,1-$Q$5,0,$Q$5,1),OFFSET(AG433,1-$Q$5,0,$Q$5,9),TRUE,TRUE),1,7),"")</f>
        <v/>
      </c>
      <c r="BC433" s="9">
        <f>IF(AND((ROW()-7)&gt;=$Q$5,(ROW()-6)&lt;=$Q$3),INDEX(LINEST(OFFSET(AF433,1-$Q$5,0,$Q$5,1),OFFSET(AG433,1-$Q$5,0,$Q$5,9),TRUE,TRUE),1,6),"")</f>
        <v/>
      </c>
      <c r="BD433" s="9">
        <f>IF(AND((ROW()-7)&gt;=$Q$5,(ROW()-6)&lt;=$Q$3),INDEX(LINEST(OFFSET(AF433,1-$Q$5,0,$Q$5,1),OFFSET(AG433,1-$Q$5,0,$Q$5,9),TRUE,TRUE),1,5),"")</f>
        <v/>
      </c>
      <c r="BE433" s="9">
        <f>IF(AND((ROW()-7)&gt;=$Q$5,(ROW()-6)&lt;=$Q$3),INDEX(LINEST(OFFSET(AF433,1-$Q$5,0,$Q$5,1),OFFSET(AG433,1-$Q$5,0,$Q$5,9),TRUE,TRUE),1,4),"")</f>
        <v/>
      </c>
      <c r="BF433" s="9">
        <f>IF(AND((ROW()-7)&gt;=$Q$5,(ROW()-6)&lt;=$Q$3),INDEX(LINEST(OFFSET(AF433,1-$Q$5,0,$Q$5,1),OFFSET(AG433,1-$Q$5,0,$Q$5,9),TRUE,TRUE),1,3),"")</f>
        <v/>
      </c>
      <c r="BG433" s="9">
        <f>IF(AND((ROW()-7)&gt;=$Q$5,(ROW()-6)&lt;=$Q$3),INDEX(LINEST(OFFSET(AF433,1-$Q$5,0,$Q$5,1),OFFSET(AG433,1-$Q$5,0,$Q$5,9),TRUE,TRUE),1,2),"")</f>
        <v/>
      </c>
      <c r="BH433" s="9">
        <f>IF(AND((ROW()-7)&gt;=$Q$5,(ROW()-6)&lt;=$Q$3),INDEX(LINEST(OFFSET(AF433,1-$Q$5,0,$Q$5,1),OFFSET(AG433,1-$Q$5,0,$Q$5,9),TRUE,TRUE),1,1),"")</f>
        <v/>
      </c>
      <c r="BI433" s="10">
        <f>IF(AND((ROW()-7)&gt;=$Q$5,(ROW()-6)&lt;=$Q$3),INDEX(LINEST(OFFSET(AF433,1-$Q$5,0,$Q$5,1),OFFSET(AG433,1-$Q$5,0,$Q$5,9),TRUE,TRUE),3,1),"")</f>
        <v/>
      </c>
      <c r="BL433" s="9">
        <f>IF(AND((ROW()-6)&lt;=$Q$3,ISNUMBER(AY432)),AY432/$Q$4+AZ432*AG433+BA432*AH433+BB432*AI433+BC432*AJ433+BD432*AK433+BE432*AL433+BF432*AM433+BG432*AN433+BH432*AO433,"")</f>
        <v/>
      </c>
      <c r="BM433">
        <f>IF(ISNUMBER(BL433),AVERAGE(OFFSET(AF432,1-$Q$5,0,$Q$5,1)),"")</f>
        <v/>
      </c>
      <c r="BN433">
        <f>IF(ISNUMBER(BL433),(AF433-BL433)^2,"")</f>
        <v/>
      </c>
      <c r="BO433">
        <f>IF(ISNUMBER(BL433),AF433^2,"")</f>
        <v/>
      </c>
      <c r="BP433">
        <f>IF(ISNUMBER(BL433),(AF433-BM433)^2,"")</f>
        <v/>
      </c>
    </row>
    <row r="434">
      <c r="O434">
        <f>IF($R434="","",IF($Q$1="Weekly",INT(($R434-2)/7),IF($Q$1="Quarterly",YEAR($R434)*4+ROUNDUP(MONTH($R434)/3),YEAR($R434)*12+MONTH($R434))))</f>
        <v/>
      </c>
      <c r="P434">
        <f>IF($R434="","",IF($R435="",1,IF($O434&lt;&gt;$O435,1,0)))</f>
        <v/>
      </c>
      <c r="Q434">
        <f>IF($P434=1,SUM($P$7:$P434),"")</f>
        <v/>
      </c>
      <c r="R434">
        <f>IF($A434="","",IF(ISNUMBER($A434),$A434,IFERROR(DATEVALUE($A434),NA())))</f>
        <v/>
      </c>
      <c r="S434" s="7">
        <f>IFERROR(INDEX($R$7:$R$60000,MATCH(ROW()-6,$Q$7:$Q$60000,0)),"")</f>
        <v/>
      </c>
      <c r="T434">
        <f>IFERROR(INDEX($B$7:$B$60000,MATCH(ROW()-6,$Q$7:$Q$60000,0))*1,"")</f>
        <v/>
      </c>
      <c r="U434">
        <f>IFERROR(INDEX($C$7:$C$60000,MATCH(ROW()-6,$Q$7:$Q$60000,0))*1,"")</f>
        <v/>
      </c>
      <c r="V434">
        <f>IFERROR(INDEX($D$7:$D$60000,MATCH(ROW()-6,$Q$7:$Q$60000,0))*1,"")</f>
        <v/>
      </c>
      <c r="W434">
        <f>IFERROR(INDEX($E$7:$E$60000,MATCH(ROW()-6,$Q$7:$Q$60000,0))*1,"")</f>
        <v/>
      </c>
      <c r="X434">
        <f>IFERROR(INDEX($F$7:$F$60000,MATCH(ROW()-6,$Q$7:$Q$60000,0))*1,"")</f>
        <v/>
      </c>
      <c r="Y434">
        <f>IFERROR(INDEX($G$7:$G$60000,MATCH(ROW()-6,$Q$7:$Q$60000,0))*1,"")</f>
        <v/>
      </c>
      <c r="Z434">
        <f>IFERROR(INDEX($H$7:$H$60000,MATCH(ROW()-6,$Q$7:$Q$60000,0))*1,"")</f>
        <v/>
      </c>
      <c r="AA434">
        <f>IFERROR(INDEX($I$7:$I$60000,MATCH(ROW()-6,$Q$7:$Q$60000,0))*1,"")</f>
        <v/>
      </c>
      <c r="AB434">
        <f>IFERROR(INDEX($J$7:$J$60000,MATCH(ROW()-6,$Q$7:$Q$60000,0))*1,"")</f>
        <v/>
      </c>
      <c r="AC434">
        <f>IFERROR(INDEX($K$7:$K$60000,MATCH(ROW()-6,$Q$7:$Q$60000,0))*1,"")</f>
        <v/>
      </c>
      <c r="AF434" s="9">
        <f>IF(OR($S434="",$S433=""),"",IF($B$5="diff",($T434-$T433),LN($T434/$T433)))</f>
        <v/>
      </c>
      <c r="AG434" s="9">
        <f>IF(OR($S434="",$S433=""),"",IF($C$5="diff",(U434-U433),LN(U434/U433)))</f>
        <v/>
      </c>
      <c r="AH434" s="9">
        <f>IF(OR($S434="",$S433=""),"",IF($D$5="diff",(V434-V433),LN(V434/V433)))</f>
        <v/>
      </c>
      <c r="AI434" s="9">
        <f>IF(OR($S434="",$S433=""),"",IF($E$5="diff",(W434-W433),LN(W434/W433)))</f>
        <v/>
      </c>
      <c r="AJ434" s="9">
        <f>IF(OR($S434="",$S433=""),"",IF($F$5="diff",(X434-X433),LN(X434/X433)))</f>
        <v/>
      </c>
      <c r="AK434" s="9">
        <f>IF(OR($S434="",$S433=""),"",IF($G$5="diff",(Y434-Y433),LN(Y434/Y433)))</f>
        <v/>
      </c>
      <c r="AL434" s="9">
        <f>IF(OR($S434="",$S433=""),"",IF($H$5="diff",(Z434-Z433),LN(Z434/Z433)))</f>
        <v/>
      </c>
      <c r="AM434" s="9">
        <f>IF(OR($S434="",$S433=""),"",IF($I$5="diff",(AA434-AA433),LN(AA434/AA433)))</f>
        <v/>
      </c>
      <c r="AN434" s="9">
        <f>IF(OR($S434="",$S433=""),"",IF($J$5="diff",(AB434-AB433),LN(AB434/AB433)))</f>
        <v/>
      </c>
      <c r="AO434" s="9">
        <f>IF(OR($S434="",$S433=""),"",IF($K$5="diff",(AC434-AC433),LN(AC434/AC433)))</f>
        <v/>
      </c>
      <c r="AR434" s="9">
        <f>IF($AF434="","",$AU$13+$AU$4*AG434+$AU$5*AH434+$AU$6*AI434+$AU$7*AJ434+$AU$8*AK434+$AU$9*AL434+$AU$10*AM434+$AU$11*AN434+$AU$12*AO434)</f>
        <v/>
      </c>
      <c r="AY434" s="10">
        <f>IF(AND((ROW()-7)&gt;=$Q$5,(ROW()-6)&lt;=$Q$3),INDEX(LINEST(OFFSET(AF434,1-$Q$5,0,$Q$5,1),OFFSET(AG434,1-$Q$5,0,$Q$5,9),TRUE,TRUE),1,10)*$Q$4,"")</f>
        <v/>
      </c>
      <c r="AZ434" s="9">
        <f>IF(AND((ROW()-7)&gt;=$Q$5,(ROW()-6)&lt;=$Q$3),INDEX(LINEST(OFFSET(AF434,1-$Q$5,0,$Q$5,1),OFFSET(AG434,1-$Q$5,0,$Q$5,9),TRUE,TRUE),1,9),"")</f>
        <v/>
      </c>
      <c r="BA434" s="9">
        <f>IF(AND((ROW()-7)&gt;=$Q$5,(ROW()-6)&lt;=$Q$3),INDEX(LINEST(OFFSET(AF434,1-$Q$5,0,$Q$5,1),OFFSET(AG434,1-$Q$5,0,$Q$5,9),TRUE,TRUE),1,8),"")</f>
        <v/>
      </c>
      <c r="BB434" s="9">
        <f>IF(AND((ROW()-7)&gt;=$Q$5,(ROW()-6)&lt;=$Q$3),INDEX(LINEST(OFFSET(AF434,1-$Q$5,0,$Q$5,1),OFFSET(AG434,1-$Q$5,0,$Q$5,9),TRUE,TRUE),1,7),"")</f>
        <v/>
      </c>
      <c r="BC434" s="9">
        <f>IF(AND((ROW()-7)&gt;=$Q$5,(ROW()-6)&lt;=$Q$3),INDEX(LINEST(OFFSET(AF434,1-$Q$5,0,$Q$5,1),OFFSET(AG434,1-$Q$5,0,$Q$5,9),TRUE,TRUE),1,6),"")</f>
        <v/>
      </c>
      <c r="BD434" s="9">
        <f>IF(AND((ROW()-7)&gt;=$Q$5,(ROW()-6)&lt;=$Q$3),INDEX(LINEST(OFFSET(AF434,1-$Q$5,0,$Q$5,1),OFFSET(AG434,1-$Q$5,0,$Q$5,9),TRUE,TRUE),1,5),"")</f>
        <v/>
      </c>
      <c r="BE434" s="9">
        <f>IF(AND((ROW()-7)&gt;=$Q$5,(ROW()-6)&lt;=$Q$3),INDEX(LINEST(OFFSET(AF434,1-$Q$5,0,$Q$5,1),OFFSET(AG434,1-$Q$5,0,$Q$5,9),TRUE,TRUE),1,4),"")</f>
        <v/>
      </c>
      <c r="BF434" s="9">
        <f>IF(AND((ROW()-7)&gt;=$Q$5,(ROW()-6)&lt;=$Q$3),INDEX(LINEST(OFFSET(AF434,1-$Q$5,0,$Q$5,1),OFFSET(AG434,1-$Q$5,0,$Q$5,9),TRUE,TRUE),1,3),"")</f>
        <v/>
      </c>
      <c r="BG434" s="9">
        <f>IF(AND((ROW()-7)&gt;=$Q$5,(ROW()-6)&lt;=$Q$3),INDEX(LINEST(OFFSET(AF434,1-$Q$5,0,$Q$5,1),OFFSET(AG434,1-$Q$5,0,$Q$5,9),TRUE,TRUE),1,2),"")</f>
        <v/>
      </c>
      <c r="BH434" s="9">
        <f>IF(AND((ROW()-7)&gt;=$Q$5,(ROW()-6)&lt;=$Q$3),INDEX(LINEST(OFFSET(AF434,1-$Q$5,0,$Q$5,1),OFFSET(AG434,1-$Q$5,0,$Q$5,9),TRUE,TRUE),1,1),"")</f>
        <v/>
      </c>
      <c r="BI434" s="10">
        <f>IF(AND((ROW()-7)&gt;=$Q$5,(ROW()-6)&lt;=$Q$3),INDEX(LINEST(OFFSET(AF434,1-$Q$5,0,$Q$5,1),OFFSET(AG434,1-$Q$5,0,$Q$5,9),TRUE,TRUE),3,1),"")</f>
        <v/>
      </c>
      <c r="BL434" s="9">
        <f>IF(AND((ROW()-6)&lt;=$Q$3,ISNUMBER(AY433)),AY433/$Q$4+AZ433*AG434+BA433*AH434+BB433*AI434+BC433*AJ434+BD433*AK434+BE433*AL434+BF433*AM434+BG433*AN434+BH433*AO434,"")</f>
        <v/>
      </c>
      <c r="BM434">
        <f>IF(ISNUMBER(BL434),AVERAGE(OFFSET(AF433,1-$Q$5,0,$Q$5,1)),"")</f>
        <v/>
      </c>
      <c r="BN434">
        <f>IF(ISNUMBER(BL434),(AF434-BL434)^2,"")</f>
        <v/>
      </c>
      <c r="BO434">
        <f>IF(ISNUMBER(BL434),AF434^2,"")</f>
        <v/>
      </c>
      <c r="BP434">
        <f>IF(ISNUMBER(BL434),(AF434-BM434)^2,"")</f>
        <v/>
      </c>
    </row>
    <row r="435">
      <c r="O435">
        <f>IF($R435="","",IF($Q$1="Weekly",INT(($R435-2)/7),IF($Q$1="Quarterly",YEAR($R435)*4+ROUNDUP(MONTH($R435)/3),YEAR($R435)*12+MONTH($R435))))</f>
        <v/>
      </c>
      <c r="P435">
        <f>IF($R435="","",IF($R436="",1,IF($O435&lt;&gt;$O436,1,0)))</f>
        <v/>
      </c>
      <c r="Q435">
        <f>IF($P435=1,SUM($P$7:$P435),"")</f>
        <v/>
      </c>
      <c r="R435">
        <f>IF($A435="","",IF(ISNUMBER($A435),$A435,IFERROR(DATEVALUE($A435),NA())))</f>
        <v/>
      </c>
      <c r="S435" s="7">
        <f>IFERROR(INDEX($R$7:$R$60000,MATCH(ROW()-6,$Q$7:$Q$60000,0)),"")</f>
        <v/>
      </c>
      <c r="T435">
        <f>IFERROR(INDEX($B$7:$B$60000,MATCH(ROW()-6,$Q$7:$Q$60000,0))*1,"")</f>
        <v/>
      </c>
      <c r="U435">
        <f>IFERROR(INDEX($C$7:$C$60000,MATCH(ROW()-6,$Q$7:$Q$60000,0))*1,"")</f>
        <v/>
      </c>
      <c r="V435">
        <f>IFERROR(INDEX($D$7:$D$60000,MATCH(ROW()-6,$Q$7:$Q$60000,0))*1,"")</f>
        <v/>
      </c>
      <c r="W435">
        <f>IFERROR(INDEX($E$7:$E$60000,MATCH(ROW()-6,$Q$7:$Q$60000,0))*1,"")</f>
        <v/>
      </c>
      <c r="X435">
        <f>IFERROR(INDEX($F$7:$F$60000,MATCH(ROW()-6,$Q$7:$Q$60000,0))*1,"")</f>
        <v/>
      </c>
      <c r="Y435">
        <f>IFERROR(INDEX($G$7:$G$60000,MATCH(ROW()-6,$Q$7:$Q$60000,0))*1,"")</f>
        <v/>
      </c>
      <c r="Z435">
        <f>IFERROR(INDEX($H$7:$H$60000,MATCH(ROW()-6,$Q$7:$Q$60000,0))*1,"")</f>
        <v/>
      </c>
      <c r="AA435">
        <f>IFERROR(INDEX($I$7:$I$60000,MATCH(ROW()-6,$Q$7:$Q$60000,0))*1,"")</f>
        <v/>
      </c>
      <c r="AB435">
        <f>IFERROR(INDEX($J$7:$J$60000,MATCH(ROW()-6,$Q$7:$Q$60000,0))*1,"")</f>
        <v/>
      </c>
      <c r="AC435">
        <f>IFERROR(INDEX($K$7:$K$60000,MATCH(ROW()-6,$Q$7:$Q$60000,0))*1,"")</f>
        <v/>
      </c>
      <c r="AF435" s="9">
        <f>IF(OR($S435="",$S434=""),"",IF($B$5="diff",($T435-$T434),LN($T435/$T434)))</f>
        <v/>
      </c>
      <c r="AG435" s="9">
        <f>IF(OR($S435="",$S434=""),"",IF($C$5="diff",(U435-U434),LN(U435/U434)))</f>
        <v/>
      </c>
      <c r="AH435" s="9">
        <f>IF(OR($S435="",$S434=""),"",IF($D$5="diff",(V435-V434),LN(V435/V434)))</f>
        <v/>
      </c>
      <c r="AI435" s="9">
        <f>IF(OR($S435="",$S434=""),"",IF($E$5="diff",(W435-W434),LN(W435/W434)))</f>
        <v/>
      </c>
      <c r="AJ435" s="9">
        <f>IF(OR($S435="",$S434=""),"",IF($F$5="diff",(X435-X434),LN(X435/X434)))</f>
        <v/>
      </c>
      <c r="AK435" s="9">
        <f>IF(OR($S435="",$S434=""),"",IF($G$5="diff",(Y435-Y434),LN(Y435/Y434)))</f>
        <v/>
      </c>
      <c r="AL435" s="9">
        <f>IF(OR($S435="",$S434=""),"",IF($H$5="diff",(Z435-Z434),LN(Z435/Z434)))</f>
        <v/>
      </c>
      <c r="AM435" s="9">
        <f>IF(OR($S435="",$S434=""),"",IF($I$5="diff",(AA435-AA434),LN(AA435/AA434)))</f>
        <v/>
      </c>
      <c r="AN435" s="9">
        <f>IF(OR($S435="",$S434=""),"",IF($J$5="diff",(AB435-AB434),LN(AB435/AB434)))</f>
        <v/>
      </c>
      <c r="AO435" s="9">
        <f>IF(OR($S435="",$S434=""),"",IF($K$5="diff",(AC435-AC434),LN(AC435/AC434)))</f>
        <v/>
      </c>
      <c r="AR435" s="9">
        <f>IF($AF435="","",$AU$13+$AU$4*AG435+$AU$5*AH435+$AU$6*AI435+$AU$7*AJ435+$AU$8*AK435+$AU$9*AL435+$AU$10*AM435+$AU$11*AN435+$AU$12*AO435)</f>
        <v/>
      </c>
      <c r="AY435" s="10">
        <f>IF(AND((ROW()-7)&gt;=$Q$5,(ROW()-6)&lt;=$Q$3),INDEX(LINEST(OFFSET(AF435,1-$Q$5,0,$Q$5,1),OFFSET(AG435,1-$Q$5,0,$Q$5,9),TRUE,TRUE),1,10)*$Q$4,"")</f>
        <v/>
      </c>
      <c r="AZ435" s="9">
        <f>IF(AND((ROW()-7)&gt;=$Q$5,(ROW()-6)&lt;=$Q$3),INDEX(LINEST(OFFSET(AF435,1-$Q$5,0,$Q$5,1),OFFSET(AG435,1-$Q$5,0,$Q$5,9),TRUE,TRUE),1,9),"")</f>
        <v/>
      </c>
      <c r="BA435" s="9">
        <f>IF(AND((ROW()-7)&gt;=$Q$5,(ROW()-6)&lt;=$Q$3),INDEX(LINEST(OFFSET(AF435,1-$Q$5,0,$Q$5,1),OFFSET(AG435,1-$Q$5,0,$Q$5,9),TRUE,TRUE),1,8),"")</f>
        <v/>
      </c>
      <c r="BB435" s="9">
        <f>IF(AND((ROW()-7)&gt;=$Q$5,(ROW()-6)&lt;=$Q$3),INDEX(LINEST(OFFSET(AF435,1-$Q$5,0,$Q$5,1),OFFSET(AG435,1-$Q$5,0,$Q$5,9),TRUE,TRUE),1,7),"")</f>
        <v/>
      </c>
      <c r="BC435" s="9">
        <f>IF(AND((ROW()-7)&gt;=$Q$5,(ROW()-6)&lt;=$Q$3),INDEX(LINEST(OFFSET(AF435,1-$Q$5,0,$Q$5,1),OFFSET(AG435,1-$Q$5,0,$Q$5,9),TRUE,TRUE),1,6),"")</f>
        <v/>
      </c>
      <c r="BD435" s="9">
        <f>IF(AND((ROW()-7)&gt;=$Q$5,(ROW()-6)&lt;=$Q$3),INDEX(LINEST(OFFSET(AF435,1-$Q$5,0,$Q$5,1),OFFSET(AG435,1-$Q$5,0,$Q$5,9),TRUE,TRUE),1,5),"")</f>
        <v/>
      </c>
      <c r="BE435" s="9">
        <f>IF(AND((ROW()-7)&gt;=$Q$5,(ROW()-6)&lt;=$Q$3),INDEX(LINEST(OFFSET(AF435,1-$Q$5,0,$Q$5,1),OFFSET(AG435,1-$Q$5,0,$Q$5,9),TRUE,TRUE),1,4),"")</f>
        <v/>
      </c>
      <c r="BF435" s="9">
        <f>IF(AND((ROW()-7)&gt;=$Q$5,(ROW()-6)&lt;=$Q$3),INDEX(LINEST(OFFSET(AF435,1-$Q$5,0,$Q$5,1),OFFSET(AG435,1-$Q$5,0,$Q$5,9),TRUE,TRUE),1,3),"")</f>
        <v/>
      </c>
      <c r="BG435" s="9">
        <f>IF(AND((ROW()-7)&gt;=$Q$5,(ROW()-6)&lt;=$Q$3),INDEX(LINEST(OFFSET(AF435,1-$Q$5,0,$Q$5,1),OFFSET(AG435,1-$Q$5,0,$Q$5,9),TRUE,TRUE),1,2),"")</f>
        <v/>
      </c>
      <c r="BH435" s="9">
        <f>IF(AND((ROW()-7)&gt;=$Q$5,(ROW()-6)&lt;=$Q$3),INDEX(LINEST(OFFSET(AF435,1-$Q$5,0,$Q$5,1),OFFSET(AG435,1-$Q$5,0,$Q$5,9),TRUE,TRUE),1,1),"")</f>
        <v/>
      </c>
      <c r="BI435" s="10">
        <f>IF(AND((ROW()-7)&gt;=$Q$5,(ROW()-6)&lt;=$Q$3),INDEX(LINEST(OFFSET(AF435,1-$Q$5,0,$Q$5,1),OFFSET(AG435,1-$Q$5,0,$Q$5,9),TRUE,TRUE),3,1),"")</f>
        <v/>
      </c>
      <c r="BL435" s="9">
        <f>IF(AND((ROW()-6)&lt;=$Q$3,ISNUMBER(AY434)),AY434/$Q$4+AZ434*AG435+BA434*AH435+BB434*AI435+BC434*AJ435+BD434*AK435+BE434*AL435+BF434*AM435+BG434*AN435+BH434*AO435,"")</f>
        <v/>
      </c>
      <c r="BM435">
        <f>IF(ISNUMBER(BL435),AVERAGE(OFFSET(AF434,1-$Q$5,0,$Q$5,1)),"")</f>
        <v/>
      </c>
      <c r="BN435">
        <f>IF(ISNUMBER(BL435),(AF435-BL435)^2,"")</f>
        <v/>
      </c>
      <c r="BO435">
        <f>IF(ISNUMBER(BL435),AF435^2,"")</f>
        <v/>
      </c>
      <c r="BP435">
        <f>IF(ISNUMBER(BL435),(AF435-BM435)^2,"")</f>
        <v/>
      </c>
    </row>
    <row r="436">
      <c r="O436">
        <f>IF($R436="","",IF($Q$1="Weekly",INT(($R436-2)/7),IF($Q$1="Quarterly",YEAR($R436)*4+ROUNDUP(MONTH($R436)/3),YEAR($R436)*12+MONTH($R436))))</f>
        <v/>
      </c>
      <c r="P436">
        <f>IF($R436="","",IF($R437="",1,IF($O436&lt;&gt;$O437,1,0)))</f>
        <v/>
      </c>
      <c r="Q436">
        <f>IF($P436=1,SUM($P$7:$P436),"")</f>
        <v/>
      </c>
      <c r="R436">
        <f>IF($A436="","",IF(ISNUMBER($A436),$A436,IFERROR(DATEVALUE($A436),NA())))</f>
        <v/>
      </c>
      <c r="S436" s="7">
        <f>IFERROR(INDEX($R$7:$R$60000,MATCH(ROW()-6,$Q$7:$Q$60000,0)),"")</f>
        <v/>
      </c>
      <c r="T436">
        <f>IFERROR(INDEX($B$7:$B$60000,MATCH(ROW()-6,$Q$7:$Q$60000,0))*1,"")</f>
        <v/>
      </c>
      <c r="U436">
        <f>IFERROR(INDEX($C$7:$C$60000,MATCH(ROW()-6,$Q$7:$Q$60000,0))*1,"")</f>
        <v/>
      </c>
      <c r="V436">
        <f>IFERROR(INDEX($D$7:$D$60000,MATCH(ROW()-6,$Q$7:$Q$60000,0))*1,"")</f>
        <v/>
      </c>
      <c r="W436">
        <f>IFERROR(INDEX($E$7:$E$60000,MATCH(ROW()-6,$Q$7:$Q$60000,0))*1,"")</f>
        <v/>
      </c>
      <c r="X436">
        <f>IFERROR(INDEX($F$7:$F$60000,MATCH(ROW()-6,$Q$7:$Q$60000,0))*1,"")</f>
        <v/>
      </c>
      <c r="Y436">
        <f>IFERROR(INDEX($G$7:$G$60000,MATCH(ROW()-6,$Q$7:$Q$60000,0))*1,"")</f>
        <v/>
      </c>
      <c r="Z436">
        <f>IFERROR(INDEX($H$7:$H$60000,MATCH(ROW()-6,$Q$7:$Q$60000,0))*1,"")</f>
        <v/>
      </c>
      <c r="AA436">
        <f>IFERROR(INDEX($I$7:$I$60000,MATCH(ROW()-6,$Q$7:$Q$60000,0))*1,"")</f>
        <v/>
      </c>
      <c r="AB436">
        <f>IFERROR(INDEX($J$7:$J$60000,MATCH(ROW()-6,$Q$7:$Q$60000,0))*1,"")</f>
        <v/>
      </c>
      <c r="AC436">
        <f>IFERROR(INDEX($K$7:$K$60000,MATCH(ROW()-6,$Q$7:$Q$60000,0))*1,"")</f>
        <v/>
      </c>
      <c r="AF436" s="9">
        <f>IF(OR($S436="",$S435=""),"",IF($B$5="diff",($T436-$T435),LN($T436/$T435)))</f>
        <v/>
      </c>
      <c r="AG436" s="9">
        <f>IF(OR($S436="",$S435=""),"",IF($C$5="diff",(U436-U435),LN(U436/U435)))</f>
        <v/>
      </c>
      <c r="AH436" s="9">
        <f>IF(OR($S436="",$S435=""),"",IF($D$5="diff",(V436-V435),LN(V436/V435)))</f>
        <v/>
      </c>
      <c r="AI436" s="9">
        <f>IF(OR($S436="",$S435=""),"",IF($E$5="diff",(W436-W435),LN(W436/W435)))</f>
        <v/>
      </c>
      <c r="AJ436" s="9">
        <f>IF(OR($S436="",$S435=""),"",IF($F$5="diff",(X436-X435),LN(X436/X435)))</f>
        <v/>
      </c>
      <c r="AK436" s="9">
        <f>IF(OR($S436="",$S435=""),"",IF($G$5="diff",(Y436-Y435),LN(Y436/Y435)))</f>
        <v/>
      </c>
      <c r="AL436" s="9">
        <f>IF(OR($S436="",$S435=""),"",IF($H$5="diff",(Z436-Z435),LN(Z436/Z435)))</f>
        <v/>
      </c>
      <c r="AM436" s="9">
        <f>IF(OR($S436="",$S435=""),"",IF($I$5="diff",(AA436-AA435),LN(AA436/AA435)))</f>
        <v/>
      </c>
      <c r="AN436" s="9">
        <f>IF(OR($S436="",$S435=""),"",IF($J$5="diff",(AB436-AB435),LN(AB436/AB435)))</f>
        <v/>
      </c>
      <c r="AO436" s="9">
        <f>IF(OR($S436="",$S435=""),"",IF($K$5="diff",(AC436-AC435),LN(AC436/AC435)))</f>
        <v/>
      </c>
      <c r="AR436" s="9">
        <f>IF($AF436="","",$AU$13+$AU$4*AG436+$AU$5*AH436+$AU$6*AI436+$AU$7*AJ436+$AU$8*AK436+$AU$9*AL436+$AU$10*AM436+$AU$11*AN436+$AU$12*AO436)</f>
        <v/>
      </c>
      <c r="AY436" s="10">
        <f>IF(AND((ROW()-7)&gt;=$Q$5,(ROW()-6)&lt;=$Q$3),INDEX(LINEST(OFFSET(AF436,1-$Q$5,0,$Q$5,1),OFFSET(AG436,1-$Q$5,0,$Q$5,9),TRUE,TRUE),1,10)*$Q$4,"")</f>
        <v/>
      </c>
      <c r="AZ436" s="9">
        <f>IF(AND((ROW()-7)&gt;=$Q$5,(ROW()-6)&lt;=$Q$3),INDEX(LINEST(OFFSET(AF436,1-$Q$5,0,$Q$5,1),OFFSET(AG436,1-$Q$5,0,$Q$5,9),TRUE,TRUE),1,9),"")</f>
        <v/>
      </c>
      <c r="BA436" s="9">
        <f>IF(AND((ROW()-7)&gt;=$Q$5,(ROW()-6)&lt;=$Q$3),INDEX(LINEST(OFFSET(AF436,1-$Q$5,0,$Q$5,1),OFFSET(AG436,1-$Q$5,0,$Q$5,9),TRUE,TRUE),1,8),"")</f>
        <v/>
      </c>
      <c r="BB436" s="9">
        <f>IF(AND((ROW()-7)&gt;=$Q$5,(ROW()-6)&lt;=$Q$3),INDEX(LINEST(OFFSET(AF436,1-$Q$5,0,$Q$5,1),OFFSET(AG436,1-$Q$5,0,$Q$5,9),TRUE,TRUE),1,7),"")</f>
        <v/>
      </c>
      <c r="BC436" s="9">
        <f>IF(AND((ROW()-7)&gt;=$Q$5,(ROW()-6)&lt;=$Q$3),INDEX(LINEST(OFFSET(AF436,1-$Q$5,0,$Q$5,1),OFFSET(AG436,1-$Q$5,0,$Q$5,9),TRUE,TRUE),1,6),"")</f>
        <v/>
      </c>
      <c r="BD436" s="9">
        <f>IF(AND((ROW()-7)&gt;=$Q$5,(ROW()-6)&lt;=$Q$3),INDEX(LINEST(OFFSET(AF436,1-$Q$5,0,$Q$5,1),OFFSET(AG436,1-$Q$5,0,$Q$5,9),TRUE,TRUE),1,5),"")</f>
        <v/>
      </c>
      <c r="BE436" s="9">
        <f>IF(AND((ROW()-7)&gt;=$Q$5,(ROW()-6)&lt;=$Q$3),INDEX(LINEST(OFFSET(AF436,1-$Q$5,0,$Q$5,1),OFFSET(AG436,1-$Q$5,0,$Q$5,9),TRUE,TRUE),1,4),"")</f>
        <v/>
      </c>
      <c r="BF436" s="9">
        <f>IF(AND((ROW()-7)&gt;=$Q$5,(ROW()-6)&lt;=$Q$3),INDEX(LINEST(OFFSET(AF436,1-$Q$5,0,$Q$5,1),OFFSET(AG436,1-$Q$5,0,$Q$5,9),TRUE,TRUE),1,3),"")</f>
        <v/>
      </c>
      <c r="BG436" s="9">
        <f>IF(AND((ROW()-7)&gt;=$Q$5,(ROW()-6)&lt;=$Q$3),INDEX(LINEST(OFFSET(AF436,1-$Q$5,0,$Q$5,1),OFFSET(AG436,1-$Q$5,0,$Q$5,9),TRUE,TRUE),1,2),"")</f>
        <v/>
      </c>
      <c r="BH436" s="9">
        <f>IF(AND((ROW()-7)&gt;=$Q$5,(ROW()-6)&lt;=$Q$3),INDEX(LINEST(OFFSET(AF436,1-$Q$5,0,$Q$5,1),OFFSET(AG436,1-$Q$5,0,$Q$5,9),TRUE,TRUE),1,1),"")</f>
        <v/>
      </c>
      <c r="BI436" s="10">
        <f>IF(AND((ROW()-7)&gt;=$Q$5,(ROW()-6)&lt;=$Q$3),INDEX(LINEST(OFFSET(AF436,1-$Q$5,0,$Q$5,1),OFFSET(AG436,1-$Q$5,0,$Q$5,9),TRUE,TRUE),3,1),"")</f>
        <v/>
      </c>
      <c r="BL436" s="9">
        <f>IF(AND((ROW()-6)&lt;=$Q$3,ISNUMBER(AY435)),AY435/$Q$4+AZ435*AG436+BA435*AH436+BB435*AI436+BC435*AJ436+BD435*AK436+BE435*AL436+BF435*AM436+BG435*AN436+BH435*AO436,"")</f>
        <v/>
      </c>
      <c r="BM436">
        <f>IF(ISNUMBER(BL436),AVERAGE(OFFSET(AF435,1-$Q$5,0,$Q$5,1)),"")</f>
        <v/>
      </c>
      <c r="BN436">
        <f>IF(ISNUMBER(BL436),(AF436-BL436)^2,"")</f>
        <v/>
      </c>
      <c r="BO436">
        <f>IF(ISNUMBER(BL436),AF436^2,"")</f>
        <v/>
      </c>
      <c r="BP436">
        <f>IF(ISNUMBER(BL436),(AF436-BM436)^2,"")</f>
        <v/>
      </c>
    </row>
    <row r="437">
      <c r="O437">
        <f>IF($R437="","",IF($Q$1="Weekly",INT(($R437-2)/7),IF($Q$1="Quarterly",YEAR($R437)*4+ROUNDUP(MONTH($R437)/3),YEAR($R437)*12+MONTH($R437))))</f>
        <v/>
      </c>
      <c r="P437">
        <f>IF($R437="","",IF($R438="",1,IF($O437&lt;&gt;$O438,1,0)))</f>
        <v/>
      </c>
      <c r="Q437">
        <f>IF($P437=1,SUM($P$7:$P437),"")</f>
        <v/>
      </c>
      <c r="R437">
        <f>IF($A437="","",IF(ISNUMBER($A437),$A437,IFERROR(DATEVALUE($A437),NA())))</f>
        <v/>
      </c>
      <c r="S437" s="7">
        <f>IFERROR(INDEX($R$7:$R$60000,MATCH(ROW()-6,$Q$7:$Q$60000,0)),"")</f>
        <v/>
      </c>
      <c r="T437">
        <f>IFERROR(INDEX($B$7:$B$60000,MATCH(ROW()-6,$Q$7:$Q$60000,0))*1,"")</f>
        <v/>
      </c>
      <c r="U437">
        <f>IFERROR(INDEX($C$7:$C$60000,MATCH(ROW()-6,$Q$7:$Q$60000,0))*1,"")</f>
        <v/>
      </c>
      <c r="V437">
        <f>IFERROR(INDEX($D$7:$D$60000,MATCH(ROW()-6,$Q$7:$Q$60000,0))*1,"")</f>
        <v/>
      </c>
      <c r="W437">
        <f>IFERROR(INDEX($E$7:$E$60000,MATCH(ROW()-6,$Q$7:$Q$60000,0))*1,"")</f>
        <v/>
      </c>
      <c r="X437">
        <f>IFERROR(INDEX($F$7:$F$60000,MATCH(ROW()-6,$Q$7:$Q$60000,0))*1,"")</f>
        <v/>
      </c>
      <c r="Y437">
        <f>IFERROR(INDEX($G$7:$G$60000,MATCH(ROW()-6,$Q$7:$Q$60000,0))*1,"")</f>
        <v/>
      </c>
      <c r="Z437">
        <f>IFERROR(INDEX($H$7:$H$60000,MATCH(ROW()-6,$Q$7:$Q$60000,0))*1,"")</f>
        <v/>
      </c>
      <c r="AA437">
        <f>IFERROR(INDEX($I$7:$I$60000,MATCH(ROW()-6,$Q$7:$Q$60000,0))*1,"")</f>
        <v/>
      </c>
      <c r="AB437">
        <f>IFERROR(INDEX($J$7:$J$60000,MATCH(ROW()-6,$Q$7:$Q$60000,0))*1,"")</f>
        <v/>
      </c>
      <c r="AC437">
        <f>IFERROR(INDEX($K$7:$K$60000,MATCH(ROW()-6,$Q$7:$Q$60000,0))*1,"")</f>
        <v/>
      </c>
      <c r="AF437" s="9">
        <f>IF(OR($S437="",$S436=""),"",IF($B$5="diff",($T437-$T436),LN($T437/$T436)))</f>
        <v/>
      </c>
      <c r="AG437" s="9">
        <f>IF(OR($S437="",$S436=""),"",IF($C$5="diff",(U437-U436),LN(U437/U436)))</f>
        <v/>
      </c>
      <c r="AH437" s="9">
        <f>IF(OR($S437="",$S436=""),"",IF($D$5="diff",(V437-V436),LN(V437/V436)))</f>
        <v/>
      </c>
      <c r="AI437" s="9">
        <f>IF(OR($S437="",$S436=""),"",IF($E$5="diff",(W437-W436),LN(W437/W436)))</f>
        <v/>
      </c>
      <c r="AJ437" s="9">
        <f>IF(OR($S437="",$S436=""),"",IF($F$5="diff",(X437-X436),LN(X437/X436)))</f>
        <v/>
      </c>
      <c r="AK437" s="9">
        <f>IF(OR($S437="",$S436=""),"",IF($G$5="diff",(Y437-Y436),LN(Y437/Y436)))</f>
        <v/>
      </c>
      <c r="AL437" s="9">
        <f>IF(OR($S437="",$S436=""),"",IF($H$5="diff",(Z437-Z436),LN(Z437/Z436)))</f>
        <v/>
      </c>
      <c r="AM437" s="9">
        <f>IF(OR($S437="",$S436=""),"",IF($I$5="diff",(AA437-AA436),LN(AA437/AA436)))</f>
        <v/>
      </c>
      <c r="AN437" s="9">
        <f>IF(OR($S437="",$S436=""),"",IF($J$5="diff",(AB437-AB436),LN(AB437/AB436)))</f>
        <v/>
      </c>
      <c r="AO437" s="9">
        <f>IF(OR($S437="",$S436=""),"",IF($K$5="diff",(AC437-AC436),LN(AC437/AC436)))</f>
        <v/>
      </c>
      <c r="AR437" s="9">
        <f>IF($AF437="","",$AU$13+$AU$4*AG437+$AU$5*AH437+$AU$6*AI437+$AU$7*AJ437+$AU$8*AK437+$AU$9*AL437+$AU$10*AM437+$AU$11*AN437+$AU$12*AO437)</f>
        <v/>
      </c>
      <c r="AY437" s="10">
        <f>IF(AND((ROW()-7)&gt;=$Q$5,(ROW()-6)&lt;=$Q$3),INDEX(LINEST(OFFSET(AF437,1-$Q$5,0,$Q$5,1),OFFSET(AG437,1-$Q$5,0,$Q$5,9),TRUE,TRUE),1,10)*$Q$4,"")</f>
        <v/>
      </c>
      <c r="AZ437" s="9">
        <f>IF(AND((ROW()-7)&gt;=$Q$5,(ROW()-6)&lt;=$Q$3),INDEX(LINEST(OFFSET(AF437,1-$Q$5,0,$Q$5,1),OFFSET(AG437,1-$Q$5,0,$Q$5,9),TRUE,TRUE),1,9),"")</f>
        <v/>
      </c>
      <c r="BA437" s="9">
        <f>IF(AND((ROW()-7)&gt;=$Q$5,(ROW()-6)&lt;=$Q$3),INDEX(LINEST(OFFSET(AF437,1-$Q$5,0,$Q$5,1),OFFSET(AG437,1-$Q$5,0,$Q$5,9),TRUE,TRUE),1,8),"")</f>
        <v/>
      </c>
      <c r="BB437" s="9">
        <f>IF(AND((ROW()-7)&gt;=$Q$5,(ROW()-6)&lt;=$Q$3),INDEX(LINEST(OFFSET(AF437,1-$Q$5,0,$Q$5,1),OFFSET(AG437,1-$Q$5,0,$Q$5,9),TRUE,TRUE),1,7),"")</f>
        <v/>
      </c>
      <c r="BC437" s="9">
        <f>IF(AND((ROW()-7)&gt;=$Q$5,(ROW()-6)&lt;=$Q$3),INDEX(LINEST(OFFSET(AF437,1-$Q$5,0,$Q$5,1),OFFSET(AG437,1-$Q$5,0,$Q$5,9),TRUE,TRUE),1,6),"")</f>
        <v/>
      </c>
      <c r="BD437" s="9">
        <f>IF(AND((ROW()-7)&gt;=$Q$5,(ROW()-6)&lt;=$Q$3),INDEX(LINEST(OFFSET(AF437,1-$Q$5,0,$Q$5,1),OFFSET(AG437,1-$Q$5,0,$Q$5,9),TRUE,TRUE),1,5),"")</f>
        <v/>
      </c>
      <c r="BE437" s="9">
        <f>IF(AND((ROW()-7)&gt;=$Q$5,(ROW()-6)&lt;=$Q$3),INDEX(LINEST(OFFSET(AF437,1-$Q$5,0,$Q$5,1),OFFSET(AG437,1-$Q$5,0,$Q$5,9),TRUE,TRUE),1,4),"")</f>
        <v/>
      </c>
      <c r="BF437" s="9">
        <f>IF(AND((ROW()-7)&gt;=$Q$5,(ROW()-6)&lt;=$Q$3),INDEX(LINEST(OFFSET(AF437,1-$Q$5,0,$Q$5,1),OFFSET(AG437,1-$Q$5,0,$Q$5,9),TRUE,TRUE),1,3),"")</f>
        <v/>
      </c>
      <c r="BG437" s="9">
        <f>IF(AND((ROW()-7)&gt;=$Q$5,(ROW()-6)&lt;=$Q$3),INDEX(LINEST(OFFSET(AF437,1-$Q$5,0,$Q$5,1),OFFSET(AG437,1-$Q$5,0,$Q$5,9),TRUE,TRUE),1,2),"")</f>
        <v/>
      </c>
      <c r="BH437" s="9">
        <f>IF(AND((ROW()-7)&gt;=$Q$5,(ROW()-6)&lt;=$Q$3),INDEX(LINEST(OFFSET(AF437,1-$Q$5,0,$Q$5,1),OFFSET(AG437,1-$Q$5,0,$Q$5,9),TRUE,TRUE),1,1),"")</f>
        <v/>
      </c>
      <c r="BI437" s="10">
        <f>IF(AND((ROW()-7)&gt;=$Q$5,(ROW()-6)&lt;=$Q$3),INDEX(LINEST(OFFSET(AF437,1-$Q$5,0,$Q$5,1),OFFSET(AG437,1-$Q$5,0,$Q$5,9),TRUE,TRUE),3,1),"")</f>
        <v/>
      </c>
      <c r="BL437" s="9">
        <f>IF(AND((ROW()-6)&lt;=$Q$3,ISNUMBER(AY436)),AY436/$Q$4+AZ436*AG437+BA436*AH437+BB436*AI437+BC436*AJ437+BD436*AK437+BE436*AL437+BF436*AM437+BG436*AN437+BH436*AO437,"")</f>
        <v/>
      </c>
      <c r="BM437">
        <f>IF(ISNUMBER(BL437),AVERAGE(OFFSET(AF436,1-$Q$5,0,$Q$5,1)),"")</f>
        <v/>
      </c>
      <c r="BN437">
        <f>IF(ISNUMBER(BL437),(AF437-BL437)^2,"")</f>
        <v/>
      </c>
      <c r="BO437">
        <f>IF(ISNUMBER(BL437),AF437^2,"")</f>
        <v/>
      </c>
      <c r="BP437">
        <f>IF(ISNUMBER(BL437),(AF437-BM437)^2,"")</f>
        <v/>
      </c>
    </row>
    <row r="438">
      <c r="O438">
        <f>IF($R438="","",IF($Q$1="Weekly",INT(($R438-2)/7),IF($Q$1="Quarterly",YEAR($R438)*4+ROUNDUP(MONTH($R438)/3),YEAR($R438)*12+MONTH($R438))))</f>
        <v/>
      </c>
      <c r="P438">
        <f>IF($R438="","",IF($R439="",1,IF($O438&lt;&gt;$O439,1,0)))</f>
        <v/>
      </c>
      <c r="Q438">
        <f>IF($P438=1,SUM($P$7:$P438),"")</f>
        <v/>
      </c>
      <c r="R438">
        <f>IF($A438="","",IF(ISNUMBER($A438),$A438,IFERROR(DATEVALUE($A438),NA())))</f>
        <v/>
      </c>
      <c r="S438" s="7">
        <f>IFERROR(INDEX($R$7:$R$60000,MATCH(ROW()-6,$Q$7:$Q$60000,0)),"")</f>
        <v/>
      </c>
      <c r="T438">
        <f>IFERROR(INDEX($B$7:$B$60000,MATCH(ROW()-6,$Q$7:$Q$60000,0))*1,"")</f>
        <v/>
      </c>
      <c r="U438">
        <f>IFERROR(INDEX($C$7:$C$60000,MATCH(ROW()-6,$Q$7:$Q$60000,0))*1,"")</f>
        <v/>
      </c>
      <c r="V438">
        <f>IFERROR(INDEX($D$7:$D$60000,MATCH(ROW()-6,$Q$7:$Q$60000,0))*1,"")</f>
        <v/>
      </c>
      <c r="W438">
        <f>IFERROR(INDEX($E$7:$E$60000,MATCH(ROW()-6,$Q$7:$Q$60000,0))*1,"")</f>
        <v/>
      </c>
      <c r="X438">
        <f>IFERROR(INDEX($F$7:$F$60000,MATCH(ROW()-6,$Q$7:$Q$60000,0))*1,"")</f>
        <v/>
      </c>
      <c r="Y438">
        <f>IFERROR(INDEX($G$7:$G$60000,MATCH(ROW()-6,$Q$7:$Q$60000,0))*1,"")</f>
        <v/>
      </c>
      <c r="Z438">
        <f>IFERROR(INDEX($H$7:$H$60000,MATCH(ROW()-6,$Q$7:$Q$60000,0))*1,"")</f>
        <v/>
      </c>
      <c r="AA438">
        <f>IFERROR(INDEX($I$7:$I$60000,MATCH(ROW()-6,$Q$7:$Q$60000,0))*1,"")</f>
        <v/>
      </c>
      <c r="AB438">
        <f>IFERROR(INDEX($J$7:$J$60000,MATCH(ROW()-6,$Q$7:$Q$60000,0))*1,"")</f>
        <v/>
      </c>
      <c r="AC438">
        <f>IFERROR(INDEX($K$7:$K$60000,MATCH(ROW()-6,$Q$7:$Q$60000,0))*1,"")</f>
        <v/>
      </c>
      <c r="AF438" s="9">
        <f>IF(OR($S438="",$S437=""),"",IF($B$5="diff",($T438-$T437),LN($T438/$T437)))</f>
        <v/>
      </c>
      <c r="AG438" s="9">
        <f>IF(OR($S438="",$S437=""),"",IF($C$5="diff",(U438-U437),LN(U438/U437)))</f>
        <v/>
      </c>
      <c r="AH438" s="9">
        <f>IF(OR($S438="",$S437=""),"",IF($D$5="diff",(V438-V437),LN(V438/V437)))</f>
        <v/>
      </c>
      <c r="AI438" s="9">
        <f>IF(OR($S438="",$S437=""),"",IF($E$5="diff",(W438-W437),LN(W438/W437)))</f>
        <v/>
      </c>
      <c r="AJ438" s="9">
        <f>IF(OR($S438="",$S437=""),"",IF($F$5="diff",(X438-X437),LN(X438/X437)))</f>
        <v/>
      </c>
      <c r="AK438" s="9">
        <f>IF(OR($S438="",$S437=""),"",IF($G$5="diff",(Y438-Y437),LN(Y438/Y437)))</f>
        <v/>
      </c>
      <c r="AL438" s="9">
        <f>IF(OR($S438="",$S437=""),"",IF($H$5="diff",(Z438-Z437),LN(Z438/Z437)))</f>
        <v/>
      </c>
      <c r="AM438" s="9">
        <f>IF(OR($S438="",$S437=""),"",IF($I$5="diff",(AA438-AA437),LN(AA438/AA437)))</f>
        <v/>
      </c>
      <c r="AN438" s="9">
        <f>IF(OR($S438="",$S437=""),"",IF($J$5="diff",(AB438-AB437),LN(AB438/AB437)))</f>
        <v/>
      </c>
      <c r="AO438" s="9">
        <f>IF(OR($S438="",$S437=""),"",IF($K$5="diff",(AC438-AC437),LN(AC438/AC437)))</f>
        <v/>
      </c>
      <c r="AR438" s="9">
        <f>IF($AF438="","",$AU$13+$AU$4*AG438+$AU$5*AH438+$AU$6*AI438+$AU$7*AJ438+$AU$8*AK438+$AU$9*AL438+$AU$10*AM438+$AU$11*AN438+$AU$12*AO438)</f>
        <v/>
      </c>
      <c r="AY438" s="10">
        <f>IF(AND((ROW()-7)&gt;=$Q$5,(ROW()-6)&lt;=$Q$3),INDEX(LINEST(OFFSET(AF438,1-$Q$5,0,$Q$5,1),OFFSET(AG438,1-$Q$5,0,$Q$5,9),TRUE,TRUE),1,10)*$Q$4,"")</f>
        <v/>
      </c>
      <c r="AZ438" s="9">
        <f>IF(AND((ROW()-7)&gt;=$Q$5,(ROW()-6)&lt;=$Q$3),INDEX(LINEST(OFFSET(AF438,1-$Q$5,0,$Q$5,1),OFFSET(AG438,1-$Q$5,0,$Q$5,9),TRUE,TRUE),1,9),"")</f>
        <v/>
      </c>
      <c r="BA438" s="9">
        <f>IF(AND((ROW()-7)&gt;=$Q$5,(ROW()-6)&lt;=$Q$3),INDEX(LINEST(OFFSET(AF438,1-$Q$5,0,$Q$5,1),OFFSET(AG438,1-$Q$5,0,$Q$5,9),TRUE,TRUE),1,8),"")</f>
        <v/>
      </c>
      <c r="BB438" s="9">
        <f>IF(AND((ROW()-7)&gt;=$Q$5,(ROW()-6)&lt;=$Q$3),INDEX(LINEST(OFFSET(AF438,1-$Q$5,0,$Q$5,1),OFFSET(AG438,1-$Q$5,0,$Q$5,9),TRUE,TRUE),1,7),"")</f>
        <v/>
      </c>
      <c r="BC438" s="9">
        <f>IF(AND((ROW()-7)&gt;=$Q$5,(ROW()-6)&lt;=$Q$3),INDEX(LINEST(OFFSET(AF438,1-$Q$5,0,$Q$5,1),OFFSET(AG438,1-$Q$5,0,$Q$5,9),TRUE,TRUE),1,6),"")</f>
        <v/>
      </c>
      <c r="BD438" s="9">
        <f>IF(AND((ROW()-7)&gt;=$Q$5,(ROW()-6)&lt;=$Q$3),INDEX(LINEST(OFFSET(AF438,1-$Q$5,0,$Q$5,1),OFFSET(AG438,1-$Q$5,0,$Q$5,9),TRUE,TRUE),1,5),"")</f>
        <v/>
      </c>
      <c r="BE438" s="9">
        <f>IF(AND((ROW()-7)&gt;=$Q$5,(ROW()-6)&lt;=$Q$3),INDEX(LINEST(OFFSET(AF438,1-$Q$5,0,$Q$5,1),OFFSET(AG438,1-$Q$5,0,$Q$5,9),TRUE,TRUE),1,4),"")</f>
        <v/>
      </c>
      <c r="BF438" s="9">
        <f>IF(AND((ROW()-7)&gt;=$Q$5,(ROW()-6)&lt;=$Q$3),INDEX(LINEST(OFFSET(AF438,1-$Q$5,0,$Q$5,1),OFFSET(AG438,1-$Q$5,0,$Q$5,9),TRUE,TRUE),1,3),"")</f>
        <v/>
      </c>
      <c r="BG438" s="9">
        <f>IF(AND((ROW()-7)&gt;=$Q$5,(ROW()-6)&lt;=$Q$3),INDEX(LINEST(OFFSET(AF438,1-$Q$5,0,$Q$5,1),OFFSET(AG438,1-$Q$5,0,$Q$5,9),TRUE,TRUE),1,2),"")</f>
        <v/>
      </c>
      <c r="BH438" s="9">
        <f>IF(AND((ROW()-7)&gt;=$Q$5,(ROW()-6)&lt;=$Q$3),INDEX(LINEST(OFFSET(AF438,1-$Q$5,0,$Q$5,1),OFFSET(AG438,1-$Q$5,0,$Q$5,9),TRUE,TRUE),1,1),"")</f>
        <v/>
      </c>
      <c r="BI438" s="10">
        <f>IF(AND((ROW()-7)&gt;=$Q$5,(ROW()-6)&lt;=$Q$3),INDEX(LINEST(OFFSET(AF438,1-$Q$5,0,$Q$5,1),OFFSET(AG438,1-$Q$5,0,$Q$5,9),TRUE,TRUE),3,1),"")</f>
        <v/>
      </c>
      <c r="BL438" s="9">
        <f>IF(AND((ROW()-6)&lt;=$Q$3,ISNUMBER(AY437)),AY437/$Q$4+AZ437*AG438+BA437*AH438+BB437*AI438+BC437*AJ438+BD437*AK438+BE437*AL438+BF437*AM438+BG437*AN438+BH437*AO438,"")</f>
        <v/>
      </c>
      <c r="BM438">
        <f>IF(ISNUMBER(BL438),AVERAGE(OFFSET(AF437,1-$Q$5,0,$Q$5,1)),"")</f>
        <v/>
      </c>
      <c r="BN438">
        <f>IF(ISNUMBER(BL438),(AF438-BL438)^2,"")</f>
        <v/>
      </c>
      <c r="BO438">
        <f>IF(ISNUMBER(BL438),AF438^2,"")</f>
        <v/>
      </c>
      <c r="BP438">
        <f>IF(ISNUMBER(BL438),(AF438-BM438)^2,"")</f>
        <v/>
      </c>
    </row>
    <row r="439">
      <c r="O439">
        <f>IF($R439="","",IF($Q$1="Weekly",INT(($R439-2)/7),IF($Q$1="Quarterly",YEAR($R439)*4+ROUNDUP(MONTH($R439)/3),YEAR($R439)*12+MONTH($R439))))</f>
        <v/>
      </c>
      <c r="P439">
        <f>IF($R439="","",IF($R440="",1,IF($O439&lt;&gt;$O440,1,0)))</f>
        <v/>
      </c>
      <c r="Q439">
        <f>IF($P439=1,SUM($P$7:$P439),"")</f>
        <v/>
      </c>
      <c r="R439">
        <f>IF($A439="","",IF(ISNUMBER($A439),$A439,IFERROR(DATEVALUE($A439),NA())))</f>
        <v/>
      </c>
      <c r="S439" s="7">
        <f>IFERROR(INDEX($R$7:$R$60000,MATCH(ROW()-6,$Q$7:$Q$60000,0)),"")</f>
        <v/>
      </c>
      <c r="T439">
        <f>IFERROR(INDEX($B$7:$B$60000,MATCH(ROW()-6,$Q$7:$Q$60000,0))*1,"")</f>
        <v/>
      </c>
      <c r="U439">
        <f>IFERROR(INDEX($C$7:$C$60000,MATCH(ROW()-6,$Q$7:$Q$60000,0))*1,"")</f>
        <v/>
      </c>
      <c r="V439">
        <f>IFERROR(INDEX($D$7:$D$60000,MATCH(ROW()-6,$Q$7:$Q$60000,0))*1,"")</f>
        <v/>
      </c>
      <c r="W439">
        <f>IFERROR(INDEX($E$7:$E$60000,MATCH(ROW()-6,$Q$7:$Q$60000,0))*1,"")</f>
        <v/>
      </c>
      <c r="X439">
        <f>IFERROR(INDEX($F$7:$F$60000,MATCH(ROW()-6,$Q$7:$Q$60000,0))*1,"")</f>
        <v/>
      </c>
      <c r="Y439">
        <f>IFERROR(INDEX($G$7:$G$60000,MATCH(ROW()-6,$Q$7:$Q$60000,0))*1,"")</f>
        <v/>
      </c>
      <c r="Z439">
        <f>IFERROR(INDEX($H$7:$H$60000,MATCH(ROW()-6,$Q$7:$Q$60000,0))*1,"")</f>
        <v/>
      </c>
      <c r="AA439">
        <f>IFERROR(INDEX($I$7:$I$60000,MATCH(ROW()-6,$Q$7:$Q$60000,0))*1,"")</f>
        <v/>
      </c>
      <c r="AB439">
        <f>IFERROR(INDEX($J$7:$J$60000,MATCH(ROW()-6,$Q$7:$Q$60000,0))*1,"")</f>
        <v/>
      </c>
      <c r="AC439">
        <f>IFERROR(INDEX($K$7:$K$60000,MATCH(ROW()-6,$Q$7:$Q$60000,0))*1,"")</f>
        <v/>
      </c>
      <c r="AF439" s="9">
        <f>IF(OR($S439="",$S438=""),"",IF($B$5="diff",($T439-$T438),LN($T439/$T438)))</f>
        <v/>
      </c>
      <c r="AG439" s="9">
        <f>IF(OR($S439="",$S438=""),"",IF($C$5="diff",(U439-U438),LN(U439/U438)))</f>
        <v/>
      </c>
      <c r="AH439" s="9">
        <f>IF(OR($S439="",$S438=""),"",IF($D$5="diff",(V439-V438),LN(V439/V438)))</f>
        <v/>
      </c>
      <c r="AI439" s="9">
        <f>IF(OR($S439="",$S438=""),"",IF($E$5="diff",(W439-W438),LN(W439/W438)))</f>
        <v/>
      </c>
      <c r="AJ439" s="9">
        <f>IF(OR($S439="",$S438=""),"",IF($F$5="diff",(X439-X438),LN(X439/X438)))</f>
        <v/>
      </c>
      <c r="AK439" s="9">
        <f>IF(OR($S439="",$S438=""),"",IF($G$5="diff",(Y439-Y438),LN(Y439/Y438)))</f>
        <v/>
      </c>
      <c r="AL439" s="9">
        <f>IF(OR($S439="",$S438=""),"",IF($H$5="diff",(Z439-Z438),LN(Z439/Z438)))</f>
        <v/>
      </c>
      <c r="AM439" s="9">
        <f>IF(OR($S439="",$S438=""),"",IF($I$5="diff",(AA439-AA438),LN(AA439/AA438)))</f>
        <v/>
      </c>
      <c r="AN439" s="9">
        <f>IF(OR($S439="",$S438=""),"",IF($J$5="diff",(AB439-AB438),LN(AB439/AB438)))</f>
        <v/>
      </c>
      <c r="AO439" s="9">
        <f>IF(OR($S439="",$S438=""),"",IF($K$5="diff",(AC439-AC438),LN(AC439/AC438)))</f>
        <v/>
      </c>
      <c r="AR439" s="9">
        <f>IF($AF439="","",$AU$13+$AU$4*AG439+$AU$5*AH439+$AU$6*AI439+$AU$7*AJ439+$AU$8*AK439+$AU$9*AL439+$AU$10*AM439+$AU$11*AN439+$AU$12*AO439)</f>
        <v/>
      </c>
      <c r="AY439" s="10">
        <f>IF(AND((ROW()-7)&gt;=$Q$5,(ROW()-6)&lt;=$Q$3),INDEX(LINEST(OFFSET(AF439,1-$Q$5,0,$Q$5,1),OFFSET(AG439,1-$Q$5,0,$Q$5,9),TRUE,TRUE),1,10)*$Q$4,"")</f>
        <v/>
      </c>
      <c r="AZ439" s="9">
        <f>IF(AND((ROW()-7)&gt;=$Q$5,(ROW()-6)&lt;=$Q$3),INDEX(LINEST(OFFSET(AF439,1-$Q$5,0,$Q$5,1),OFFSET(AG439,1-$Q$5,0,$Q$5,9),TRUE,TRUE),1,9),"")</f>
        <v/>
      </c>
      <c r="BA439" s="9">
        <f>IF(AND((ROW()-7)&gt;=$Q$5,(ROW()-6)&lt;=$Q$3),INDEX(LINEST(OFFSET(AF439,1-$Q$5,0,$Q$5,1),OFFSET(AG439,1-$Q$5,0,$Q$5,9),TRUE,TRUE),1,8),"")</f>
        <v/>
      </c>
      <c r="BB439" s="9">
        <f>IF(AND((ROW()-7)&gt;=$Q$5,(ROW()-6)&lt;=$Q$3),INDEX(LINEST(OFFSET(AF439,1-$Q$5,0,$Q$5,1),OFFSET(AG439,1-$Q$5,0,$Q$5,9),TRUE,TRUE),1,7),"")</f>
        <v/>
      </c>
      <c r="BC439" s="9">
        <f>IF(AND((ROW()-7)&gt;=$Q$5,(ROW()-6)&lt;=$Q$3),INDEX(LINEST(OFFSET(AF439,1-$Q$5,0,$Q$5,1),OFFSET(AG439,1-$Q$5,0,$Q$5,9),TRUE,TRUE),1,6),"")</f>
        <v/>
      </c>
      <c r="BD439" s="9">
        <f>IF(AND((ROW()-7)&gt;=$Q$5,(ROW()-6)&lt;=$Q$3),INDEX(LINEST(OFFSET(AF439,1-$Q$5,0,$Q$5,1),OFFSET(AG439,1-$Q$5,0,$Q$5,9),TRUE,TRUE),1,5),"")</f>
        <v/>
      </c>
      <c r="BE439" s="9">
        <f>IF(AND((ROW()-7)&gt;=$Q$5,(ROW()-6)&lt;=$Q$3),INDEX(LINEST(OFFSET(AF439,1-$Q$5,0,$Q$5,1),OFFSET(AG439,1-$Q$5,0,$Q$5,9),TRUE,TRUE),1,4),"")</f>
        <v/>
      </c>
      <c r="BF439" s="9">
        <f>IF(AND((ROW()-7)&gt;=$Q$5,(ROW()-6)&lt;=$Q$3),INDEX(LINEST(OFFSET(AF439,1-$Q$5,0,$Q$5,1),OFFSET(AG439,1-$Q$5,0,$Q$5,9),TRUE,TRUE),1,3),"")</f>
        <v/>
      </c>
      <c r="BG439" s="9">
        <f>IF(AND((ROW()-7)&gt;=$Q$5,(ROW()-6)&lt;=$Q$3),INDEX(LINEST(OFFSET(AF439,1-$Q$5,0,$Q$5,1),OFFSET(AG439,1-$Q$5,0,$Q$5,9),TRUE,TRUE),1,2),"")</f>
        <v/>
      </c>
      <c r="BH439" s="9">
        <f>IF(AND((ROW()-7)&gt;=$Q$5,(ROW()-6)&lt;=$Q$3),INDEX(LINEST(OFFSET(AF439,1-$Q$5,0,$Q$5,1),OFFSET(AG439,1-$Q$5,0,$Q$5,9),TRUE,TRUE),1,1),"")</f>
        <v/>
      </c>
      <c r="BI439" s="10">
        <f>IF(AND((ROW()-7)&gt;=$Q$5,(ROW()-6)&lt;=$Q$3),INDEX(LINEST(OFFSET(AF439,1-$Q$5,0,$Q$5,1),OFFSET(AG439,1-$Q$5,0,$Q$5,9),TRUE,TRUE),3,1),"")</f>
        <v/>
      </c>
      <c r="BL439" s="9">
        <f>IF(AND((ROW()-6)&lt;=$Q$3,ISNUMBER(AY438)),AY438/$Q$4+AZ438*AG439+BA438*AH439+BB438*AI439+BC438*AJ439+BD438*AK439+BE438*AL439+BF438*AM439+BG438*AN439+BH438*AO439,"")</f>
        <v/>
      </c>
      <c r="BM439">
        <f>IF(ISNUMBER(BL439),AVERAGE(OFFSET(AF438,1-$Q$5,0,$Q$5,1)),"")</f>
        <v/>
      </c>
      <c r="BN439">
        <f>IF(ISNUMBER(BL439),(AF439-BL439)^2,"")</f>
        <v/>
      </c>
      <c r="BO439">
        <f>IF(ISNUMBER(BL439),AF439^2,"")</f>
        <v/>
      </c>
      <c r="BP439">
        <f>IF(ISNUMBER(BL439),(AF439-BM439)^2,"")</f>
        <v/>
      </c>
    </row>
    <row r="440">
      <c r="O440">
        <f>IF($R440="","",IF($Q$1="Weekly",INT(($R440-2)/7),IF($Q$1="Quarterly",YEAR($R440)*4+ROUNDUP(MONTH($R440)/3),YEAR($R440)*12+MONTH($R440))))</f>
        <v/>
      </c>
      <c r="P440">
        <f>IF($R440="","",IF($R441="",1,IF($O440&lt;&gt;$O441,1,0)))</f>
        <v/>
      </c>
      <c r="Q440">
        <f>IF($P440=1,SUM($P$7:$P440),"")</f>
        <v/>
      </c>
      <c r="R440">
        <f>IF($A440="","",IF(ISNUMBER($A440),$A440,IFERROR(DATEVALUE($A440),NA())))</f>
        <v/>
      </c>
      <c r="S440" s="7">
        <f>IFERROR(INDEX($R$7:$R$60000,MATCH(ROW()-6,$Q$7:$Q$60000,0)),"")</f>
        <v/>
      </c>
      <c r="T440">
        <f>IFERROR(INDEX($B$7:$B$60000,MATCH(ROW()-6,$Q$7:$Q$60000,0))*1,"")</f>
        <v/>
      </c>
      <c r="U440">
        <f>IFERROR(INDEX($C$7:$C$60000,MATCH(ROW()-6,$Q$7:$Q$60000,0))*1,"")</f>
        <v/>
      </c>
      <c r="V440">
        <f>IFERROR(INDEX($D$7:$D$60000,MATCH(ROW()-6,$Q$7:$Q$60000,0))*1,"")</f>
        <v/>
      </c>
      <c r="W440">
        <f>IFERROR(INDEX($E$7:$E$60000,MATCH(ROW()-6,$Q$7:$Q$60000,0))*1,"")</f>
        <v/>
      </c>
      <c r="X440">
        <f>IFERROR(INDEX($F$7:$F$60000,MATCH(ROW()-6,$Q$7:$Q$60000,0))*1,"")</f>
        <v/>
      </c>
      <c r="Y440">
        <f>IFERROR(INDEX($G$7:$G$60000,MATCH(ROW()-6,$Q$7:$Q$60000,0))*1,"")</f>
        <v/>
      </c>
      <c r="Z440">
        <f>IFERROR(INDEX($H$7:$H$60000,MATCH(ROW()-6,$Q$7:$Q$60000,0))*1,"")</f>
        <v/>
      </c>
      <c r="AA440">
        <f>IFERROR(INDEX($I$7:$I$60000,MATCH(ROW()-6,$Q$7:$Q$60000,0))*1,"")</f>
        <v/>
      </c>
      <c r="AB440">
        <f>IFERROR(INDEX($J$7:$J$60000,MATCH(ROW()-6,$Q$7:$Q$60000,0))*1,"")</f>
        <v/>
      </c>
      <c r="AC440">
        <f>IFERROR(INDEX($K$7:$K$60000,MATCH(ROW()-6,$Q$7:$Q$60000,0))*1,"")</f>
        <v/>
      </c>
      <c r="AF440" s="9">
        <f>IF(OR($S440="",$S439=""),"",IF($B$5="diff",($T440-$T439),LN($T440/$T439)))</f>
        <v/>
      </c>
      <c r="AG440" s="9">
        <f>IF(OR($S440="",$S439=""),"",IF($C$5="diff",(U440-U439),LN(U440/U439)))</f>
        <v/>
      </c>
      <c r="AH440" s="9">
        <f>IF(OR($S440="",$S439=""),"",IF($D$5="diff",(V440-V439),LN(V440/V439)))</f>
        <v/>
      </c>
      <c r="AI440" s="9">
        <f>IF(OR($S440="",$S439=""),"",IF($E$5="diff",(W440-W439),LN(W440/W439)))</f>
        <v/>
      </c>
      <c r="AJ440" s="9">
        <f>IF(OR($S440="",$S439=""),"",IF($F$5="diff",(X440-X439),LN(X440/X439)))</f>
        <v/>
      </c>
      <c r="AK440" s="9">
        <f>IF(OR($S440="",$S439=""),"",IF($G$5="diff",(Y440-Y439),LN(Y440/Y439)))</f>
        <v/>
      </c>
      <c r="AL440" s="9">
        <f>IF(OR($S440="",$S439=""),"",IF($H$5="diff",(Z440-Z439),LN(Z440/Z439)))</f>
        <v/>
      </c>
      <c r="AM440" s="9">
        <f>IF(OR($S440="",$S439=""),"",IF($I$5="diff",(AA440-AA439),LN(AA440/AA439)))</f>
        <v/>
      </c>
      <c r="AN440" s="9">
        <f>IF(OR($S440="",$S439=""),"",IF($J$5="diff",(AB440-AB439),LN(AB440/AB439)))</f>
        <v/>
      </c>
      <c r="AO440" s="9">
        <f>IF(OR($S440="",$S439=""),"",IF($K$5="diff",(AC440-AC439),LN(AC440/AC439)))</f>
        <v/>
      </c>
      <c r="AR440" s="9">
        <f>IF($AF440="","",$AU$13+$AU$4*AG440+$AU$5*AH440+$AU$6*AI440+$AU$7*AJ440+$AU$8*AK440+$AU$9*AL440+$AU$10*AM440+$AU$11*AN440+$AU$12*AO440)</f>
        <v/>
      </c>
      <c r="AY440" s="10">
        <f>IF(AND((ROW()-7)&gt;=$Q$5,(ROW()-6)&lt;=$Q$3),INDEX(LINEST(OFFSET(AF440,1-$Q$5,0,$Q$5,1),OFFSET(AG440,1-$Q$5,0,$Q$5,9),TRUE,TRUE),1,10)*$Q$4,"")</f>
        <v/>
      </c>
      <c r="AZ440" s="9">
        <f>IF(AND((ROW()-7)&gt;=$Q$5,(ROW()-6)&lt;=$Q$3),INDEX(LINEST(OFFSET(AF440,1-$Q$5,0,$Q$5,1),OFFSET(AG440,1-$Q$5,0,$Q$5,9),TRUE,TRUE),1,9),"")</f>
        <v/>
      </c>
      <c r="BA440" s="9">
        <f>IF(AND((ROW()-7)&gt;=$Q$5,(ROW()-6)&lt;=$Q$3),INDEX(LINEST(OFFSET(AF440,1-$Q$5,0,$Q$5,1),OFFSET(AG440,1-$Q$5,0,$Q$5,9),TRUE,TRUE),1,8),"")</f>
        <v/>
      </c>
      <c r="BB440" s="9">
        <f>IF(AND((ROW()-7)&gt;=$Q$5,(ROW()-6)&lt;=$Q$3),INDEX(LINEST(OFFSET(AF440,1-$Q$5,0,$Q$5,1),OFFSET(AG440,1-$Q$5,0,$Q$5,9),TRUE,TRUE),1,7),"")</f>
        <v/>
      </c>
      <c r="BC440" s="9">
        <f>IF(AND((ROW()-7)&gt;=$Q$5,(ROW()-6)&lt;=$Q$3),INDEX(LINEST(OFFSET(AF440,1-$Q$5,0,$Q$5,1),OFFSET(AG440,1-$Q$5,0,$Q$5,9),TRUE,TRUE),1,6),"")</f>
        <v/>
      </c>
      <c r="BD440" s="9">
        <f>IF(AND((ROW()-7)&gt;=$Q$5,(ROW()-6)&lt;=$Q$3),INDEX(LINEST(OFFSET(AF440,1-$Q$5,0,$Q$5,1),OFFSET(AG440,1-$Q$5,0,$Q$5,9),TRUE,TRUE),1,5),"")</f>
        <v/>
      </c>
      <c r="BE440" s="9">
        <f>IF(AND((ROW()-7)&gt;=$Q$5,(ROW()-6)&lt;=$Q$3),INDEX(LINEST(OFFSET(AF440,1-$Q$5,0,$Q$5,1),OFFSET(AG440,1-$Q$5,0,$Q$5,9),TRUE,TRUE),1,4),"")</f>
        <v/>
      </c>
      <c r="BF440" s="9">
        <f>IF(AND((ROW()-7)&gt;=$Q$5,(ROW()-6)&lt;=$Q$3),INDEX(LINEST(OFFSET(AF440,1-$Q$5,0,$Q$5,1),OFFSET(AG440,1-$Q$5,0,$Q$5,9),TRUE,TRUE),1,3),"")</f>
        <v/>
      </c>
      <c r="BG440" s="9">
        <f>IF(AND((ROW()-7)&gt;=$Q$5,(ROW()-6)&lt;=$Q$3),INDEX(LINEST(OFFSET(AF440,1-$Q$5,0,$Q$5,1),OFFSET(AG440,1-$Q$5,0,$Q$5,9),TRUE,TRUE),1,2),"")</f>
        <v/>
      </c>
      <c r="BH440" s="9">
        <f>IF(AND((ROW()-7)&gt;=$Q$5,(ROW()-6)&lt;=$Q$3),INDEX(LINEST(OFFSET(AF440,1-$Q$5,0,$Q$5,1),OFFSET(AG440,1-$Q$5,0,$Q$5,9),TRUE,TRUE),1,1),"")</f>
        <v/>
      </c>
      <c r="BI440" s="10">
        <f>IF(AND((ROW()-7)&gt;=$Q$5,(ROW()-6)&lt;=$Q$3),INDEX(LINEST(OFFSET(AF440,1-$Q$5,0,$Q$5,1),OFFSET(AG440,1-$Q$5,0,$Q$5,9),TRUE,TRUE),3,1),"")</f>
        <v/>
      </c>
      <c r="BL440" s="9">
        <f>IF(AND((ROW()-6)&lt;=$Q$3,ISNUMBER(AY439)),AY439/$Q$4+AZ439*AG440+BA439*AH440+BB439*AI440+BC439*AJ440+BD439*AK440+BE439*AL440+BF439*AM440+BG439*AN440+BH439*AO440,"")</f>
        <v/>
      </c>
      <c r="BM440">
        <f>IF(ISNUMBER(BL440),AVERAGE(OFFSET(AF439,1-$Q$5,0,$Q$5,1)),"")</f>
        <v/>
      </c>
      <c r="BN440">
        <f>IF(ISNUMBER(BL440),(AF440-BL440)^2,"")</f>
        <v/>
      </c>
      <c r="BO440">
        <f>IF(ISNUMBER(BL440),AF440^2,"")</f>
        <v/>
      </c>
      <c r="BP440">
        <f>IF(ISNUMBER(BL440),(AF440-BM440)^2,"")</f>
        <v/>
      </c>
    </row>
    <row r="441">
      <c r="O441">
        <f>IF($R441="","",IF($Q$1="Weekly",INT(($R441-2)/7),IF($Q$1="Quarterly",YEAR($R441)*4+ROUNDUP(MONTH($R441)/3),YEAR($R441)*12+MONTH($R441))))</f>
        <v/>
      </c>
      <c r="P441">
        <f>IF($R441="","",IF($R442="",1,IF($O441&lt;&gt;$O442,1,0)))</f>
        <v/>
      </c>
      <c r="Q441">
        <f>IF($P441=1,SUM($P$7:$P441),"")</f>
        <v/>
      </c>
      <c r="R441">
        <f>IF($A441="","",IF(ISNUMBER($A441),$A441,IFERROR(DATEVALUE($A441),NA())))</f>
        <v/>
      </c>
      <c r="S441" s="7">
        <f>IFERROR(INDEX($R$7:$R$60000,MATCH(ROW()-6,$Q$7:$Q$60000,0)),"")</f>
        <v/>
      </c>
      <c r="T441">
        <f>IFERROR(INDEX($B$7:$B$60000,MATCH(ROW()-6,$Q$7:$Q$60000,0))*1,"")</f>
        <v/>
      </c>
      <c r="U441">
        <f>IFERROR(INDEX($C$7:$C$60000,MATCH(ROW()-6,$Q$7:$Q$60000,0))*1,"")</f>
        <v/>
      </c>
      <c r="V441">
        <f>IFERROR(INDEX($D$7:$D$60000,MATCH(ROW()-6,$Q$7:$Q$60000,0))*1,"")</f>
        <v/>
      </c>
      <c r="W441">
        <f>IFERROR(INDEX($E$7:$E$60000,MATCH(ROW()-6,$Q$7:$Q$60000,0))*1,"")</f>
        <v/>
      </c>
      <c r="X441">
        <f>IFERROR(INDEX($F$7:$F$60000,MATCH(ROW()-6,$Q$7:$Q$60000,0))*1,"")</f>
        <v/>
      </c>
      <c r="Y441">
        <f>IFERROR(INDEX($G$7:$G$60000,MATCH(ROW()-6,$Q$7:$Q$60000,0))*1,"")</f>
        <v/>
      </c>
      <c r="Z441">
        <f>IFERROR(INDEX($H$7:$H$60000,MATCH(ROW()-6,$Q$7:$Q$60000,0))*1,"")</f>
        <v/>
      </c>
      <c r="AA441">
        <f>IFERROR(INDEX($I$7:$I$60000,MATCH(ROW()-6,$Q$7:$Q$60000,0))*1,"")</f>
        <v/>
      </c>
      <c r="AB441">
        <f>IFERROR(INDEX($J$7:$J$60000,MATCH(ROW()-6,$Q$7:$Q$60000,0))*1,"")</f>
        <v/>
      </c>
      <c r="AC441">
        <f>IFERROR(INDEX($K$7:$K$60000,MATCH(ROW()-6,$Q$7:$Q$60000,0))*1,"")</f>
        <v/>
      </c>
      <c r="AF441" s="9">
        <f>IF(OR($S441="",$S440=""),"",IF($B$5="diff",($T441-$T440),LN($T441/$T440)))</f>
        <v/>
      </c>
      <c r="AG441" s="9">
        <f>IF(OR($S441="",$S440=""),"",IF($C$5="diff",(U441-U440),LN(U441/U440)))</f>
        <v/>
      </c>
      <c r="AH441" s="9">
        <f>IF(OR($S441="",$S440=""),"",IF($D$5="diff",(V441-V440),LN(V441/V440)))</f>
        <v/>
      </c>
      <c r="AI441" s="9">
        <f>IF(OR($S441="",$S440=""),"",IF($E$5="diff",(W441-W440),LN(W441/W440)))</f>
        <v/>
      </c>
      <c r="AJ441" s="9">
        <f>IF(OR($S441="",$S440=""),"",IF($F$5="diff",(X441-X440),LN(X441/X440)))</f>
        <v/>
      </c>
      <c r="AK441" s="9">
        <f>IF(OR($S441="",$S440=""),"",IF($G$5="diff",(Y441-Y440),LN(Y441/Y440)))</f>
        <v/>
      </c>
      <c r="AL441" s="9">
        <f>IF(OR($S441="",$S440=""),"",IF($H$5="diff",(Z441-Z440),LN(Z441/Z440)))</f>
        <v/>
      </c>
      <c r="AM441" s="9">
        <f>IF(OR($S441="",$S440=""),"",IF($I$5="diff",(AA441-AA440),LN(AA441/AA440)))</f>
        <v/>
      </c>
      <c r="AN441" s="9">
        <f>IF(OR($S441="",$S440=""),"",IF($J$5="diff",(AB441-AB440),LN(AB441/AB440)))</f>
        <v/>
      </c>
      <c r="AO441" s="9">
        <f>IF(OR($S441="",$S440=""),"",IF($K$5="diff",(AC441-AC440),LN(AC441/AC440)))</f>
        <v/>
      </c>
      <c r="AR441" s="9">
        <f>IF($AF441="","",$AU$13+$AU$4*AG441+$AU$5*AH441+$AU$6*AI441+$AU$7*AJ441+$AU$8*AK441+$AU$9*AL441+$AU$10*AM441+$AU$11*AN441+$AU$12*AO441)</f>
        <v/>
      </c>
      <c r="AY441" s="10">
        <f>IF(AND((ROW()-7)&gt;=$Q$5,(ROW()-6)&lt;=$Q$3),INDEX(LINEST(OFFSET(AF441,1-$Q$5,0,$Q$5,1),OFFSET(AG441,1-$Q$5,0,$Q$5,9),TRUE,TRUE),1,10)*$Q$4,"")</f>
        <v/>
      </c>
      <c r="AZ441" s="9">
        <f>IF(AND((ROW()-7)&gt;=$Q$5,(ROW()-6)&lt;=$Q$3),INDEX(LINEST(OFFSET(AF441,1-$Q$5,0,$Q$5,1),OFFSET(AG441,1-$Q$5,0,$Q$5,9),TRUE,TRUE),1,9),"")</f>
        <v/>
      </c>
      <c r="BA441" s="9">
        <f>IF(AND((ROW()-7)&gt;=$Q$5,(ROW()-6)&lt;=$Q$3),INDEX(LINEST(OFFSET(AF441,1-$Q$5,0,$Q$5,1),OFFSET(AG441,1-$Q$5,0,$Q$5,9),TRUE,TRUE),1,8),"")</f>
        <v/>
      </c>
      <c r="BB441" s="9">
        <f>IF(AND((ROW()-7)&gt;=$Q$5,(ROW()-6)&lt;=$Q$3),INDEX(LINEST(OFFSET(AF441,1-$Q$5,0,$Q$5,1),OFFSET(AG441,1-$Q$5,0,$Q$5,9),TRUE,TRUE),1,7),"")</f>
        <v/>
      </c>
      <c r="BC441" s="9">
        <f>IF(AND((ROW()-7)&gt;=$Q$5,(ROW()-6)&lt;=$Q$3),INDEX(LINEST(OFFSET(AF441,1-$Q$5,0,$Q$5,1),OFFSET(AG441,1-$Q$5,0,$Q$5,9),TRUE,TRUE),1,6),"")</f>
        <v/>
      </c>
      <c r="BD441" s="9">
        <f>IF(AND((ROW()-7)&gt;=$Q$5,(ROW()-6)&lt;=$Q$3),INDEX(LINEST(OFFSET(AF441,1-$Q$5,0,$Q$5,1),OFFSET(AG441,1-$Q$5,0,$Q$5,9),TRUE,TRUE),1,5),"")</f>
        <v/>
      </c>
      <c r="BE441" s="9">
        <f>IF(AND((ROW()-7)&gt;=$Q$5,(ROW()-6)&lt;=$Q$3),INDEX(LINEST(OFFSET(AF441,1-$Q$5,0,$Q$5,1),OFFSET(AG441,1-$Q$5,0,$Q$5,9),TRUE,TRUE),1,4),"")</f>
        <v/>
      </c>
      <c r="BF441" s="9">
        <f>IF(AND((ROW()-7)&gt;=$Q$5,(ROW()-6)&lt;=$Q$3),INDEX(LINEST(OFFSET(AF441,1-$Q$5,0,$Q$5,1),OFFSET(AG441,1-$Q$5,0,$Q$5,9),TRUE,TRUE),1,3),"")</f>
        <v/>
      </c>
      <c r="BG441" s="9">
        <f>IF(AND((ROW()-7)&gt;=$Q$5,(ROW()-6)&lt;=$Q$3),INDEX(LINEST(OFFSET(AF441,1-$Q$5,0,$Q$5,1),OFFSET(AG441,1-$Q$5,0,$Q$5,9),TRUE,TRUE),1,2),"")</f>
        <v/>
      </c>
      <c r="BH441" s="9">
        <f>IF(AND((ROW()-7)&gt;=$Q$5,(ROW()-6)&lt;=$Q$3),INDEX(LINEST(OFFSET(AF441,1-$Q$5,0,$Q$5,1),OFFSET(AG441,1-$Q$5,0,$Q$5,9),TRUE,TRUE),1,1),"")</f>
        <v/>
      </c>
      <c r="BI441" s="10">
        <f>IF(AND((ROW()-7)&gt;=$Q$5,(ROW()-6)&lt;=$Q$3),INDEX(LINEST(OFFSET(AF441,1-$Q$5,0,$Q$5,1),OFFSET(AG441,1-$Q$5,0,$Q$5,9),TRUE,TRUE),3,1),"")</f>
        <v/>
      </c>
      <c r="BL441" s="9">
        <f>IF(AND((ROW()-6)&lt;=$Q$3,ISNUMBER(AY440)),AY440/$Q$4+AZ440*AG441+BA440*AH441+BB440*AI441+BC440*AJ441+BD440*AK441+BE440*AL441+BF440*AM441+BG440*AN441+BH440*AO441,"")</f>
        <v/>
      </c>
      <c r="BM441">
        <f>IF(ISNUMBER(BL441),AVERAGE(OFFSET(AF440,1-$Q$5,0,$Q$5,1)),"")</f>
        <v/>
      </c>
      <c r="BN441">
        <f>IF(ISNUMBER(BL441),(AF441-BL441)^2,"")</f>
        <v/>
      </c>
      <c r="BO441">
        <f>IF(ISNUMBER(BL441),AF441^2,"")</f>
        <v/>
      </c>
      <c r="BP441">
        <f>IF(ISNUMBER(BL441),(AF441-BM441)^2,"")</f>
        <v/>
      </c>
    </row>
    <row r="442">
      <c r="O442">
        <f>IF($R442="","",IF($Q$1="Weekly",INT(($R442-2)/7),IF($Q$1="Quarterly",YEAR($R442)*4+ROUNDUP(MONTH($R442)/3),YEAR($R442)*12+MONTH($R442))))</f>
        <v/>
      </c>
      <c r="P442">
        <f>IF($R442="","",IF($R443="",1,IF($O442&lt;&gt;$O443,1,0)))</f>
        <v/>
      </c>
      <c r="Q442">
        <f>IF($P442=1,SUM($P$7:$P442),"")</f>
        <v/>
      </c>
      <c r="R442">
        <f>IF($A442="","",IF(ISNUMBER($A442),$A442,IFERROR(DATEVALUE($A442),NA())))</f>
        <v/>
      </c>
      <c r="S442" s="7">
        <f>IFERROR(INDEX($R$7:$R$60000,MATCH(ROW()-6,$Q$7:$Q$60000,0)),"")</f>
        <v/>
      </c>
      <c r="T442">
        <f>IFERROR(INDEX($B$7:$B$60000,MATCH(ROW()-6,$Q$7:$Q$60000,0))*1,"")</f>
        <v/>
      </c>
      <c r="U442">
        <f>IFERROR(INDEX($C$7:$C$60000,MATCH(ROW()-6,$Q$7:$Q$60000,0))*1,"")</f>
        <v/>
      </c>
      <c r="V442">
        <f>IFERROR(INDEX($D$7:$D$60000,MATCH(ROW()-6,$Q$7:$Q$60000,0))*1,"")</f>
        <v/>
      </c>
      <c r="W442">
        <f>IFERROR(INDEX($E$7:$E$60000,MATCH(ROW()-6,$Q$7:$Q$60000,0))*1,"")</f>
        <v/>
      </c>
      <c r="X442">
        <f>IFERROR(INDEX($F$7:$F$60000,MATCH(ROW()-6,$Q$7:$Q$60000,0))*1,"")</f>
        <v/>
      </c>
      <c r="Y442">
        <f>IFERROR(INDEX($G$7:$G$60000,MATCH(ROW()-6,$Q$7:$Q$60000,0))*1,"")</f>
        <v/>
      </c>
      <c r="Z442">
        <f>IFERROR(INDEX($H$7:$H$60000,MATCH(ROW()-6,$Q$7:$Q$60000,0))*1,"")</f>
        <v/>
      </c>
      <c r="AA442">
        <f>IFERROR(INDEX($I$7:$I$60000,MATCH(ROW()-6,$Q$7:$Q$60000,0))*1,"")</f>
        <v/>
      </c>
      <c r="AB442">
        <f>IFERROR(INDEX($J$7:$J$60000,MATCH(ROW()-6,$Q$7:$Q$60000,0))*1,"")</f>
        <v/>
      </c>
      <c r="AC442">
        <f>IFERROR(INDEX($K$7:$K$60000,MATCH(ROW()-6,$Q$7:$Q$60000,0))*1,"")</f>
        <v/>
      </c>
      <c r="AF442" s="9">
        <f>IF(OR($S442="",$S441=""),"",IF($B$5="diff",($T442-$T441),LN($T442/$T441)))</f>
        <v/>
      </c>
      <c r="AG442" s="9">
        <f>IF(OR($S442="",$S441=""),"",IF($C$5="diff",(U442-U441),LN(U442/U441)))</f>
        <v/>
      </c>
      <c r="AH442" s="9">
        <f>IF(OR($S442="",$S441=""),"",IF($D$5="diff",(V442-V441),LN(V442/V441)))</f>
        <v/>
      </c>
      <c r="AI442" s="9">
        <f>IF(OR($S442="",$S441=""),"",IF($E$5="diff",(W442-W441),LN(W442/W441)))</f>
        <v/>
      </c>
      <c r="AJ442" s="9">
        <f>IF(OR($S442="",$S441=""),"",IF($F$5="diff",(X442-X441),LN(X442/X441)))</f>
        <v/>
      </c>
      <c r="AK442" s="9">
        <f>IF(OR($S442="",$S441=""),"",IF($G$5="diff",(Y442-Y441),LN(Y442/Y441)))</f>
        <v/>
      </c>
      <c r="AL442" s="9">
        <f>IF(OR($S442="",$S441=""),"",IF($H$5="diff",(Z442-Z441),LN(Z442/Z441)))</f>
        <v/>
      </c>
      <c r="AM442" s="9">
        <f>IF(OR($S442="",$S441=""),"",IF($I$5="diff",(AA442-AA441),LN(AA442/AA441)))</f>
        <v/>
      </c>
      <c r="AN442" s="9">
        <f>IF(OR($S442="",$S441=""),"",IF($J$5="diff",(AB442-AB441),LN(AB442/AB441)))</f>
        <v/>
      </c>
      <c r="AO442" s="9">
        <f>IF(OR($S442="",$S441=""),"",IF($K$5="diff",(AC442-AC441),LN(AC442/AC441)))</f>
        <v/>
      </c>
      <c r="AR442" s="9">
        <f>IF($AF442="","",$AU$13+$AU$4*AG442+$AU$5*AH442+$AU$6*AI442+$AU$7*AJ442+$AU$8*AK442+$AU$9*AL442+$AU$10*AM442+$AU$11*AN442+$AU$12*AO442)</f>
        <v/>
      </c>
      <c r="AY442" s="10">
        <f>IF(AND((ROW()-7)&gt;=$Q$5,(ROW()-6)&lt;=$Q$3),INDEX(LINEST(OFFSET(AF442,1-$Q$5,0,$Q$5,1),OFFSET(AG442,1-$Q$5,0,$Q$5,9),TRUE,TRUE),1,10)*$Q$4,"")</f>
        <v/>
      </c>
      <c r="AZ442" s="9">
        <f>IF(AND((ROW()-7)&gt;=$Q$5,(ROW()-6)&lt;=$Q$3),INDEX(LINEST(OFFSET(AF442,1-$Q$5,0,$Q$5,1),OFFSET(AG442,1-$Q$5,0,$Q$5,9),TRUE,TRUE),1,9),"")</f>
        <v/>
      </c>
      <c r="BA442" s="9">
        <f>IF(AND((ROW()-7)&gt;=$Q$5,(ROW()-6)&lt;=$Q$3),INDEX(LINEST(OFFSET(AF442,1-$Q$5,0,$Q$5,1),OFFSET(AG442,1-$Q$5,0,$Q$5,9),TRUE,TRUE),1,8),"")</f>
        <v/>
      </c>
      <c r="BB442" s="9">
        <f>IF(AND((ROW()-7)&gt;=$Q$5,(ROW()-6)&lt;=$Q$3),INDEX(LINEST(OFFSET(AF442,1-$Q$5,0,$Q$5,1),OFFSET(AG442,1-$Q$5,0,$Q$5,9),TRUE,TRUE),1,7),"")</f>
        <v/>
      </c>
      <c r="BC442" s="9">
        <f>IF(AND((ROW()-7)&gt;=$Q$5,(ROW()-6)&lt;=$Q$3),INDEX(LINEST(OFFSET(AF442,1-$Q$5,0,$Q$5,1),OFFSET(AG442,1-$Q$5,0,$Q$5,9),TRUE,TRUE),1,6),"")</f>
        <v/>
      </c>
      <c r="BD442" s="9">
        <f>IF(AND((ROW()-7)&gt;=$Q$5,(ROW()-6)&lt;=$Q$3),INDEX(LINEST(OFFSET(AF442,1-$Q$5,0,$Q$5,1),OFFSET(AG442,1-$Q$5,0,$Q$5,9),TRUE,TRUE),1,5),"")</f>
        <v/>
      </c>
      <c r="BE442" s="9">
        <f>IF(AND((ROW()-7)&gt;=$Q$5,(ROW()-6)&lt;=$Q$3),INDEX(LINEST(OFFSET(AF442,1-$Q$5,0,$Q$5,1),OFFSET(AG442,1-$Q$5,0,$Q$5,9),TRUE,TRUE),1,4),"")</f>
        <v/>
      </c>
      <c r="BF442" s="9">
        <f>IF(AND((ROW()-7)&gt;=$Q$5,(ROW()-6)&lt;=$Q$3),INDEX(LINEST(OFFSET(AF442,1-$Q$5,0,$Q$5,1),OFFSET(AG442,1-$Q$5,0,$Q$5,9),TRUE,TRUE),1,3),"")</f>
        <v/>
      </c>
      <c r="BG442" s="9">
        <f>IF(AND((ROW()-7)&gt;=$Q$5,(ROW()-6)&lt;=$Q$3),INDEX(LINEST(OFFSET(AF442,1-$Q$5,0,$Q$5,1),OFFSET(AG442,1-$Q$5,0,$Q$5,9),TRUE,TRUE),1,2),"")</f>
        <v/>
      </c>
      <c r="BH442" s="9">
        <f>IF(AND((ROW()-7)&gt;=$Q$5,(ROW()-6)&lt;=$Q$3),INDEX(LINEST(OFFSET(AF442,1-$Q$5,0,$Q$5,1),OFFSET(AG442,1-$Q$5,0,$Q$5,9),TRUE,TRUE),1,1),"")</f>
        <v/>
      </c>
      <c r="BI442" s="10">
        <f>IF(AND((ROW()-7)&gt;=$Q$5,(ROW()-6)&lt;=$Q$3),INDEX(LINEST(OFFSET(AF442,1-$Q$5,0,$Q$5,1),OFFSET(AG442,1-$Q$5,0,$Q$5,9),TRUE,TRUE),3,1),"")</f>
        <v/>
      </c>
      <c r="BL442" s="9">
        <f>IF(AND((ROW()-6)&lt;=$Q$3,ISNUMBER(AY441)),AY441/$Q$4+AZ441*AG442+BA441*AH442+BB441*AI442+BC441*AJ442+BD441*AK442+BE441*AL442+BF441*AM442+BG441*AN442+BH441*AO442,"")</f>
        <v/>
      </c>
      <c r="BM442">
        <f>IF(ISNUMBER(BL442),AVERAGE(OFFSET(AF441,1-$Q$5,0,$Q$5,1)),"")</f>
        <v/>
      </c>
      <c r="BN442">
        <f>IF(ISNUMBER(BL442),(AF442-BL442)^2,"")</f>
        <v/>
      </c>
      <c r="BO442">
        <f>IF(ISNUMBER(BL442),AF442^2,"")</f>
        <v/>
      </c>
      <c r="BP442">
        <f>IF(ISNUMBER(BL442),(AF442-BM442)^2,"")</f>
        <v/>
      </c>
    </row>
    <row r="443">
      <c r="O443">
        <f>IF($R443="","",IF($Q$1="Weekly",INT(($R443-2)/7),IF($Q$1="Quarterly",YEAR($R443)*4+ROUNDUP(MONTH($R443)/3),YEAR($R443)*12+MONTH($R443))))</f>
        <v/>
      </c>
      <c r="P443">
        <f>IF($R443="","",IF($R444="",1,IF($O443&lt;&gt;$O444,1,0)))</f>
        <v/>
      </c>
      <c r="Q443">
        <f>IF($P443=1,SUM($P$7:$P443),"")</f>
        <v/>
      </c>
      <c r="R443">
        <f>IF($A443="","",IF(ISNUMBER($A443),$A443,IFERROR(DATEVALUE($A443),NA())))</f>
        <v/>
      </c>
      <c r="S443" s="7">
        <f>IFERROR(INDEX($R$7:$R$60000,MATCH(ROW()-6,$Q$7:$Q$60000,0)),"")</f>
        <v/>
      </c>
      <c r="T443">
        <f>IFERROR(INDEX($B$7:$B$60000,MATCH(ROW()-6,$Q$7:$Q$60000,0))*1,"")</f>
        <v/>
      </c>
      <c r="U443">
        <f>IFERROR(INDEX($C$7:$C$60000,MATCH(ROW()-6,$Q$7:$Q$60000,0))*1,"")</f>
        <v/>
      </c>
      <c r="V443">
        <f>IFERROR(INDEX($D$7:$D$60000,MATCH(ROW()-6,$Q$7:$Q$60000,0))*1,"")</f>
        <v/>
      </c>
      <c r="W443">
        <f>IFERROR(INDEX($E$7:$E$60000,MATCH(ROW()-6,$Q$7:$Q$60000,0))*1,"")</f>
        <v/>
      </c>
      <c r="X443">
        <f>IFERROR(INDEX($F$7:$F$60000,MATCH(ROW()-6,$Q$7:$Q$60000,0))*1,"")</f>
        <v/>
      </c>
      <c r="Y443">
        <f>IFERROR(INDEX($G$7:$G$60000,MATCH(ROW()-6,$Q$7:$Q$60000,0))*1,"")</f>
        <v/>
      </c>
      <c r="Z443">
        <f>IFERROR(INDEX($H$7:$H$60000,MATCH(ROW()-6,$Q$7:$Q$60000,0))*1,"")</f>
        <v/>
      </c>
      <c r="AA443">
        <f>IFERROR(INDEX($I$7:$I$60000,MATCH(ROW()-6,$Q$7:$Q$60000,0))*1,"")</f>
        <v/>
      </c>
      <c r="AB443">
        <f>IFERROR(INDEX($J$7:$J$60000,MATCH(ROW()-6,$Q$7:$Q$60000,0))*1,"")</f>
        <v/>
      </c>
      <c r="AC443">
        <f>IFERROR(INDEX($K$7:$K$60000,MATCH(ROW()-6,$Q$7:$Q$60000,0))*1,"")</f>
        <v/>
      </c>
      <c r="AF443" s="9">
        <f>IF(OR($S443="",$S442=""),"",IF($B$5="diff",($T443-$T442),LN($T443/$T442)))</f>
        <v/>
      </c>
      <c r="AG443" s="9">
        <f>IF(OR($S443="",$S442=""),"",IF($C$5="diff",(U443-U442),LN(U443/U442)))</f>
        <v/>
      </c>
      <c r="AH443" s="9">
        <f>IF(OR($S443="",$S442=""),"",IF($D$5="diff",(V443-V442),LN(V443/V442)))</f>
        <v/>
      </c>
      <c r="AI443" s="9">
        <f>IF(OR($S443="",$S442=""),"",IF($E$5="diff",(W443-W442),LN(W443/W442)))</f>
        <v/>
      </c>
      <c r="AJ443" s="9">
        <f>IF(OR($S443="",$S442=""),"",IF($F$5="diff",(X443-X442),LN(X443/X442)))</f>
        <v/>
      </c>
      <c r="AK443" s="9">
        <f>IF(OR($S443="",$S442=""),"",IF($G$5="diff",(Y443-Y442),LN(Y443/Y442)))</f>
        <v/>
      </c>
      <c r="AL443" s="9">
        <f>IF(OR($S443="",$S442=""),"",IF($H$5="diff",(Z443-Z442),LN(Z443/Z442)))</f>
        <v/>
      </c>
      <c r="AM443" s="9">
        <f>IF(OR($S443="",$S442=""),"",IF($I$5="diff",(AA443-AA442),LN(AA443/AA442)))</f>
        <v/>
      </c>
      <c r="AN443" s="9">
        <f>IF(OR($S443="",$S442=""),"",IF($J$5="diff",(AB443-AB442),LN(AB443/AB442)))</f>
        <v/>
      </c>
      <c r="AO443" s="9">
        <f>IF(OR($S443="",$S442=""),"",IF($K$5="diff",(AC443-AC442),LN(AC443/AC442)))</f>
        <v/>
      </c>
      <c r="AR443" s="9">
        <f>IF($AF443="","",$AU$13+$AU$4*AG443+$AU$5*AH443+$AU$6*AI443+$AU$7*AJ443+$AU$8*AK443+$AU$9*AL443+$AU$10*AM443+$AU$11*AN443+$AU$12*AO443)</f>
        <v/>
      </c>
      <c r="AY443" s="10">
        <f>IF(AND((ROW()-7)&gt;=$Q$5,(ROW()-6)&lt;=$Q$3),INDEX(LINEST(OFFSET(AF443,1-$Q$5,0,$Q$5,1),OFFSET(AG443,1-$Q$5,0,$Q$5,9),TRUE,TRUE),1,10)*$Q$4,"")</f>
        <v/>
      </c>
      <c r="AZ443" s="9">
        <f>IF(AND((ROW()-7)&gt;=$Q$5,(ROW()-6)&lt;=$Q$3),INDEX(LINEST(OFFSET(AF443,1-$Q$5,0,$Q$5,1),OFFSET(AG443,1-$Q$5,0,$Q$5,9),TRUE,TRUE),1,9),"")</f>
        <v/>
      </c>
      <c r="BA443" s="9">
        <f>IF(AND((ROW()-7)&gt;=$Q$5,(ROW()-6)&lt;=$Q$3),INDEX(LINEST(OFFSET(AF443,1-$Q$5,0,$Q$5,1),OFFSET(AG443,1-$Q$5,0,$Q$5,9),TRUE,TRUE),1,8),"")</f>
        <v/>
      </c>
      <c r="BB443" s="9">
        <f>IF(AND((ROW()-7)&gt;=$Q$5,(ROW()-6)&lt;=$Q$3),INDEX(LINEST(OFFSET(AF443,1-$Q$5,0,$Q$5,1),OFFSET(AG443,1-$Q$5,0,$Q$5,9),TRUE,TRUE),1,7),"")</f>
        <v/>
      </c>
      <c r="BC443" s="9">
        <f>IF(AND((ROW()-7)&gt;=$Q$5,(ROW()-6)&lt;=$Q$3),INDEX(LINEST(OFFSET(AF443,1-$Q$5,0,$Q$5,1),OFFSET(AG443,1-$Q$5,0,$Q$5,9),TRUE,TRUE),1,6),"")</f>
        <v/>
      </c>
      <c r="BD443" s="9">
        <f>IF(AND((ROW()-7)&gt;=$Q$5,(ROW()-6)&lt;=$Q$3),INDEX(LINEST(OFFSET(AF443,1-$Q$5,0,$Q$5,1),OFFSET(AG443,1-$Q$5,0,$Q$5,9),TRUE,TRUE),1,5),"")</f>
        <v/>
      </c>
      <c r="BE443" s="9">
        <f>IF(AND((ROW()-7)&gt;=$Q$5,(ROW()-6)&lt;=$Q$3),INDEX(LINEST(OFFSET(AF443,1-$Q$5,0,$Q$5,1),OFFSET(AG443,1-$Q$5,0,$Q$5,9),TRUE,TRUE),1,4),"")</f>
        <v/>
      </c>
      <c r="BF443" s="9">
        <f>IF(AND((ROW()-7)&gt;=$Q$5,(ROW()-6)&lt;=$Q$3),INDEX(LINEST(OFFSET(AF443,1-$Q$5,0,$Q$5,1),OFFSET(AG443,1-$Q$5,0,$Q$5,9),TRUE,TRUE),1,3),"")</f>
        <v/>
      </c>
      <c r="BG443" s="9">
        <f>IF(AND((ROW()-7)&gt;=$Q$5,(ROW()-6)&lt;=$Q$3),INDEX(LINEST(OFFSET(AF443,1-$Q$5,0,$Q$5,1),OFFSET(AG443,1-$Q$5,0,$Q$5,9),TRUE,TRUE),1,2),"")</f>
        <v/>
      </c>
      <c r="BH443" s="9">
        <f>IF(AND((ROW()-7)&gt;=$Q$5,(ROW()-6)&lt;=$Q$3),INDEX(LINEST(OFFSET(AF443,1-$Q$5,0,$Q$5,1),OFFSET(AG443,1-$Q$5,0,$Q$5,9),TRUE,TRUE),1,1),"")</f>
        <v/>
      </c>
      <c r="BI443" s="10">
        <f>IF(AND((ROW()-7)&gt;=$Q$5,(ROW()-6)&lt;=$Q$3),INDEX(LINEST(OFFSET(AF443,1-$Q$5,0,$Q$5,1),OFFSET(AG443,1-$Q$5,0,$Q$5,9),TRUE,TRUE),3,1),"")</f>
        <v/>
      </c>
      <c r="BL443" s="9">
        <f>IF(AND((ROW()-6)&lt;=$Q$3,ISNUMBER(AY442)),AY442/$Q$4+AZ442*AG443+BA442*AH443+BB442*AI443+BC442*AJ443+BD442*AK443+BE442*AL443+BF442*AM443+BG442*AN443+BH442*AO443,"")</f>
        <v/>
      </c>
      <c r="BM443">
        <f>IF(ISNUMBER(BL443),AVERAGE(OFFSET(AF442,1-$Q$5,0,$Q$5,1)),"")</f>
        <v/>
      </c>
      <c r="BN443">
        <f>IF(ISNUMBER(BL443),(AF443-BL443)^2,"")</f>
        <v/>
      </c>
      <c r="BO443">
        <f>IF(ISNUMBER(BL443),AF443^2,"")</f>
        <v/>
      </c>
      <c r="BP443">
        <f>IF(ISNUMBER(BL443),(AF443-BM443)^2,"")</f>
        <v/>
      </c>
    </row>
    <row r="444">
      <c r="O444">
        <f>IF($R444="","",IF($Q$1="Weekly",INT(($R444-2)/7),IF($Q$1="Quarterly",YEAR($R444)*4+ROUNDUP(MONTH($R444)/3),YEAR($R444)*12+MONTH($R444))))</f>
        <v/>
      </c>
      <c r="P444">
        <f>IF($R444="","",IF($R445="",1,IF($O444&lt;&gt;$O445,1,0)))</f>
        <v/>
      </c>
      <c r="Q444">
        <f>IF($P444=1,SUM($P$7:$P444),"")</f>
        <v/>
      </c>
      <c r="R444">
        <f>IF($A444="","",IF(ISNUMBER($A444),$A444,IFERROR(DATEVALUE($A444),NA())))</f>
        <v/>
      </c>
      <c r="S444" s="7">
        <f>IFERROR(INDEX($R$7:$R$60000,MATCH(ROW()-6,$Q$7:$Q$60000,0)),"")</f>
        <v/>
      </c>
      <c r="T444">
        <f>IFERROR(INDEX($B$7:$B$60000,MATCH(ROW()-6,$Q$7:$Q$60000,0))*1,"")</f>
        <v/>
      </c>
      <c r="U444">
        <f>IFERROR(INDEX($C$7:$C$60000,MATCH(ROW()-6,$Q$7:$Q$60000,0))*1,"")</f>
        <v/>
      </c>
      <c r="V444">
        <f>IFERROR(INDEX($D$7:$D$60000,MATCH(ROW()-6,$Q$7:$Q$60000,0))*1,"")</f>
        <v/>
      </c>
      <c r="W444">
        <f>IFERROR(INDEX($E$7:$E$60000,MATCH(ROW()-6,$Q$7:$Q$60000,0))*1,"")</f>
        <v/>
      </c>
      <c r="X444">
        <f>IFERROR(INDEX($F$7:$F$60000,MATCH(ROW()-6,$Q$7:$Q$60000,0))*1,"")</f>
        <v/>
      </c>
      <c r="Y444">
        <f>IFERROR(INDEX($G$7:$G$60000,MATCH(ROW()-6,$Q$7:$Q$60000,0))*1,"")</f>
        <v/>
      </c>
      <c r="Z444">
        <f>IFERROR(INDEX($H$7:$H$60000,MATCH(ROW()-6,$Q$7:$Q$60000,0))*1,"")</f>
        <v/>
      </c>
      <c r="AA444">
        <f>IFERROR(INDEX($I$7:$I$60000,MATCH(ROW()-6,$Q$7:$Q$60000,0))*1,"")</f>
        <v/>
      </c>
      <c r="AB444">
        <f>IFERROR(INDEX($J$7:$J$60000,MATCH(ROW()-6,$Q$7:$Q$60000,0))*1,"")</f>
        <v/>
      </c>
      <c r="AC444">
        <f>IFERROR(INDEX($K$7:$K$60000,MATCH(ROW()-6,$Q$7:$Q$60000,0))*1,"")</f>
        <v/>
      </c>
      <c r="AF444" s="9">
        <f>IF(OR($S444="",$S443=""),"",IF($B$5="diff",($T444-$T443),LN($T444/$T443)))</f>
        <v/>
      </c>
      <c r="AG444" s="9">
        <f>IF(OR($S444="",$S443=""),"",IF($C$5="diff",(U444-U443),LN(U444/U443)))</f>
        <v/>
      </c>
      <c r="AH444" s="9">
        <f>IF(OR($S444="",$S443=""),"",IF($D$5="diff",(V444-V443),LN(V444/V443)))</f>
        <v/>
      </c>
      <c r="AI444" s="9">
        <f>IF(OR($S444="",$S443=""),"",IF($E$5="diff",(W444-W443),LN(W444/W443)))</f>
        <v/>
      </c>
      <c r="AJ444" s="9">
        <f>IF(OR($S444="",$S443=""),"",IF($F$5="diff",(X444-X443),LN(X444/X443)))</f>
        <v/>
      </c>
      <c r="AK444" s="9">
        <f>IF(OR($S444="",$S443=""),"",IF($G$5="diff",(Y444-Y443),LN(Y444/Y443)))</f>
        <v/>
      </c>
      <c r="AL444" s="9">
        <f>IF(OR($S444="",$S443=""),"",IF($H$5="diff",(Z444-Z443),LN(Z444/Z443)))</f>
        <v/>
      </c>
      <c r="AM444" s="9">
        <f>IF(OR($S444="",$S443=""),"",IF($I$5="diff",(AA444-AA443),LN(AA444/AA443)))</f>
        <v/>
      </c>
      <c r="AN444" s="9">
        <f>IF(OR($S444="",$S443=""),"",IF($J$5="diff",(AB444-AB443),LN(AB444/AB443)))</f>
        <v/>
      </c>
      <c r="AO444" s="9">
        <f>IF(OR($S444="",$S443=""),"",IF($K$5="diff",(AC444-AC443),LN(AC444/AC443)))</f>
        <v/>
      </c>
      <c r="AR444" s="9">
        <f>IF($AF444="","",$AU$13+$AU$4*AG444+$AU$5*AH444+$AU$6*AI444+$AU$7*AJ444+$AU$8*AK444+$AU$9*AL444+$AU$10*AM444+$AU$11*AN444+$AU$12*AO444)</f>
        <v/>
      </c>
      <c r="AY444" s="10">
        <f>IF(AND((ROW()-7)&gt;=$Q$5,(ROW()-6)&lt;=$Q$3),INDEX(LINEST(OFFSET(AF444,1-$Q$5,0,$Q$5,1),OFFSET(AG444,1-$Q$5,0,$Q$5,9),TRUE,TRUE),1,10)*$Q$4,"")</f>
        <v/>
      </c>
      <c r="AZ444" s="9">
        <f>IF(AND((ROW()-7)&gt;=$Q$5,(ROW()-6)&lt;=$Q$3),INDEX(LINEST(OFFSET(AF444,1-$Q$5,0,$Q$5,1),OFFSET(AG444,1-$Q$5,0,$Q$5,9),TRUE,TRUE),1,9),"")</f>
        <v/>
      </c>
      <c r="BA444" s="9">
        <f>IF(AND((ROW()-7)&gt;=$Q$5,(ROW()-6)&lt;=$Q$3),INDEX(LINEST(OFFSET(AF444,1-$Q$5,0,$Q$5,1),OFFSET(AG444,1-$Q$5,0,$Q$5,9),TRUE,TRUE),1,8),"")</f>
        <v/>
      </c>
      <c r="BB444" s="9">
        <f>IF(AND((ROW()-7)&gt;=$Q$5,(ROW()-6)&lt;=$Q$3),INDEX(LINEST(OFFSET(AF444,1-$Q$5,0,$Q$5,1),OFFSET(AG444,1-$Q$5,0,$Q$5,9),TRUE,TRUE),1,7),"")</f>
        <v/>
      </c>
      <c r="BC444" s="9">
        <f>IF(AND((ROW()-7)&gt;=$Q$5,(ROW()-6)&lt;=$Q$3),INDEX(LINEST(OFFSET(AF444,1-$Q$5,0,$Q$5,1),OFFSET(AG444,1-$Q$5,0,$Q$5,9),TRUE,TRUE),1,6),"")</f>
        <v/>
      </c>
      <c r="BD444" s="9">
        <f>IF(AND((ROW()-7)&gt;=$Q$5,(ROW()-6)&lt;=$Q$3),INDEX(LINEST(OFFSET(AF444,1-$Q$5,0,$Q$5,1),OFFSET(AG444,1-$Q$5,0,$Q$5,9),TRUE,TRUE),1,5),"")</f>
        <v/>
      </c>
      <c r="BE444" s="9">
        <f>IF(AND((ROW()-7)&gt;=$Q$5,(ROW()-6)&lt;=$Q$3),INDEX(LINEST(OFFSET(AF444,1-$Q$5,0,$Q$5,1),OFFSET(AG444,1-$Q$5,0,$Q$5,9),TRUE,TRUE),1,4),"")</f>
        <v/>
      </c>
      <c r="BF444" s="9">
        <f>IF(AND((ROW()-7)&gt;=$Q$5,(ROW()-6)&lt;=$Q$3),INDEX(LINEST(OFFSET(AF444,1-$Q$5,0,$Q$5,1),OFFSET(AG444,1-$Q$5,0,$Q$5,9),TRUE,TRUE),1,3),"")</f>
        <v/>
      </c>
      <c r="BG444" s="9">
        <f>IF(AND((ROW()-7)&gt;=$Q$5,(ROW()-6)&lt;=$Q$3),INDEX(LINEST(OFFSET(AF444,1-$Q$5,0,$Q$5,1),OFFSET(AG444,1-$Q$5,0,$Q$5,9),TRUE,TRUE),1,2),"")</f>
        <v/>
      </c>
      <c r="BH444" s="9">
        <f>IF(AND((ROW()-7)&gt;=$Q$5,(ROW()-6)&lt;=$Q$3),INDEX(LINEST(OFFSET(AF444,1-$Q$5,0,$Q$5,1),OFFSET(AG444,1-$Q$5,0,$Q$5,9),TRUE,TRUE),1,1),"")</f>
        <v/>
      </c>
      <c r="BI444" s="10">
        <f>IF(AND((ROW()-7)&gt;=$Q$5,(ROW()-6)&lt;=$Q$3),INDEX(LINEST(OFFSET(AF444,1-$Q$5,0,$Q$5,1),OFFSET(AG444,1-$Q$5,0,$Q$5,9),TRUE,TRUE),3,1),"")</f>
        <v/>
      </c>
      <c r="BL444" s="9">
        <f>IF(AND((ROW()-6)&lt;=$Q$3,ISNUMBER(AY443)),AY443/$Q$4+AZ443*AG444+BA443*AH444+BB443*AI444+BC443*AJ444+BD443*AK444+BE443*AL444+BF443*AM444+BG443*AN444+BH443*AO444,"")</f>
        <v/>
      </c>
      <c r="BM444">
        <f>IF(ISNUMBER(BL444),AVERAGE(OFFSET(AF443,1-$Q$5,0,$Q$5,1)),"")</f>
        <v/>
      </c>
      <c r="BN444">
        <f>IF(ISNUMBER(BL444),(AF444-BL444)^2,"")</f>
        <v/>
      </c>
      <c r="BO444">
        <f>IF(ISNUMBER(BL444),AF444^2,"")</f>
        <v/>
      </c>
      <c r="BP444">
        <f>IF(ISNUMBER(BL444),(AF444-BM444)^2,"")</f>
        <v/>
      </c>
    </row>
    <row r="445">
      <c r="O445">
        <f>IF($R445="","",IF($Q$1="Weekly",INT(($R445-2)/7),IF($Q$1="Quarterly",YEAR($R445)*4+ROUNDUP(MONTH($R445)/3),YEAR($R445)*12+MONTH($R445))))</f>
        <v/>
      </c>
      <c r="P445">
        <f>IF($R445="","",IF($R446="",1,IF($O445&lt;&gt;$O446,1,0)))</f>
        <v/>
      </c>
      <c r="Q445">
        <f>IF($P445=1,SUM($P$7:$P445),"")</f>
        <v/>
      </c>
      <c r="R445">
        <f>IF($A445="","",IF(ISNUMBER($A445),$A445,IFERROR(DATEVALUE($A445),NA())))</f>
        <v/>
      </c>
      <c r="S445" s="7">
        <f>IFERROR(INDEX($R$7:$R$60000,MATCH(ROW()-6,$Q$7:$Q$60000,0)),"")</f>
        <v/>
      </c>
      <c r="T445">
        <f>IFERROR(INDEX($B$7:$B$60000,MATCH(ROW()-6,$Q$7:$Q$60000,0))*1,"")</f>
        <v/>
      </c>
      <c r="U445">
        <f>IFERROR(INDEX($C$7:$C$60000,MATCH(ROW()-6,$Q$7:$Q$60000,0))*1,"")</f>
        <v/>
      </c>
      <c r="V445">
        <f>IFERROR(INDEX($D$7:$D$60000,MATCH(ROW()-6,$Q$7:$Q$60000,0))*1,"")</f>
        <v/>
      </c>
      <c r="W445">
        <f>IFERROR(INDEX($E$7:$E$60000,MATCH(ROW()-6,$Q$7:$Q$60000,0))*1,"")</f>
        <v/>
      </c>
      <c r="X445">
        <f>IFERROR(INDEX($F$7:$F$60000,MATCH(ROW()-6,$Q$7:$Q$60000,0))*1,"")</f>
        <v/>
      </c>
      <c r="Y445">
        <f>IFERROR(INDEX($G$7:$G$60000,MATCH(ROW()-6,$Q$7:$Q$60000,0))*1,"")</f>
        <v/>
      </c>
      <c r="Z445">
        <f>IFERROR(INDEX($H$7:$H$60000,MATCH(ROW()-6,$Q$7:$Q$60000,0))*1,"")</f>
        <v/>
      </c>
      <c r="AA445">
        <f>IFERROR(INDEX($I$7:$I$60000,MATCH(ROW()-6,$Q$7:$Q$60000,0))*1,"")</f>
        <v/>
      </c>
      <c r="AB445">
        <f>IFERROR(INDEX($J$7:$J$60000,MATCH(ROW()-6,$Q$7:$Q$60000,0))*1,"")</f>
        <v/>
      </c>
      <c r="AC445">
        <f>IFERROR(INDEX($K$7:$K$60000,MATCH(ROW()-6,$Q$7:$Q$60000,0))*1,"")</f>
        <v/>
      </c>
      <c r="AF445" s="9">
        <f>IF(OR($S445="",$S444=""),"",IF($B$5="diff",($T445-$T444),LN($T445/$T444)))</f>
        <v/>
      </c>
      <c r="AG445" s="9">
        <f>IF(OR($S445="",$S444=""),"",IF($C$5="diff",(U445-U444),LN(U445/U444)))</f>
        <v/>
      </c>
      <c r="AH445" s="9">
        <f>IF(OR($S445="",$S444=""),"",IF($D$5="diff",(V445-V444),LN(V445/V444)))</f>
        <v/>
      </c>
      <c r="AI445" s="9">
        <f>IF(OR($S445="",$S444=""),"",IF($E$5="diff",(W445-W444),LN(W445/W444)))</f>
        <v/>
      </c>
      <c r="AJ445" s="9">
        <f>IF(OR($S445="",$S444=""),"",IF($F$5="diff",(X445-X444),LN(X445/X444)))</f>
        <v/>
      </c>
      <c r="AK445" s="9">
        <f>IF(OR($S445="",$S444=""),"",IF($G$5="diff",(Y445-Y444),LN(Y445/Y444)))</f>
        <v/>
      </c>
      <c r="AL445" s="9">
        <f>IF(OR($S445="",$S444=""),"",IF($H$5="diff",(Z445-Z444),LN(Z445/Z444)))</f>
        <v/>
      </c>
      <c r="AM445" s="9">
        <f>IF(OR($S445="",$S444=""),"",IF($I$5="diff",(AA445-AA444),LN(AA445/AA444)))</f>
        <v/>
      </c>
      <c r="AN445" s="9">
        <f>IF(OR($S445="",$S444=""),"",IF($J$5="diff",(AB445-AB444),LN(AB445/AB444)))</f>
        <v/>
      </c>
      <c r="AO445" s="9">
        <f>IF(OR($S445="",$S444=""),"",IF($K$5="diff",(AC445-AC444),LN(AC445/AC444)))</f>
        <v/>
      </c>
      <c r="AR445" s="9">
        <f>IF($AF445="","",$AU$13+$AU$4*AG445+$AU$5*AH445+$AU$6*AI445+$AU$7*AJ445+$AU$8*AK445+$AU$9*AL445+$AU$10*AM445+$AU$11*AN445+$AU$12*AO445)</f>
        <v/>
      </c>
      <c r="AY445" s="10">
        <f>IF(AND((ROW()-7)&gt;=$Q$5,(ROW()-6)&lt;=$Q$3),INDEX(LINEST(OFFSET(AF445,1-$Q$5,0,$Q$5,1),OFFSET(AG445,1-$Q$5,0,$Q$5,9),TRUE,TRUE),1,10)*$Q$4,"")</f>
        <v/>
      </c>
      <c r="AZ445" s="9">
        <f>IF(AND((ROW()-7)&gt;=$Q$5,(ROW()-6)&lt;=$Q$3),INDEX(LINEST(OFFSET(AF445,1-$Q$5,0,$Q$5,1),OFFSET(AG445,1-$Q$5,0,$Q$5,9),TRUE,TRUE),1,9),"")</f>
        <v/>
      </c>
      <c r="BA445" s="9">
        <f>IF(AND((ROW()-7)&gt;=$Q$5,(ROW()-6)&lt;=$Q$3),INDEX(LINEST(OFFSET(AF445,1-$Q$5,0,$Q$5,1),OFFSET(AG445,1-$Q$5,0,$Q$5,9),TRUE,TRUE),1,8),"")</f>
        <v/>
      </c>
      <c r="BB445" s="9">
        <f>IF(AND((ROW()-7)&gt;=$Q$5,(ROW()-6)&lt;=$Q$3),INDEX(LINEST(OFFSET(AF445,1-$Q$5,0,$Q$5,1),OFFSET(AG445,1-$Q$5,0,$Q$5,9),TRUE,TRUE),1,7),"")</f>
        <v/>
      </c>
      <c r="BC445" s="9">
        <f>IF(AND((ROW()-7)&gt;=$Q$5,(ROW()-6)&lt;=$Q$3),INDEX(LINEST(OFFSET(AF445,1-$Q$5,0,$Q$5,1),OFFSET(AG445,1-$Q$5,0,$Q$5,9),TRUE,TRUE),1,6),"")</f>
        <v/>
      </c>
      <c r="BD445" s="9">
        <f>IF(AND((ROW()-7)&gt;=$Q$5,(ROW()-6)&lt;=$Q$3),INDEX(LINEST(OFFSET(AF445,1-$Q$5,0,$Q$5,1),OFFSET(AG445,1-$Q$5,0,$Q$5,9),TRUE,TRUE),1,5),"")</f>
        <v/>
      </c>
      <c r="BE445" s="9">
        <f>IF(AND((ROW()-7)&gt;=$Q$5,(ROW()-6)&lt;=$Q$3),INDEX(LINEST(OFFSET(AF445,1-$Q$5,0,$Q$5,1),OFFSET(AG445,1-$Q$5,0,$Q$5,9),TRUE,TRUE),1,4),"")</f>
        <v/>
      </c>
      <c r="BF445" s="9">
        <f>IF(AND((ROW()-7)&gt;=$Q$5,(ROW()-6)&lt;=$Q$3),INDEX(LINEST(OFFSET(AF445,1-$Q$5,0,$Q$5,1),OFFSET(AG445,1-$Q$5,0,$Q$5,9),TRUE,TRUE),1,3),"")</f>
        <v/>
      </c>
      <c r="BG445" s="9">
        <f>IF(AND((ROW()-7)&gt;=$Q$5,(ROW()-6)&lt;=$Q$3),INDEX(LINEST(OFFSET(AF445,1-$Q$5,0,$Q$5,1),OFFSET(AG445,1-$Q$5,0,$Q$5,9),TRUE,TRUE),1,2),"")</f>
        <v/>
      </c>
      <c r="BH445" s="9">
        <f>IF(AND((ROW()-7)&gt;=$Q$5,(ROW()-6)&lt;=$Q$3),INDEX(LINEST(OFFSET(AF445,1-$Q$5,0,$Q$5,1),OFFSET(AG445,1-$Q$5,0,$Q$5,9),TRUE,TRUE),1,1),"")</f>
        <v/>
      </c>
      <c r="BI445" s="10">
        <f>IF(AND((ROW()-7)&gt;=$Q$5,(ROW()-6)&lt;=$Q$3),INDEX(LINEST(OFFSET(AF445,1-$Q$5,0,$Q$5,1),OFFSET(AG445,1-$Q$5,0,$Q$5,9),TRUE,TRUE),3,1),"")</f>
        <v/>
      </c>
      <c r="BL445" s="9">
        <f>IF(AND((ROW()-6)&lt;=$Q$3,ISNUMBER(AY444)),AY444/$Q$4+AZ444*AG445+BA444*AH445+BB444*AI445+BC444*AJ445+BD444*AK445+BE444*AL445+BF444*AM445+BG444*AN445+BH444*AO445,"")</f>
        <v/>
      </c>
      <c r="BM445">
        <f>IF(ISNUMBER(BL445),AVERAGE(OFFSET(AF444,1-$Q$5,0,$Q$5,1)),"")</f>
        <v/>
      </c>
      <c r="BN445">
        <f>IF(ISNUMBER(BL445),(AF445-BL445)^2,"")</f>
        <v/>
      </c>
      <c r="BO445">
        <f>IF(ISNUMBER(BL445),AF445^2,"")</f>
        <v/>
      </c>
      <c r="BP445">
        <f>IF(ISNUMBER(BL445),(AF445-BM445)^2,"")</f>
        <v/>
      </c>
    </row>
    <row r="446">
      <c r="O446">
        <f>IF($R446="","",IF($Q$1="Weekly",INT(($R446-2)/7),IF($Q$1="Quarterly",YEAR($R446)*4+ROUNDUP(MONTH($R446)/3),YEAR($R446)*12+MONTH($R446))))</f>
        <v/>
      </c>
      <c r="P446">
        <f>IF($R446="","",IF($R447="",1,IF($O446&lt;&gt;$O447,1,0)))</f>
        <v/>
      </c>
      <c r="Q446">
        <f>IF($P446=1,SUM($P$7:$P446),"")</f>
        <v/>
      </c>
      <c r="R446">
        <f>IF($A446="","",IF(ISNUMBER($A446),$A446,IFERROR(DATEVALUE($A446),NA())))</f>
        <v/>
      </c>
      <c r="S446" s="7">
        <f>IFERROR(INDEX($R$7:$R$60000,MATCH(ROW()-6,$Q$7:$Q$60000,0)),"")</f>
        <v/>
      </c>
      <c r="T446">
        <f>IFERROR(INDEX($B$7:$B$60000,MATCH(ROW()-6,$Q$7:$Q$60000,0))*1,"")</f>
        <v/>
      </c>
      <c r="U446">
        <f>IFERROR(INDEX($C$7:$C$60000,MATCH(ROW()-6,$Q$7:$Q$60000,0))*1,"")</f>
        <v/>
      </c>
      <c r="V446">
        <f>IFERROR(INDEX($D$7:$D$60000,MATCH(ROW()-6,$Q$7:$Q$60000,0))*1,"")</f>
        <v/>
      </c>
      <c r="W446">
        <f>IFERROR(INDEX($E$7:$E$60000,MATCH(ROW()-6,$Q$7:$Q$60000,0))*1,"")</f>
        <v/>
      </c>
      <c r="X446">
        <f>IFERROR(INDEX($F$7:$F$60000,MATCH(ROW()-6,$Q$7:$Q$60000,0))*1,"")</f>
        <v/>
      </c>
      <c r="Y446">
        <f>IFERROR(INDEX($G$7:$G$60000,MATCH(ROW()-6,$Q$7:$Q$60000,0))*1,"")</f>
        <v/>
      </c>
      <c r="Z446">
        <f>IFERROR(INDEX($H$7:$H$60000,MATCH(ROW()-6,$Q$7:$Q$60000,0))*1,"")</f>
        <v/>
      </c>
      <c r="AA446">
        <f>IFERROR(INDEX($I$7:$I$60000,MATCH(ROW()-6,$Q$7:$Q$60000,0))*1,"")</f>
        <v/>
      </c>
      <c r="AB446">
        <f>IFERROR(INDEX($J$7:$J$60000,MATCH(ROW()-6,$Q$7:$Q$60000,0))*1,"")</f>
        <v/>
      </c>
      <c r="AC446">
        <f>IFERROR(INDEX($K$7:$K$60000,MATCH(ROW()-6,$Q$7:$Q$60000,0))*1,"")</f>
        <v/>
      </c>
      <c r="AF446" s="9">
        <f>IF(OR($S446="",$S445=""),"",IF($B$5="diff",($T446-$T445),LN($T446/$T445)))</f>
        <v/>
      </c>
      <c r="AG446" s="9">
        <f>IF(OR($S446="",$S445=""),"",IF($C$5="diff",(U446-U445),LN(U446/U445)))</f>
        <v/>
      </c>
      <c r="AH446" s="9">
        <f>IF(OR($S446="",$S445=""),"",IF($D$5="diff",(V446-V445),LN(V446/V445)))</f>
        <v/>
      </c>
      <c r="AI446" s="9">
        <f>IF(OR($S446="",$S445=""),"",IF($E$5="diff",(W446-W445),LN(W446/W445)))</f>
        <v/>
      </c>
      <c r="AJ446" s="9">
        <f>IF(OR($S446="",$S445=""),"",IF($F$5="diff",(X446-X445),LN(X446/X445)))</f>
        <v/>
      </c>
      <c r="AK446" s="9">
        <f>IF(OR($S446="",$S445=""),"",IF($G$5="diff",(Y446-Y445),LN(Y446/Y445)))</f>
        <v/>
      </c>
      <c r="AL446" s="9">
        <f>IF(OR($S446="",$S445=""),"",IF($H$5="diff",(Z446-Z445),LN(Z446/Z445)))</f>
        <v/>
      </c>
      <c r="AM446" s="9">
        <f>IF(OR($S446="",$S445=""),"",IF($I$5="diff",(AA446-AA445),LN(AA446/AA445)))</f>
        <v/>
      </c>
      <c r="AN446" s="9">
        <f>IF(OR($S446="",$S445=""),"",IF($J$5="diff",(AB446-AB445),LN(AB446/AB445)))</f>
        <v/>
      </c>
      <c r="AO446" s="9">
        <f>IF(OR($S446="",$S445=""),"",IF($K$5="diff",(AC446-AC445),LN(AC446/AC445)))</f>
        <v/>
      </c>
      <c r="AR446" s="9">
        <f>IF($AF446="","",$AU$13+$AU$4*AG446+$AU$5*AH446+$AU$6*AI446+$AU$7*AJ446+$AU$8*AK446+$AU$9*AL446+$AU$10*AM446+$AU$11*AN446+$AU$12*AO446)</f>
        <v/>
      </c>
      <c r="AY446" s="10">
        <f>IF(AND((ROW()-7)&gt;=$Q$5,(ROW()-6)&lt;=$Q$3),INDEX(LINEST(OFFSET(AF446,1-$Q$5,0,$Q$5,1),OFFSET(AG446,1-$Q$5,0,$Q$5,9),TRUE,TRUE),1,10)*$Q$4,"")</f>
        <v/>
      </c>
      <c r="AZ446" s="9">
        <f>IF(AND((ROW()-7)&gt;=$Q$5,(ROW()-6)&lt;=$Q$3),INDEX(LINEST(OFFSET(AF446,1-$Q$5,0,$Q$5,1),OFFSET(AG446,1-$Q$5,0,$Q$5,9),TRUE,TRUE),1,9),"")</f>
        <v/>
      </c>
      <c r="BA446" s="9">
        <f>IF(AND((ROW()-7)&gt;=$Q$5,(ROW()-6)&lt;=$Q$3),INDEX(LINEST(OFFSET(AF446,1-$Q$5,0,$Q$5,1),OFFSET(AG446,1-$Q$5,0,$Q$5,9),TRUE,TRUE),1,8),"")</f>
        <v/>
      </c>
      <c r="BB446" s="9">
        <f>IF(AND((ROW()-7)&gt;=$Q$5,(ROW()-6)&lt;=$Q$3),INDEX(LINEST(OFFSET(AF446,1-$Q$5,0,$Q$5,1),OFFSET(AG446,1-$Q$5,0,$Q$5,9),TRUE,TRUE),1,7),"")</f>
        <v/>
      </c>
      <c r="BC446" s="9">
        <f>IF(AND((ROW()-7)&gt;=$Q$5,(ROW()-6)&lt;=$Q$3),INDEX(LINEST(OFFSET(AF446,1-$Q$5,0,$Q$5,1),OFFSET(AG446,1-$Q$5,0,$Q$5,9),TRUE,TRUE),1,6),"")</f>
        <v/>
      </c>
      <c r="BD446" s="9">
        <f>IF(AND((ROW()-7)&gt;=$Q$5,(ROW()-6)&lt;=$Q$3),INDEX(LINEST(OFFSET(AF446,1-$Q$5,0,$Q$5,1),OFFSET(AG446,1-$Q$5,0,$Q$5,9),TRUE,TRUE),1,5),"")</f>
        <v/>
      </c>
      <c r="BE446" s="9">
        <f>IF(AND((ROW()-7)&gt;=$Q$5,(ROW()-6)&lt;=$Q$3),INDEX(LINEST(OFFSET(AF446,1-$Q$5,0,$Q$5,1),OFFSET(AG446,1-$Q$5,0,$Q$5,9),TRUE,TRUE),1,4),"")</f>
        <v/>
      </c>
      <c r="BF446" s="9">
        <f>IF(AND((ROW()-7)&gt;=$Q$5,(ROW()-6)&lt;=$Q$3),INDEX(LINEST(OFFSET(AF446,1-$Q$5,0,$Q$5,1),OFFSET(AG446,1-$Q$5,0,$Q$5,9),TRUE,TRUE),1,3),"")</f>
        <v/>
      </c>
      <c r="BG446" s="9">
        <f>IF(AND((ROW()-7)&gt;=$Q$5,(ROW()-6)&lt;=$Q$3),INDEX(LINEST(OFFSET(AF446,1-$Q$5,0,$Q$5,1),OFFSET(AG446,1-$Q$5,0,$Q$5,9),TRUE,TRUE),1,2),"")</f>
        <v/>
      </c>
      <c r="BH446" s="9">
        <f>IF(AND((ROW()-7)&gt;=$Q$5,(ROW()-6)&lt;=$Q$3),INDEX(LINEST(OFFSET(AF446,1-$Q$5,0,$Q$5,1),OFFSET(AG446,1-$Q$5,0,$Q$5,9),TRUE,TRUE),1,1),"")</f>
        <v/>
      </c>
      <c r="BI446" s="10">
        <f>IF(AND((ROW()-7)&gt;=$Q$5,(ROW()-6)&lt;=$Q$3),INDEX(LINEST(OFFSET(AF446,1-$Q$5,0,$Q$5,1),OFFSET(AG446,1-$Q$5,0,$Q$5,9),TRUE,TRUE),3,1),"")</f>
        <v/>
      </c>
      <c r="BL446" s="9">
        <f>IF(AND((ROW()-6)&lt;=$Q$3,ISNUMBER(AY445)),AY445/$Q$4+AZ445*AG446+BA445*AH446+BB445*AI446+BC445*AJ446+BD445*AK446+BE445*AL446+BF445*AM446+BG445*AN446+BH445*AO446,"")</f>
        <v/>
      </c>
      <c r="BM446">
        <f>IF(ISNUMBER(BL446),AVERAGE(OFFSET(AF445,1-$Q$5,0,$Q$5,1)),"")</f>
        <v/>
      </c>
      <c r="BN446">
        <f>IF(ISNUMBER(BL446),(AF446-BL446)^2,"")</f>
        <v/>
      </c>
      <c r="BO446">
        <f>IF(ISNUMBER(BL446),AF446^2,"")</f>
        <v/>
      </c>
      <c r="BP446">
        <f>IF(ISNUMBER(BL446),(AF446-BM446)^2,"")</f>
        <v/>
      </c>
    </row>
    <row r="447">
      <c r="O447">
        <f>IF($R447="","",IF($Q$1="Weekly",INT(($R447-2)/7),IF($Q$1="Quarterly",YEAR($R447)*4+ROUNDUP(MONTH($R447)/3),YEAR($R447)*12+MONTH($R447))))</f>
        <v/>
      </c>
      <c r="P447">
        <f>IF($R447="","",IF($R448="",1,IF($O447&lt;&gt;$O448,1,0)))</f>
        <v/>
      </c>
      <c r="Q447">
        <f>IF($P447=1,SUM($P$7:$P447),"")</f>
        <v/>
      </c>
      <c r="R447">
        <f>IF($A447="","",IF(ISNUMBER($A447),$A447,IFERROR(DATEVALUE($A447),NA())))</f>
        <v/>
      </c>
      <c r="S447" s="7">
        <f>IFERROR(INDEX($R$7:$R$60000,MATCH(ROW()-6,$Q$7:$Q$60000,0)),"")</f>
        <v/>
      </c>
      <c r="T447">
        <f>IFERROR(INDEX($B$7:$B$60000,MATCH(ROW()-6,$Q$7:$Q$60000,0))*1,"")</f>
        <v/>
      </c>
      <c r="U447">
        <f>IFERROR(INDEX($C$7:$C$60000,MATCH(ROW()-6,$Q$7:$Q$60000,0))*1,"")</f>
        <v/>
      </c>
      <c r="V447">
        <f>IFERROR(INDEX($D$7:$D$60000,MATCH(ROW()-6,$Q$7:$Q$60000,0))*1,"")</f>
        <v/>
      </c>
      <c r="W447">
        <f>IFERROR(INDEX($E$7:$E$60000,MATCH(ROW()-6,$Q$7:$Q$60000,0))*1,"")</f>
        <v/>
      </c>
      <c r="X447">
        <f>IFERROR(INDEX($F$7:$F$60000,MATCH(ROW()-6,$Q$7:$Q$60000,0))*1,"")</f>
        <v/>
      </c>
      <c r="Y447">
        <f>IFERROR(INDEX($G$7:$G$60000,MATCH(ROW()-6,$Q$7:$Q$60000,0))*1,"")</f>
        <v/>
      </c>
      <c r="Z447">
        <f>IFERROR(INDEX($H$7:$H$60000,MATCH(ROW()-6,$Q$7:$Q$60000,0))*1,"")</f>
        <v/>
      </c>
      <c r="AA447">
        <f>IFERROR(INDEX($I$7:$I$60000,MATCH(ROW()-6,$Q$7:$Q$60000,0))*1,"")</f>
        <v/>
      </c>
      <c r="AB447">
        <f>IFERROR(INDEX($J$7:$J$60000,MATCH(ROW()-6,$Q$7:$Q$60000,0))*1,"")</f>
        <v/>
      </c>
      <c r="AC447">
        <f>IFERROR(INDEX($K$7:$K$60000,MATCH(ROW()-6,$Q$7:$Q$60000,0))*1,"")</f>
        <v/>
      </c>
      <c r="AF447" s="9">
        <f>IF(OR($S447="",$S446=""),"",IF($B$5="diff",($T447-$T446),LN($T447/$T446)))</f>
        <v/>
      </c>
      <c r="AG447" s="9">
        <f>IF(OR($S447="",$S446=""),"",IF($C$5="diff",(U447-U446),LN(U447/U446)))</f>
        <v/>
      </c>
      <c r="AH447" s="9">
        <f>IF(OR($S447="",$S446=""),"",IF($D$5="diff",(V447-V446),LN(V447/V446)))</f>
        <v/>
      </c>
      <c r="AI447" s="9">
        <f>IF(OR($S447="",$S446=""),"",IF($E$5="diff",(W447-W446),LN(W447/W446)))</f>
        <v/>
      </c>
      <c r="AJ447" s="9">
        <f>IF(OR($S447="",$S446=""),"",IF($F$5="diff",(X447-X446),LN(X447/X446)))</f>
        <v/>
      </c>
      <c r="AK447" s="9">
        <f>IF(OR($S447="",$S446=""),"",IF($G$5="diff",(Y447-Y446),LN(Y447/Y446)))</f>
        <v/>
      </c>
      <c r="AL447" s="9">
        <f>IF(OR($S447="",$S446=""),"",IF($H$5="diff",(Z447-Z446),LN(Z447/Z446)))</f>
        <v/>
      </c>
      <c r="AM447" s="9">
        <f>IF(OR($S447="",$S446=""),"",IF($I$5="diff",(AA447-AA446),LN(AA447/AA446)))</f>
        <v/>
      </c>
      <c r="AN447" s="9">
        <f>IF(OR($S447="",$S446=""),"",IF($J$5="diff",(AB447-AB446),LN(AB447/AB446)))</f>
        <v/>
      </c>
      <c r="AO447" s="9">
        <f>IF(OR($S447="",$S446=""),"",IF($K$5="diff",(AC447-AC446),LN(AC447/AC446)))</f>
        <v/>
      </c>
      <c r="AR447" s="9">
        <f>IF($AF447="","",$AU$13+$AU$4*AG447+$AU$5*AH447+$AU$6*AI447+$AU$7*AJ447+$AU$8*AK447+$AU$9*AL447+$AU$10*AM447+$AU$11*AN447+$AU$12*AO447)</f>
        <v/>
      </c>
      <c r="AY447" s="10">
        <f>IF(AND((ROW()-7)&gt;=$Q$5,(ROW()-6)&lt;=$Q$3),INDEX(LINEST(OFFSET(AF447,1-$Q$5,0,$Q$5,1),OFFSET(AG447,1-$Q$5,0,$Q$5,9),TRUE,TRUE),1,10)*$Q$4,"")</f>
        <v/>
      </c>
      <c r="AZ447" s="9">
        <f>IF(AND((ROW()-7)&gt;=$Q$5,(ROW()-6)&lt;=$Q$3),INDEX(LINEST(OFFSET(AF447,1-$Q$5,0,$Q$5,1),OFFSET(AG447,1-$Q$5,0,$Q$5,9),TRUE,TRUE),1,9),"")</f>
        <v/>
      </c>
      <c r="BA447" s="9">
        <f>IF(AND((ROW()-7)&gt;=$Q$5,(ROW()-6)&lt;=$Q$3),INDEX(LINEST(OFFSET(AF447,1-$Q$5,0,$Q$5,1),OFFSET(AG447,1-$Q$5,0,$Q$5,9),TRUE,TRUE),1,8),"")</f>
        <v/>
      </c>
      <c r="BB447" s="9">
        <f>IF(AND((ROW()-7)&gt;=$Q$5,(ROW()-6)&lt;=$Q$3),INDEX(LINEST(OFFSET(AF447,1-$Q$5,0,$Q$5,1),OFFSET(AG447,1-$Q$5,0,$Q$5,9),TRUE,TRUE),1,7),"")</f>
        <v/>
      </c>
      <c r="BC447" s="9">
        <f>IF(AND((ROW()-7)&gt;=$Q$5,(ROW()-6)&lt;=$Q$3),INDEX(LINEST(OFFSET(AF447,1-$Q$5,0,$Q$5,1),OFFSET(AG447,1-$Q$5,0,$Q$5,9),TRUE,TRUE),1,6),"")</f>
        <v/>
      </c>
      <c r="BD447" s="9">
        <f>IF(AND((ROW()-7)&gt;=$Q$5,(ROW()-6)&lt;=$Q$3),INDEX(LINEST(OFFSET(AF447,1-$Q$5,0,$Q$5,1),OFFSET(AG447,1-$Q$5,0,$Q$5,9),TRUE,TRUE),1,5),"")</f>
        <v/>
      </c>
      <c r="BE447" s="9">
        <f>IF(AND((ROW()-7)&gt;=$Q$5,(ROW()-6)&lt;=$Q$3),INDEX(LINEST(OFFSET(AF447,1-$Q$5,0,$Q$5,1),OFFSET(AG447,1-$Q$5,0,$Q$5,9),TRUE,TRUE),1,4),"")</f>
        <v/>
      </c>
      <c r="BF447" s="9">
        <f>IF(AND((ROW()-7)&gt;=$Q$5,(ROW()-6)&lt;=$Q$3),INDEX(LINEST(OFFSET(AF447,1-$Q$5,0,$Q$5,1),OFFSET(AG447,1-$Q$5,0,$Q$5,9),TRUE,TRUE),1,3),"")</f>
        <v/>
      </c>
      <c r="BG447" s="9">
        <f>IF(AND((ROW()-7)&gt;=$Q$5,(ROW()-6)&lt;=$Q$3),INDEX(LINEST(OFFSET(AF447,1-$Q$5,0,$Q$5,1),OFFSET(AG447,1-$Q$5,0,$Q$5,9),TRUE,TRUE),1,2),"")</f>
        <v/>
      </c>
      <c r="BH447" s="9">
        <f>IF(AND((ROW()-7)&gt;=$Q$5,(ROW()-6)&lt;=$Q$3),INDEX(LINEST(OFFSET(AF447,1-$Q$5,0,$Q$5,1),OFFSET(AG447,1-$Q$5,0,$Q$5,9),TRUE,TRUE),1,1),"")</f>
        <v/>
      </c>
      <c r="BI447" s="10">
        <f>IF(AND((ROW()-7)&gt;=$Q$5,(ROW()-6)&lt;=$Q$3),INDEX(LINEST(OFFSET(AF447,1-$Q$5,0,$Q$5,1),OFFSET(AG447,1-$Q$5,0,$Q$5,9),TRUE,TRUE),3,1),"")</f>
        <v/>
      </c>
      <c r="BL447" s="9">
        <f>IF(AND((ROW()-6)&lt;=$Q$3,ISNUMBER(AY446)),AY446/$Q$4+AZ446*AG447+BA446*AH447+BB446*AI447+BC446*AJ447+BD446*AK447+BE446*AL447+BF446*AM447+BG446*AN447+BH446*AO447,"")</f>
        <v/>
      </c>
      <c r="BM447">
        <f>IF(ISNUMBER(BL447),AVERAGE(OFFSET(AF446,1-$Q$5,0,$Q$5,1)),"")</f>
        <v/>
      </c>
      <c r="BN447">
        <f>IF(ISNUMBER(BL447),(AF447-BL447)^2,"")</f>
        <v/>
      </c>
      <c r="BO447">
        <f>IF(ISNUMBER(BL447),AF447^2,"")</f>
        <v/>
      </c>
      <c r="BP447">
        <f>IF(ISNUMBER(BL447),(AF447-BM447)^2,"")</f>
        <v/>
      </c>
    </row>
    <row r="448">
      <c r="O448">
        <f>IF($R448="","",IF($Q$1="Weekly",INT(($R448-2)/7),IF($Q$1="Quarterly",YEAR($R448)*4+ROUNDUP(MONTH($R448)/3),YEAR($R448)*12+MONTH($R448))))</f>
        <v/>
      </c>
      <c r="P448">
        <f>IF($R448="","",IF($R449="",1,IF($O448&lt;&gt;$O449,1,0)))</f>
        <v/>
      </c>
      <c r="Q448">
        <f>IF($P448=1,SUM($P$7:$P448),"")</f>
        <v/>
      </c>
      <c r="R448">
        <f>IF($A448="","",IF(ISNUMBER($A448),$A448,IFERROR(DATEVALUE($A448),NA())))</f>
        <v/>
      </c>
      <c r="S448" s="7">
        <f>IFERROR(INDEX($R$7:$R$60000,MATCH(ROW()-6,$Q$7:$Q$60000,0)),"")</f>
        <v/>
      </c>
      <c r="T448">
        <f>IFERROR(INDEX($B$7:$B$60000,MATCH(ROW()-6,$Q$7:$Q$60000,0))*1,"")</f>
        <v/>
      </c>
      <c r="U448">
        <f>IFERROR(INDEX($C$7:$C$60000,MATCH(ROW()-6,$Q$7:$Q$60000,0))*1,"")</f>
        <v/>
      </c>
      <c r="V448">
        <f>IFERROR(INDEX($D$7:$D$60000,MATCH(ROW()-6,$Q$7:$Q$60000,0))*1,"")</f>
        <v/>
      </c>
      <c r="W448">
        <f>IFERROR(INDEX($E$7:$E$60000,MATCH(ROW()-6,$Q$7:$Q$60000,0))*1,"")</f>
        <v/>
      </c>
      <c r="X448">
        <f>IFERROR(INDEX($F$7:$F$60000,MATCH(ROW()-6,$Q$7:$Q$60000,0))*1,"")</f>
        <v/>
      </c>
      <c r="Y448">
        <f>IFERROR(INDEX($G$7:$G$60000,MATCH(ROW()-6,$Q$7:$Q$60000,0))*1,"")</f>
        <v/>
      </c>
      <c r="Z448">
        <f>IFERROR(INDEX($H$7:$H$60000,MATCH(ROW()-6,$Q$7:$Q$60000,0))*1,"")</f>
        <v/>
      </c>
      <c r="AA448">
        <f>IFERROR(INDEX($I$7:$I$60000,MATCH(ROW()-6,$Q$7:$Q$60000,0))*1,"")</f>
        <v/>
      </c>
      <c r="AB448">
        <f>IFERROR(INDEX($J$7:$J$60000,MATCH(ROW()-6,$Q$7:$Q$60000,0))*1,"")</f>
        <v/>
      </c>
      <c r="AC448">
        <f>IFERROR(INDEX($K$7:$K$60000,MATCH(ROW()-6,$Q$7:$Q$60000,0))*1,"")</f>
        <v/>
      </c>
      <c r="AF448" s="9">
        <f>IF(OR($S448="",$S447=""),"",IF($B$5="diff",($T448-$T447),LN($T448/$T447)))</f>
        <v/>
      </c>
      <c r="AG448" s="9">
        <f>IF(OR($S448="",$S447=""),"",IF($C$5="diff",(U448-U447),LN(U448/U447)))</f>
        <v/>
      </c>
      <c r="AH448" s="9">
        <f>IF(OR($S448="",$S447=""),"",IF($D$5="diff",(V448-V447),LN(V448/V447)))</f>
        <v/>
      </c>
      <c r="AI448" s="9">
        <f>IF(OR($S448="",$S447=""),"",IF($E$5="diff",(W448-W447),LN(W448/W447)))</f>
        <v/>
      </c>
      <c r="AJ448" s="9">
        <f>IF(OR($S448="",$S447=""),"",IF($F$5="diff",(X448-X447),LN(X448/X447)))</f>
        <v/>
      </c>
      <c r="AK448" s="9">
        <f>IF(OR($S448="",$S447=""),"",IF($G$5="diff",(Y448-Y447),LN(Y448/Y447)))</f>
        <v/>
      </c>
      <c r="AL448" s="9">
        <f>IF(OR($S448="",$S447=""),"",IF($H$5="diff",(Z448-Z447),LN(Z448/Z447)))</f>
        <v/>
      </c>
      <c r="AM448" s="9">
        <f>IF(OR($S448="",$S447=""),"",IF($I$5="diff",(AA448-AA447),LN(AA448/AA447)))</f>
        <v/>
      </c>
      <c r="AN448" s="9">
        <f>IF(OR($S448="",$S447=""),"",IF($J$5="diff",(AB448-AB447),LN(AB448/AB447)))</f>
        <v/>
      </c>
      <c r="AO448" s="9">
        <f>IF(OR($S448="",$S447=""),"",IF($K$5="diff",(AC448-AC447),LN(AC448/AC447)))</f>
        <v/>
      </c>
      <c r="AR448" s="9">
        <f>IF($AF448="","",$AU$13+$AU$4*AG448+$AU$5*AH448+$AU$6*AI448+$AU$7*AJ448+$AU$8*AK448+$AU$9*AL448+$AU$10*AM448+$AU$11*AN448+$AU$12*AO448)</f>
        <v/>
      </c>
      <c r="AY448" s="10">
        <f>IF(AND((ROW()-7)&gt;=$Q$5,(ROW()-6)&lt;=$Q$3),INDEX(LINEST(OFFSET(AF448,1-$Q$5,0,$Q$5,1),OFFSET(AG448,1-$Q$5,0,$Q$5,9),TRUE,TRUE),1,10)*$Q$4,"")</f>
        <v/>
      </c>
      <c r="AZ448" s="9">
        <f>IF(AND((ROW()-7)&gt;=$Q$5,(ROW()-6)&lt;=$Q$3),INDEX(LINEST(OFFSET(AF448,1-$Q$5,0,$Q$5,1),OFFSET(AG448,1-$Q$5,0,$Q$5,9),TRUE,TRUE),1,9),"")</f>
        <v/>
      </c>
      <c r="BA448" s="9">
        <f>IF(AND((ROW()-7)&gt;=$Q$5,(ROW()-6)&lt;=$Q$3),INDEX(LINEST(OFFSET(AF448,1-$Q$5,0,$Q$5,1),OFFSET(AG448,1-$Q$5,0,$Q$5,9),TRUE,TRUE),1,8),"")</f>
        <v/>
      </c>
      <c r="BB448" s="9">
        <f>IF(AND((ROW()-7)&gt;=$Q$5,(ROW()-6)&lt;=$Q$3),INDEX(LINEST(OFFSET(AF448,1-$Q$5,0,$Q$5,1),OFFSET(AG448,1-$Q$5,0,$Q$5,9),TRUE,TRUE),1,7),"")</f>
        <v/>
      </c>
      <c r="BC448" s="9">
        <f>IF(AND((ROW()-7)&gt;=$Q$5,(ROW()-6)&lt;=$Q$3),INDEX(LINEST(OFFSET(AF448,1-$Q$5,0,$Q$5,1),OFFSET(AG448,1-$Q$5,0,$Q$5,9),TRUE,TRUE),1,6),"")</f>
        <v/>
      </c>
      <c r="BD448" s="9">
        <f>IF(AND((ROW()-7)&gt;=$Q$5,(ROW()-6)&lt;=$Q$3),INDEX(LINEST(OFFSET(AF448,1-$Q$5,0,$Q$5,1),OFFSET(AG448,1-$Q$5,0,$Q$5,9),TRUE,TRUE),1,5),"")</f>
        <v/>
      </c>
      <c r="BE448" s="9">
        <f>IF(AND((ROW()-7)&gt;=$Q$5,(ROW()-6)&lt;=$Q$3),INDEX(LINEST(OFFSET(AF448,1-$Q$5,0,$Q$5,1),OFFSET(AG448,1-$Q$5,0,$Q$5,9),TRUE,TRUE),1,4),"")</f>
        <v/>
      </c>
      <c r="BF448" s="9">
        <f>IF(AND((ROW()-7)&gt;=$Q$5,(ROW()-6)&lt;=$Q$3),INDEX(LINEST(OFFSET(AF448,1-$Q$5,0,$Q$5,1),OFFSET(AG448,1-$Q$5,0,$Q$5,9),TRUE,TRUE),1,3),"")</f>
        <v/>
      </c>
      <c r="BG448" s="9">
        <f>IF(AND((ROW()-7)&gt;=$Q$5,(ROW()-6)&lt;=$Q$3),INDEX(LINEST(OFFSET(AF448,1-$Q$5,0,$Q$5,1),OFFSET(AG448,1-$Q$5,0,$Q$5,9),TRUE,TRUE),1,2),"")</f>
        <v/>
      </c>
      <c r="BH448" s="9">
        <f>IF(AND((ROW()-7)&gt;=$Q$5,(ROW()-6)&lt;=$Q$3),INDEX(LINEST(OFFSET(AF448,1-$Q$5,0,$Q$5,1),OFFSET(AG448,1-$Q$5,0,$Q$5,9),TRUE,TRUE),1,1),"")</f>
        <v/>
      </c>
      <c r="BI448" s="10">
        <f>IF(AND((ROW()-7)&gt;=$Q$5,(ROW()-6)&lt;=$Q$3),INDEX(LINEST(OFFSET(AF448,1-$Q$5,0,$Q$5,1),OFFSET(AG448,1-$Q$5,0,$Q$5,9),TRUE,TRUE),3,1),"")</f>
        <v/>
      </c>
      <c r="BL448" s="9">
        <f>IF(AND((ROW()-6)&lt;=$Q$3,ISNUMBER(AY447)),AY447/$Q$4+AZ447*AG448+BA447*AH448+BB447*AI448+BC447*AJ448+BD447*AK448+BE447*AL448+BF447*AM448+BG447*AN448+BH447*AO448,"")</f>
        <v/>
      </c>
      <c r="BM448">
        <f>IF(ISNUMBER(BL448),AVERAGE(OFFSET(AF447,1-$Q$5,0,$Q$5,1)),"")</f>
        <v/>
      </c>
      <c r="BN448">
        <f>IF(ISNUMBER(BL448),(AF448-BL448)^2,"")</f>
        <v/>
      </c>
      <c r="BO448">
        <f>IF(ISNUMBER(BL448),AF448^2,"")</f>
        <v/>
      </c>
      <c r="BP448">
        <f>IF(ISNUMBER(BL448),(AF448-BM448)^2,"")</f>
        <v/>
      </c>
    </row>
    <row r="449">
      <c r="O449">
        <f>IF($R449="","",IF($Q$1="Weekly",INT(($R449-2)/7),IF($Q$1="Quarterly",YEAR($R449)*4+ROUNDUP(MONTH($R449)/3),YEAR($R449)*12+MONTH($R449))))</f>
        <v/>
      </c>
      <c r="P449">
        <f>IF($R449="","",IF($R450="",1,IF($O449&lt;&gt;$O450,1,0)))</f>
        <v/>
      </c>
      <c r="Q449">
        <f>IF($P449=1,SUM($P$7:$P449),"")</f>
        <v/>
      </c>
      <c r="R449">
        <f>IF($A449="","",IF(ISNUMBER($A449),$A449,IFERROR(DATEVALUE($A449),NA())))</f>
        <v/>
      </c>
      <c r="S449" s="7">
        <f>IFERROR(INDEX($R$7:$R$60000,MATCH(ROW()-6,$Q$7:$Q$60000,0)),"")</f>
        <v/>
      </c>
      <c r="T449">
        <f>IFERROR(INDEX($B$7:$B$60000,MATCH(ROW()-6,$Q$7:$Q$60000,0))*1,"")</f>
        <v/>
      </c>
      <c r="U449">
        <f>IFERROR(INDEX($C$7:$C$60000,MATCH(ROW()-6,$Q$7:$Q$60000,0))*1,"")</f>
        <v/>
      </c>
      <c r="V449">
        <f>IFERROR(INDEX($D$7:$D$60000,MATCH(ROW()-6,$Q$7:$Q$60000,0))*1,"")</f>
        <v/>
      </c>
      <c r="W449">
        <f>IFERROR(INDEX($E$7:$E$60000,MATCH(ROW()-6,$Q$7:$Q$60000,0))*1,"")</f>
        <v/>
      </c>
      <c r="X449">
        <f>IFERROR(INDEX($F$7:$F$60000,MATCH(ROW()-6,$Q$7:$Q$60000,0))*1,"")</f>
        <v/>
      </c>
      <c r="Y449">
        <f>IFERROR(INDEX($G$7:$G$60000,MATCH(ROW()-6,$Q$7:$Q$60000,0))*1,"")</f>
        <v/>
      </c>
      <c r="Z449">
        <f>IFERROR(INDEX($H$7:$H$60000,MATCH(ROW()-6,$Q$7:$Q$60000,0))*1,"")</f>
        <v/>
      </c>
      <c r="AA449">
        <f>IFERROR(INDEX($I$7:$I$60000,MATCH(ROW()-6,$Q$7:$Q$60000,0))*1,"")</f>
        <v/>
      </c>
      <c r="AB449">
        <f>IFERROR(INDEX($J$7:$J$60000,MATCH(ROW()-6,$Q$7:$Q$60000,0))*1,"")</f>
        <v/>
      </c>
      <c r="AC449">
        <f>IFERROR(INDEX($K$7:$K$60000,MATCH(ROW()-6,$Q$7:$Q$60000,0))*1,"")</f>
        <v/>
      </c>
      <c r="AF449" s="9">
        <f>IF(OR($S449="",$S448=""),"",IF($B$5="diff",($T449-$T448),LN($T449/$T448)))</f>
        <v/>
      </c>
      <c r="AG449" s="9">
        <f>IF(OR($S449="",$S448=""),"",IF($C$5="diff",(U449-U448),LN(U449/U448)))</f>
        <v/>
      </c>
      <c r="AH449" s="9">
        <f>IF(OR($S449="",$S448=""),"",IF($D$5="diff",(V449-V448),LN(V449/V448)))</f>
        <v/>
      </c>
      <c r="AI449" s="9">
        <f>IF(OR($S449="",$S448=""),"",IF($E$5="diff",(W449-W448),LN(W449/W448)))</f>
        <v/>
      </c>
      <c r="AJ449" s="9">
        <f>IF(OR($S449="",$S448=""),"",IF($F$5="diff",(X449-X448),LN(X449/X448)))</f>
        <v/>
      </c>
      <c r="AK449" s="9">
        <f>IF(OR($S449="",$S448=""),"",IF($G$5="diff",(Y449-Y448),LN(Y449/Y448)))</f>
        <v/>
      </c>
      <c r="AL449" s="9">
        <f>IF(OR($S449="",$S448=""),"",IF($H$5="diff",(Z449-Z448),LN(Z449/Z448)))</f>
        <v/>
      </c>
      <c r="AM449" s="9">
        <f>IF(OR($S449="",$S448=""),"",IF($I$5="diff",(AA449-AA448),LN(AA449/AA448)))</f>
        <v/>
      </c>
      <c r="AN449" s="9">
        <f>IF(OR($S449="",$S448=""),"",IF($J$5="diff",(AB449-AB448),LN(AB449/AB448)))</f>
        <v/>
      </c>
      <c r="AO449" s="9">
        <f>IF(OR($S449="",$S448=""),"",IF($K$5="diff",(AC449-AC448),LN(AC449/AC448)))</f>
        <v/>
      </c>
      <c r="AR449" s="9">
        <f>IF($AF449="","",$AU$13+$AU$4*AG449+$AU$5*AH449+$AU$6*AI449+$AU$7*AJ449+$AU$8*AK449+$AU$9*AL449+$AU$10*AM449+$AU$11*AN449+$AU$12*AO449)</f>
        <v/>
      </c>
      <c r="AY449" s="10">
        <f>IF(AND((ROW()-7)&gt;=$Q$5,(ROW()-6)&lt;=$Q$3),INDEX(LINEST(OFFSET(AF449,1-$Q$5,0,$Q$5,1),OFFSET(AG449,1-$Q$5,0,$Q$5,9),TRUE,TRUE),1,10)*$Q$4,"")</f>
        <v/>
      </c>
      <c r="AZ449" s="9">
        <f>IF(AND((ROW()-7)&gt;=$Q$5,(ROW()-6)&lt;=$Q$3),INDEX(LINEST(OFFSET(AF449,1-$Q$5,0,$Q$5,1),OFFSET(AG449,1-$Q$5,0,$Q$5,9),TRUE,TRUE),1,9),"")</f>
        <v/>
      </c>
      <c r="BA449" s="9">
        <f>IF(AND((ROW()-7)&gt;=$Q$5,(ROW()-6)&lt;=$Q$3),INDEX(LINEST(OFFSET(AF449,1-$Q$5,0,$Q$5,1),OFFSET(AG449,1-$Q$5,0,$Q$5,9),TRUE,TRUE),1,8),"")</f>
        <v/>
      </c>
      <c r="BB449" s="9">
        <f>IF(AND((ROW()-7)&gt;=$Q$5,(ROW()-6)&lt;=$Q$3),INDEX(LINEST(OFFSET(AF449,1-$Q$5,0,$Q$5,1),OFFSET(AG449,1-$Q$5,0,$Q$5,9),TRUE,TRUE),1,7),"")</f>
        <v/>
      </c>
      <c r="BC449" s="9">
        <f>IF(AND((ROW()-7)&gt;=$Q$5,(ROW()-6)&lt;=$Q$3),INDEX(LINEST(OFFSET(AF449,1-$Q$5,0,$Q$5,1),OFFSET(AG449,1-$Q$5,0,$Q$5,9),TRUE,TRUE),1,6),"")</f>
        <v/>
      </c>
      <c r="BD449" s="9">
        <f>IF(AND((ROW()-7)&gt;=$Q$5,(ROW()-6)&lt;=$Q$3),INDEX(LINEST(OFFSET(AF449,1-$Q$5,0,$Q$5,1),OFFSET(AG449,1-$Q$5,0,$Q$5,9),TRUE,TRUE),1,5),"")</f>
        <v/>
      </c>
      <c r="BE449" s="9">
        <f>IF(AND((ROW()-7)&gt;=$Q$5,(ROW()-6)&lt;=$Q$3),INDEX(LINEST(OFFSET(AF449,1-$Q$5,0,$Q$5,1),OFFSET(AG449,1-$Q$5,0,$Q$5,9),TRUE,TRUE),1,4),"")</f>
        <v/>
      </c>
      <c r="BF449" s="9">
        <f>IF(AND((ROW()-7)&gt;=$Q$5,(ROW()-6)&lt;=$Q$3),INDEX(LINEST(OFFSET(AF449,1-$Q$5,0,$Q$5,1),OFFSET(AG449,1-$Q$5,0,$Q$5,9),TRUE,TRUE),1,3),"")</f>
        <v/>
      </c>
      <c r="BG449" s="9">
        <f>IF(AND((ROW()-7)&gt;=$Q$5,(ROW()-6)&lt;=$Q$3),INDEX(LINEST(OFFSET(AF449,1-$Q$5,0,$Q$5,1),OFFSET(AG449,1-$Q$5,0,$Q$5,9),TRUE,TRUE),1,2),"")</f>
        <v/>
      </c>
      <c r="BH449" s="9">
        <f>IF(AND((ROW()-7)&gt;=$Q$5,(ROW()-6)&lt;=$Q$3),INDEX(LINEST(OFFSET(AF449,1-$Q$5,0,$Q$5,1),OFFSET(AG449,1-$Q$5,0,$Q$5,9),TRUE,TRUE),1,1),"")</f>
        <v/>
      </c>
      <c r="BI449" s="10">
        <f>IF(AND((ROW()-7)&gt;=$Q$5,(ROW()-6)&lt;=$Q$3),INDEX(LINEST(OFFSET(AF449,1-$Q$5,0,$Q$5,1),OFFSET(AG449,1-$Q$5,0,$Q$5,9),TRUE,TRUE),3,1),"")</f>
        <v/>
      </c>
      <c r="BL449" s="9">
        <f>IF(AND((ROW()-6)&lt;=$Q$3,ISNUMBER(AY448)),AY448/$Q$4+AZ448*AG449+BA448*AH449+BB448*AI449+BC448*AJ449+BD448*AK449+BE448*AL449+BF448*AM449+BG448*AN449+BH448*AO449,"")</f>
        <v/>
      </c>
      <c r="BM449">
        <f>IF(ISNUMBER(BL449),AVERAGE(OFFSET(AF448,1-$Q$5,0,$Q$5,1)),"")</f>
        <v/>
      </c>
      <c r="BN449">
        <f>IF(ISNUMBER(BL449),(AF449-BL449)^2,"")</f>
        <v/>
      </c>
      <c r="BO449">
        <f>IF(ISNUMBER(BL449),AF449^2,"")</f>
        <v/>
      </c>
      <c r="BP449">
        <f>IF(ISNUMBER(BL449),(AF449-BM449)^2,"")</f>
        <v/>
      </c>
    </row>
    <row r="450">
      <c r="O450">
        <f>IF($R450="","",IF($Q$1="Weekly",INT(($R450-2)/7),IF($Q$1="Quarterly",YEAR($R450)*4+ROUNDUP(MONTH($R450)/3),YEAR($R450)*12+MONTH($R450))))</f>
        <v/>
      </c>
      <c r="P450">
        <f>IF($R450="","",IF($R451="",1,IF($O450&lt;&gt;$O451,1,0)))</f>
        <v/>
      </c>
      <c r="Q450">
        <f>IF($P450=1,SUM($P$7:$P450),"")</f>
        <v/>
      </c>
      <c r="R450">
        <f>IF($A450="","",IF(ISNUMBER($A450),$A450,IFERROR(DATEVALUE($A450),NA())))</f>
        <v/>
      </c>
      <c r="S450" s="7">
        <f>IFERROR(INDEX($R$7:$R$60000,MATCH(ROW()-6,$Q$7:$Q$60000,0)),"")</f>
        <v/>
      </c>
      <c r="T450">
        <f>IFERROR(INDEX($B$7:$B$60000,MATCH(ROW()-6,$Q$7:$Q$60000,0))*1,"")</f>
        <v/>
      </c>
      <c r="U450">
        <f>IFERROR(INDEX($C$7:$C$60000,MATCH(ROW()-6,$Q$7:$Q$60000,0))*1,"")</f>
        <v/>
      </c>
      <c r="V450">
        <f>IFERROR(INDEX($D$7:$D$60000,MATCH(ROW()-6,$Q$7:$Q$60000,0))*1,"")</f>
        <v/>
      </c>
      <c r="W450">
        <f>IFERROR(INDEX($E$7:$E$60000,MATCH(ROW()-6,$Q$7:$Q$60000,0))*1,"")</f>
        <v/>
      </c>
      <c r="X450">
        <f>IFERROR(INDEX($F$7:$F$60000,MATCH(ROW()-6,$Q$7:$Q$60000,0))*1,"")</f>
        <v/>
      </c>
      <c r="Y450">
        <f>IFERROR(INDEX($G$7:$G$60000,MATCH(ROW()-6,$Q$7:$Q$60000,0))*1,"")</f>
        <v/>
      </c>
      <c r="Z450">
        <f>IFERROR(INDEX($H$7:$H$60000,MATCH(ROW()-6,$Q$7:$Q$60000,0))*1,"")</f>
        <v/>
      </c>
      <c r="AA450">
        <f>IFERROR(INDEX($I$7:$I$60000,MATCH(ROW()-6,$Q$7:$Q$60000,0))*1,"")</f>
        <v/>
      </c>
      <c r="AB450">
        <f>IFERROR(INDEX($J$7:$J$60000,MATCH(ROW()-6,$Q$7:$Q$60000,0))*1,"")</f>
        <v/>
      </c>
      <c r="AC450">
        <f>IFERROR(INDEX($K$7:$K$60000,MATCH(ROW()-6,$Q$7:$Q$60000,0))*1,"")</f>
        <v/>
      </c>
      <c r="AF450" s="9">
        <f>IF(OR($S450="",$S449=""),"",IF($B$5="diff",($T450-$T449),LN($T450/$T449)))</f>
        <v/>
      </c>
      <c r="AG450" s="9">
        <f>IF(OR($S450="",$S449=""),"",IF($C$5="diff",(U450-U449),LN(U450/U449)))</f>
        <v/>
      </c>
      <c r="AH450" s="9">
        <f>IF(OR($S450="",$S449=""),"",IF($D$5="diff",(V450-V449),LN(V450/V449)))</f>
        <v/>
      </c>
      <c r="AI450" s="9">
        <f>IF(OR($S450="",$S449=""),"",IF($E$5="diff",(W450-W449),LN(W450/W449)))</f>
        <v/>
      </c>
      <c r="AJ450" s="9">
        <f>IF(OR($S450="",$S449=""),"",IF($F$5="diff",(X450-X449),LN(X450/X449)))</f>
        <v/>
      </c>
      <c r="AK450" s="9">
        <f>IF(OR($S450="",$S449=""),"",IF($G$5="diff",(Y450-Y449),LN(Y450/Y449)))</f>
        <v/>
      </c>
      <c r="AL450" s="9">
        <f>IF(OR($S450="",$S449=""),"",IF($H$5="diff",(Z450-Z449),LN(Z450/Z449)))</f>
        <v/>
      </c>
      <c r="AM450" s="9">
        <f>IF(OR($S450="",$S449=""),"",IF($I$5="diff",(AA450-AA449),LN(AA450/AA449)))</f>
        <v/>
      </c>
      <c r="AN450" s="9">
        <f>IF(OR($S450="",$S449=""),"",IF($J$5="diff",(AB450-AB449),LN(AB450/AB449)))</f>
        <v/>
      </c>
      <c r="AO450" s="9">
        <f>IF(OR($S450="",$S449=""),"",IF($K$5="diff",(AC450-AC449),LN(AC450/AC449)))</f>
        <v/>
      </c>
      <c r="AR450" s="9">
        <f>IF($AF450="","",$AU$13+$AU$4*AG450+$AU$5*AH450+$AU$6*AI450+$AU$7*AJ450+$AU$8*AK450+$AU$9*AL450+$AU$10*AM450+$AU$11*AN450+$AU$12*AO450)</f>
        <v/>
      </c>
      <c r="AY450" s="10">
        <f>IF(AND((ROW()-7)&gt;=$Q$5,(ROW()-6)&lt;=$Q$3),INDEX(LINEST(OFFSET(AF450,1-$Q$5,0,$Q$5,1),OFFSET(AG450,1-$Q$5,0,$Q$5,9),TRUE,TRUE),1,10)*$Q$4,"")</f>
        <v/>
      </c>
      <c r="AZ450" s="9">
        <f>IF(AND((ROW()-7)&gt;=$Q$5,(ROW()-6)&lt;=$Q$3),INDEX(LINEST(OFFSET(AF450,1-$Q$5,0,$Q$5,1),OFFSET(AG450,1-$Q$5,0,$Q$5,9),TRUE,TRUE),1,9),"")</f>
        <v/>
      </c>
      <c r="BA450" s="9">
        <f>IF(AND((ROW()-7)&gt;=$Q$5,(ROW()-6)&lt;=$Q$3),INDEX(LINEST(OFFSET(AF450,1-$Q$5,0,$Q$5,1),OFFSET(AG450,1-$Q$5,0,$Q$5,9),TRUE,TRUE),1,8),"")</f>
        <v/>
      </c>
      <c r="BB450" s="9">
        <f>IF(AND((ROW()-7)&gt;=$Q$5,(ROW()-6)&lt;=$Q$3),INDEX(LINEST(OFFSET(AF450,1-$Q$5,0,$Q$5,1),OFFSET(AG450,1-$Q$5,0,$Q$5,9),TRUE,TRUE),1,7),"")</f>
        <v/>
      </c>
      <c r="BC450" s="9">
        <f>IF(AND((ROW()-7)&gt;=$Q$5,(ROW()-6)&lt;=$Q$3),INDEX(LINEST(OFFSET(AF450,1-$Q$5,0,$Q$5,1),OFFSET(AG450,1-$Q$5,0,$Q$5,9),TRUE,TRUE),1,6),"")</f>
        <v/>
      </c>
      <c r="BD450" s="9">
        <f>IF(AND((ROW()-7)&gt;=$Q$5,(ROW()-6)&lt;=$Q$3),INDEX(LINEST(OFFSET(AF450,1-$Q$5,0,$Q$5,1),OFFSET(AG450,1-$Q$5,0,$Q$5,9),TRUE,TRUE),1,5),"")</f>
        <v/>
      </c>
      <c r="BE450" s="9">
        <f>IF(AND((ROW()-7)&gt;=$Q$5,(ROW()-6)&lt;=$Q$3),INDEX(LINEST(OFFSET(AF450,1-$Q$5,0,$Q$5,1),OFFSET(AG450,1-$Q$5,0,$Q$5,9),TRUE,TRUE),1,4),"")</f>
        <v/>
      </c>
      <c r="BF450" s="9">
        <f>IF(AND((ROW()-7)&gt;=$Q$5,(ROW()-6)&lt;=$Q$3),INDEX(LINEST(OFFSET(AF450,1-$Q$5,0,$Q$5,1),OFFSET(AG450,1-$Q$5,0,$Q$5,9),TRUE,TRUE),1,3),"")</f>
        <v/>
      </c>
      <c r="BG450" s="9">
        <f>IF(AND((ROW()-7)&gt;=$Q$5,(ROW()-6)&lt;=$Q$3),INDEX(LINEST(OFFSET(AF450,1-$Q$5,0,$Q$5,1),OFFSET(AG450,1-$Q$5,0,$Q$5,9),TRUE,TRUE),1,2),"")</f>
        <v/>
      </c>
      <c r="BH450" s="9">
        <f>IF(AND((ROW()-7)&gt;=$Q$5,(ROW()-6)&lt;=$Q$3),INDEX(LINEST(OFFSET(AF450,1-$Q$5,0,$Q$5,1),OFFSET(AG450,1-$Q$5,0,$Q$5,9),TRUE,TRUE),1,1),"")</f>
        <v/>
      </c>
      <c r="BI450" s="10">
        <f>IF(AND((ROW()-7)&gt;=$Q$5,(ROW()-6)&lt;=$Q$3),INDEX(LINEST(OFFSET(AF450,1-$Q$5,0,$Q$5,1),OFFSET(AG450,1-$Q$5,0,$Q$5,9),TRUE,TRUE),3,1),"")</f>
        <v/>
      </c>
      <c r="BL450" s="9">
        <f>IF(AND((ROW()-6)&lt;=$Q$3,ISNUMBER(AY449)),AY449/$Q$4+AZ449*AG450+BA449*AH450+BB449*AI450+BC449*AJ450+BD449*AK450+BE449*AL450+BF449*AM450+BG449*AN450+BH449*AO450,"")</f>
        <v/>
      </c>
      <c r="BM450">
        <f>IF(ISNUMBER(BL450),AVERAGE(OFFSET(AF449,1-$Q$5,0,$Q$5,1)),"")</f>
        <v/>
      </c>
      <c r="BN450">
        <f>IF(ISNUMBER(BL450),(AF450-BL450)^2,"")</f>
        <v/>
      </c>
      <c r="BO450">
        <f>IF(ISNUMBER(BL450),AF450^2,"")</f>
        <v/>
      </c>
      <c r="BP450">
        <f>IF(ISNUMBER(BL450),(AF450-BM450)^2,"")</f>
        <v/>
      </c>
    </row>
    <row r="451">
      <c r="O451">
        <f>IF($R451="","",IF($Q$1="Weekly",INT(($R451-2)/7),IF($Q$1="Quarterly",YEAR($R451)*4+ROUNDUP(MONTH($R451)/3),YEAR($R451)*12+MONTH($R451))))</f>
        <v/>
      </c>
      <c r="P451">
        <f>IF($R451="","",IF($R452="",1,IF($O451&lt;&gt;$O452,1,0)))</f>
        <v/>
      </c>
      <c r="Q451">
        <f>IF($P451=1,SUM($P$7:$P451),"")</f>
        <v/>
      </c>
      <c r="R451">
        <f>IF($A451="","",IF(ISNUMBER($A451),$A451,IFERROR(DATEVALUE($A451),NA())))</f>
        <v/>
      </c>
      <c r="S451" s="7">
        <f>IFERROR(INDEX($R$7:$R$60000,MATCH(ROW()-6,$Q$7:$Q$60000,0)),"")</f>
        <v/>
      </c>
      <c r="T451">
        <f>IFERROR(INDEX($B$7:$B$60000,MATCH(ROW()-6,$Q$7:$Q$60000,0))*1,"")</f>
        <v/>
      </c>
      <c r="U451">
        <f>IFERROR(INDEX($C$7:$C$60000,MATCH(ROW()-6,$Q$7:$Q$60000,0))*1,"")</f>
        <v/>
      </c>
      <c r="V451">
        <f>IFERROR(INDEX($D$7:$D$60000,MATCH(ROW()-6,$Q$7:$Q$60000,0))*1,"")</f>
        <v/>
      </c>
      <c r="W451">
        <f>IFERROR(INDEX($E$7:$E$60000,MATCH(ROW()-6,$Q$7:$Q$60000,0))*1,"")</f>
        <v/>
      </c>
      <c r="X451">
        <f>IFERROR(INDEX($F$7:$F$60000,MATCH(ROW()-6,$Q$7:$Q$60000,0))*1,"")</f>
        <v/>
      </c>
      <c r="Y451">
        <f>IFERROR(INDEX($G$7:$G$60000,MATCH(ROW()-6,$Q$7:$Q$60000,0))*1,"")</f>
        <v/>
      </c>
      <c r="Z451">
        <f>IFERROR(INDEX($H$7:$H$60000,MATCH(ROW()-6,$Q$7:$Q$60000,0))*1,"")</f>
        <v/>
      </c>
      <c r="AA451">
        <f>IFERROR(INDEX($I$7:$I$60000,MATCH(ROW()-6,$Q$7:$Q$60000,0))*1,"")</f>
        <v/>
      </c>
      <c r="AB451">
        <f>IFERROR(INDEX($J$7:$J$60000,MATCH(ROW()-6,$Q$7:$Q$60000,0))*1,"")</f>
        <v/>
      </c>
      <c r="AC451">
        <f>IFERROR(INDEX($K$7:$K$60000,MATCH(ROW()-6,$Q$7:$Q$60000,0))*1,"")</f>
        <v/>
      </c>
      <c r="AF451" s="9">
        <f>IF(OR($S451="",$S450=""),"",IF($B$5="diff",($T451-$T450),LN($T451/$T450)))</f>
        <v/>
      </c>
      <c r="AG451" s="9">
        <f>IF(OR($S451="",$S450=""),"",IF($C$5="diff",(U451-U450),LN(U451/U450)))</f>
        <v/>
      </c>
      <c r="AH451" s="9">
        <f>IF(OR($S451="",$S450=""),"",IF($D$5="diff",(V451-V450),LN(V451/V450)))</f>
        <v/>
      </c>
      <c r="AI451" s="9">
        <f>IF(OR($S451="",$S450=""),"",IF($E$5="diff",(W451-W450),LN(W451/W450)))</f>
        <v/>
      </c>
      <c r="AJ451" s="9">
        <f>IF(OR($S451="",$S450=""),"",IF($F$5="diff",(X451-X450),LN(X451/X450)))</f>
        <v/>
      </c>
      <c r="AK451" s="9">
        <f>IF(OR($S451="",$S450=""),"",IF($G$5="diff",(Y451-Y450),LN(Y451/Y450)))</f>
        <v/>
      </c>
      <c r="AL451" s="9">
        <f>IF(OR($S451="",$S450=""),"",IF($H$5="diff",(Z451-Z450),LN(Z451/Z450)))</f>
        <v/>
      </c>
      <c r="AM451" s="9">
        <f>IF(OR($S451="",$S450=""),"",IF($I$5="diff",(AA451-AA450),LN(AA451/AA450)))</f>
        <v/>
      </c>
      <c r="AN451" s="9">
        <f>IF(OR($S451="",$S450=""),"",IF($J$5="diff",(AB451-AB450),LN(AB451/AB450)))</f>
        <v/>
      </c>
      <c r="AO451" s="9">
        <f>IF(OR($S451="",$S450=""),"",IF($K$5="diff",(AC451-AC450),LN(AC451/AC450)))</f>
        <v/>
      </c>
      <c r="AR451" s="9">
        <f>IF($AF451="","",$AU$13+$AU$4*AG451+$AU$5*AH451+$AU$6*AI451+$AU$7*AJ451+$AU$8*AK451+$AU$9*AL451+$AU$10*AM451+$AU$11*AN451+$AU$12*AO451)</f>
        <v/>
      </c>
      <c r="AY451" s="10">
        <f>IF(AND((ROW()-7)&gt;=$Q$5,(ROW()-6)&lt;=$Q$3),INDEX(LINEST(OFFSET(AF451,1-$Q$5,0,$Q$5,1),OFFSET(AG451,1-$Q$5,0,$Q$5,9),TRUE,TRUE),1,10)*$Q$4,"")</f>
        <v/>
      </c>
      <c r="AZ451" s="9">
        <f>IF(AND((ROW()-7)&gt;=$Q$5,(ROW()-6)&lt;=$Q$3),INDEX(LINEST(OFFSET(AF451,1-$Q$5,0,$Q$5,1),OFFSET(AG451,1-$Q$5,0,$Q$5,9),TRUE,TRUE),1,9),"")</f>
        <v/>
      </c>
      <c r="BA451" s="9">
        <f>IF(AND((ROW()-7)&gt;=$Q$5,(ROW()-6)&lt;=$Q$3),INDEX(LINEST(OFFSET(AF451,1-$Q$5,0,$Q$5,1),OFFSET(AG451,1-$Q$5,0,$Q$5,9),TRUE,TRUE),1,8),"")</f>
        <v/>
      </c>
      <c r="BB451" s="9">
        <f>IF(AND((ROW()-7)&gt;=$Q$5,(ROW()-6)&lt;=$Q$3),INDEX(LINEST(OFFSET(AF451,1-$Q$5,0,$Q$5,1),OFFSET(AG451,1-$Q$5,0,$Q$5,9),TRUE,TRUE),1,7),"")</f>
        <v/>
      </c>
      <c r="BC451" s="9">
        <f>IF(AND((ROW()-7)&gt;=$Q$5,(ROW()-6)&lt;=$Q$3),INDEX(LINEST(OFFSET(AF451,1-$Q$5,0,$Q$5,1),OFFSET(AG451,1-$Q$5,0,$Q$5,9),TRUE,TRUE),1,6),"")</f>
        <v/>
      </c>
      <c r="BD451" s="9">
        <f>IF(AND((ROW()-7)&gt;=$Q$5,(ROW()-6)&lt;=$Q$3),INDEX(LINEST(OFFSET(AF451,1-$Q$5,0,$Q$5,1),OFFSET(AG451,1-$Q$5,0,$Q$5,9),TRUE,TRUE),1,5),"")</f>
        <v/>
      </c>
      <c r="BE451" s="9">
        <f>IF(AND((ROW()-7)&gt;=$Q$5,(ROW()-6)&lt;=$Q$3),INDEX(LINEST(OFFSET(AF451,1-$Q$5,0,$Q$5,1),OFFSET(AG451,1-$Q$5,0,$Q$5,9),TRUE,TRUE),1,4),"")</f>
        <v/>
      </c>
      <c r="BF451" s="9">
        <f>IF(AND((ROW()-7)&gt;=$Q$5,(ROW()-6)&lt;=$Q$3),INDEX(LINEST(OFFSET(AF451,1-$Q$5,0,$Q$5,1),OFFSET(AG451,1-$Q$5,0,$Q$5,9),TRUE,TRUE),1,3),"")</f>
        <v/>
      </c>
      <c r="BG451" s="9">
        <f>IF(AND((ROW()-7)&gt;=$Q$5,(ROW()-6)&lt;=$Q$3),INDEX(LINEST(OFFSET(AF451,1-$Q$5,0,$Q$5,1),OFFSET(AG451,1-$Q$5,0,$Q$5,9),TRUE,TRUE),1,2),"")</f>
        <v/>
      </c>
      <c r="BH451" s="9">
        <f>IF(AND((ROW()-7)&gt;=$Q$5,(ROW()-6)&lt;=$Q$3),INDEX(LINEST(OFFSET(AF451,1-$Q$5,0,$Q$5,1),OFFSET(AG451,1-$Q$5,0,$Q$5,9),TRUE,TRUE),1,1),"")</f>
        <v/>
      </c>
      <c r="BI451" s="10">
        <f>IF(AND((ROW()-7)&gt;=$Q$5,(ROW()-6)&lt;=$Q$3),INDEX(LINEST(OFFSET(AF451,1-$Q$5,0,$Q$5,1),OFFSET(AG451,1-$Q$5,0,$Q$5,9),TRUE,TRUE),3,1),"")</f>
        <v/>
      </c>
      <c r="BL451" s="9">
        <f>IF(AND((ROW()-6)&lt;=$Q$3,ISNUMBER(AY450)),AY450/$Q$4+AZ450*AG451+BA450*AH451+BB450*AI451+BC450*AJ451+BD450*AK451+BE450*AL451+BF450*AM451+BG450*AN451+BH450*AO451,"")</f>
        <v/>
      </c>
      <c r="BM451">
        <f>IF(ISNUMBER(BL451),AVERAGE(OFFSET(AF450,1-$Q$5,0,$Q$5,1)),"")</f>
        <v/>
      </c>
      <c r="BN451">
        <f>IF(ISNUMBER(BL451),(AF451-BL451)^2,"")</f>
        <v/>
      </c>
      <c r="BO451">
        <f>IF(ISNUMBER(BL451),AF451^2,"")</f>
        <v/>
      </c>
      <c r="BP451">
        <f>IF(ISNUMBER(BL451),(AF451-BM451)^2,"")</f>
        <v/>
      </c>
    </row>
    <row r="452">
      <c r="O452">
        <f>IF($R452="","",IF($Q$1="Weekly",INT(($R452-2)/7),IF($Q$1="Quarterly",YEAR($R452)*4+ROUNDUP(MONTH($R452)/3),YEAR($R452)*12+MONTH($R452))))</f>
        <v/>
      </c>
      <c r="P452">
        <f>IF($R452="","",IF($R453="",1,IF($O452&lt;&gt;$O453,1,0)))</f>
        <v/>
      </c>
      <c r="Q452">
        <f>IF($P452=1,SUM($P$7:$P452),"")</f>
        <v/>
      </c>
      <c r="R452">
        <f>IF($A452="","",IF(ISNUMBER($A452),$A452,IFERROR(DATEVALUE($A452),NA())))</f>
        <v/>
      </c>
      <c r="S452" s="7">
        <f>IFERROR(INDEX($R$7:$R$60000,MATCH(ROW()-6,$Q$7:$Q$60000,0)),"")</f>
        <v/>
      </c>
      <c r="T452">
        <f>IFERROR(INDEX($B$7:$B$60000,MATCH(ROW()-6,$Q$7:$Q$60000,0))*1,"")</f>
        <v/>
      </c>
      <c r="U452">
        <f>IFERROR(INDEX($C$7:$C$60000,MATCH(ROW()-6,$Q$7:$Q$60000,0))*1,"")</f>
        <v/>
      </c>
      <c r="V452">
        <f>IFERROR(INDEX($D$7:$D$60000,MATCH(ROW()-6,$Q$7:$Q$60000,0))*1,"")</f>
        <v/>
      </c>
      <c r="W452">
        <f>IFERROR(INDEX($E$7:$E$60000,MATCH(ROW()-6,$Q$7:$Q$60000,0))*1,"")</f>
        <v/>
      </c>
      <c r="X452">
        <f>IFERROR(INDEX($F$7:$F$60000,MATCH(ROW()-6,$Q$7:$Q$60000,0))*1,"")</f>
        <v/>
      </c>
      <c r="Y452">
        <f>IFERROR(INDEX($G$7:$G$60000,MATCH(ROW()-6,$Q$7:$Q$60000,0))*1,"")</f>
        <v/>
      </c>
      <c r="Z452">
        <f>IFERROR(INDEX($H$7:$H$60000,MATCH(ROW()-6,$Q$7:$Q$60000,0))*1,"")</f>
        <v/>
      </c>
      <c r="AA452">
        <f>IFERROR(INDEX($I$7:$I$60000,MATCH(ROW()-6,$Q$7:$Q$60000,0))*1,"")</f>
        <v/>
      </c>
      <c r="AB452">
        <f>IFERROR(INDEX($J$7:$J$60000,MATCH(ROW()-6,$Q$7:$Q$60000,0))*1,"")</f>
        <v/>
      </c>
      <c r="AC452">
        <f>IFERROR(INDEX($K$7:$K$60000,MATCH(ROW()-6,$Q$7:$Q$60000,0))*1,"")</f>
        <v/>
      </c>
      <c r="AF452" s="9">
        <f>IF(OR($S452="",$S451=""),"",IF($B$5="diff",($T452-$T451),LN($T452/$T451)))</f>
        <v/>
      </c>
      <c r="AG452" s="9">
        <f>IF(OR($S452="",$S451=""),"",IF($C$5="diff",(U452-U451),LN(U452/U451)))</f>
        <v/>
      </c>
      <c r="AH452" s="9">
        <f>IF(OR($S452="",$S451=""),"",IF($D$5="diff",(V452-V451),LN(V452/V451)))</f>
        <v/>
      </c>
      <c r="AI452" s="9">
        <f>IF(OR($S452="",$S451=""),"",IF($E$5="diff",(W452-W451),LN(W452/W451)))</f>
        <v/>
      </c>
      <c r="AJ452" s="9">
        <f>IF(OR($S452="",$S451=""),"",IF($F$5="diff",(X452-X451),LN(X452/X451)))</f>
        <v/>
      </c>
      <c r="AK452" s="9">
        <f>IF(OR($S452="",$S451=""),"",IF($G$5="diff",(Y452-Y451),LN(Y452/Y451)))</f>
        <v/>
      </c>
      <c r="AL452" s="9">
        <f>IF(OR($S452="",$S451=""),"",IF($H$5="diff",(Z452-Z451),LN(Z452/Z451)))</f>
        <v/>
      </c>
      <c r="AM452" s="9">
        <f>IF(OR($S452="",$S451=""),"",IF($I$5="diff",(AA452-AA451),LN(AA452/AA451)))</f>
        <v/>
      </c>
      <c r="AN452" s="9">
        <f>IF(OR($S452="",$S451=""),"",IF($J$5="diff",(AB452-AB451),LN(AB452/AB451)))</f>
        <v/>
      </c>
      <c r="AO452" s="9">
        <f>IF(OR($S452="",$S451=""),"",IF($K$5="diff",(AC452-AC451),LN(AC452/AC451)))</f>
        <v/>
      </c>
      <c r="AR452" s="9">
        <f>IF($AF452="","",$AU$13+$AU$4*AG452+$AU$5*AH452+$AU$6*AI452+$AU$7*AJ452+$AU$8*AK452+$AU$9*AL452+$AU$10*AM452+$AU$11*AN452+$AU$12*AO452)</f>
        <v/>
      </c>
      <c r="AY452" s="10">
        <f>IF(AND((ROW()-7)&gt;=$Q$5,(ROW()-6)&lt;=$Q$3),INDEX(LINEST(OFFSET(AF452,1-$Q$5,0,$Q$5,1),OFFSET(AG452,1-$Q$5,0,$Q$5,9),TRUE,TRUE),1,10)*$Q$4,"")</f>
        <v/>
      </c>
      <c r="AZ452" s="9">
        <f>IF(AND((ROW()-7)&gt;=$Q$5,(ROW()-6)&lt;=$Q$3),INDEX(LINEST(OFFSET(AF452,1-$Q$5,0,$Q$5,1),OFFSET(AG452,1-$Q$5,0,$Q$5,9),TRUE,TRUE),1,9),"")</f>
        <v/>
      </c>
      <c r="BA452" s="9">
        <f>IF(AND((ROW()-7)&gt;=$Q$5,(ROW()-6)&lt;=$Q$3),INDEX(LINEST(OFFSET(AF452,1-$Q$5,0,$Q$5,1),OFFSET(AG452,1-$Q$5,0,$Q$5,9),TRUE,TRUE),1,8),"")</f>
        <v/>
      </c>
      <c r="BB452" s="9">
        <f>IF(AND((ROW()-7)&gt;=$Q$5,(ROW()-6)&lt;=$Q$3),INDEX(LINEST(OFFSET(AF452,1-$Q$5,0,$Q$5,1),OFFSET(AG452,1-$Q$5,0,$Q$5,9),TRUE,TRUE),1,7),"")</f>
        <v/>
      </c>
      <c r="BC452" s="9">
        <f>IF(AND((ROW()-7)&gt;=$Q$5,(ROW()-6)&lt;=$Q$3),INDEX(LINEST(OFFSET(AF452,1-$Q$5,0,$Q$5,1),OFFSET(AG452,1-$Q$5,0,$Q$5,9),TRUE,TRUE),1,6),"")</f>
        <v/>
      </c>
      <c r="BD452" s="9">
        <f>IF(AND((ROW()-7)&gt;=$Q$5,(ROW()-6)&lt;=$Q$3),INDEX(LINEST(OFFSET(AF452,1-$Q$5,0,$Q$5,1),OFFSET(AG452,1-$Q$5,0,$Q$5,9),TRUE,TRUE),1,5),"")</f>
        <v/>
      </c>
      <c r="BE452" s="9">
        <f>IF(AND((ROW()-7)&gt;=$Q$5,(ROW()-6)&lt;=$Q$3),INDEX(LINEST(OFFSET(AF452,1-$Q$5,0,$Q$5,1),OFFSET(AG452,1-$Q$5,0,$Q$5,9),TRUE,TRUE),1,4),"")</f>
        <v/>
      </c>
      <c r="BF452" s="9">
        <f>IF(AND((ROW()-7)&gt;=$Q$5,(ROW()-6)&lt;=$Q$3),INDEX(LINEST(OFFSET(AF452,1-$Q$5,0,$Q$5,1),OFFSET(AG452,1-$Q$5,0,$Q$5,9),TRUE,TRUE),1,3),"")</f>
        <v/>
      </c>
      <c r="BG452" s="9">
        <f>IF(AND((ROW()-7)&gt;=$Q$5,(ROW()-6)&lt;=$Q$3),INDEX(LINEST(OFFSET(AF452,1-$Q$5,0,$Q$5,1),OFFSET(AG452,1-$Q$5,0,$Q$5,9),TRUE,TRUE),1,2),"")</f>
        <v/>
      </c>
      <c r="BH452" s="9">
        <f>IF(AND((ROW()-7)&gt;=$Q$5,(ROW()-6)&lt;=$Q$3),INDEX(LINEST(OFFSET(AF452,1-$Q$5,0,$Q$5,1),OFFSET(AG452,1-$Q$5,0,$Q$5,9),TRUE,TRUE),1,1),"")</f>
        <v/>
      </c>
      <c r="BI452" s="10">
        <f>IF(AND((ROW()-7)&gt;=$Q$5,(ROW()-6)&lt;=$Q$3),INDEX(LINEST(OFFSET(AF452,1-$Q$5,0,$Q$5,1),OFFSET(AG452,1-$Q$5,0,$Q$5,9),TRUE,TRUE),3,1),"")</f>
        <v/>
      </c>
      <c r="BL452" s="9">
        <f>IF(AND((ROW()-6)&lt;=$Q$3,ISNUMBER(AY451)),AY451/$Q$4+AZ451*AG452+BA451*AH452+BB451*AI452+BC451*AJ452+BD451*AK452+BE451*AL452+BF451*AM452+BG451*AN452+BH451*AO452,"")</f>
        <v/>
      </c>
      <c r="BM452">
        <f>IF(ISNUMBER(BL452),AVERAGE(OFFSET(AF451,1-$Q$5,0,$Q$5,1)),"")</f>
        <v/>
      </c>
      <c r="BN452">
        <f>IF(ISNUMBER(BL452),(AF452-BL452)^2,"")</f>
        <v/>
      </c>
      <c r="BO452">
        <f>IF(ISNUMBER(BL452),AF452^2,"")</f>
        <v/>
      </c>
      <c r="BP452">
        <f>IF(ISNUMBER(BL452),(AF452-BM452)^2,"")</f>
        <v/>
      </c>
    </row>
    <row r="453">
      <c r="O453">
        <f>IF($R453="","",IF($Q$1="Weekly",INT(($R453-2)/7),IF($Q$1="Quarterly",YEAR($R453)*4+ROUNDUP(MONTH($R453)/3),YEAR($R453)*12+MONTH($R453))))</f>
        <v/>
      </c>
      <c r="P453">
        <f>IF($R453="","",IF($R454="",1,IF($O453&lt;&gt;$O454,1,0)))</f>
        <v/>
      </c>
      <c r="Q453">
        <f>IF($P453=1,SUM($P$7:$P453),"")</f>
        <v/>
      </c>
      <c r="R453">
        <f>IF($A453="","",IF(ISNUMBER($A453),$A453,IFERROR(DATEVALUE($A453),NA())))</f>
        <v/>
      </c>
      <c r="S453" s="7">
        <f>IFERROR(INDEX($R$7:$R$60000,MATCH(ROW()-6,$Q$7:$Q$60000,0)),"")</f>
        <v/>
      </c>
      <c r="T453">
        <f>IFERROR(INDEX($B$7:$B$60000,MATCH(ROW()-6,$Q$7:$Q$60000,0))*1,"")</f>
        <v/>
      </c>
      <c r="U453">
        <f>IFERROR(INDEX($C$7:$C$60000,MATCH(ROW()-6,$Q$7:$Q$60000,0))*1,"")</f>
        <v/>
      </c>
      <c r="V453">
        <f>IFERROR(INDEX($D$7:$D$60000,MATCH(ROW()-6,$Q$7:$Q$60000,0))*1,"")</f>
        <v/>
      </c>
      <c r="W453">
        <f>IFERROR(INDEX($E$7:$E$60000,MATCH(ROW()-6,$Q$7:$Q$60000,0))*1,"")</f>
        <v/>
      </c>
      <c r="X453">
        <f>IFERROR(INDEX($F$7:$F$60000,MATCH(ROW()-6,$Q$7:$Q$60000,0))*1,"")</f>
        <v/>
      </c>
      <c r="Y453">
        <f>IFERROR(INDEX($G$7:$G$60000,MATCH(ROW()-6,$Q$7:$Q$60000,0))*1,"")</f>
        <v/>
      </c>
      <c r="Z453">
        <f>IFERROR(INDEX($H$7:$H$60000,MATCH(ROW()-6,$Q$7:$Q$60000,0))*1,"")</f>
        <v/>
      </c>
      <c r="AA453">
        <f>IFERROR(INDEX($I$7:$I$60000,MATCH(ROW()-6,$Q$7:$Q$60000,0))*1,"")</f>
        <v/>
      </c>
      <c r="AB453">
        <f>IFERROR(INDEX($J$7:$J$60000,MATCH(ROW()-6,$Q$7:$Q$60000,0))*1,"")</f>
        <v/>
      </c>
      <c r="AC453">
        <f>IFERROR(INDEX($K$7:$K$60000,MATCH(ROW()-6,$Q$7:$Q$60000,0))*1,"")</f>
        <v/>
      </c>
      <c r="AF453" s="9">
        <f>IF(OR($S453="",$S452=""),"",IF($B$5="diff",($T453-$T452),LN($T453/$T452)))</f>
        <v/>
      </c>
      <c r="AG453" s="9">
        <f>IF(OR($S453="",$S452=""),"",IF($C$5="diff",(U453-U452),LN(U453/U452)))</f>
        <v/>
      </c>
      <c r="AH453" s="9">
        <f>IF(OR($S453="",$S452=""),"",IF($D$5="diff",(V453-V452),LN(V453/V452)))</f>
        <v/>
      </c>
      <c r="AI453" s="9">
        <f>IF(OR($S453="",$S452=""),"",IF($E$5="diff",(W453-W452),LN(W453/W452)))</f>
        <v/>
      </c>
      <c r="AJ453" s="9">
        <f>IF(OR($S453="",$S452=""),"",IF($F$5="diff",(X453-X452),LN(X453/X452)))</f>
        <v/>
      </c>
      <c r="AK453" s="9">
        <f>IF(OR($S453="",$S452=""),"",IF($G$5="diff",(Y453-Y452),LN(Y453/Y452)))</f>
        <v/>
      </c>
      <c r="AL453" s="9">
        <f>IF(OR($S453="",$S452=""),"",IF($H$5="diff",(Z453-Z452),LN(Z453/Z452)))</f>
        <v/>
      </c>
      <c r="AM453" s="9">
        <f>IF(OR($S453="",$S452=""),"",IF($I$5="diff",(AA453-AA452),LN(AA453/AA452)))</f>
        <v/>
      </c>
      <c r="AN453" s="9">
        <f>IF(OR($S453="",$S452=""),"",IF($J$5="diff",(AB453-AB452),LN(AB453/AB452)))</f>
        <v/>
      </c>
      <c r="AO453" s="9">
        <f>IF(OR($S453="",$S452=""),"",IF($K$5="diff",(AC453-AC452),LN(AC453/AC452)))</f>
        <v/>
      </c>
      <c r="AR453" s="9">
        <f>IF($AF453="","",$AU$13+$AU$4*AG453+$AU$5*AH453+$AU$6*AI453+$AU$7*AJ453+$AU$8*AK453+$AU$9*AL453+$AU$10*AM453+$AU$11*AN453+$AU$12*AO453)</f>
        <v/>
      </c>
      <c r="AY453" s="10">
        <f>IF(AND((ROW()-7)&gt;=$Q$5,(ROW()-6)&lt;=$Q$3),INDEX(LINEST(OFFSET(AF453,1-$Q$5,0,$Q$5,1),OFFSET(AG453,1-$Q$5,0,$Q$5,9),TRUE,TRUE),1,10)*$Q$4,"")</f>
        <v/>
      </c>
      <c r="AZ453" s="9">
        <f>IF(AND((ROW()-7)&gt;=$Q$5,(ROW()-6)&lt;=$Q$3),INDEX(LINEST(OFFSET(AF453,1-$Q$5,0,$Q$5,1),OFFSET(AG453,1-$Q$5,0,$Q$5,9),TRUE,TRUE),1,9),"")</f>
        <v/>
      </c>
      <c r="BA453" s="9">
        <f>IF(AND((ROW()-7)&gt;=$Q$5,(ROW()-6)&lt;=$Q$3),INDEX(LINEST(OFFSET(AF453,1-$Q$5,0,$Q$5,1),OFFSET(AG453,1-$Q$5,0,$Q$5,9),TRUE,TRUE),1,8),"")</f>
        <v/>
      </c>
      <c r="BB453" s="9">
        <f>IF(AND((ROW()-7)&gt;=$Q$5,(ROW()-6)&lt;=$Q$3),INDEX(LINEST(OFFSET(AF453,1-$Q$5,0,$Q$5,1),OFFSET(AG453,1-$Q$5,0,$Q$5,9),TRUE,TRUE),1,7),"")</f>
        <v/>
      </c>
      <c r="BC453" s="9">
        <f>IF(AND((ROW()-7)&gt;=$Q$5,(ROW()-6)&lt;=$Q$3),INDEX(LINEST(OFFSET(AF453,1-$Q$5,0,$Q$5,1),OFFSET(AG453,1-$Q$5,0,$Q$5,9),TRUE,TRUE),1,6),"")</f>
        <v/>
      </c>
      <c r="BD453" s="9">
        <f>IF(AND((ROW()-7)&gt;=$Q$5,(ROW()-6)&lt;=$Q$3),INDEX(LINEST(OFFSET(AF453,1-$Q$5,0,$Q$5,1),OFFSET(AG453,1-$Q$5,0,$Q$5,9),TRUE,TRUE),1,5),"")</f>
        <v/>
      </c>
      <c r="BE453" s="9">
        <f>IF(AND((ROW()-7)&gt;=$Q$5,(ROW()-6)&lt;=$Q$3),INDEX(LINEST(OFFSET(AF453,1-$Q$5,0,$Q$5,1),OFFSET(AG453,1-$Q$5,0,$Q$5,9),TRUE,TRUE),1,4),"")</f>
        <v/>
      </c>
      <c r="BF453" s="9">
        <f>IF(AND((ROW()-7)&gt;=$Q$5,(ROW()-6)&lt;=$Q$3),INDEX(LINEST(OFFSET(AF453,1-$Q$5,0,$Q$5,1),OFFSET(AG453,1-$Q$5,0,$Q$5,9),TRUE,TRUE),1,3),"")</f>
        <v/>
      </c>
      <c r="BG453" s="9">
        <f>IF(AND((ROW()-7)&gt;=$Q$5,(ROW()-6)&lt;=$Q$3),INDEX(LINEST(OFFSET(AF453,1-$Q$5,0,$Q$5,1),OFFSET(AG453,1-$Q$5,0,$Q$5,9),TRUE,TRUE),1,2),"")</f>
        <v/>
      </c>
      <c r="BH453" s="9">
        <f>IF(AND((ROW()-7)&gt;=$Q$5,(ROW()-6)&lt;=$Q$3),INDEX(LINEST(OFFSET(AF453,1-$Q$5,0,$Q$5,1),OFFSET(AG453,1-$Q$5,0,$Q$5,9),TRUE,TRUE),1,1),"")</f>
        <v/>
      </c>
      <c r="BI453" s="10">
        <f>IF(AND((ROW()-7)&gt;=$Q$5,(ROW()-6)&lt;=$Q$3),INDEX(LINEST(OFFSET(AF453,1-$Q$5,0,$Q$5,1),OFFSET(AG453,1-$Q$5,0,$Q$5,9),TRUE,TRUE),3,1),"")</f>
        <v/>
      </c>
      <c r="BL453" s="9">
        <f>IF(AND((ROW()-6)&lt;=$Q$3,ISNUMBER(AY452)),AY452/$Q$4+AZ452*AG453+BA452*AH453+BB452*AI453+BC452*AJ453+BD452*AK453+BE452*AL453+BF452*AM453+BG452*AN453+BH452*AO453,"")</f>
        <v/>
      </c>
      <c r="BM453">
        <f>IF(ISNUMBER(BL453),AVERAGE(OFFSET(AF452,1-$Q$5,0,$Q$5,1)),"")</f>
        <v/>
      </c>
      <c r="BN453">
        <f>IF(ISNUMBER(BL453),(AF453-BL453)^2,"")</f>
        <v/>
      </c>
      <c r="BO453">
        <f>IF(ISNUMBER(BL453),AF453^2,"")</f>
        <v/>
      </c>
      <c r="BP453">
        <f>IF(ISNUMBER(BL453),(AF453-BM453)^2,"")</f>
        <v/>
      </c>
    </row>
    <row r="454">
      <c r="O454">
        <f>IF($R454="","",IF($Q$1="Weekly",INT(($R454-2)/7),IF($Q$1="Quarterly",YEAR($R454)*4+ROUNDUP(MONTH($R454)/3),YEAR($R454)*12+MONTH($R454))))</f>
        <v/>
      </c>
      <c r="P454">
        <f>IF($R454="","",IF($R455="",1,IF($O454&lt;&gt;$O455,1,0)))</f>
        <v/>
      </c>
      <c r="Q454">
        <f>IF($P454=1,SUM($P$7:$P454),"")</f>
        <v/>
      </c>
      <c r="R454">
        <f>IF($A454="","",IF(ISNUMBER($A454),$A454,IFERROR(DATEVALUE($A454),NA())))</f>
        <v/>
      </c>
      <c r="S454" s="7">
        <f>IFERROR(INDEX($R$7:$R$60000,MATCH(ROW()-6,$Q$7:$Q$60000,0)),"")</f>
        <v/>
      </c>
      <c r="T454">
        <f>IFERROR(INDEX($B$7:$B$60000,MATCH(ROW()-6,$Q$7:$Q$60000,0))*1,"")</f>
        <v/>
      </c>
      <c r="U454">
        <f>IFERROR(INDEX($C$7:$C$60000,MATCH(ROW()-6,$Q$7:$Q$60000,0))*1,"")</f>
        <v/>
      </c>
      <c r="V454">
        <f>IFERROR(INDEX($D$7:$D$60000,MATCH(ROW()-6,$Q$7:$Q$60000,0))*1,"")</f>
        <v/>
      </c>
      <c r="W454">
        <f>IFERROR(INDEX($E$7:$E$60000,MATCH(ROW()-6,$Q$7:$Q$60000,0))*1,"")</f>
        <v/>
      </c>
      <c r="X454">
        <f>IFERROR(INDEX($F$7:$F$60000,MATCH(ROW()-6,$Q$7:$Q$60000,0))*1,"")</f>
        <v/>
      </c>
      <c r="Y454">
        <f>IFERROR(INDEX($G$7:$G$60000,MATCH(ROW()-6,$Q$7:$Q$60000,0))*1,"")</f>
        <v/>
      </c>
      <c r="Z454">
        <f>IFERROR(INDEX($H$7:$H$60000,MATCH(ROW()-6,$Q$7:$Q$60000,0))*1,"")</f>
        <v/>
      </c>
      <c r="AA454">
        <f>IFERROR(INDEX($I$7:$I$60000,MATCH(ROW()-6,$Q$7:$Q$60000,0))*1,"")</f>
        <v/>
      </c>
      <c r="AB454">
        <f>IFERROR(INDEX($J$7:$J$60000,MATCH(ROW()-6,$Q$7:$Q$60000,0))*1,"")</f>
        <v/>
      </c>
      <c r="AC454">
        <f>IFERROR(INDEX($K$7:$K$60000,MATCH(ROW()-6,$Q$7:$Q$60000,0))*1,"")</f>
        <v/>
      </c>
      <c r="AF454" s="9">
        <f>IF(OR($S454="",$S453=""),"",IF($B$5="diff",($T454-$T453),LN($T454/$T453)))</f>
        <v/>
      </c>
      <c r="AG454" s="9">
        <f>IF(OR($S454="",$S453=""),"",IF($C$5="diff",(U454-U453),LN(U454/U453)))</f>
        <v/>
      </c>
      <c r="AH454" s="9">
        <f>IF(OR($S454="",$S453=""),"",IF($D$5="diff",(V454-V453),LN(V454/V453)))</f>
        <v/>
      </c>
      <c r="AI454" s="9">
        <f>IF(OR($S454="",$S453=""),"",IF($E$5="diff",(W454-W453),LN(W454/W453)))</f>
        <v/>
      </c>
      <c r="AJ454" s="9">
        <f>IF(OR($S454="",$S453=""),"",IF($F$5="diff",(X454-X453),LN(X454/X453)))</f>
        <v/>
      </c>
      <c r="AK454" s="9">
        <f>IF(OR($S454="",$S453=""),"",IF($G$5="diff",(Y454-Y453),LN(Y454/Y453)))</f>
        <v/>
      </c>
      <c r="AL454" s="9">
        <f>IF(OR($S454="",$S453=""),"",IF($H$5="diff",(Z454-Z453),LN(Z454/Z453)))</f>
        <v/>
      </c>
      <c r="AM454" s="9">
        <f>IF(OR($S454="",$S453=""),"",IF($I$5="diff",(AA454-AA453),LN(AA454/AA453)))</f>
        <v/>
      </c>
      <c r="AN454" s="9">
        <f>IF(OR($S454="",$S453=""),"",IF($J$5="diff",(AB454-AB453),LN(AB454/AB453)))</f>
        <v/>
      </c>
      <c r="AO454" s="9">
        <f>IF(OR($S454="",$S453=""),"",IF($K$5="diff",(AC454-AC453),LN(AC454/AC453)))</f>
        <v/>
      </c>
      <c r="AR454" s="9">
        <f>IF($AF454="","",$AU$13+$AU$4*AG454+$AU$5*AH454+$AU$6*AI454+$AU$7*AJ454+$AU$8*AK454+$AU$9*AL454+$AU$10*AM454+$AU$11*AN454+$AU$12*AO454)</f>
        <v/>
      </c>
      <c r="AY454" s="10">
        <f>IF(AND((ROW()-7)&gt;=$Q$5,(ROW()-6)&lt;=$Q$3),INDEX(LINEST(OFFSET(AF454,1-$Q$5,0,$Q$5,1),OFFSET(AG454,1-$Q$5,0,$Q$5,9),TRUE,TRUE),1,10)*$Q$4,"")</f>
        <v/>
      </c>
      <c r="AZ454" s="9">
        <f>IF(AND((ROW()-7)&gt;=$Q$5,(ROW()-6)&lt;=$Q$3),INDEX(LINEST(OFFSET(AF454,1-$Q$5,0,$Q$5,1),OFFSET(AG454,1-$Q$5,0,$Q$5,9),TRUE,TRUE),1,9),"")</f>
        <v/>
      </c>
      <c r="BA454" s="9">
        <f>IF(AND((ROW()-7)&gt;=$Q$5,(ROW()-6)&lt;=$Q$3),INDEX(LINEST(OFFSET(AF454,1-$Q$5,0,$Q$5,1),OFFSET(AG454,1-$Q$5,0,$Q$5,9),TRUE,TRUE),1,8),"")</f>
        <v/>
      </c>
      <c r="BB454" s="9">
        <f>IF(AND((ROW()-7)&gt;=$Q$5,(ROW()-6)&lt;=$Q$3),INDEX(LINEST(OFFSET(AF454,1-$Q$5,0,$Q$5,1),OFFSET(AG454,1-$Q$5,0,$Q$5,9),TRUE,TRUE),1,7),"")</f>
        <v/>
      </c>
      <c r="BC454" s="9">
        <f>IF(AND((ROW()-7)&gt;=$Q$5,(ROW()-6)&lt;=$Q$3),INDEX(LINEST(OFFSET(AF454,1-$Q$5,0,$Q$5,1),OFFSET(AG454,1-$Q$5,0,$Q$5,9),TRUE,TRUE),1,6),"")</f>
        <v/>
      </c>
      <c r="BD454" s="9">
        <f>IF(AND((ROW()-7)&gt;=$Q$5,(ROW()-6)&lt;=$Q$3),INDEX(LINEST(OFFSET(AF454,1-$Q$5,0,$Q$5,1),OFFSET(AG454,1-$Q$5,0,$Q$5,9),TRUE,TRUE),1,5),"")</f>
        <v/>
      </c>
      <c r="BE454" s="9">
        <f>IF(AND((ROW()-7)&gt;=$Q$5,(ROW()-6)&lt;=$Q$3),INDEX(LINEST(OFFSET(AF454,1-$Q$5,0,$Q$5,1),OFFSET(AG454,1-$Q$5,0,$Q$5,9),TRUE,TRUE),1,4),"")</f>
        <v/>
      </c>
      <c r="BF454" s="9">
        <f>IF(AND((ROW()-7)&gt;=$Q$5,(ROW()-6)&lt;=$Q$3),INDEX(LINEST(OFFSET(AF454,1-$Q$5,0,$Q$5,1),OFFSET(AG454,1-$Q$5,0,$Q$5,9),TRUE,TRUE),1,3),"")</f>
        <v/>
      </c>
      <c r="BG454" s="9">
        <f>IF(AND((ROW()-7)&gt;=$Q$5,(ROW()-6)&lt;=$Q$3),INDEX(LINEST(OFFSET(AF454,1-$Q$5,0,$Q$5,1),OFFSET(AG454,1-$Q$5,0,$Q$5,9),TRUE,TRUE),1,2),"")</f>
        <v/>
      </c>
      <c r="BH454" s="9">
        <f>IF(AND((ROW()-7)&gt;=$Q$5,(ROW()-6)&lt;=$Q$3),INDEX(LINEST(OFFSET(AF454,1-$Q$5,0,$Q$5,1),OFFSET(AG454,1-$Q$5,0,$Q$5,9),TRUE,TRUE),1,1),"")</f>
        <v/>
      </c>
      <c r="BI454" s="10">
        <f>IF(AND((ROW()-7)&gt;=$Q$5,(ROW()-6)&lt;=$Q$3),INDEX(LINEST(OFFSET(AF454,1-$Q$5,0,$Q$5,1),OFFSET(AG454,1-$Q$5,0,$Q$5,9),TRUE,TRUE),3,1),"")</f>
        <v/>
      </c>
      <c r="BL454" s="9">
        <f>IF(AND((ROW()-6)&lt;=$Q$3,ISNUMBER(AY453)),AY453/$Q$4+AZ453*AG454+BA453*AH454+BB453*AI454+BC453*AJ454+BD453*AK454+BE453*AL454+BF453*AM454+BG453*AN454+BH453*AO454,"")</f>
        <v/>
      </c>
      <c r="BM454">
        <f>IF(ISNUMBER(BL454),AVERAGE(OFFSET(AF453,1-$Q$5,0,$Q$5,1)),"")</f>
        <v/>
      </c>
      <c r="BN454">
        <f>IF(ISNUMBER(BL454),(AF454-BL454)^2,"")</f>
        <v/>
      </c>
      <c r="BO454">
        <f>IF(ISNUMBER(BL454),AF454^2,"")</f>
        <v/>
      </c>
      <c r="BP454">
        <f>IF(ISNUMBER(BL454),(AF454-BM454)^2,"")</f>
        <v/>
      </c>
    </row>
    <row r="455">
      <c r="O455">
        <f>IF($R455="","",IF($Q$1="Weekly",INT(($R455-2)/7),IF($Q$1="Quarterly",YEAR($R455)*4+ROUNDUP(MONTH($R455)/3),YEAR($R455)*12+MONTH($R455))))</f>
        <v/>
      </c>
      <c r="P455">
        <f>IF($R455="","",IF($R456="",1,IF($O455&lt;&gt;$O456,1,0)))</f>
        <v/>
      </c>
      <c r="Q455">
        <f>IF($P455=1,SUM($P$7:$P455),"")</f>
        <v/>
      </c>
      <c r="R455">
        <f>IF($A455="","",IF(ISNUMBER($A455),$A455,IFERROR(DATEVALUE($A455),NA())))</f>
        <v/>
      </c>
      <c r="S455" s="7">
        <f>IFERROR(INDEX($R$7:$R$60000,MATCH(ROW()-6,$Q$7:$Q$60000,0)),"")</f>
        <v/>
      </c>
      <c r="T455">
        <f>IFERROR(INDEX($B$7:$B$60000,MATCH(ROW()-6,$Q$7:$Q$60000,0))*1,"")</f>
        <v/>
      </c>
      <c r="U455">
        <f>IFERROR(INDEX($C$7:$C$60000,MATCH(ROW()-6,$Q$7:$Q$60000,0))*1,"")</f>
        <v/>
      </c>
      <c r="V455">
        <f>IFERROR(INDEX($D$7:$D$60000,MATCH(ROW()-6,$Q$7:$Q$60000,0))*1,"")</f>
        <v/>
      </c>
      <c r="W455">
        <f>IFERROR(INDEX($E$7:$E$60000,MATCH(ROW()-6,$Q$7:$Q$60000,0))*1,"")</f>
        <v/>
      </c>
      <c r="X455">
        <f>IFERROR(INDEX($F$7:$F$60000,MATCH(ROW()-6,$Q$7:$Q$60000,0))*1,"")</f>
        <v/>
      </c>
      <c r="Y455">
        <f>IFERROR(INDEX($G$7:$G$60000,MATCH(ROW()-6,$Q$7:$Q$60000,0))*1,"")</f>
        <v/>
      </c>
      <c r="Z455">
        <f>IFERROR(INDEX($H$7:$H$60000,MATCH(ROW()-6,$Q$7:$Q$60000,0))*1,"")</f>
        <v/>
      </c>
      <c r="AA455">
        <f>IFERROR(INDEX($I$7:$I$60000,MATCH(ROW()-6,$Q$7:$Q$60000,0))*1,"")</f>
        <v/>
      </c>
      <c r="AB455">
        <f>IFERROR(INDEX($J$7:$J$60000,MATCH(ROW()-6,$Q$7:$Q$60000,0))*1,"")</f>
        <v/>
      </c>
      <c r="AC455">
        <f>IFERROR(INDEX($K$7:$K$60000,MATCH(ROW()-6,$Q$7:$Q$60000,0))*1,"")</f>
        <v/>
      </c>
      <c r="AF455" s="9">
        <f>IF(OR($S455="",$S454=""),"",IF($B$5="diff",($T455-$T454),LN($T455/$T454)))</f>
        <v/>
      </c>
      <c r="AG455" s="9">
        <f>IF(OR($S455="",$S454=""),"",IF($C$5="diff",(U455-U454),LN(U455/U454)))</f>
        <v/>
      </c>
      <c r="AH455" s="9">
        <f>IF(OR($S455="",$S454=""),"",IF($D$5="diff",(V455-V454),LN(V455/V454)))</f>
        <v/>
      </c>
      <c r="AI455" s="9">
        <f>IF(OR($S455="",$S454=""),"",IF($E$5="diff",(W455-W454),LN(W455/W454)))</f>
        <v/>
      </c>
      <c r="AJ455" s="9">
        <f>IF(OR($S455="",$S454=""),"",IF($F$5="diff",(X455-X454),LN(X455/X454)))</f>
        <v/>
      </c>
      <c r="AK455" s="9">
        <f>IF(OR($S455="",$S454=""),"",IF($G$5="diff",(Y455-Y454),LN(Y455/Y454)))</f>
        <v/>
      </c>
      <c r="AL455" s="9">
        <f>IF(OR($S455="",$S454=""),"",IF($H$5="diff",(Z455-Z454),LN(Z455/Z454)))</f>
        <v/>
      </c>
      <c r="AM455" s="9">
        <f>IF(OR($S455="",$S454=""),"",IF($I$5="diff",(AA455-AA454),LN(AA455/AA454)))</f>
        <v/>
      </c>
      <c r="AN455" s="9">
        <f>IF(OR($S455="",$S454=""),"",IF($J$5="diff",(AB455-AB454),LN(AB455/AB454)))</f>
        <v/>
      </c>
      <c r="AO455" s="9">
        <f>IF(OR($S455="",$S454=""),"",IF($K$5="diff",(AC455-AC454),LN(AC455/AC454)))</f>
        <v/>
      </c>
      <c r="AR455" s="9">
        <f>IF($AF455="","",$AU$13+$AU$4*AG455+$AU$5*AH455+$AU$6*AI455+$AU$7*AJ455+$AU$8*AK455+$AU$9*AL455+$AU$10*AM455+$AU$11*AN455+$AU$12*AO455)</f>
        <v/>
      </c>
      <c r="AY455" s="10">
        <f>IF(AND((ROW()-7)&gt;=$Q$5,(ROW()-6)&lt;=$Q$3),INDEX(LINEST(OFFSET(AF455,1-$Q$5,0,$Q$5,1),OFFSET(AG455,1-$Q$5,0,$Q$5,9),TRUE,TRUE),1,10)*$Q$4,"")</f>
        <v/>
      </c>
      <c r="AZ455" s="9">
        <f>IF(AND((ROW()-7)&gt;=$Q$5,(ROW()-6)&lt;=$Q$3),INDEX(LINEST(OFFSET(AF455,1-$Q$5,0,$Q$5,1),OFFSET(AG455,1-$Q$5,0,$Q$5,9),TRUE,TRUE),1,9),"")</f>
        <v/>
      </c>
      <c r="BA455" s="9">
        <f>IF(AND((ROW()-7)&gt;=$Q$5,(ROW()-6)&lt;=$Q$3),INDEX(LINEST(OFFSET(AF455,1-$Q$5,0,$Q$5,1),OFFSET(AG455,1-$Q$5,0,$Q$5,9),TRUE,TRUE),1,8),"")</f>
        <v/>
      </c>
      <c r="BB455" s="9">
        <f>IF(AND((ROW()-7)&gt;=$Q$5,(ROW()-6)&lt;=$Q$3),INDEX(LINEST(OFFSET(AF455,1-$Q$5,0,$Q$5,1),OFFSET(AG455,1-$Q$5,0,$Q$5,9),TRUE,TRUE),1,7),"")</f>
        <v/>
      </c>
      <c r="BC455" s="9">
        <f>IF(AND((ROW()-7)&gt;=$Q$5,(ROW()-6)&lt;=$Q$3),INDEX(LINEST(OFFSET(AF455,1-$Q$5,0,$Q$5,1),OFFSET(AG455,1-$Q$5,0,$Q$5,9),TRUE,TRUE),1,6),"")</f>
        <v/>
      </c>
      <c r="BD455" s="9">
        <f>IF(AND((ROW()-7)&gt;=$Q$5,(ROW()-6)&lt;=$Q$3),INDEX(LINEST(OFFSET(AF455,1-$Q$5,0,$Q$5,1),OFFSET(AG455,1-$Q$5,0,$Q$5,9),TRUE,TRUE),1,5),"")</f>
        <v/>
      </c>
      <c r="BE455" s="9">
        <f>IF(AND((ROW()-7)&gt;=$Q$5,(ROW()-6)&lt;=$Q$3),INDEX(LINEST(OFFSET(AF455,1-$Q$5,0,$Q$5,1),OFFSET(AG455,1-$Q$5,0,$Q$5,9),TRUE,TRUE),1,4),"")</f>
        <v/>
      </c>
      <c r="BF455" s="9">
        <f>IF(AND((ROW()-7)&gt;=$Q$5,(ROW()-6)&lt;=$Q$3),INDEX(LINEST(OFFSET(AF455,1-$Q$5,0,$Q$5,1),OFFSET(AG455,1-$Q$5,0,$Q$5,9),TRUE,TRUE),1,3),"")</f>
        <v/>
      </c>
      <c r="BG455" s="9">
        <f>IF(AND((ROW()-7)&gt;=$Q$5,(ROW()-6)&lt;=$Q$3),INDEX(LINEST(OFFSET(AF455,1-$Q$5,0,$Q$5,1),OFFSET(AG455,1-$Q$5,0,$Q$5,9),TRUE,TRUE),1,2),"")</f>
        <v/>
      </c>
      <c r="BH455" s="9">
        <f>IF(AND((ROW()-7)&gt;=$Q$5,(ROW()-6)&lt;=$Q$3),INDEX(LINEST(OFFSET(AF455,1-$Q$5,0,$Q$5,1),OFFSET(AG455,1-$Q$5,0,$Q$5,9),TRUE,TRUE),1,1),"")</f>
        <v/>
      </c>
      <c r="BI455" s="10">
        <f>IF(AND((ROW()-7)&gt;=$Q$5,(ROW()-6)&lt;=$Q$3),INDEX(LINEST(OFFSET(AF455,1-$Q$5,0,$Q$5,1),OFFSET(AG455,1-$Q$5,0,$Q$5,9),TRUE,TRUE),3,1),"")</f>
        <v/>
      </c>
      <c r="BL455" s="9">
        <f>IF(AND((ROW()-6)&lt;=$Q$3,ISNUMBER(AY454)),AY454/$Q$4+AZ454*AG455+BA454*AH455+BB454*AI455+BC454*AJ455+BD454*AK455+BE454*AL455+BF454*AM455+BG454*AN455+BH454*AO455,"")</f>
        <v/>
      </c>
      <c r="BM455">
        <f>IF(ISNUMBER(BL455),AVERAGE(OFFSET(AF454,1-$Q$5,0,$Q$5,1)),"")</f>
        <v/>
      </c>
      <c r="BN455">
        <f>IF(ISNUMBER(BL455),(AF455-BL455)^2,"")</f>
        <v/>
      </c>
      <c r="BO455">
        <f>IF(ISNUMBER(BL455),AF455^2,"")</f>
        <v/>
      </c>
      <c r="BP455">
        <f>IF(ISNUMBER(BL455),(AF455-BM455)^2,"")</f>
        <v/>
      </c>
    </row>
    <row r="456">
      <c r="O456">
        <f>IF($R456="","",IF($Q$1="Weekly",INT(($R456-2)/7),IF($Q$1="Quarterly",YEAR($R456)*4+ROUNDUP(MONTH($R456)/3),YEAR($R456)*12+MONTH($R456))))</f>
        <v/>
      </c>
      <c r="P456">
        <f>IF($R456="","",IF($R457="",1,IF($O456&lt;&gt;$O457,1,0)))</f>
        <v/>
      </c>
      <c r="Q456">
        <f>IF($P456=1,SUM($P$7:$P456),"")</f>
        <v/>
      </c>
      <c r="R456">
        <f>IF($A456="","",IF(ISNUMBER($A456),$A456,IFERROR(DATEVALUE($A456),NA())))</f>
        <v/>
      </c>
      <c r="S456" s="7">
        <f>IFERROR(INDEX($R$7:$R$60000,MATCH(ROW()-6,$Q$7:$Q$60000,0)),"")</f>
        <v/>
      </c>
      <c r="T456">
        <f>IFERROR(INDEX($B$7:$B$60000,MATCH(ROW()-6,$Q$7:$Q$60000,0))*1,"")</f>
        <v/>
      </c>
      <c r="U456">
        <f>IFERROR(INDEX($C$7:$C$60000,MATCH(ROW()-6,$Q$7:$Q$60000,0))*1,"")</f>
        <v/>
      </c>
      <c r="V456">
        <f>IFERROR(INDEX($D$7:$D$60000,MATCH(ROW()-6,$Q$7:$Q$60000,0))*1,"")</f>
        <v/>
      </c>
      <c r="W456">
        <f>IFERROR(INDEX($E$7:$E$60000,MATCH(ROW()-6,$Q$7:$Q$60000,0))*1,"")</f>
        <v/>
      </c>
      <c r="X456">
        <f>IFERROR(INDEX($F$7:$F$60000,MATCH(ROW()-6,$Q$7:$Q$60000,0))*1,"")</f>
        <v/>
      </c>
      <c r="Y456">
        <f>IFERROR(INDEX($G$7:$G$60000,MATCH(ROW()-6,$Q$7:$Q$60000,0))*1,"")</f>
        <v/>
      </c>
      <c r="Z456">
        <f>IFERROR(INDEX($H$7:$H$60000,MATCH(ROW()-6,$Q$7:$Q$60000,0))*1,"")</f>
        <v/>
      </c>
      <c r="AA456">
        <f>IFERROR(INDEX($I$7:$I$60000,MATCH(ROW()-6,$Q$7:$Q$60000,0))*1,"")</f>
        <v/>
      </c>
      <c r="AB456">
        <f>IFERROR(INDEX($J$7:$J$60000,MATCH(ROW()-6,$Q$7:$Q$60000,0))*1,"")</f>
        <v/>
      </c>
      <c r="AC456">
        <f>IFERROR(INDEX($K$7:$K$60000,MATCH(ROW()-6,$Q$7:$Q$60000,0))*1,"")</f>
        <v/>
      </c>
      <c r="AF456" s="9">
        <f>IF(OR($S456="",$S455=""),"",IF($B$5="diff",($T456-$T455),LN($T456/$T455)))</f>
        <v/>
      </c>
      <c r="AG456" s="9">
        <f>IF(OR($S456="",$S455=""),"",IF($C$5="diff",(U456-U455),LN(U456/U455)))</f>
        <v/>
      </c>
      <c r="AH456" s="9">
        <f>IF(OR($S456="",$S455=""),"",IF($D$5="diff",(V456-V455),LN(V456/V455)))</f>
        <v/>
      </c>
      <c r="AI456" s="9">
        <f>IF(OR($S456="",$S455=""),"",IF($E$5="diff",(W456-W455),LN(W456/W455)))</f>
        <v/>
      </c>
      <c r="AJ456" s="9">
        <f>IF(OR($S456="",$S455=""),"",IF($F$5="diff",(X456-X455),LN(X456/X455)))</f>
        <v/>
      </c>
      <c r="AK456" s="9">
        <f>IF(OR($S456="",$S455=""),"",IF($G$5="diff",(Y456-Y455),LN(Y456/Y455)))</f>
        <v/>
      </c>
      <c r="AL456" s="9">
        <f>IF(OR($S456="",$S455=""),"",IF($H$5="diff",(Z456-Z455),LN(Z456/Z455)))</f>
        <v/>
      </c>
      <c r="AM456" s="9">
        <f>IF(OR($S456="",$S455=""),"",IF($I$5="diff",(AA456-AA455),LN(AA456/AA455)))</f>
        <v/>
      </c>
      <c r="AN456" s="9">
        <f>IF(OR($S456="",$S455=""),"",IF($J$5="diff",(AB456-AB455),LN(AB456/AB455)))</f>
        <v/>
      </c>
      <c r="AO456" s="9">
        <f>IF(OR($S456="",$S455=""),"",IF($K$5="diff",(AC456-AC455),LN(AC456/AC455)))</f>
        <v/>
      </c>
      <c r="AR456" s="9">
        <f>IF($AF456="","",$AU$13+$AU$4*AG456+$AU$5*AH456+$AU$6*AI456+$AU$7*AJ456+$AU$8*AK456+$AU$9*AL456+$AU$10*AM456+$AU$11*AN456+$AU$12*AO456)</f>
        <v/>
      </c>
      <c r="AY456" s="10">
        <f>IF(AND((ROW()-7)&gt;=$Q$5,(ROW()-6)&lt;=$Q$3),INDEX(LINEST(OFFSET(AF456,1-$Q$5,0,$Q$5,1),OFFSET(AG456,1-$Q$5,0,$Q$5,9),TRUE,TRUE),1,10)*$Q$4,"")</f>
        <v/>
      </c>
      <c r="AZ456" s="9">
        <f>IF(AND((ROW()-7)&gt;=$Q$5,(ROW()-6)&lt;=$Q$3),INDEX(LINEST(OFFSET(AF456,1-$Q$5,0,$Q$5,1),OFFSET(AG456,1-$Q$5,0,$Q$5,9),TRUE,TRUE),1,9),"")</f>
        <v/>
      </c>
      <c r="BA456" s="9">
        <f>IF(AND((ROW()-7)&gt;=$Q$5,(ROW()-6)&lt;=$Q$3),INDEX(LINEST(OFFSET(AF456,1-$Q$5,0,$Q$5,1),OFFSET(AG456,1-$Q$5,0,$Q$5,9),TRUE,TRUE),1,8),"")</f>
        <v/>
      </c>
      <c r="BB456" s="9">
        <f>IF(AND((ROW()-7)&gt;=$Q$5,(ROW()-6)&lt;=$Q$3),INDEX(LINEST(OFFSET(AF456,1-$Q$5,0,$Q$5,1),OFFSET(AG456,1-$Q$5,0,$Q$5,9),TRUE,TRUE),1,7),"")</f>
        <v/>
      </c>
      <c r="BC456" s="9">
        <f>IF(AND((ROW()-7)&gt;=$Q$5,(ROW()-6)&lt;=$Q$3),INDEX(LINEST(OFFSET(AF456,1-$Q$5,0,$Q$5,1),OFFSET(AG456,1-$Q$5,0,$Q$5,9),TRUE,TRUE),1,6),"")</f>
        <v/>
      </c>
      <c r="BD456" s="9">
        <f>IF(AND((ROW()-7)&gt;=$Q$5,(ROW()-6)&lt;=$Q$3),INDEX(LINEST(OFFSET(AF456,1-$Q$5,0,$Q$5,1),OFFSET(AG456,1-$Q$5,0,$Q$5,9),TRUE,TRUE),1,5),"")</f>
        <v/>
      </c>
      <c r="BE456" s="9">
        <f>IF(AND((ROW()-7)&gt;=$Q$5,(ROW()-6)&lt;=$Q$3),INDEX(LINEST(OFFSET(AF456,1-$Q$5,0,$Q$5,1),OFFSET(AG456,1-$Q$5,0,$Q$5,9),TRUE,TRUE),1,4),"")</f>
        <v/>
      </c>
      <c r="BF456" s="9">
        <f>IF(AND((ROW()-7)&gt;=$Q$5,(ROW()-6)&lt;=$Q$3),INDEX(LINEST(OFFSET(AF456,1-$Q$5,0,$Q$5,1),OFFSET(AG456,1-$Q$5,0,$Q$5,9),TRUE,TRUE),1,3),"")</f>
        <v/>
      </c>
      <c r="BG456" s="9">
        <f>IF(AND((ROW()-7)&gt;=$Q$5,(ROW()-6)&lt;=$Q$3),INDEX(LINEST(OFFSET(AF456,1-$Q$5,0,$Q$5,1),OFFSET(AG456,1-$Q$5,0,$Q$5,9),TRUE,TRUE),1,2),"")</f>
        <v/>
      </c>
      <c r="BH456" s="9">
        <f>IF(AND((ROW()-7)&gt;=$Q$5,(ROW()-6)&lt;=$Q$3),INDEX(LINEST(OFFSET(AF456,1-$Q$5,0,$Q$5,1),OFFSET(AG456,1-$Q$5,0,$Q$5,9),TRUE,TRUE),1,1),"")</f>
        <v/>
      </c>
      <c r="BI456" s="10">
        <f>IF(AND((ROW()-7)&gt;=$Q$5,(ROW()-6)&lt;=$Q$3),INDEX(LINEST(OFFSET(AF456,1-$Q$5,0,$Q$5,1),OFFSET(AG456,1-$Q$5,0,$Q$5,9),TRUE,TRUE),3,1),"")</f>
        <v/>
      </c>
      <c r="BL456" s="9">
        <f>IF(AND((ROW()-6)&lt;=$Q$3,ISNUMBER(AY455)),AY455/$Q$4+AZ455*AG456+BA455*AH456+BB455*AI456+BC455*AJ456+BD455*AK456+BE455*AL456+BF455*AM456+BG455*AN456+BH455*AO456,"")</f>
        <v/>
      </c>
      <c r="BM456">
        <f>IF(ISNUMBER(BL456),AVERAGE(OFFSET(AF455,1-$Q$5,0,$Q$5,1)),"")</f>
        <v/>
      </c>
      <c r="BN456">
        <f>IF(ISNUMBER(BL456),(AF456-BL456)^2,"")</f>
        <v/>
      </c>
      <c r="BO456">
        <f>IF(ISNUMBER(BL456),AF456^2,"")</f>
        <v/>
      </c>
      <c r="BP456">
        <f>IF(ISNUMBER(BL456),(AF456-BM456)^2,"")</f>
        <v/>
      </c>
    </row>
    <row r="457">
      <c r="O457">
        <f>IF($R457="","",IF($Q$1="Weekly",INT(($R457-2)/7),IF($Q$1="Quarterly",YEAR($R457)*4+ROUNDUP(MONTH($R457)/3),YEAR($R457)*12+MONTH($R457))))</f>
        <v/>
      </c>
      <c r="P457">
        <f>IF($R457="","",IF($R458="",1,IF($O457&lt;&gt;$O458,1,0)))</f>
        <v/>
      </c>
      <c r="Q457">
        <f>IF($P457=1,SUM($P$7:$P457),"")</f>
        <v/>
      </c>
      <c r="R457">
        <f>IF($A457="","",IF(ISNUMBER($A457),$A457,IFERROR(DATEVALUE($A457),NA())))</f>
        <v/>
      </c>
      <c r="S457" s="7">
        <f>IFERROR(INDEX($R$7:$R$60000,MATCH(ROW()-6,$Q$7:$Q$60000,0)),"")</f>
        <v/>
      </c>
      <c r="T457">
        <f>IFERROR(INDEX($B$7:$B$60000,MATCH(ROW()-6,$Q$7:$Q$60000,0))*1,"")</f>
        <v/>
      </c>
      <c r="U457">
        <f>IFERROR(INDEX($C$7:$C$60000,MATCH(ROW()-6,$Q$7:$Q$60000,0))*1,"")</f>
        <v/>
      </c>
      <c r="V457">
        <f>IFERROR(INDEX($D$7:$D$60000,MATCH(ROW()-6,$Q$7:$Q$60000,0))*1,"")</f>
        <v/>
      </c>
      <c r="W457">
        <f>IFERROR(INDEX($E$7:$E$60000,MATCH(ROW()-6,$Q$7:$Q$60000,0))*1,"")</f>
        <v/>
      </c>
      <c r="X457">
        <f>IFERROR(INDEX($F$7:$F$60000,MATCH(ROW()-6,$Q$7:$Q$60000,0))*1,"")</f>
        <v/>
      </c>
      <c r="Y457">
        <f>IFERROR(INDEX($G$7:$G$60000,MATCH(ROW()-6,$Q$7:$Q$60000,0))*1,"")</f>
        <v/>
      </c>
      <c r="Z457">
        <f>IFERROR(INDEX($H$7:$H$60000,MATCH(ROW()-6,$Q$7:$Q$60000,0))*1,"")</f>
        <v/>
      </c>
      <c r="AA457">
        <f>IFERROR(INDEX($I$7:$I$60000,MATCH(ROW()-6,$Q$7:$Q$60000,0))*1,"")</f>
        <v/>
      </c>
      <c r="AB457">
        <f>IFERROR(INDEX($J$7:$J$60000,MATCH(ROW()-6,$Q$7:$Q$60000,0))*1,"")</f>
        <v/>
      </c>
      <c r="AC457">
        <f>IFERROR(INDEX($K$7:$K$60000,MATCH(ROW()-6,$Q$7:$Q$60000,0))*1,"")</f>
        <v/>
      </c>
      <c r="AF457" s="9">
        <f>IF(OR($S457="",$S456=""),"",IF($B$5="diff",($T457-$T456),LN($T457/$T456)))</f>
        <v/>
      </c>
      <c r="AG457" s="9">
        <f>IF(OR($S457="",$S456=""),"",IF($C$5="diff",(U457-U456),LN(U457/U456)))</f>
        <v/>
      </c>
      <c r="AH457" s="9">
        <f>IF(OR($S457="",$S456=""),"",IF($D$5="diff",(V457-V456),LN(V457/V456)))</f>
        <v/>
      </c>
      <c r="AI457" s="9">
        <f>IF(OR($S457="",$S456=""),"",IF($E$5="diff",(W457-W456),LN(W457/W456)))</f>
        <v/>
      </c>
      <c r="AJ457" s="9">
        <f>IF(OR($S457="",$S456=""),"",IF($F$5="diff",(X457-X456),LN(X457/X456)))</f>
        <v/>
      </c>
      <c r="AK457" s="9">
        <f>IF(OR($S457="",$S456=""),"",IF($G$5="diff",(Y457-Y456),LN(Y457/Y456)))</f>
        <v/>
      </c>
      <c r="AL457" s="9">
        <f>IF(OR($S457="",$S456=""),"",IF($H$5="diff",(Z457-Z456),LN(Z457/Z456)))</f>
        <v/>
      </c>
      <c r="AM457" s="9">
        <f>IF(OR($S457="",$S456=""),"",IF($I$5="diff",(AA457-AA456),LN(AA457/AA456)))</f>
        <v/>
      </c>
      <c r="AN457" s="9">
        <f>IF(OR($S457="",$S456=""),"",IF($J$5="diff",(AB457-AB456),LN(AB457/AB456)))</f>
        <v/>
      </c>
      <c r="AO457" s="9">
        <f>IF(OR($S457="",$S456=""),"",IF($K$5="diff",(AC457-AC456),LN(AC457/AC456)))</f>
        <v/>
      </c>
      <c r="AR457" s="9">
        <f>IF($AF457="","",$AU$13+$AU$4*AG457+$AU$5*AH457+$AU$6*AI457+$AU$7*AJ457+$AU$8*AK457+$AU$9*AL457+$AU$10*AM457+$AU$11*AN457+$AU$12*AO457)</f>
        <v/>
      </c>
      <c r="AY457" s="10">
        <f>IF(AND((ROW()-7)&gt;=$Q$5,(ROW()-6)&lt;=$Q$3),INDEX(LINEST(OFFSET(AF457,1-$Q$5,0,$Q$5,1),OFFSET(AG457,1-$Q$5,0,$Q$5,9),TRUE,TRUE),1,10)*$Q$4,"")</f>
        <v/>
      </c>
      <c r="AZ457" s="9">
        <f>IF(AND((ROW()-7)&gt;=$Q$5,(ROW()-6)&lt;=$Q$3),INDEX(LINEST(OFFSET(AF457,1-$Q$5,0,$Q$5,1),OFFSET(AG457,1-$Q$5,0,$Q$5,9),TRUE,TRUE),1,9),"")</f>
        <v/>
      </c>
      <c r="BA457" s="9">
        <f>IF(AND((ROW()-7)&gt;=$Q$5,(ROW()-6)&lt;=$Q$3),INDEX(LINEST(OFFSET(AF457,1-$Q$5,0,$Q$5,1),OFFSET(AG457,1-$Q$5,0,$Q$5,9),TRUE,TRUE),1,8),"")</f>
        <v/>
      </c>
      <c r="BB457" s="9">
        <f>IF(AND((ROW()-7)&gt;=$Q$5,(ROW()-6)&lt;=$Q$3),INDEX(LINEST(OFFSET(AF457,1-$Q$5,0,$Q$5,1),OFFSET(AG457,1-$Q$5,0,$Q$5,9),TRUE,TRUE),1,7),"")</f>
        <v/>
      </c>
      <c r="BC457" s="9">
        <f>IF(AND((ROW()-7)&gt;=$Q$5,(ROW()-6)&lt;=$Q$3),INDEX(LINEST(OFFSET(AF457,1-$Q$5,0,$Q$5,1),OFFSET(AG457,1-$Q$5,0,$Q$5,9),TRUE,TRUE),1,6),"")</f>
        <v/>
      </c>
      <c r="BD457" s="9">
        <f>IF(AND((ROW()-7)&gt;=$Q$5,(ROW()-6)&lt;=$Q$3),INDEX(LINEST(OFFSET(AF457,1-$Q$5,0,$Q$5,1),OFFSET(AG457,1-$Q$5,0,$Q$5,9),TRUE,TRUE),1,5),"")</f>
        <v/>
      </c>
      <c r="BE457" s="9">
        <f>IF(AND((ROW()-7)&gt;=$Q$5,(ROW()-6)&lt;=$Q$3),INDEX(LINEST(OFFSET(AF457,1-$Q$5,0,$Q$5,1),OFFSET(AG457,1-$Q$5,0,$Q$5,9),TRUE,TRUE),1,4),"")</f>
        <v/>
      </c>
      <c r="BF457" s="9">
        <f>IF(AND((ROW()-7)&gt;=$Q$5,(ROW()-6)&lt;=$Q$3),INDEX(LINEST(OFFSET(AF457,1-$Q$5,0,$Q$5,1),OFFSET(AG457,1-$Q$5,0,$Q$5,9),TRUE,TRUE),1,3),"")</f>
        <v/>
      </c>
      <c r="BG457" s="9">
        <f>IF(AND((ROW()-7)&gt;=$Q$5,(ROW()-6)&lt;=$Q$3),INDEX(LINEST(OFFSET(AF457,1-$Q$5,0,$Q$5,1),OFFSET(AG457,1-$Q$5,0,$Q$5,9),TRUE,TRUE),1,2),"")</f>
        <v/>
      </c>
      <c r="BH457" s="9">
        <f>IF(AND((ROW()-7)&gt;=$Q$5,(ROW()-6)&lt;=$Q$3),INDEX(LINEST(OFFSET(AF457,1-$Q$5,0,$Q$5,1),OFFSET(AG457,1-$Q$5,0,$Q$5,9),TRUE,TRUE),1,1),"")</f>
        <v/>
      </c>
      <c r="BI457" s="10">
        <f>IF(AND((ROW()-7)&gt;=$Q$5,(ROW()-6)&lt;=$Q$3),INDEX(LINEST(OFFSET(AF457,1-$Q$5,0,$Q$5,1),OFFSET(AG457,1-$Q$5,0,$Q$5,9),TRUE,TRUE),3,1),"")</f>
        <v/>
      </c>
      <c r="BL457" s="9">
        <f>IF(AND((ROW()-6)&lt;=$Q$3,ISNUMBER(AY456)),AY456/$Q$4+AZ456*AG457+BA456*AH457+BB456*AI457+BC456*AJ457+BD456*AK457+BE456*AL457+BF456*AM457+BG456*AN457+BH456*AO457,"")</f>
        <v/>
      </c>
      <c r="BM457">
        <f>IF(ISNUMBER(BL457),AVERAGE(OFFSET(AF456,1-$Q$5,0,$Q$5,1)),"")</f>
        <v/>
      </c>
      <c r="BN457">
        <f>IF(ISNUMBER(BL457),(AF457-BL457)^2,"")</f>
        <v/>
      </c>
      <c r="BO457">
        <f>IF(ISNUMBER(BL457),AF457^2,"")</f>
        <v/>
      </c>
      <c r="BP457">
        <f>IF(ISNUMBER(BL457),(AF457-BM457)^2,"")</f>
        <v/>
      </c>
    </row>
    <row r="458">
      <c r="O458">
        <f>IF($R458="","",IF($Q$1="Weekly",INT(($R458-2)/7),IF($Q$1="Quarterly",YEAR($R458)*4+ROUNDUP(MONTH($R458)/3),YEAR($R458)*12+MONTH($R458))))</f>
        <v/>
      </c>
      <c r="P458">
        <f>IF($R458="","",IF($R459="",1,IF($O458&lt;&gt;$O459,1,0)))</f>
        <v/>
      </c>
      <c r="Q458">
        <f>IF($P458=1,SUM($P$7:$P458),"")</f>
        <v/>
      </c>
      <c r="R458">
        <f>IF($A458="","",IF(ISNUMBER($A458),$A458,IFERROR(DATEVALUE($A458),NA())))</f>
        <v/>
      </c>
      <c r="S458" s="7">
        <f>IFERROR(INDEX($R$7:$R$60000,MATCH(ROW()-6,$Q$7:$Q$60000,0)),"")</f>
        <v/>
      </c>
      <c r="T458">
        <f>IFERROR(INDEX($B$7:$B$60000,MATCH(ROW()-6,$Q$7:$Q$60000,0))*1,"")</f>
        <v/>
      </c>
      <c r="U458">
        <f>IFERROR(INDEX($C$7:$C$60000,MATCH(ROW()-6,$Q$7:$Q$60000,0))*1,"")</f>
        <v/>
      </c>
      <c r="V458">
        <f>IFERROR(INDEX($D$7:$D$60000,MATCH(ROW()-6,$Q$7:$Q$60000,0))*1,"")</f>
        <v/>
      </c>
      <c r="W458">
        <f>IFERROR(INDEX($E$7:$E$60000,MATCH(ROW()-6,$Q$7:$Q$60000,0))*1,"")</f>
        <v/>
      </c>
      <c r="X458">
        <f>IFERROR(INDEX($F$7:$F$60000,MATCH(ROW()-6,$Q$7:$Q$60000,0))*1,"")</f>
        <v/>
      </c>
      <c r="Y458">
        <f>IFERROR(INDEX($G$7:$G$60000,MATCH(ROW()-6,$Q$7:$Q$60000,0))*1,"")</f>
        <v/>
      </c>
      <c r="Z458">
        <f>IFERROR(INDEX($H$7:$H$60000,MATCH(ROW()-6,$Q$7:$Q$60000,0))*1,"")</f>
        <v/>
      </c>
      <c r="AA458">
        <f>IFERROR(INDEX($I$7:$I$60000,MATCH(ROW()-6,$Q$7:$Q$60000,0))*1,"")</f>
        <v/>
      </c>
      <c r="AB458">
        <f>IFERROR(INDEX($J$7:$J$60000,MATCH(ROW()-6,$Q$7:$Q$60000,0))*1,"")</f>
        <v/>
      </c>
      <c r="AC458">
        <f>IFERROR(INDEX($K$7:$K$60000,MATCH(ROW()-6,$Q$7:$Q$60000,0))*1,"")</f>
        <v/>
      </c>
      <c r="AF458" s="9">
        <f>IF(OR($S458="",$S457=""),"",IF($B$5="diff",($T458-$T457),LN($T458/$T457)))</f>
        <v/>
      </c>
      <c r="AG458" s="9">
        <f>IF(OR($S458="",$S457=""),"",IF($C$5="diff",(U458-U457),LN(U458/U457)))</f>
        <v/>
      </c>
      <c r="AH458" s="9">
        <f>IF(OR($S458="",$S457=""),"",IF($D$5="diff",(V458-V457),LN(V458/V457)))</f>
        <v/>
      </c>
      <c r="AI458" s="9">
        <f>IF(OR($S458="",$S457=""),"",IF($E$5="diff",(W458-W457),LN(W458/W457)))</f>
        <v/>
      </c>
      <c r="AJ458" s="9">
        <f>IF(OR($S458="",$S457=""),"",IF($F$5="diff",(X458-X457),LN(X458/X457)))</f>
        <v/>
      </c>
      <c r="AK458" s="9">
        <f>IF(OR($S458="",$S457=""),"",IF($G$5="diff",(Y458-Y457),LN(Y458/Y457)))</f>
        <v/>
      </c>
      <c r="AL458" s="9">
        <f>IF(OR($S458="",$S457=""),"",IF($H$5="diff",(Z458-Z457),LN(Z458/Z457)))</f>
        <v/>
      </c>
      <c r="AM458" s="9">
        <f>IF(OR($S458="",$S457=""),"",IF($I$5="diff",(AA458-AA457),LN(AA458/AA457)))</f>
        <v/>
      </c>
      <c r="AN458" s="9">
        <f>IF(OR($S458="",$S457=""),"",IF($J$5="diff",(AB458-AB457),LN(AB458/AB457)))</f>
        <v/>
      </c>
      <c r="AO458" s="9">
        <f>IF(OR($S458="",$S457=""),"",IF($K$5="diff",(AC458-AC457),LN(AC458/AC457)))</f>
        <v/>
      </c>
      <c r="AR458" s="9">
        <f>IF($AF458="","",$AU$13+$AU$4*AG458+$AU$5*AH458+$AU$6*AI458+$AU$7*AJ458+$AU$8*AK458+$AU$9*AL458+$AU$10*AM458+$AU$11*AN458+$AU$12*AO458)</f>
        <v/>
      </c>
      <c r="AY458" s="10">
        <f>IF(AND((ROW()-7)&gt;=$Q$5,(ROW()-6)&lt;=$Q$3),INDEX(LINEST(OFFSET(AF458,1-$Q$5,0,$Q$5,1),OFFSET(AG458,1-$Q$5,0,$Q$5,9),TRUE,TRUE),1,10)*$Q$4,"")</f>
        <v/>
      </c>
      <c r="AZ458" s="9">
        <f>IF(AND((ROW()-7)&gt;=$Q$5,(ROW()-6)&lt;=$Q$3),INDEX(LINEST(OFFSET(AF458,1-$Q$5,0,$Q$5,1),OFFSET(AG458,1-$Q$5,0,$Q$5,9),TRUE,TRUE),1,9),"")</f>
        <v/>
      </c>
      <c r="BA458" s="9">
        <f>IF(AND((ROW()-7)&gt;=$Q$5,(ROW()-6)&lt;=$Q$3),INDEX(LINEST(OFFSET(AF458,1-$Q$5,0,$Q$5,1),OFFSET(AG458,1-$Q$5,0,$Q$5,9),TRUE,TRUE),1,8),"")</f>
        <v/>
      </c>
      <c r="BB458" s="9">
        <f>IF(AND((ROW()-7)&gt;=$Q$5,(ROW()-6)&lt;=$Q$3),INDEX(LINEST(OFFSET(AF458,1-$Q$5,0,$Q$5,1),OFFSET(AG458,1-$Q$5,0,$Q$5,9),TRUE,TRUE),1,7),"")</f>
        <v/>
      </c>
      <c r="BC458" s="9">
        <f>IF(AND((ROW()-7)&gt;=$Q$5,(ROW()-6)&lt;=$Q$3),INDEX(LINEST(OFFSET(AF458,1-$Q$5,0,$Q$5,1),OFFSET(AG458,1-$Q$5,0,$Q$5,9),TRUE,TRUE),1,6),"")</f>
        <v/>
      </c>
      <c r="BD458" s="9">
        <f>IF(AND((ROW()-7)&gt;=$Q$5,(ROW()-6)&lt;=$Q$3),INDEX(LINEST(OFFSET(AF458,1-$Q$5,0,$Q$5,1),OFFSET(AG458,1-$Q$5,0,$Q$5,9),TRUE,TRUE),1,5),"")</f>
        <v/>
      </c>
      <c r="BE458" s="9">
        <f>IF(AND((ROW()-7)&gt;=$Q$5,(ROW()-6)&lt;=$Q$3),INDEX(LINEST(OFFSET(AF458,1-$Q$5,0,$Q$5,1),OFFSET(AG458,1-$Q$5,0,$Q$5,9),TRUE,TRUE),1,4),"")</f>
        <v/>
      </c>
      <c r="BF458" s="9">
        <f>IF(AND((ROW()-7)&gt;=$Q$5,(ROW()-6)&lt;=$Q$3),INDEX(LINEST(OFFSET(AF458,1-$Q$5,0,$Q$5,1),OFFSET(AG458,1-$Q$5,0,$Q$5,9),TRUE,TRUE),1,3),"")</f>
        <v/>
      </c>
      <c r="BG458" s="9">
        <f>IF(AND((ROW()-7)&gt;=$Q$5,(ROW()-6)&lt;=$Q$3),INDEX(LINEST(OFFSET(AF458,1-$Q$5,0,$Q$5,1),OFFSET(AG458,1-$Q$5,0,$Q$5,9),TRUE,TRUE),1,2),"")</f>
        <v/>
      </c>
      <c r="BH458" s="9">
        <f>IF(AND((ROW()-7)&gt;=$Q$5,(ROW()-6)&lt;=$Q$3),INDEX(LINEST(OFFSET(AF458,1-$Q$5,0,$Q$5,1),OFFSET(AG458,1-$Q$5,0,$Q$5,9),TRUE,TRUE),1,1),"")</f>
        <v/>
      </c>
      <c r="BI458" s="10">
        <f>IF(AND((ROW()-7)&gt;=$Q$5,(ROW()-6)&lt;=$Q$3),INDEX(LINEST(OFFSET(AF458,1-$Q$5,0,$Q$5,1),OFFSET(AG458,1-$Q$5,0,$Q$5,9),TRUE,TRUE),3,1),"")</f>
        <v/>
      </c>
      <c r="BL458" s="9">
        <f>IF(AND((ROW()-6)&lt;=$Q$3,ISNUMBER(AY457)),AY457/$Q$4+AZ457*AG458+BA457*AH458+BB457*AI458+BC457*AJ458+BD457*AK458+BE457*AL458+BF457*AM458+BG457*AN458+BH457*AO458,"")</f>
        <v/>
      </c>
      <c r="BM458">
        <f>IF(ISNUMBER(BL458),AVERAGE(OFFSET(AF457,1-$Q$5,0,$Q$5,1)),"")</f>
        <v/>
      </c>
      <c r="BN458">
        <f>IF(ISNUMBER(BL458),(AF458-BL458)^2,"")</f>
        <v/>
      </c>
      <c r="BO458">
        <f>IF(ISNUMBER(BL458),AF458^2,"")</f>
        <v/>
      </c>
      <c r="BP458">
        <f>IF(ISNUMBER(BL458),(AF458-BM458)^2,"")</f>
        <v/>
      </c>
    </row>
    <row r="459">
      <c r="O459">
        <f>IF($R459="","",IF($Q$1="Weekly",INT(($R459-2)/7),IF($Q$1="Quarterly",YEAR($R459)*4+ROUNDUP(MONTH($R459)/3),YEAR($R459)*12+MONTH($R459))))</f>
        <v/>
      </c>
      <c r="P459">
        <f>IF($R459="","",IF($R460="",1,IF($O459&lt;&gt;$O460,1,0)))</f>
        <v/>
      </c>
      <c r="Q459">
        <f>IF($P459=1,SUM($P$7:$P459),"")</f>
        <v/>
      </c>
      <c r="R459">
        <f>IF($A459="","",IF(ISNUMBER($A459),$A459,IFERROR(DATEVALUE($A459),NA())))</f>
        <v/>
      </c>
      <c r="S459" s="7">
        <f>IFERROR(INDEX($R$7:$R$60000,MATCH(ROW()-6,$Q$7:$Q$60000,0)),"")</f>
        <v/>
      </c>
      <c r="T459">
        <f>IFERROR(INDEX($B$7:$B$60000,MATCH(ROW()-6,$Q$7:$Q$60000,0))*1,"")</f>
        <v/>
      </c>
      <c r="U459">
        <f>IFERROR(INDEX($C$7:$C$60000,MATCH(ROW()-6,$Q$7:$Q$60000,0))*1,"")</f>
        <v/>
      </c>
      <c r="V459">
        <f>IFERROR(INDEX($D$7:$D$60000,MATCH(ROW()-6,$Q$7:$Q$60000,0))*1,"")</f>
        <v/>
      </c>
      <c r="W459">
        <f>IFERROR(INDEX($E$7:$E$60000,MATCH(ROW()-6,$Q$7:$Q$60000,0))*1,"")</f>
        <v/>
      </c>
      <c r="X459">
        <f>IFERROR(INDEX($F$7:$F$60000,MATCH(ROW()-6,$Q$7:$Q$60000,0))*1,"")</f>
        <v/>
      </c>
      <c r="Y459">
        <f>IFERROR(INDEX($G$7:$G$60000,MATCH(ROW()-6,$Q$7:$Q$60000,0))*1,"")</f>
        <v/>
      </c>
      <c r="Z459">
        <f>IFERROR(INDEX($H$7:$H$60000,MATCH(ROW()-6,$Q$7:$Q$60000,0))*1,"")</f>
        <v/>
      </c>
      <c r="AA459">
        <f>IFERROR(INDEX($I$7:$I$60000,MATCH(ROW()-6,$Q$7:$Q$60000,0))*1,"")</f>
        <v/>
      </c>
      <c r="AB459">
        <f>IFERROR(INDEX($J$7:$J$60000,MATCH(ROW()-6,$Q$7:$Q$60000,0))*1,"")</f>
        <v/>
      </c>
      <c r="AC459">
        <f>IFERROR(INDEX($K$7:$K$60000,MATCH(ROW()-6,$Q$7:$Q$60000,0))*1,"")</f>
        <v/>
      </c>
      <c r="AF459" s="9">
        <f>IF(OR($S459="",$S458=""),"",IF($B$5="diff",($T459-$T458),LN($T459/$T458)))</f>
        <v/>
      </c>
      <c r="AG459" s="9">
        <f>IF(OR($S459="",$S458=""),"",IF($C$5="diff",(U459-U458),LN(U459/U458)))</f>
        <v/>
      </c>
      <c r="AH459" s="9">
        <f>IF(OR($S459="",$S458=""),"",IF($D$5="diff",(V459-V458),LN(V459/V458)))</f>
        <v/>
      </c>
      <c r="AI459" s="9">
        <f>IF(OR($S459="",$S458=""),"",IF($E$5="diff",(W459-W458),LN(W459/W458)))</f>
        <v/>
      </c>
      <c r="AJ459" s="9">
        <f>IF(OR($S459="",$S458=""),"",IF($F$5="diff",(X459-X458),LN(X459/X458)))</f>
        <v/>
      </c>
      <c r="AK459" s="9">
        <f>IF(OR($S459="",$S458=""),"",IF($G$5="diff",(Y459-Y458),LN(Y459/Y458)))</f>
        <v/>
      </c>
      <c r="AL459" s="9">
        <f>IF(OR($S459="",$S458=""),"",IF($H$5="diff",(Z459-Z458),LN(Z459/Z458)))</f>
        <v/>
      </c>
      <c r="AM459" s="9">
        <f>IF(OR($S459="",$S458=""),"",IF($I$5="diff",(AA459-AA458),LN(AA459/AA458)))</f>
        <v/>
      </c>
      <c r="AN459" s="9">
        <f>IF(OR($S459="",$S458=""),"",IF($J$5="diff",(AB459-AB458),LN(AB459/AB458)))</f>
        <v/>
      </c>
      <c r="AO459" s="9">
        <f>IF(OR($S459="",$S458=""),"",IF($K$5="diff",(AC459-AC458),LN(AC459/AC458)))</f>
        <v/>
      </c>
      <c r="AR459" s="9">
        <f>IF($AF459="","",$AU$13+$AU$4*AG459+$AU$5*AH459+$AU$6*AI459+$AU$7*AJ459+$AU$8*AK459+$AU$9*AL459+$AU$10*AM459+$AU$11*AN459+$AU$12*AO459)</f>
        <v/>
      </c>
      <c r="AY459" s="10">
        <f>IF(AND((ROW()-7)&gt;=$Q$5,(ROW()-6)&lt;=$Q$3),INDEX(LINEST(OFFSET(AF459,1-$Q$5,0,$Q$5,1),OFFSET(AG459,1-$Q$5,0,$Q$5,9),TRUE,TRUE),1,10)*$Q$4,"")</f>
        <v/>
      </c>
      <c r="AZ459" s="9">
        <f>IF(AND((ROW()-7)&gt;=$Q$5,(ROW()-6)&lt;=$Q$3),INDEX(LINEST(OFFSET(AF459,1-$Q$5,0,$Q$5,1),OFFSET(AG459,1-$Q$5,0,$Q$5,9),TRUE,TRUE),1,9),"")</f>
        <v/>
      </c>
      <c r="BA459" s="9">
        <f>IF(AND((ROW()-7)&gt;=$Q$5,(ROW()-6)&lt;=$Q$3),INDEX(LINEST(OFFSET(AF459,1-$Q$5,0,$Q$5,1),OFFSET(AG459,1-$Q$5,0,$Q$5,9),TRUE,TRUE),1,8),"")</f>
        <v/>
      </c>
      <c r="BB459" s="9">
        <f>IF(AND((ROW()-7)&gt;=$Q$5,(ROW()-6)&lt;=$Q$3),INDEX(LINEST(OFFSET(AF459,1-$Q$5,0,$Q$5,1),OFFSET(AG459,1-$Q$5,0,$Q$5,9),TRUE,TRUE),1,7),"")</f>
        <v/>
      </c>
      <c r="BC459" s="9">
        <f>IF(AND((ROW()-7)&gt;=$Q$5,(ROW()-6)&lt;=$Q$3),INDEX(LINEST(OFFSET(AF459,1-$Q$5,0,$Q$5,1),OFFSET(AG459,1-$Q$5,0,$Q$5,9),TRUE,TRUE),1,6),"")</f>
        <v/>
      </c>
      <c r="BD459" s="9">
        <f>IF(AND((ROW()-7)&gt;=$Q$5,(ROW()-6)&lt;=$Q$3),INDEX(LINEST(OFFSET(AF459,1-$Q$5,0,$Q$5,1),OFFSET(AG459,1-$Q$5,0,$Q$5,9),TRUE,TRUE),1,5),"")</f>
        <v/>
      </c>
      <c r="BE459" s="9">
        <f>IF(AND((ROW()-7)&gt;=$Q$5,(ROW()-6)&lt;=$Q$3),INDEX(LINEST(OFFSET(AF459,1-$Q$5,0,$Q$5,1),OFFSET(AG459,1-$Q$5,0,$Q$5,9),TRUE,TRUE),1,4),"")</f>
        <v/>
      </c>
      <c r="BF459" s="9">
        <f>IF(AND((ROW()-7)&gt;=$Q$5,(ROW()-6)&lt;=$Q$3),INDEX(LINEST(OFFSET(AF459,1-$Q$5,0,$Q$5,1),OFFSET(AG459,1-$Q$5,0,$Q$5,9),TRUE,TRUE),1,3),"")</f>
        <v/>
      </c>
      <c r="BG459" s="9">
        <f>IF(AND((ROW()-7)&gt;=$Q$5,(ROW()-6)&lt;=$Q$3),INDEX(LINEST(OFFSET(AF459,1-$Q$5,0,$Q$5,1),OFFSET(AG459,1-$Q$5,0,$Q$5,9),TRUE,TRUE),1,2),"")</f>
        <v/>
      </c>
      <c r="BH459" s="9">
        <f>IF(AND((ROW()-7)&gt;=$Q$5,(ROW()-6)&lt;=$Q$3),INDEX(LINEST(OFFSET(AF459,1-$Q$5,0,$Q$5,1),OFFSET(AG459,1-$Q$5,0,$Q$5,9),TRUE,TRUE),1,1),"")</f>
        <v/>
      </c>
      <c r="BI459" s="10">
        <f>IF(AND((ROW()-7)&gt;=$Q$5,(ROW()-6)&lt;=$Q$3),INDEX(LINEST(OFFSET(AF459,1-$Q$5,0,$Q$5,1),OFFSET(AG459,1-$Q$5,0,$Q$5,9),TRUE,TRUE),3,1),"")</f>
        <v/>
      </c>
      <c r="BL459" s="9">
        <f>IF(AND((ROW()-6)&lt;=$Q$3,ISNUMBER(AY458)),AY458/$Q$4+AZ458*AG459+BA458*AH459+BB458*AI459+BC458*AJ459+BD458*AK459+BE458*AL459+BF458*AM459+BG458*AN459+BH458*AO459,"")</f>
        <v/>
      </c>
      <c r="BM459">
        <f>IF(ISNUMBER(BL459),AVERAGE(OFFSET(AF458,1-$Q$5,0,$Q$5,1)),"")</f>
        <v/>
      </c>
      <c r="BN459">
        <f>IF(ISNUMBER(BL459),(AF459-BL459)^2,"")</f>
        <v/>
      </c>
      <c r="BO459">
        <f>IF(ISNUMBER(BL459),AF459^2,"")</f>
        <v/>
      </c>
      <c r="BP459">
        <f>IF(ISNUMBER(BL459),(AF459-BM459)^2,"")</f>
        <v/>
      </c>
    </row>
    <row r="460">
      <c r="O460">
        <f>IF($R460="","",IF($Q$1="Weekly",INT(($R460-2)/7),IF($Q$1="Quarterly",YEAR($R460)*4+ROUNDUP(MONTH($R460)/3),YEAR($R460)*12+MONTH($R460))))</f>
        <v/>
      </c>
      <c r="P460">
        <f>IF($R460="","",IF($R461="",1,IF($O460&lt;&gt;$O461,1,0)))</f>
        <v/>
      </c>
      <c r="Q460">
        <f>IF($P460=1,SUM($P$7:$P460),"")</f>
        <v/>
      </c>
      <c r="R460">
        <f>IF($A460="","",IF(ISNUMBER($A460),$A460,IFERROR(DATEVALUE($A460),NA())))</f>
        <v/>
      </c>
      <c r="S460" s="7">
        <f>IFERROR(INDEX($R$7:$R$60000,MATCH(ROW()-6,$Q$7:$Q$60000,0)),"")</f>
        <v/>
      </c>
      <c r="T460">
        <f>IFERROR(INDEX($B$7:$B$60000,MATCH(ROW()-6,$Q$7:$Q$60000,0))*1,"")</f>
        <v/>
      </c>
      <c r="U460">
        <f>IFERROR(INDEX($C$7:$C$60000,MATCH(ROW()-6,$Q$7:$Q$60000,0))*1,"")</f>
        <v/>
      </c>
      <c r="V460">
        <f>IFERROR(INDEX($D$7:$D$60000,MATCH(ROW()-6,$Q$7:$Q$60000,0))*1,"")</f>
        <v/>
      </c>
      <c r="W460">
        <f>IFERROR(INDEX($E$7:$E$60000,MATCH(ROW()-6,$Q$7:$Q$60000,0))*1,"")</f>
        <v/>
      </c>
      <c r="X460">
        <f>IFERROR(INDEX($F$7:$F$60000,MATCH(ROW()-6,$Q$7:$Q$60000,0))*1,"")</f>
        <v/>
      </c>
      <c r="Y460">
        <f>IFERROR(INDEX($G$7:$G$60000,MATCH(ROW()-6,$Q$7:$Q$60000,0))*1,"")</f>
        <v/>
      </c>
      <c r="Z460">
        <f>IFERROR(INDEX($H$7:$H$60000,MATCH(ROW()-6,$Q$7:$Q$60000,0))*1,"")</f>
        <v/>
      </c>
      <c r="AA460">
        <f>IFERROR(INDEX($I$7:$I$60000,MATCH(ROW()-6,$Q$7:$Q$60000,0))*1,"")</f>
        <v/>
      </c>
      <c r="AB460">
        <f>IFERROR(INDEX($J$7:$J$60000,MATCH(ROW()-6,$Q$7:$Q$60000,0))*1,"")</f>
        <v/>
      </c>
      <c r="AC460">
        <f>IFERROR(INDEX($K$7:$K$60000,MATCH(ROW()-6,$Q$7:$Q$60000,0))*1,"")</f>
        <v/>
      </c>
      <c r="AF460" s="9">
        <f>IF(OR($S460="",$S459=""),"",IF($B$5="diff",($T460-$T459),LN($T460/$T459)))</f>
        <v/>
      </c>
      <c r="AG460" s="9">
        <f>IF(OR($S460="",$S459=""),"",IF($C$5="diff",(U460-U459),LN(U460/U459)))</f>
        <v/>
      </c>
      <c r="AH460" s="9">
        <f>IF(OR($S460="",$S459=""),"",IF($D$5="diff",(V460-V459),LN(V460/V459)))</f>
        <v/>
      </c>
      <c r="AI460" s="9">
        <f>IF(OR($S460="",$S459=""),"",IF($E$5="diff",(W460-W459),LN(W460/W459)))</f>
        <v/>
      </c>
      <c r="AJ460" s="9">
        <f>IF(OR($S460="",$S459=""),"",IF($F$5="diff",(X460-X459),LN(X460/X459)))</f>
        <v/>
      </c>
      <c r="AK460" s="9">
        <f>IF(OR($S460="",$S459=""),"",IF($G$5="diff",(Y460-Y459),LN(Y460/Y459)))</f>
        <v/>
      </c>
      <c r="AL460" s="9">
        <f>IF(OR($S460="",$S459=""),"",IF($H$5="diff",(Z460-Z459),LN(Z460/Z459)))</f>
        <v/>
      </c>
      <c r="AM460" s="9">
        <f>IF(OR($S460="",$S459=""),"",IF($I$5="diff",(AA460-AA459),LN(AA460/AA459)))</f>
        <v/>
      </c>
      <c r="AN460" s="9">
        <f>IF(OR($S460="",$S459=""),"",IF($J$5="diff",(AB460-AB459),LN(AB460/AB459)))</f>
        <v/>
      </c>
      <c r="AO460" s="9">
        <f>IF(OR($S460="",$S459=""),"",IF($K$5="diff",(AC460-AC459),LN(AC460/AC459)))</f>
        <v/>
      </c>
      <c r="AR460" s="9">
        <f>IF($AF460="","",$AU$13+$AU$4*AG460+$AU$5*AH460+$AU$6*AI460+$AU$7*AJ460+$AU$8*AK460+$AU$9*AL460+$AU$10*AM460+$AU$11*AN460+$AU$12*AO460)</f>
        <v/>
      </c>
      <c r="AY460" s="10">
        <f>IF(AND((ROW()-7)&gt;=$Q$5,(ROW()-6)&lt;=$Q$3),INDEX(LINEST(OFFSET(AF460,1-$Q$5,0,$Q$5,1),OFFSET(AG460,1-$Q$5,0,$Q$5,9),TRUE,TRUE),1,10)*$Q$4,"")</f>
        <v/>
      </c>
      <c r="AZ460" s="9">
        <f>IF(AND((ROW()-7)&gt;=$Q$5,(ROW()-6)&lt;=$Q$3),INDEX(LINEST(OFFSET(AF460,1-$Q$5,0,$Q$5,1),OFFSET(AG460,1-$Q$5,0,$Q$5,9),TRUE,TRUE),1,9),"")</f>
        <v/>
      </c>
      <c r="BA460" s="9">
        <f>IF(AND((ROW()-7)&gt;=$Q$5,(ROW()-6)&lt;=$Q$3),INDEX(LINEST(OFFSET(AF460,1-$Q$5,0,$Q$5,1),OFFSET(AG460,1-$Q$5,0,$Q$5,9),TRUE,TRUE),1,8),"")</f>
        <v/>
      </c>
      <c r="BB460" s="9">
        <f>IF(AND((ROW()-7)&gt;=$Q$5,(ROW()-6)&lt;=$Q$3),INDEX(LINEST(OFFSET(AF460,1-$Q$5,0,$Q$5,1),OFFSET(AG460,1-$Q$5,0,$Q$5,9),TRUE,TRUE),1,7),"")</f>
        <v/>
      </c>
      <c r="BC460" s="9">
        <f>IF(AND((ROW()-7)&gt;=$Q$5,(ROW()-6)&lt;=$Q$3),INDEX(LINEST(OFFSET(AF460,1-$Q$5,0,$Q$5,1),OFFSET(AG460,1-$Q$5,0,$Q$5,9),TRUE,TRUE),1,6),"")</f>
        <v/>
      </c>
      <c r="BD460" s="9">
        <f>IF(AND((ROW()-7)&gt;=$Q$5,(ROW()-6)&lt;=$Q$3),INDEX(LINEST(OFFSET(AF460,1-$Q$5,0,$Q$5,1),OFFSET(AG460,1-$Q$5,0,$Q$5,9),TRUE,TRUE),1,5),"")</f>
        <v/>
      </c>
      <c r="BE460" s="9">
        <f>IF(AND((ROW()-7)&gt;=$Q$5,(ROW()-6)&lt;=$Q$3),INDEX(LINEST(OFFSET(AF460,1-$Q$5,0,$Q$5,1),OFFSET(AG460,1-$Q$5,0,$Q$5,9),TRUE,TRUE),1,4),"")</f>
        <v/>
      </c>
      <c r="BF460" s="9">
        <f>IF(AND((ROW()-7)&gt;=$Q$5,(ROW()-6)&lt;=$Q$3),INDEX(LINEST(OFFSET(AF460,1-$Q$5,0,$Q$5,1),OFFSET(AG460,1-$Q$5,0,$Q$5,9),TRUE,TRUE),1,3),"")</f>
        <v/>
      </c>
      <c r="BG460" s="9">
        <f>IF(AND((ROW()-7)&gt;=$Q$5,(ROW()-6)&lt;=$Q$3),INDEX(LINEST(OFFSET(AF460,1-$Q$5,0,$Q$5,1),OFFSET(AG460,1-$Q$5,0,$Q$5,9),TRUE,TRUE),1,2),"")</f>
        <v/>
      </c>
      <c r="BH460" s="9">
        <f>IF(AND((ROW()-7)&gt;=$Q$5,(ROW()-6)&lt;=$Q$3),INDEX(LINEST(OFFSET(AF460,1-$Q$5,0,$Q$5,1),OFFSET(AG460,1-$Q$5,0,$Q$5,9),TRUE,TRUE),1,1),"")</f>
        <v/>
      </c>
      <c r="BI460" s="10">
        <f>IF(AND((ROW()-7)&gt;=$Q$5,(ROW()-6)&lt;=$Q$3),INDEX(LINEST(OFFSET(AF460,1-$Q$5,0,$Q$5,1),OFFSET(AG460,1-$Q$5,0,$Q$5,9),TRUE,TRUE),3,1),"")</f>
        <v/>
      </c>
      <c r="BL460" s="9">
        <f>IF(AND((ROW()-6)&lt;=$Q$3,ISNUMBER(AY459)),AY459/$Q$4+AZ459*AG460+BA459*AH460+BB459*AI460+BC459*AJ460+BD459*AK460+BE459*AL460+BF459*AM460+BG459*AN460+BH459*AO460,"")</f>
        <v/>
      </c>
      <c r="BM460">
        <f>IF(ISNUMBER(BL460),AVERAGE(OFFSET(AF459,1-$Q$5,0,$Q$5,1)),"")</f>
        <v/>
      </c>
      <c r="BN460">
        <f>IF(ISNUMBER(BL460),(AF460-BL460)^2,"")</f>
        <v/>
      </c>
      <c r="BO460">
        <f>IF(ISNUMBER(BL460),AF460^2,"")</f>
        <v/>
      </c>
      <c r="BP460">
        <f>IF(ISNUMBER(BL460),(AF460-BM460)^2,"")</f>
        <v/>
      </c>
    </row>
    <row r="461">
      <c r="O461">
        <f>IF($R461="","",IF($Q$1="Weekly",INT(($R461-2)/7),IF($Q$1="Quarterly",YEAR($R461)*4+ROUNDUP(MONTH($R461)/3),YEAR($R461)*12+MONTH($R461))))</f>
        <v/>
      </c>
      <c r="P461">
        <f>IF($R461="","",IF($R462="",1,IF($O461&lt;&gt;$O462,1,0)))</f>
        <v/>
      </c>
      <c r="Q461">
        <f>IF($P461=1,SUM($P$7:$P461),"")</f>
        <v/>
      </c>
      <c r="R461">
        <f>IF($A461="","",IF(ISNUMBER($A461),$A461,IFERROR(DATEVALUE($A461),NA())))</f>
        <v/>
      </c>
      <c r="S461" s="7">
        <f>IFERROR(INDEX($R$7:$R$60000,MATCH(ROW()-6,$Q$7:$Q$60000,0)),"")</f>
        <v/>
      </c>
      <c r="T461">
        <f>IFERROR(INDEX($B$7:$B$60000,MATCH(ROW()-6,$Q$7:$Q$60000,0))*1,"")</f>
        <v/>
      </c>
      <c r="U461">
        <f>IFERROR(INDEX($C$7:$C$60000,MATCH(ROW()-6,$Q$7:$Q$60000,0))*1,"")</f>
        <v/>
      </c>
      <c r="V461">
        <f>IFERROR(INDEX($D$7:$D$60000,MATCH(ROW()-6,$Q$7:$Q$60000,0))*1,"")</f>
        <v/>
      </c>
      <c r="W461">
        <f>IFERROR(INDEX($E$7:$E$60000,MATCH(ROW()-6,$Q$7:$Q$60000,0))*1,"")</f>
        <v/>
      </c>
      <c r="X461">
        <f>IFERROR(INDEX($F$7:$F$60000,MATCH(ROW()-6,$Q$7:$Q$60000,0))*1,"")</f>
        <v/>
      </c>
      <c r="Y461">
        <f>IFERROR(INDEX($G$7:$G$60000,MATCH(ROW()-6,$Q$7:$Q$60000,0))*1,"")</f>
        <v/>
      </c>
      <c r="Z461">
        <f>IFERROR(INDEX($H$7:$H$60000,MATCH(ROW()-6,$Q$7:$Q$60000,0))*1,"")</f>
        <v/>
      </c>
      <c r="AA461">
        <f>IFERROR(INDEX($I$7:$I$60000,MATCH(ROW()-6,$Q$7:$Q$60000,0))*1,"")</f>
        <v/>
      </c>
      <c r="AB461">
        <f>IFERROR(INDEX($J$7:$J$60000,MATCH(ROW()-6,$Q$7:$Q$60000,0))*1,"")</f>
        <v/>
      </c>
      <c r="AC461">
        <f>IFERROR(INDEX($K$7:$K$60000,MATCH(ROW()-6,$Q$7:$Q$60000,0))*1,"")</f>
        <v/>
      </c>
      <c r="AF461" s="9">
        <f>IF(OR($S461="",$S460=""),"",IF($B$5="diff",($T461-$T460),LN($T461/$T460)))</f>
        <v/>
      </c>
      <c r="AG461" s="9">
        <f>IF(OR($S461="",$S460=""),"",IF($C$5="diff",(U461-U460),LN(U461/U460)))</f>
        <v/>
      </c>
      <c r="AH461" s="9">
        <f>IF(OR($S461="",$S460=""),"",IF($D$5="diff",(V461-V460),LN(V461/V460)))</f>
        <v/>
      </c>
      <c r="AI461" s="9">
        <f>IF(OR($S461="",$S460=""),"",IF($E$5="diff",(W461-W460),LN(W461/W460)))</f>
        <v/>
      </c>
      <c r="AJ461" s="9">
        <f>IF(OR($S461="",$S460=""),"",IF($F$5="diff",(X461-X460),LN(X461/X460)))</f>
        <v/>
      </c>
      <c r="AK461" s="9">
        <f>IF(OR($S461="",$S460=""),"",IF($G$5="diff",(Y461-Y460),LN(Y461/Y460)))</f>
        <v/>
      </c>
      <c r="AL461" s="9">
        <f>IF(OR($S461="",$S460=""),"",IF($H$5="diff",(Z461-Z460),LN(Z461/Z460)))</f>
        <v/>
      </c>
      <c r="AM461" s="9">
        <f>IF(OR($S461="",$S460=""),"",IF($I$5="diff",(AA461-AA460),LN(AA461/AA460)))</f>
        <v/>
      </c>
      <c r="AN461" s="9">
        <f>IF(OR($S461="",$S460=""),"",IF($J$5="diff",(AB461-AB460),LN(AB461/AB460)))</f>
        <v/>
      </c>
      <c r="AO461" s="9">
        <f>IF(OR($S461="",$S460=""),"",IF($K$5="diff",(AC461-AC460),LN(AC461/AC460)))</f>
        <v/>
      </c>
      <c r="AR461" s="9">
        <f>IF($AF461="","",$AU$13+$AU$4*AG461+$AU$5*AH461+$AU$6*AI461+$AU$7*AJ461+$AU$8*AK461+$AU$9*AL461+$AU$10*AM461+$AU$11*AN461+$AU$12*AO461)</f>
        <v/>
      </c>
      <c r="AY461" s="10">
        <f>IF(AND((ROW()-7)&gt;=$Q$5,(ROW()-6)&lt;=$Q$3),INDEX(LINEST(OFFSET(AF461,1-$Q$5,0,$Q$5,1),OFFSET(AG461,1-$Q$5,0,$Q$5,9),TRUE,TRUE),1,10)*$Q$4,"")</f>
        <v/>
      </c>
      <c r="AZ461" s="9">
        <f>IF(AND((ROW()-7)&gt;=$Q$5,(ROW()-6)&lt;=$Q$3),INDEX(LINEST(OFFSET(AF461,1-$Q$5,0,$Q$5,1),OFFSET(AG461,1-$Q$5,0,$Q$5,9),TRUE,TRUE),1,9),"")</f>
        <v/>
      </c>
      <c r="BA461" s="9">
        <f>IF(AND((ROW()-7)&gt;=$Q$5,(ROW()-6)&lt;=$Q$3),INDEX(LINEST(OFFSET(AF461,1-$Q$5,0,$Q$5,1),OFFSET(AG461,1-$Q$5,0,$Q$5,9),TRUE,TRUE),1,8),"")</f>
        <v/>
      </c>
      <c r="BB461" s="9">
        <f>IF(AND((ROW()-7)&gt;=$Q$5,(ROW()-6)&lt;=$Q$3),INDEX(LINEST(OFFSET(AF461,1-$Q$5,0,$Q$5,1),OFFSET(AG461,1-$Q$5,0,$Q$5,9),TRUE,TRUE),1,7),"")</f>
        <v/>
      </c>
      <c r="BC461" s="9">
        <f>IF(AND((ROW()-7)&gt;=$Q$5,(ROW()-6)&lt;=$Q$3),INDEX(LINEST(OFFSET(AF461,1-$Q$5,0,$Q$5,1),OFFSET(AG461,1-$Q$5,0,$Q$5,9),TRUE,TRUE),1,6),"")</f>
        <v/>
      </c>
      <c r="BD461" s="9">
        <f>IF(AND((ROW()-7)&gt;=$Q$5,(ROW()-6)&lt;=$Q$3),INDEX(LINEST(OFFSET(AF461,1-$Q$5,0,$Q$5,1),OFFSET(AG461,1-$Q$5,0,$Q$5,9),TRUE,TRUE),1,5),"")</f>
        <v/>
      </c>
      <c r="BE461" s="9">
        <f>IF(AND((ROW()-7)&gt;=$Q$5,(ROW()-6)&lt;=$Q$3),INDEX(LINEST(OFFSET(AF461,1-$Q$5,0,$Q$5,1),OFFSET(AG461,1-$Q$5,0,$Q$5,9),TRUE,TRUE),1,4),"")</f>
        <v/>
      </c>
      <c r="BF461" s="9">
        <f>IF(AND((ROW()-7)&gt;=$Q$5,(ROW()-6)&lt;=$Q$3),INDEX(LINEST(OFFSET(AF461,1-$Q$5,0,$Q$5,1),OFFSET(AG461,1-$Q$5,0,$Q$5,9),TRUE,TRUE),1,3),"")</f>
        <v/>
      </c>
      <c r="BG461" s="9">
        <f>IF(AND((ROW()-7)&gt;=$Q$5,(ROW()-6)&lt;=$Q$3),INDEX(LINEST(OFFSET(AF461,1-$Q$5,0,$Q$5,1),OFFSET(AG461,1-$Q$5,0,$Q$5,9),TRUE,TRUE),1,2),"")</f>
        <v/>
      </c>
      <c r="BH461" s="9">
        <f>IF(AND((ROW()-7)&gt;=$Q$5,(ROW()-6)&lt;=$Q$3),INDEX(LINEST(OFFSET(AF461,1-$Q$5,0,$Q$5,1),OFFSET(AG461,1-$Q$5,0,$Q$5,9),TRUE,TRUE),1,1),"")</f>
        <v/>
      </c>
      <c r="BI461" s="10">
        <f>IF(AND((ROW()-7)&gt;=$Q$5,(ROW()-6)&lt;=$Q$3),INDEX(LINEST(OFFSET(AF461,1-$Q$5,0,$Q$5,1),OFFSET(AG461,1-$Q$5,0,$Q$5,9),TRUE,TRUE),3,1),"")</f>
        <v/>
      </c>
      <c r="BL461" s="9">
        <f>IF(AND((ROW()-6)&lt;=$Q$3,ISNUMBER(AY460)),AY460/$Q$4+AZ460*AG461+BA460*AH461+BB460*AI461+BC460*AJ461+BD460*AK461+BE460*AL461+BF460*AM461+BG460*AN461+BH460*AO461,"")</f>
        <v/>
      </c>
      <c r="BM461">
        <f>IF(ISNUMBER(BL461),AVERAGE(OFFSET(AF460,1-$Q$5,0,$Q$5,1)),"")</f>
        <v/>
      </c>
      <c r="BN461">
        <f>IF(ISNUMBER(BL461),(AF461-BL461)^2,"")</f>
        <v/>
      </c>
      <c r="BO461">
        <f>IF(ISNUMBER(BL461),AF461^2,"")</f>
        <v/>
      </c>
      <c r="BP461">
        <f>IF(ISNUMBER(BL461),(AF461-BM461)^2,"")</f>
        <v/>
      </c>
    </row>
    <row r="462">
      <c r="O462">
        <f>IF($R462="","",IF($Q$1="Weekly",INT(($R462-2)/7),IF($Q$1="Quarterly",YEAR($R462)*4+ROUNDUP(MONTH($R462)/3),YEAR($R462)*12+MONTH($R462))))</f>
        <v/>
      </c>
      <c r="P462">
        <f>IF($R462="","",IF($R463="",1,IF($O462&lt;&gt;$O463,1,0)))</f>
        <v/>
      </c>
      <c r="Q462">
        <f>IF($P462=1,SUM($P$7:$P462),"")</f>
        <v/>
      </c>
      <c r="R462">
        <f>IF($A462="","",IF(ISNUMBER($A462),$A462,IFERROR(DATEVALUE($A462),NA())))</f>
        <v/>
      </c>
      <c r="S462" s="7">
        <f>IFERROR(INDEX($R$7:$R$60000,MATCH(ROW()-6,$Q$7:$Q$60000,0)),"")</f>
        <v/>
      </c>
      <c r="T462">
        <f>IFERROR(INDEX($B$7:$B$60000,MATCH(ROW()-6,$Q$7:$Q$60000,0))*1,"")</f>
        <v/>
      </c>
      <c r="U462">
        <f>IFERROR(INDEX($C$7:$C$60000,MATCH(ROW()-6,$Q$7:$Q$60000,0))*1,"")</f>
        <v/>
      </c>
      <c r="V462">
        <f>IFERROR(INDEX($D$7:$D$60000,MATCH(ROW()-6,$Q$7:$Q$60000,0))*1,"")</f>
        <v/>
      </c>
      <c r="W462">
        <f>IFERROR(INDEX($E$7:$E$60000,MATCH(ROW()-6,$Q$7:$Q$60000,0))*1,"")</f>
        <v/>
      </c>
      <c r="X462">
        <f>IFERROR(INDEX($F$7:$F$60000,MATCH(ROW()-6,$Q$7:$Q$60000,0))*1,"")</f>
        <v/>
      </c>
      <c r="Y462">
        <f>IFERROR(INDEX($G$7:$G$60000,MATCH(ROW()-6,$Q$7:$Q$60000,0))*1,"")</f>
        <v/>
      </c>
      <c r="Z462">
        <f>IFERROR(INDEX($H$7:$H$60000,MATCH(ROW()-6,$Q$7:$Q$60000,0))*1,"")</f>
        <v/>
      </c>
      <c r="AA462">
        <f>IFERROR(INDEX($I$7:$I$60000,MATCH(ROW()-6,$Q$7:$Q$60000,0))*1,"")</f>
        <v/>
      </c>
      <c r="AB462">
        <f>IFERROR(INDEX($J$7:$J$60000,MATCH(ROW()-6,$Q$7:$Q$60000,0))*1,"")</f>
        <v/>
      </c>
      <c r="AC462">
        <f>IFERROR(INDEX($K$7:$K$60000,MATCH(ROW()-6,$Q$7:$Q$60000,0))*1,"")</f>
        <v/>
      </c>
      <c r="AF462" s="9">
        <f>IF(OR($S462="",$S461=""),"",IF($B$5="diff",($T462-$T461),LN($T462/$T461)))</f>
        <v/>
      </c>
      <c r="AG462" s="9">
        <f>IF(OR($S462="",$S461=""),"",IF($C$5="diff",(U462-U461),LN(U462/U461)))</f>
        <v/>
      </c>
      <c r="AH462" s="9">
        <f>IF(OR($S462="",$S461=""),"",IF($D$5="diff",(V462-V461),LN(V462/V461)))</f>
        <v/>
      </c>
      <c r="AI462" s="9">
        <f>IF(OR($S462="",$S461=""),"",IF($E$5="diff",(W462-W461),LN(W462/W461)))</f>
        <v/>
      </c>
      <c r="AJ462" s="9">
        <f>IF(OR($S462="",$S461=""),"",IF($F$5="diff",(X462-X461),LN(X462/X461)))</f>
        <v/>
      </c>
      <c r="AK462" s="9">
        <f>IF(OR($S462="",$S461=""),"",IF($G$5="diff",(Y462-Y461),LN(Y462/Y461)))</f>
        <v/>
      </c>
      <c r="AL462" s="9">
        <f>IF(OR($S462="",$S461=""),"",IF($H$5="diff",(Z462-Z461),LN(Z462/Z461)))</f>
        <v/>
      </c>
      <c r="AM462" s="9">
        <f>IF(OR($S462="",$S461=""),"",IF($I$5="diff",(AA462-AA461),LN(AA462/AA461)))</f>
        <v/>
      </c>
      <c r="AN462" s="9">
        <f>IF(OR($S462="",$S461=""),"",IF($J$5="diff",(AB462-AB461),LN(AB462/AB461)))</f>
        <v/>
      </c>
      <c r="AO462" s="9">
        <f>IF(OR($S462="",$S461=""),"",IF($K$5="diff",(AC462-AC461),LN(AC462/AC461)))</f>
        <v/>
      </c>
      <c r="AR462" s="9">
        <f>IF($AF462="","",$AU$13+$AU$4*AG462+$AU$5*AH462+$AU$6*AI462+$AU$7*AJ462+$AU$8*AK462+$AU$9*AL462+$AU$10*AM462+$AU$11*AN462+$AU$12*AO462)</f>
        <v/>
      </c>
      <c r="AY462" s="10">
        <f>IF(AND((ROW()-7)&gt;=$Q$5,(ROW()-6)&lt;=$Q$3),INDEX(LINEST(OFFSET(AF462,1-$Q$5,0,$Q$5,1),OFFSET(AG462,1-$Q$5,0,$Q$5,9),TRUE,TRUE),1,10)*$Q$4,"")</f>
        <v/>
      </c>
      <c r="AZ462" s="9">
        <f>IF(AND((ROW()-7)&gt;=$Q$5,(ROW()-6)&lt;=$Q$3),INDEX(LINEST(OFFSET(AF462,1-$Q$5,0,$Q$5,1),OFFSET(AG462,1-$Q$5,0,$Q$5,9),TRUE,TRUE),1,9),"")</f>
        <v/>
      </c>
      <c r="BA462" s="9">
        <f>IF(AND((ROW()-7)&gt;=$Q$5,(ROW()-6)&lt;=$Q$3),INDEX(LINEST(OFFSET(AF462,1-$Q$5,0,$Q$5,1),OFFSET(AG462,1-$Q$5,0,$Q$5,9),TRUE,TRUE),1,8),"")</f>
        <v/>
      </c>
      <c r="BB462" s="9">
        <f>IF(AND((ROW()-7)&gt;=$Q$5,(ROW()-6)&lt;=$Q$3),INDEX(LINEST(OFFSET(AF462,1-$Q$5,0,$Q$5,1),OFFSET(AG462,1-$Q$5,0,$Q$5,9),TRUE,TRUE),1,7),"")</f>
        <v/>
      </c>
      <c r="BC462" s="9">
        <f>IF(AND((ROW()-7)&gt;=$Q$5,(ROW()-6)&lt;=$Q$3),INDEX(LINEST(OFFSET(AF462,1-$Q$5,0,$Q$5,1),OFFSET(AG462,1-$Q$5,0,$Q$5,9),TRUE,TRUE),1,6),"")</f>
        <v/>
      </c>
      <c r="BD462" s="9">
        <f>IF(AND((ROW()-7)&gt;=$Q$5,(ROW()-6)&lt;=$Q$3),INDEX(LINEST(OFFSET(AF462,1-$Q$5,0,$Q$5,1),OFFSET(AG462,1-$Q$5,0,$Q$5,9),TRUE,TRUE),1,5),"")</f>
        <v/>
      </c>
      <c r="BE462" s="9">
        <f>IF(AND((ROW()-7)&gt;=$Q$5,(ROW()-6)&lt;=$Q$3),INDEX(LINEST(OFFSET(AF462,1-$Q$5,0,$Q$5,1),OFFSET(AG462,1-$Q$5,0,$Q$5,9),TRUE,TRUE),1,4),"")</f>
        <v/>
      </c>
      <c r="BF462" s="9">
        <f>IF(AND((ROW()-7)&gt;=$Q$5,(ROW()-6)&lt;=$Q$3),INDEX(LINEST(OFFSET(AF462,1-$Q$5,0,$Q$5,1),OFFSET(AG462,1-$Q$5,0,$Q$5,9),TRUE,TRUE),1,3),"")</f>
        <v/>
      </c>
      <c r="BG462" s="9">
        <f>IF(AND((ROW()-7)&gt;=$Q$5,(ROW()-6)&lt;=$Q$3),INDEX(LINEST(OFFSET(AF462,1-$Q$5,0,$Q$5,1),OFFSET(AG462,1-$Q$5,0,$Q$5,9),TRUE,TRUE),1,2),"")</f>
        <v/>
      </c>
      <c r="BH462" s="9">
        <f>IF(AND((ROW()-7)&gt;=$Q$5,(ROW()-6)&lt;=$Q$3),INDEX(LINEST(OFFSET(AF462,1-$Q$5,0,$Q$5,1),OFFSET(AG462,1-$Q$5,0,$Q$5,9),TRUE,TRUE),1,1),"")</f>
        <v/>
      </c>
      <c r="BI462" s="10">
        <f>IF(AND((ROW()-7)&gt;=$Q$5,(ROW()-6)&lt;=$Q$3),INDEX(LINEST(OFFSET(AF462,1-$Q$5,0,$Q$5,1),OFFSET(AG462,1-$Q$5,0,$Q$5,9),TRUE,TRUE),3,1),"")</f>
        <v/>
      </c>
      <c r="BL462" s="9">
        <f>IF(AND((ROW()-6)&lt;=$Q$3,ISNUMBER(AY461)),AY461/$Q$4+AZ461*AG462+BA461*AH462+BB461*AI462+BC461*AJ462+BD461*AK462+BE461*AL462+BF461*AM462+BG461*AN462+BH461*AO462,"")</f>
        <v/>
      </c>
      <c r="BM462">
        <f>IF(ISNUMBER(BL462),AVERAGE(OFFSET(AF461,1-$Q$5,0,$Q$5,1)),"")</f>
        <v/>
      </c>
      <c r="BN462">
        <f>IF(ISNUMBER(BL462),(AF462-BL462)^2,"")</f>
        <v/>
      </c>
      <c r="BO462">
        <f>IF(ISNUMBER(BL462),AF462^2,"")</f>
        <v/>
      </c>
      <c r="BP462">
        <f>IF(ISNUMBER(BL462),(AF462-BM462)^2,"")</f>
        <v/>
      </c>
    </row>
    <row r="463">
      <c r="O463">
        <f>IF($R463="","",IF($Q$1="Weekly",INT(($R463-2)/7),IF($Q$1="Quarterly",YEAR($R463)*4+ROUNDUP(MONTH($R463)/3),YEAR($R463)*12+MONTH($R463))))</f>
        <v/>
      </c>
      <c r="P463">
        <f>IF($R463="","",IF($R464="",1,IF($O463&lt;&gt;$O464,1,0)))</f>
        <v/>
      </c>
      <c r="Q463">
        <f>IF($P463=1,SUM($P$7:$P463),"")</f>
        <v/>
      </c>
      <c r="R463">
        <f>IF($A463="","",IF(ISNUMBER($A463),$A463,IFERROR(DATEVALUE($A463),NA())))</f>
        <v/>
      </c>
      <c r="S463" s="7">
        <f>IFERROR(INDEX($R$7:$R$60000,MATCH(ROW()-6,$Q$7:$Q$60000,0)),"")</f>
        <v/>
      </c>
      <c r="T463">
        <f>IFERROR(INDEX($B$7:$B$60000,MATCH(ROW()-6,$Q$7:$Q$60000,0))*1,"")</f>
        <v/>
      </c>
      <c r="U463">
        <f>IFERROR(INDEX($C$7:$C$60000,MATCH(ROW()-6,$Q$7:$Q$60000,0))*1,"")</f>
        <v/>
      </c>
      <c r="V463">
        <f>IFERROR(INDEX($D$7:$D$60000,MATCH(ROW()-6,$Q$7:$Q$60000,0))*1,"")</f>
        <v/>
      </c>
      <c r="W463">
        <f>IFERROR(INDEX($E$7:$E$60000,MATCH(ROW()-6,$Q$7:$Q$60000,0))*1,"")</f>
        <v/>
      </c>
      <c r="X463">
        <f>IFERROR(INDEX($F$7:$F$60000,MATCH(ROW()-6,$Q$7:$Q$60000,0))*1,"")</f>
        <v/>
      </c>
      <c r="Y463">
        <f>IFERROR(INDEX($G$7:$G$60000,MATCH(ROW()-6,$Q$7:$Q$60000,0))*1,"")</f>
        <v/>
      </c>
      <c r="Z463">
        <f>IFERROR(INDEX($H$7:$H$60000,MATCH(ROW()-6,$Q$7:$Q$60000,0))*1,"")</f>
        <v/>
      </c>
      <c r="AA463">
        <f>IFERROR(INDEX($I$7:$I$60000,MATCH(ROW()-6,$Q$7:$Q$60000,0))*1,"")</f>
        <v/>
      </c>
      <c r="AB463">
        <f>IFERROR(INDEX($J$7:$J$60000,MATCH(ROW()-6,$Q$7:$Q$60000,0))*1,"")</f>
        <v/>
      </c>
      <c r="AC463">
        <f>IFERROR(INDEX($K$7:$K$60000,MATCH(ROW()-6,$Q$7:$Q$60000,0))*1,"")</f>
        <v/>
      </c>
      <c r="AF463" s="9">
        <f>IF(OR($S463="",$S462=""),"",IF($B$5="diff",($T463-$T462),LN($T463/$T462)))</f>
        <v/>
      </c>
      <c r="AG463" s="9">
        <f>IF(OR($S463="",$S462=""),"",IF($C$5="diff",(U463-U462),LN(U463/U462)))</f>
        <v/>
      </c>
      <c r="AH463" s="9">
        <f>IF(OR($S463="",$S462=""),"",IF($D$5="diff",(V463-V462),LN(V463/V462)))</f>
        <v/>
      </c>
      <c r="AI463" s="9">
        <f>IF(OR($S463="",$S462=""),"",IF($E$5="diff",(W463-W462),LN(W463/W462)))</f>
        <v/>
      </c>
      <c r="AJ463" s="9">
        <f>IF(OR($S463="",$S462=""),"",IF($F$5="diff",(X463-X462),LN(X463/X462)))</f>
        <v/>
      </c>
      <c r="AK463" s="9">
        <f>IF(OR($S463="",$S462=""),"",IF($G$5="diff",(Y463-Y462),LN(Y463/Y462)))</f>
        <v/>
      </c>
      <c r="AL463" s="9">
        <f>IF(OR($S463="",$S462=""),"",IF($H$5="diff",(Z463-Z462),LN(Z463/Z462)))</f>
        <v/>
      </c>
      <c r="AM463" s="9">
        <f>IF(OR($S463="",$S462=""),"",IF($I$5="diff",(AA463-AA462),LN(AA463/AA462)))</f>
        <v/>
      </c>
      <c r="AN463" s="9">
        <f>IF(OR($S463="",$S462=""),"",IF($J$5="diff",(AB463-AB462),LN(AB463/AB462)))</f>
        <v/>
      </c>
      <c r="AO463" s="9">
        <f>IF(OR($S463="",$S462=""),"",IF($K$5="diff",(AC463-AC462),LN(AC463/AC462)))</f>
        <v/>
      </c>
      <c r="AR463" s="9">
        <f>IF($AF463="","",$AU$13+$AU$4*AG463+$AU$5*AH463+$AU$6*AI463+$AU$7*AJ463+$AU$8*AK463+$AU$9*AL463+$AU$10*AM463+$AU$11*AN463+$AU$12*AO463)</f>
        <v/>
      </c>
      <c r="AY463" s="10">
        <f>IF(AND((ROW()-7)&gt;=$Q$5,(ROW()-6)&lt;=$Q$3),INDEX(LINEST(OFFSET(AF463,1-$Q$5,0,$Q$5,1),OFFSET(AG463,1-$Q$5,0,$Q$5,9),TRUE,TRUE),1,10)*$Q$4,"")</f>
        <v/>
      </c>
      <c r="AZ463" s="9">
        <f>IF(AND((ROW()-7)&gt;=$Q$5,(ROW()-6)&lt;=$Q$3),INDEX(LINEST(OFFSET(AF463,1-$Q$5,0,$Q$5,1),OFFSET(AG463,1-$Q$5,0,$Q$5,9),TRUE,TRUE),1,9),"")</f>
        <v/>
      </c>
      <c r="BA463" s="9">
        <f>IF(AND((ROW()-7)&gt;=$Q$5,(ROW()-6)&lt;=$Q$3),INDEX(LINEST(OFFSET(AF463,1-$Q$5,0,$Q$5,1),OFFSET(AG463,1-$Q$5,0,$Q$5,9),TRUE,TRUE),1,8),"")</f>
        <v/>
      </c>
      <c r="BB463" s="9">
        <f>IF(AND((ROW()-7)&gt;=$Q$5,(ROW()-6)&lt;=$Q$3),INDEX(LINEST(OFFSET(AF463,1-$Q$5,0,$Q$5,1),OFFSET(AG463,1-$Q$5,0,$Q$5,9),TRUE,TRUE),1,7),"")</f>
        <v/>
      </c>
      <c r="BC463" s="9">
        <f>IF(AND((ROW()-7)&gt;=$Q$5,(ROW()-6)&lt;=$Q$3),INDEX(LINEST(OFFSET(AF463,1-$Q$5,0,$Q$5,1),OFFSET(AG463,1-$Q$5,0,$Q$5,9),TRUE,TRUE),1,6),"")</f>
        <v/>
      </c>
      <c r="BD463" s="9">
        <f>IF(AND((ROW()-7)&gt;=$Q$5,(ROW()-6)&lt;=$Q$3),INDEX(LINEST(OFFSET(AF463,1-$Q$5,0,$Q$5,1),OFFSET(AG463,1-$Q$5,0,$Q$5,9),TRUE,TRUE),1,5),"")</f>
        <v/>
      </c>
      <c r="BE463" s="9">
        <f>IF(AND((ROW()-7)&gt;=$Q$5,(ROW()-6)&lt;=$Q$3),INDEX(LINEST(OFFSET(AF463,1-$Q$5,0,$Q$5,1),OFFSET(AG463,1-$Q$5,0,$Q$5,9),TRUE,TRUE),1,4),"")</f>
        <v/>
      </c>
      <c r="BF463" s="9">
        <f>IF(AND((ROW()-7)&gt;=$Q$5,(ROW()-6)&lt;=$Q$3),INDEX(LINEST(OFFSET(AF463,1-$Q$5,0,$Q$5,1),OFFSET(AG463,1-$Q$5,0,$Q$5,9),TRUE,TRUE),1,3),"")</f>
        <v/>
      </c>
      <c r="BG463" s="9">
        <f>IF(AND((ROW()-7)&gt;=$Q$5,(ROW()-6)&lt;=$Q$3),INDEX(LINEST(OFFSET(AF463,1-$Q$5,0,$Q$5,1),OFFSET(AG463,1-$Q$5,0,$Q$5,9),TRUE,TRUE),1,2),"")</f>
        <v/>
      </c>
      <c r="BH463" s="9">
        <f>IF(AND((ROW()-7)&gt;=$Q$5,(ROW()-6)&lt;=$Q$3),INDEX(LINEST(OFFSET(AF463,1-$Q$5,0,$Q$5,1),OFFSET(AG463,1-$Q$5,0,$Q$5,9),TRUE,TRUE),1,1),"")</f>
        <v/>
      </c>
      <c r="BI463" s="10">
        <f>IF(AND((ROW()-7)&gt;=$Q$5,(ROW()-6)&lt;=$Q$3),INDEX(LINEST(OFFSET(AF463,1-$Q$5,0,$Q$5,1),OFFSET(AG463,1-$Q$5,0,$Q$5,9),TRUE,TRUE),3,1),"")</f>
        <v/>
      </c>
      <c r="BL463" s="9">
        <f>IF(AND((ROW()-6)&lt;=$Q$3,ISNUMBER(AY462)),AY462/$Q$4+AZ462*AG463+BA462*AH463+BB462*AI463+BC462*AJ463+BD462*AK463+BE462*AL463+BF462*AM463+BG462*AN463+BH462*AO463,"")</f>
        <v/>
      </c>
      <c r="BM463">
        <f>IF(ISNUMBER(BL463),AVERAGE(OFFSET(AF462,1-$Q$5,0,$Q$5,1)),"")</f>
        <v/>
      </c>
      <c r="BN463">
        <f>IF(ISNUMBER(BL463),(AF463-BL463)^2,"")</f>
        <v/>
      </c>
      <c r="BO463">
        <f>IF(ISNUMBER(BL463),AF463^2,"")</f>
        <v/>
      </c>
      <c r="BP463">
        <f>IF(ISNUMBER(BL463),(AF463-BM463)^2,"")</f>
        <v/>
      </c>
    </row>
    <row r="464">
      <c r="O464">
        <f>IF($R464="","",IF($Q$1="Weekly",INT(($R464-2)/7),IF($Q$1="Quarterly",YEAR($R464)*4+ROUNDUP(MONTH($R464)/3),YEAR($R464)*12+MONTH($R464))))</f>
        <v/>
      </c>
      <c r="P464">
        <f>IF($R464="","",IF($R465="",1,IF($O464&lt;&gt;$O465,1,0)))</f>
        <v/>
      </c>
      <c r="Q464">
        <f>IF($P464=1,SUM($P$7:$P464),"")</f>
        <v/>
      </c>
      <c r="R464">
        <f>IF($A464="","",IF(ISNUMBER($A464),$A464,IFERROR(DATEVALUE($A464),NA())))</f>
        <v/>
      </c>
      <c r="S464" s="7">
        <f>IFERROR(INDEX($R$7:$R$60000,MATCH(ROW()-6,$Q$7:$Q$60000,0)),"")</f>
        <v/>
      </c>
      <c r="T464">
        <f>IFERROR(INDEX($B$7:$B$60000,MATCH(ROW()-6,$Q$7:$Q$60000,0))*1,"")</f>
        <v/>
      </c>
      <c r="U464">
        <f>IFERROR(INDEX($C$7:$C$60000,MATCH(ROW()-6,$Q$7:$Q$60000,0))*1,"")</f>
        <v/>
      </c>
      <c r="V464">
        <f>IFERROR(INDEX($D$7:$D$60000,MATCH(ROW()-6,$Q$7:$Q$60000,0))*1,"")</f>
        <v/>
      </c>
      <c r="W464">
        <f>IFERROR(INDEX($E$7:$E$60000,MATCH(ROW()-6,$Q$7:$Q$60000,0))*1,"")</f>
        <v/>
      </c>
      <c r="X464">
        <f>IFERROR(INDEX($F$7:$F$60000,MATCH(ROW()-6,$Q$7:$Q$60000,0))*1,"")</f>
        <v/>
      </c>
      <c r="Y464">
        <f>IFERROR(INDEX($G$7:$G$60000,MATCH(ROW()-6,$Q$7:$Q$60000,0))*1,"")</f>
        <v/>
      </c>
      <c r="Z464">
        <f>IFERROR(INDEX($H$7:$H$60000,MATCH(ROW()-6,$Q$7:$Q$60000,0))*1,"")</f>
        <v/>
      </c>
      <c r="AA464">
        <f>IFERROR(INDEX($I$7:$I$60000,MATCH(ROW()-6,$Q$7:$Q$60000,0))*1,"")</f>
        <v/>
      </c>
      <c r="AB464">
        <f>IFERROR(INDEX($J$7:$J$60000,MATCH(ROW()-6,$Q$7:$Q$60000,0))*1,"")</f>
        <v/>
      </c>
      <c r="AC464">
        <f>IFERROR(INDEX($K$7:$K$60000,MATCH(ROW()-6,$Q$7:$Q$60000,0))*1,"")</f>
        <v/>
      </c>
      <c r="AF464" s="9">
        <f>IF(OR($S464="",$S463=""),"",IF($B$5="diff",($T464-$T463),LN($T464/$T463)))</f>
        <v/>
      </c>
      <c r="AG464" s="9">
        <f>IF(OR($S464="",$S463=""),"",IF($C$5="diff",(U464-U463),LN(U464/U463)))</f>
        <v/>
      </c>
      <c r="AH464" s="9">
        <f>IF(OR($S464="",$S463=""),"",IF($D$5="diff",(V464-V463),LN(V464/V463)))</f>
        <v/>
      </c>
      <c r="AI464" s="9">
        <f>IF(OR($S464="",$S463=""),"",IF($E$5="diff",(W464-W463),LN(W464/W463)))</f>
        <v/>
      </c>
      <c r="AJ464" s="9">
        <f>IF(OR($S464="",$S463=""),"",IF($F$5="diff",(X464-X463),LN(X464/X463)))</f>
        <v/>
      </c>
      <c r="AK464" s="9">
        <f>IF(OR($S464="",$S463=""),"",IF($G$5="diff",(Y464-Y463),LN(Y464/Y463)))</f>
        <v/>
      </c>
      <c r="AL464" s="9">
        <f>IF(OR($S464="",$S463=""),"",IF($H$5="diff",(Z464-Z463),LN(Z464/Z463)))</f>
        <v/>
      </c>
      <c r="AM464" s="9">
        <f>IF(OR($S464="",$S463=""),"",IF($I$5="diff",(AA464-AA463),LN(AA464/AA463)))</f>
        <v/>
      </c>
      <c r="AN464" s="9">
        <f>IF(OR($S464="",$S463=""),"",IF($J$5="diff",(AB464-AB463),LN(AB464/AB463)))</f>
        <v/>
      </c>
      <c r="AO464" s="9">
        <f>IF(OR($S464="",$S463=""),"",IF($K$5="diff",(AC464-AC463),LN(AC464/AC463)))</f>
        <v/>
      </c>
      <c r="AR464" s="9">
        <f>IF($AF464="","",$AU$13+$AU$4*AG464+$AU$5*AH464+$AU$6*AI464+$AU$7*AJ464+$AU$8*AK464+$AU$9*AL464+$AU$10*AM464+$AU$11*AN464+$AU$12*AO464)</f>
        <v/>
      </c>
      <c r="AY464" s="10">
        <f>IF(AND((ROW()-7)&gt;=$Q$5,(ROW()-6)&lt;=$Q$3),INDEX(LINEST(OFFSET(AF464,1-$Q$5,0,$Q$5,1),OFFSET(AG464,1-$Q$5,0,$Q$5,9),TRUE,TRUE),1,10)*$Q$4,"")</f>
        <v/>
      </c>
      <c r="AZ464" s="9">
        <f>IF(AND((ROW()-7)&gt;=$Q$5,(ROW()-6)&lt;=$Q$3),INDEX(LINEST(OFFSET(AF464,1-$Q$5,0,$Q$5,1),OFFSET(AG464,1-$Q$5,0,$Q$5,9),TRUE,TRUE),1,9),"")</f>
        <v/>
      </c>
      <c r="BA464" s="9">
        <f>IF(AND((ROW()-7)&gt;=$Q$5,(ROW()-6)&lt;=$Q$3),INDEX(LINEST(OFFSET(AF464,1-$Q$5,0,$Q$5,1),OFFSET(AG464,1-$Q$5,0,$Q$5,9),TRUE,TRUE),1,8),"")</f>
        <v/>
      </c>
      <c r="BB464" s="9">
        <f>IF(AND((ROW()-7)&gt;=$Q$5,(ROW()-6)&lt;=$Q$3),INDEX(LINEST(OFFSET(AF464,1-$Q$5,0,$Q$5,1),OFFSET(AG464,1-$Q$5,0,$Q$5,9),TRUE,TRUE),1,7),"")</f>
        <v/>
      </c>
      <c r="BC464" s="9">
        <f>IF(AND((ROW()-7)&gt;=$Q$5,(ROW()-6)&lt;=$Q$3),INDEX(LINEST(OFFSET(AF464,1-$Q$5,0,$Q$5,1),OFFSET(AG464,1-$Q$5,0,$Q$5,9),TRUE,TRUE),1,6),"")</f>
        <v/>
      </c>
      <c r="BD464" s="9">
        <f>IF(AND((ROW()-7)&gt;=$Q$5,(ROW()-6)&lt;=$Q$3),INDEX(LINEST(OFFSET(AF464,1-$Q$5,0,$Q$5,1),OFFSET(AG464,1-$Q$5,0,$Q$5,9),TRUE,TRUE),1,5),"")</f>
        <v/>
      </c>
      <c r="BE464" s="9">
        <f>IF(AND((ROW()-7)&gt;=$Q$5,(ROW()-6)&lt;=$Q$3),INDEX(LINEST(OFFSET(AF464,1-$Q$5,0,$Q$5,1),OFFSET(AG464,1-$Q$5,0,$Q$5,9),TRUE,TRUE),1,4),"")</f>
        <v/>
      </c>
      <c r="BF464" s="9">
        <f>IF(AND((ROW()-7)&gt;=$Q$5,(ROW()-6)&lt;=$Q$3),INDEX(LINEST(OFFSET(AF464,1-$Q$5,0,$Q$5,1),OFFSET(AG464,1-$Q$5,0,$Q$5,9),TRUE,TRUE),1,3),"")</f>
        <v/>
      </c>
      <c r="BG464" s="9">
        <f>IF(AND((ROW()-7)&gt;=$Q$5,(ROW()-6)&lt;=$Q$3),INDEX(LINEST(OFFSET(AF464,1-$Q$5,0,$Q$5,1),OFFSET(AG464,1-$Q$5,0,$Q$5,9),TRUE,TRUE),1,2),"")</f>
        <v/>
      </c>
      <c r="BH464" s="9">
        <f>IF(AND((ROW()-7)&gt;=$Q$5,(ROW()-6)&lt;=$Q$3),INDEX(LINEST(OFFSET(AF464,1-$Q$5,0,$Q$5,1),OFFSET(AG464,1-$Q$5,0,$Q$5,9),TRUE,TRUE),1,1),"")</f>
        <v/>
      </c>
      <c r="BI464" s="10">
        <f>IF(AND((ROW()-7)&gt;=$Q$5,(ROW()-6)&lt;=$Q$3),INDEX(LINEST(OFFSET(AF464,1-$Q$5,0,$Q$5,1),OFFSET(AG464,1-$Q$5,0,$Q$5,9),TRUE,TRUE),3,1),"")</f>
        <v/>
      </c>
      <c r="BL464" s="9">
        <f>IF(AND((ROW()-6)&lt;=$Q$3,ISNUMBER(AY463)),AY463/$Q$4+AZ463*AG464+BA463*AH464+BB463*AI464+BC463*AJ464+BD463*AK464+BE463*AL464+BF463*AM464+BG463*AN464+BH463*AO464,"")</f>
        <v/>
      </c>
      <c r="BM464">
        <f>IF(ISNUMBER(BL464),AVERAGE(OFFSET(AF463,1-$Q$5,0,$Q$5,1)),"")</f>
        <v/>
      </c>
      <c r="BN464">
        <f>IF(ISNUMBER(BL464),(AF464-BL464)^2,"")</f>
        <v/>
      </c>
      <c r="BO464">
        <f>IF(ISNUMBER(BL464),AF464^2,"")</f>
        <v/>
      </c>
      <c r="BP464">
        <f>IF(ISNUMBER(BL464),(AF464-BM464)^2,"")</f>
        <v/>
      </c>
    </row>
    <row r="465">
      <c r="O465">
        <f>IF($R465="","",IF($Q$1="Weekly",INT(($R465-2)/7),IF($Q$1="Quarterly",YEAR($R465)*4+ROUNDUP(MONTH($R465)/3),YEAR($R465)*12+MONTH($R465))))</f>
        <v/>
      </c>
      <c r="P465">
        <f>IF($R465="","",IF($R466="",1,IF($O465&lt;&gt;$O466,1,0)))</f>
        <v/>
      </c>
      <c r="Q465">
        <f>IF($P465=1,SUM($P$7:$P465),"")</f>
        <v/>
      </c>
      <c r="R465">
        <f>IF($A465="","",IF(ISNUMBER($A465),$A465,IFERROR(DATEVALUE($A465),NA())))</f>
        <v/>
      </c>
      <c r="S465" s="7">
        <f>IFERROR(INDEX($R$7:$R$60000,MATCH(ROW()-6,$Q$7:$Q$60000,0)),"")</f>
        <v/>
      </c>
      <c r="T465">
        <f>IFERROR(INDEX($B$7:$B$60000,MATCH(ROW()-6,$Q$7:$Q$60000,0))*1,"")</f>
        <v/>
      </c>
      <c r="U465">
        <f>IFERROR(INDEX($C$7:$C$60000,MATCH(ROW()-6,$Q$7:$Q$60000,0))*1,"")</f>
        <v/>
      </c>
      <c r="V465">
        <f>IFERROR(INDEX($D$7:$D$60000,MATCH(ROW()-6,$Q$7:$Q$60000,0))*1,"")</f>
        <v/>
      </c>
      <c r="W465">
        <f>IFERROR(INDEX($E$7:$E$60000,MATCH(ROW()-6,$Q$7:$Q$60000,0))*1,"")</f>
        <v/>
      </c>
      <c r="X465">
        <f>IFERROR(INDEX($F$7:$F$60000,MATCH(ROW()-6,$Q$7:$Q$60000,0))*1,"")</f>
        <v/>
      </c>
      <c r="Y465">
        <f>IFERROR(INDEX($G$7:$G$60000,MATCH(ROW()-6,$Q$7:$Q$60000,0))*1,"")</f>
        <v/>
      </c>
      <c r="Z465">
        <f>IFERROR(INDEX($H$7:$H$60000,MATCH(ROW()-6,$Q$7:$Q$60000,0))*1,"")</f>
        <v/>
      </c>
      <c r="AA465">
        <f>IFERROR(INDEX($I$7:$I$60000,MATCH(ROW()-6,$Q$7:$Q$60000,0))*1,"")</f>
        <v/>
      </c>
      <c r="AB465">
        <f>IFERROR(INDEX($J$7:$J$60000,MATCH(ROW()-6,$Q$7:$Q$60000,0))*1,"")</f>
        <v/>
      </c>
      <c r="AC465">
        <f>IFERROR(INDEX($K$7:$K$60000,MATCH(ROW()-6,$Q$7:$Q$60000,0))*1,"")</f>
        <v/>
      </c>
      <c r="AF465" s="9">
        <f>IF(OR($S465="",$S464=""),"",IF($B$5="diff",($T465-$T464),LN($T465/$T464)))</f>
        <v/>
      </c>
      <c r="AG465" s="9">
        <f>IF(OR($S465="",$S464=""),"",IF($C$5="diff",(U465-U464),LN(U465/U464)))</f>
        <v/>
      </c>
      <c r="AH465" s="9">
        <f>IF(OR($S465="",$S464=""),"",IF($D$5="diff",(V465-V464),LN(V465/V464)))</f>
        <v/>
      </c>
      <c r="AI465" s="9">
        <f>IF(OR($S465="",$S464=""),"",IF($E$5="diff",(W465-W464),LN(W465/W464)))</f>
        <v/>
      </c>
      <c r="AJ465" s="9">
        <f>IF(OR($S465="",$S464=""),"",IF($F$5="diff",(X465-X464),LN(X465/X464)))</f>
        <v/>
      </c>
      <c r="AK465" s="9">
        <f>IF(OR($S465="",$S464=""),"",IF($G$5="diff",(Y465-Y464),LN(Y465/Y464)))</f>
        <v/>
      </c>
      <c r="AL465" s="9">
        <f>IF(OR($S465="",$S464=""),"",IF($H$5="diff",(Z465-Z464),LN(Z465/Z464)))</f>
        <v/>
      </c>
      <c r="AM465" s="9">
        <f>IF(OR($S465="",$S464=""),"",IF($I$5="diff",(AA465-AA464),LN(AA465/AA464)))</f>
        <v/>
      </c>
      <c r="AN465" s="9">
        <f>IF(OR($S465="",$S464=""),"",IF($J$5="diff",(AB465-AB464),LN(AB465/AB464)))</f>
        <v/>
      </c>
      <c r="AO465" s="9">
        <f>IF(OR($S465="",$S464=""),"",IF($K$5="diff",(AC465-AC464),LN(AC465/AC464)))</f>
        <v/>
      </c>
      <c r="AR465" s="9">
        <f>IF($AF465="","",$AU$13+$AU$4*AG465+$AU$5*AH465+$AU$6*AI465+$AU$7*AJ465+$AU$8*AK465+$AU$9*AL465+$AU$10*AM465+$AU$11*AN465+$AU$12*AO465)</f>
        <v/>
      </c>
      <c r="AY465" s="10">
        <f>IF(AND((ROW()-7)&gt;=$Q$5,(ROW()-6)&lt;=$Q$3),INDEX(LINEST(OFFSET(AF465,1-$Q$5,0,$Q$5,1),OFFSET(AG465,1-$Q$5,0,$Q$5,9),TRUE,TRUE),1,10)*$Q$4,"")</f>
        <v/>
      </c>
      <c r="AZ465" s="9">
        <f>IF(AND((ROW()-7)&gt;=$Q$5,(ROW()-6)&lt;=$Q$3),INDEX(LINEST(OFFSET(AF465,1-$Q$5,0,$Q$5,1),OFFSET(AG465,1-$Q$5,0,$Q$5,9),TRUE,TRUE),1,9),"")</f>
        <v/>
      </c>
      <c r="BA465" s="9">
        <f>IF(AND((ROW()-7)&gt;=$Q$5,(ROW()-6)&lt;=$Q$3),INDEX(LINEST(OFFSET(AF465,1-$Q$5,0,$Q$5,1),OFFSET(AG465,1-$Q$5,0,$Q$5,9),TRUE,TRUE),1,8),"")</f>
        <v/>
      </c>
      <c r="BB465" s="9">
        <f>IF(AND((ROW()-7)&gt;=$Q$5,(ROW()-6)&lt;=$Q$3),INDEX(LINEST(OFFSET(AF465,1-$Q$5,0,$Q$5,1),OFFSET(AG465,1-$Q$5,0,$Q$5,9),TRUE,TRUE),1,7),"")</f>
        <v/>
      </c>
      <c r="BC465" s="9">
        <f>IF(AND((ROW()-7)&gt;=$Q$5,(ROW()-6)&lt;=$Q$3),INDEX(LINEST(OFFSET(AF465,1-$Q$5,0,$Q$5,1),OFFSET(AG465,1-$Q$5,0,$Q$5,9),TRUE,TRUE),1,6),"")</f>
        <v/>
      </c>
      <c r="BD465" s="9">
        <f>IF(AND((ROW()-7)&gt;=$Q$5,(ROW()-6)&lt;=$Q$3),INDEX(LINEST(OFFSET(AF465,1-$Q$5,0,$Q$5,1),OFFSET(AG465,1-$Q$5,0,$Q$5,9),TRUE,TRUE),1,5),"")</f>
        <v/>
      </c>
      <c r="BE465" s="9">
        <f>IF(AND((ROW()-7)&gt;=$Q$5,(ROW()-6)&lt;=$Q$3),INDEX(LINEST(OFFSET(AF465,1-$Q$5,0,$Q$5,1),OFFSET(AG465,1-$Q$5,0,$Q$5,9),TRUE,TRUE),1,4),"")</f>
        <v/>
      </c>
      <c r="BF465" s="9">
        <f>IF(AND((ROW()-7)&gt;=$Q$5,(ROW()-6)&lt;=$Q$3),INDEX(LINEST(OFFSET(AF465,1-$Q$5,0,$Q$5,1),OFFSET(AG465,1-$Q$5,0,$Q$5,9),TRUE,TRUE),1,3),"")</f>
        <v/>
      </c>
      <c r="BG465" s="9">
        <f>IF(AND((ROW()-7)&gt;=$Q$5,(ROW()-6)&lt;=$Q$3),INDEX(LINEST(OFFSET(AF465,1-$Q$5,0,$Q$5,1),OFFSET(AG465,1-$Q$5,0,$Q$5,9),TRUE,TRUE),1,2),"")</f>
        <v/>
      </c>
      <c r="BH465" s="9">
        <f>IF(AND((ROW()-7)&gt;=$Q$5,(ROW()-6)&lt;=$Q$3),INDEX(LINEST(OFFSET(AF465,1-$Q$5,0,$Q$5,1),OFFSET(AG465,1-$Q$5,0,$Q$5,9),TRUE,TRUE),1,1),"")</f>
        <v/>
      </c>
      <c r="BI465" s="10">
        <f>IF(AND((ROW()-7)&gt;=$Q$5,(ROW()-6)&lt;=$Q$3),INDEX(LINEST(OFFSET(AF465,1-$Q$5,0,$Q$5,1),OFFSET(AG465,1-$Q$5,0,$Q$5,9),TRUE,TRUE),3,1),"")</f>
        <v/>
      </c>
      <c r="BL465" s="9">
        <f>IF(AND((ROW()-6)&lt;=$Q$3,ISNUMBER(AY464)),AY464/$Q$4+AZ464*AG465+BA464*AH465+BB464*AI465+BC464*AJ465+BD464*AK465+BE464*AL465+BF464*AM465+BG464*AN465+BH464*AO465,"")</f>
        <v/>
      </c>
      <c r="BM465">
        <f>IF(ISNUMBER(BL465),AVERAGE(OFFSET(AF464,1-$Q$5,0,$Q$5,1)),"")</f>
        <v/>
      </c>
      <c r="BN465">
        <f>IF(ISNUMBER(BL465),(AF465-BL465)^2,"")</f>
        <v/>
      </c>
      <c r="BO465">
        <f>IF(ISNUMBER(BL465),AF465^2,"")</f>
        <v/>
      </c>
      <c r="BP465">
        <f>IF(ISNUMBER(BL465),(AF465-BM465)^2,"")</f>
        <v/>
      </c>
    </row>
    <row r="466">
      <c r="O466">
        <f>IF($R466="","",IF($Q$1="Weekly",INT(($R466-2)/7),IF($Q$1="Quarterly",YEAR($R466)*4+ROUNDUP(MONTH($R466)/3),YEAR($R466)*12+MONTH($R466))))</f>
        <v/>
      </c>
      <c r="P466">
        <f>IF($R466="","",IF($R467="",1,IF($O466&lt;&gt;$O467,1,0)))</f>
        <v/>
      </c>
      <c r="Q466">
        <f>IF($P466=1,SUM($P$7:$P466),"")</f>
        <v/>
      </c>
      <c r="R466">
        <f>IF($A466="","",IF(ISNUMBER($A466),$A466,IFERROR(DATEVALUE($A466),NA())))</f>
        <v/>
      </c>
      <c r="S466" s="7">
        <f>IFERROR(INDEX($R$7:$R$60000,MATCH(ROW()-6,$Q$7:$Q$60000,0)),"")</f>
        <v/>
      </c>
      <c r="T466">
        <f>IFERROR(INDEX($B$7:$B$60000,MATCH(ROW()-6,$Q$7:$Q$60000,0))*1,"")</f>
        <v/>
      </c>
      <c r="U466">
        <f>IFERROR(INDEX($C$7:$C$60000,MATCH(ROW()-6,$Q$7:$Q$60000,0))*1,"")</f>
        <v/>
      </c>
      <c r="V466">
        <f>IFERROR(INDEX($D$7:$D$60000,MATCH(ROW()-6,$Q$7:$Q$60000,0))*1,"")</f>
        <v/>
      </c>
      <c r="W466">
        <f>IFERROR(INDEX($E$7:$E$60000,MATCH(ROW()-6,$Q$7:$Q$60000,0))*1,"")</f>
        <v/>
      </c>
      <c r="X466">
        <f>IFERROR(INDEX($F$7:$F$60000,MATCH(ROW()-6,$Q$7:$Q$60000,0))*1,"")</f>
        <v/>
      </c>
      <c r="Y466">
        <f>IFERROR(INDEX($G$7:$G$60000,MATCH(ROW()-6,$Q$7:$Q$60000,0))*1,"")</f>
        <v/>
      </c>
      <c r="Z466">
        <f>IFERROR(INDEX($H$7:$H$60000,MATCH(ROW()-6,$Q$7:$Q$60000,0))*1,"")</f>
        <v/>
      </c>
      <c r="AA466">
        <f>IFERROR(INDEX($I$7:$I$60000,MATCH(ROW()-6,$Q$7:$Q$60000,0))*1,"")</f>
        <v/>
      </c>
      <c r="AB466">
        <f>IFERROR(INDEX($J$7:$J$60000,MATCH(ROW()-6,$Q$7:$Q$60000,0))*1,"")</f>
        <v/>
      </c>
      <c r="AC466">
        <f>IFERROR(INDEX($K$7:$K$60000,MATCH(ROW()-6,$Q$7:$Q$60000,0))*1,"")</f>
        <v/>
      </c>
      <c r="AF466" s="9">
        <f>IF(OR($S466="",$S465=""),"",IF($B$5="diff",($T466-$T465),LN($T466/$T465)))</f>
        <v/>
      </c>
      <c r="AG466" s="9">
        <f>IF(OR($S466="",$S465=""),"",IF($C$5="diff",(U466-U465),LN(U466/U465)))</f>
        <v/>
      </c>
      <c r="AH466" s="9">
        <f>IF(OR($S466="",$S465=""),"",IF($D$5="diff",(V466-V465),LN(V466/V465)))</f>
        <v/>
      </c>
      <c r="AI466" s="9">
        <f>IF(OR($S466="",$S465=""),"",IF($E$5="diff",(W466-W465),LN(W466/W465)))</f>
        <v/>
      </c>
      <c r="AJ466" s="9">
        <f>IF(OR($S466="",$S465=""),"",IF($F$5="diff",(X466-X465),LN(X466/X465)))</f>
        <v/>
      </c>
      <c r="AK466" s="9">
        <f>IF(OR($S466="",$S465=""),"",IF($G$5="diff",(Y466-Y465),LN(Y466/Y465)))</f>
        <v/>
      </c>
      <c r="AL466" s="9">
        <f>IF(OR($S466="",$S465=""),"",IF($H$5="diff",(Z466-Z465),LN(Z466/Z465)))</f>
        <v/>
      </c>
      <c r="AM466" s="9">
        <f>IF(OR($S466="",$S465=""),"",IF($I$5="diff",(AA466-AA465),LN(AA466/AA465)))</f>
        <v/>
      </c>
      <c r="AN466" s="9">
        <f>IF(OR($S466="",$S465=""),"",IF($J$5="diff",(AB466-AB465),LN(AB466/AB465)))</f>
        <v/>
      </c>
      <c r="AO466" s="9">
        <f>IF(OR($S466="",$S465=""),"",IF($K$5="diff",(AC466-AC465),LN(AC466/AC465)))</f>
        <v/>
      </c>
      <c r="AR466" s="9">
        <f>IF($AF466="","",$AU$13+$AU$4*AG466+$AU$5*AH466+$AU$6*AI466+$AU$7*AJ466+$AU$8*AK466+$AU$9*AL466+$AU$10*AM466+$AU$11*AN466+$AU$12*AO466)</f>
        <v/>
      </c>
      <c r="AY466" s="10">
        <f>IF(AND((ROW()-7)&gt;=$Q$5,(ROW()-6)&lt;=$Q$3),INDEX(LINEST(OFFSET(AF466,1-$Q$5,0,$Q$5,1),OFFSET(AG466,1-$Q$5,0,$Q$5,9),TRUE,TRUE),1,10)*$Q$4,"")</f>
        <v/>
      </c>
      <c r="AZ466" s="9">
        <f>IF(AND((ROW()-7)&gt;=$Q$5,(ROW()-6)&lt;=$Q$3),INDEX(LINEST(OFFSET(AF466,1-$Q$5,0,$Q$5,1),OFFSET(AG466,1-$Q$5,0,$Q$5,9),TRUE,TRUE),1,9),"")</f>
        <v/>
      </c>
      <c r="BA466" s="9">
        <f>IF(AND((ROW()-7)&gt;=$Q$5,(ROW()-6)&lt;=$Q$3),INDEX(LINEST(OFFSET(AF466,1-$Q$5,0,$Q$5,1),OFFSET(AG466,1-$Q$5,0,$Q$5,9),TRUE,TRUE),1,8),"")</f>
        <v/>
      </c>
      <c r="BB466" s="9">
        <f>IF(AND((ROW()-7)&gt;=$Q$5,(ROW()-6)&lt;=$Q$3),INDEX(LINEST(OFFSET(AF466,1-$Q$5,0,$Q$5,1),OFFSET(AG466,1-$Q$5,0,$Q$5,9),TRUE,TRUE),1,7),"")</f>
        <v/>
      </c>
      <c r="BC466" s="9">
        <f>IF(AND((ROW()-7)&gt;=$Q$5,(ROW()-6)&lt;=$Q$3),INDEX(LINEST(OFFSET(AF466,1-$Q$5,0,$Q$5,1),OFFSET(AG466,1-$Q$5,0,$Q$5,9),TRUE,TRUE),1,6),"")</f>
        <v/>
      </c>
      <c r="BD466" s="9">
        <f>IF(AND((ROW()-7)&gt;=$Q$5,(ROW()-6)&lt;=$Q$3),INDEX(LINEST(OFFSET(AF466,1-$Q$5,0,$Q$5,1),OFFSET(AG466,1-$Q$5,0,$Q$5,9),TRUE,TRUE),1,5),"")</f>
        <v/>
      </c>
      <c r="BE466" s="9">
        <f>IF(AND((ROW()-7)&gt;=$Q$5,(ROW()-6)&lt;=$Q$3),INDEX(LINEST(OFFSET(AF466,1-$Q$5,0,$Q$5,1),OFFSET(AG466,1-$Q$5,0,$Q$5,9),TRUE,TRUE),1,4),"")</f>
        <v/>
      </c>
      <c r="BF466" s="9">
        <f>IF(AND((ROW()-7)&gt;=$Q$5,(ROW()-6)&lt;=$Q$3),INDEX(LINEST(OFFSET(AF466,1-$Q$5,0,$Q$5,1),OFFSET(AG466,1-$Q$5,0,$Q$5,9),TRUE,TRUE),1,3),"")</f>
        <v/>
      </c>
      <c r="BG466" s="9">
        <f>IF(AND((ROW()-7)&gt;=$Q$5,(ROW()-6)&lt;=$Q$3),INDEX(LINEST(OFFSET(AF466,1-$Q$5,0,$Q$5,1),OFFSET(AG466,1-$Q$5,0,$Q$5,9),TRUE,TRUE),1,2),"")</f>
        <v/>
      </c>
      <c r="BH466" s="9">
        <f>IF(AND((ROW()-7)&gt;=$Q$5,(ROW()-6)&lt;=$Q$3),INDEX(LINEST(OFFSET(AF466,1-$Q$5,0,$Q$5,1),OFFSET(AG466,1-$Q$5,0,$Q$5,9),TRUE,TRUE),1,1),"")</f>
        <v/>
      </c>
      <c r="BI466" s="10">
        <f>IF(AND((ROW()-7)&gt;=$Q$5,(ROW()-6)&lt;=$Q$3),INDEX(LINEST(OFFSET(AF466,1-$Q$5,0,$Q$5,1),OFFSET(AG466,1-$Q$5,0,$Q$5,9),TRUE,TRUE),3,1),"")</f>
        <v/>
      </c>
      <c r="BL466" s="9">
        <f>IF(AND((ROW()-6)&lt;=$Q$3,ISNUMBER(AY465)),AY465/$Q$4+AZ465*AG466+BA465*AH466+BB465*AI466+BC465*AJ466+BD465*AK466+BE465*AL466+BF465*AM466+BG465*AN466+BH465*AO466,"")</f>
        <v/>
      </c>
      <c r="BM466">
        <f>IF(ISNUMBER(BL466),AVERAGE(OFFSET(AF465,1-$Q$5,0,$Q$5,1)),"")</f>
        <v/>
      </c>
      <c r="BN466">
        <f>IF(ISNUMBER(BL466),(AF466-BL466)^2,"")</f>
        <v/>
      </c>
      <c r="BO466">
        <f>IF(ISNUMBER(BL466),AF466^2,"")</f>
        <v/>
      </c>
      <c r="BP466">
        <f>IF(ISNUMBER(BL466),(AF466-BM466)^2,"")</f>
        <v/>
      </c>
    </row>
    <row r="467">
      <c r="O467">
        <f>IF($R467="","",IF($Q$1="Weekly",INT(($R467-2)/7),IF($Q$1="Quarterly",YEAR($R467)*4+ROUNDUP(MONTH($R467)/3),YEAR($R467)*12+MONTH($R467))))</f>
        <v/>
      </c>
      <c r="P467">
        <f>IF($R467="","",IF($R468="",1,IF($O467&lt;&gt;$O468,1,0)))</f>
        <v/>
      </c>
      <c r="Q467">
        <f>IF($P467=1,SUM($P$7:$P467),"")</f>
        <v/>
      </c>
      <c r="R467">
        <f>IF($A467="","",IF(ISNUMBER($A467),$A467,IFERROR(DATEVALUE($A467),NA())))</f>
        <v/>
      </c>
      <c r="S467" s="7">
        <f>IFERROR(INDEX($R$7:$R$60000,MATCH(ROW()-6,$Q$7:$Q$60000,0)),"")</f>
        <v/>
      </c>
      <c r="T467">
        <f>IFERROR(INDEX($B$7:$B$60000,MATCH(ROW()-6,$Q$7:$Q$60000,0))*1,"")</f>
        <v/>
      </c>
      <c r="U467">
        <f>IFERROR(INDEX($C$7:$C$60000,MATCH(ROW()-6,$Q$7:$Q$60000,0))*1,"")</f>
        <v/>
      </c>
      <c r="V467">
        <f>IFERROR(INDEX($D$7:$D$60000,MATCH(ROW()-6,$Q$7:$Q$60000,0))*1,"")</f>
        <v/>
      </c>
      <c r="W467">
        <f>IFERROR(INDEX($E$7:$E$60000,MATCH(ROW()-6,$Q$7:$Q$60000,0))*1,"")</f>
        <v/>
      </c>
      <c r="X467">
        <f>IFERROR(INDEX($F$7:$F$60000,MATCH(ROW()-6,$Q$7:$Q$60000,0))*1,"")</f>
        <v/>
      </c>
      <c r="Y467">
        <f>IFERROR(INDEX($G$7:$G$60000,MATCH(ROW()-6,$Q$7:$Q$60000,0))*1,"")</f>
        <v/>
      </c>
      <c r="Z467">
        <f>IFERROR(INDEX($H$7:$H$60000,MATCH(ROW()-6,$Q$7:$Q$60000,0))*1,"")</f>
        <v/>
      </c>
      <c r="AA467">
        <f>IFERROR(INDEX($I$7:$I$60000,MATCH(ROW()-6,$Q$7:$Q$60000,0))*1,"")</f>
        <v/>
      </c>
      <c r="AB467">
        <f>IFERROR(INDEX($J$7:$J$60000,MATCH(ROW()-6,$Q$7:$Q$60000,0))*1,"")</f>
        <v/>
      </c>
      <c r="AC467">
        <f>IFERROR(INDEX($K$7:$K$60000,MATCH(ROW()-6,$Q$7:$Q$60000,0))*1,"")</f>
        <v/>
      </c>
      <c r="AF467" s="9">
        <f>IF(OR($S467="",$S466=""),"",IF($B$5="diff",($T467-$T466),LN($T467/$T466)))</f>
        <v/>
      </c>
      <c r="AG467" s="9">
        <f>IF(OR($S467="",$S466=""),"",IF($C$5="diff",(U467-U466),LN(U467/U466)))</f>
        <v/>
      </c>
      <c r="AH467" s="9">
        <f>IF(OR($S467="",$S466=""),"",IF($D$5="diff",(V467-V466),LN(V467/V466)))</f>
        <v/>
      </c>
      <c r="AI467" s="9">
        <f>IF(OR($S467="",$S466=""),"",IF($E$5="diff",(W467-W466),LN(W467/W466)))</f>
        <v/>
      </c>
      <c r="AJ467" s="9">
        <f>IF(OR($S467="",$S466=""),"",IF($F$5="diff",(X467-X466),LN(X467/X466)))</f>
        <v/>
      </c>
      <c r="AK467" s="9">
        <f>IF(OR($S467="",$S466=""),"",IF($G$5="diff",(Y467-Y466),LN(Y467/Y466)))</f>
        <v/>
      </c>
      <c r="AL467" s="9">
        <f>IF(OR($S467="",$S466=""),"",IF($H$5="diff",(Z467-Z466),LN(Z467/Z466)))</f>
        <v/>
      </c>
      <c r="AM467" s="9">
        <f>IF(OR($S467="",$S466=""),"",IF($I$5="diff",(AA467-AA466),LN(AA467/AA466)))</f>
        <v/>
      </c>
      <c r="AN467" s="9">
        <f>IF(OR($S467="",$S466=""),"",IF($J$5="diff",(AB467-AB466),LN(AB467/AB466)))</f>
        <v/>
      </c>
      <c r="AO467" s="9">
        <f>IF(OR($S467="",$S466=""),"",IF($K$5="diff",(AC467-AC466),LN(AC467/AC466)))</f>
        <v/>
      </c>
      <c r="AR467" s="9">
        <f>IF($AF467="","",$AU$13+$AU$4*AG467+$AU$5*AH467+$AU$6*AI467+$AU$7*AJ467+$AU$8*AK467+$AU$9*AL467+$AU$10*AM467+$AU$11*AN467+$AU$12*AO467)</f>
        <v/>
      </c>
      <c r="AY467" s="10">
        <f>IF(AND((ROW()-7)&gt;=$Q$5,(ROW()-6)&lt;=$Q$3),INDEX(LINEST(OFFSET(AF467,1-$Q$5,0,$Q$5,1),OFFSET(AG467,1-$Q$5,0,$Q$5,9),TRUE,TRUE),1,10)*$Q$4,"")</f>
        <v/>
      </c>
      <c r="AZ467" s="9">
        <f>IF(AND((ROW()-7)&gt;=$Q$5,(ROW()-6)&lt;=$Q$3),INDEX(LINEST(OFFSET(AF467,1-$Q$5,0,$Q$5,1),OFFSET(AG467,1-$Q$5,0,$Q$5,9),TRUE,TRUE),1,9),"")</f>
        <v/>
      </c>
      <c r="BA467" s="9">
        <f>IF(AND((ROW()-7)&gt;=$Q$5,(ROW()-6)&lt;=$Q$3),INDEX(LINEST(OFFSET(AF467,1-$Q$5,0,$Q$5,1),OFFSET(AG467,1-$Q$5,0,$Q$5,9),TRUE,TRUE),1,8),"")</f>
        <v/>
      </c>
      <c r="BB467" s="9">
        <f>IF(AND((ROW()-7)&gt;=$Q$5,(ROW()-6)&lt;=$Q$3),INDEX(LINEST(OFFSET(AF467,1-$Q$5,0,$Q$5,1),OFFSET(AG467,1-$Q$5,0,$Q$5,9),TRUE,TRUE),1,7),"")</f>
        <v/>
      </c>
      <c r="BC467" s="9">
        <f>IF(AND((ROW()-7)&gt;=$Q$5,(ROW()-6)&lt;=$Q$3),INDEX(LINEST(OFFSET(AF467,1-$Q$5,0,$Q$5,1),OFFSET(AG467,1-$Q$5,0,$Q$5,9),TRUE,TRUE),1,6),"")</f>
        <v/>
      </c>
      <c r="BD467" s="9">
        <f>IF(AND((ROW()-7)&gt;=$Q$5,(ROW()-6)&lt;=$Q$3),INDEX(LINEST(OFFSET(AF467,1-$Q$5,0,$Q$5,1),OFFSET(AG467,1-$Q$5,0,$Q$5,9),TRUE,TRUE),1,5),"")</f>
        <v/>
      </c>
      <c r="BE467" s="9">
        <f>IF(AND((ROW()-7)&gt;=$Q$5,(ROW()-6)&lt;=$Q$3),INDEX(LINEST(OFFSET(AF467,1-$Q$5,0,$Q$5,1),OFFSET(AG467,1-$Q$5,0,$Q$5,9),TRUE,TRUE),1,4),"")</f>
        <v/>
      </c>
      <c r="BF467" s="9">
        <f>IF(AND((ROW()-7)&gt;=$Q$5,(ROW()-6)&lt;=$Q$3),INDEX(LINEST(OFFSET(AF467,1-$Q$5,0,$Q$5,1),OFFSET(AG467,1-$Q$5,0,$Q$5,9),TRUE,TRUE),1,3),"")</f>
        <v/>
      </c>
      <c r="BG467" s="9">
        <f>IF(AND((ROW()-7)&gt;=$Q$5,(ROW()-6)&lt;=$Q$3),INDEX(LINEST(OFFSET(AF467,1-$Q$5,0,$Q$5,1),OFFSET(AG467,1-$Q$5,0,$Q$5,9),TRUE,TRUE),1,2),"")</f>
        <v/>
      </c>
      <c r="BH467" s="9">
        <f>IF(AND((ROW()-7)&gt;=$Q$5,(ROW()-6)&lt;=$Q$3),INDEX(LINEST(OFFSET(AF467,1-$Q$5,0,$Q$5,1),OFFSET(AG467,1-$Q$5,0,$Q$5,9),TRUE,TRUE),1,1),"")</f>
        <v/>
      </c>
      <c r="BI467" s="10">
        <f>IF(AND((ROW()-7)&gt;=$Q$5,(ROW()-6)&lt;=$Q$3),INDEX(LINEST(OFFSET(AF467,1-$Q$5,0,$Q$5,1),OFFSET(AG467,1-$Q$5,0,$Q$5,9),TRUE,TRUE),3,1),"")</f>
        <v/>
      </c>
      <c r="BL467" s="9">
        <f>IF(AND((ROW()-6)&lt;=$Q$3,ISNUMBER(AY466)),AY466/$Q$4+AZ466*AG467+BA466*AH467+BB466*AI467+BC466*AJ467+BD466*AK467+BE466*AL467+BF466*AM467+BG466*AN467+BH466*AO467,"")</f>
        <v/>
      </c>
      <c r="BM467">
        <f>IF(ISNUMBER(BL467),AVERAGE(OFFSET(AF466,1-$Q$5,0,$Q$5,1)),"")</f>
        <v/>
      </c>
      <c r="BN467">
        <f>IF(ISNUMBER(BL467),(AF467-BL467)^2,"")</f>
        <v/>
      </c>
      <c r="BO467">
        <f>IF(ISNUMBER(BL467),AF467^2,"")</f>
        <v/>
      </c>
      <c r="BP467">
        <f>IF(ISNUMBER(BL467),(AF467-BM467)^2,"")</f>
        <v/>
      </c>
    </row>
    <row r="468">
      <c r="O468">
        <f>IF($R468="","",IF($Q$1="Weekly",INT(($R468-2)/7),IF($Q$1="Quarterly",YEAR($R468)*4+ROUNDUP(MONTH($R468)/3),YEAR($R468)*12+MONTH($R468))))</f>
        <v/>
      </c>
      <c r="P468">
        <f>IF($R468="","",IF($R469="",1,IF($O468&lt;&gt;$O469,1,0)))</f>
        <v/>
      </c>
      <c r="Q468">
        <f>IF($P468=1,SUM($P$7:$P468),"")</f>
        <v/>
      </c>
      <c r="R468">
        <f>IF($A468="","",IF(ISNUMBER($A468),$A468,IFERROR(DATEVALUE($A468),NA())))</f>
        <v/>
      </c>
      <c r="S468" s="7">
        <f>IFERROR(INDEX($R$7:$R$60000,MATCH(ROW()-6,$Q$7:$Q$60000,0)),"")</f>
        <v/>
      </c>
      <c r="T468">
        <f>IFERROR(INDEX($B$7:$B$60000,MATCH(ROW()-6,$Q$7:$Q$60000,0))*1,"")</f>
        <v/>
      </c>
      <c r="U468">
        <f>IFERROR(INDEX($C$7:$C$60000,MATCH(ROW()-6,$Q$7:$Q$60000,0))*1,"")</f>
        <v/>
      </c>
      <c r="V468">
        <f>IFERROR(INDEX($D$7:$D$60000,MATCH(ROW()-6,$Q$7:$Q$60000,0))*1,"")</f>
        <v/>
      </c>
      <c r="W468">
        <f>IFERROR(INDEX($E$7:$E$60000,MATCH(ROW()-6,$Q$7:$Q$60000,0))*1,"")</f>
        <v/>
      </c>
      <c r="X468">
        <f>IFERROR(INDEX($F$7:$F$60000,MATCH(ROW()-6,$Q$7:$Q$60000,0))*1,"")</f>
        <v/>
      </c>
      <c r="Y468">
        <f>IFERROR(INDEX($G$7:$G$60000,MATCH(ROW()-6,$Q$7:$Q$60000,0))*1,"")</f>
        <v/>
      </c>
      <c r="Z468">
        <f>IFERROR(INDEX($H$7:$H$60000,MATCH(ROW()-6,$Q$7:$Q$60000,0))*1,"")</f>
        <v/>
      </c>
      <c r="AA468">
        <f>IFERROR(INDEX($I$7:$I$60000,MATCH(ROW()-6,$Q$7:$Q$60000,0))*1,"")</f>
        <v/>
      </c>
      <c r="AB468">
        <f>IFERROR(INDEX($J$7:$J$60000,MATCH(ROW()-6,$Q$7:$Q$60000,0))*1,"")</f>
        <v/>
      </c>
      <c r="AC468">
        <f>IFERROR(INDEX($K$7:$K$60000,MATCH(ROW()-6,$Q$7:$Q$60000,0))*1,"")</f>
        <v/>
      </c>
      <c r="AF468" s="9">
        <f>IF(OR($S468="",$S467=""),"",IF($B$5="diff",($T468-$T467),LN($T468/$T467)))</f>
        <v/>
      </c>
      <c r="AG468" s="9">
        <f>IF(OR($S468="",$S467=""),"",IF($C$5="diff",(U468-U467),LN(U468/U467)))</f>
        <v/>
      </c>
      <c r="AH468" s="9">
        <f>IF(OR($S468="",$S467=""),"",IF($D$5="diff",(V468-V467),LN(V468/V467)))</f>
        <v/>
      </c>
      <c r="AI468" s="9">
        <f>IF(OR($S468="",$S467=""),"",IF($E$5="diff",(W468-W467),LN(W468/W467)))</f>
        <v/>
      </c>
      <c r="AJ468" s="9">
        <f>IF(OR($S468="",$S467=""),"",IF($F$5="diff",(X468-X467),LN(X468/X467)))</f>
        <v/>
      </c>
      <c r="AK468" s="9">
        <f>IF(OR($S468="",$S467=""),"",IF($G$5="diff",(Y468-Y467),LN(Y468/Y467)))</f>
        <v/>
      </c>
      <c r="AL468" s="9">
        <f>IF(OR($S468="",$S467=""),"",IF($H$5="diff",(Z468-Z467),LN(Z468/Z467)))</f>
        <v/>
      </c>
      <c r="AM468" s="9">
        <f>IF(OR($S468="",$S467=""),"",IF($I$5="diff",(AA468-AA467),LN(AA468/AA467)))</f>
        <v/>
      </c>
      <c r="AN468" s="9">
        <f>IF(OR($S468="",$S467=""),"",IF($J$5="diff",(AB468-AB467),LN(AB468/AB467)))</f>
        <v/>
      </c>
      <c r="AO468" s="9">
        <f>IF(OR($S468="",$S467=""),"",IF($K$5="diff",(AC468-AC467),LN(AC468/AC467)))</f>
        <v/>
      </c>
      <c r="AR468" s="9">
        <f>IF($AF468="","",$AU$13+$AU$4*AG468+$AU$5*AH468+$AU$6*AI468+$AU$7*AJ468+$AU$8*AK468+$AU$9*AL468+$AU$10*AM468+$AU$11*AN468+$AU$12*AO468)</f>
        <v/>
      </c>
      <c r="AY468" s="10">
        <f>IF(AND((ROW()-7)&gt;=$Q$5,(ROW()-6)&lt;=$Q$3),INDEX(LINEST(OFFSET(AF468,1-$Q$5,0,$Q$5,1),OFFSET(AG468,1-$Q$5,0,$Q$5,9),TRUE,TRUE),1,10)*$Q$4,"")</f>
        <v/>
      </c>
      <c r="AZ468" s="9">
        <f>IF(AND((ROW()-7)&gt;=$Q$5,(ROW()-6)&lt;=$Q$3),INDEX(LINEST(OFFSET(AF468,1-$Q$5,0,$Q$5,1),OFFSET(AG468,1-$Q$5,0,$Q$5,9),TRUE,TRUE),1,9),"")</f>
        <v/>
      </c>
      <c r="BA468" s="9">
        <f>IF(AND((ROW()-7)&gt;=$Q$5,(ROW()-6)&lt;=$Q$3),INDEX(LINEST(OFFSET(AF468,1-$Q$5,0,$Q$5,1),OFFSET(AG468,1-$Q$5,0,$Q$5,9),TRUE,TRUE),1,8),"")</f>
        <v/>
      </c>
      <c r="BB468" s="9">
        <f>IF(AND((ROW()-7)&gt;=$Q$5,(ROW()-6)&lt;=$Q$3),INDEX(LINEST(OFFSET(AF468,1-$Q$5,0,$Q$5,1),OFFSET(AG468,1-$Q$5,0,$Q$5,9),TRUE,TRUE),1,7),"")</f>
        <v/>
      </c>
      <c r="BC468" s="9">
        <f>IF(AND((ROW()-7)&gt;=$Q$5,(ROW()-6)&lt;=$Q$3),INDEX(LINEST(OFFSET(AF468,1-$Q$5,0,$Q$5,1),OFFSET(AG468,1-$Q$5,0,$Q$5,9),TRUE,TRUE),1,6),"")</f>
        <v/>
      </c>
      <c r="BD468" s="9">
        <f>IF(AND((ROW()-7)&gt;=$Q$5,(ROW()-6)&lt;=$Q$3),INDEX(LINEST(OFFSET(AF468,1-$Q$5,0,$Q$5,1),OFFSET(AG468,1-$Q$5,0,$Q$5,9),TRUE,TRUE),1,5),"")</f>
        <v/>
      </c>
      <c r="BE468" s="9">
        <f>IF(AND((ROW()-7)&gt;=$Q$5,(ROW()-6)&lt;=$Q$3),INDEX(LINEST(OFFSET(AF468,1-$Q$5,0,$Q$5,1),OFFSET(AG468,1-$Q$5,0,$Q$5,9),TRUE,TRUE),1,4),"")</f>
        <v/>
      </c>
      <c r="BF468" s="9">
        <f>IF(AND((ROW()-7)&gt;=$Q$5,(ROW()-6)&lt;=$Q$3),INDEX(LINEST(OFFSET(AF468,1-$Q$5,0,$Q$5,1),OFFSET(AG468,1-$Q$5,0,$Q$5,9),TRUE,TRUE),1,3),"")</f>
        <v/>
      </c>
      <c r="BG468" s="9">
        <f>IF(AND((ROW()-7)&gt;=$Q$5,(ROW()-6)&lt;=$Q$3),INDEX(LINEST(OFFSET(AF468,1-$Q$5,0,$Q$5,1),OFFSET(AG468,1-$Q$5,0,$Q$5,9),TRUE,TRUE),1,2),"")</f>
        <v/>
      </c>
      <c r="BH468" s="9">
        <f>IF(AND((ROW()-7)&gt;=$Q$5,(ROW()-6)&lt;=$Q$3),INDEX(LINEST(OFFSET(AF468,1-$Q$5,0,$Q$5,1),OFFSET(AG468,1-$Q$5,0,$Q$5,9),TRUE,TRUE),1,1),"")</f>
        <v/>
      </c>
      <c r="BI468" s="10">
        <f>IF(AND((ROW()-7)&gt;=$Q$5,(ROW()-6)&lt;=$Q$3),INDEX(LINEST(OFFSET(AF468,1-$Q$5,0,$Q$5,1),OFFSET(AG468,1-$Q$5,0,$Q$5,9),TRUE,TRUE),3,1),"")</f>
        <v/>
      </c>
      <c r="BL468" s="9">
        <f>IF(AND((ROW()-6)&lt;=$Q$3,ISNUMBER(AY467)),AY467/$Q$4+AZ467*AG468+BA467*AH468+BB467*AI468+BC467*AJ468+BD467*AK468+BE467*AL468+BF467*AM468+BG467*AN468+BH467*AO468,"")</f>
        <v/>
      </c>
      <c r="BM468">
        <f>IF(ISNUMBER(BL468),AVERAGE(OFFSET(AF467,1-$Q$5,0,$Q$5,1)),"")</f>
        <v/>
      </c>
      <c r="BN468">
        <f>IF(ISNUMBER(BL468),(AF468-BL468)^2,"")</f>
        <v/>
      </c>
      <c r="BO468">
        <f>IF(ISNUMBER(BL468),AF468^2,"")</f>
        <v/>
      </c>
      <c r="BP468">
        <f>IF(ISNUMBER(BL468),(AF468-BM468)^2,"")</f>
        <v/>
      </c>
    </row>
    <row r="469">
      <c r="O469">
        <f>IF($R469="","",IF($Q$1="Weekly",INT(($R469-2)/7),IF($Q$1="Quarterly",YEAR($R469)*4+ROUNDUP(MONTH($R469)/3),YEAR($R469)*12+MONTH($R469))))</f>
        <v/>
      </c>
      <c r="P469">
        <f>IF($R469="","",IF($R470="",1,IF($O469&lt;&gt;$O470,1,0)))</f>
        <v/>
      </c>
      <c r="Q469">
        <f>IF($P469=1,SUM($P$7:$P469),"")</f>
        <v/>
      </c>
      <c r="R469">
        <f>IF($A469="","",IF(ISNUMBER($A469),$A469,IFERROR(DATEVALUE($A469),NA())))</f>
        <v/>
      </c>
      <c r="S469" s="7">
        <f>IFERROR(INDEX($R$7:$R$60000,MATCH(ROW()-6,$Q$7:$Q$60000,0)),"")</f>
        <v/>
      </c>
      <c r="T469">
        <f>IFERROR(INDEX($B$7:$B$60000,MATCH(ROW()-6,$Q$7:$Q$60000,0))*1,"")</f>
        <v/>
      </c>
      <c r="U469">
        <f>IFERROR(INDEX($C$7:$C$60000,MATCH(ROW()-6,$Q$7:$Q$60000,0))*1,"")</f>
        <v/>
      </c>
      <c r="V469">
        <f>IFERROR(INDEX($D$7:$D$60000,MATCH(ROW()-6,$Q$7:$Q$60000,0))*1,"")</f>
        <v/>
      </c>
      <c r="W469">
        <f>IFERROR(INDEX($E$7:$E$60000,MATCH(ROW()-6,$Q$7:$Q$60000,0))*1,"")</f>
        <v/>
      </c>
      <c r="X469">
        <f>IFERROR(INDEX($F$7:$F$60000,MATCH(ROW()-6,$Q$7:$Q$60000,0))*1,"")</f>
        <v/>
      </c>
      <c r="Y469">
        <f>IFERROR(INDEX($G$7:$G$60000,MATCH(ROW()-6,$Q$7:$Q$60000,0))*1,"")</f>
        <v/>
      </c>
      <c r="Z469">
        <f>IFERROR(INDEX($H$7:$H$60000,MATCH(ROW()-6,$Q$7:$Q$60000,0))*1,"")</f>
        <v/>
      </c>
      <c r="AA469">
        <f>IFERROR(INDEX($I$7:$I$60000,MATCH(ROW()-6,$Q$7:$Q$60000,0))*1,"")</f>
        <v/>
      </c>
      <c r="AB469">
        <f>IFERROR(INDEX($J$7:$J$60000,MATCH(ROW()-6,$Q$7:$Q$60000,0))*1,"")</f>
        <v/>
      </c>
      <c r="AC469">
        <f>IFERROR(INDEX($K$7:$K$60000,MATCH(ROW()-6,$Q$7:$Q$60000,0))*1,"")</f>
        <v/>
      </c>
      <c r="AF469" s="9">
        <f>IF(OR($S469="",$S468=""),"",IF($B$5="diff",($T469-$T468),LN($T469/$T468)))</f>
        <v/>
      </c>
      <c r="AG469" s="9">
        <f>IF(OR($S469="",$S468=""),"",IF($C$5="diff",(U469-U468),LN(U469/U468)))</f>
        <v/>
      </c>
      <c r="AH469" s="9">
        <f>IF(OR($S469="",$S468=""),"",IF($D$5="diff",(V469-V468),LN(V469/V468)))</f>
        <v/>
      </c>
      <c r="AI469" s="9">
        <f>IF(OR($S469="",$S468=""),"",IF($E$5="diff",(W469-W468),LN(W469/W468)))</f>
        <v/>
      </c>
      <c r="AJ469" s="9">
        <f>IF(OR($S469="",$S468=""),"",IF($F$5="diff",(X469-X468),LN(X469/X468)))</f>
        <v/>
      </c>
      <c r="AK469" s="9">
        <f>IF(OR($S469="",$S468=""),"",IF($G$5="diff",(Y469-Y468),LN(Y469/Y468)))</f>
        <v/>
      </c>
      <c r="AL469" s="9">
        <f>IF(OR($S469="",$S468=""),"",IF($H$5="diff",(Z469-Z468),LN(Z469/Z468)))</f>
        <v/>
      </c>
      <c r="AM469" s="9">
        <f>IF(OR($S469="",$S468=""),"",IF($I$5="diff",(AA469-AA468),LN(AA469/AA468)))</f>
        <v/>
      </c>
      <c r="AN469" s="9">
        <f>IF(OR($S469="",$S468=""),"",IF($J$5="diff",(AB469-AB468),LN(AB469/AB468)))</f>
        <v/>
      </c>
      <c r="AO469" s="9">
        <f>IF(OR($S469="",$S468=""),"",IF($K$5="diff",(AC469-AC468),LN(AC469/AC468)))</f>
        <v/>
      </c>
      <c r="AR469" s="9">
        <f>IF($AF469="","",$AU$13+$AU$4*AG469+$AU$5*AH469+$AU$6*AI469+$AU$7*AJ469+$AU$8*AK469+$AU$9*AL469+$AU$10*AM469+$AU$11*AN469+$AU$12*AO469)</f>
        <v/>
      </c>
      <c r="AY469" s="10">
        <f>IF(AND((ROW()-7)&gt;=$Q$5,(ROW()-6)&lt;=$Q$3),INDEX(LINEST(OFFSET(AF469,1-$Q$5,0,$Q$5,1),OFFSET(AG469,1-$Q$5,0,$Q$5,9),TRUE,TRUE),1,10)*$Q$4,"")</f>
        <v/>
      </c>
      <c r="AZ469" s="9">
        <f>IF(AND((ROW()-7)&gt;=$Q$5,(ROW()-6)&lt;=$Q$3),INDEX(LINEST(OFFSET(AF469,1-$Q$5,0,$Q$5,1),OFFSET(AG469,1-$Q$5,0,$Q$5,9),TRUE,TRUE),1,9),"")</f>
        <v/>
      </c>
      <c r="BA469" s="9">
        <f>IF(AND((ROW()-7)&gt;=$Q$5,(ROW()-6)&lt;=$Q$3),INDEX(LINEST(OFFSET(AF469,1-$Q$5,0,$Q$5,1),OFFSET(AG469,1-$Q$5,0,$Q$5,9),TRUE,TRUE),1,8),"")</f>
        <v/>
      </c>
      <c r="BB469" s="9">
        <f>IF(AND((ROW()-7)&gt;=$Q$5,(ROW()-6)&lt;=$Q$3),INDEX(LINEST(OFFSET(AF469,1-$Q$5,0,$Q$5,1),OFFSET(AG469,1-$Q$5,0,$Q$5,9),TRUE,TRUE),1,7),"")</f>
        <v/>
      </c>
      <c r="BC469" s="9">
        <f>IF(AND((ROW()-7)&gt;=$Q$5,(ROW()-6)&lt;=$Q$3),INDEX(LINEST(OFFSET(AF469,1-$Q$5,0,$Q$5,1),OFFSET(AG469,1-$Q$5,0,$Q$5,9),TRUE,TRUE),1,6),"")</f>
        <v/>
      </c>
      <c r="BD469" s="9">
        <f>IF(AND((ROW()-7)&gt;=$Q$5,(ROW()-6)&lt;=$Q$3),INDEX(LINEST(OFFSET(AF469,1-$Q$5,0,$Q$5,1),OFFSET(AG469,1-$Q$5,0,$Q$5,9),TRUE,TRUE),1,5),"")</f>
        <v/>
      </c>
      <c r="BE469" s="9">
        <f>IF(AND((ROW()-7)&gt;=$Q$5,(ROW()-6)&lt;=$Q$3),INDEX(LINEST(OFFSET(AF469,1-$Q$5,0,$Q$5,1),OFFSET(AG469,1-$Q$5,0,$Q$5,9),TRUE,TRUE),1,4),"")</f>
        <v/>
      </c>
      <c r="BF469" s="9">
        <f>IF(AND((ROW()-7)&gt;=$Q$5,(ROW()-6)&lt;=$Q$3),INDEX(LINEST(OFFSET(AF469,1-$Q$5,0,$Q$5,1),OFFSET(AG469,1-$Q$5,0,$Q$5,9),TRUE,TRUE),1,3),"")</f>
        <v/>
      </c>
      <c r="BG469" s="9">
        <f>IF(AND((ROW()-7)&gt;=$Q$5,(ROW()-6)&lt;=$Q$3),INDEX(LINEST(OFFSET(AF469,1-$Q$5,0,$Q$5,1),OFFSET(AG469,1-$Q$5,0,$Q$5,9),TRUE,TRUE),1,2),"")</f>
        <v/>
      </c>
      <c r="BH469" s="9">
        <f>IF(AND((ROW()-7)&gt;=$Q$5,(ROW()-6)&lt;=$Q$3),INDEX(LINEST(OFFSET(AF469,1-$Q$5,0,$Q$5,1),OFFSET(AG469,1-$Q$5,0,$Q$5,9),TRUE,TRUE),1,1),"")</f>
        <v/>
      </c>
      <c r="BI469" s="10">
        <f>IF(AND((ROW()-7)&gt;=$Q$5,(ROW()-6)&lt;=$Q$3),INDEX(LINEST(OFFSET(AF469,1-$Q$5,0,$Q$5,1),OFFSET(AG469,1-$Q$5,0,$Q$5,9),TRUE,TRUE),3,1),"")</f>
        <v/>
      </c>
      <c r="BL469" s="9">
        <f>IF(AND((ROW()-6)&lt;=$Q$3,ISNUMBER(AY468)),AY468/$Q$4+AZ468*AG469+BA468*AH469+BB468*AI469+BC468*AJ469+BD468*AK469+BE468*AL469+BF468*AM469+BG468*AN469+BH468*AO469,"")</f>
        <v/>
      </c>
      <c r="BM469">
        <f>IF(ISNUMBER(BL469),AVERAGE(OFFSET(AF468,1-$Q$5,0,$Q$5,1)),"")</f>
        <v/>
      </c>
      <c r="BN469">
        <f>IF(ISNUMBER(BL469),(AF469-BL469)^2,"")</f>
        <v/>
      </c>
      <c r="BO469">
        <f>IF(ISNUMBER(BL469),AF469^2,"")</f>
        <v/>
      </c>
      <c r="BP469">
        <f>IF(ISNUMBER(BL469),(AF469-BM469)^2,"")</f>
        <v/>
      </c>
    </row>
    <row r="470">
      <c r="O470">
        <f>IF($R470="","",IF($Q$1="Weekly",INT(($R470-2)/7),IF($Q$1="Quarterly",YEAR($R470)*4+ROUNDUP(MONTH($R470)/3),YEAR($R470)*12+MONTH($R470))))</f>
        <v/>
      </c>
      <c r="P470">
        <f>IF($R470="","",IF($R471="",1,IF($O470&lt;&gt;$O471,1,0)))</f>
        <v/>
      </c>
      <c r="Q470">
        <f>IF($P470=1,SUM($P$7:$P470),"")</f>
        <v/>
      </c>
      <c r="R470">
        <f>IF($A470="","",IF(ISNUMBER($A470),$A470,IFERROR(DATEVALUE($A470),NA())))</f>
        <v/>
      </c>
      <c r="S470" s="7">
        <f>IFERROR(INDEX($R$7:$R$60000,MATCH(ROW()-6,$Q$7:$Q$60000,0)),"")</f>
        <v/>
      </c>
      <c r="T470">
        <f>IFERROR(INDEX($B$7:$B$60000,MATCH(ROW()-6,$Q$7:$Q$60000,0))*1,"")</f>
        <v/>
      </c>
      <c r="U470">
        <f>IFERROR(INDEX($C$7:$C$60000,MATCH(ROW()-6,$Q$7:$Q$60000,0))*1,"")</f>
        <v/>
      </c>
      <c r="V470">
        <f>IFERROR(INDEX($D$7:$D$60000,MATCH(ROW()-6,$Q$7:$Q$60000,0))*1,"")</f>
        <v/>
      </c>
      <c r="W470">
        <f>IFERROR(INDEX($E$7:$E$60000,MATCH(ROW()-6,$Q$7:$Q$60000,0))*1,"")</f>
        <v/>
      </c>
      <c r="X470">
        <f>IFERROR(INDEX($F$7:$F$60000,MATCH(ROW()-6,$Q$7:$Q$60000,0))*1,"")</f>
        <v/>
      </c>
      <c r="Y470">
        <f>IFERROR(INDEX($G$7:$G$60000,MATCH(ROW()-6,$Q$7:$Q$60000,0))*1,"")</f>
        <v/>
      </c>
      <c r="Z470">
        <f>IFERROR(INDEX($H$7:$H$60000,MATCH(ROW()-6,$Q$7:$Q$60000,0))*1,"")</f>
        <v/>
      </c>
      <c r="AA470">
        <f>IFERROR(INDEX($I$7:$I$60000,MATCH(ROW()-6,$Q$7:$Q$60000,0))*1,"")</f>
        <v/>
      </c>
      <c r="AB470">
        <f>IFERROR(INDEX($J$7:$J$60000,MATCH(ROW()-6,$Q$7:$Q$60000,0))*1,"")</f>
        <v/>
      </c>
      <c r="AC470">
        <f>IFERROR(INDEX($K$7:$K$60000,MATCH(ROW()-6,$Q$7:$Q$60000,0))*1,"")</f>
        <v/>
      </c>
      <c r="AF470" s="9">
        <f>IF(OR($S470="",$S469=""),"",IF($B$5="diff",($T470-$T469),LN($T470/$T469)))</f>
        <v/>
      </c>
      <c r="AG470" s="9">
        <f>IF(OR($S470="",$S469=""),"",IF($C$5="diff",(U470-U469),LN(U470/U469)))</f>
        <v/>
      </c>
      <c r="AH470" s="9">
        <f>IF(OR($S470="",$S469=""),"",IF($D$5="diff",(V470-V469),LN(V470/V469)))</f>
        <v/>
      </c>
      <c r="AI470" s="9">
        <f>IF(OR($S470="",$S469=""),"",IF($E$5="diff",(W470-W469),LN(W470/W469)))</f>
        <v/>
      </c>
      <c r="AJ470" s="9">
        <f>IF(OR($S470="",$S469=""),"",IF($F$5="diff",(X470-X469),LN(X470/X469)))</f>
        <v/>
      </c>
      <c r="AK470" s="9">
        <f>IF(OR($S470="",$S469=""),"",IF($G$5="diff",(Y470-Y469),LN(Y470/Y469)))</f>
        <v/>
      </c>
      <c r="AL470" s="9">
        <f>IF(OR($S470="",$S469=""),"",IF($H$5="diff",(Z470-Z469),LN(Z470/Z469)))</f>
        <v/>
      </c>
      <c r="AM470" s="9">
        <f>IF(OR($S470="",$S469=""),"",IF($I$5="diff",(AA470-AA469),LN(AA470/AA469)))</f>
        <v/>
      </c>
      <c r="AN470" s="9">
        <f>IF(OR($S470="",$S469=""),"",IF($J$5="diff",(AB470-AB469),LN(AB470/AB469)))</f>
        <v/>
      </c>
      <c r="AO470" s="9">
        <f>IF(OR($S470="",$S469=""),"",IF($K$5="diff",(AC470-AC469),LN(AC470/AC469)))</f>
        <v/>
      </c>
      <c r="AR470" s="9">
        <f>IF($AF470="","",$AU$13+$AU$4*AG470+$AU$5*AH470+$AU$6*AI470+$AU$7*AJ470+$AU$8*AK470+$AU$9*AL470+$AU$10*AM470+$AU$11*AN470+$AU$12*AO470)</f>
        <v/>
      </c>
      <c r="AY470" s="10">
        <f>IF(AND((ROW()-7)&gt;=$Q$5,(ROW()-6)&lt;=$Q$3),INDEX(LINEST(OFFSET(AF470,1-$Q$5,0,$Q$5,1),OFFSET(AG470,1-$Q$5,0,$Q$5,9),TRUE,TRUE),1,10)*$Q$4,"")</f>
        <v/>
      </c>
      <c r="AZ470" s="9">
        <f>IF(AND((ROW()-7)&gt;=$Q$5,(ROW()-6)&lt;=$Q$3),INDEX(LINEST(OFFSET(AF470,1-$Q$5,0,$Q$5,1),OFFSET(AG470,1-$Q$5,0,$Q$5,9),TRUE,TRUE),1,9),"")</f>
        <v/>
      </c>
      <c r="BA470" s="9">
        <f>IF(AND((ROW()-7)&gt;=$Q$5,(ROW()-6)&lt;=$Q$3),INDEX(LINEST(OFFSET(AF470,1-$Q$5,0,$Q$5,1),OFFSET(AG470,1-$Q$5,0,$Q$5,9),TRUE,TRUE),1,8),"")</f>
        <v/>
      </c>
      <c r="BB470" s="9">
        <f>IF(AND((ROW()-7)&gt;=$Q$5,(ROW()-6)&lt;=$Q$3),INDEX(LINEST(OFFSET(AF470,1-$Q$5,0,$Q$5,1),OFFSET(AG470,1-$Q$5,0,$Q$5,9),TRUE,TRUE),1,7),"")</f>
        <v/>
      </c>
      <c r="BC470" s="9">
        <f>IF(AND((ROW()-7)&gt;=$Q$5,(ROW()-6)&lt;=$Q$3),INDEX(LINEST(OFFSET(AF470,1-$Q$5,0,$Q$5,1),OFFSET(AG470,1-$Q$5,0,$Q$5,9),TRUE,TRUE),1,6),"")</f>
        <v/>
      </c>
      <c r="BD470" s="9">
        <f>IF(AND((ROW()-7)&gt;=$Q$5,(ROW()-6)&lt;=$Q$3),INDEX(LINEST(OFFSET(AF470,1-$Q$5,0,$Q$5,1),OFFSET(AG470,1-$Q$5,0,$Q$5,9),TRUE,TRUE),1,5),"")</f>
        <v/>
      </c>
      <c r="BE470" s="9">
        <f>IF(AND((ROW()-7)&gt;=$Q$5,(ROW()-6)&lt;=$Q$3),INDEX(LINEST(OFFSET(AF470,1-$Q$5,0,$Q$5,1),OFFSET(AG470,1-$Q$5,0,$Q$5,9),TRUE,TRUE),1,4),"")</f>
        <v/>
      </c>
      <c r="BF470" s="9">
        <f>IF(AND((ROW()-7)&gt;=$Q$5,(ROW()-6)&lt;=$Q$3),INDEX(LINEST(OFFSET(AF470,1-$Q$5,0,$Q$5,1),OFFSET(AG470,1-$Q$5,0,$Q$5,9),TRUE,TRUE),1,3),"")</f>
        <v/>
      </c>
      <c r="BG470" s="9">
        <f>IF(AND((ROW()-7)&gt;=$Q$5,(ROW()-6)&lt;=$Q$3),INDEX(LINEST(OFFSET(AF470,1-$Q$5,0,$Q$5,1),OFFSET(AG470,1-$Q$5,0,$Q$5,9),TRUE,TRUE),1,2),"")</f>
        <v/>
      </c>
      <c r="BH470" s="9">
        <f>IF(AND((ROW()-7)&gt;=$Q$5,(ROW()-6)&lt;=$Q$3),INDEX(LINEST(OFFSET(AF470,1-$Q$5,0,$Q$5,1),OFFSET(AG470,1-$Q$5,0,$Q$5,9),TRUE,TRUE),1,1),"")</f>
        <v/>
      </c>
      <c r="BI470" s="10">
        <f>IF(AND((ROW()-7)&gt;=$Q$5,(ROW()-6)&lt;=$Q$3),INDEX(LINEST(OFFSET(AF470,1-$Q$5,0,$Q$5,1),OFFSET(AG470,1-$Q$5,0,$Q$5,9),TRUE,TRUE),3,1),"")</f>
        <v/>
      </c>
      <c r="BL470" s="9">
        <f>IF(AND((ROW()-6)&lt;=$Q$3,ISNUMBER(AY469)),AY469/$Q$4+AZ469*AG470+BA469*AH470+BB469*AI470+BC469*AJ470+BD469*AK470+BE469*AL470+BF469*AM470+BG469*AN470+BH469*AO470,"")</f>
        <v/>
      </c>
      <c r="BM470">
        <f>IF(ISNUMBER(BL470),AVERAGE(OFFSET(AF469,1-$Q$5,0,$Q$5,1)),"")</f>
        <v/>
      </c>
      <c r="BN470">
        <f>IF(ISNUMBER(BL470),(AF470-BL470)^2,"")</f>
        <v/>
      </c>
      <c r="BO470">
        <f>IF(ISNUMBER(BL470),AF470^2,"")</f>
        <v/>
      </c>
      <c r="BP470">
        <f>IF(ISNUMBER(BL470),(AF470-BM470)^2,"")</f>
        <v/>
      </c>
    </row>
    <row r="471">
      <c r="O471">
        <f>IF($R471="","",IF($Q$1="Weekly",INT(($R471-2)/7),IF($Q$1="Quarterly",YEAR($R471)*4+ROUNDUP(MONTH($R471)/3),YEAR($R471)*12+MONTH($R471))))</f>
        <v/>
      </c>
      <c r="P471">
        <f>IF($R471="","",IF($R472="",1,IF($O471&lt;&gt;$O472,1,0)))</f>
        <v/>
      </c>
      <c r="Q471">
        <f>IF($P471=1,SUM($P$7:$P471),"")</f>
        <v/>
      </c>
      <c r="R471">
        <f>IF($A471="","",IF(ISNUMBER($A471),$A471,IFERROR(DATEVALUE($A471),NA())))</f>
        <v/>
      </c>
      <c r="S471" s="7">
        <f>IFERROR(INDEX($R$7:$R$60000,MATCH(ROW()-6,$Q$7:$Q$60000,0)),"")</f>
        <v/>
      </c>
      <c r="T471">
        <f>IFERROR(INDEX($B$7:$B$60000,MATCH(ROW()-6,$Q$7:$Q$60000,0))*1,"")</f>
        <v/>
      </c>
      <c r="U471">
        <f>IFERROR(INDEX($C$7:$C$60000,MATCH(ROW()-6,$Q$7:$Q$60000,0))*1,"")</f>
        <v/>
      </c>
      <c r="V471">
        <f>IFERROR(INDEX($D$7:$D$60000,MATCH(ROW()-6,$Q$7:$Q$60000,0))*1,"")</f>
        <v/>
      </c>
      <c r="W471">
        <f>IFERROR(INDEX($E$7:$E$60000,MATCH(ROW()-6,$Q$7:$Q$60000,0))*1,"")</f>
        <v/>
      </c>
      <c r="X471">
        <f>IFERROR(INDEX($F$7:$F$60000,MATCH(ROW()-6,$Q$7:$Q$60000,0))*1,"")</f>
        <v/>
      </c>
      <c r="Y471">
        <f>IFERROR(INDEX($G$7:$G$60000,MATCH(ROW()-6,$Q$7:$Q$60000,0))*1,"")</f>
        <v/>
      </c>
      <c r="Z471">
        <f>IFERROR(INDEX($H$7:$H$60000,MATCH(ROW()-6,$Q$7:$Q$60000,0))*1,"")</f>
        <v/>
      </c>
      <c r="AA471">
        <f>IFERROR(INDEX($I$7:$I$60000,MATCH(ROW()-6,$Q$7:$Q$60000,0))*1,"")</f>
        <v/>
      </c>
      <c r="AB471">
        <f>IFERROR(INDEX($J$7:$J$60000,MATCH(ROW()-6,$Q$7:$Q$60000,0))*1,"")</f>
        <v/>
      </c>
      <c r="AC471">
        <f>IFERROR(INDEX($K$7:$K$60000,MATCH(ROW()-6,$Q$7:$Q$60000,0))*1,"")</f>
        <v/>
      </c>
      <c r="AF471" s="9">
        <f>IF(OR($S471="",$S470=""),"",IF($B$5="diff",($T471-$T470),LN($T471/$T470)))</f>
        <v/>
      </c>
      <c r="AG471" s="9">
        <f>IF(OR($S471="",$S470=""),"",IF($C$5="diff",(U471-U470),LN(U471/U470)))</f>
        <v/>
      </c>
      <c r="AH471" s="9">
        <f>IF(OR($S471="",$S470=""),"",IF($D$5="diff",(V471-V470),LN(V471/V470)))</f>
        <v/>
      </c>
      <c r="AI471" s="9">
        <f>IF(OR($S471="",$S470=""),"",IF($E$5="diff",(W471-W470),LN(W471/W470)))</f>
        <v/>
      </c>
      <c r="AJ471" s="9">
        <f>IF(OR($S471="",$S470=""),"",IF($F$5="diff",(X471-X470),LN(X471/X470)))</f>
        <v/>
      </c>
      <c r="AK471" s="9">
        <f>IF(OR($S471="",$S470=""),"",IF($G$5="diff",(Y471-Y470),LN(Y471/Y470)))</f>
        <v/>
      </c>
      <c r="AL471" s="9">
        <f>IF(OR($S471="",$S470=""),"",IF($H$5="diff",(Z471-Z470),LN(Z471/Z470)))</f>
        <v/>
      </c>
      <c r="AM471" s="9">
        <f>IF(OR($S471="",$S470=""),"",IF($I$5="diff",(AA471-AA470),LN(AA471/AA470)))</f>
        <v/>
      </c>
      <c r="AN471" s="9">
        <f>IF(OR($S471="",$S470=""),"",IF($J$5="diff",(AB471-AB470),LN(AB471/AB470)))</f>
        <v/>
      </c>
      <c r="AO471" s="9">
        <f>IF(OR($S471="",$S470=""),"",IF($K$5="diff",(AC471-AC470),LN(AC471/AC470)))</f>
        <v/>
      </c>
      <c r="AR471" s="9">
        <f>IF($AF471="","",$AU$13+$AU$4*AG471+$AU$5*AH471+$AU$6*AI471+$AU$7*AJ471+$AU$8*AK471+$AU$9*AL471+$AU$10*AM471+$AU$11*AN471+$AU$12*AO471)</f>
        <v/>
      </c>
      <c r="AY471" s="10">
        <f>IF(AND((ROW()-7)&gt;=$Q$5,(ROW()-6)&lt;=$Q$3),INDEX(LINEST(OFFSET(AF471,1-$Q$5,0,$Q$5,1),OFFSET(AG471,1-$Q$5,0,$Q$5,9),TRUE,TRUE),1,10)*$Q$4,"")</f>
        <v/>
      </c>
      <c r="AZ471" s="9">
        <f>IF(AND((ROW()-7)&gt;=$Q$5,(ROW()-6)&lt;=$Q$3),INDEX(LINEST(OFFSET(AF471,1-$Q$5,0,$Q$5,1),OFFSET(AG471,1-$Q$5,0,$Q$5,9),TRUE,TRUE),1,9),"")</f>
        <v/>
      </c>
      <c r="BA471" s="9">
        <f>IF(AND((ROW()-7)&gt;=$Q$5,(ROW()-6)&lt;=$Q$3),INDEX(LINEST(OFFSET(AF471,1-$Q$5,0,$Q$5,1),OFFSET(AG471,1-$Q$5,0,$Q$5,9),TRUE,TRUE),1,8),"")</f>
        <v/>
      </c>
      <c r="BB471" s="9">
        <f>IF(AND((ROW()-7)&gt;=$Q$5,(ROW()-6)&lt;=$Q$3),INDEX(LINEST(OFFSET(AF471,1-$Q$5,0,$Q$5,1),OFFSET(AG471,1-$Q$5,0,$Q$5,9),TRUE,TRUE),1,7),"")</f>
        <v/>
      </c>
      <c r="BC471" s="9">
        <f>IF(AND((ROW()-7)&gt;=$Q$5,(ROW()-6)&lt;=$Q$3),INDEX(LINEST(OFFSET(AF471,1-$Q$5,0,$Q$5,1),OFFSET(AG471,1-$Q$5,0,$Q$5,9),TRUE,TRUE),1,6),"")</f>
        <v/>
      </c>
      <c r="BD471" s="9">
        <f>IF(AND((ROW()-7)&gt;=$Q$5,(ROW()-6)&lt;=$Q$3),INDEX(LINEST(OFFSET(AF471,1-$Q$5,0,$Q$5,1),OFFSET(AG471,1-$Q$5,0,$Q$5,9),TRUE,TRUE),1,5),"")</f>
        <v/>
      </c>
      <c r="BE471" s="9">
        <f>IF(AND((ROW()-7)&gt;=$Q$5,(ROW()-6)&lt;=$Q$3),INDEX(LINEST(OFFSET(AF471,1-$Q$5,0,$Q$5,1),OFFSET(AG471,1-$Q$5,0,$Q$5,9),TRUE,TRUE),1,4),"")</f>
        <v/>
      </c>
      <c r="BF471" s="9">
        <f>IF(AND((ROW()-7)&gt;=$Q$5,(ROW()-6)&lt;=$Q$3),INDEX(LINEST(OFFSET(AF471,1-$Q$5,0,$Q$5,1),OFFSET(AG471,1-$Q$5,0,$Q$5,9),TRUE,TRUE),1,3),"")</f>
        <v/>
      </c>
      <c r="BG471" s="9">
        <f>IF(AND((ROW()-7)&gt;=$Q$5,(ROW()-6)&lt;=$Q$3),INDEX(LINEST(OFFSET(AF471,1-$Q$5,0,$Q$5,1),OFFSET(AG471,1-$Q$5,0,$Q$5,9),TRUE,TRUE),1,2),"")</f>
        <v/>
      </c>
      <c r="BH471" s="9">
        <f>IF(AND((ROW()-7)&gt;=$Q$5,(ROW()-6)&lt;=$Q$3),INDEX(LINEST(OFFSET(AF471,1-$Q$5,0,$Q$5,1),OFFSET(AG471,1-$Q$5,0,$Q$5,9),TRUE,TRUE),1,1),"")</f>
        <v/>
      </c>
      <c r="BI471" s="10">
        <f>IF(AND((ROW()-7)&gt;=$Q$5,(ROW()-6)&lt;=$Q$3),INDEX(LINEST(OFFSET(AF471,1-$Q$5,0,$Q$5,1),OFFSET(AG471,1-$Q$5,0,$Q$5,9),TRUE,TRUE),3,1),"")</f>
        <v/>
      </c>
      <c r="BL471" s="9">
        <f>IF(AND((ROW()-6)&lt;=$Q$3,ISNUMBER(AY470)),AY470/$Q$4+AZ470*AG471+BA470*AH471+BB470*AI471+BC470*AJ471+BD470*AK471+BE470*AL471+BF470*AM471+BG470*AN471+BH470*AO471,"")</f>
        <v/>
      </c>
      <c r="BM471">
        <f>IF(ISNUMBER(BL471),AVERAGE(OFFSET(AF470,1-$Q$5,0,$Q$5,1)),"")</f>
        <v/>
      </c>
      <c r="BN471">
        <f>IF(ISNUMBER(BL471),(AF471-BL471)^2,"")</f>
        <v/>
      </c>
      <c r="BO471">
        <f>IF(ISNUMBER(BL471),AF471^2,"")</f>
        <v/>
      </c>
      <c r="BP471">
        <f>IF(ISNUMBER(BL471),(AF471-BM471)^2,"")</f>
        <v/>
      </c>
    </row>
    <row r="472">
      <c r="O472">
        <f>IF($R472="","",IF($Q$1="Weekly",INT(($R472-2)/7),IF($Q$1="Quarterly",YEAR($R472)*4+ROUNDUP(MONTH($R472)/3),YEAR($R472)*12+MONTH($R472))))</f>
        <v/>
      </c>
      <c r="P472">
        <f>IF($R472="","",IF($R473="",1,IF($O472&lt;&gt;$O473,1,0)))</f>
        <v/>
      </c>
      <c r="Q472">
        <f>IF($P472=1,SUM($P$7:$P472),"")</f>
        <v/>
      </c>
      <c r="R472">
        <f>IF($A472="","",IF(ISNUMBER($A472),$A472,IFERROR(DATEVALUE($A472),NA())))</f>
        <v/>
      </c>
      <c r="S472" s="7">
        <f>IFERROR(INDEX($R$7:$R$60000,MATCH(ROW()-6,$Q$7:$Q$60000,0)),"")</f>
        <v/>
      </c>
      <c r="T472">
        <f>IFERROR(INDEX($B$7:$B$60000,MATCH(ROW()-6,$Q$7:$Q$60000,0))*1,"")</f>
        <v/>
      </c>
      <c r="U472">
        <f>IFERROR(INDEX($C$7:$C$60000,MATCH(ROW()-6,$Q$7:$Q$60000,0))*1,"")</f>
        <v/>
      </c>
      <c r="V472">
        <f>IFERROR(INDEX($D$7:$D$60000,MATCH(ROW()-6,$Q$7:$Q$60000,0))*1,"")</f>
        <v/>
      </c>
      <c r="W472">
        <f>IFERROR(INDEX($E$7:$E$60000,MATCH(ROW()-6,$Q$7:$Q$60000,0))*1,"")</f>
        <v/>
      </c>
      <c r="X472">
        <f>IFERROR(INDEX($F$7:$F$60000,MATCH(ROW()-6,$Q$7:$Q$60000,0))*1,"")</f>
        <v/>
      </c>
      <c r="Y472">
        <f>IFERROR(INDEX($G$7:$G$60000,MATCH(ROW()-6,$Q$7:$Q$60000,0))*1,"")</f>
        <v/>
      </c>
      <c r="Z472">
        <f>IFERROR(INDEX($H$7:$H$60000,MATCH(ROW()-6,$Q$7:$Q$60000,0))*1,"")</f>
        <v/>
      </c>
      <c r="AA472">
        <f>IFERROR(INDEX($I$7:$I$60000,MATCH(ROW()-6,$Q$7:$Q$60000,0))*1,"")</f>
        <v/>
      </c>
      <c r="AB472">
        <f>IFERROR(INDEX($J$7:$J$60000,MATCH(ROW()-6,$Q$7:$Q$60000,0))*1,"")</f>
        <v/>
      </c>
      <c r="AC472">
        <f>IFERROR(INDEX($K$7:$K$60000,MATCH(ROW()-6,$Q$7:$Q$60000,0))*1,"")</f>
        <v/>
      </c>
      <c r="AF472" s="9">
        <f>IF(OR($S472="",$S471=""),"",IF($B$5="diff",($T472-$T471),LN($T472/$T471)))</f>
        <v/>
      </c>
      <c r="AG472" s="9">
        <f>IF(OR($S472="",$S471=""),"",IF($C$5="diff",(U472-U471),LN(U472/U471)))</f>
        <v/>
      </c>
      <c r="AH472" s="9">
        <f>IF(OR($S472="",$S471=""),"",IF($D$5="diff",(V472-V471),LN(V472/V471)))</f>
        <v/>
      </c>
      <c r="AI472" s="9">
        <f>IF(OR($S472="",$S471=""),"",IF($E$5="diff",(W472-W471),LN(W472/W471)))</f>
        <v/>
      </c>
      <c r="AJ472" s="9">
        <f>IF(OR($S472="",$S471=""),"",IF($F$5="diff",(X472-X471),LN(X472/X471)))</f>
        <v/>
      </c>
      <c r="AK472" s="9">
        <f>IF(OR($S472="",$S471=""),"",IF($G$5="diff",(Y472-Y471),LN(Y472/Y471)))</f>
        <v/>
      </c>
      <c r="AL472" s="9">
        <f>IF(OR($S472="",$S471=""),"",IF($H$5="diff",(Z472-Z471),LN(Z472/Z471)))</f>
        <v/>
      </c>
      <c r="AM472" s="9">
        <f>IF(OR($S472="",$S471=""),"",IF($I$5="diff",(AA472-AA471),LN(AA472/AA471)))</f>
        <v/>
      </c>
      <c r="AN472" s="9">
        <f>IF(OR($S472="",$S471=""),"",IF($J$5="diff",(AB472-AB471),LN(AB472/AB471)))</f>
        <v/>
      </c>
      <c r="AO472" s="9">
        <f>IF(OR($S472="",$S471=""),"",IF($K$5="diff",(AC472-AC471),LN(AC472/AC471)))</f>
        <v/>
      </c>
      <c r="AR472" s="9">
        <f>IF($AF472="","",$AU$13+$AU$4*AG472+$AU$5*AH472+$AU$6*AI472+$AU$7*AJ472+$AU$8*AK472+$AU$9*AL472+$AU$10*AM472+$AU$11*AN472+$AU$12*AO472)</f>
        <v/>
      </c>
      <c r="AY472" s="10">
        <f>IF(AND((ROW()-7)&gt;=$Q$5,(ROW()-6)&lt;=$Q$3),INDEX(LINEST(OFFSET(AF472,1-$Q$5,0,$Q$5,1),OFFSET(AG472,1-$Q$5,0,$Q$5,9),TRUE,TRUE),1,10)*$Q$4,"")</f>
        <v/>
      </c>
      <c r="AZ472" s="9">
        <f>IF(AND((ROW()-7)&gt;=$Q$5,(ROW()-6)&lt;=$Q$3),INDEX(LINEST(OFFSET(AF472,1-$Q$5,0,$Q$5,1),OFFSET(AG472,1-$Q$5,0,$Q$5,9),TRUE,TRUE),1,9),"")</f>
        <v/>
      </c>
      <c r="BA472" s="9">
        <f>IF(AND((ROW()-7)&gt;=$Q$5,(ROW()-6)&lt;=$Q$3),INDEX(LINEST(OFFSET(AF472,1-$Q$5,0,$Q$5,1),OFFSET(AG472,1-$Q$5,0,$Q$5,9),TRUE,TRUE),1,8),"")</f>
        <v/>
      </c>
      <c r="BB472" s="9">
        <f>IF(AND((ROW()-7)&gt;=$Q$5,(ROW()-6)&lt;=$Q$3),INDEX(LINEST(OFFSET(AF472,1-$Q$5,0,$Q$5,1),OFFSET(AG472,1-$Q$5,0,$Q$5,9),TRUE,TRUE),1,7),"")</f>
        <v/>
      </c>
      <c r="BC472" s="9">
        <f>IF(AND((ROW()-7)&gt;=$Q$5,(ROW()-6)&lt;=$Q$3),INDEX(LINEST(OFFSET(AF472,1-$Q$5,0,$Q$5,1),OFFSET(AG472,1-$Q$5,0,$Q$5,9),TRUE,TRUE),1,6),"")</f>
        <v/>
      </c>
      <c r="BD472" s="9">
        <f>IF(AND((ROW()-7)&gt;=$Q$5,(ROW()-6)&lt;=$Q$3),INDEX(LINEST(OFFSET(AF472,1-$Q$5,0,$Q$5,1),OFFSET(AG472,1-$Q$5,0,$Q$5,9),TRUE,TRUE),1,5),"")</f>
        <v/>
      </c>
      <c r="BE472" s="9">
        <f>IF(AND((ROW()-7)&gt;=$Q$5,(ROW()-6)&lt;=$Q$3),INDEX(LINEST(OFFSET(AF472,1-$Q$5,0,$Q$5,1),OFFSET(AG472,1-$Q$5,0,$Q$5,9),TRUE,TRUE),1,4),"")</f>
        <v/>
      </c>
      <c r="BF472" s="9">
        <f>IF(AND((ROW()-7)&gt;=$Q$5,(ROW()-6)&lt;=$Q$3),INDEX(LINEST(OFFSET(AF472,1-$Q$5,0,$Q$5,1),OFFSET(AG472,1-$Q$5,0,$Q$5,9),TRUE,TRUE),1,3),"")</f>
        <v/>
      </c>
      <c r="BG472" s="9">
        <f>IF(AND((ROW()-7)&gt;=$Q$5,(ROW()-6)&lt;=$Q$3),INDEX(LINEST(OFFSET(AF472,1-$Q$5,0,$Q$5,1),OFFSET(AG472,1-$Q$5,0,$Q$5,9),TRUE,TRUE),1,2),"")</f>
        <v/>
      </c>
      <c r="BH472" s="9">
        <f>IF(AND((ROW()-7)&gt;=$Q$5,(ROW()-6)&lt;=$Q$3),INDEX(LINEST(OFFSET(AF472,1-$Q$5,0,$Q$5,1),OFFSET(AG472,1-$Q$5,0,$Q$5,9),TRUE,TRUE),1,1),"")</f>
        <v/>
      </c>
      <c r="BI472" s="10">
        <f>IF(AND((ROW()-7)&gt;=$Q$5,(ROW()-6)&lt;=$Q$3),INDEX(LINEST(OFFSET(AF472,1-$Q$5,0,$Q$5,1),OFFSET(AG472,1-$Q$5,0,$Q$5,9),TRUE,TRUE),3,1),"")</f>
        <v/>
      </c>
      <c r="BL472" s="9">
        <f>IF(AND((ROW()-6)&lt;=$Q$3,ISNUMBER(AY471)),AY471/$Q$4+AZ471*AG472+BA471*AH472+BB471*AI472+BC471*AJ472+BD471*AK472+BE471*AL472+BF471*AM472+BG471*AN472+BH471*AO472,"")</f>
        <v/>
      </c>
      <c r="BM472">
        <f>IF(ISNUMBER(BL472),AVERAGE(OFFSET(AF471,1-$Q$5,0,$Q$5,1)),"")</f>
        <v/>
      </c>
      <c r="BN472">
        <f>IF(ISNUMBER(BL472),(AF472-BL472)^2,"")</f>
        <v/>
      </c>
      <c r="BO472">
        <f>IF(ISNUMBER(BL472),AF472^2,"")</f>
        <v/>
      </c>
      <c r="BP472">
        <f>IF(ISNUMBER(BL472),(AF472-BM472)^2,"")</f>
        <v/>
      </c>
    </row>
    <row r="473">
      <c r="O473">
        <f>IF($R473="","",IF($Q$1="Weekly",INT(($R473-2)/7),IF($Q$1="Quarterly",YEAR($R473)*4+ROUNDUP(MONTH($R473)/3),YEAR($R473)*12+MONTH($R473))))</f>
        <v/>
      </c>
      <c r="P473">
        <f>IF($R473="","",IF($R474="",1,IF($O473&lt;&gt;$O474,1,0)))</f>
        <v/>
      </c>
      <c r="Q473">
        <f>IF($P473=1,SUM($P$7:$P473),"")</f>
        <v/>
      </c>
      <c r="R473">
        <f>IF($A473="","",IF(ISNUMBER($A473),$A473,IFERROR(DATEVALUE($A473),NA())))</f>
        <v/>
      </c>
      <c r="S473" s="7">
        <f>IFERROR(INDEX($R$7:$R$60000,MATCH(ROW()-6,$Q$7:$Q$60000,0)),"")</f>
        <v/>
      </c>
      <c r="T473">
        <f>IFERROR(INDEX($B$7:$B$60000,MATCH(ROW()-6,$Q$7:$Q$60000,0))*1,"")</f>
        <v/>
      </c>
      <c r="U473">
        <f>IFERROR(INDEX($C$7:$C$60000,MATCH(ROW()-6,$Q$7:$Q$60000,0))*1,"")</f>
        <v/>
      </c>
      <c r="V473">
        <f>IFERROR(INDEX($D$7:$D$60000,MATCH(ROW()-6,$Q$7:$Q$60000,0))*1,"")</f>
        <v/>
      </c>
      <c r="W473">
        <f>IFERROR(INDEX($E$7:$E$60000,MATCH(ROW()-6,$Q$7:$Q$60000,0))*1,"")</f>
        <v/>
      </c>
      <c r="X473">
        <f>IFERROR(INDEX($F$7:$F$60000,MATCH(ROW()-6,$Q$7:$Q$60000,0))*1,"")</f>
        <v/>
      </c>
      <c r="Y473">
        <f>IFERROR(INDEX($G$7:$G$60000,MATCH(ROW()-6,$Q$7:$Q$60000,0))*1,"")</f>
        <v/>
      </c>
      <c r="Z473">
        <f>IFERROR(INDEX($H$7:$H$60000,MATCH(ROW()-6,$Q$7:$Q$60000,0))*1,"")</f>
        <v/>
      </c>
      <c r="AA473">
        <f>IFERROR(INDEX($I$7:$I$60000,MATCH(ROW()-6,$Q$7:$Q$60000,0))*1,"")</f>
        <v/>
      </c>
      <c r="AB473">
        <f>IFERROR(INDEX($J$7:$J$60000,MATCH(ROW()-6,$Q$7:$Q$60000,0))*1,"")</f>
        <v/>
      </c>
      <c r="AC473">
        <f>IFERROR(INDEX($K$7:$K$60000,MATCH(ROW()-6,$Q$7:$Q$60000,0))*1,"")</f>
        <v/>
      </c>
      <c r="AF473" s="9">
        <f>IF(OR($S473="",$S472=""),"",IF($B$5="diff",($T473-$T472),LN($T473/$T472)))</f>
        <v/>
      </c>
      <c r="AG473" s="9">
        <f>IF(OR($S473="",$S472=""),"",IF($C$5="diff",(U473-U472),LN(U473/U472)))</f>
        <v/>
      </c>
      <c r="AH473" s="9">
        <f>IF(OR($S473="",$S472=""),"",IF($D$5="diff",(V473-V472),LN(V473/V472)))</f>
        <v/>
      </c>
      <c r="AI473" s="9">
        <f>IF(OR($S473="",$S472=""),"",IF($E$5="diff",(W473-W472),LN(W473/W472)))</f>
        <v/>
      </c>
      <c r="AJ473" s="9">
        <f>IF(OR($S473="",$S472=""),"",IF($F$5="diff",(X473-X472),LN(X473/X472)))</f>
        <v/>
      </c>
      <c r="AK473" s="9">
        <f>IF(OR($S473="",$S472=""),"",IF($G$5="diff",(Y473-Y472),LN(Y473/Y472)))</f>
        <v/>
      </c>
      <c r="AL473" s="9">
        <f>IF(OR($S473="",$S472=""),"",IF($H$5="diff",(Z473-Z472),LN(Z473/Z472)))</f>
        <v/>
      </c>
      <c r="AM473" s="9">
        <f>IF(OR($S473="",$S472=""),"",IF($I$5="diff",(AA473-AA472),LN(AA473/AA472)))</f>
        <v/>
      </c>
      <c r="AN473" s="9">
        <f>IF(OR($S473="",$S472=""),"",IF($J$5="diff",(AB473-AB472),LN(AB473/AB472)))</f>
        <v/>
      </c>
      <c r="AO473" s="9">
        <f>IF(OR($S473="",$S472=""),"",IF($K$5="diff",(AC473-AC472),LN(AC473/AC472)))</f>
        <v/>
      </c>
      <c r="AR473" s="9">
        <f>IF($AF473="","",$AU$13+$AU$4*AG473+$AU$5*AH473+$AU$6*AI473+$AU$7*AJ473+$AU$8*AK473+$AU$9*AL473+$AU$10*AM473+$AU$11*AN473+$AU$12*AO473)</f>
        <v/>
      </c>
      <c r="AY473" s="10">
        <f>IF(AND((ROW()-7)&gt;=$Q$5,(ROW()-6)&lt;=$Q$3),INDEX(LINEST(OFFSET(AF473,1-$Q$5,0,$Q$5,1),OFFSET(AG473,1-$Q$5,0,$Q$5,9),TRUE,TRUE),1,10)*$Q$4,"")</f>
        <v/>
      </c>
      <c r="AZ473" s="9">
        <f>IF(AND((ROW()-7)&gt;=$Q$5,(ROW()-6)&lt;=$Q$3),INDEX(LINEST(OFFSET(AF473,1-$Q$5,0,$Q$5,1),OFFSET(AG473,1-$Q$5,0,$Q$5,9),TRUE,TRUE),1,9),"")</f>
        <v/>
      </c>
      <c r="BA473" s="9">
        <f>IF(AND((ROW()-7)&gt;=$Q$5,(ROW()-6)&lt;=$Q$3),INDEX(LINEST(OFFSET(AF473,1-$Q$5,0,$Q$5,1),OFFSET(AG473,1-$Q$5,0,$Q$5,9),TRUE,TRUE),1,8),"")</f>
        <v/>
      </c>
      <c r="BB473" s="9">
        <f>IF(AND((ROW()-7)&gt;=$Q$5,(ROW()-6)&lt;=$Q$3),INDEX(LINEST(OFFSET(AF473,1-$Q$5,0,$Q$5,1),OFFSET(AG473,1-$Q$5,0,$Q$5,9),TRUE,TRUE),1,7),"")</f>
        <v/>
      </c>
      <c r="BC473" s="9">
        <f>IF(AND((ROW()-7)&gt;=$Q$5,(ROW()-6)&lt;=$Q$3),INDEX(LINEST(OFFSET(AF473,1-$Q$5,0,$Q$5,1),OFFSET(AG473,1-$Q$5,0,$Q$5,9),TRUE,TRUE),1,6),"")</f>
        <v/>
      </c>
      <c r="BD473" s="9">
        <f>IF(AND((ROW()-7)&gt;=$Q$5,(ROW()-6)&lt;=$Q$3),INDEX(LINEST(OFFSET(AF473,1-$Q$5,0,$Q$5,1),OFFSET(AG473,1-$Q$5,0,$Q$5,9),TRUE,TRUE),1,5),"")</f>
        <v/>
      </c>
      <c r="BE473" s="9">
        <f>IF(AND((ROW()-7)&gt;=$Q$5,(ROW()-6)&lt;=$Q$3),INDEX(LINEST(OFFSET(AF473,1-$Q$5,0,$Q$5,1),OFFSET(AG473,1-$Q$5,0,$Q$5,9),TRUE,TRUE),1,4),"")</f>
        <v/>
      </c>
      <c r="BF473" s="9">
        <f>IF(AND((ROW()-7)&gt;=$Q$5,(ROW()-6)&lt;=$Q$3),INDEX(LINEST(OFFSET(AF473,1-$Q$5,0,$Q$5,1),OFFSET(AG473,1-$Q$5,0,$Q$5,9),TRUE,TRUE),1,3),"")</f>
        <v/>
      </c>
      <c r="BG473" s="9">
        <f>IF(AND((ROW()-7)&gt;=$Q$5,(ROW()-6)&lt;=$Q$3),INDEX(LINEST(OFFSET(AF473,1-$Q$5,0,$Q$5,1),OFFSET(AG473,1-$Q$5,0,$Q$5,9),TRUE,TRUE),1,2),"")</f>
        <v/>
      </c>
      <c r="BH473" s="9">
        <f>IF(AND((ROW()-7)&gt;=$Q$5,(ROW()-6)&lt;=$Q$3),INDEX(LINEST(OFFSET(AF473,1-$Q$5,0,$Q$5,1),OFFSET(AG473,1-$Q$5,0,$Q$5,9),TRUE,TRUE),1,1),"")</f>
        <v/>
      </c>
      <c r="BI473" s="10">
        <f>IF(AND((ROW()-7)&gt;=$Q$5,(ROW()-6)&lt;=$Q$3),INDEX(LINEST(OFFSET(AF473,1-$Q$5,0,$Q$5,1),OFFSET(AG473,1-$Q$5,0,$Q$5,9),TRUE,TRUE),3,1),"")</f>
        <v/>
      </c>
      <c r="BL473" s="9">
        <f>IF(AND((ROW()-6)&lt;=$Q$3,ISNUMBER(AY472)),AY472/$Q$4+AZ472*AG473+BA472*AH473+BB472*AI473+BC472*AJ473+BD472*AK473+BE472*AL473+BF472*AM473+BG472*AN473+BH472*AO473,"")</f>
        <v/>
      </c>
      <c r="BM473">
        <f>IF(ISNUMBER(BL473),AVERAGE(OFFSET(AF472,1-$Q$5,0,$Q$5,1)),"")</f>
        <v/>
      </c>
      <c r="BN473">
        <f>IF(ISNUMBER(BL473),(AF473-BL473)^2,"")</f>
        <v/>
      </c>
      <c r="BO473">
        <f>IF(ISNUMBER(BL473),AF473^2,"")</f>
        <v/>
      </c>
      <c r="BP473">
        <f>IF(ISNUMBER(BL473),(AF473-BM473)^2,"")</f>
        <v/>
      </c>
    </row>
    <row r="474">
      <c r="O474">
        <f>IF($R474="","",IF($Q$1="Weekly",INT(($R474-2)/7),IF($Q$1="Quarterly",YEAR($R474)*4+ROUNDUP(MONTH($R474)/3),YEAR($R474)*12+MONTH($R474))))</f>
        <v/>
      </c>
      <c r="P474">
        <f>IF($R474="","",IF($R475="",1,IF($O474&lt;&gt;$O475,1,0)))</f>
        <v/>
      </c>
      <c r="Q474">
        <f>IF($P474=1,SUM($P$7:$P474),"")</f>
        <v/>
      </c>
      <c r="R474">
        <f>IF($A474="","",IF(ISNUMBER($A474),$A474,IFERROR(DATEVALUE($A474),NA())))</f>
        <v/>
      </c>
      <c r="S474" s="7">
        <f>IFERROR(INDEX($R$7:$R$60000,MATCH(ROW()-6,$Q$7:$Q$60000,0)),"")</f>
        <v/>
      </c>
      <c r="T474">
        <f>IFERROR(INDEX($B$7:$B$60000,MATCH(ROW()-6,$Q$7:$Q$60000,0))*1,"")</f>
        <v/>
      </c>
      <c r="U474">
        <f>IFERROR(INDEX($C$7:$C$60000,MATCH(ROW()-6,$Q$7:$Q$60000,0))*1,"")</f>
        <v/>
      </c>
      <c r="V474">
        <f>IFERROR(INDEX($D$7:$D$60000,MATCH(ROW()-6,$Q$7:$Q$60000,0))*1,"")</f>
        <v/>
      </c>
      <c r="W474">
        <f>IFERROR(INDEX($E$7:$E$60000,MATCH(ROW()-6,$Q$7:$Q$60000,0))*1,"")</f>
        <v/>
      </c>
      <c r="X474">
        <f>IFERROR(INDEX($F$7:$F$60000,MATCH(ROW()-6,$Q$7:$Q$60000,0))*1,"")</f>
        <v/>
      </c>
      <c r="Y474">
        <f>IFERROR(INDEX($G$7:$G$60000,MATCH(ROW()-6,$Q$7:$Q$60000,0))*1,"")</f>
        <v/>
      </c>
      <c r="Z474">
        <f>IFERROR(INDEX($H$7:$H$60000,MATCH(ROW()-6,$Q$7:$Q$60000,0))*1,"")</f>
        <v/>
      </c>
      <c r="AA474">
        <f>IFERROR(INDEX($I$7:$I$60000,MATCH(ROW()-6,$Q$7:$Q$60000,0))*1,"")</f>
        <v/>
      </c>
      <c r="AB474">
        <f>IFERROR(INDEX($J$7:$J$60000,MATCH(ROW()-6,$Q$7:$Q$60000,0))*1,"")</f>
        <v/>
      </c>
      <c r="AC474">
        <f>IFERROR(INDEX($K$7:$K$60000,MATCH(ROW()-6,$Q$7:$Q$60000,0))*1,"")</f>
        <v/>
      </c>
      <c r="AF474" s="9">
        <f>IF(OR($S474="",$S473=""),"",IF($B$5="diff",($T474-$T473),LN($T474/$T473)))</f>
        <v/>
      </c>
      <c r="AG474" s="9">
        <f>IF(OR($S474="",$S473=""),"",IF($C$5="diff",(U474-U473),LN(U474/U473)))</f>
        <v/>
      </c>
      <c r="AH474" s="9">
        <f>IF(OR($S474="",$S473=""),"",IF($D$5="diff",(V474-V473),LN(V474/V473)))</f>
        <v/>
      </c>
      <c r="AI474" s="9">
        <f>IF(OR($S474="",$S473=""),"",IF($E$5="diff",(W474-W473),LN(W474/W473)))</f>
        <v/>
      </c>
      <c r="AJ474" s="9">
        <f>IF(OR($S474="",$S473=""),"",IF($F$5="diff",(X474-X473),LN(X474/X473)))</f>
        <v/>
      </c>
      <c r="AK474" s="9">
        <f>IF(OR($S474="",$S473=""),"",IF($G$5="diff",(Y474-Y473),LN(Y474/Y473)))</f>
        <v/>
      </c>
      <c r="AL474" s="9">
        <f>IF(OR($S474="",$S473=""),"",IF($H$5="diff",(Z474-Z473),LN(Z474/Z473)))</f>
        <v/>
      </c>
      <c r="AM474" s="9">
        <f>IF(OR($S474="",$S473=""),"",IF($I$5="diff",(AA474-AA473),LN(AA474/AA473)))</f>
        <v/>
      </c>
      <c r="AN474" s="9">
        <f>IF(OR($S474="",$S473=""),"",IF($J$5="diff",(AB474-AB473),LN(AB474/AB473)))</f>
        <v/>
      </c>
      <c r="AO474" s="9">
        <f>IF(OR($S474="",$S473=""),"",IF($K$5="diff",(AC474-AC473),LN(AC474/AC473)))</f>
        <v/>
      </c>
      <c r="AR474" s="9">
        <f>IF($AF474="","",$AU$13+$AU$4*AG474+$AU$5*AH474+$AU$6*AI474+$AU$7*AJ474+$AU$8*AK474+$AU$9*AL474+$AU$10*AM474+$AU$11*AN474+$AU$12*AO474)</f>
        <v/>
      </c>
      <c r="AY474" s="10">
        <f>IF(AND((ROW()-7)&gt;=$Q$5,(ROW()-6)&lt;=$Q$3),INDEX(LINEST(OFFSET(AF474,1-$Q$5,0,$Q$5,1),OFFSET(AG474,1-$Q$5,0,$Q$5,9),TRUE,TRUE),1,10)*$Q$4,"")</f>
        <v/>
      </c>
      <c r="AZ474" s="9">
        <f>IF(AND((ROW()-7)&gt;=$Q$5,(ROW()-6)&lt;=$Q$3),INDEX(LINEST(OFFSET(AF474,1-$Q$5,0,$Q$5,1),OFFSET(AG474,1-$Q$5,0,$Q$5,9),TRUE,TRUE),1,9),"")</f>
        <v/>
      </c>
      <c r="BA474" s="9">
        <f>IF(AND((ROW()-7)&gt;=$Q$5,(ROW()-6)&lt;=$Q$3),INDEX(LINEST(OFFSET(AF474,1-$Q$5,0,$Q$5,1),OFFSET(AG474,1-$Q$5,0,$Q$5,9),TRUE,TRUE),1,8),"")</f>
        <v/>
      </c>
      <c r="BB474" s="9">
        <f>IF(AND((ROW()-7)&gt;=$Q$5,(ROW()-6)&lt;=$Q$3),INDEX(LINEST(OFFSET(AF474,1-$Q$5,0,$Q$5,1),OFFSET(AG474,1-$Q$5,0,$Q$5,9),TRUE,TRUE),1,7),"")</f>
        <v/>
      </c>
      <c r="BC474" s="9">
        <f>IF(AND((ROW()-7)&gt;=$Q$5,(ROW()-6)&lt;=$Q$3),INDEX(LINEST(OFFSET(AF474,1-$Q$5,0,$Q$5,1),OFFSET(AG474,1-$Q$5,0,$Q$5,9),TRUE,TRUE),1,6),"")</f>
        <v/>
      </c>
      <c r="BD474" s="9">
        <f>IF(AND((ROW()-7)&gt;=$Q$5,(ROW()-6)&lt;=$Q$3),INDEX(LINEST(OFFSET(AF474,1-$Q$5,0,$Q$5,1),OFFSET(AG474,1-$Q$5,0,$Q$5,9),TRUE,TRUE),1,5),"")</f>
        <v/>
      </c>
      <c r="BE474" s="9">
        <f>IF(AND((ROW()-7)&gt;=$Q$5,(ROW()-6)&lt;=$Q$3),INDEX(LINEST(OFFSET(AF474,1-$Q$5,0,$Q$5,1),OFFSET(AG474,1-$Q$5,0,$Q$5,9),TRUE,TRUE),1,4),"")</f>
        <v/>
      </c>
      <c r="BF474" s="9">
        <f>IF(AND((ROW()-7)&gt;=$Q$5,(ROW()-6)&lt;=$Q$3),INDEX(LINEST(OFFSET(AF474,1-$Q$5,0,$Q$5,1),OFFSET(AG474,1-$Q$5,0,$Q$5,9),TRUE,TRUE),1,3),"")</f>
        <v/>
      </c>
      <c r="BG474" s="9">
        <f>IF(AND((ROW()-7)&gt;=$Q$5,(ROW()-6)&lt;=$Q$3),INDEX(LINEST(OFFSET(AF474,1-$Q$5,0,$Q$5,1),OFFSET(AG474,1-$Q$5,0,$Q$5,9),TRUE,TRUE),1,2),"")</f>
        <v/>
      </c>
      <c r="BH474" s="9">
        <f>IF(AND((ROW()-7)&gt;=$Q$5,(ROW()-6)&lt;=$Q$3),INDEX(LINEST(OFFSET(AF474,1-$Q$5,0,$Q$5,1),OFFSET(AG474,1-$Q$5,0,$Q$5,9),TRUE,TRUE),1,1),"")</f>
        <v/>
      </c>
      <c r="BI474" s="10">
        <f>IF(AND((ROW()-7)&gt;=$Q$5,(ROW()-6)&lt;=$Q$3),INDEX(LINEST(OFFSET(AF474,1-$Q$5,0,$Q$5,1),OFFSET(AG474,1-$Q$5,0,$Q$5,9),TRUE,TRUE),3,1),"")</f>
        <v/>
      </c>
      <c r="BL474" s="9">
        <f>IF(AND((ROW()-6)&lt;=$Q$3,ISNUMBER(AY473)),AY473/$Q$4+AZ473*AG474+BA473*AH474+BB473*AI474+BC473*AJ474+BD473*AK474+BE473*AL474+BF473*AM474+BG473*AN474+BH473*AO474,"")</f>
        <v/>
      </c>
      <c r="BM474">
        <f>IF(ISNUMBER(BL474),AVERAGE(OFFSET(AF473,1-$Q$5,0,$Q$5,1)),"")</f>
        <v/>
      </c>
      <c r="BN474">
        <f>IF(ISNUMBER(BL474),(AF474-BL474)^2,"")</f>
        <v/>
      </c>
      <c r="BO474">
        <f>IF(ISNUMBER(BL474),AF474^2,"")</f>
        <v/>
      </c>
      <c r="BP474">
        <f>IF(ISNUMBER(BL474),(AF474-BM474)^2,"")</f>
        <v/>
      </c>
    </row>
    <row r="475">
      <c r="O475">
        <f>IF($R475="","",IF($Q$1="Weekly",INT(($R475-2)/7),IF($Q$1="Quarterly",YEAR($R475)*4+ROUNDUP(MONTH($R475)/3),YEAR($R475)*12+MONTH($R475))))</f>
        <v/>
      </c>
      <c r="P475">
        <f>IF($R475="","",IF($R476="",1,IF($O475&lt;&gt;$O476,1,0)))</f>
        <v/>
      </c>
      <c r="Q475">
        <f>IF($P475=1,SUM($P$7:$P475),"")</f>
        <v/>
      </c>
      <c r="R475">
        <f>IF($A475="","",IF(ISNUMBER($A475),$A475,IFERROR(DATEVALUE($A475),NA())))</f>
        <v/>
      </c>
      <c r="S475" s="7">
        <f>IFERROR(INDEX($R$7:$R$60000,MATCH(ROW()-6,$Q$7:$Q$60000,0)),"")</f>
        <v/>
      </c>
      <c r="T475">
        <f>IFERROR(INDEX($B$7:$B$60000,MATCH(ROW()-6,$Q$7:$Q$60000,0))*1,"")</f>
        <v/>
      </c>
      <c r="U475">
        <f>IFERROR(INDEX($C$7:$C$60000,MATCH(ROW()-6,$Q$7:$Q$60000,0))*1,"")</f>
        <v/>
      </c>
      <c r="V475">
        <f>IFERROR(INDEX($D$7:$D$60000,MATCH(ROW()-6,$Q$7:$Q$60000,0))*1,"")</f>
        <v/>
      </c>
      <c r="W475">
        <f>IFERROR(INDEX($E$7:$E$60000,MATCH(ROW()-6,$Q$7:$Q$60000,0))*1,"")</f>
        <v/>
      </c>
      <c r="X475">
        <f>IFERROR(INDEX($F$7:$F$60000,MATCH(ROW()-6,$Q$7:$Q$60000,0))*1,"")</f>
        <v/>
      </c>
      <c r="Y475">
        <f>IFERROR(INDEX($G$7:$G$60000,MATCH(ROW()-6,$Q$7:$Q$60000,0))*1,"")</f>
        <v/>
      </c>
      <c r="Z475">
        <f>IFERROR(INDEX($H$7:$H$60000,MATCH(ROW()-6,$Q$7:$Q$60000,0))*1,"")</f>
        <v/>
      </c>
      <c r="AA475">
        <f>IFERROR(INDEX($I$7:$I$60000,MATCH(ROW()-6,$Q$7:$Q$60000,0))*1,"")</f>
        <v/>
      </c>
      <c r="AB475">
        <f>IFERROR(INDEX($J$7:$J$60000,MATCH(ROW()-6,$Q$7:$Q$60000,0))*1,"")</f>
        <v/>
      </c>
      <c r="AC475">
        <f>IFERROR(INDEX($K$7:$K$60000,MATCH(ROW()-6,$Q$7:$Q$60000,0))*1,"")</f>
        <v/>
      </c>
      <c r="AF475" s="9">
        <f>IF(OR($S475="",$S474=""),"",IF($B$5="diff",($T475-$T474),LN($T475/$T474)))</f>
        <v/>
      </c>
      <c r="AG475" s="9">
        <f>IF(OR($S475="",$S474=""),"",IF($C$5="diff",(U475-U474),LN(U475/U474)))</f>
        <v/>
      </c>
      <c r="AH475" s="9">
        <f>IF(OR($S475="",$S474=""),"",IF($D$5="diff",(V475-V474),LN(V475/V474)))</f>
        <v/>
      </c>
      <c r="AI475" s="9">
        <f>IF(OR($S475="",$S474=""),"",IF($E$5="diff",(W475-W474),LN(W475/W474)))</f>
        <v/>
      </c>
      <c r="AJ475" s="9">
        <f>IF(OR($S475="",$S474=""),"",IF($F$5="diff",(X475-X474),LN(X475/X474)))</f>
        <v/>
      </c>
      <c r="AK475" s="9">
        <f>IF(OR($S475="",$S474=""),"",IF($G$5="diff",(Y475-Y474),LN(Y475/Y474)))</f>
        <v/>
      </c>
      <c r="AL475" s="9">
        <f>IF(OR($S475="",$S474=""),"",IF($H$5="diff",(Z475-Z474),LN(Z475/Z474)))</f>
        <v/>
      </c>
      <c r="AM475" s="9">
        <f>IF(OR($S475="",$S474=""),"",IF($I$5="diff",(AA475-AA474),LN(AA475/AA474)))</f>
        <v/>
      </c>
      <c r="AN475" s="9">
        <f>IF(OR($S475="",$S474=""),"",IF($J$5="diff",(AB475-AB474),LN(AB475/AB474)))</f>
        <v/>
      </c>
      <c r="AO475" s="9">
        <f>IF(OR($S475="",$S474=""),"",IF($K$5="diff",(AC475-AC474),LN(AC475/AC474)))</f>
        <v/>
      </c>
      <c r="AR475" s="9">
        <f>IF($AF475="","",$AU$13+$AU$4*AG475+$AU$5*AH475+$AU$6*AI475+$AU$7*AJ475+$AU$8*AK475+$AU$9*AL475+$AU$10*AM475+$AU$11*AN475+$AU$12*AO475)</f>
        <v/>
      </c>
      <c r="AY475" s="10">
        <f>IF(AND((ROW()-7)&gt;=$Q$5,(ROW()-6)&lt;=$Q$3),INDEX(LINEST(OFFSET(AF475,1-$Q$5,0,$Q$5,1),OFFSET(AG475,1-$Q$5,0,$Q$5,9),TRUE,TRUE),1,10)*$Q$4,"")</f>
        <v/>
      </c>
      <c r="AZ475" s="9">
        <f>IF(AND((ROW()-7)&gt;=$Q$5,(ROW()-6)&lt;=$Q$3),INDEX(LINEST(OFFSET(AF475,1-$Q$5,0,$Q$5,1),OFFSET(AG475,1-$Q$5,0,$Q$5,9),TRUE,TRUE),1,9),"")</f>
        <v/>
      </c>
      <c r="BA475" s="9">
        <f>IF(AND((ROW()-7)&gt;=$Q$5,(ROW()-6)&lt;=$Q$3),INDEX(LINEST(OFFSET(AF475,1-$Q$5,0,$Q$5,1),OFFSET(AG475,1-$Q$5,0,$Q$5,9),TRUE,TRUE),1,8),"")</f>
        <v/>
      </c>
      <c r="BB475" s="9">
        <f>IF(AND((ROW()-7)&gt;=$Q$5,(ROW()-6)&lt;=$Q$3),INDEX(LINEST(OFFSET(AF475,1-$Q$5,0,$Q$5,1),OFFSET(AG475,1-$Q$5,0,$Q$5,9),TRUE,TRUE),1,7),"")</f>
        <v/>
      </c>
      <c r="BC475" s="9">
        <f>IF(AND((ROW()-7)&gt;=$Q$5,(ROW()-6)&lt;=$Q$3),INDEX(LINEST(OFFSET(AF475,1-$Q$5,0,$Q$5,1),OFFSET(AG475,1-$Q$5,0,$Q$5,9),TRUE,TRUE),1,6),"")</f>
        <v/>
      </c>
      <c r="BD475" s="9">
        <f>IF(AND((ROW()-7)&gt;=$Q$5,(ROW()-6)&lt;=$Q$3),INDEX(LINEST(OFFSET(AF475,1-$Q$5,0,$Q$5,1),OFFSET(AG475,1-$Q$5,0,$Q$5,9),TRUE,TRUE),1,5),"")</f>
        <v/>
      </c>
      <c r="BE475" s="9">
        <f>IF(AND((ROW()-7)&gt;=$Q$5,(ROW()-6)&lt;=$Q$3),INDEX(LINEST(OFFSET(AF475,1-$Q$5,0,$Q$5,1),OFFSET(AG475,1-$Q$5,0,$Q$5,9),TRUE,TRUE),1,4),"")</f>
        <v/>
      </c>
      <c r="BF475" s="9">
        <f>IF(AND((ROW()-7)&gt;=$Q$5,(ROW()-6)&lt;=$Q$3),INDEX(LINEST(OFFSET(AF475,1-$Q$5,0,$Q$5,1),OFFSET(AG475,1-$Q$5,0,$Q$5,9),TRUE,TRUE),1,3),"")</f>
        <v/>
      </c>
      <c r="BG475" s="9">
        <f>IF(AND((ROW()-7)&gt;=$Q$5,(ROW()-6)&lt;=$Q$3),INDEX(LINEST(OFFSET(AF475,1-$Q$5,0,$Q$5,1),OFFSET(AG475,1-$Q$5,0,$Q$5,9),TRUE,TRUE),1,2),"")</f>
        <v/>
      </c>
      <c r="BH475" s="9">
        <f>IF(AND((ROW()-7)&gt;=$Q$5,(ROW()-6)&lt;=$Q$3),INDEX(LINEST(OFFSET(AF475,1-$Q$5,0,$Q$5,1),OFFSET(AG475,1-$Q$5,0,$Q$5,9),TRUE,TRUE),1,1),"")</f>
        <v/>
      </c>
      <c r="BI475" s="10">
        <f>IF(AND((ROW()-7)&gt;=$Q$5,(ROW()-6)&lt;=$Q$3),INDEX(LINEST(OFFSET(AF475,1-$Q$5,0,$Q$5,1),OFFSET(AG475,1-$Q$5,0,$Q$5,9),TRUE,TRUE),3,1),"")</f>
        <v/>
      </c>
      <c r="BL475" s="9">
        <f>IF(AND((ROW()-6)&lt;=$Q$3,ISNUMBER(AY474)),AY474/$Q$4+AZ474*AG475+BA474*AH475+BB474*AI475+BC474*AJ475+BD474*AK475+BE474*AL475+BF474*AM475+BG474*AN475+BH474*AO475,"")</f>
        <v/>
      </c>
      <c r="BM475">
        <f>IF(ISNUMBER(BL475),AVERAGE(OFFSET(AF474,1-$Q$5,0,$Q$5,1)),"")</f>
        <v/>
      </c>
      <c r="BN475">
        <f>IF(ISNUMBER(BL475),(AF475-BL475)^2,"")</f>
        <v/>
      </c>
      <c r="BO475">
        <f>IF(ISNUMBER(BL475),AF475^2,"")</f>
        <v/>
      </c>
      <c r="BP475">
        <f>IF(ISNUMBER(BL475),(AF475-BM475)^2,"")</f>
        <v/>
      </c>
    </row>
    <row r="476">
      <c r="O476">
        <f>IF($R476="","",IF($Q$1="Weekly",INT(($R476-2)/7),IF($Q$1="Quarterly",YEAR($R476)*4+ROUNDUP(MONTH($R476)/3),YEAR($R476)*12+MONTH($R476))))</f>
        <v/>
      </c>
      <c r="P476">
        <f>IF($R476="","",IF($R477="",1,IF($O476&lt;&gt;$O477,1,0)))</f>
        <v/>
      </c>
      <c r="Q476">
        <f>IF($P476=1,SUM($P$7:$P476),"")</f>
        <v/>
      </c>
      <c r="R476">
        <f>IF($A476="","",IF(ISNUMBER($A476),$A476,IFERROR(DATEVALUE($A476),NA())))</f>
        <v/>
      </c>
      <c r="S476" s="7">
        <f>IFERROR(INDEX($R$7:$R$60000,MATCH(ROW()-6,$Q$7:$Q$60000,0)),"")</f>
        <v/>
      </c>
      <c r="T476">
        <f>IFERROR(INDEX($B$7:$B$60000,MATCH(ROW()-6,$Q$7:$Q$60000,0))*1,"")</f>
        <v/>
      </c>
      <c r="U476">
        <f>IFERROR(INDEX($C$7:$C$60000,MATCH(ROW()-6,$Q$7:$Q$60000,0))*1,"")</f>
        <v/>
      </c>
      <c r="V476">
        <f>IFERROR(INDEX($D$7:$D$60000,MATCH(ROW()-6,$Q$7:$Q$60000,0))*1,"")</f>
        <v/>
      </c>
      <c r="W476">
        <f>IFERROR(INDEX($E$7:$E$60000,MATCH(ROW()-6,$Q$7:$Q$60000,0))*1,"")</f>
        <v/>
      </c>
      <c r="X476">
        <f>IFERROR(INDEX($F$7:$F$60000,MATCH(ROW()-6,$Q$7:$Q$60000,0))*1,"")</f>
        <v/>
      </c>
      <c r="Y476">
        <f>IFERROR(INDEX($G$7:$G$60000,MATCH(ROW()-6,$Q$7:$Q$60000,0))*1,"")</f>
        <v/>
      </c>
      <c r="Z476">
        <f>IFERROR(INDEX($H$7:$H$60000,MATCH(ROW()-6,$Q$7:$Q$60000,0))*1,"")</f>
        <v/>
      </c>
      <c r="AA476">
        <f>IFERROR(INDEX($I$7:$I$60000,MATCH(ROW()-6,$Q$7:$Q$60000,0))*1,"")</f>
        <v/>
      </c>
      <c r="AB476">
        <f>IFERROR(INDEX($J$7:$J$60000,MATCH(ROW()-6,$Q$7:$Q$60000,0))*1,"")</f>
        <v/>
      </c>
      <c r="AC476">
        <f>IFERROR(INDEX($K$7:$K$60000,MATCH(ROW()-6,$Q$7:$Q$60000,0))*1,"")</f>
        <v/>
      </c>
      <c r="AF476" s="9">
        <f>IF(OR($S476="",$S475=""),"",IF($B$5="diff",($T476-$T475),LN($T476/$T475)))</f>
        <v/>
      </c>
      <c r="AG476" s="9">
        <f>IF(OR($S476="",$S475=""),"",IF($C$5="diff",(U476-U475),LN(U476/U475)))</f>
        <v/>
      </c>
      <c r="AH476" s="9">
        <f>IF(OR($S476="",$S475=""),"",IF($D$5="diff",(V476-V475),LN(V476/V475)))</f>
        <v/>
      </c>
      <c r="AI476" s="9">
        <f>IF(OR($S476="",$S475=""),"",IF($E$5="diff",(W476-W475),LN(W476/W475)))</f>
        <v/>
      </c>
      <c r="AJ476" s="9">
        <f>IF(OR($S476="",$S475=""),"",IF($F$5="diff",(X476-X475),LN(X476/X475)))</f>
        <v/>
      </c>
      <c r="AK476" s="9">
        <f>IF(OR($S476="",$S475=""),"",IF($G$5="diff",(Y476-Y475),LN(Y476/Y475)))</f>
        <v/>
      </c>
      <c r="AL476" s="9">
        <f>IF(OR($S476="",$S475=""),"",IF($H$5="diff",(Z476-Z475),LN(Z476/Z475)))</f>
        <v/>
      </c>
      <c r="AM476" s="9">
        <f>IF(OR($S476="",$S475=""),"",IF($I$5="diff",(AA476-AA475),LN(AA476/AA475)))</f>
        <v/>
      </c>
      <c r="AN476" s="9">
        <f>IF(OR($S476="",$S475=""),"",IF($J$5="diff",(AB476-AB475),LN(AB476/AB475)))</f>
        <v/>
      </c>
      <c r="AO476" s="9">
        <f>IF(OR($S476="",$S475=""),"",IF($K$5="diff",(AC476-AC475),LN(AC476/AC475)))</f>
        <v/>
      </c>
      <c r="AR476" s="9">
        <f>IF($AF476="","",$AU$13+$AU$4*AG476+$AU$5*AH476+$AU$6*AI476+$AU$7*AJ476+$AU$8*AK476+$AU$9*AL476+$AU$10*AM476+$AU$11*AN476+$AU$12*AO476)</f>
        <v/>
      </c>
      <c r="AY476" s="10">
        <f>IF(AND((ROW()-7)&gt;=$Q$5,(ROW()-6)&lt;=$Q$3),INDEX(LINEST(OFFSET(AF476,1-$Q$5,0,$Q$5,1),OFFSET(AG476,1-$Q$5,0,$Q$5,9),TRUE,TRUE),1,10)*$Q$4,"")</f>
        <v/>
      </c>
      <c r="AZ476" s="9">
        <f>IF(AND((ROW()-7)&gt;=$Q$5,(ROW()-6)&lt;=$Q$3),INDEX(LINEST(OFFSET(AF476,1-$Q$5,0,$Q$5,1),OFFSET(AG476,1-$Q$5,0,$Q$5,9),TRUE,TRUE),1,9),"")</f>
        <v/>
      </c>
      <c r="BA476" s="9">
        <f>IF(AND((ROW()-7)&gt;=$Q$5,(ROW()-6)&lt;=$Q$3),INDEX(LINEST(OFFSET(AF476,1-$Q$5,0,$Q$5,1),OFFSET(AG476,1-$Q$5,0,$Q$5,9),TRUE,TRUE),1,8),"")</f>
        <v/>
      </c>
      <c r="BB476" s="9">
        <f>IF(AND((ROW()-7)&gt;=$Q$5,(ROW()-6)&lt;=$Q$3),INDEX(LINEST(OFFSET(AF476,1-$Q$5,0,$Q$5,1),OFFSET(AG476,1-$Q$5,0,$Q$5,9),TRUE,TRUE),1,7),"")</f>
        <v/>
      </c>
      <c r="BC476" s="9">
        <f>IF(AND((ROW()-7)&gt;=$Q$5,(ROW()-6)&lt;=$Q$3),INDEX(LINEST(OFFSET(AF476,1-$Q$5,0,$Q$5,1),OFFSET(AG476,1-$Q$5,0,$Q$5,9),TRUE,TRUE),1,6),"")</f>
        <v/>
      </c>
      <c r="BD476" s="9">
        <f>IF(AND((ROW()-7)&gt;=$Q$5,(ROW()-6)&lt;=$Q$3),INDEX(LINEST(OFFSET(AF476,1-$Q$5,0,$Q$5,1),OFFSET(AG476,1-$Q$5,0,$Q$5,9),TRUE,TRUE),1,5),"")</f>
        <v/>
      </c>
      <c r="BE476" s="9">
        <f>IF(AND((ROW()-7)&gt;=$Q$5,(ROW()-6)&lt;=$Q$3),INDEX(LINEST(OFFSET(AF476,1-$Q$5,0,$Q$5,1),OFFSET(AG476,1-$Q$5,0,$Q$5,9),TRUE,TRUE),1,4),"")</f>
        <v/>
      </c>
      <c r="BF476" s="9">
        <f>IF(AND((ROW()-7)&gt;=$Q$5,(ROW()-6)&lt;=$Q$3),INDEX(LINEST(OFFSET(AF476,1-$Q$5,0,$Q$5,1),OFFSET(AG476,1-$Q$5,0,$Q$5,9),TRUE,TRUE),1,3),"")</f>
        <v/>
      </c>
      <c r="BG476" s="9">
        <f>IF(AND((ROW()-7)&gt;=$Q$5,(ROW()-6)&lt;=$Q$3),INDEX(LINEST(OFFSET(AF476,1-$Q$5,0,$Q$5,1),OFFSET(AG476,1-$Q$5,0,$Q$5,9),TRUE,TRUE),1,2),"")</f>
        <v/>
      </c>
      <c r="BH476" s="9">
        <f>IF(AND((ROW()-7)&gt;=$Q$5,(ROW()-6)&lt;=$Q$3),INDEX(LINEST(OFFSET(AF476,1-$Q$5,0,$Q$5,1),OFFSET(AG476,1-$Q$5,0,$Q$5,9),TRUE,TRUE),1,1),"")</f>
        <v/>
      </c>
      <c r="BI476" s="10">
        <f>IF(AND((ROW()-7)&gt;=$Q$5,(ROW()-6)&lt;=$Q$3),INDEX(LINEST(OFFSET(AF476,1-$Q$5,0,$Q$5,1),OFFSET(AG476,1-$Q$5,0,$Q$5,9),TRUE,TRUE),3,1),"")</f>
        <v/>
      </c>
      <c r="BL476" s="9">
        <f>IF(AND((ROW()-6)&lt;=$Q$3,ISNUMBER(AY475)),AY475/$Q$4+AZ475*AG476+BA475*AH476+BB475*AI476+BC475*AJ476+BD475*AK476+BE475*AL476+BF475*AM476+BG475*AN476+BH475*AO476,"")</f>
        <v/>
      </c>
      <c r="BM476">
        <f>IF(ISNUMBER(BL476),AVERAGE(OFFSET(AF475,1-$Q$5,0,$Q$5,1)),"")</f>
        <v/>
      </c>
      <c r="BN476">
        <f>IF(ISNUMBER(BL476),(AF476-BL476)^2,"")</f>
        <v/>
      </c>
      <c r="BO476">
        <f>IF(ISNUMBER(BL476),AF476^2,"")</f>
        <v/>
      </c>
      <c r="BP476">
        <f>IF(ISNUMBER(BL476),(AF476-BM476)^2,"")</f>
        <v/>
      </c>
    </row>
    <row r="477">
      <c r="O477">
        <f>IF($R477="","",IF($Q$1="Weekly",INT(($R477-2)/7),IF($Q$1="Quarterly",YEAR($R477)*4+ROUNDUP(MONTH($R477)/3),YEAR($R477)*12+MONTH($R477))))</f>
        <v/>
      </c>
      <c r="P477">
        <f>IF($R477="","",IF($R478="",1,IF($O477&lt;&gt;$O478,1,0)))</f>
        <v/>
      </c>
      <c r="Q477">
        <f>IF($P477=1,SUM($P$7:$P477),"")</f>
        <v/>
      </c>
      <c r="R477">
        <f>IF($A477="","",IF(ISNUMBER($A477),$A477,IFERROR(DATEVALUE($A477),NA())))</f>
        <v/>
      </c>
      <c r="S477" s="7">
        <f>IFERROR(INDEX($R$7:$R$60000,MATCH(ROW()-6,$Q$7:$Q$60000,0)),"")</f>
        <v/>
      </c>
      <c r="T477">
        <f>IFERROR(INDEX($B$7:$B$60000,MATCH(ROW()-6,$Q$7:$Q$60000,0))*1,"")</f>
        <v/>
      </c>
      <c r="U477">
        <f>IFERROR(INDEX($C$7:$C$60000,MATCH(ROW()-6,$Q$7:$Q$60000,0))*1,"")</f>
        <v/>
      </c>
      <c r="V477">
        <f>IFERROR(INDEX($D$7:$D$60000,MATCH(ROW()-6,$Q$7:$Q$60000,0))*1,"")</f>
        <v/>
      </c>
      <c r="W477">
        <f>IFERROR(INDEX($E$7:$E$60000,MATCH(ROW()-6,$Q$7:$Q$60000,0))*1,"")</f>
        <v/>
      </c>
      <c r="X477">
        <f>IFERROR(INDEX($F$7:$F$60000,MATCH(ROW()-6,$Q$7:$Q$60000,0))*1,"")</f>
        <v/>
      </c>
      <c r="Y477">
        <f>IFERROR(INDEX($G$7:$G$60000,MATCH(ROW()-6,$Q$7:$Q$60000,0))*1,"")</f>
        <v/>
      </c>
      <c r="Z477">
        <f>IFERROR(INDEX($H$7:$H$60000,MATCH(ROW()-6,$Q$7:$Q$60000,0))*1,"")</f>
        <v/>
      </c>
      <c r="AA477">
        <f>IFERROR(INDEX($I$7:$I$60000,MATCH(ROW()-6,$Q$7:$Q$60000,0))*1,"")</f>
        <v/>
      </c>
      <c r="AB477">
        <f>IFERROR(INDEX($J$7:$J$60000,MATCH(ROW()-6,$Q$7:$Q$60000,0))*1,"")</f>
        <v/>
      </c>
      <c r="AC477">
        <f>IFERROR(INDEX($K$7:$K$60000,MATCH(ROW()-6,$Q$7:$Q$60000,0))*1,"")</f>
        <v/>
      </c>
      <c r="AF477" s="9">
        <f>IF(OR($S477="",$S476=""),"",IF($B$5="diff",($T477-$T476),LN($T477/$T476)))</f>
        <v/>
      </c>
      <c r="AG477" s="9">
        <f>IF(OR($S477="",$S476=""),"",IF($C$5="diff",(U477-U476),LN(U477/U476)))</f>
        <v/>
      </c>
      <c r="AH477" s="9">
        <f>IF(OR($S477="",$S476=""),"",IF($D$5="diff",(V477-V476),LN(V477/V476)))</f>
        <v/>
      </c>
      <c r="AI477" s="9">
        <f>IF(OR($S477="",$S476=""),"",IF($E$5="diff",(W477-W476),LN(W477/W476)))</f>
        <v/>
      </c>
      <c r="AJ477" s="9">
        <f>IF(OR($S477="",$S476=""),"",IF($F$5="diff",(X477-X476),LN(X477/X476)))</f>
        <v/>
      </c>
      <c r="AK477" s="9">
        <f>IF(OR($S477="",$S476=""),"",IF($G$5="diff",(Y477-Y476),LN(Y477/Y476)))</f>
        <v/>
      </c>
      <c r="AL477" s="9">
        <f>IF(OR($S477="",$S476=""),"",IF($H$5="diff",(Z477-Z476),LN(Z477/Z476)))</f>
        <v/>
      </c>
      <c r="AM477" s="9">
        <f>IF(OR($S477="",$S476=""),"",IF($I$5="diff",(AA477-AA476),LN(AA477/AA476)))</f>
        <v/>
      </c>
      <c r="AN477" s="9">
        <f>IF(OR($S477="",$S476=""),"",IF($J$5="diff",(AB477-AB476),LN(AB477/AB476)))</f>
        <v/>
      </c>
      <c r="AO477" s="9">
        <f>IF(OR($S477="",$S476=""),"",IF($K$5="diff",(AC477-AC476),LN(AC477/AC476)))</f>
        <v/>
      </c>
      <c r="AR477" s="9">
        <f>IF($AF477="","",$AU$13+$AU$4*AG477+$AU$5*AH477+$AU$6*AI477+$AU$7*AJ477+$AU$8*AK477+$AU$9*AL477+$AU$10*AM477+$AU$11*AN477+$AU$12*AO477)</f>
        <v/>
      </c>
      <c r="AY477" s="10">
        <f>IF(AND((ROW()-7)&gt;=$Q$5,(ROW()-6)&lt;=$Q$3),INDEX(LINEST(OFFSET(AF477,1-$Q$5,0,$Q$5,1),OFFSET(AG477,1-$Q$5,0,$Q$5,9),TRUE,TRUE),1,10)*$Q$4,"")</f>
        <v/>
      </c>
      <c r="AZ477" s="9">
        <f>IF(AND((ROW()-7)&gt;=$Q$5,(ROW()-6)&lt;=$Q$3),INDEX(LINEST(OFFSET(AF477,1-$Q$5,0,$Q$5,1),OFFSET(AG477,1-$Q$5,0,$Q$5,9),TRUE,TRUE),1,9),"")</f>
        <v/>
      </c>
      <c r="BA477" s="9">
        <f>IF(AND((ROW()-7)&gt;=$Q$5,(ROW()-6)&lt;=$Q$3),INDEX(LINEST(OFFSET(AF477,1-$Q$5,0,$Q$5,1),OFFSET(AG477,1-$Q$5,0,$Q$5,9),TRUE,TRUE),1,8),"")</f>
        <v/>
      </c>
      <c r="BB477" s="9">
        <f>IF(AND((ROW()-7)&gt;=$Q$5,(ROW()-6)&lt;=$Q$3),INDEX(LINEST(OFFSET(AF477,1-$Q$5,0,$Q$5,1),OFFSET(AG477,1-$Q$5,0,$Q$5,9),TRUE,TRUE),1,7),"")</f>
        <v/>
      </c>
      <c r="BC477" s="9">
        <f>IF(AND((ROW()-7)&gt;=$Q$5,(ROW()-6)&lt;=$Q$3),INDEX(LINEST(OFFSET(AF477,1-$Q$5,0,$Q$5,1),OFFSET(AG477,1-$Q$5,0,$Q$5,9),TRUE,TRUE),1,6),"")</f>
        <v/>
      </c>
      <c r="BD477" s="9">
        <f>IF(AND((ROW()-7)&gt;=$Q$5,(ROW()-6)&lt;=$Q$3),INDEX(LINEST(OFFSET(AF477,1-$Q$5,0,$Q$5,1),OFFSET(AG477,1-$Q$5,0,$Q$5,9),TRUE,TRUE),1,5),"")</f>
        <v/>
      </c>
      <c r="BE477" s="9">
        <f>IF(AND((ROW()-7)&gt;=$Q$5,(ROW()-6)&lt;=$Q$3),INDEX(LINEST(OFFSET(AF477,1-$Q$5,0,$Q$5,1),OFFSET(AG477,1-$Q$5,0,$Q$5,9),TRUE,TRUE),1,4),"")</f>
        <v/>
      </c>
      <c r="BF477" s="9">
        <f>IF(AND((ROW()-7)&gt;=$Q$5,(ROW()-6)&lt;=$Q$3),INDEX(LINEST(OFFSET(AF477,1-$Q$5,0,$Q$5,1),OFFSET(AG477,1-$Q$5,0,$Q$5,9),TRUE,TRUE),1,3),"")</f>
        <v/>
      </c>
      <c r="BG477" s="9">
        <f>IF(AND((ROW()-7)&gt;=$Q$5,(ROW()-6)&lt;=$Q$3),INDEX(LINEST(OFFSET(AF477,1-$Q$5,0,$Q$5,1),OFFSET(AG477,1-$Q$5,0,$Q$5,9),TRUE,TRUE),1,2),"")</f>
        <v/>
      </c>
      <c r="BH477" s="9">
        <f>IF(AND((ROW()-7)&gt;=$Q$5,(ROW()-6)&lt;=$Q$3),INDEX(LINEST(OFFSET(AF477,1-$Q$5,0,$Q$5,1),OFFSET(AG477,1-$Q$5,0,$Q$5,9),TRUE,TRUE),1,1),"")</f>
        <v/>
      </c>
      <c r="BI477" s="10">
        <f>IF(AND((ROW()-7)&gt;=$Q$5,(ROW()-6)&lt;=$Q$3),INDEX(LINEST(OFFSET(AF477,1-$Q$5,0,$Q$5,1),OFFSET(AG477,1-$Q$5,0,$Q$5,9),TRUE,TRUE),3,1),"")</f>
        <v/>
      </c>
      <c r="BL477" s="9">
        <f>IF(AND((ROW()-6)&lt;=$Q$3,ISNUMBER(AY476)),AY476/$Q$4+AZ476*AG477+BA476*AH477+BB476*AI477+BC476*AJ477+BD476*AK477+BE476*AL477+BF476*AM477+BG476*AN477+BH476*AO477,"")</f>
        <v/>
      </c>
      <c r="BM477">
        <f>IF(ISNUMBER(BL477),AVERAGE(OFFSET(AF476,1-$Q$5,0,$Q$5,1)),"")</f>
        <v/>
      </c>
      <c r="BN477">
        <f>IF(ISNUMBER(BL477),(AF477-BL477)^2,"")</f>
        <v/>
      </c>
      <c r="BO477">
        <f>IF(ISNUMBER(BL477),AF477^2,"")</f>
        <v/>
      </c>
      <c r="BP477">
        <f>IF(ISNUMBER(BL477),(AF477-BM477)^2,"")</f>
        <v/>
      </c>
    </row>
    <row r="478">
      <c r="O478">
        <f>IF($R478="","",IF($Q$1="Weekly",INT(($R478-2)/7),IF($Q$1="Quarterly",YEAR($R478)*4+ROUNDUP(MONTH($R478)/3),YEAR($R478)*12+MONTH($R478))))</f>
        <v/>
      </c>
      <c r="P478">
        <f>IF($R478="","",IF($R479="",1,IF($O478&lt;&gt;$O479,1,0)))</f>
        <v/>
      </c>
      <c r="Q478">
        <f>IF($P478=1,SUM($P$7:$P478),"")</f>
        <v/>
      </c>
      <c r="R478">
        <f>IF($A478="","",IF(ISNUMBER($A478),$A478,IFERROR(DATEVALUE($A478),NA())))</f>
        <v/>
      </c>
      <c r="S478" s="7">
        <f>IFERROR(INDEX($R$7:$R$60000,MATCH(ROW()-6,$Q$7:$Q$60000,0)),"")</f>
        <v/>
      </c>
      <c r="T478">
        <f>IFERROR(INDEX($B$7:$B$60000,MATCH(ROW()-6,$Q$7:$Q$60000,0))*1,"")</f>
        <v/>
      </c>
      <c r="U478">
        <f>IFERROR(INDEX($C$7:$C$60000,MATCH(ROW()-6,$Q$7:$Q$60000,0))*1,"")</f>
        <v/>
      </c>
      <c r="V478">
        <f>IFERROR(INDEX($D$7:$D$60000,MATCH(ROW()-6,$Q$7:$Q$60000,0))*1,"")</f>
        <v/>
      </c>
      <c r="W478">
        <f>IFERROR(INDEX($E$7:$E$60000,MATCH(ROW()-6,$Q$7:$Q$60000,0))*1,"")</f>
        <v/>
      </c>
      <c r="X478">
        <f>IFERROR(INDEX($F$7:$F$60000,MATCH(ROW()-6,$Q$7:$Q$60000,0))*1,"")</f>
        <v/>
      </c>
      <c r="Y478">
        <f>IFERROR(INDEX($G$7:$G$60000,MATCH(ROW()-6,$Q$7:$Q$60000,0))*1,"")</f>
        <v/>
      </c>
      <c r="Z478">
        <f>IFERROR(INDEX($H$7:$H$60000,MATCH(ROW()-6,$Q$7:$Q$60000,0))*1,"")</f>
        <v/>
      </c>
      <c r="AA478">
        <f>IFERROR(INDEX($I$7:$I$60000,MATCH(ROW()-6,$Q$7:$Q$60000,0))*1,"")</f>
        <v/>
      </c>
      <c r="AB478">
        <f>IFERROR(INDEX($J$7:$J$60000,MATCH(ROW()-6,$Q$7:$Q$60000,0))*1,"")</f>
        <v/>
      </c>
      <c r="AC478">
        <f>IFERROR(INDEX($K$7:$K$60000,MATCH(ROW()-6,$Q$7:$Q$60000,0))*1,"")</f>
        <v/>
      </c>
      <c r="AF478" s="9">
        <f>IF(OR($S478="",$S477=""),"",IF($B$5="diff",($T478-$T477),LN($T478/$T477)))</f>
        <v/>
      </c>
      <c r="AG478" s="9">
        <f>IF(OR($S478="",$S477=""),"",IF($C$5="diff",(U478-U477),LN(U478/U477)))</f>
        <v/>
      </c>
      <c r="AH478" s="9">
        <f>IF(OR($S478="",$S477=""),"",IF($D$5="diff",(V478-V477),LN(V478/V477)))</f>
        <v/>
      </c>
      <c r="AI478" s="9">
        <f>IF(OR($S478="",$S477=""),"",IF($E$5="diff",(W478-W477),LN(W478/W477)))</f>
        <v/>
      </c>
      <c r="AJ478" s="9">
        <f>IF(OR($S478="",$S477=""),"",IF($F$5="diff",(X478-X477),LN(X478/X477)))</f>
        <v/>
      </c>
      <c r="AK478" s="9">
        <f>IF(OR($S478="",$S477=""),"",IF($G$5="diff",(Y478-Y477),LN(Y478/Y477)))</f>
        <v/>
      </c>
      <c r="AL478" s="9">
        <f>IF(OR($S478="",$S477=""),"",IF($H$5="diff",(Z478-Z477),LN(Z478/Z477)))</f>
        <v/>
      </c>
      <c r="AM478" s="9">
        <f>IF(OR($S478="",$S477=""),"",IF($I$5="diff",(AA478-AA477),LN(AA478/AA477)))</f>
        <v/>
      </c>
      <c r="AN478" s="9">
        <f>IF(OR($S478="",$S477=""),"",IF($J$5="diff",(AB478-AB477),LN(AB478/AB477)))</f>
        <v/>
      </c>
      <c r="AO478" s="9">
        <f>IF(OR($S478="",$S477=""),"",IF($K$5="diff",(AC478-AC477),LN(AC478/AC477)))</f>
        <v/>
      </c>
      <c r="AR478" s="9">
        <f>IF($AF478="","",$AU$13+$AU$4*AG478+$AU$5*AH478+$AU$6*AI478+$AU$7*AJ478+$AU$8*AK478+$AU$9*AL478+$AU$10*AM478+$AU$11*AN478+$AU$12*AO478)</f>
        <v/>
      </c>
      <c r="AY478" s="10">
        <f>IF(AND((ROW()-7)&gt;=$Q$5,(ROW()-6)&lt;=$Q$3),INDEX(LINEST(OFFSET(AF478,1-$Q$5,0,$Q$5,1),OFFSET(AG478,1-$Q$5,0,$Q$5,9),TRUE,TRUE),1,10)*$Q$4,"")</f>
        <v/>
      </c>
      <c r="AZ478" s="9">
        <f>IF(AND((ROW()-7)&gt;=$Q$5,(ROW()-6)&lt;=$Q$3),INDEX(LINEST(OFFSET(AF478,1-$Q$5,0,$Q$5,1),OFFSET(AG478,1-$Q$5,0,$Q$5,9),TRUE,TRUE),1,9),"")</f>
        <v/>
      </c>
      <c r="BA478" s="9">
        <f>IF(AND((ROW()-7)&gt;=$Q$5,(ROW()-6)&lt;=$Q$3),INDEX(LINEST(OFFSET(AF478,1-$Q$5,0,$Q$5,1),OFFSET(AG478,1-$Q$5,0,$Q$5,9),TRUE,TRUE),1,8),"")</f>
        <v/>
      </c>
      <c r="BB478" s="9">
        <f>IF(AND((ROW()-7)&gt;=$Q$5,(ROW()-6)&lt;=$Q$3),INDEX(LINEST(OFFSET(AF478,1-$Q$5,0,$Q$5,1),OFFSET(AG478,1-$Q$5,0,$Q$5,9),TRUE,TRUE),1,7),"")</f>
        <v/>
      </c>
      <c r="BC478" s="9">
        <f>IF(AND((ROW()-7)&gt;=$Q$5,(ROW()-6)&lt;=$Q$3),INDEX(LINEST(OFFSET(AF478,1-$Q$5,0,$Q$5,1),OFFSET(AG478,1-$Q$5,0,$Q$5,9),TRUE,TRUE),1,6),"")</f>
        <v/>
      </c>
      <c r="BD478" s="9">
        <f>IF(AND((ROW()-7)&gt;=$Q$5,(ROW()-6)&lt;=$Q$3),INDEX(LINEST(OFFSET(AF478,1-$Q$5,0,$Q$5,1),OFFSET(AG478,1-$Q$5,0,$Q$5,9),TRUE,TRUE),1,5),"")</f>
        <v/>
      </c>
      <c r="BE478" s="9">
        <f>IF(AND((ROW()-7)&gt;=$Q$5,(ROW()-6)&lt;=$Q$3),INDEX(LINEST(OFFSET(AF478,1-$Q$5,0,$Q$5,1),OFFSET(AG478,1-$Q$5,0,$Q$5,9),TRUE,TRUE),1,4),"")</f>
        <v/>
      </c>
      <c r="BF478" s="9">
        <f>IF(AND((ROW()-7)&gt;=$Q$5,(ROW()-6)&lt;=$Q$3),INDEX(LINEST(OFFSET(AF478,1-$Q$5,0,$Q$5,1),OFFSET(AG478,1-$Q$5,0,$Q$5,9),TRUE,TRUE),1,3),"")</f>
        <v/>
      </c>
      <c r="BG478" s="9">
        <f>IF(AND((ROW()-7)&gt;=$Q$5,(ROW()-6)&lt;=$Q$3),INDEX(LINEST(OFFSET(AF478,1-$Q$5,0,$Q$5,1),OFFSET(AG478,1-$Q$5,0,$Q$5,9),TRUE,TRUE),1,2),"")</f>
        <v/>
      </c>
      <c r="BH478" s="9">
        <f>IF(AND((ROW()-7)&gt;=$Q$5,(ROW()-6)&lt;=$Q$3),INDEX(LINEST(OFFSET(AF478,1-$Q$5,0,$Q$5,1),OFFSET(AG478,1-$Q$5,0,$Q$5,9),TRUE,TRUE),1,1),"")</f>
        <v/>
      </c>
      <c r="BI478" s="10">
        <f>IF(AND((ROW()-7)&gt;=$Q$5,(ROW()-6)&lt;=$Q$3),INDEX(LINEST(OFFSET(AF478,1-$Q$5,0,$Q$5,1),OFFSET(AG478,1-$Q$5,0,$Q$5,9),TRUE,TRUE),3,1),"")</f>
        <v/>
      </c>
      <c r="BL478" s="9">
        <f>IF(AND((ROW()-6)&lt;=$Q$3,ISNUMBER(AY477)),AY477/$Q$4+AZ477*AG478+BA477*AH478+BB477*AI478+BC477*AJ478+BD477*AK478+BE477*AL478+BF477*AM478+BG477*AN478+BH477*AO478,"")</f>
        <v/>
      </c>
      <c r="BM478">
        <f>IF(ISNUMBER(BL478),AVERAGE(OFFSET(AF477,1-$Q$5,0,$Q$5,1)),"")</f>
        <v/>
      </c>
      <c r="BN478">
        <f>IF(ISNUMBER(BL478),(AF478-BL478)^2,"")</f>
        <v/>
      </c>
      <c r="BO478">
        <f>IF(ISNUMBER(BL478),AF478^2,"")</f>
        <v/>
      </c>
      <c r="BP478">
        <f>IF(ISNUMBER(BL478),(AF478-BM478)^2,"")</f>
        <v/>
      </c>
    </row>
    <row r="479">
      <c r="O479">
        <f>IF($R479="","",IF($Q$1="Weekly",INT(($R479-2)/7),IF($Q$1="Quarterly",YEAR($R479)*4+ROUNDUP(MONTH($R479)/3),YEAR($R479)*12+MONTH($R479))))</f>
        <v/>
      </c>
      <c r="P479">
        <f>IF($R479="","",IF($R480="",1,IF($O479&lt;&gt;$O480,1,0)))</f>
        <v/>
      </c>
      <c r="Q479">
        <f>IF($P479=1,SUM($P$7:$P479),"")</f>
        <v/>
      </c>
      <c r="R479">
        <f>IF($A479="","",IF(ISNUMBER($A479),$A479,IFERROR(DATEVALUE($A479),NA())))</f>
        <v/>
      </c>
      <c r="S479" s="7">
        <f>IFERROR(INDEX($R$7:$R$60000,MATCH(ROW()-6,$Q$7:$Q$60000,0)),"")</f>
        <v/>
      </c>
      <c r="T479">
        <f>IFERROR(INDEX($B$7:$B$60000,MATCH(ROW()-6,$Q$7:$Q$60000,0))*1,"")</f>
        <v/>
      </c>
      <c r="U479">
        <f>IFERROR(INDEX($C$7:$C$60000,MATCH(ROW()-6,$Q$7:$Q$60000,0))*1,"")</f>
        <v/>
      </c>
      <c r="V479">
        <f>IFERROR(INDEX($D$7:$D$60000,MATCH(ROW()-6,$Q$7:$Q$60000,0))*1,"")</f>
        <v/>
      </c>
      <c r="W479">
        <f>IFERROR(INDEX($E$7:$E$60000,MATCH(ROW()-6,$Q$7:$Q$60000,0))*1,"")</f>
        <v/>
      </c>
      <c r="X479">
        <f>IFERROR(INDEX($F$7:$F$60000,MATCH(ROW()-6,$Q$7:$Q$60000,0))*1,"")</f>
        <v/>
      </c>
      <c r="Y479">
        <f>IFERROR(INDEX($G$7:$G$60000,MATCH(ROW()-6,$Q$7:$Q$60000,0))*1,"")</f>
        <v/>
      </c>
      <c r="Z479">
        <f>IFERROR(INDEX($H$7:$H$60000,MATCH(ROW()-6,$Q$7:$Q$60000,0))*1,"")</f>
        <v/>
      </c>
      <c r="AA479">
        <f>IFERROR(INDEX($I$7:$I$60000,MATCH(ROW()-6,$Q$7:$Q$60000,0))*1,"")</f>
        <v/>
      </c>
      <c r="AB479">
        <f>IFERROR(INDEX($J$7:$J$60000,MATCH(ROW()-6,$Q$7:$Q$60000,0))*1,"")</f>
        <v/>
      </c>
      <c r="AC479">
        <f>IFERROR(INDEX($K$7:$K$60000,MATCH(ROW()-6,$Q$7:$Q$60000,0))*1,"")</f>
        <v/>
      </c>
      <c r="AF479" s="9">
        <f>IF(OR($S479="",$S478=""),"",IF($B$5="diff",($T479-$T478),LN($T479/$T478)))</f>
        <v/>
      </c>
      <c r="AG479" s="9">
        <f>IF(OR($S479="",$S478=""),"",IF($C$5="diff",(U479-U478),LN(U479/U478)))</f>
        <v/>
      </c>
      <c r="AH479" s="9">
        <f>IF(OR($S479="",$S478=""),"",IF($D$5="diff",(V479-V478),LN(V479/V478)))</f>
        <v/>
      </c>
      <c r="AI479" s="9">
        <f>IF(OR($S479="",$S478=""),"",IF($E$5="diff",(W479-W478),LN(W479/W478)))</f>
        <v/>
      </c>
      <c r="AJ479" s="9">
        <f>IF(OR($S479="",$S478=""),"",IF($F$5="diff",(X479-X478),LN(X479/X478)))</f>
        <v/>
      </c>
      <c r="AK479" s="9">
        <f>IF(OR($S479="",$S478=""),"",IF($G$5="diff",(Y479-Y478),LN(Y479/Y478)))</f>
        <v/>
      </c>
      <c r="AL479" s="9">
        <f>IF(OR($S479="",$S478=""),"",IF($H$5="diff",(Z479-Z478),LN(Z479/Z478)))</f>
        <v/>
      </c>
      <c r="AM479" s="9">
        <f>IF(OR($S479="",$S478=""),"",IF($I$5="diff",(AA479-AA478),LN(AA479/AA478)))</f>
        <v/>
      </c>
      <c r="AN479" s="9">
        <f>IF(OR($S479="",$S478=""),"",IF($J$5="diff",(AB479-AB478),LN(AB479/AB478)))</f>
        <v/>
      </c>
      <c r="AO479" s="9">
        <f>IF(OR($S479="",$S478=""),"",IF($K$5="diff",(AC479-AC478),LN(AC479/AC478)))</f>
        <v/>
      </c>
      <c r="AR479" s="9">
        <f>IF($AF479="","",$AU$13+$AU$4*AG479+$AU$5*AH479+$AU$6*AI479+$AU$7*AJ479+$AU$8*AK479+$AU$9*AL479+$AU$10*AM479+$AU$11*AN479+$AU$12*AO479)</f>
        <v/>
      </c>
      <c r="AY479" s="10">
        <f>IF(AND((ROW()-7)&gt;=$Q$5,(ROW()-6)&lt;=$Q$3),INDEX(LINEST(OFFSET(AF479,1-$Q$5,0,$Q$5,1),OFFSET(AG479,1-$Q$5,0,$Q$5,9),TRUE,TRUE),1,10)*$Q$4,"")</f>
        <v/>
      </c>
      <c r="AZ479" s="9">
        <f>IF(AND((ROW()-7)&gt;=$Q$5,(ROW()-6)&lt;=$Q$3),INDEX(LINEST(OFFSET(AF479,1-$Q$5,0,$Q$5,1),OFFSET(AG479,1-$Q$5,0,$Q$5,9),TRUE,TRUE),1,9),"")</f>
        <v/>
      </c>
      <c r="BA479" s="9">
        <f>IF(AND((ROW()-7)&gt;=$Q$5,(ROW()-6)&lt;=$Q$3),INDEX(LINEST(OFFSET(AF479,1-$Q$5,0,$Q$5,1),OFFSET(AG479,1-$Q$5,0,$Q$5,9),TRUE,TRUE),1,8),"")</f>
        <v/>
      </c>
      <c r="BB479" s="9">
        <f>IF(AND((ROW()-7)&gt;=$Q$5,(ROW()-6)&lt;=$Q$3),INDEX(LINEST(OFFSET(AF479,1-$Q$5,0,$Q$5,1),OFFSET(AG479,1-$Q$5,0,$Q$5,9),TRUE,TRUE),1,7),"")</f>
        <v/>
      </c>
      <c r="BC479" s="9">
        <f>IF(AND((ROW()-7)&gt;=$Q$5,(ROW()-6)&lt;=$Q$3),INDEX(LINEST(OFFSET(AF479,1-$Q$5,0,$Q$5,1),OFFSET(AG479,1-$Q$5,0,$Q$5,9),TRUE,TRUE),1,6),"")</f>
        <v/>
      </c>
      <c r="BD479" s="9">
        <f>IF(AND((ROW()-7)&gt;=$Q$5,(ROW()-6)&lt;=$Q$3),INDEX(LINEST(OFFSET(AF479,1-$Q$5,0,$Q$5,1),OFFSET(AG479,1-$Q$5,0,$Q$5,9),TRUE,TRUE),1,5),"")</f>
        <v/>
      </c>
      <c r="BE479" s="9">
        <f>IF(AND((ROW()-7)&gt;=$Q$5,(ROW()-6)&lt;=$Q$3),INDEX(LINEST(OFFSET(AF479,1-$Q$5,0,$Q$5,1),OFFSET(AG479,1-$Q$5,0,$Q$5,9),TRUE,TRUE),1,4),"")</f>
        <v/>
      </c>
      <c r="BF479" s="9">
        <f>IF(AND((ROW()-7)&gt;=$Q$5,(ROW()-6)&lt;=$Q$3),INDEX(LINEST(OFFSET(AF479,1-$Q$5,0,$Q$5,1),OFFSET(AG479,1-$Q$5,0,$Q$5,9),TRUE,TRUE),1,3),"")</f>
        <v/>
      </c>
      <c r="BG479" s="9">
        <f>IF(AND((ROW()-7)&gt;=$Q$5,(ROW()-6)&lt;=$Q$3),INDEX(LINEST(OFFSET(AF479,1-$Q$5,0,$Q$5,1),OFFSET(AG479,1-$Q$5,0,$Q$5,9),TRUE,TRUE),1,2),"")</f>
        <v/>
      </c>
      <c r="BH479" s="9">
        <f>IF(AND((ROW()-7)&gt;=$Q$5,(ROW()-6)&lt;=$Q$3),INDEX(LINEST(OFFSET(AF479,1-$Q$5,0,$Q$5,1),OFFSET(AG479,1-$Q$5,0,$Q$5,9),TRUE,TRUE),1,1),"")</f>
        <v/>
      </c>
      <c r="BI479" s="10">
        <f>IF(AND((ROW()-7)&gt;=$Q$5,(ROW()-6)&lt;=$Q$3),INDEX(LINEST(OFFSET(AF479,1-$Q$5,0,$Q$5,1),OFFSET(AG479,1-$Q$5,0,$Q$5,9),TRUE,TRUE),3,1),"")</f>
        <v/>
      </c>
      <c r="BL479" s="9">
        <f>IF(AND((ROW()-6)&lt;=$Q$3,ISNUMBER(AY478)),AY478/$Q$4+AZ478*AG479+BA478*AH479+BB478*AI479+BC478*AJ479+BD478*AK479+BE478*AL479+BF478*AM479+BG478*AN479+BH478*AO479,"")</f>
        <v/>
      </c>
      <c r="BM479">
        <f>IF(ISNUMBER(BL479),AVERAGE(OFFSET(AF478,1-$Q$5,0,$Q$5,1)),"")</f>
        <v/>
      </c>
      <c r="BN479">
        <f>IF(ISNUMBER(BL479),(AF479-BL479)^2,"")</f>
        <v/>
      </c>
      <c r="BO479">
        <f>IF(ISNUMBER(BL479),AF479^2,"")</f>
        <v/>
      </c>
      <c r="BP479">
        <f>IF(ISNUMBER(BL479),(AF479-BM479)^2,"")</f>
        <v/>
      </c>
    </row>
    <row r="480">
      <c r="O480">
        <f>IF($R480="","",IF($Q$1="Weekly",INT(($R480-2)/7),IF($Q$1="Quarterly",YEAR($R480)*4+ROUNDUP(MONTH($R480)/3),YEAR($R480)*12+MONTH($R480))))</f>
        <v/>
      </c>
      <c r="P480">
        <f>IF($R480="","",IF($R481="",1,IF($O480&lt;&gt;$O481,1,0)))</f>
        <v/>
      </c>
      <c r="Q480">
        <f>IF($P480=1,SUM($P$7:$P480),"")</f>
        <v/>
      </c>
      <c r="R480">
        <f>IF($A480="","",IF(ISNUMBER($A480),$A480,IFERROR(DATEVALUE($A480),NA())))</f>
        <v/>
      </c>
      <c r="S480" s="7">
        <f>IFERROR(INDEX($R$7:$R$60000,MATCH(ROW()-6,$Q$7:$Q$60000,0)),"")</f>
        <v/>
      </c>
      <c r="T480">
        <f>IFERROR(INDEX($B$7:$B$60000,MATCH(ROW()-6,$Q$7:$Q$60000,0))*1,"")</f>
        <v/>
      </c>
      <c r="U480">
        <f>IFERROR(INDEX($C$7:$C$60000,MATCH(ROW()-6,$Q$7:$Q$60000,0))*1,"")</f>
        <v/>
      </c>
      <c r="V480">
        <f>IFERROR(INDEX($D$7:$D$60000,MATCH(ROW()-6,$Q$7:$Q$60000,0))*1,"")</f>
        <v/>
      </c>
      <c r="W480">
        <f>IFERROR(INDEX($E$7:$E$60000,MATCH(ROW()-6,$Q$7:$Q$60000,0))*1,"")</f>
        <v/>
      </c>
      <c r="X480">
        <f>IFERROR(INDEX($F$7:$F$60000,MATCH(ROW()-6,$Q$7:$Q$60000,0))*1,"")</f>
        <v/>
      </c>
      <c r="Y480">
        <f>IFERROR(INDEX($G$7:$G$60000,MATCH(ROW()-6,$Q$7:$Q$60000,0))*1,"")</f>
        <v/>
      </c>
      <c r="Z480">
        <f>IFERROR(INDEX($H$7:$H$60000,MATCH(ROW()-6,$Q$7:$Q$60000,0))*1,"")</f>
        <v/>
      </c>
      <c r="AA480">
        <f>IFERROR(INDEX($I$7:$I$60000,MATCH(ROW()-6,$Q$7:$Q$60000,0))*1,"")</f>
        <v/>
      </c>
      <c r="AB480">
        <f>IFERROR(INDEX($J$7:$J$60000,MATCH(ROW()-6,$Q$7:$Q$60000,0))*1,"")</f>
        <v/>
      </c>
      <c r="AC480">
        <f>IFERROR(INDEX($K$7:$K$60000,MATCH(ROW()-6,$Q$7:$Q$60000,0))*1,"")</f>
        <v/>
      </c>
      <c r="AF480" s="9">
        <f>IF(OR($S480="",$S479=""),"",IF($B$5="diff",($T480-$T479),LN($T480/$T479)))</f>
        <v/>
      </c>
      <c r="AG480" s="9">
        <f>IF(OR($S480="",$S479=""),"",IF($C$5="diff",(U480-U479),LN(U480/U479)))</f>
        <v/>
      </c>
      <c r="AH480" s="9">
        <f>IF(OR($S480="",$S479=""),"",IF($D$5="diff",(V480-V479),LN(V480/V479)))</f>
        <v/>
      </c>
      <c r="AI480" s="9">
        <f>IF(OR($S480="",$S479=""),"",IF($E$5="diff",(W480-W479),LN(W480/W479)))</f>
        <v/>
      </c>
      <c r="AJ480" s="9">
        <f>IF(OR($S480="",$S479=""),"",IF($F$5="diff",(X480-X479),LN(X480/X479)))</f>
        <v/>
      </c>
      <c r="AK480" s="9">
        <f>IF(OR($S480="",$S479=""),"",IF($G$5="diff",(Y480-Y479),LN(Y480/Y479)))</f>
        <v/>
      </c>
      <c r="AL480" s="9">
        <f>IF(OR($S480="",$S479=""),"",IF($H$5="diff",(Z480-Z479),LN(Z480/Z479)))</f>
        <v/>
      </c>
      <c r="AM480" s="9">
        <f>IF(OR($S480="",$S479=""),"",IF($I$5="diff",(AA480-AA479),LN(AA480/AA479)))</f>
        <v/>
      </c>
      <c r="AN480" s="9">
        <f>IF(OR($S480="",$S479=""),"",IF($J$5="diff",(AB480-AB479),LN(AB480/AB479)))</f>
        <v/>
      </c>
      <c r="AO480" s="9">
        <f>IF(OR($S480="",$S479=""),"",IF($K$5="diff",(AC480-AC479),LN(AC480/AC479)))</f>
        <v/>
      </c>
      <c r="AR480" s="9">
        <f>IF($AF480="","",$AU$13+$AU$4*AG480+$AU$5*AH480+$AU$6*AI480+$AU$7*AJ480+$AU$8*AK480+$AU$9*AL480+$AU$10*AM480+$AU$11*AN480+$AU$12*AO480)</f>
        <v/>
      </c>
      <c r="AY480" s="10">
        <f>IF(AND((ROW()-7)&gt;=$Q$5,(ROW()-6)&lt;=$Q$3),INDEX(LINEST(OFFSET(AF480,1-$Q$5,0,$Q$5,1),OFFSET(AG480,1-$Q$5,0,$Q$5,9),TRUE,TRUE),1,10)*$Q$4,"")</f>
        <v/>
      </c>
      <c r="AZ480" s="9">
        <f>IF(AND((ROW()-7)&gt;=$Q$5,(ROW()-6)&lt;=$Q$3),INDEX(LINEST(OFFSET(AF480,1-$Q$5,0,$Q$5,1),OFFSET(AG480,1-$Q$5,0,$Q$5,9),TRUE,TRUE),1,9),"")</f>
        <v/>
      </c>
      <c r="BA480" s="9">
        <f>IF(AND((ROW()-7)&gt;=$Q$5,(ROW()-6)&lt;=$Q$3),INDEX(LINEST(OFFSET(AF480,1-$Q$5,0,$Q$5,1),OFFSET(AG480,1-$Q$5,0,$Q$5,9),TRUE,TRUE),1,8),"")</f>
        <v/>
      </c>
      <c r="BB480" s="9">
        <f>IF(AND((ROW()-7)&gt;=$Q$5,(ROW()-6)&lt;=$Q$3),INDEX(LINEST(OFFSET(AF480,1-$Q$5,0,$Q$5,1),OFFSET(AG480,1-$Q$5,0,$Q$5,9),TRUE,TRUE),1,7),"")</f>
        <v/>
      </c>
      <c r="BC480" s="9">
        <f>IF(AND((ROW()-7)&gt;=$Q$5,(ROW()-6)&lt;=$Q$3),INDEX(LINEST(OFFSET(AF480,1-$Q$5,0,$Q$5,1),OFFSET(AG480,1-$Q$5,0,$Q$5,9),TRUE,TRUE),1,6),"")</f>
        <v/>
      </c>
      <c r="BD480" s="9">
        <f>IF(AND((ROW()-7)&gt;=$Q$5,(ROW()-6)&lt;=$Q$3),INDEX(LINEST(OFFSET(AF480,1-$Q$5,0,$Q$5,1),OFFSET(AG480,1-$Q$5,0,$Q$5,9),TRUE,TRUE),1,5),"")</f>
        <v/>
      </c>
      <c r="BE480" s="9">
        <f>IF(AND((ROW()-7)&gt;=$Q$5,(ROW()-6)&lt;=$Q$3),INDEX(LINEST(OFFSET(AF480,1-$Q$5,0,$Q$5,1),OFFSET(AG480,1-$Q$5,0,$Q$5,9),TRUE,TRUE),1,4),"")</f>
        <v/>
      </c>
      <c r="BF480" s="9">
        <f>IF(AND((ROW()-7)&gt;=$Q$5,(ROW()-6)&lt;=$Q$3),INDEX(LINEST(OFFSET(AF480,1-$Q$5,0,$Q$5,1),OFFSET(AG480,1-$Q$5,0,$Q$5,9),TRUE,TRUE),1,3),"")</f>
        <v/>
      </c>
      <c r="BG480" s="9">
        <f>IF(AND((ROW()-7)&gt;=$Q$5,(ROW()-6)&lt;=$Q$3),INDEX(LINEST(OFFSET(AF480,1-$Q$5,0,$Q$5,1),OFFSET(AG480,1-$Q$5,0,$Q$5,9),TRUE,TRUE),1,2),"")</f>
        <v/>
      </c>
      <c r="BH480" s="9">
        <f>IF(AND((ROW()-7)&gt;=$Q$5,(ROW()-6)&lt;=$Q$3),INDEX(LINEST(OFFSET(AF480,1-$Q$5,0,$Q$5,1),OFFSET(AG480,1-$Q$5,0,$Q$5,9),TRUE,TRUE),1,1),"")</f>
        <v/>
      </c>
      <c r="BI480" s="10">
        <f>IF(AND((ROW()-7)&gt;=$Q$5,(ROW()-6)&lt;=$Q$3),INDEX(LINEST(OFFSET(AF480,1-$Q$5,0,$Q$5,1),OFFSET(AG480,1-$Q$5,0,$Q$5,9),TRUE,TRUE),3,1),"")</f>
        <v/>
      </c>
      <c r="BL480" s="9">
        <f>IF(AND((ROW()-6)&lt;=$Q$3,ISNUMBER(AY479)),AY479/$Q$4+AZ479*AG480+BA479*AH480+BB479*AI480+BC479*AJ480+BD479*AK480+BE479*AL480+BF479*AM480+BG479*AN480+BH479*AO480,"")</f>
        <v/>
      </c>
      <c r="BM480">
        <f>IF(ISNUMBER(BL480),AVERAGE(OFFSET(AF479,1-$Q$5,0,$Q$5,1)),"")</f>
        <v/>
      </c>
      <c r="BN480">
        <f>IF(ISNUMBER(BL480),(AF480-BL480)^2,"")</f>
        <v/>
      </c>
      <c r="BO480">
        <f>IF(ISNUMBER(BL480),AF480^2,"")</f>
        <v/>
      </c>
      <c r="BP480">
        <f>IF(ISNUMBER(BL480),(AF480-BM480)^2,"")</f>
        <v/>
      </c>
    </row>
    <row r="481">
      <c r="O481">
        <f>IF($R481="","",IF($Q$1="Weekly",INT(($R481-2)/7),IF($Q$1="Quarterly",YEAR($R481)*4+ROUNDUP(MONTH($R481)/3),YEAR($R481)*12+MONTH($R481))))</f>
        <v/>
      </c>
      <c r="P481">
        <f>IF($R481="","",IF($R482="",1,IF($O481&lt;&gt;$O482,1,0)))</f>
        <v/>
      </c>
      <c r="Q481">
        <f>IF($P481=1,SUM($P$7:$P481),"")</f>
        <v/>
      </c>
      <c r="R481">
        <f>IF($A481="","",IF(ISNUMBER($A481),$A481,IFERROR(DATEVALUE($A481),NA())))</f>
        <v/>
      </c>
      <c r="S481" s="7">
        <f>IFERROR(INDEX($R$7:$R$60000,MATCH(ROW()-6,$Q$7:$Q$60000,0)),"")</f>
        <v/>
      </c>
      <c r="T481">
        <f>IFERROR(INDEX($B$7:$B$60000,MATCH(ROW()-6,$Q$7:$Q$60000,0))*1,"")</f>
        <v/>
      </c>
      <c r="U481">
        <f>IFERROR(INDEX($C$7:$C$60000,MATCH(ROW()-6,$Q$7:$Q$60000,0))*1,"")</f>
        <v/>
      </c>
      <c r="V481">
        <f>IFERROR(INDEX($D$7:$D$60000,MATCH(ROW()-6,$Q$7:$Q$60000,0))*1,"")</f>
        <v/>
      </c>
      <c r="W481">
        <f>IFERROR(INDEX($E$7:$E$60000,MATCH(ROW()-6,$Q$7:$Q$60000,0))*1,"")</f>
        <v/>
      </c>
      <c r="X481">
        <f>IFERROR(INDEX($F$7:$F$60000,MATCH(ROW()-6,$Q$7:$Q$60000,0))*1,"")</f>
        <v/>
      </c>
      <c r="Y481">
        <f>IFERROR(INDEX($G$7:$G$60000,MATCH(ROW()-6,$Q$7:$Q$60000,0))*1,"")</f>
        <v/>
      </c>
      <c r="Z481">
        <f>IFERROR(INDEX($H$7:$H$60000,MATCH(ROW()-6,$Q$7:$Q$60000,0))*1,"")</f>
        <v/>
      </c>
      <c r="AA481">
        <f>IFERROR(INDEX($I$7:$I$60000,MATCH(ROW()-6,$Q$7:$Q$60000,0))*1,"")</f>
        <v/>
      </c>
      <c r="AB481">
        <f>IFERROR(INDEX($J$7:$J$60000,MATCH(ROW()-6,$Q$7:$Q$60000,0))*1,"")</f>
        <v/>
      </c>
      <c r="AC481">
        <f>IFERROR(INDEX($K$7:$K$60000,MATCH(ROW()-6,$Q$7:$Q$60000,0))*1,"")</f>
        <v/>
      </c>
      <c r="AF481" s="9">
        <f>IF(OR($S481="",$S480=""),"",IF($B$5="diff",($T481-$T480),LN($T481/$T480)))</f>
        <v/>
      </c>
      <c r="AG481" s="9">
        <f>IF(OR($S481="",$S480=""),"",IF($C$5="diff",(U481-U480),LN(U481/U480)))</f>
        <v/>
      </c>
      <c r="AH481" s="9">
        <f>IF(OR($S481="",$S480=""),"",IF($D$5="diff",(V481-V480),LN(V481/V480)))</f>
        <v/>
      </c>
      <c r="AI481" s="9">
        <f>IF(OR($S481="",$S480=""),"",IF($E$5="diff",(W481-W480),LN(W481/W480)))</f>
        <v/>
      </c>
      <c r="AJ481" s="9">
        <f>IF(OR($S481="",$S480=""),"",IF($F$5="diff",(X481-X480),LN(X481/X480)))</f>
        <v/>
      </c>
      <c r="AK481" s="9">
        <f>IF(OR($S481="",$S480=""),"",IF($G$5="diff",(Y481-Y480),LN(Y481/Y480)))</f>
        <v/>
      </c>
      <c r="AL481" s="9">
        <f>IF(OR($S481="",$S480=""),"",IF($H$5="diff",(Z481-Z480),LN(Z481/Z480)))</f>
        <v/>
      </c>
      <c r="AM481" s="9">
        <f>IF(OR($S481="",$S480=""),"",IF($I$5="diff",(AA481-AA480),LN(AA481/AA480)))</f>
        <v/>
      </c>
      <c r="AN481" s="9">
        <f>IF(OR($S481="",$S480=""),"",IF($J$5="diff",(AB481-AB480),LN(AB481/AB480)))</f>
        <v/>
      </c>
      <c r="AO481" s="9">
        <f>IF(OR($S481="",$S480=""),"",IF($K$5="diff",(AC481-AC480),LN(AC481/AC480)))</f>
        <v/>
      </c>
      <c r="AR481" s="9">
        <f>IF($AF481="","",$AU$13+$AU$4*AG481+$AU$5*AH481+$AU$6*AI481+$AU$7*AJ481+$AU$8*AK481+$AU$9*AL481+$AU$10*AM481+$AU$11*AN481+$AU$12*AO481)</f>
        <v/>
      </c>
      <c r="AY481" s="10">
        <f>IF(AND((ROW()-7)&gt;=$Q$5,(ROW()-6)&lt;=$Q$3),INDEX(LINEST(OFFSET(AF481,1-$Q$5,0,$Q$5,1),OFFSET(AG481,1-$Q$5,0,$Q$5,9),TRUE,TRUE),1,10)*$Q$4,"")</f>
        <v/>
      </c>
      <c r="AZ481" s="9">
        <f>IF(AND((ROW()-7)&gt;=$Q$5,(ROW()-6)&lt;=$Q$3),INDEX(LINEST(OFFSET(AF481,1-$Q$5,0,$Q$5,1),OFFSET(AG481,1-$Q$5,0,$Q$5,9),TRUE,TRUE),1,9),"")</f>
        <v/>
      </c>
      <c r="BA481" s="9">
        <f>IF(AND((ROW()-7)&gt;=$Q$5,(ROW()-6)&lt;=$Q$3),INDEX(LINEST(OFFSET(AF481,1-$Q$5,0,$Q$5,1),OFFSET(AG481,1-$Q$5,0,$Q$5,9),TRUE,TRUE),1,8),"")</f>
        <v/>
      </c>
      <c r="BB481" s="9">
        <f>IF(AND((ROW()-7)&gt;=$Q$5,(ROW()-6)&lt;=$Q$3),INDEX(LINEST(OFFSET(AF481,1-$Q$5,0,$Q$5,1),OFFSET(AG481,1-$Q$5,0,$Q$5,9),TRUE,TRUE),1,7),"")</f>
        <v/>
      </c>
      <c r="BC481" s="9">
        <f>IF(AND((ROW()-7)&gt;=$Q$5,(ROW()-6)&lt;=$Q$3),INDEX(LINEST(OFFSET(AF481,1-$Q$5,0,$Q$5,1),OFFSET(AG481,1-$Q$5,0,$Q$5,9),TRUE,TRUE),1,6),"")</f>
        <v/>
      </c>
      <c r="BD481" s="9">
        <f>IF(AND((ROW()-7)&gt;=$Q$5,(ROW()-6)&lt;=$Q$3),INDEX(LINEST(OFFSET(AF481,1-$Q$5,0,$Q$5,1),OFFSET(AG481,1-$Q$5,0,$Q$5,9),TRUE,TRUE),1,5),"")</f>
        <v/>
      </c>
      <c r="BE481" s="9">
        <f>IF(AND((ROW()-7)&gt;=$Q$5,(ROW()-6)&lt;=$Q$3),INDEX(LINEST(OFFSET(AF481,1-$Q$5,0,$Q$5,1),OFFSET(AG481,1-$Q$5,0,$Q$5,9),TRUE,TRUE),1,4),"")</f>
        <v/>
      </c>
      <c r="BF481" s="9">
        <f>IF(AND((ROW()-7)&gt;=$Q$5,(ROW()-6)&lt;=$Q$3),INDEX(LINEST(OFFSET(AF481,1-$Q$5,0,$Q$5,1),OFFSET(AG481,1-$Q$5,0,$Q$5,9),TRUE,TRUE),1,3),"")</f>
        <v/>
      </c>
      <c r="BG481" s="9">
        <f>IF(AND((ROW()-7)&gt;=$Q$5,(ROW()-6)&lt;=$Q$3),INDEX(LINEST(OFFSET(AF481,1-$Q$5,0,$Q$5,1),OFFSET(AG481,1-$Q$5,0,$Q$5,9),TRUE,TRUE),1,2),"")</f>
        <v/>
      </c>
      <c r="BH481" s="9">
        <f>IF(AND((ROW()-7)&gt;=$Q$5,(ROW()-6)&lt;=$Q$3),INDEX(LINEST(OFFSET(AF481,1-$Q$5,0,$Q$5,1),OFFSET(AG481,1-$Q$5,0,$Q$5,9),TRUE,TRUE),1,1),"")</f>
        <v/>
      </c>
      <c r="BI481" s="10">
        <f>IF(AND((ROW()-7)&gt;=$Q$5,(ROW()-6)&lt;=$Q$3),INDEX(LINEST(OFFSET(AF481,1-$Q$5,0,$Q$5,1),OFFSET(AG481,1-$Q$5,0,$Q$5,9),TRUE,TRUE),3,1),"")</f>
        <v/>
      </c>
      <c r="BL481" s="9">
        <f>IF(AND((ROW()-6)&lt;=$Q$3,ISNUMBER(AY480)),AY480/$Q$4+AZ480*AG481+BA480*AH481+BB480*AI481+BC480*AJ481+BD480*AK481+BE480*AL481+BF480*AM481+BG480*AN481+BH480*AO481,"")</f>
        <v/>
      </c>
      <c r="BM481">
        <f>IF(ISNUMBER(BL481),AVERAGE(OFFSET(AF480,1-$Q$5,0,$Q$5,1)),"")</f>
        <v/>
      </c>
      <c r="BN481">
        <f>IF(ISNUMBER(BL481),(AF481-BL481)^2,"")</f>
        <v/>
      </c>
      <c r="BO481">
        <f>IF(ISNUMBER(BL481),AF481^2,"")</f>
        <v/>
      </c>
      <c r="BP481">
        <f>IF(ISNUMBER(BL481),(AF481-BM481)^2,"")</f>
        <v/>
      </c>
    </row>
    <row r="482">
      <c r="O482">
        <f>IF($R482="","",IF($Q$1="Weekly",INT(($R482-2)/7),IF($Q$1="Quarterly",YEAR($R482)*4+ROUNDUP(MONTH($R482)/3),YEAR($R482)*12+MONTH($R482))))</f>
        <v/>
      </c>
      <c r="P482">
        <f>IF($R482="","",IF($R483="",1,IF($O482&lt;&gt;$O483,1,0)))</f>
        <v/>
      </c>
      <c r="Q482">
        <f>IF($P482=1,SUM($P$7:$P482),"")</f>
        <v/>
      </c>
      <c r="R482">
        <f>IF($A482="","",IF(ISNUMBER($A482),$A482,IFERROR(DATEVALUE($A482),NA())))</f>
        <v/>
      </c>
      <c r="S482" s="7">
        <f>IFERROR(INDEX($R$7:$R$60000,MATCH(ROW()-6,$Q$7:$Q$60000,0)),"")</f>
        <v/>
      </c>
      <c r="T482">
        <f>IFERROR(INDEX($B$7:$B$60000,MATCH(ROW()-6,$Q$7:$Q$60000,0))*1,"")</f>
        <v/>
      </c>
      <c r="U482">
        <f>IFERROR(INDEX($C$7:$C$60000,MATCH(ROW()-6,$Q$7:$Q$60000,0))*1,"")</f>
        <v/>
      </c>
      <c r="V482">
        <f>IFERROR(INDEX($D$7:$D$60000,MATCH(ROW()-6,$Q$7:$Q$60000,0))*1,"")</f>
        <v/>
      </c>
      <c r="W482">
        <f>IFERROR(INDEX($E$7:$E$60000,MATCH(ROW()-6,$Q$7:$Q$60000,0))*1,"")</f>
        <v/>
      </c>
      <c r="X482">
        <f>IFERROR(INDEX($F$7:$F$60000,MATCH(ROW()-6,$Q$7:$Q$60000,0))*1,"")</f>
        <v/>
      </c>
      <c r="Y482">
        <f>IFERROR(INDEX($G$7:$G$60000,MATCH(ROW()-6,$Q$7:$Q$60000,0))*1,"")</f>
        <v/>
      </c>
      <c r="Z482">
        <f>IFERROR(INDEX($H$7:$H$60000,MATCH(ROW()-6,$Q$7:$Q$60000,0))*1,"")</f>
        <v/>
      </c>
      <c r="AA482">
        <f>IFERROR(INDEX($I$7:$I$60000,MATCH(ROW()-6,$Q$7:$Q$60000,0))*1,"")</f>
        <v/>
      </c>
      <c r="AB482">
        <f>IFERROR(INDEX($J$7:$J$60000,MATCH(ROW()-6,$Q$7:$Q$60000,0))*1,"")</f>
        <v/>
      </c>
      <c r="AC482">
        <f>IFERROR(INDEX($K$7:$K$60000,MATCH(ROW()-6,$Q$7:$Q$60000,0))*1,"")</f>
        <v/>
      </c>
      <c r="AF482" s="9">
        <f>IF(OR($S482="",$S481=""),"",IF($B$5="diff",($T482-$T481),LN($T482/$T481)))</f>
        <v/>
      </c>
      <c r="AG482" s="9">
        <f>IF(OR($S482="",$S481=""),"",IF($C$5="diff",(U482-U481),LN(U482/U481)))</f>
        <v/>
      </c>
      <c r="AH482" s="9">
        <f>IF(OR($S482="",$S481=""),"",IF($D$5="diff",(V482-V481),LN(V482/V481)))</f>
        <v/>
      </c>
      <c r="AI482" s="9">
        <f>IF(OR($S482="",$S481=""),"",IF($E$5="diff",(W482-W481),LN(W482/W481)))</f>
        <v/>
      </c>
      <c r="AJ482" s="9">
        <f>IF(OR($S482="",$S481=""),"",IF($F$5="diff",(X482-X481),LN(X482/X481)))</f>
        <v/>
      </c>
      <c r="AK482" s="9">
        <f>IF(OR($S482="",$S481=""),"",IF($G$5="diff",(Y482-Y481),LN(Y482/Y481)))</f>
        <v/>
      </c>
      <c r="AL482" s="9">
        <f>IF(OR($S482="",$S481=""),"",IF($H$5="diff",(Z482-Z481),LN(Z482/Z481)))</f>
        <v/>
      </c>
      <c r="AM482" s="9">
        <f>IF(OR($S482="",$S481=""),"",IF($I$5="diff",(AA482-AA481),LN(AA482/AA481)))</f>
        <v/>
      </c>
      <c r="AN482" s="9">
        <f>IF(OR($S482="",$S481=""),"",IF($J$5="diff",(AB482-AB481),LN(AB482/AB481)))</f>
        <v/>
      </c>
      <c r="AO482" s="9">
        <f>IF(OR($S482="",$S481=""),"",IF($K$5="diff",(AC482-AC481),LN(AC482/AC481)))</f>
        <v/>
      </c>
      <c r="AR482" s="9">
        <f>IF($AF482="","",$AU$13+$AU$4*AG482+$AU$5*AH482+$AU$6*AI482+$AU$7*AJ482+$AU$8*AK482+$AU$9*AL482+$AU$10*AM482+$AU$11*AN482+$AU$12*AO482)</f>
        <v/>
      </c>
      <c r="AY482" s="10">
        <f>IF(AND((ROW()-7)&gt;=$Q$5,(ROW()-6)&lt;=$Q$3),INDEX(LINEST(OFFSET(AF482,1-$Q$5,0,$Q$5,1),OFFSET(AG482,1-$Q$5,0,$Q$5,9),TRUE,TRUE),1,10)*$Q$4,"")</f>
        <v/>
      </c>
      <c r="AZ482" s="9">
        <f>IF(AND((ROW()-7)&gt;=$Q$5,(ROW()-6)&lt;=$Q$3),INDEX(LINEST(OFFSET(AF482,1-$Q$5,0,$Q$5,1),OFFSET(AG482,1-$Q$5,0,$Q$5,9),TRUE,TRUE),1,9),"")</f>
        <v/>
      </c>
      <c r="BA482" s="9">
        <f>IF(AND((ROW()-7)&gt;=$Q$5,(ROW()-6)&lt;=$Q$3),INDEX(LINEST(OFFSET(AF482,1-$Q$5,0,$Q$5,1),OFFSET(AG482,1-$Q$5,0,$Q$5,9),TRUE,TRUE),1,8),"")</f>
        <v/>
      </c>
      <c r="BB482" s="9">
        <f>IF(AND((ROW()-7)&gt;=$Q$5,(ROW()-6)&lt;=$Q$3),INDEX(LINEST(OFFSET(AF482,1-$Q$5,0,$Q$5,1),OFFSET(AG482,1-$Q$5,0,$Q$5,9),TRUE,TRUE),1,7),"")</f>
        <v/>
      </c>
      <c r="BC482" s="9">
        <f>IF(AND((ROW()-7)&gt;=$Q$5,(ROW()-6)&lt;=$Q$3),INDEX(LINEST(OFFSET(AF482,1-$Q$5,0,$Q$5,1),OFFSET(AG482,1-$Q$5,0,$Q$5,9),TRUE,TRUE),1,6),"")</f>
        <v/>
      </c>
      <c r="BD482" s="9">
        <f>IF(AND((ROW()-7)&gt;=$Q$5,(ROW()-6)&lt;=$Q$3),INDEX(LINEST(OFFSET(AF482,1-$Q$5,0,$Q$5,1),OFFSET(AG482,1-$Q$5,0,$Q$5,9),TRUE,TRUE),1,5),"")</f>
        <v/>
      </c>
      <c r="BE482" s="9">
        <f>IF(AND((ROW()-7)&gt;=$Q$5,(ROW()-6)&lt;=$Q$3),INDEX(LINEST(OFFSET(AF482,1-$Q$5,0,$Q$5,1),OFFSET(AG482,1-$Q$5,0,$Q$5,9),TRUE,TRUE),1,4),"")</f>
        <v/>
      </c>
      <c r="BF482" s="9">
        <f>IF(AND((ROW()-7)&gt;=$Q$5,(ROW()-6)&lt;=$Q$3),INDEX(LINEST(OFFSET(AF482,1-$Q$5,0,$Q$5,1),OFFSET(AG482,1-$Q$5,0,$Q$5,9),TRUE,TRUE),1,3),"")</f>
        <v/>
      </c>
      <c r="BG482" s="9">
        <f>IF(AND((ROW()-7)&gt;=$Q$5,(ROW()-6)&lt;=$Q$3),INDEX(LINEST(OFFSET(AF482,1-$Q$5,0,$Q$5,1),OFFSET(AG482,1-$Q$5,0,$Q$5,9),TRUE,TRUE),1,2),"")</f>
        <v/>
      </c>
      <c r="BH482" s="9">
        <f>IF(AND((ROW()-7)&gt;=$Q$5,(ROW()-6)&lt;=$Q$3),INDEX(LINEST(OFFSET(AF482,1-$Q$5,0,$Q$5,1),OFFSET(AG482,1-$Q$5,0,$Q$5,9),TRUE,TRUE),1,1),"")</f>
        <v/>
      </c>
      <c r="BI482" s="10">
        <f>IF(AND((ROW()-7)&gt;=$Q$5,(ROW()-6)&lt;=$Q$3),INDEX(LINEST(OFFSET(AF482,1-$Q$5,0,$Q$5,1),OFFSET(AG482,1-$Q$5,0,$Q$5,9),TRUE,TRUE),3,1),"")</f>
        <v/>
      </c>
      <c r="BL482" s="9">
        <f>IF(AND((ROW()-6)&lt;=$Q$3,ISNUMBER(AY481)),AY481/$Q$4+AZ481*AG482+BA481*AH482+BB481*AI482+BC481*AJ482+BD481*AK482+BE481*AL482+BF481*AM482+BG481*AN482+BH481*AO482,"")</f>
        <v/>
      </c>
      <c r="BM482">
        <f>IF(ISNUMBER(BL482),AVERAGE(OFFSET(AF481,1-$Q$5,0,$Q$5,1)),"")</f>
        <v/>
      </c>
      <c r="BN482">
        <f>IF(ISNUMBER(BL482),(AF482-BL482)^2,"")</f>
        <v/>
      </c>
      <c r="BO482">
        <f>IF(ISNUMBER(BL482),AF482^2,"")</f>
        <v/>
      </c>
      <c r="BP482">
        <f>IF(ISNUMBER(BL482),(AF482-BM482)^2,"")</f>
        <v/>
      </c>
    </row>
    <row r="483">
      <c r="O483">
        <f>IF($R483="","",IF($Q$1="Weekly",INT(($R483-2)/7),IF($Q$1="Quarterly",YEAR($R483)*4+ROUNDUP(MONTH($R483)/3),YEAR($R483)*12+MONTH($R483))))</f>
        <v/>
      </c>
      <c r="P483">
        <f>IF($R483="","",IF($R484="",1,IF($O483&lt;&gt;$O484,1,0)))</f>
        <v/>
      </c>
      <c r="Q483">
        <f>IF($P483=1,SUM($P$7:$P483),"")</f>
        <v/>
      </c>
      <c r="R483">
        <f>IF($A483="","",IF(ISNUMBER($A483),$A483,IFERROR(DATEVALUE($A483),NA())))</f>
        <v/>
      </c>
      <c r="S483" s="7">
        <f>IFERROR(INDEX($R$7:$R$60000,MATCH(ROW()-6,$Q$7:$Q$60000,0)),"")</f>
        <v/>
      </c>
      <c r="T483">
        <f>IFERROR(INDEX($B$7:$B$60000,MATCH(ROW()-6,$Q$7:$Q$60000,0))*1,"")</f>
        <v/>
      </c>
      <c r="U483">
        <f>IFERROR(INDEX($C$7:$C$60000,MATCH(ROW()-6,$Q$7:$Q$60000,0))*1,"")</f>
        <v/>
      </c>
      <c r="V483">
        <f>IFERROR(INDEX($D$7:$D$60000,MATCH(ROW()-6,$Q$7:$Q$60000,0))*1,"")</f>
        <v/>
      </c>
      <c r="W483">
        <f>IFERROR(INDEX($E$7:$E$60000,MATCH(ROW()-6,$Q$7:$Q$60000,0))*1,"")</f>
        <v/>
      </c>
      <c r="X483">
        <f>IFERROR(INDEX($F$7:$F$60000,MATCH(ROW()-6,$Q$7:$Q$60000,0))*1,"")</f>
        <v/>
      </c>
      <c r="Y483">
        <f>IFERROR(INDEX($G$7:$G$60000,MATCH(ROW()-6,$Q$7:$Q$60000,0))*1,"")</f>
        <v/>
      </c>
      <c r="Z483">
        <f>IFERROR(INDEX($H$7:$H$60000,MATCH(ROW()-6,$Q$7:$Q$60000,0))*1,"")</f>
        <v/>
      </c>
      <c r="AA483">
        <f>IFERROR(INDEX($I$7:$I$60000,MATCH(ROW()-6,$Q$7:$Q$60000,0))*1,"")</f>
        <v/>
      </c>
      <c r="AB483">
        <f>IFERROR(INDEX($J$7:$J$60000,MATCH(ROW()-6,$Q$7:$Q$60000,0))*1,"")</f>
        <v/>
      </c>
      <c r="AC483">
        <f>IFERROR(INDEX($K$7:$K$60000,MATCH(ROW()-6,$Q$7:$Q$60000,0))*1,"")</f>
        <v/>
      </c>
      <c r="AF483" s="9">
        <f>IF(OR($S483="",$S482=""),"",IF($B$5="diff",($T483-$T482),LN($T483/$T482)))</f>
        <v/>
      </c>
      <c r="AG483" s="9">
        <f>IF(OR($S483="",$S482=""),"",IF($C$5="diff",(U483-U482),LN(U483/U482)))</f>
        <v/>
      </c>
      <c r="AH483" s="9">
        <f>IF(OR($S483="",$S482=""),"",IF($D$5="diff",(V483-V482),LN(V483/V482)))</f>
        <v/>
      </c>
      <c r="AI483" s="9">
        <f>IF(OR($S483="",$S482=""),"",IF($E$5="diff",(W483-W482),LN(W483/W482)))</f>
        <v/>
      </c>
      <c r="AJ483" s="9">
        <f>IF(OR($S483="",$S482=""),"",IF($F$5="diff",(X483-X482),LN(X483/X482)))</f>
        <v/>
      </c>
      <c r="AK483" s="9">
        <f>IF(OR($S483="",$S482=""),"",IF($G$5="diff",(Y483-Y482),LN(Y483/Y482)))</f>
        <v/>
      </c>
      <c r="AL483" s="9">
        <f>IF(OR($S483="",$S482=""),"",IF($H$5="diff",(Z483-Z482),LN(Z483/Z482)))</f>
        <v/>
      </c>
      <c r="AM483" s="9">
        <f>IF(OR($S483="",$S482=""),"",IF($I$5="diff",(AA483-AA482),LN(AA483/AA482)))</f>
        <v/>
      </c>
      <c r="AN483" s="9">
        <f>IF(OR($S483="",$S482=""),"",IF($J$5="diff",(AB483-AB482),LN(AB483/AB482)))</f>
        <v/>
      </c>
      <c r="AO483" s="9">
        <f>IF(OR($S483="",$S482=""),"",IF($K$5="diff",(AC483-AC482),LN(AC483/AC482)))</f>
        <v/>
      </c>
      <c r="AR483" s="9">
        <f>IF($AF483="","",$AU$13+$AU$4*AG483+$AU$5*AH483+$AU$6*AI483+$AU$7*AJ483+$AU$8*AK483+$AU$9*AL483+$AU$10*AM483+$AU$11*AN483+$AU$12*AO483)</f>
        <v/>
      </c>
      <c r="AY483" s="10">
        <f>IF(AND((ROW()-7)&gt;=$Q$5,(ROW()-6)&lt;=$Q$3),INDEX(LINEST(OFFSET(AF483,1-$Q$5,0,$Q$5,1),OFFSET(AG483,1-$Q$5,0,$Q$5,9),TRUE,TRUE),1,10)*$Q$4,"")</f>
        <v/>
      </c>
      <c r="AZ483" s="9">
        <f>IF(AND((ROW()-7)&gt;=$Q$5,(ROW()-6)&lt;=$Q$3),INDEX(LINEST(OFFSET(AF483,1-$Q$5,0,$Q$5,1),OFFSET(AG483,1-$Q$5,0,$Q$5,9),TRUE,TRUE),1,9),"")</f>
        <v/>
      </c>
      <c r="BA483" s="9">
        <f>IF(AND((ROW()-7)&gt;=$Q$5,(ROW()-6)&lt;=$Q$3),INDEX(LINEST(OFFSET(AF483,1-$Q$5,0,$Q$5,1),OFFSET(AG483,1-$Q$5,0,$Q$5,9),TRUE,TRUE),1,8),"")</f>
        <v/>
      </c>
      <c r="BB483" s="9">
        <f>IF(AND((ROW()-7)&gt;=$Q$5,(ROW()-6)&lt;=$Q$3),INDEX(LINEST(OFFSET(AF483,1-$Q$5,0,$Q$5,1),OFFSET(AG483,1-$Q$5,0,$Q$5,9),TRUE,TRUE),1,7),"")</f>
        <v/>
      </c>
      <c r="BC483" s="9">
        <f>IF(AND((ROW()-7)&gt;=$Q$5,(ROW()-6)&lt;=$Q$3),INDEX(LINEST(OFFSET(AF483,1-$Q$5,0,$Q$5,1),OFFSET(AG483,1-$Q$5,0,$Q$5,9),TRUE,TRUE),1,6),"")</f>
        <v/>
      </c>
      <c r="BD483" s="9">
        <f>IF(AND((ROW()-7)&gt;=$Q$5,(ROW()-6)&lt;=$Q$3),INDEX(LINEST(OFFSET(AF483,1-$Q$5,0,$Q$5,1),OFFSET(AG483,1-$Q$5,0,$Q$5,9),TRUE,TRUE),1,5),"")</f>
        <v/>
      </c>
      <c r="BE483" s="9">
        <f>IF(AND((ROW()-7)&gt;=$Q$5,(ROW()-6)&lt;=$Q$3),INDEX(LINEST(OFFSET(AF483,1-$Q$5,0,$Q$5,1),OFFSET(AG483,1-$Q$5,0,$Q$5,9),TRUE,TRUE),1,4),"")</f>
        <v/>
      </c>
      <c r="BF483" s="9">
        <f>IF(AND((ROW()-7)&gt;=$Q$5,(ROW()-6)&lt;=$Q$3),INDEX(LINEST(OFFSET(AF483,1-$Q$5,0,$Q$5,1),OFFSET(AG483,1-$Q$5,0,$Q$5,9),TRUE,TRUE),1,3),"")</f>
        <v/>
      </c>
      <c r="BG483" s="9">
        <f>IF(AND((ROW()-7)&gt;=$Q$5,(ROW()-6)&lt;=$Q$3),INDEX(LINEST(OFFSET(AF483,1-$Q$5,0,$Q$5,1),OFFSET(AG483,1-$Q$5,0,$Q$5,9),TRUE,TRUE),1,2),"")</f>
        <v/>
      </c>
      <c r="BH483" s="9">
        <f>IF(AND((ROW()-7)&gt;=$Q$5,(ROW()-6)&lt;=$Q$3),INDEX(LINEST(OFFSET(AF483,1-$Q$5,0,$Q$5,1),OFFSET(AG483,1-$Q$5,0,$Q$5,9),TRUE,TRUE),1,1),"")</f>
        <v/>
      </c>
      <c r="BI483" s="10">
        <f>IF(AND((ROW()-7)&gt;=$Q$5,(ROW()-6)&lt;=$Q$3),INDEX(LINEST(OFFSET(AF483,1-$Q$5,0,$Q$5,1),OFFSET(AG483,1-$Q$5,0,$Q$5,9),TRUE,TRUE),3,1),"")</f>
        <v/>
      </c>
      <c r="BL483" s="9">
        <f>IF(AND((ROW()-6)&lt;=$Q$3,ISNUMBER(AY482)),AY482/$Q$4+AZ482*AG483+BA482*AH483+BB482*AI483+BC482*AJ483+BD482*AK483+BE482*AL483+BF482*AM483+BG482*AN483+BH482*AO483,"")</f>
        <v/>
      </c>
      <c r="BM483">
        <f>IF(ISNUMBER(BL483),AVERAGE(OFFSET(AF482,1-$Q$5,0,$Q$5,1)),"")</f>
        <v/>
      </c>
      <c r="BN483">
        <f>IF(ISNUMBER(BL483),(AF483-BL483)^2,"")</f>
        <v/>
      </c>
      <c r="BO483">
        <f>IF(ISNUMBER(BL483),AF483^2,"")</f>
        <v/>
      </c>
      <c r="BP483">
        <f>IF(ISNUMBER(BL483),(AF483-BM483)^2,"")</f>
        <v/>
      </c>
    </row>
    <row r="484">
      <c r="O484">
        <f>IF($R484="","",IF($Q$1="Weekly",INT(($R484-2)/7),IF($Q$1="Quarterly",YEAR($R484)*4+ROUNDUP(MONTH($R484)/3),YEAR($R484)*12+MONTH($R484))))</f>
        <v/>
      </c>
      <c r="P484">
        <f>IF($R484="","",IF($R485="",1,IF($O484&lt;&gt;$O485,1,0)))</f>
        <v/>
      </c>
      <c r="Q484">
        <f>IF($P484=1,SUM($P$7:$P484),"")</f>
        <v/>
      </c>
      <c r="R484">
        <f>IF($A484="","",IF(ISNUMBER($A484),$A484,IFERROR(DATEVALUE($A484),NA())))</f>
        <v/>
      </c>
      <c r="S484" s="7">
        <f>IFERROR(INDEX($R$7:$R$60000,MATCH(ROW()-6,$Q$7:$Q$60000,0)),"")</f>
        <v/>
      </c>
      <c r="T484">
        <f>IFERROR(INDEX($B$7:$B$60000,MATCH(ROW()-6,$Q$7:$Q$60000,0))*1,"")</f>
        <v/>
      </c>
      <c r="U484">
        <f>IFERROR(INDEX($C$7:$C$60000,MATCH(ROW()-6,$Q$7:$Q$60000,0))*1,"")</f>
        <v/>
      </c>
      <c r="V484">
        <f>IFERROR(INDEX($D$7:$D$60000,MATCH(ROW()-6,$Q$7:$Q$60000,0))*1,"")</f>
        <v/>
      </c>
      <c r="W484">
        <f>IFERROR(INDEX($E$7:$E$60000,MATCH(ROW()-6,$Q$7:$Q$60000,0))*1,"")</f>
        <v/>
      </c>
      <c r="X484">
        <f>IFERROR(INDEX($F$7:$F$60000,MATCH(ROW()-6,$Q$7:$Q$60000,0))*1,"")</f>
        <v/>
      </c>
      <c r="Y484">
        <f>IFERROR(INDEX($G$7:$G$60000,MATCH(ROW()-6,$Q$7:$Q$60000,0))*1,"")</f>
        <v/>
      </c>
      <c r="Z484">
        <f>IFERROR(INDEX($H$7:$H$60000,MATCH(ROW()-6,$Q$7:$Q$60000,0))*1,"")</f>
        <v/>
      </c>
      <c r="AA484">
        <f>IFERROR(INDEX($I$7:$I$60000,MATCH(ROW()-6,$Q$7:$Q$60000,0))*1,"")</f>
        <v/>
      </c>
      <c r="AB484">
        <f>IFERROR(INDEX($J$7:$J$60000,MATCH(ROW()-6,$Q$7:$Q$60000,0))*1,"")</f>
        <v/>
      </c>
      <c r="AC484">
        <f>IFERROR(INDEX($K$7:$K$60000,MATCH(ROW()-6,$Q$7:$Q$60000,0))*1,"")</f>
        <v/>
      </c>
      <c r="AF484" s="9">
        <f>IF(OR($S484="",$S483=""),"",IF($B$5="diff",($T484-$T483),LN($T484/$T483)))</f>
        <v/>
      </c>
      <c r="AG484" s="9">
        <f>IF(OR($S484="",$S483=""),"",IF($C$5="diff",(U484-U483),LN(U484/U483)))</f>
        <v/>
      </c>
      <c r="AH484" s="9">
        <f>IF(OR($S484="",$S483=""),"",IF($D$5="diff",(V484-V483),LN(V484/V483)))</f>
        <v/>
      </c>
      <c r="AI484" s="9">
        <f>IF(OR($S484="",$S483=""),"",IF($E$5="diff",(W484-W483),LN(W484/W483)))</f>
        <v/>
      </c>
      <c r="AJ484" s="9">
        <f>IF(OR($S484="",$S483=""),"",IF($F$5="diff",(X484-X483),LN(X484/X483)))</f>
        <v/>
      </c>
      <c r="AK484" s="9">
        <f>IF(OR($S484="",$S483=""),"",IF($G$5="diff",(Y484-Y483),LN(Y484/Y483)))</f>
        <v/>
      </c>
      <c r="AL484" s="9">
        <f>IF(OR($S484="",$S483=""),"",IF($H$5="diff",(Z484-Z483),LN(Z484/Z483)))</f>
        <v/>
      </c>
      <c r="AM484" s="9">
        <f>IF(OR($S484="",$S483=""),"",IF($I$5="diff",(AA484-AA483),LN(AA484/AA483)))</f>
        <v/>
      </c>
      <c r="AN484" s="9">
        <f>IF(OR($S484="",$S483=""),"",IF($J$5="diff",(AB484-AB483),LN(AB484/AB483)))</f>
        <v/>
      </c>
      <c r="AO484" s="9">
        <f>IF(OR($S484="",$S483=""),"",IF($K$5="diff",(AC484-AC483),LN(AC484/AC483)))</f>
        <v/>
      </c>
      <c r="AR484" s="9">
        <f>IF($AF484="","",$AU$13+$AU$4*AG484+$AU$5*AH484+$AU$6*AI484+$AU$7*AJ484+$AU$8*AK484+$AU$9*AL484+$AU$10*AM484+$AU$11*AN484+$AU$12*AO484)</f>
        <v/>
      </c>
      <c r="AY484" s="10">
        <f>IF(AND((ROW()-7)&gt;=$Q$5,(ROW()-6)&lt;=$Q$3),INDEX(LINEST(OFFSET(AF484,1-$Q$5,0,$Q$5,1),OFFSET(AG484,1-$Q$5,0,$Q$5,9),TRUE,TRUE),1,10)*$Q$4,"")</f>
        <v/>
      </c>
      <c r="AZ484" s="9">
        <f>IF(AND((ROW()-7)&gt;=$Q$5,(ROW()-6)&lt;=$Q$3),INDEX(LINEST(OFFSET(AF484,1-$Q$5,0,$Q$5,1),OFFSET(AG484,1-$Q$5,0,$Q$5,9),TRUE,TRUE),1,9),"")</f>
        <v/>
      </c>
      <c r="BA484" s="9">
        <f>IF(AND((ROW()-7)&gt;=$Q$5,(ROW()-6)&lt;=$Q$3),INDEX(LINEST(OFFSET(AF484,1-$Q$5,0,$Q$5,1),OFFSET(AG484,1-$Q$5,0,$Q$5,9),TRUE,TRUE),1,8),"")</f>
        <v/>
      </c>
      <c r="BB484" s="9">
        <f>IF(AND((ROW()-7)&gt;=$Q$5,(ROW()-6)&lt;=$Q$3),INDEX(LINEST(OFFSET(AF484,1-$Q$5,0,$Q$5,1),OFFSET(AG484,1-$Q$5,0,$Q$5,9),TRUE,TRUE),1,7),"")</f>
        <v/>
      </c>
      <c r="BC484" s="9">
        <f>IF(AND((ROW()-7)&gt;=$Q$5,(ROW()-6)&lt;=$Q$3),INDEX(LINEST(OFFSET(AF484,1-$Q$5,0,$Q$5,1),OFFSET(AG484,1-$Q$5,0,$Q$5,9),TRUE,TRUE),1,6),"")</f>
        <v/>
      </c>
      <c r="BD484" s="9">
        <f>IF(AND((ROW()-7)&gt;=$Q$5,(ROW()-6)&lt;=$Q$3),INDEX(LINEST(OFFSET(AF484,1-$Q$5,0,$Q$5,1),OFFSET(AG484,1-$Q$5,0,$Q$5,9),TRUE,TRUE),1,5),"")</f>
        <v/>
      </c>
      <c r="BE484" s="9">
        <f>IF(AND((ROW()-7)&gt;=$Q$5,(ROW()-6)&lt;=$Q$3),INDEX(LINEST(OFFSET(AF484,1-$Q$5,0,$Q$5,1),OFFSET(AG484,1-$Q$5,0,$Q$5,9),TRUE,TRUE),1,4),"")</f>
        <v/>
      </c>
      <c r="BF484" s="9">
        <f>IF(AND((ROW()-7)&gt;=$Q$5,(ROW()-6)&lt;=$Q$3),INDEX(LINEST(OFFSET(AF484,1-$Q$5,0,$Q$5,1),OFFSET(AG484,1-$Q$5,0,$Q$5,9),TRUE,TRUE),1,3),"")</f>
        <v/>
      </c>
      <c r="BG484" s="9">
        <f>IF(AND((ROW()-7)&gt;=$Q$5,(ROW()-6)&lt;=$Q$3),INDEX(LINEST(OFFSET(AF484,1-$Q$5,0,$Q$5,1),OFFSET(AG484,1-$Q$5,0,$Q$5,9),TRUE,TRUE),1,2),"")</f>
        <v/>
      </c>
      <c r="BH484" s="9">
        <f>IF(AND((ROW()-7)&gt;=$Q$5,(ROW()-6)&lt;=$Q$3),INDEX(LINEST(OFFSET(AF484,1-$Q$5,0,$Q$5,1),OFFSET(AG484,1-$Q$5,0,$Q$5,9),TRUE,TRUE),1,1),"")</f>
        <v/>
      </c>
      <c r="BI484" s="10">
        <f>IF(AND((ROW()-7)&gt;=$Q$5,(ROW()-6)&lt;=$Q$3),INDEX(LINEST(OFFSET(AF484,1-$Q$5,0,$Q$5,1),OFFSET(AG484,1-$Q$5,0,$Q$5,9),TRUE,TRUE),3,1),"")</f>
        <v/>
      </c>
      <c r="BL484" s="9">
        <f>IF(AND((ROW()-6)&lt;=$Q$3,ISNUMBER(AY483)),AY483/$Q$4+AZ483*AG484+BA483*AH484+BB483*AI484+BC483*AJ484+BD483*AK484+BE483*AL484+BF483*AM484+BG483*AN484+BH483*AO484,"")</f>
        <v/>
      </c>
      <c r="BM484">
        <f>IF(ISNUMBER(BL484),AVERAGE(OFFSET(AF483,1-$Q$5,0,$Q$5,1)),"")</f>
        <v/>
      </c>
      <c r="BN484">
        <f>IF(ISNUMBER(BL484),(AF484-BL484)^2,"")</f>
        <v/>
      </c>
      <c r="BO484">
        <f>IF(ISNUMBER(BL484),AF484^2,"")</f>
        <v/>
      </c>
      <c r="BP484">
        <f>IF(ISNUMBER(BL484),(AF484-BM484)^2,"")</f>
        <v/>
      </c>
    </row>
    <row r="485">
      <c r="O485">
        <f>IF($R485="","",IF($Q$1="Weekly",INT(($R485-2)/7),IF($Q$1="Quarterly",YEAR($R485)*4+ROUNDUP(MONTH($R485)/3),YEAR($R485)*12+MONTH($R485))))</f>
        <v/>
      </c>
      <c r="P485">
        <f>IF($R485="","",IF($R486="",1,IF($O485&lt;&gt;$O486,1,0)))</f>
        <v/>
      </c>
      <c r="Q485">
        <f>IF($P485=1,SUM($P$7:$P485),"")</f>
        <v/>
      </c>
      <c r="R485">
        <f>IF($A485="","",IF(ISNUMBER($A485),$A485,IFERROR(DATEVALUE($A485),NA())))</f>
        <v/>
      </c>
      <c r="S485" s="7">
        <f>IFERROR(INDEX($R$7:$R$60000,MATCH(ROW()-6,$Q$7:$Q$60000,0)),"")</f>
        <v/>
      </c>
      <c r="T485">
        <f>IFERROR(INDEX($B$7:$B$60000,MATCH(ROW()-6,$Q$7:$Q$60000,0))*1,"")</f>
        <v/>
      </c>
      <c r="U485">
        <f>IFERROR(INDEX($C$7:$C$60000,MATCH(ROW()-6,$Q$7:$Q$60000,0))*1,"")</f>
        <v/>
      </c>
      <c r="V485">
        <f>IFERROR(INDEX($D$7:$D$60000,MATCH(ROW()-6,$Q$7:$Q$60000,0))*1,"")</f>
        <v/>
      </c>
      <c r="W485">
        <f>IFERROR(INDEX($E$7:$E$60000,MATCH(ROW()-6,$Q$7:$Q$60000,0))*1,"")</f>
        <v/>
      </c>
      <c r="X485">
        <f>IFERROR(INDEX($F$7:$F$60000,MATCH(ROW()-6,$Q$7:$Q$60000,0))*1,"")</f>
        <v/>
      </c>
      <c r="Y485">
        <f>IFERROR(INDEX($G$7:$G$60000,MATCH(ROW()-6,$Q$7:$Q$60000,0))*1,"")</f>
        <v/>
      </c>
      <c r="Z485">
        <f>IFERROR(INDEX($H$7:$H$60000,MATCH(ROW()-6,$Q$7:$Q$60000,0))*1,"")</f>
        <v/>
      </c>
      <c r="AA485">
        <f>IFERROR(INDEX($I$7:$I$60000,MATCH(ROW()-6,$Q$7:$Q$60000,0))*1,"")</f>
        <v/>
      </c>
      <c r="AB485">
        <f>IFERROR(INDEX($J$7:$J$60000,MATCH(ROW()-6,$Q$7:$Q$60000,0))*1,"")</f>
        <v/>
      </c>
      <c r="AC485">
        <f>IFERROR(INDEX($K$7:$K$60000,MATCH(ROW()-6,$Q$7:$Q$60000,0))*1,"")</f>
        <v/>
      </c>
      <c r="AF485" s="9">
        <f>IF(OR($S485="",$S484=""),"",IF($B$5="diff",($T485-$T484),LN($T485/$T484)))</f>
        <v/>
      </c>
      <c r="AG485" s="9">
        <f>IF(OR($S485="",$S484=""),"",IF($C$5="diff",(U485-U484),LN(U485/U484)))</f>
        <v/>
      </c>
      <c r="AH485" s="9">
        <f>IF(OR($S485="",$S484=""),"",IF($D$5="diff",(V485-V484),LN(V485/V484)))</f>
        <v/>
      </c>
      <c r="AI485" s="9">
        <f>IF(OR($S485="",$S484=""),"",IF($E$5="diff",(W485-W484),LN(W485/W484)))</f>
        <v/>
      </c>
      <c r="AJ485" s="9">
        <f>IF(OR($S485="",$S484=""),"",IF($F$5="diff",(X485-X484),LN(X485/X484)))</f>
        <v/>
      </c>
      <c r="AK485" s="9">
        <f>IF(OR($S485="",$S484=""),"",IF($G$5="diff",(Y485-Y484),LN(Y485/Y484)))</f>
        <v/>
      </c>
      <c r="AL485" s="9">
        <f>IF(OR($S485="",$S484=""),"",IF($H$5="diff",(Z485-Z484),LN(Z485/Z484)))</f>
        <v/>
      </c>
      <c r="AM485" s="9">
        <f>IF(OR($S485="",$S484=""),"",IF($I$5="diff",(AA485-AA484),LN(AA485/AA484)))</f>
        <v/>
      </c>
      <c r="AN485" s="9">
        <f>IF(OR($S485="",$S484=""),"",IF($J$5="diff",(AB485-AB484),LN(AB485/AB484)))</f>
        <v/>
      </c>
      <c r="AO485" s="9">
        <f>IF(OR($S485="",$S484=""),"",IF($K$5="diff",(AC485-AC484),LN(AC485/AC484)))</f>
        <v/>
      </c>
      <c r="AR485" s="9">
        <f>IF($AF485="","",$AU$13+$AU$4*AG485+$AU$5*AH485+$AU$6*AI485+$AU$7*AJ485+$AU$8*AK485+$AU$9*AL485+$AU$10*AM485+$AU$11*AN485+$AU$12*AO485)</f>
        <v/>
      </c>
      <c r="AY485" s="10">
        <f>IF(AND((ROW()-7)&gt;=$Q$5,(ROW()-6)&lt;=$Q$3),INDEX(LINEST(OFFSET(AF485,1-$Q$5,0,$Q$5,1),OFFSET(AG485,1-$Q$5,0,$Q$5,9),TRUE,TRUE),1,10)*$Q$4,"")</f>
        <v/>
      </c>
      <c r="AZ485" s="9">
        <f>IF(AND((ROW()-7)&gt;=$Q$5,(ROW()-6)&lt;=$Q$3),INDEX(LINEST(OFFSET(AF485,1-$Q$5,0,$Q$5,1),OFFSET(AG485,1-$Q$5,0,$Q$5,9),TRUE,TRUE),1,9),"")</f>
        <v/>
      </c>
      <c r="BA485" s="9">
        <f>IF(AND((ROW()-7)&gt;=$Q$5,(ROW()-6)&lt;=$Q$3),INDEX(LINEST(OFFSET(AF485,1-$Q$5,0,$Q$5,1),OFFSET(AG485,1-$Q$5,0,$Q$5,9),TRUE,TRUE),1,8),"")</f>
        <v/>
      </c>
      <c r="BB485" s="9">
        <f>IF(AND((ROW()-7)&gt;=$Q$5,(ROW()-6)&lt;=$Q$3),INDEX(LINEST(OFFSET(AF485,1-$Q$5,0,$Q$5,1),OFFSET(AG485,1-$Q$5,0,$Q$5,9),TRUE,TRUE),1,7),"")</f>
        <v/>
      </c>
      <c r="BC485" s="9">
        <f>IF(AND((ROW()-7)&gt;=$Q$5,(ROW()-6)&lt;=$Q$3),INDEX(LINEST(OFFSET(AF485,1-$Q$5,0,$Q$5,1),OFFSET(AG485,1-$Q$5,0,$Q$5,9),TRUE,TRUE),1,6),"")</f>
        <v/>
      </c>
      <c r="BD485" s="9">
        <f>IF(AND((ROW()-7)&gt;=$Q$5,(ROW()-6)&lt;=$Q$3),INDEX(LINEST(OFFSET(AF485,1-$Q$5,0,$Q$5,1),OFFSET(AG485,1-$Q$5,0,$Q$5,9),TRUE,TRUE),1,5),"")</f>
        <v/>
      </c>
      <c r="BE485" s="9">
        <f>IF(AND((ROW()-7)&gt;=$Q$5,(ROW()-6)&lt;=$Q$3),INDEX(LINEST(OFFSET(AF485,1-$Q$5,0,$Q$5,1),OFFSET(AG485,1-$Q$5,0,$Q$5,9),TRUE,TRUE),1,4),"")</f>
        <v/>
      </c>
      <c r="BF485" s="9">
        <f>IF(AND((ROW()-7)&gt;=$Q$5,(ROW()-6)&lt;=$Q$3),INDEX(LINEST(OFFSET(AF485,1-$Q$5,0,$Q$5,1),OFFSET(AG485,1-$Q$5,0,$Q$5,9),TRUE,TRUE),1,3),"")</f>
        <v/>
      </c>
      <c r="BG485" s="9">
        <f>IF(AND((ROW()-7)&gt;=$Q$5,(ROW()-6)&lt;=$Q$3),INDEX(LINEST(OFFSET(AF485,1-$Q$5,0,$Q$5,1),OFFSET(AG485,1-$Q$5,0,$Q$5,9),TRUE,TRUE),1,2),"")</f>
        <v/>
      </c>
      <c r="BH485" s="9">
        <f>IF(AND((ROW()-7)&gt;=$Q$5,(ROW()-6)&lt;=$Q$3),INDEX(LINEST(OFFSET(AF485,1-$Q$5,0,$Q$5,1),OFFSET(AG485,1-$Q$5,0,$Q$5,9),TRUE,TRUE),1,1),"")</f>
        <v/>
      </c>
      <c r="BI485" s="10">
        <f>IF(AND((ROW()-7)&gt;=$Q$5,(ROW()-6)&lt;=$Q$3),INDEX(LINEST(OFFSET(AF485,1-$Q$5,0,$Q$5,1),OFFSET(AG485,1-$Q$5,0,$Q$5,9),TRUE,TRUE),3,1),"")</f>
        <v/>
      </c>
      <c r="BL485" s="9">
        <f>IF(AND((ROW()-6)&lt;=$Q$3,ISNUMBER(AY484)),AY484/$Q$4+AZ484*AG485+BA484*AH485+BB484*AI485+BC484*AJ485+BD484*AK485+BE484*AL485+BF484*AM485+BG484*AN485+BH484*AO485,"")</f>
        <v/>
      </c>
      <c r="BM485">
        <f>IF(ISNUMBER(BL485),AVERAGE(OFFSET(AF484,1-$Q$5,0,$Q$5,1)),"")</f>
        <v/>
      </c>
      <c r="BN485">
        <f>IF(ISNUMBER(BL485),(AF485-BL485)^2,"")</f>
        <v/>
      </c>
      <c r="BO485">
        <f>IF(ISNUMBER(BL485),AF485^2,"")</f>
        <v/>
      </c>
      <c r="BP485">
        <f>IF(ISNUMBER(BL485),(AF485-BM485)^2,"")</f>
        <v/>
      </c>
    </row>
    <row r="486">
      <c r="O486">
        <f>IF($R486="","",IF($Q$1="Weekly",INT(($R486-2)/7),IF($Q$1="Quarterly",YEAR($R486)*4+ROUNDUP(MONTH($R486)/3),YEAR($R486)*12+MONTH($R486))))</f>
        <v/>
      </c>
      <c r="P486">
        <f>IF($R486="","",IF($R487="",1,IF($O486&lt;&gt;$O487,1,0)))</f>
        <v/>
      </c>
      <c r="Q486">
        <f>IF($P486=1,SUM($P$7:$P486),"")</f>
        <v/>
      </c>
      <c r="R486">
        <f>IF($A486="","",IF(ISNUMBER($A486),$A486,IFERROR(DATEVALUE($A486),NA())))</f>
        <v/>
      </c>
      <c r="S486" s="7">
        <f>IFERROR(INDEX($R$7:$R$60000,MATCH(ROW()-6,$Q$7:$Q$60000,0)),"")</f>
        <v/>
      </c>
      <c r="T486">
        <f>IFERROR(INDEX($B$7:$B$60000,MATCH(ROW()-6,$Q$7:$Q$60000,0))*1,"")</f>
        <v/>
      </c>
      <c r="U486">
        <f>IFERROR(INDEX($C$7:$C$60000,MATCH(ROW()-6,$Q$7:$Q$60000,0))*1,"")</f>
        <v/>
      </c>
      <c r="V486">
        <f>IFERROR(INDEX($D$7:$D$60000,MATCH(ROW()-6,$Q$7:$Q$60000,0))*1,"")</f>
        <v/>
      </c>
      <c r="W486">
        <f>IFERROR(INDEX($E$7:$E$60000,MATCH(ROW()-6,$Q$7:$Q$60000,0))*1,"")</f>
        <v/>
      </c>
      <c r="X486">
        <f>IFERROR(INDEX($F$7:$F$60000,MATCH(ROW()-6,$Q$7:$Q$60000,0))*1,"")</f>
        <v/>
      </c>
      <c r="Y486">
        <f>IFERROR(INDEX($G$7:$G$60000,MATCH(ROW()-6,$Q$7:$Q$60000,0))*1,"")</f>
        <v/>
      </c>
      <c r="Z486">
        <f>IFERROR(INDEX($H$7:$H$60000,MATCH(ROW()-6,$Q$7:$Q$60000,0))*1,"")</f>
        <v/>
      </c>
      <c r="AA486">
        <f>IFERROR(INDEX($I$7:$I$60000,MATCH(ROW()-6,$Q$7:$Q$60000,0))*1,"")</f>
        <v/>
      </c>
      <c r="AB486">
        <f>IFERROR(INDEX($J$7:$J$60000,MATCH(ROW()-6,$Q$7:$Q$60000,0))*1,"")</f>
        <v/>
      </c>
      <c r="AC486">
        <f>IFERROR(INDEX($K$7:$K$60000,MATCH(ROW()-6,$Q$7:$Q$60000,0))*1,"")</f>
        <v/>
      </c>
      <c r="AF486" s="9">
        <f>IF(OR($S486="",$S485=""),"",IF($B$5="diff",($T486-$T485),LN($T486/$T485)))</f>
        <v/>
      </c>
      <c r="AG486" s="9">
        <f>IF(OR($S486="",$S485=""),"",IF($C$5="diff",(U486-U485),LN(U486/U485)))</f>
        <v/>
      </c>
      <c r="AH486" s="9">
        <f>IF(OR($S486="",$S485=""),"",IF($D$5="diff",(V486-V485),LN(V486/V485)))</f>
        <v/>
      </c>
      <c r="AI486" s="9">
        <f>IF(OR($S486="",$S485=""),"",IF($E$5="diff",(W486-W485),LN(W486/W485)))</f>
        <v/>
      </c>
      <c r="AJ486" s="9">
        <f>IF(OR($S486="",$S485=""),"",IF($F$5="diff",(X486-X485),LN(X486/X485)))</f>
        <v/>
      </c>
      <c r="AK486" s="9">
        <f>IF(OR($S486="",$S485=""),"",IF($G$5="diff",(Y486-Y485),LN(Y486/Y485)))</f>
        <v/>
      </c>
      <c r="AL486" s="9">
        <f>IF(OR($S486="",$S485=""),"",IF($H$5="diff",(Z486-Z485),LN(Z486/Z485)))</f>
        <v/>
      </c>
      <c r="AM486" s="9">
        <f>IF(OR($S486="",$S485=""),"",IF($I$5="diff",(AA486-AA485),LN(AA486/AA485)))</f>
        <v/>
      </c>
      <c r="AN486" s="9">
        <f>IF(OR($S486="",$S485=""),"",IF($J$5="diff",(AB486-AB485),LN(AB486/AB485)))</f>
        <v/>
      </c>
      <c r="AO486" s="9">
        <f>IF(OR($S486="",$S485=""),"",IF($K$5="diff",(AC486-AC485),LN(AC486/AC485)))</f>
        <v/>
      </c>
      <c r="AR486" s="9">
        <f>IF($AF486="","",$AU$13+$AU$4*AG486+$AU$5*AH486+$AU$6*AI486+$AU$7*AJ486+$AU$8*AK486+$AU$9*AL486+$AU$10*AM486+$AU$11*AN486+$AU$12*AO486)</f>
        <v/>
      </c>
      <c r="AY486" s="10">
        <f>IF(AND((ROW()-7)&gt;=$Q$5,(ROW()-6)&lt;=$Q$3),INDEX(LINEST(OFFSET(AF486,1-$Q$5,0,$Q$5,1),OFFSET(AG486,1-$Q$5,0,$Q$5,9),TRUE,TRUE),1,10)*$Q$4,"")</f>
        <v/>
      </c>
      <c r="AZ486" s="9">
        <f>IF(AND((ROW()-7)&gt;=$Q$5,(ROW()-6)&lt;=$Q$3),INDEX(LINEST(OFFSET(AF486,1-$Q$5,0,$Q$5,1),OFFSET(AG486,1-$Q$5,0,$Q$5,9),TRUE,TRUE),1,9),"")</f>
        <v/>
      </c>
      <c r="BA486" s="9">
        <f>IF(AND((ROW()-7)&gt;=$Q$5,(ROW()-6)&lt;=$Q$3),INDEX(LINEST(OFFSET(AF486,1-$Q$5,0,$Q$5,1),OFFSET(AG486,1-$Q$5,0,$Q$5,9),TRUE,TRUE),1,8),"")</f>
        <v/>
      </c>
      <c r="BB486" s="9">
        <f>IF(AND((ROW()-7)&gt;=$Q$5,(ROW()-6)&lt;=$Q$3),INDEX(LINEST(OFFSET(AF486,1-$Q$5,0,$Q$5,1),OFFSET(AG486,1-$Q$5,0,$Q$5,9),TRUE,TRUE),1,7),"")</f>
        <v/>
      </c>
      <c r="BC486" s="9">
        <f>IF(AND((ROW()-7)&gt;=$Q$5,(ROW()-6)&lt;=$Q$3),INDEX(LINEST(OFFSET(AF486,1-$Q$5,0,$Q$5,1),OFFSET(AG486,1-$Q$5,0,$Q$5,9),TRUE,TRUE),1,6),"")</f>
        <v/>
      </c>
      <c r="BD486" s="9">
        <f>IF(AND((ROW()-7)&gt;=$Q$5,(ROW()-6)&lt;=$Q$3),INDEX(LINEST(OFFSET(AF486,1-$Q$5,0,$Q$5,1),OFFSET(AG486,1-$Q$5,0,$Q$5,9),TRUE,TRUE),1,5),"")</f>
        <v/>
      </c>
      <c r="BE486" s="9">
        <f>IF(AND((ROW()-7)&gt;=$Q$5,(ROW()-6)&lt;=$Q$3),INDEX(LINEST(OFFSET(AF486,1-$Q$5,0,$Q$5,1),OFFSET(AG486,1-$Q$5,0,$Q$5,9),TRUE,TRUE),1,4),"")</f>
        <v/>
      </c>
      <c r="BF486" s="9">
        <f>IF(AND((ROW()-7)&gt;=$Q$5,(ROW()-6)&lt;=$Q$3),INDEX(LINEST(OFFSET(AF486,1-$Q$5,0,$Q$5,1),OFFSET(AG486,1-$Q$5,0,$Q$5,9),TRUE,TRUE),1,3),"")</f>
        <v/>
      </c>
      <c r="BG486" s="9">
        <f>IF(AND((ROW()-7)&gt;=$Q$5,(ROW()-6)&lt;=$Q$3),INDEX(LINEST(OFFSET(AF486,1-$Q$5,0,$Q$5,1),OFFSET(AG486,1-$Q$5,0,$Q$5,9),TRUE,TRUE),1,2),"")</f>
        <v/>
      </c>
      <c r="BH486" s="9">
        <f>IF(AND((ROW()-7)&gt;=$Q$5,(ROW()-6)&lt;=$Q$3),INDEX(LINEST(OFFSET(AF486,1-$Q$5,0,$Q$5,1),OFFSET(AG486,1-$Q$5,0,$Q$5,9),TRUE,TRUE),1,1),"")</f>
        <v/>
      </c>
      <c r="BI486" s="10">
        <f>IF(AND((ROW()-7)&gt;=$Q$5,(ROW()-6)&lt;=$Q$3),INDEX(LINEST(OFFSET(AF486,1-$Q$5,0,$Q$5,1),OFFSET(AG486,1-$Q$5,0,$Q$5,9),TRUE,TRUE),3,1),"")</f>
        <v/>
      </c>
      <c r="BL486" s="9">
        <f>IF(AND((ROW()-6)&lt;=$Q$3,ISNUMBER(AY485)),AY485/$Q$4+AZ485*AG486+BA485*AH486+BB485*AI486+BC485*AJ486+BD485*AK486+BE485*AL486+BF485*AM486+BG485*AN486+BH485*AO486,"")</f>
        <v/>
      </c>
      <c r="BM486">
        <f>IF(ISNUMBER(BL486),AVERAGE(OFFSET(AF485,1-$Q$5,0,$Q$5,1)),"")</f>
        <v/>
      </c>
      <c r="BN486">
        <f>IF(ISNUMBER(BL486),(AF486-BL486)^2,"")</f>
        <v/>
      </c>
      <c r="BO486">
        <f>IF(ISNUMBER(BL486),AF486^2,"")</f>
        <v/>
      </c>
      <c r="BP486">
        <f>IF(ISNUMBER(BL486),(AF486-BM486)^2,"")</f>
        <v/>
      </c>
    </row>
    <row r="487">
      <c r="O487">
        <f>IF($R487="","",IF($Q$1="Weekly",INT(($R487-2)/7),IF($Q$1="Quarterly",YEAR($R487)*4+ROUNDUP(MONTH($R487)/3),YEAR($R487)*12+MONTH($R487))))</f>
        <v/>
      </c>
      <c r="P487">
        <f>IF($R487="","",IF($R488="",1,IF($O487&lt;&gt;$O488,1,0)))</f>
        <v/>
      </c>
      <c r="Q487">
        <f>IF($P487=1,SUM($P$7:$P487),"")</f>
        <v/>
      </c>
      <c r="R487">
        <f>IF($A487="","",IF(ISNUMBER($A487),$A487,IFERROR(DATEVALUE($A487),NA())))</f>
        <v/>
      </c>
      <c r="S487" s="7">
        <f>IFERROR(INDEX($R$7:$R$60000,MATCH(ROW()-6,$Q$7:$Q$60000,0)),"")</f>
        <v/>
      </c>
      <c r="T487">
        <f>IFERROR(INDEX($B$7:$B$60000,MATCH(ROW()-6,$Q$7:$Q$60000,0))*1,"")</f>
        <v/>
      </c>
      <c r="U487">
        <f>IFERROR(INDEX($C$7:$C$60000,MATCH(ROW()-6,$Q$7:$Q$60000,0))*1,"")</f>
        <v/>
      </c>
      <c r="V487">
        <f>IFERROR(INDEX($D$7:$D$60000,MATCH(ROW()-6,$Q$7:$Q$60000,0))*1,"")</f>
        <v/>
      </c>
      <c r="W487">
        <f>IFERROR(INDEX($E$7:$E$60000,MATCH(ROW()-6,$Q$7:$Q$60000,0))*1,"")</f>
        <v/>
      </c>
      <c r="X487">
        <f>IFERROR(INDEX($F$7:$F$60000,MATCH(ROW()-6,$Q$7:$Q$60000,0))*1,"")</f>
        <v/>
      </c>
      <c r="Y487">
        <f>IFERROR(INDEX($G$7:$G$60000,MATCH(ROW()-6,$Q$7:$Q$60000,0))*1,"")</f>
        <v/>
      </c>
      <c r="Z487">
        <f>IFERROR(INDEX($H$7:$H$60000,MATCH(ROW()-6,$Q$7:$Q$60000,0))*1,"")</f>
        <v/>
      </c>
      <c r="AA487">
        <f>IFERROR(INDEX($I$7:$I$60000,MATCH(ROW()-6,$Q$7:$Q$60000,0))*1,"")</f>
        <v/>
      </c>
      <c r="AB487">
        <f>IFERROR(INDEX($J$7:$J$60000,MATCH(ROW()-6,$Q$7:$Q$60000,0))*1,"")</f>
        <v/>
      </c>
      <c r="AC487">
        <f>IFERROR(INDEX($K$7:$K$60000,MATCH(ROW()-6,$Q$7:$Q$60000,0))*1,"")</f>
        <v/>
      </c>
      <c r="AF487" s="9">
        <f>IF(OR($S487="",$S486=""),"",IF($B$5="diff",($T487-$T486),LN($T487/$T486)))</f>
        <v/>
      </c>
      <c r="AG487" s="9">
        <f>IF(OR($S487="",$S486=""),"",IF($C$5="diff",(U487-U486),LN(U487/U486)))</f>
        <v/>
      </c>
      <c r="AH487" s="9">
        <f>IF(OR($S487="",$S486=""),"",IF($D$5="diff",(V487-V486),LN(V487/V486)))</f>
        <v/>
      </c>
      <c r="AI487" s="9">
        <f>IF(OR($S487="",$S486=""),"",IF($E$5="diff",(W487-W486),LN(W487/W486)))</f>
        <v/>
      </c>
      <c r="AJ487" s="9">
        <f>IF(OR($S487="",$S486=""),"",IF($F$5="diff",(X487-X486),LN(X487/X486)))</f>
        <v/>
      </c>
      <c r="AK487" s="9">
        <f>IF(OR($S487="",$S486=""),"",IF($G$5="diff",(Y487-Y486),LN(Y487/Y486)))</f>
        <v/>
      </c>
      <c r="AL487" s="9">
        <f>IF(OR($S487="",$S486=""),"",IF($H$5="diff",(Z487-Z486),LN(Z487/Z486)))</f>
        <v/>
      </c>
      <c r="AM487" s="9">
        <f>IF(OR($S487="",$S486=""),"",IF($I$5="diff",(AA487-AA486),LN(AA487/AA486)))</f>
        <v/>
      </c>
      <c r="AN487" s="9">
        <f>IF(OR($S487="",$S486=""),"",IF($J$5="diff",(AB487-AB486),LN(AB487/AB486)))</f>
        <v/>
      </c>
      <c r="AO487" s="9">
        <f>IF(OR($S487="",$S486=""),"",IF($K$5="diff",(AC487-AC486),LN(AC487/AC486)))</f>
        <v/>
      </c>
      <c r="AR487" s="9">
        <f>IF($AF487="","",$AU$13+$AU$4*AG487+$AU$5*AH487+$AU$6*AI487+$AU$7*AJ487+$AU$8*AK487+$AU$9*AL487+$AU$10*AM487+$AU$11*AN487+$AU$12*AO487)</f>
        <v/>
      </c>
      <c r="AY487" s="10">
        <f>IF(AND((ROW()-7)&gt;=$Q$5,(ROW()-6)&lt;=$Q$3),INDEX(LINEST(OFFSET(AF487,1-$Q$5,0,$Q$5,1),OFFSET(AG487,1-$Q$5,0,$Q$5,9),TRUE,TRUE),1,10)*$Q$4,"")</f>
        <v/>
      </c>
      <c r="AZ487" s="9">
        <f>IF(AND((ROW()-7)&gt;=$Q$5,(ROW()-6)&lt;=$Q$3),INDEX(LINEST(OFFSET(AF487,1-$Q$5,0,$Q$5,1),OFFSET(AG487,1-$Q$5,0,$Q$5,9),TRUE,TRUE),1,9),"")</f>
        <v/>
      </c>
      <c r="BA487" s="9">
        <f>IF(AND((ROW()-7)&gt;=$Q$5,(ROW()-6)&lt;=$Q$3),INDEX(LINEST(OFFSET(AF487,1-$Q$5,0,$Q$5,1),OFFSET(AG487,1-$Q$5,0,$Q$5,9),TRUE,TRUE),1,8),"")</f>
        <v/>
      </c>
      <c r="BB487" s="9">
        <f>IF(AND((ROW()-7)&gt;=$Q$5,(ROW()-6)&lt;=$Q$3),INDEX(LINEST(OFFSET(AF487,1-$Q$5,0,$Q$5,1),OFFSET(AG487,1-$Q$5,0,$Q$5,9),TRUE,TRUE),1,7),"")</f>
        <v/>
      </c>
      <c r="BC487" s="9">
        <f>IF(AND((ROW()-7)&gt;=$Q$5,(ROW()-6)&lt;=$Q$3),INDEX(LINEST(OFFSET(AF487,1-$Q$5,0,$Q$5,1),OFFSET(AG487,1-$Q$5,0,$Q$5,9),TRUE,TRUE),1,6),"")</f>
        <v/>
      </c>
      <c r="BD487" s="9">
        <f>IF(AND((ROW()-7)&gt;=$Q$5,(ROW()-6)&lt;=$Q$3),INDEX(LINEST(OFFSET(AF487,1-$Q$5,0,$Q$5,1),OFFSET(AG487,1-$Q$5,0,$Q$5,9),TRUE,TRUE),1,5),"")</f>
        <v/>
      </c>
      <c r="BE487" s="9">
        <f>IF(AND((ROW()-7)&gt;=$Q$5,(ROW()-6)&lt;=$Q$3),INDEX(LINEST(OFFSET(AF487,1-$Q$5,0,$Q$5,1),OFFSET(AG487,1-$Q$5,0,$Q$5,9),TRUE,TRUE),1,4),"")</f>
        <v/>
      </c>
      <c r="BF487" s="9">
        <f>IF(AND((ROW()-7)&gt;=$Q$5,(ROW()-6)&lt;=$Q$3),INDEX(LINEST(OFFSET(AF487,1-$Q$5,0,$Q$5,1),OFFSET(AG487,1-$Q$5,0,$Q$5,9),TRUE,TRUE),1,3),"")</f>
        <v/>
      </c>
      <c r="BG487" s="9">
        <f>IF(AND((ROW()-7)&gt;=$Q$5,(ROW()-6)&lt;=$Q$3),INDEX(LINEST(OFFSET(AF487,1-$Q$5,0,$Q$5,1),OFFSET(AG487,1-$Q$5,0,$Q$5,9),TRUE,TRUE),1,2),"")</f>
        <v/>
      </c>
      <c r="BH487" s="9">
        <f>IF(AND((ROW()-7)&gt;=$Q$5,(ROW()-6)&lt;=$Q$3),INDEX(LINEST(OFFSET(AF487,1-$Q$5,0,$Q$5,1),OFFSET(AG487,1-$Q$5,0,$Q$5,9),TRUE,TRUE),1,1),"")</f>
        <v/>
      </c>
      <c r="BI487" s="10">
        <f>IF(AND((ROW()-7)&gt;=$Q$5,(ROW()-6)&lt;=$Q$3),INDEX(LINEST(OFFSET(AF487,1-$Q$5,0,$Q$5,1),OFFSET(AG487,1-$Q$5,0,$Q$5,9),TRUE,TRUE),3,1),"")</f>
        <v/>
      </c>
      <c r="BL487" s="9">
        <f>IF(AND((ROW()-6)&lt;=$Q$3,ISNUMBER(AY486)),AY486/$Q$4+AZ486*AG487+BA486*AH487+BB486*AI487+BC486*AJ487+BD486*AK487+BE486*AL487+BF486*AM487+BG486*AN487+BH486*AO487,"")</f>
        <v/>
      </c>
      <c r="BM487">
        <f>IF(ISNUMBER(BL487),AVERAGE(OFFSET(AF486,1-$Q$5,0,$Q$5,1)),"")</f>
        <v/>
      </c>
      <c r="BN487">
        <f>IF(ISNUMBER(BL487),(AF487-BL487)^2,"")</f>
        <v/>
      </c>
      <c r="BO487">
        <f>IF(ISNUMBER(BL487),AF487^2,"")</f>
        <v/>
      </c>
      <c r="BP487">
        <f>IF(ISNUMBER(BL487),(AF487-BM487)^2,"")</f>
        <v/>
      </c>
    </row>
    <row r="488">
      <c r="O488">
        <f>IF($R488="","",IF($Q$1="Weekly",INT(($R488-2)/7),IF($Q$1="Quarterly",YEAR($R488)*4+ROUNDUP(MONTH($R488)/3),YEAR($R488)*12+MONTH($R488))))</f>
        <v/>
      </c>
      <c r="P488">
        <f>IF($R488="","",IF($R489="",1,IF($O488&lt;&gt;$O489,1,0)))</f>
        <v/>
      </c>
      <c r="Q488">
        <f>IF($P488=1,SUM($P$7:$P488),"")</f>
        <v/>
      </c>
      <c r="R488">
        <f>IF($A488="","",IF(ISNUMBER($A488),$A488,IFERROR(DATEVALUE($A488),NA())))</f>
        <v/>
      </c>
      <c r="S488" s="7">
        <f>IFERROR(INDEX($R$7:$R$60000,MATCH(ROW()-6,$Q$7:$Q$60000,0)),"")</f>
        <v/>
      </c>
      <c r="T488">
        <f>IFERROR(INDEX($B$7:$B$60000,MATCH(ROW()-6,$Q$7:$Q$60000,0))*1,"")</f>
        <v/>
      </c>
      <c r="U488">
        <f>IFERROR(INDEX($C$7:$C$60000,MATCH(ROW()-6,$Q$7:$Q$60000,0))*1,"")</f>
        <v/>
      </c>
      <c r="V488">
        <f>IFERROR(INDEX($D$7:$D$60000,MATCH(ROW()-6,$Q$7:$Q$60000,0))*1,"")</f>
        <v/>
      </c>
      <c r="W488">
        <f>IFERROR(INDEX($E$7:$E$60000,MATCH(ROW()-6,$Q$7:$Q$60000,0))*1,"")</f>
        <v/>
      </c>
      <c r="X488">
        <f>IFERROR(INDEX($F$7:$F$60000,MATCH(ROW()-6,$Q$7:$Q$60000,0))*1,"")</f>
        <v/>
      </c>
      <c r="Y488">
        <f>IFERROR(INDEX($G$7:$G$60000,MATCH(ROW()-6,$Q$7:$Q$60000,0))*1,"")</f>
        <v/>
      </c>
      <c r="Z488">
        <f>IFERROR(INDEX($H$7:$H$60000,MATCH(ROW()-6,$Q$7:$Q$60000,0))*1,"")</f>
        <v/>
      </c>
      <c r="AA488">
        <f>IFERROR(INDEX($I$7:$I$60000,MATCH(ROW()-6,$Q$7:$Q$60000,0))*1,"")</f>
        <v/>
      </c>
      <c r="AB488">
        <f>IFERROR(INDEX($J$7:$J$60000,MATCH(ROW()-6,$Q$7:$Q$60000,0))*1,"")</f>
        <v/>
      </c>
      <c r="AC488">
        <f>IFERROR(INDEX($K$7:$K$60000,MATCH(ROW()-6,$Q$7:$Q$60000,0))*1,"")</f>
        <v/>
      </c>
      <c r="AF488" s="9">
        <f>IF(OR($S488="",$S487=""),"",IF($B$5="diff",($T488-$T487),LN($T488/$T487)))</f>
        <v/>
      </c>
      <c r="AG488" s="9">
        <f>IF(OR($S488="",$S487=""),"",IF($C$5="diff",(U488-U487),LN(U488/U487)))</f>
        <v/>
      </c>
      <c r="AH488" s="9">
        <f>IF(OR($S488="",$S487=""),"",IF($D$5="diff",(V488-V487),LN(V488/V487)))</f>
        <v/>
      </c>
      <c r="AI488" s="9">
        <f>IF(OR($S488="",$S487=""),"",IF($E$5="diff",(W488-W487),LN(W488/W487)))</f>
        <v/>
      </c>
      <c r="AJ488" s="9">
        <f>IF(OR($S488="",$S487=""),"",IF($F$5="diff",(X488-X487),LN(X488/X487)))</f>
        <v/>
      </c>
      <c r="AK488" s="9">
        <f>IF(OR($S488="",$S487=""),"",IF($G$5="diff",(Y488-Y487),LN(Y488/Y487)))</f>
        <v/>
      </c>
      <c r="AL488" s="9">
        <f>IF(OR($S488="",$S487=""),"",IF($H$5="diff",(Z488-Z487),LN(Z488/Z487)))</f>
        <v/>
      </c>
      <c r="AM488" s="9">
        <f>IF(OR($S488="",$S487=""),"",IF($I$5="diff",(AA488-AA487),LN(AA488/AA487)))</f>
        <v/>
      </c>
      <c r="AN488" s="9">
        <f>IF(OR($S488="",$S487=""),"",IF($J$5="diff",(AB488-AB487),LN(AB488/AB487)))</f>
        <v/>
      </c>
      <c r="AO488" s="9">
        <f>IF(OR($S488="",$S487=""),"",IF($K$5="diff",(AC488-AC487),LN(AC488/AC487)))</f>
        <v/>
      </c>
      <c r="AR488" s="9">
        <f>IF($AF488="","",$AU$13+$AU$4*AG488+$AU$5*AH488+$AU$6*AI488+$AU$7*AJ488+$AU$8*AK488+$AU$9*AL488+$AU$10*AM488+$AU$11*AN488+$AU$12*AO488)</f>
        <v/>
      </c>
      <c r="AY488" s="10">
        <f>IF(AND((ROW()-7)&gt;=$Q$5,(ROW()-6)&lt;=$Q$3),INDEX(LINEST(OFFSET(AF488,1-$Q$5,0,$Q$5,1),OFFSET(AG488,1-$Q$5,0,$Q$5,9),TRUE,TRUE),1,10)*$Q$4,"")</f>
        <v/>
      </c>
      <c r="AZ488" s="9">
        <f>IF(AND((ROW()-7)&gt;=$Q$5,(ROW()-6)&lt;=$Q$3),INDEX(LINEST(OFFSET(AF488,1-$Q$5,0,$Q$5,1),OFFSET(AG488,1-$Q$5,0,$Q$5,9),TRUE,TRUE),1,9),"")</f>
        <v/>
      </c>
      <c r="BA488" s="9">
        <f>IF(AND((ROW()-7)&gt;=$Q$5,(ROW()-6)&lt;=$Q$3),INDEX(LINEST(OFFSET(AF488,1-$Q$5,0,$Q$5,1),OFFSET(AG488,1-$Q$5,0,$Q$5,9),TRUE,TRUE),1,8),"")</f>
        <v/>
      </c>
      <c r="BB488" s="9">
        <f>IF(AND((ROW()-7)&gt;=$Q$5,(ROW()-6)&lt;=$Q$3),INDEX(LINEST(OFFSET(AF488,1-$Q$5,0,$Q$5,1),OFFSET(AG488,1-$Q$5,0,$Q$5,9),TRUE,TRUE),1,7),"")</f>
        <v/>
      </c>
      <c r="BC488" s="9">
        <f>IF(AND((ROW()-7)&gt;=$Q$5,(ROW()-6)&lt;=$Q$3),INDEX(LINEST(OFFSET(AF488,1-$Q$5,0,$Q$5,1),OFFSET(AG488,1-$Q$5,0,$Q$5,9),TRUE,TRUE),1,6),"")</f>
        <v/>
      </c>
      <c r="BD488" s="9">
        <f>IF(AND((ROW()-7)&gt;=$Q$5,(ROW()-6)&lt;=$Q$3),INDEX(LINEST(OFFSET(AF488,1-$Q$5,0,$Q$5,1),OFFSET(AG488,1-$Q$5,0,$Q$5,9),TRUE,TRUE),1,5),"")</f>
        <v/>
      </c>
      <c r="BE488" s="9">
        <f>IF(AND((ROW()-7)&gt;=$Q$5,(ROW()-6)&lt;=$Q$3),INDEX(LINEST(OFFSET(AF488,1-$Q$5,0,$Q$5,1),OFFSET(AG488,1-$Q$5,0,$Q$5,9),TRUE,TRUE),1,4),"")</f>
        <v/>
      </c>
      <c r="BF488" s="9">
        <f>IF(AND((ROW()-7)&gt;=$Q$5,(ROW()-6)&lt;=$Q$3),INDEX(LINEST(OFFSET(AF488,1-$Q$5,0,$Q$5,1),OFFSET(AG488,1-$Q$5,0,$Q$5,9),TRUE,TRUE),1,3),"")</f>
        <v/>
      </c>
      <c r="BG488" s="9">
        <f>IF(AND((ROW()-7)&gt;=$Q$5,(ROW()-6)&lt;=$Q$3),INDEX(LINEST(OFFSET(AF488,1-$Q$5,0,$Q$5,1),OFFSET(AG488,1-$Q$5,0,$Q$5,9),TRUE,TRUE),1,2),"")</f>
        <v/>
      </c>
      <c r="BH488" s="9">
        <f>IF(AND((ROW()-7)&gt;=$Q$5,(ROW()-6)&lt;=$Q$3),INDEX(LINEST(OFFSET(AF488,1-$Q$5,0,$Q$5,1),OFFSET(AG488,1-$Q$5,0,$Q$5,9),TRUE,TRUE),1,1),"")</f>
        <v/>
      </c>
      <c r="BI488" s="10">
        <f>IF(AND((ROW()-7)&gt;=$Q$5,(ROW()-6)&lt;=$Q$3),INDEX(LINEST(OFFSET(AF488,1-$Q$5,0,$Q$5,1),OFFSET(AG488,1-$Q$5,0,$Q$5,9),TRUE,TRUE),3,1),"")</f>
        <v/>
      </c>
      <c r="BL488" s="9">
        <f>IF(AND((ROW()-6)&lt;=$Q$3,ISNUMBER(AY487)),AY487/$Q$4+AZ487*AG488+BA487*AH488+BB487*AI488+BC487*AJ488+BD487*AK488+BE487*AL488+BF487*AM488+BG487*AN488+BH487*AO488,"")</f>
        <v/>
      </c>
      <c r="BM488">
        <f>IF(ISNUMBER(BL488),AVERAGE(OFFSET(AF487,1-$Q$5,0,$Q$5,1)),"")</f>
        <v/>
      </c>
      <c r="BN488">
        <f>IF(ISNUMBER(BL488),(AF488-BL488)^2,"")</f>
        <v/>
      </c>
      <c r="BO488">
        <f>IF(ISNUMBER(BL488),AF488^2,"")</f>
        <v/>
      </c>
      <c r="BP488">
        <f>IF(ISNUMBER(BL488),(AF488-BM488)^2,"")</f>
        <v/>
      </c>
    </row>
    <row r="489">
      <c r="O489">
        <f>IF($R489="","",IF($Q$1="Weekly",INT(($R489-2)/7),IF($Q$1="Quarterly",YEAR($R489)*4+ROUNDUP(MONTH($R489)/3),YEAR($R489)*12+MONTH($R489))))</f>
        <v/>
      </c>
      <c r="P489">
        <f>IF($R489="","",IF($R490="",1,IF($O489&lt;&gt;$O490,1,0)))</f>
        <v/>
      </c>
      <c r="Q489">
        <f>IF($P489=1,SUM($P$7:$P489),"")</f>
        <v/>
      </c>
      <c r="R489">
        <f>IF($A489="","",IF(ISNUMBER($A489),$A489,IFERROR(DATEVALUE($A489),NA())))</f>
        <v/>
      </c>
      <c r="S489" s="7">
        <f>IFERROR(INDEX($R$7:$R$60000,MATCH(ROW()-6,$Q$7:$Q$60000,0)),"")</f>
        <v/>
      </c>
      <c r="T489">
        <f>IFERROR(INDEX($B$7:$B$60000,MATCH(ROW()-6,$Q$7:$Q$60000,0))*1,"")</f>
        <v/>
      </c>
      <c r="U489">
        <f>IFERROR(INDEX($C$7:$C$60000,MATCH(ROW()-6,$Q$7:$Q$60000,0))*1,"")</f>
        <v/>
      </c>
      <c r="V489">
        <f>IFERROR(INDEX($D$7:$D$60000,MATCH(ROW()-6,$Q$7:$Q$60000,0))*1,"")</f>
        <v/>
      </c>
      <c r="W489">
        <f>IFERROR(INDEX($E$7:$E$60000,MATCH(ROW()-6,$Q$7:$Q$60000,0))*1,"")</f>
        <v/>
      </c>
      <c r="X489">
        <f>IFERROR(INDEX($F$7:$F$60000,MATCH(ROW()-6,$Q$7:$Q$60000,0))*1,"")</f>
        <v/>
      </c>
      <c r="Y489">
        <f>IFERROR(INDEX($G$7:$G$60000,MATCH(ROW()-6,$Q$7:$Q$60000,0))*1,"")</f>
        <v/>
      </c>
      <c r="Z489">
        <f>IFERROR(INDEX($H$7:$H$60000,MATCH(ROW()-6,$Q$7:$Q$60000,0))*1,"")</f>
        <v/>
      </c>
      <c r="AA489">
        <f>IFERROR(INDEX($I$7:$I$60000,MATCH(ROW()-6,$Q$7:$Q$60000,0))*1,"")</f>
        <v/>
      </c>
      <c r="AB489">
        <f>IFERROR(INDEX($J$7:$J$60000,MATCH(ROW()-6,$Q$7:$Q$60000,0))*1,"")</f>
        <v/>
      </c>
      <c r="AC489">
        <f>IFERROR(INDEX($K$7:$K$60000,MATCH(ROW()-6,$Q$7:$Q$60000,0))*1,"")</f>
        <v/>
      </c>
      <c r="AF489" s="9">
        <f>IF(OR($S489="",$S488=""),"",IF($B$5="diff",($T489-$T488),LN($T489/$T488)))</f>
        <v/>
      </c>
      <c r="AG489" s="9">
        <f>IF(OR($S489="",$S488=""),"",IF($C$5="diff",(U489-U488),LN(U489/U488)))</f>
        <v/>
      </c>
      <c r="AH489" s="9">
        <f>IF(OR($S489="",$S488=""),"",IF($D$5="diff",(V489-V488),LN(V489/V488)))</f>
        <v/>
      </c>
      <c r="AI489" s="9">
        <f>IF(OR($S489="",$S488=""),"",IF($E$5="diff",(W489-W488),LN(W489/W488)))</f>
        <v/>
      </c>
      <c r="AJ489" s="9">
        <f>IF(OR($S489="",$S488=""),"",IF($F$5="diff",(X489-X488),LN(X489/X488)))</f>
        <v/>
      </c>
      <c r="AK489" s="9">
        <f>IF(OR($S489="",$S488=""),"",IF($G$5="diff",(Y489-Y488),LN(Y489/Y488)))</f>
        <v/>
      </c>
      <c r="AL489" s="9">
        <f>IF(OR($S489="",$S488=""),"",IF($H$5="diff",(Z489-Z488),LN(Z489/Z488)))</f>
        <v/>
      </c>
      <c r="AM489" s="9">
        <f>IF(OR($S489="",$S488=""),"",IF($I$5="diff",(AA489-AA488),LN(AA489/AA488)))</f>
        <v/>
      </c>
      <c r="AN489" s="9">
        <f>IF(OR($S489="",$S488=""),"",IF($J$5="diff",(AB489-AB488),LN(AB489/AB488)))</f>
        <v/>
      </c>
      <c r="AO489" s="9">
        <f>IF(OR($S489="",$S488=""),"",IF($K$5="diff",(AC489-AC488),LN(AC489/AC488)))</f>
        <v/>
      </c>
      <c r="AR489" s="9">
        <f>IF($AF489="","",$AU$13+$AU$4*AG489+$AU$5*AH489+$AU$6*AI489+$AU$7*AJ489+$AU$8*AK489+$AU$9*AL489+$AU$10*AM489+$AU$11*AN489+$AU$12*AO489)</f>
        <v/>
      </c>
      <c r="AY489" s="10">
        <f>IF(AND((ROW()-7)&gt;=$Q$5,(ROW()-6)&lt;=$Q$3),INDEX(LINEST(OFFSET(AF489,1-$Q$5,0,$Q$5,1),OFFSET(AG489,1-$Q$5,0,$Q$5,9),TRUE,TRUE),1,10)*$Q$4,"")</f>
        <v/>
      </c>
      <c r="AZ489" s="9">
        <f>IF(AND((ROW()-7)&gt;=$Q$5,(ROW()-6)&lt;=$Q$3),INDEX(LINEST(OFFSET(AF489,1-$Q$5,0,$Q$5,1),OFFSET(AG489,1-$Q$5,0,$Q$5,9),TRUE,TRUE),1,9),"")</f>
        <v/>
      </c>
      <c r="BA489" s="9">
        <f>IF(AND((ROW()-7)&gt;=$Q$5,(ROW()-6)&lt;=$Q$3),INDEX(LINEST(OFFSET(AF489,1-$Q$5,0,$Q$5,1),OFFSET(AG489,1-$Q$5,0,$Q$5,9),TRUE,TRUE),1,8),"")</f>
        <v/>
      </c>
      <c r="BB489" s="9">
        <f>IF(AND((ROW()-7)&gt;=$Q$5,(ROW()-6)&lt;=$Q$3),INDEX(LINEST(OFFSET(AF489,1-$Q$5,0,$Q$5,1),OFFSET(AG489,1-$Q$5,0,$Q$5,9),TRUE,TRUE),1,7),"")</f>
        <v/>
      </c>
      <c r="BC489" s="9">
        <f>IF(AND((ROW()-7)&gt;=$Q$5,(ROW()-6)&lt;=$Q$3),INDEX(LINEST(OFFSET(AF489,1-$Q$5,0,$Q$5,1),OFFSET(AG489,1-$Q$5,0,$Q$5,9),TRUE,TRUE),1,6),"")</f>
        <v/>
      </c>
      <c r="BD489" s="9">
        <f>IF(AND((ROW()-7)&gt;=$Q$5,(ROW()-6)&lt;=$Q$3),INDEX(LINEST(OFFSET(AF489,1-$Q$5,0,$Q$5,1),OFFSET(AG489,1-$Q$5,0,$Q$5,9),TRUE,TRUE),1,5),"")</f>
        <v/>
      </c>
      <c r="BE489" s="9">
        <f>IF(AND((ROW()-7)&gt;=$Q$5,(ROW()-6)&lt;=$Q$3),INDEX(LINEST(OFFSET(AF489,1-$Q$5,0,$Q$5,1),OFFSET(AG489,1-$Q$5,0,$Q$5,9),TRUE,TRUE),1,4),"")</f>
        <v/>
      </c>
      <c r="BF489" s="9">
        <f>IF(AND((ROW()-7)&gt;=$Q$5,(ROW()-6)&lt;=$Q$3),INDEX(LINEST(OFFSET(AF489,1-$Q$5,0,$Q$5,1),OFFSET(AG489,1-$Q$5,0,$Q$5,9),TRUE,TRUE),1,3),"")</f>
        <v/>
      </c>
      <c r="BG489" s="9">
        <f>IF(AND((ROW()-7)&gt;=$Q$5,(ROW()-6)&lt;=$Q$3),INDEX(LINEST(OFFSET(AF489,1-$Q$5,0,$Q$5,1),OFFSET(AG489,1-$Q$5,0,$Q$5,9),TRUE,TRUE),1,2),"")</f>
        <v/>
      </c>
      <c r="BH489" s="9">
        <f>IF(AND((ROW()-7)&gt;=$Q$5,(ROW()-6)&lt;=$Q$3),INDEX(LINEST(OFFSET(AF489,1-$Q$5,0,$Q$5,1),OFFSET(AG489,1-$Q$5,0,$Q$5,9),TRUE,TRUE),1,1),"")</f>
        <v/>
      </c>
      <c r="BI489" s="10">
        <f>IF(AND((ROW()-7)&gt;=$Q$5,(ROW()-6)&lt;=$Q$3),INDEX(LINEST(OFFSET(AF489,1-$Q$5,0,$Q$5,1),OFFSET(AG489,1-$Q$5,0,$Q$5,9),TRUE,TRUE),3,1),"")</f>
        <v/>
      </c>
      <c r="BL489" s="9">
        <f>IF(AND((ROW()-6)&lt;=$Q$3,ISNUMBER(AY488)),AY488/$Q$4+AZ488*AG489+BA488*AH489+BB488*AI489+BC488*AJ489+BD488*AK489+BE488*AL489+BF488*AM489+BG488*AN489+BH488*AO489,"")</f>
        <v/>
      </c>
      <c r="BM489">
        <f>IF(ISNUMBER(BL489),AVERAGE(OFFSET(AF488,1-$Q$5,0,$Q$5,1)),"")</f>
        <v/>
      </c>
      <c r="BN489">
        <f>IF(ISNUMBER(BL489),(AF489-BL489)^2,"")</f>
        <v/>
      </c>
      <c r="BO489">
        <f>IF(ISNUMBER(BL489),AF489^2,"")</f>
        <v/>
      </c>
      <c r="BP489">
        <f>IF(ISNUMBER(BL489),(AF489-BM489)^2,"")</f>
        <v/>
      </c>
    </row>
    <row r="490">
      <c r="O490">
        <f>IF($R490="","",IF($Q$1="Weekly",INT(($R490-2)/7),IF($Q$1="Quarterly",YEAR($R490)*4+ROUNDUP(MONTH($R490)/3),YEAR($R490)*12+MONTH($R490))))</f>
        <v/>
      </c>
      <c r="P490">
        <f>IF($R490="","",IF($R491="",1,IF($O490&lt;&gt;$O491,1,0)))</f>
        <v/>
      </c>
      <c r="Q490">
        <f>IF($P490=1,SUM($P$7:$P490),"")</f>
        <v/>
      </c>
      <c r="R490">
        <f>IF($A490="","",IF(ISNUMBER($A490),$A490,IFERROR(DATEVALUE($A490),NA())))</f>
        <v/>
      </c>
      <c r="S490" s="7">
        <f>IFERROR(INDEX($R$7:$R$60000,MATCH(ROW()-6,$Q$7:$Q$60000,0)),"")</f>
        <v/>
      </c>
      <c r="T490">
        <f>IFERROR(INDEX($B$7:$B$60000,MATCH(ROW()-6,$Q$7:$Q$60000,0))*1,"")</f>
        <v/>
      </c>
      <c r="U490">
        <f>IFERROR(INDEX($C$7:$C$60000,MATCH(ROW()-6,$Q$7:$Q$60000,0))*1,"")</f>
        <v/>
      </c>
      <c r="V490">
        <f>IFERROR(INDEX($D$7:$D$60000,MATCH(ROW()-6,$Q$7:$Q$60000,0))*1,"")</f>
        <v/>
      </c>
      <c r="W490">
        <f>IFERROR(INDEX($E$7:$E$60000,MATCH(ROW()-6,$Q$7:$Q$60000,0))*1,"")</f>
        <v/>
      </c>
      <c r="X490">
        <f>IFERROR(INDEX($F$7:$F$60000,MATCH(ROW()-6,$Q$7:$Q$60000,0))*1,"")</f>
        <v/>
      </c>
      <c r="Y490">
        <f>IFERROR(INDEX($G$7:$G$60000,MATCH(ROW()-6,$Q$7:$Q$60000,0))*1,"")</f>
        <v/>
      </c>
      <c r="Z490">
        <f>IFERROR(INDEX($H$7:$H$60000,MATCH(ROW()-6,$Q$7:$Q$60000,0))*1,"")</f>
        <v/>
      </c>
      <c r="AA490">
        <f>IFERROR(INDEX($I$7:$I$60000,MATCH(ROW()-6,$Q$7:$Q$60000,0))*1,"")</f>
        <v/>
      </c>
      <c r="AB490">
        <f>IFERROR(INDEX($J$7:$J$60000,MATCH(ROW()-6,$Q$7:$Q$60000,0))*1,"")</f>
        <v/>
      </c>
      <c r="AC490">
        <f>IFERROR(INDEX($K$7:$K$60000,MATCH(ROW()-6,$Q$7:$Q$60000,0))*1,"")</f>
        <v/>
      </c>
      <c r="AF490" s="9">
        <f>IF(OR($S490="",$S489=""),"",IF($B$5="diff",($T490-$T489),LN($T490/$T489)))</f>
        <v/>
      </c>
      <c r="AG490" s="9">
        <f>IF(OR($S490="",$S489=""),"",IF($C$5="diff",(U490-U489),LN(U490/U489)))</f>
        <v/>
      </c>
      <c r="AH490" s="9">
        <f>IF(OR($S490="",$S489=""),"",IF($D$5="diff",(V490-V489),LN(V490/V489)))</f>
        <v/>
      </c>
      <c r="AI490" s="9">
        <f>IF(OR($S490="",$S489=""),"",IF($E$5="diff",(W490-W489),LN(W490/W489)))</f>
        <v/>
      </c>
      <c r="AJ490" s="9">
        <f>IF(OR($S490="",$S489=""),"",IF($F$5="diff",(X490-X489),LN(X490/X489)))</f>
        <v/>
      </c>
      <c r="AK490" s="9">
        <f>IF(OR($S490="",$S489=""),"",IF($G$5="diff",(Y490-Y489),LN(Y490/Y489)))</f>
        <v/>
      </c>
      <c r="AL490" s="9">
        <f>IF(OR($S490="",$S489=""),"",IF($H$5="diff",(Z490-Z489),LN(Z490/Z489)))</f>
        <v/>
      </c>
      <c r="AM490" s="9">
        <f>IF(OR($S490="",$S489=""),"",IF($I$5="diff",(AA490-AA489),LN(AA490/AA489)))</f>
        <v/>
      </c>
      <c r="AN490" s="9">
        <f>IF(OR($S490="",$S489=""),"",IF($J$5="diff",(AB490-AB489),LN(AB490/AB489)))</f>
        <v/>
      </c>
      <c r="AO490" s="9">
        <f>IF(OR($S490="",$S489=""),"",IF($K$5="diff",(AC490-AC489),LN(AC490/AC489)))</f>
        <v/>
      </c>
      <c r="AR490" s="9">
        <f>IF($AF490="","",$AU$13+$AU$4*AG490+$AU$5*AH490+$AU$6*AI490+$AU$7*AJ490+$AU$8*AK490+$AU$9*AL490+$AU$10*AM490+$AU$11*AN490+$AU$12*AO490)</f>
        <v/>
      </c>
      <c r="AY490" s="10">
        <f>IF(AND((ROW()-7)&gt;=$Q$5,(ROW()-6)&lt;=$Q$3),INDEX(LINEST(OFFSET(AF490,1-$Q$5,0,$Q$5,1),OFFSET(AG490,1-$Q$5,0,$Q$5,9),TRUE,TRUE),1,10)*$Q$4,"")</f>
        <v/>
      </c>
      <c r="AZ490" s="9">
        <f>IF(AND((ROW()-7)&gt;=$Q$5,(ROW()-6)&lt;=$Q$3),INDEX(LINEST(OFFSET(AF490,1-$Q$5,0,$Q$5,1),OFFSET(AG490,1-$Q$5,0,$Q$5,9),TRUE,TRUE),1,9),"")</f>
        <v/>
      </c>
      <c r="BA490" s="9">
        <f>IF(AND((ROW()-7)&gt;=$Q$5,(ROW()-6)&lt;=$Q$3),INDEX(LINEST(OFFSET(AF490,1-$Q$5,0,$Q$5,1),OFFSET(AG490,1-$Q$5,0,$Q$5,9),TRUE,TRUE),1,8),"")</f>
        <v/>
      </c>
      <c r="BB490" s="9">
        <f>IF(AND((ROW()-7)&gt;=$Q$5,(ROW()-6)&lt;=$Q$3),INDEX(LINEST(OFFSET(AF490,1-$Q$5,0,$Q$5,1),OFFSET(AG490,1-$Q$5,0,$Q$5,9),TRUE,TRUE),1,7),"")</f>
        <v/>
      </c>
      <c r="BC490" s="9">
        <f>IF(AND((ROW()-7)&gt;=$Q$5,(ROW()-6)&lt;=$Q$3),INDEX(LINEST(OFFSET(AF490,1-$Q$5,0,$Q$5,1),OFFSET(AG490,1-$Q$5,0,$Q$5,9),TRUE,TRUE),1,6),"")</f>
        <v/>
      </c>
      <c r="BD490" s="9">
        <f>IF(AND((ROW()-7)&gt;=$Q$5,(ROW()-6)&lt;=$Q$3),INDEX(LINEST(OFFSET(AF490,1-$Q$5,0,$Q$5,1),OFFSET(AG490,1-$Q$5,0,$Q$5,9),TRUE,TRUE),1,5),"")</f>
        <v/>
      </c>
      <c r="BE490" s="9">
        <f>IF(AND((ROW()-7)&gt;=$Q$5,(ROW()-6)&lt;=$Q$3),INDEX(LINEST(OFFSET(AF490,1-$Q$5,0,$Q$5,1),OFFSET(AG490,1-$Q$5,0,$Q$5,9),TRUE,TRUE),1,4),"")</f>
        <v/>
      </c>
      <c r="BF490" s="9">
        <f>IF(AND((ROW()-7)&gt;=$Q$5,(ROW()-6)&lt;=$Q$3),INDEX(LINEST(OFFSET(AF490,1-$Q$5,0,$Q$5,1),OFFSET(AG490,1-$Q$5,0,$Q$5,9),TRUE,TRUE),1,3),"")</f>
        <v/>
      </c>
      <c r="BG490" s="9">
        <f>IF(AND((ROW()-7)&gt;=$Q$5,(ROW()-6)&lt;=$Q$3),INDEX(LINEST(OFFSET(AF490,1-$Q$5,0,$Q$5,1),OFFSET(AG490,1-$Q$5,0,$Q$5,9),TRUE,TRUE),1,2),"")</f>
        <v/>
      </c>
      <c r="BH490" s="9">
        <f>IF(AND((ROW()-7)&gt;=$Q$5,(ROW()-6)&lt;=$Q$3),INDEX(LINEST(OFFSET(AF490,1-$Q$5,0,$Q$5,1),OFFSET(AG490,1-$Q$5,0,$Q$5,9),TRUE,TRUE),1,1),"")</f>
        <v/>
      </c>
      <c r="BI490" s="10">
        <f>IF(AND((ROW()-7)&gt;=$Q$5,(ROW()-6)&lt;=$Q$3),INDEX(LINEST(OFFSET(AF490,1-$Q$5,0,$Q$5,1),OFFSET(AG490,1-$Q$5,0,$Q$5,9),TRUE,TRUE),3,1),"")</f>
        <v/>
      </c>
      <c r="BL490" s="9">
        <f>IF(AND((ROW()-6)&lt;=$Q$3,ISNUMBER(AY489)),AY489/$Q$4+AZ489*AG490+BA489*AH490+BB489*AI490+BC489*AJ490+BD489*AK490+BE489*AL490+BF489*AM490+BG489*AN490+BH489*AO490,"")</f>
        <v/>
      </c>
      <c r="BM490">
        <f>IF(ISNUMBER(BL490),AVERAGE(OFFSET(AF489,1-$Q$5,0,$Q$5,1)),"")</f>
        <v/>
      </c>
      <c r="BN490">
        <f>IF(ISNUMBER(BL490),(AF490-BL490)^2,"")</f>
        <v/>
      </c>
      <c r="BO490">
        <f>IF(ISNUMBER(BL490),AF490^2,"")</f>
        <v/>
      </c>
      <c r="BP490">
        <f>IF(ISNUMBER(BL490),(AF490-BM490)^2,"")</f>
        <v/>
      </c>
    </row>
    <row r="491">
      <c r="O491">
        <f>IF($R491="","",IF($Q$1="Weekly",INT(($R491-2)/7),IF($Q$1="Quarterly",YEAR($R491)*4+ROUNDUP(MONTH($R491)/3),YEAR($R491)*12+MONTH($R491))))</f>
        <v/>
      </c>
      <c r="P491">
        <f>IF($R491="","",IF($R492="",1,IF($O491&lt;&gt;$O492,1,0)))</f>
        <v/>
      </c>
      <c r="Q491">
        <f>IF($P491=1,SUM($P$7:$P491),"")</f>
        <v/>
      </c>
      <c r="R491">
        <f>IF($A491="","",IF(ISNUMBER($A491),$A491,IFERROR(DATEVALUE($A491),NA())))</f>
        <v/>
      </c>
      <c r="S491" s="7">
        <f>IFERROR(INDEX($R$7:$R$60000,MATCH(ROW()-6,$Q$7:$Q$60000,0)),"")</f>
        <v/>
      </c>
      <c r="T491">
        <f>IFERROR(INDEX($B$7:$B$60000,MATCH(ROW()-6,$Q$7:$Q$60000,0))*1,"")</f>
        <v/>
      </c>
      <c r="U491">
        <f>IFERROR(INDEX($C$7:$C$60000,MATCH(ROW()-6,$Q$7:$Q$60000,0))*1,"")</f>
        <v/>
      </c>
      <c r="V491">
        <f>IFERROR(INDEX($D$7:$D$60000,MATCH(ROW()-6,$Q$7:$Q$60000,0))*1,"")</f>
        <v/>
      </c>
      <c r="W491">
        <f>IFERROR(INDEX($E$7:$E$60000,MATCH(ROW()-6,$Q$7:$Q$60000,0))*1,"")</f>
        <v/>
      </c>
      <c r="X491">
        <f>IFERROR(INDEX($F$7:$F$60000,MATCH(ROW()-6,$Q$7:$Q$60000,0))*1,"")</f>
        <v/>
      </c>
      <c r="Y491">
        <f>IFERROR(INDEX($G$7:$G$60000,MATCH(ROW()-6,$Q$7:$Q$60000,0))*1,"")</f>
        <v/>
      </c>
      <c r="Z491">
        <f>IFERROR(INDEX($H$7:$H$60000,MATCH(ROW()-6,$Q$7:$Q$60000,0))*1,"")</f>
        <v/>
      </c>
      <c r="AA491">
        <f>IFERROR(INDEX($I$7:$I$60000,MATCH(ROW()-6,$Q$7:$Q$60000,0))*1,"")</f>
        <v/>
      </c>
      <c r="AB491">
        <f>IFERROR(INDEX($J$7:$J$60000,MATCH(ROW()-6,$Q$7:$Q$60000,0))*1,"")</f>
        <v/>
      </c>
      <c r="AC491">
        <f>IFERROR(INDEX($K$7:$K$60000,MATCH(ROW()-6,$Q$7:$Q$60000,0))*1,"")</f>
        <v/>
      </c>
      <c r="AF491" s="9">
        <f>IF(OR($S491="",$S490=""),"",IF($B$5="diff",($T491-$T490),LN($T491/$T490)))</f>
        <v/>
      </c>
      <c r="AG491" s="9">
        <f>IF(OR($S491="",$S490=""),"",IF($C$5="diff",(U491-U490),LN(U491/U490)))</f>
        <v/>
      </c>
      <c r="AH491" s="9">
        <f>IF(OR($S491="",$S490=""),"",IF($D$5="diff",(V491-V490),LN(V491/V490)))</f>
        <v/>
      </c>
      <c r="AI491" s="9">
        <f>IF(OR($S491="",$S490=""),"",IF($E$5="diff",(W491-W490),LN(W491/W490)))</f>
        <v/>
      </c>
      <c r="AJ491" s="9">
        <f>IF(OR($S491="",$S490=""),"",IF($F$5="diff",(X491-X490),LN(X491/X490)))</f>
        <v/>
      </c>
      <c r="AK491" s="9">
        <f>IF(OR($S491="",$S490=""),"",IF($G$5="diff",(Y491-Y490),LN(Y491/Y490)))</f>
        <v/>
      </c>
      <c r="AL491" s="9">
        <f>IF(OR($S491="",$S490=""),"",IF($H$5="diff",(Z491-Z490),LN(Z491/Z490)))</f>
        <v/>
      </c>
      <c r="AM491" s="9">
        <f>IF(OR($S491="",$S490=""),"",IF($I$5="diff",(AA491-AA490),LN(AA491/AA490)))</f>
        <v/>
      </c>
      <c r="AN491" s="9">
        <f>IF(OR($S491="",$S490=""),"",IF($J$5="diff",(AB491-AB490),LN(AB491/AB490)))</f>
        <v/>
      </c>
      <c r="AO491" s="9">
        <f>IF(OR($S491="",$S490=""),"",IF($K$5="diff",(AC491-AC490),LN(AC491/AC490)))</f>
        <v/>
      </c>
      <c r="AR491" s="9">
        <f>IF($AF491="","",$AU$13+$AU$4*AG491+$AU$5*AH491+$AU$6*AI491+$AU$7*AJ491+$AU$8*AK491+$AU$9*AL491+$AU$10*AM491+$AU$11*AN491+$AU$12*AO491)</f>
        <v/>
      </c>
      <c r="AY491" s="10">
        <f>IF(AND((ROW()-7)&gt;=$Q$5,(ROW()-6)&lt;=$Q$3),INDEX(LINEST(OFFSET(AF491,1-$Q$5,0,$Q$5,1),OFFSET(AG491,1-$Q$5,0,$Q$5,9),TRUE,TRUE),1,10)*$Q$4,"")</f>
        <v/>
      </c>
      <c r="AZ491" s="9">
        <f>IF(AND((ROW()-7)&gt;=$Q$5,(ROW()-6)&lt;=$Q$3),INDEX(LINEST(OFFSET(AF491,1-$Q$5,0,$Q$5,1),OFFSET(AG491,1-$Q$5,0,$Q$5,9),TRUE,TRUE),1,9),"")</f>
        <v/>
      </c>
      <c r="BA491" s="9">
        <f>IF(AND((ROW()-7)&gt;=$Q$5,(ROW()-6)&lt;=$Q$3),INDEX(LINEST(OFFSET(AF491,1-$Q$5,0,$Q$5,1),OFFSET(AG491,1-$Q$5,0,$Q$5,9),TRUE,TRUE),1,8),"")</f>
        <v/>
      </c>
      <c r="BB491" s="9">
        <f>IF(AND((ROW()-7)&gt;=$Q$5,(ROW()-6)&lt;=$Q$3),INDEX(LINEST(OFFSET(AF491,1-$Q$5,0,$Q$5,1),OFFSET(AG491,1-$Q$5,0,$Q$5,9),TRUE,TRUE),1,7),"")</f>
        <v/>
      </c>
      <c r="BC491" s="9">
        <f>IF(AND((ROW()-7)&gt;=$Q$5,(ROW()-6)&lt;=$Q$3),INDEX(LINEST(OFFSET(AF491,1-$Q$5,0,$Q$5,1),OFFSET(AG491,1-$Q$5,0,$Q$5,9),TRUE,TRUE),1,6),"")</f>
        <v/>
      </c>
      <c r="BD491" s="9">
        <f>IF(AND((ROW()-7)&gt;=$Q$5,(ROW()-6)&lt;=$Q$3),INDEX(LINEST(OFFSET(AF491,1-$Q$5,0,$Q$5,1),OFFSET(AG491,1-$Q$5,0,$Q$5,9),TRUE,TRUE),1,5),"")</f>
        <v/>
      </c>
      <c r="BE491" s="9">
        <f>IF(AND((ROW()-7)&gt;=$Q$5,(ROW()-6)&lt;=$Q$3),INDEX(LINEST(OFFSET(AF491,1-$Q$5,0,$Q$5,1),OFFSET(AG491,1-$Q$5,0,$Q$5,9),TRUE,TRUE),1,4),"")</f>
        <v/>
      </c>
      <c r="BF491" s="9">
        <f>IF(AND((ROW()-7)&gt;=$Q$5,(ROW()-6)&lt;=$Q$3),INDEX(LINEST(OFFSET(AF491,1-$Q$5,0,$Q$5,1),OFFSET(AG491,1-$Q$5,0,$Q$5,9),TRUE,TRUE),1,3),"")</f>
        <v/>
      </c>
      <c r="BG491" s="9">
        <f>IF(AND((ROW()-7)&gt;=$Q$5,(ROW()-6)&lt;=$Q$3),INDEX(LINEST(OFFSET(AF491,1-$Q$5,0,$Q$5,1),OFFSET(AG491,1-$Q$5,0,$Q$5,9),TRUE,TRUE),1,2),"")</f>
        <v/>
      </c>
      <c r="BH491" s="9">
        <f>IF(AND((ROW()-7)&gt;=$Q$5,(ROW()-6)&lt;=$Q$3),INDEX(LINEST(OFFSET(AF491,1-$Q$5,0,$Q$5,1),OFFSET(AG491,1-$Q$5,0,$Q$5,9),TRUE,TRUE),1,1),"")</f>
        <v/>
      </c>
      <c r="BI491" s="10">
        <f>IF(AND((ROW()-7)&gt;=$Q$5,(ROW()-6)&lt;=$Q$3),INDEX(LINEST(OFFSET(AF491,1-$Q$5,0,$Q$5,1),OFFSET(AG491,1-$Q$5,0,$Q$5,9),TRUE,TRUE),3,1),"")</f>
        <v/>
      </c>
      <c r="BL491" s="9">
        <f>IF(AND((ROW()-6)&lt;=$Q$3,ISNUMBER(AY490)),AY490/$Q$4+AZ490*AG491+BA490*AH491+BB490*AI491+BC490*AJ491+BD490*AK491+BE490*AL491+BF490*AM491+BG490*AN491+BH490*AO491,"")</f>
        <v/>
      </c>
      <c r="BM491">
        <f>IF(ISNUMBER(BL491),AVERAGE(OFFSET(AF490,1-$Q$5,0,$Q$5,1)),"")</f>
        <v/>
      </c>
      <c r="BN491">
        <f>IF(ISNUMBER(BL491),(AF491-BL491)^2,"")</f>
        <v/>
      </c>
      <c r="BO491">
        <f>IF(ISNUMBER(BL491),AF491^2,"")</f>
        <v/>
      </c>
      <c r="BP491">
        <f>IF(ISNUMBER(BL491),(AF491-BM491)^2,"")</f>
        <v/>
      </c>
    </row>
    <row r="492">
      <c r="O492">
        <f>IF($R492="","",IF($Q$1="Weekly",INT(($R492-2)/7),IF($Q$1="Quarterly",YEAR($R492)*4+ROUNDUP(MONTH($R492)/3),YEAR($R492)*12+MONTH($R492))))</f>
        <v/>
      </c>
      <c r="P492">
        <f>IF($R492="","",IF($R493="",1,IF($O492&lt;&gt;$O493,1,0)))</f>
        <v/>
      </c>
      <c r="Q492">
        <f>IF($P492=1,SUM($P$7:$P492),"")</f>
        <v/>
      </c>
      <c r="R492">
        <f>IF($A492="","",IF(ISNUMBER($A492),$A492,IFERROR(DATEVALUE($A492),NA())))</f>
        <v/>
      </c>
      <c r="S492" s="7">
        <f>IFERROR(INDEX($R$7:$R$60000,MATCH(ROW()-6,$Q$7:$Q$60000,0)),"")</f>
        <v/>
      </c>
      <c r="T492">
        <f>IFERROR(INDEX($B$7:$B$60000,MATCH(ROW()-6,$Q$7:$Q$60000,0))*1,"")</f>
        <v/>
      </c>
      <c r="U492">
        <f>IFERROR(INDEX($C$7:$C$60000,MATCH(ROW()-6,$Q$7:$Q$60000,0))*1,"")</f>
        <v/>
      </c>
      <c r="V492">
        <f>IFERROR(INDEX($D$7:$D$60000,MATCH(ROW()-6,$Q$7:$Q$60000,0))*1,"")</f>
        <v/>
      </c>
      <c r="W492">
        <f>IFERROR(INDEX($E$7:$E$60000,MATCH(ROW()-6,$Q$7:$Q$60000,0))*1,"")</f>
        <v/>
      </c>
      <c r="X492">
        <f>IFERROR(INDEX($F$7:$F$60000,MATCH(ROW()-6,$Q$7:$Q$60000,0))*1,"")</f>
        <v/>
      </c>
      <c r="Y492">
        <f>IFERROR(INDEX($G$7:$G$60000,MATCH(ROW()-6,$Q$7:$Q$60000,0))*1,"")</f>
        <v/>
      </c>
      <c r="Z492">
        <f>IFERROR(INDEX($H$7:$H$60000,MATCH(ROW()-6,$Q$7:$Q$60000,0))*1,"")</f>
        <v/>
      </c>
      <c r="AA492">
        <f>IFERROR(INDEX($I$7:$I$60000,MATCH(ROW()-6,$Q$7:$Q$60000,0))*1,"")</f>
        <v/>
      </c>
      <c r="AB492">
        <f>IFERROR(INDEX($J$7:$J$60000,MATCH(ROW()-6,$Q$7:$Q$60000,0))*1,"")</f>
        <v/>
      </c>
      <c r="AC492">
        <f>IFERROR(INDEX($K$7:$K$60000,MATCH(ROW()-6,$Q$7:$Q$60000,0))*1,"")</f>
        <v/>
      </c>
      <c r="AF492" s="9">
        <f>IF(OR($S492="",$S491=""),"",IF($B$5="diff",($T492-$T491),LN($T492/$T491)))</f>
        <v/>
      </c>
      <c r="AG492" s="9">
        <f>IF(OR($S492="",$S491=""),"",IF($C$5="diff",(U492-U491),LN(U492/U491)))</f>
        <v/>
      </c>
      <c r="AH492" s="9">
        <f>IF(OR($S492="",$S491=""),"",IF($D$5="diff",(V492-V491),LN(V492/V491)))</f>
        <v/>
      </c>
      <c r="AI492" s="9">
        <f>IF(OR($S492="",$S491=""),"",IF($E$5="diff",(W492-W491),LN(W492/W491)))</f>
        <v/>
      </c>
      <c r="AJ492" s="9">
        <f>IF(OR($S492="",$S491=""),"",IF($F$5="diff",(X492-X491),LN(X492/X491)))</f>
        <v/>
      </c>
      <c r="AK492" s="9">
        <f>IF(OR($S492="",$S491=""),"",IF($G$5="diff",(Y492-Y491),LN(Y492/Y491)))</f>
        <v/>
      </c>
      <c r="AL492" s="9">
        <f>IF(OR($S492="",$S491=""),"",IF($H$5="diff",(Z492-Z491),LN(Z492/Z491)))</f>
        <v/>
      </c>
      <c r="AM492" s="9">
        <f>IF(OR($S492="",$S491=""),"",IF($I$5="diff",(AA492-AA491),LN(AA492/AA491)))</f>
        <v/>
      </c>
      <c r="AN492" s="9">
        <f>IF(OR($S492="",$S491=""),"",IF($J$5="diff",(AB492-AB491),LN(AB492/AB491)))</f>
        <v/>
      </c>
      <c r="AO492" s="9">
        <f>IF(OR($S492="",$S491=""),"",IF($K$5="diff",(AC492-AC491),LN(AC492/AC491)))</f>
        <v/>
      </c>
      <c r="AR492" s="9">
        <f>IF($AF492="","",$AU$13+$AU$4*AG492+$AU$5*AH492+$AU$6*AI492+$AU$7*AJ492+$AU$8*AK492+$AU$9*AL492+$AU$10*AM492+$AU$11*AN492+$AU$12*AO492)</f>
        <v/>
      </c>
      <c r="AY492" s="10">
        <f>IF(AND((ROW()-7)&gt;=$Q$5,(ROW()-6)&lt;=$Q$3),INDEX(LINEST(OFFSET(AF492,1-$Q$5,0,$Q$5,1),OFFSET(AG492,1-$Q$5,0,$Q$5,9),TRUE,TRUE),1,10)*$Q$4,"")</f>
        <v/>
      </c>
      <c r="AZ492" s="9">
        <f>IF(AND((ROW()-7)&gt;=$Q$5,(ROW()-6)&lt;=$Q$3),INDEX(LINEST(OFFSET(AF492,1-$Q$5,0,$Q$5,1),OFFSET(AG492,1-$Q$5,0,$Q$5,9),TRUE,TRUE),1,9),"")</f>
        <v/>
      </c>
      <c r="BA492" s="9">
        <f>IF(AND((ROW()-7)&gt;=$Q$5,(ROW()-6)&lt;=$Q$3),INDEX(LINEST(OFFSET(AF492,1-$Q$5,0,$Q$5,1),OFFSET(AG492,1-$Q$5,0,$Q$5,9),TRUE,TRUE),1,8),"")</f>
        <v/>
      </c>
      <c r="BB492" s="9">
        <f>IF(AND((ROW()-7)&gt;=$Q$5,(ROW()-6)&lt;=$Q$3),INDEX(LINEST(OFFSET(AF492,1-$Q$5,0,$Q$5,1),OFFSET(AG492,1-$Q$5,0,$Q$5,9),TRUE,TRUE),1,7),"")</f>
        <v/>
      </c>
      <c r="BC492" s="9">
        <f>IF(AND((ROW()-7)&gt;=$Q$5,(ROW()-6)&lt;=$Q$3),INDEX(LINEST(OFFSET(AF492,1-$Q$5,0,$Q$5,1),OFFSET(AG492,1-$Q$5,0,$Q$5,9),TRUE,TRUE),1,6),"")</f>
        <v/>
      </c>
      <c r="BD492" s="9">
        <f>IF(AND((ROW()-7)&gt;=$Q$5,(ROW()-6)&lt;=$Q$3),INDEX(LINEST(OFFSET(AF492,1-$Q$5,0,$Q$5,1),OFFSET(AG492,1-$Q$5,0,$Q$5,9),TRUE,TRUE),1,5),"")</f>
        <v/>
      </c>
      <c r="BE492" s="9">
        <f>IF(AND((ROW()-7)&gt;=$Q$5,(ROW()-6)&lt;=$Q$3),INDEX(LINEST(OFFSET(AF492,1-$Q$5,0,$Q$5,1),OFFSET(AG492,1-$Q$5,0,$Q$5,9),TRUE,TRUE),1,4),"")</f>
        <v/>
      </c>
      <c r="BF492" s="9">
        <f>IF(AND((ROW()-7)&gt;=$Q$5,(ROW()-6)&lt;=$Q$3),INDEX(LINEST(OFFSET(AF492,1-$Q$5,0,$Q$5,1),OFFSET(AG492,1-$Q$5,0,$Q$5,9),TRUE,TRUE),1,3),"")</f>
        <v/>
      </c>
      <c r="BG492" s="9">
        <f>IF(AND((ROW()-7)&gt;=$Q$5,(ROW()-6)&lt;=$Q$3),INDEX(LINEST(OFFSET(AF492,1-$Q$5,0,$Q$5,1),OFFSET(AG492,1-$Q$5,0,$Q$5,9),TRUE,TRUE),1,2),"")</f>
        <v/>
      </c>
      <c r="BH492" s="9">
        <f>IF(AND((ROW()-7)&gt;=$Q$5,(ROW()-6)&lt;=$Q$3),INDEX(LINEST(OFFSET(AF492,1-$Q$5,0,$Q$5,1),OFFSET(AG492,1-$Q$5,0,$Q$5,9),TRUE,TRUE),1,1),"")</f>
        <v/>
      </c>
      <c r="BI492" s="10">
        <f>IF(AND((ROW()-7)&gt;=$Q$5,(ROW()-6)&lt;=$Q$3),INDEX(LINEST(OFFSET(AF492,1-$Q$5,0,$Q$5,1),OFFSET(AG492,1-$Q$5,0,$Q$5,9),TRUE,TRUE),3,1),"")</f>
        <v/>
      </c>
      <c r="BL492" s="9">
        <f>IF(AND((ROW()-6)&lt;=$Q$3,ISNUMBER(AY491)),AY491/$Q$4+AZ491*AG492+BA491*AH492+BB491*AI492+BC491*AJ492+BD491*AK492+BE491*AL492+BF491*AM492+BG491*AN492+BH491*AO492,"")</f>
        <v/>
      </c>
      <c r="BM492">
        <f>IF(ISNUMBER(BL492),AVERAGE(OFFSET(AF491,1-$Q$5,0,$Q$5,1)),"")</f>
        <v/>
      </c>
      <c r="BN492">
        <f>IF(ISNUMBER(BL492),(AF492-BL492)^2,"")</f>
        <v/>
      </c>
      <c r="BO492">
        <f>IF(ISNUMBER(BL492),AF492^2,"")</f>
        <v/>
      </c>
      <c r="BP492">
        <f>IF(ISNUMBER(BL492),(AF492-BM492)^2,"")</f>
        <v/>
      </c>
    </row>
    <row r="493">
      <c r="O493">
        <f>IF($R493="","",IF($Q$1="Weekly",INT(($R493-2)/7),IF($Q$1="Quarterly",YEAR($R493)*4+ROUNDUP(MONTH($R493)/3),YEAR($R493)*12+MONTH($R493))))</f>
        <v/>
      </c>
      <c r="P493">
        <f>IF($R493="","",IF($R494="",1,IF($O493&lt;&gt;$O494,1,0)))</f>
        <v/>
      </c>
      <c r="Q493">
        <f>IF($P493=1,SUM($P$7:$P493),"")</f>
        <v/>
      </c>
      <c r="R493">
        <f>IF($A493="","",IF(ISNUMBER($A493),$A493,IFERROR(DATEVALUE($A493),NA())))</f>
        <v/>
      </c>
      <c r="S493" s="7">
        <f>IFERROR(INDEX($R$7:$R$60000,MATCH(ROW()-6,$Q$7:$Q$60000,0)),"")</f>
        <v/>
      </c>
      <c r="T493">
        <f>IFERROR(INDEX($B$7:$B$60000,MATCH(ROW()-6,$Q$7:$Q$60000,0))*1,"")</f>
        <v/>
      </c>
      <c r="U493">
        <f>IFERROR(INDEX($C$7:$C$60000,MATCH(ROW()-6,$Q$7:$Q$60000,0))*1,"")</f>
        <v/>
      </c>
      <c r="V493">
        <f>IFERROR(INDEX($D$7:$D$60000,MATCH(ROW()-6,$Q$7:$Q$60000,0))*1,"")</f>
        <v/>
      </c>
      <c r="W493">
        <f>IFERROR(INDEX($E$7:$E$60000,MATCH(ROW()-6,$Q$7:$Q$60000,0))*1,"")</f>
        <v/>
      </c>
      <c r="X493">
        <f>IFERROR(INDEX($F$7:$F$60000,MATCH(ROW()-6,$Q$7:$Q$60000,0))*1,"")</f>
        <v/>
      </c>
      <c r="Y493">
        <f>IFERROR(INDEX($G$7:$G$60000,MATCH(ROW()-6,$Q$7:$Q$60000,0))*1,"")</f>
        <v/>
      </c>
      <c r="Z493">
        <f>IFERROR(INDEX($H$7:$H$60000,MATCH(ROW()-6,$Q$7:$Q$60000,0))*1,"")</f>
        <v/>
      </c>
      <c r="AA493">
        <f>IFERROR(INDEX($I$7:$I$60000,MATCH(ROW()-6,$Q$7:$Q$60000,0))*1,"")</f>
        <v/>
      </c>
      <c r="AB493">
        <f>IFERROR(INDEX($J$7:$J$60000,MATCH(ROW()-6,$Q$7:$Q$60000,0))*1,"")</f>
        <v/>
      </c>
      <c r="AC493">
        <f>IFERROR(INDEX($K$7:$K$60000,MATCH(ROW()-6,$Q$7:$Q$60000,0))*1,"")</f>
        <v/>
      </c>
      <c r="AF493" s="9">
        <f>IF(OR($S493="",$S492=""),"",IF($B$5="diff",($T493-$T492),LN($T493/$T492)))</f>
        <v/>
      </c>
      <c r="AG493" s="9">
        <f>IF(OR($S493="",$S492=""),"",IF($C$5="diff",(U493-U492),LN(U493/U492)))</f>
        <v/>
      </c>
      <c r="AH493" s="9">
        <f>IF(OR($S493="",$S492=""),"",IF($D$5="diff",(V493-V492),LN(V493/V492)))</f>
        <v/>
      </c>
      <c r="AI493" s="9">
        <f>IF(OR($S493="",$S492=""),"",IF($E$5="diff",(W493-W492),LN(W493/W492)))</f>
        <v/>
      </c>
      <c r="AJ493" s="9">
        <f>IF(OR($S493="",$S492=""),"",IF($F$5="diff",(X493-X492),LN(X493/X492)))</f>
        <v/>
      </c>
      <c r="AK493" s="9">
        <f>IF(OR($S493="",$S492=""),"",IF($G$5="diff",(Y493-Y492),LN(Y493/Y492)))</f>
        <v/>
      </c>
      <c r="AL493" s="9">
        <f>IF(OR($S493="",$S492=""),"",IF($H$5="diff",(Z493-Z492),LN(Z493/Z492)))</f>
        <v/>
      </c>
      <c r="AM493" s="9">
        <f>IF(OR($S493="",$S492=""),"",IF($I$5="diff",(AA493-AA492),LN(AA493/AA492)))</f>
        <v/>
      </c>
      <c r="AN493" s="9">
        <f>IF(OR($S493="",$S492=""),"",IF($J$5="diff",(AB493-AB492),LN(AB493/AB492)))</f>
        <v/>
      </c>
      <c r="AO493" s="9">
        <f>IF(OR($S493="",$S492=""),"",IF($K$5="diff",(AC493-AC492),LN(AC493/AC492)))</f>
        <v/>
      </c>
      <c r="AR493" s="9">
        <f>IF($AF493="","",$AU$13+$AU$4*AG493+$AU$5*AH493+$AU$6*AI493+$AU$7*AJ493+$AU$8*AK493+$AU$9*AL493+$AU$10*AM493+$AU$11*AN493+$AU$12*AO493)</f>
        <v/>
      </c>
      <c r="AY493" s="10">
        <f>IF(AND((ROW()-7)&gt;=$Q$5,(ROW()-6)&lt;=$Q$3),INDEX(LINEST(OFFSET(AF493,1-$Q$5,0,$Q$5,1),OFFSET(AG493,1-$Q$5,0,$Q$5,9),TRUE,TRUE),1,10)*$Q$4,"")</f>
        <v/>
      </c>
      <c r="AZ493" s="9">
        <f>IF(AND((ROW()-7)&gt;=$Q$5,(ROW()-6)&lt;=$Q$3),INDEX(LINEST(OFFSET(AF493,1-$Q$5,0,$Q$5,1),OFFSET(AG493,1-$Q$5,0,$Q$5,9),TRUE,TRUE),1,9),"")</f>
        <v/>
      </c>
      <c r="BA493" s="9">
        <f>IF(AND((ROW()-7)&gt;=$Q$5,(ROW()-6)&lt;=$Q$3),INDEX(LINEST(OFFSET(AF493,1-$Q$5,0,$Q$5,1),OFFSET(AG493,1-$Q$5,0,$Q$5,9),TRUE,TRUE),1,8),"")</f>
        <v/>
      </c>
      <c r="BB493" s="9">
        <f>IF(AND((ROW()-7)&gt;=$Q$5,(ROW()-6)&lt;=$Q$3),INDEX(LINEST(OFFSET(AF493,1-$Q$5,0,$Q$5,1),OFFSET(AG493,1-$Q$5,0,$Q$5,9),TRUE,TRUE),1,7),"")</f>
        <v/>
      </c>
      <c r="BC493" s="9">
        <f>IF(AND((ROW()-7)&gt;=$Q$5,(ROW()-6)&lt;=$Q$3),INDEX(LINEST(OFFSET(AF493,1-$Q$5,0,$Q$5,1),OFFSET(AG493,1-$Q$5,0,$Q$5,9),TRUE,TRUE),1,6),"")</f>
        <v/>
      </c>
      <c r="BD493" s="9">
        <f>IF(AND((ROW()-7)&gt;=$Q$5,(ROW()-6)&lt;=$Q$3),INDEX(LINEST(OFFSET(AF493,1-$Q$5,0,$Q$5,1),OFFSET(AG493,1-$Q$5,0,$Q$5,9),TRUE,TRUE),1,5),"")</f>
        <v/>
      </c>
      <c r="BE493" s="9">
        <f>IF(AND((ROW()-7)&gt;=$Q$5,(ROW()-6)&lt;=$Q$3),INDEX(LINEST(OFFSET(AF493,1-$Q$5,0,$Q$5,1),OFFSET(AG493,1-$Q$5,0,$Q$5,9),TRUE,TRUE),1,4),"")</f>
        <v/>
      </c>
      <c r="BF493" s="9">
        <f>IF(AND((ROW()-7)&gt;=$Q$5,(ROW()-6)&lt;=$Q$3),INDEX(LINEST(OFFSET(AF493,1-$Q$5,0,$Q$5,1),OFFSET(AG493,1-$Q$5,0,$Q$5,9),TRUE,TRUE),1,3),"")</f>
        <v/>
      </c>
      <c r="BG493" s="9">
        <f>IF(AND((ROW()-7)&gt;=$Q$5,(ROW()-6)&lt;=$Q$3),INDEX(LINEST(OFFSET(AF493,1-$Q$5,0,$Q$5,1),OFFSET(AG493,1-$Q$5,0,$Q$5,9),TRUE,TRUE),1,2),"")</f>
        <v/>
      </c>
      <c r="BH493" s="9">
        <f>IF(AND((ROW()-7)&gt;=$Q$5,(ROW()-6)&lt;=$Q$3),INDEX(LINEST(OFFSET(AF493,1-$Q$5,0,$Q$5,1),OFFSET(AG493,1-$Q$5,0,$Q$5,9),TRUE,TRUE),1,1),"")</f>
        <v/>
      </c>
      <c r="BI493" s="10">
        <f>IF(AND((ROW()-7)&gt;=$Q$5,(ROW()-6)&lt;=$Q$3),INDEX(LINEST(OFFSET(AF493,1-$Q$5,0,$Q$5,1),OFFSET(AG493,1-$Q$5,0,$Q$5,9),TRUE,TRUE),3,1),"")</f>
        <v/>
      </c>
      <c r="BL493" s="9">
        <f>IF(AND((ROW()-6)&lt;=$Q$3,ISNUMBER(AY492)),AY492/$Q$4+AZ492*AG493+BA492*AH493+BB492*AI493+BC492*AJ493+BD492*AK493+BE492*AL493+BF492*AM493+BG492*AN493+BH492*AO493,"")</f>
        <v/>
      </c>
      <c r="BM493">
        <f>IF(ISNUMBER(BL493),AVERAGE(OFFSET(AF492,1-$Q$5,0,$Q$5,1)),"")</f>
        <v/>
      </c>
      <c r="BN493">
        <f>IF(ISNUMBER(BL493),(AF493-BL493)^2,"")</f>
        <v/>
      </c>
      <c r="BO493">
        <f>IF(ISNUMBER(BL493),AF493^2,"")</f>
        <v/>
      </c>
      <c r="BP493">
        <f>IF(ISNUMBER(BL493),(AF493-BM493)^2,"")</f>
        <v/>
      </c>
    </row>
    <row r="494">
      <c r="O494">
        <f>IF($R494="","",IF($Q$1="Weekly",INT(($R494-2)/7),IF($Q$1="Quarterly",YEAR($R494)*4+ROUNDUP(MONTH($R494)/3),YEAR($R494)*12+MONTH($R494))))</f>
        <v/>
      </c>
      <c r="P494">
        <f>IF($R494="","",IF($R495="",1,IF($O494&lt;&gt;$O495,1,0)))</f>
        <v/>
      </c>
      <c r="Q494">
        <f>IF($P494=1,SUM($P$7:$P494),"")</f>
        <v/>
      </c>
      <c r="R494">
        <f>IF($A494="","",IF(ISNUMBER($A494),$A494,IFERROR(DATEVALUE($A494),NA())))</f>
        <v/>
      </c>
      <c r="S494" s="7">
        <f>IFERROR(INDEX($R$7:$R$60000,MATCH(ROW()-6,$Q$7:$Q$60000,0)),"")</f>
        <v/>
      </c>
      <c r="T494">
        <f>IFERROR(INDEX($B$7:$B$60000,MATCH(ROW()-6,$Q$7:$Q$60000,0))*1,"")</f>
        <v/>
      </c>
      <c r="U494">
        <f>IFERROR(INDEX($C$7:$C$60000,MATCH(ROW()-6,$Q$7:$Q$60000,0))*1,"")</f>
        <v/>
      </c>
      <c r="V494">
        <f>IFERROR(INDEX($D$7:$D$60000,MATCH(ROW()-6,$Q$7:$Q$60000,0))*1,"")</f>
        <v/>
      </c>
      <c r="W494">
        <f>IFERROR(INDEX($E$7:$E$60000,MATCH(ROW()-6,$Q$7:$Q$60000,0))*1,"")</f>
        <v/>
      </c>
      <c r="X494">
        <f>IFERROR(INDEX($F$7:$F$60000,MATCH(ROW()-6,$Q$7:$Q$60000,0))*1,"")</f>
        <v/>
      </c>
      <c r="Y494">
        <f>IFERROR(INDEX($G$7:$G$60000,MATCH(ROW()-6,$Q$7:$Q$60000,0))*1,"")</f>
        <v/>
      </c>
      <c r="Z494">
        <f>IFERROR(INDEX($H$7:$H$60000,MATCH(ROW()-6,$Q$7:$Q$60000,0))*1,"")</f>
        <v/>
      </c>
      <c r="AA494">
        <f>IFERROR(INDEX($I$7:$I$60000,MATCH(ROW()-6,$Q$7:$Q$60000,0))*1,"")</f>
        <v/>
      </c>
      <c r="AB494">
        <f>IFERROR(INDEX($J$7:$J$60000,MATCH(ROW()-6,$Q$7:$Q$60000,0))*1,"")</f>
        <v/>
      </c>
      <c r="AC494">
        <f>IFERROR(INDEX($K$7:$K$60000,MATCH(ROW()-6,$Q$7:$Q$60000,0))*1,"")</f>
        <v/>
      </c>
      <c r="AF494" s="9">
        <f>IF(OR($S494="",$S493=""),"",IF($B$5="diff",($T494-$T493),LN($T494/$T493)))</f>
        <v/>
      </c>
      <c r="AG494" s="9">
        <f>IF(OR($S494="",$S493=""),"",IF($C$5="diff",(U494-U493),LN(U494/U493)))</f>
        <v/>
      </c>
      <c r="AH494" s="9">
        <f>IF(OR($S494="",$S493=""),"",IF($D$5="diff",(V494-V493),LN(V494/V493)))</f>
        <v/>
      </c>
      <c r="AI494" s="9">
        <f>IF(OR($S494="",$S493=""),"",IF($E$5="diff",(W494-W493),LN(W494/W493)))</f>
        <v/>
      </c>
      <c r="AJ494" s="9">
        <f>IF(OR($S494="",$S493=""),"",IF($F$5="diff",(X494-X493),LN(X494/X493)))</f>
        <v/>
      </c>
      <c r="AK494" s="9">
        <f>IF(OR($S494="",$S493=""),"",IF($G$5="diff",(Y494-Y493),LN(Y494/Y493)))</f>
        <v/>
      </c>
      <c r="AL494" s="9">
        <f>IF(OR($S494="",$S493=""),"",IF($H$5="diff",(Z494-Z493),LN(Z494/Z493)))</f>
        <v/>
      </c>
      <c r="AM494" s="9">
        <f>IF(OR($S494="",$S493=""),"",IF($I$5="diff",(AA494-AA493),LN(AA494/AA493)))</f>
        <v/>
      </c>
      <c r="AN494" s="9">
        <f>IF(OR($S494="",$S493=""),"",IF($J$5="diff",(AB494-AB493),LN(AB494/AB493)))</f>
        <v/>
      </c>
      <c r="AO494" s="9">
        <f>IF(OR($S494="",$S493=""),"",IF($K$5="diff",(AC494-AC493),LN(AC494/AC493)))</f>
        <v/>
      </c>
      <c r="AR494" s="9">
        <f>IF($AF494="","",$AU$13+$AU$4*AG494+$AU$5*AH494+$AU$6*AI494+$AU$7*AJ494+$AU$8*AK494+$AU$9*AL494+$AU$10*AM494+$AU$11*AN494+$AU$12*AO494)</f>
        <v/>
      </c>
      <c r="AY494" s="10">
        <f>IF(AND((ROW()-7)&gt;=$Q$5,(ROW()-6)&lt;=$Q$3),INDEX(LINEST(OFFSET(AF494,1-$Q$5,0,$Q$5,1),OFFSET(AG494,1-$Q$5,0,$Q$5,9),TRUE,TRUE),1,10)*$Q$4,"")</f>
        <v/>
      </c>
      <c r="AZ494" s="9">
        <f>IF(AND((ROW()-7)&gt;=$Q$5,(ROW()-6)&lt;=$Q$3),INDEX(LINEST(OFFSET(AF494,1-$Q$5,0,$Q$5,1),OFFSET(AG494,1-$Q$5,0,$Q$5,9),TRUE,TRUE),1,9),"")</f>
        <v/>
      </c>
      <c r="BA494" s="9">
        <f>IF(AND((ROW()-7)&gt;=$Q$5,(ROW()-6)&lt;=$Q$3),INDEX(LINEST(OFFSET(AF494,1-$Q$5,0,$Q$5,1),OFFSET(AG494,1-$Q$5,0,$Q$5,9),TRUE,TRUE),1,8),"")</f>
        <v/>
      </c>
      <c r="BB494" s="9">
        <f>IF(AND((ROW()-7)&gt;=$Q$5,(ROW()-6)&lt;=$Q$3),INDEX(LINEST(OFFSET(AF494,1-$Q$5,0,$Q$5,1),OFFSET(AG494,1-$Q$5,0,$Q$5,9),TRUE,TRUE),1,7),"")</f>
        <v/>
      </c>
      <c r="BC494" s="9">
        <f>IF(AND((ROW()-7)&gt;=$Q$5,(ROW()-6)&lt;=$Q$3),INDEX(LINEST(OFFSET(AF494,1-$Q$5,0,$Q$5,1),OFFSET(AG494,1-$Q$5,0,$Q$5,9),TRUE,TRUE),1,6),"")</f>
        <v/>
      </c>
      <c r="BD494" s="9">
        <f>IF(AND((ROW()-7)&gt;=$Q$5,(ROW()-6)&lt;=$Q$3),INDEX(LINEST(OFFSET(AF494,1-$Q$5,0,$Q$5,1),OFFSET(AG494,1-$Q$5,0,$Q$5,9),TRUE,TRUE),1,5),"")</f>
        <v/>
      </c>
      <c r="BE494" s="9">
        <f>IF(AND((ROW()-7)&gt;=$Q$5,(ROW()-6)&lt;=$Q$3),INDEX(LINEST(OFFSET(AF494,1-$Q$5,0,$Q$5,1),OFFSET(AG494,1-$Q$5,0,$Q$5,9),TRUE,TRUE),1,4),"")</f>
        <v/>
      </c>
      <c r="BF494" s="9">
        <f>IF(AND((ROW()-7)&gt;=$Q$5,(ROW()-6)&lt;=$Q$3),INDEX(LINEST(OFFSET(AF494,1-$Q$5,0,$Q$5,1),OFFSET(AG494,1-$Q$5,0,$Q$5,9),TRUE,TRUE),1,3),"")</f>
        <v/>
      </c>
      <c r="BG494" s="9">
        <f>IF(AND((ROW()-7)&gt;=$Q$5,(ROW()-6)&lt;=$Q$3),INDEX(LINEST(OFFSET(AF494,1-$Q$5,0,$Q$5,1),OFFSET(AG494,1-$Q$5,0,$Q$5,9),TRUE,TRUE),1,2),"")</f>
        <v/>
      </c>
      <c r="BH494" s="9">
        <f>IF(AND((ROW()-7)&gt;=$Q$5,(ROW()-6)&lt;=$Q$3),INDEX(LINEST(OFFSET(AF494,1-$Q$5,0,$Q$5,1),OFFSET(AG494,1-$Q$5,0,$Q$5,9),TRUE,TRUE),1,1),"")</f>
        <v/>
      </c>
      <c r="BI494" s="10">
        <f>IF(AND((ROW()-7)&gt;=$Q$5,(ROW()-6)&lt;=$Q$3),INDEX(LINEST(OFFSET(AF494,1-$Q$5,0,$Q$5,1),OFFSET(AG494,1-$Q$5,0,$Q$5,9),TRUE,TRUE),3,1),"")</f>
        <v/>
      </c>
      <c r="BL494" s="9">
        <f>IF(AND((ROW()-6)&lt;=$Q$3,ISNUMBER(AY493)),AY493/$Q$4+AZ493*AG494+BA493*AH494+BB493*AI494+BC493*AJ494+BD493*AK494+BE493*AL494+BF493*AM494+BG493*AN494+BH493*AO494,"")</f>
        <v/>
      </c>
      <c r="BM494">
        <f>IF(ISNUMBER(BL494),AVERAGE(OFFSET(AF493,1-$Q$5,0,$Q$5,1)),"")</f>
        <v/>
      </c>
      <c r="BN494">
        <f>IF(ISNUMBER(BL494),(AF494-BL494)^2,"")</f>
        <v/>
      </c>
      <c r="BO494">
        <f>IF(ISNUMBER(BL494),AF494^2,"")</f>
        <v/>
      </c>
      <c r="BP494">
        <f>IF(ISNUMBER(BL494),(AF494-BM494)^2,"")</f>
        <v/>
      </c>
    </row>
    <row r="495">
      <c r="O495">
        <f>IF($R495="","",IF($Q$1="Weekly",INT(($R495-2)/7),IF($Q$1="Quarterly",YEAR($R495)*4+ROUNDUP(MONTH($R495)/3),YEAR($R495)*12+MONTH($R495))))</f>
        <v/>
      </c>
      <c r="P495">
        <f>IF($R495="","",IF($R496="",1,IF($O495&lt;&gt;$O496,1,0)))</f>
        <v/>
      </c>
      <c r="Q495">
        <f>IF($P495=1,SUM($P$7:$P495),"")</f>
        <v/>
      </c>
      <c r="R495">
        <f>IF($A495="","",IF(ISNUMBER($A495),$A495,IFERROR(DATEVALUE($A495),NA())))</f>
        <v/>
      </c>
      <c r="S495" s="7">
        <f>IFERROR(INDEX($R$7:$R$60000,MATCH(ROW()-6,$Q$7:$Q$60000,0)),"")</f>
        <v/>
      </c>
      <c r="T495">
        <f>IFERROR(INDEX($B$7:$B$60000,MATCH(ROW()-6,$Q$7:$Q$60000,0))*1,"")</f>
        <v/>
      </c>
      <c r="U495">
        <f>IFERROR(INDEX($C$7:$C$60000,MATCH(ROW()-6,$Q$7:$Q$60000,0))*1,"")</f>
        <v/>
      </c>
      <c r="V495">
        <f>IFERROR(INDEX($D$7:$D$60000,MATCH(ROW()-6,$Q$7:$Q$60000,0))*1,"")</f>
        <v/>
      </c>
      <c r="W495">
        <f>IFERROR(INDEX($E$7:$E$60000,MATCH(ROW()-6,$Q$7:$Q$60000,0))*1,"")</f>
        <v/>
      </c>
      <c r="X495">
        <f>IFERROR(INDEX($F$7:$F$60000,MATCH(ROW()-6,$Q$7:$Q$60000,0))*1,"")</f>
        <v/>
      </c>
      <c r="Y495">
        <f>IFERROR(INDEX($G$7:$G$60000,MATCH(ROW()-6,$Q$7:$Q$60000,0))*1,"")</f>
        <v/>
      </c>
      <c r="Z495">
        <f>IFERROR(INDEX($H$7:$H$60000,MATCH(ROW()-6,$Q$7:$Q$60000,0))*1,"")</f>
        <v/>
      </c>
      <c r="AA495">
        <f>IFERROR(INDEX($I$7:$I$60000,MATCH(ROW()-6,$Q$7:$Q$60000,0))*1,"")</f>
        <v/>
      </c>
      <c r="AB495">
        <f>IFERROR(INDEX($J$7:$J$60000,MATCH(ROW()-6,$Q$7:$Q$60000,0))*1,"")</f>
        <v/>
      </c>
      <c r="AC495">
        <f>IFERROR(INDEX($K$7:$K$60000,MATCH(ROW()-6,$Q$7:$Q$60000,0))*1,"")</f>
        <v/>
      </c>
      <c r="AF495" s="9">
        <f>IF(OR($S495="",$S494=""),"",IF($B$5="diff",($T495-$T494),LN($T495/$T494)))</f>
        <v/>
      </c>
      <c r="AG495" s="9">
        <f>IF(OR($S495="",$S494=""),"",IF($C$5="diff",(U495-U494),LN(U495/U494)))</f>
        <v/>
      </c>
      <c r="AH495" s="9">
        <f>IF(OR($S495="",$S494=""),"",IF($D$5="diff",(V495-V494),LN(V495/V494)))</f>
        <v/>
      </c>
      <c r="AI495" s="9">
        <f>IF(OR($S495="",$S494=""),"",IF($E$5="diff",(W495-W494),LN(W495/W494)))</f>
        <v/>
      </c>
      <c r="AJ495" s="9">
        <f>IF(OR($S495="",$S494=""),"",IF($F$5="diff",(X495-X494),LN(X495/X494)))</f>
        <v/>
      </c>
      <c r="AK495" s="9">
        <f>IF(OR($S495="",$S494=""),"",IF($G$5="diff",(Y495-Y494),LN(Y495/Y494)))</f>
        <v/>
      </c>
      <c r="AL495" s="9">
        <f>IF(OR($S495="",$S494=""),"",IF($H$5="diff",(Z495-Z494),LN(Z495/Z494)))</f>
        <v/>
      </c>
      <c r="AM495" s="9">
        <f>IF(OR($S495="",$S494=""),"",IF($I$5="diff",(AA495-AA494),LN(AA495/AA494)))</f>
        <v/>
      </c>
      <c r="AN495" s="9">
        <f>IF(OR($S495="",$S494=""),"",IF($J$5="diff",(AB495-AB494),LN(AB495/AB494)))</f>
        <v/>
      </c>
      <c r="AO495" s="9">
        <f>IF(OR($S495="",$S494=""),"",IF($K$5="diff",(AC495-AC494),LN(AC495/AC494)))</f>
        <v/>
      </c>
      <c r="AR495" s="9">
        <f>IF($AF495="","",$AU$13+$AU$4*AG495+$AU$5*AH495+$AU$6*AI495+$AU$7*AJ495+$AU$8*AK495+$AU$9*AL495+$AU$10*AM495+$AU$11*AN495+$AU$12*AO495)</f>
        <v/>
      </c>
      <c r="AY495" s="10">
        <f>IF(AND((ROW()-7)&gt;=$Q$5,(ROW()-6)&lt;=$Q$3),INDEX(LINEST(OFFSET(AF495,1-$Q$5,0,$Q$5,1),OFFSET(AG495,1-$Q$5,0,$Q$5,9),TRUE,TRUE),1,10)*$Q$4,"")</f>
        <v/>
      </c>
      <c r="AZ495" s="9">
        <f>IF(AND((ROW()-7)&gt;=$Q$5,(ROW()-6)&lt;=$Q$3),INDEX(LINEST(OFFSET(AF495,1-$Q$5,0,$Q$5,1),OFFSET(AG495,1-$Q$5,0,$Q$5,9),TRUE,TRUE),1,9),"")</f>
        <v/>
      </c>
      <c r="BA495" s="9">
        <f>IF(AND((ROW()-7)&gt;=$Q$5,(ROW()-6)&lt;=$Q$3),INDEX(LINEST(OFFSET(AF495,1-$Q$5,0,$Q$5,1),OFFSET(AG495,1-$Q$5,0,$Q$5,9),TRUE,TRUE),1,8),"")</f>
        <v/>
      </c>
      <c r="BB495" s="9">
        <f>IF(AND((ROW()-7)&gt;=$Q$5,(ROW()-6)&lt;=$Q$3),INDEX(LINEST(OFFSET(AF495,1-$Q$5,0,$Q$5,1),OFFSET(AG495,1-$Q$5,0,$Q$5,9),TRUE,TRUE),1,7),"")</f>
        <v/>
      </c>
      <c r="BC495" s="9">
        <f>IF(AND((ROW()-7)&gt;=$Q$5,(ROW()-6)&lt;=$Q$3),INDEX(LINEST(OFFSET(AF495,1-$Q$5,0,$Q$5,1),OFFSET(AG495,1-$Q$5,0,$Q$5,9),TRUE,TRUE),1,6),"")</f>
        <v/>
      </c>
      <c r="BD495" s="9">
        <f>IF(AND((ROW()-7)&gt;=$Q$5,(ROW()-6)&lt;=$Q$3),INDEX(LINEST(OFFSET(AF495,1-$Q$5,0,$Q$5,1),OFFSET(AG495,1-$Q$5,0,$Q$5,9),TRUE,TRUE),1,5),"")</f>
        <v/>
      </c>
      <c r="BE495" s="9">
        <f>IF(AND((ROW()-7)&gt;=$Q$5,(ROW()-6)&lt;=$Q$3),INDEX(LINEST(OFFSET(AF495,1-$Q$5,0,$Q$5,1),OFFSET(AG495,1-$Q$5,0,$Q$5,9),TRUE,TRUE),1,4),"")</f>
        <v/>
      </c>
      <c r="BF495" s="9">
        <f>IF(AND((ROW()-7)&gt;=$Q$5,(ROW()-6)&lt;=$Q$3),INDEX(LINEST(OFFSET(AF495,1-$Q$5,0,$Q$5,1),OFFSET(AG495,1-$Q$5,0,$Q$5,9),TRUE,TRUE),1,3),"")</f>
        <v/>
      </c>
      <c r="BG495" s="9">
        <f>IF(AND((ROW()-7)&gt;=$Q$5,(ROW()-6)&lt;=$Q$3),INDEX(LINEST(OFFSET(AF495,1-$Q$5,0,$Q$5,1),OFFSET(AG495,1-$Q$5,0,$Q$5,9),TRUE,TRUE),1,2),"")</f>
        <v/>
      </c>
      <c r="BH495" s="9">
        <f>IF(AND((ROW()-7)&gt;=$Q$5,(ROW()-6)&lt;=$Q$3),INDEX(LINEST(OFFSET(AF495,1-$Q$5,0,$Q$5,1),OFFSET(AG495,1-$Q$5,0,$Q$5,9),TRUE,TRUE),1,1),"")</f>
        <v/>
      </c>
      <c r="BI495" s="10">
        <f>IF(AND((ROW()-7)&gt;=$Q$5,(ROW()-6)&lt;=$Q$3),INDEX(LINEST(OFFSET(AF495,1-$Q$5,0,$Q$5,1),OFFSET(AG495,1-$Q$5,0,$Q$5,9),TRUE,TRUE),3,1),"")</f>
        <v/>
      </c>
      <c r="BL495" s="9">
        <f>IF(AND((ROW()-6)&lt;=$Q$3,ISNUMBER(AY494)),AY494/$Q$4+AZ494*AG495+BA494*AH495+BB494*AI495+BC494*AJ495+BD494*AK495+BE494*AL495+BF494*AM495+BG494*AN495+BH494*AO495,"")</f>
        <v/>
      </c>
      <c r="BM495">
        <f>IF(ISNUMBER(BL495),AVERAGE(OFFSET(AF494,1-$Q$5,0,$Q$5,1)),"")</f>
        <v/>
      </c>
      <c r="BN495">
        <f>IF(ISNUMBER(BL495),(AF495-BL495)^2,"")</f>
        <v/>
      </c>
      <c r="BO495">
        <f>IF(ISNUMBER(BL495),AF495^2,"")</f>
        <v/>
      </c>
      <c r="BP495">
        <f>IF(ISNUMBER(BL495),(AF495-BM495)^2,"")</f>
        <v/>
      </c>
    </row>
    <row r="496">
      <c r="O496">
        <f>IF($R496="","",IF($Q$1="Weekly",INT(($R496-2)/7),IF($Q$1="Quarterly",YEAR($R496)*4+ROUNDUP(MONTH($R496)/3),YEAR($R496)*12+MONTH($R496))))</f>
        <v/>
      </c>
      <c r="P496">
        <f>IF($R496="","",IF($R497="",1,IF($O496&lt;&gt;$O497,1,0)))</f>
        <v/>
      </c>
      <c r="Q496">
        <f>IF($P496=1,SUM($P$7:$P496),"")</f>
        <v/>
      </c>
      <c r="R496">
        <f>IF($A496="","",IF(ISNUMBER($A496),$A496,IFERROR(DATEVALUE($A496),NA())))</f>
        <v/>
      </c>
      <c r="S496" s="7">
        <f>IFERROR(INDEX($R$7:$R$60000,MATCH(ROW()-6,$Q$7:$Q$60000,0)),"")</f>
        <v/>
      </c>
      <c r="T496">
        <f>IFERROR(INDEX($B$7:$B$60000,MATCH(ROW()-6,$Q$7:$Q$60000,0))*1,"")</f>
        <v/>
      </c>
      <c r="U496">
        <f>IFERROR(INDEX($C$7:$C$60000,MATCH(ROW()-6,$Q$7:$Q$60000,0))*1,"")</f>
        <v/>
      </c>
      <c r="V496">
        <f>IFERROR(INDEX($D$7:$D$60000,MATCH(ROW()-6,$Q$7:$Q$60000,0))*1,"")</f>
        <v/>
      </c>
      <c r="W496">
        <f>IFERROR(INDEX($E$7:$E$60000,MATCH(ROW()-6,$Q$7:$Q$60000,0))*1,"")</f>
        <v/>
      </c>
      <c r="X496">
        <f>IFERROR(INDEX($F$7:$F$60000,MATCH(ROW()-6,$Q$7:$Q$60000,0))*1,"")</f>
        <v/>
      </c>
      <c r="Y496">
        <f>IFERROR(INDEX($G$7:$G$60000,MATCH(ROW()-6,$Q$7:$Q$60000,0))*1,"")</f>
        <v/>
      </c>
      <c r="Z496">
        <f>IFERROR(INDEX($H$7:$H$60000,MATCH(ROW()-6,$Q$7:$Q$60000,0))*1,"")</f>
        <v/>
      </c>
      <c r="AA496">
        <f>IFERROR(INDEX($I$7:$I$60000,MATCH(ROW()-6,$Q$7:$Q$60000,0))*1,"")</f>
        <v/>
      </c>
      <c r="AB496">
        <f>IFERROR(INDEX($J$7:$J$60000,MATCH(ROW()-6,$Q$7:$Q$60000,0))*1,"")</f>
        <v/>
      </c>
      <c r="AC496">
        <f>IFERROR(INDEX($K$7:$K$60000,MATCH(ROW()-6,$Q$7:$Q$60000,0))*1,"")</f>
        <v/>
      </c>
      <c r="AF496" s="9">
        <f>IF(OR($S496="",$S495=""),"",IF($B$5="diff",($T496-$T495),LN($T496/$T495)))</f>
        <v/>
      </c>
      <c r="AG496" s="9">
        <f>IF(OR($S496="",$S495=""),"",IF($C$5="diff",(U496-U495),LN(U496/U495)))</f>
        <v/>
      </c>
      <c r="AH496" s="9">
        <f>IF(OR($S496="",$S495=""),"",IF($D$5="diff",(V496-V495),LN(V496/V495)))</f>
        <v/>
      </c>
      <c r="AI496" s="9">
        <f>IF(OR($S496="",$S495=""),"",IF($E$5="diff",(W496-W495),LN(W496/W495)))</f>
        <v/>
      </c>
      <c r="AJ496" s="9">
        <f>IF(OR($S496="",$S495=""),"",IF($F$5="diff",(X496-X495),LN(X496/X495)))</f>
        <v/>
      </c>
      <c r="AK496" s="9">
        <f>IF(OR($S496="",$S495=""),"",IF($G$5="diff",(Y496-Y495),LN(Y496/Y495)))</f>
        <v/>
      </c>
      <c r="AL496" s="9">
        <f>IF(OR($S496="",$S495=""),"",IF($H$5="diff",(Z496-Z495),LN(Z496/Z495)))</f>
        <v/>
      </c>
      <c r="AM496" s="9">
        <f>IF(OR($S496="",$S495=""),"",IF($I$5="diff",(AA496-AA495),LN(AA496/AA495)))</f>
        <v/>
      </c>
      <c r="AN496" s="9">
        <f>IF(OR($S496="",$S495=""),"",IF($J$5="diff",(AB496-AB495),LN(AB496/AB495)))</f>
        <v/>
      </c>
      <c r="AO496" s="9">
        <f>IF(OR($S496="",$S495=""),"",IF($K$5="diff",(AC496-AC495),LN(AC496/AC495)))</f>
        <v/>
      </c>
      <c r="AR496" s="9">
        <f>IF($AF496="","",$AU$13+$AU$4*AG496+$AU$5*AH496+$AU$6*AI496+$AU$7*AJ496+$AU$8*AK496+$AU$9*AL496+$AU$10*AM496+$AU$11*AN496+$AU$12*AO496)</f>
        <v/>
      </c>
      <c r="AY496" s="10">
        <f>IF(AND((ROW()-7)&gt;=$Q$5,(ROW()-6)&lt;=$Q$3),INDEX(LINEST(OFFSET(AF496,1-$Q$5,0,$Q$5,1),OFFSET(AG496,1-$Q$5,0,$Q$5,9),TRUE,TRUE),1,10)*$Q$4,"")</f>
        <v/>
      </c>
      <c r="AZ496" s="9">
        <f>IF(AND((ROW()-7)&gt;=$Q$5,(ROW()-6)&lt;=$Q$3),INDEX(LINEST(OFFSET(AF496,1-$Q$5,0,$Q$5,1),OFFSET(AG496,1-$Q$5,0,$Q$5,9),TRUE,TRUE),1,9),"")</f>
        <v/>
      </c>
      <c r="BA496" s="9">
        <f>IF(AND((ROW()-7)&gt;=$Q$5,(ROW()-6)&lt;=$Q$3),INDEX(LINEST(OFFSET(AF496,1-$Q$5,0,$Q$5,1),OFFSET(AG496,1-$Q$5,0,$Q$5,9),TRUE,TRUE),1,8),"")</f>
        <v/>
      </c>
      <c r="BB496" s="9">
        <f>IF(AND((ROW()-7)&gt;=$Q$5,(ROW()-6)&lt;=$Q$3),INDEX(LINEST(OFFSET(AF496,1-$Q$5,0,$Q$5,1),OFFSET(AG496,1-$Q$5,0,$Q$5,9),TRUE,TRUE),1,7),"")</f>
        <v/>
      </c>
      <c r="BC496" s="9">
        <f>IF(AND((ROW()-7)&gt;=$Q$5,(ROW()-6)&lt;=$Q$3),INDEX(LINEST(OFFSET(AF496,1-$Q$5,0,$Q$5,1),OFFSET(AG496,1-$Q$5,0,$Q$5,9),TRUE,TRUE),1,6),"")</f>
        <v/>
      </c>
      <c r="BD496" s="9">
        <f>IF(AND((ROW()-7)&gt;=$Q$5,(ROW()-6)&lt;=$Q$3),INDEX(LINEST(OFFSET(AF496,1-$Q$5,0,$Q$5,1),OFFSET(AG496,1-$Q$5,0,$Q$5,9),TRUE,TRUE),1,5),"")</f>
        <v/>
      </c>
      <c r="BE496" s="9">
        <f>IF(AND((ROW()-7)&gt;=$Q$5,(ROW()-6)&lt;=$Q$3),INDEX(LINEST(OFFSET(AF496,1-$Q$5,0,$Q$5,1),OFFSET(AG496,1-$Q$5,0,$Q$5,9),TRUE,TRUE),1,4),"")</f>
        <v/>
      </c>
      <c r="BF496" s="9">
        <f>IF(AND((ROW()-7)&gt;=$Q$5,(ROW()-6)&lt;=$Q$3),INDEX(LINEST(OFFSET(AF496,1-$Q$5,0,$Q$5,1),OFFSET(AG496,1-$Q$5,0,$Q$5,9),TRUE,TRUE),1,3),"")</f>
        <v/>
      </c>
      <c r="BG496" s="9">
        <f>IF(AND((ROW()-7)&gt;=$Q$5,(ROW()-6)&lt;=$Q$3),INDEX(LINEST(OFFSET(AF496,1-$Q$5,0,$Q$5,1),OFFSET(AG496,1-$Q$5,0,$Q$5,9),TRUE,TRUE),1,2),"")</f>
        <v/>
      </c>
      <c r="BH496" s="9">
        <f>IF(AND((ROW()-7)&gt;=$Q$5,(ROW()-6)&lt;=$Q$3),INDEX(LINEST(OFFSET(AF496,1-$Q$5,0,$Q$5,1),OFFSET(AG496,1-$Q$5,0,$Q$5,9),TRUE,TRUE),1,1),"")</f>
        <v/>
      </c>
      <c r="BI496" s="10">
        <f>IF(AND((ROW()-7)&gt;=$Q$5,(ROW()-6)&lt;=$Q$3),INDEX(LINEST(OFFSET(AF496,1-$Q$5,0,$Q$5,1),OFFSET(AG496,1-$Q$5,0,$Q$5,9),TRUE,TRUE),3,1),"")</f>
        <v/>
      </c>
      <c r="BL496" s="9">
        <f>IF(AND((ROW()-6)&lt;=$Q$3,ISNUMBER(AY495)),AY495/$Q$4+AZ495*AG496+BA495*AH496+BB495*AI496+BC495*AJ496+BD495*AK496+BE495*AL496+BF495*AM496+BG495*AN496+BH495*AO496,"")</f>
        <v/>
      </c>
      <c r="BM496">
        <f>IF(ISNUMBER(BL496),AVERAGE(OFFSET(AF495,1-$Q$5,0,$Q$5,1)),"")</f>
        <v/>
      </c>
      <c r="BN496">
        <f>IF(ISNUMBER(BL496),(AF496-BL496)^2,"")</f>
        <v/>
      </c>
      <c r="BO496">
        <f>IF(ISNUMBER(BL496),AF496^2,"")</f>
        <v/>
      </c>
      <c r="BP496">
        <f>IF(ISNUMBER(BL496),(AF496-BM496)^2,"")</f>
        <v/>
      </c>
    </row>
    <row r="497">
      <c r="O497">
        <f>IF($R497="","",IF($Q$1="Weekly",INT(($R497-2)/7),IF($Q$1="Quarterly",YEAR($R497)*4+ROUNDUP(MONTH($R497)/3),YEAR($R497)*12+MONTH($R497))))</f>
        <v/>
      </c>
      <c r="P497">
        <f>IF($R497="","",IF($R498="",1,IF($O497&lt;&gt;$O498,1,0)))</f>
        <v/>
      </c>
      <c r="Q497">
        <f>IF($P497=1,SUM($P$7:$P497),"")</f>
        <v/>
      </c>
      <c r="R497">
        <f>IF($A497="","",IF(ISNUMBER($A497),$A497,IFERROR(DATEVALUE($A497),NA())))</f>
        <v/>
      </c>
      <c r="S497" s="7">
        <f>IFERROR(INDEX($R$7:$R$60000,MATCH(ROW()-6,$Q$7:$Q$60000,0)),"")</f>
        <v/>
      </c>
      <c r="T497">
        <f>IFERROR(INDEX($B$7:$B$60000,MATCH(ROW()-6,$Q$7:$Q$60000,0))*1,"")</f>
        <v/>
      </c>
      <c r="U497">
        <f>IFERROR(INDEX($C$7:$C$60000,MATCH(ROW()-6,$Q$7:$Q$60000,0))*1,"")</f>
        <v/>
      </c>
      <c r="V497">
        <f>IFERROR(INDEX($D$7:$D$60000,MATCH(ROW()-6,$Q$7:$Q$60000,0))*1,"")</f>
        <v/>
      </c>
      <c r="W497">
        <f>IFERROR(INDEX($E$7:$E$60000,MATCH(ROW()-6,$Q$7:$Q$60000,0))*1,"")</f>
        <v/>
      </c>
      <c r="X497">
        <f>IFERROR(INDEX($F$7:$F$60000,MATCH(ROW()-6,$Q$7:$Q$60000,0))*1,"")</f>
        <v/>
      </c>
      <c r="Y497">
        <f>IFERROR(INDEX($G$7:$G$60000,MATCH(ROW()-6,$Q$7:$Q$60000,0))*1,"")</f>
        <v/>
      </c>
      <c r="Z497">
        <f>IFERROR(INDEX($H$7:$H$60000,MATCH(ROW()-6,$Q$7:$Q$60000,0))*1,"")</f>
        <v/>
      </c>
      <c r="AA497">
        <f>IFERROR(INDEX($I$7:$I$60000,MATCH(ROW()-6,$Q$7:$Q$60000,0))*1,"")</f>
        <v/>
      </c>
      <c r="AB497">
        <f>IFERROR(INDEX($J$7:$J$60000,MATCH(ROW()-6,$Q$7:$Q$60000,0))*1,"")</f>
        <v/>
      </c>
      <c r="AC497">
        <f>IFERROR(INDEX($K$7:$K$60000,MATCH(ROW()-6,$Q$7:$Q$60000,0))*1,"")</f>
        <v/>
      </c>
      <c r="AF497" s="9">
        <f>IF(OR($S497="",$S496=""),"",IF($B$5="diff",($T497-$T496),LN($T497/$T496)))</f>
        <v/>
      </c>
      <c r="AG497" s="9">
        <f>IF(OR($S497="",$S496=""),"",IF($C$5="diff",(U497-U496),LN(U497/U496)))</f>
        <v/>
      </c>
      <c r="AH497" s="9">
        <f>IF(OR($S497="",$S496=""),"",IF($D$5="diff",(V497-V496),LN(V497/V496)))</f>
        <v/>
      </c>
      <c r="AI497" s="9">
        <f>IF(OR($S497="",$S496=""),"",IF($E$5="diff",(W497-W496),LN(W497/W496)))</f>
        <v/>
      </c>
      <c r="AJ497" s="9">
        <f>IF(OR($S497="",$S496=""),"",IF($F$5="diff",(X497-X496),LN(X497/X496)))</f>
        <v/>
      </c>
      <c r="AK497" s="9">
        <f>IF(OR($S497="",$S496=""),"",IF($G$5="diff",(Y497-Y496),LN(Y497/Y496)))</f>
        <v/>
      </c>
      <c r="AL497" s="9">
        <f>IF(OR($S497="",$S496=""),"",IF($H$5="diff",(Z497-Z496),LN(Z497/Z496)))</f>
        <v/>
      </c>
      <c r="AM497" s="9">
        <f>IF(OR($S497="",$S496=""),"",IF($I$5="diff",(AA497-AA496),LN(AA497/AA496)))</f>
        <v/>
      </c>
      <c r="AN497" s="9">
        <f>IF(OR($S497="",$S496=""),"",IF($J$5="diff",(AB497-AB496),LN(AB497/AB496)))</f>
        <v/>
      </c>
      <c r="AO497" s="9">
        <f>IF(OR($S497="",$S496=""),"",IF($K$5="diff",(AC497-AC496),LN(AC497/AC496)))</f>
        <v/>
      </c>
      <c r="AR497" s="9">
        <f>IF($AF497="","",$AU$13+$AU$4*AG497+$AU$5*AH497+$AU$6*AI497+$AU$7*AJ497+$AU$8*AK497+$AU$9*AL497+$AU$10*AM497+$AU$11*AN497+$AU$12*AO497)</f>
        <v/>
      </c>
      <c r="AY497" s="10">
        <f>IF(AND((ROW()-7)&gt;=$Q$5,(ROW()-6)&lt;=$Q$3),INDEX(LINEST(OFFSET(AF497,1-$Q$5,0,$Q$5,1),OFFSET(AG497,1-$Q$5,0,$Q$5,9),TRUE,TRUE),1,10)*$Q$4,"")</f>
        <v/>
      </c>
      <c r="AZ497" s="9">
        <f>IF(AND((ROW()-7)&gt;=$Q$5,(ROW()-6)&lt;=$Q$3),INDEX(LINEST(OFFSET(AF497,1-$Q$5,0,$Q$5,1),OFFSET(AG497,1-$Q$5,0,$Q$5,9),TRUE,TRUE),1,9),"")</f>
        <v/>
      </c>
      <c r="BA497" s="9">
        <f>IF(AND((ROW()-7)&gt;=$Q$5,(ROW()-6)&lt;=$Q$3),INDEX(LINEST(OFFSET(AF497,1-$Q$5,0,$Q$5,1),OFFSET(AG497,1-$Q$5,0,$Q$5,9),TRUE,TRUE),1,8),"")</f>
        <v/>
      </c>
      <c r="BB497" s="9">
        <f>IF(AND((ROW()-7)&gt;=$Q$5,(ROW()-6)&lt;=$Q$3),INDEX(LINEST(OFFSET(AF497,1-$Q$5,0,$Q$5,1),OFFSET(AG497,1-$Q$5,0,$Q$5,9),TRUE,TRUE),1,7),"")</f>
        <v/>
      </c>
      <c r="BC497" s="9">
        <f>IF(AND((ROW()-7)&gt;=$Q$5,(ROW()-6)&lt;=$Q$3),INDEX(LINEST(OFFSET(AF497,1-$Q$5,0,$Q$5,1),OFFSET(AG497,1-$Q$5,0,$Q$5,9),TRUE,TRUE),1,6),"")</f>
        <v/>
      </c>
      <c r="BD497" s="9">
        <f>IF(AND((ROW()-7)&gt;=$Q$5,(ROW()-6)&lt;=$Q$3),INDEX(LINEST(OFFSET(AF497,1-$Q$5,0,$Q$5,1),OFFSET(AG497,1-$Q$5,0,$Q$5,9),TRUE,TRUE),1,5),"")</f>
        <v/>
      </c>
      <c r="BE497" s="9">
        <f>IF(AND((ROW()-7)&gt;=$Q$5,(ROW()-6)&lt;=$Q$3),INDEX(LINEST(OFFSET(AF497,1-$Q$5,0,$Q$5,1),OFFSET(AG497,1-$Q$5,0,$Q$5,9),TRUE,TRUE),1,4),"")</f>
        <v/>
      </c>
      <c r="BF497" s="9">
        <f>IF(AND((ROW()-7)&gt;=$Q$5,(ROW()-6)&lt;=$Q$3),INDEX(LINEST(OFFSET(AF497,1-$Q$5,0,$Q$5,1),OFFSET(AG497,1-$Q$5,0,$Q$5,9),TRUE,TRUE),1,3),"")</f>
        <v/>
      </c>
      <c r="BG497" s="9">
        <f>IF(AND((ROW()-7)&gt;=$Q$5,(ROW()-6)&lt;=$Q$3),INDEX(LINEST(OFFSET(AF497,1-$Q$5,0,$Q$5,1),OFFSET(AG497,1-$Q$5,0,$Q$5,9),TRUE,TRUE),1,2),"")</f>
        <v/>
      </c>
      <c r="BH497" s="9">
        <f>IF(AND((ROW()-7)&gt;=$Q$5,(ROW()-6)&lt;=$Q$3),INDEX(LINEST(OFFSET(AF497,1-$Q$5,0,$Q$5,1),OFFSET(AG497,1-$Q$5,0,$Q$5,9),TRUE,TRUE),1,1),"")</f>
        <v/>
      </c>
      <c r="BI497" s="10">
        <f>IF(AND((ROW()-7)&gt;=$Q$5,(ROW()-6)&lt;=$Q$3),INDEX(LINEST(OFFSET(AF497,1-$Q$5,0,$Q$5,1),OFFSET(AG497,1-$Q$5,0,$Q$5,9),TRUE,TRUE),3,1),"")</f>
        <v/>
      </c>
      <c r="BL497" s="9">
        <f>IF(AND((ROW()-6)&lt;=$Q$3,ISNUMBER(AY496)),AY496/$Q$4+AZ496*AG497+BA496*AH497+BB496*AI497+BC496*AJ497+BD496*AK497+BE496*AL497+BF496*AM497+BG496*AN497+BH496*AO497,"")</f>
        <v/>
      </c>
      <c r="BM497">
        <f>IF(ISNUMBER(BL497),AVERAGE(OFFSET(AF496,1-$Q$5,0,$Q$5,1)),"")</f>
        <v/>
      </c>
      <c r="BN497">
        <f>IF(ISNUMBER(BL497),(AF497-BL497)^2,"")</f>
        <v/>
      </c>
      <c r="BO497">
        <f>IF(ISNUMBER(BL497),AF497^2,"")</f>
        <v/>
      </c>
      <c r="BP497">
        <f>IF(ISNUMBER(BL497),(AF497-BM497)^2,"")</f>
        <v/>
      </c>
    </row>
    <row r="498">
      <c r="O498">
        <f>IF($R498="","",IF($Q$1="Weekly",INT(($R498-2)/7),IF($Q$1="Quarterly",YEAR($R498)*4+ROUNDUP(MONTH($R498)/3),YEAR($R498)*12+MONTH($R498))))</f>
        <v/>
      </c>
      <c r="P498">
        <f>IF($R498="","",IF($R499="",1,IF($O498&lt;&gt;$O499,1,0)))</f>
        <v/>
      </c>
      <c r="Q498">
        <f>IF($P498=1,SUM($P$7:$P498),"")</f>
        <v/>
      </c>
      <c r="R498">
        <f>IF($A498="","",IF(ISNUMBER($A498),$A498,IFERROR(DATEVALUE($A498),NA())))</f>
        <v/>
      </c>
      <c r="S498" s="7">
        <f>IFERROR(INDEX($R$7:$R$60000,MATCH(ROW()-6,$Q$7:$Q$60000,0)),"")</f>
        <v/>
      </c>
      <c r="T498">
        <f>IFERROR(INDEX($B$7:$B$60000,MATCH(ROW()-6,$Q$7:$Q$60000,0))*1,"")</f>
        <v/>
      </c>
      <c r="U498">
        <f>IFERROR(INDEX($C$7:$C$60000,MATCH(ROW()-6,$Q$7:$Q$60000,0))*1,"")</f>
        <v/>
      </c>
      <c r="V498">
        <f>IFERROR(INDEX($D$7:$D$60000,MATCH(ROW()-6,$Q$7:$Q$60000,0))*1,"")</f>
        <v/>
      </c>
      <c r="W498">
        <f>IFERROR(INDEX($E$7:$E$60000,MATCH(ROW()-6,$Q$7:$Q$60000,0))*1,"")</f>
        <v/>
      </c>
      <c r="X498">
        <f>IFERROR(INDEX($F$7:$F$60000,MATCH(ROW()-6,$Q$7:$Q$60000,0))*1,"")</f>
        <v/>
      </c>
      <c r="Y498">
        <f>IFERROR(INDEX($G$7:$G$60000,MATCH(ROW()-6,$Q$7:$Q$60000,0))*1,"")</f>
        <v/>
      </c>
      <c r="Z498">
        <f>IFERROR(INDEX($H$7:$H$60000,MATCH(ROW()-6,$Q$7:$Q$60000,0))*1,"")</f>
        <v/>
      </c>
      <c r="AA498">
        <f>IFERROR(INDEX($I$7:$I$60000,MATCH(ROW()-6,$Q$7:$Q$60000,0))*1,"")</f>
        <v/>
      </c>
      <c r="AB498">
        <f>IFERROR(INDEX($J$7:$J$60000,MATCH(ROW()-6,$Q$7:$Q$60000,0))*1,"")</f>
        <v/>
      </c>
      <c r="AC498">
        <f>IFERROR(INDEX($K$7:$K$60000,MATCH(ROW()-6,$Q$7:$Q$60000,0))*1,"")</f>
        <v/>
      </c>
      <c r="AF498" s="9">
        <f>IF(OR($S498="",$S497=""),"",IF($B$5="diff",($T498-$T497),LN($T498/$T497)))</f>
        <v/>
      </c>
      <c r="AG498" s="9">
        <f>IF(OR($S498="",$S497=""),"",IF($C$5="diff",(U498-U497),LN(U498/U497)))</f>
        <v/>
      </c>
      <c r="AH498" s="9">
        <f>IF(OR($S498="",$S497=""),"",IF($D$5="diff",(V498-V497),LN(V498/V497)))</f>
        <v/>
      </c>
      <c r="AI498" s="9">
        <f>IF(OR($S498="",$S497=""),"",IF($E$5="diff",(W498-W497),LN(W498/W497)))</f>
        <v/>
      </c>
      <c r="AJ498" s="9">
        <f>IF(OR($S498="",$S497=""),"",IF($F$5="diff",(X498-X497),LN(X498/X497)))</f>
        <v/>
      </c>
      <c r="AK498" s="9">
        <f>IF(OR($S498="",$S497=""),"",IF($G$5="diff",(Y498-Y497),LN(Y498/Y497)))</f>
        <v/>
      </c>
      <c r="AL498" s="9">
        <f>IF(OR($S498="",$S497=""),"",IF($H$5="diff",(Z498-Z497),LN(Z498/Z497)))</f>
        <v/>
      </c>
      <c r="AM498" s="9">
        <f>IF(OR($S498="",$S497=""),"",IF($I$5="diff",(AA498-AA497),LN(AA498/AA497)))</f>
        <v/>
      </c>
      <c r="AN498" s="9">
        <f>IF(OR($S498="",$S497=""),"",IF($J$5="diff",(AB498-AB497),LN(AB498/AB497)))</f>
        <v/>
      </c>
      <c r="AO498" s="9">
        <f>IF(OR($S498="",$S497=""),"",IF($K$5="diff",(AC498-AC497),LN(AC498/AC497)))</f>
        <v/>
      </c>
      <c r="AR498" s="9">
        <f>IF($AF498="","",$AU$13+$AU$4*AG498+$AU$5*AH498+$AU$6*AI498+$AU$7*AJ498+$AU$8*AK498+$AU$9*AL498+$AU$10*AM498+$AU$11*AN498+$AU$12*AO498)</f>
        <v/>
      </c>
      <c r="AY498" s="10">
        <f>IF(AND((ROW()-7)&gt;=$Q$5,(ROW()-6)&lt;=$Q$3),INDEX(LINEST(OFFSET(AF498,1-$Q$5,0,$Q$5,1),OFFSET(AG498,1-$Q$5,0,$Q$5,9),TRUE,TRUE),1,10)*$Q$4,"")</f>
        <v/>
      </c>
      <c r="AZ498" s="9">
        <f>IF(AND((ROW()-7)&gt;=$Q$5,(ROW()-6)&lt;=$Q$3),INDEX(LINEST(OFFSET(AF498,1-$Q$5,0,$Q$5,1),OFFSET(AG498,1-$Q$5,0,$Q$5,9),TRUE,TRUE),1,9),"")</f>
        <v/>
      </c>
      <c r="BA498" s="9">
        <f>IF(AND((ROW()-7)&gt;=$Q$5,(ROW()-6)&lt;=$Q$3),INDEX(LINEST(OFFSET(AF498,1-$Q$5,0,$Q$5,1),OFFSET(AG498,1-$Q$5,0,$Q$5,9),TRUE,TRUE),1,8),"")</f>
        <v/>
      </c>
      <c r="BB498" s="9">
        <f>IF(AND((ROW()-7)&gt;=$Q$5,(ROW()-6)&lt;=$Q$3),INDEX(LINEST(OFFSET(AF498,1-$Q$5,0,$Q$5,1),OFFSET(AG498,1-$Q$5,0,$Q$5,9),TRUE,TRUE),1,7),"")</f>
        <v/>
      </c>
      <c r="BC498" s="9">
        <f>IF(AND((ROW()-7)&gt;=$Q$5,(ROW()-6)&lt;=$Q$3),INDEX(LINEST(OFFSET(AF498,1-$Q$5,0,$Q$5,1),OFFSET(AG498,1-$Q$5,0,$Q$5,9),TRUE,TRUE),1,6),"")</f>
        <v/>
      </c>
      <c r="BD498" s="9">
        <f>IF(AND((ROW()-7)&gt;=$Q$5,(ROW()-6)&lt;=$Q$3),INDEX(LINEST(OFFSET(AF498,1-$Q$5,0,$Q$5,1),OFFSET(AG498,1-$Q$5,0,$Q$5,9),TRUE,TRUE),1,5),"")</f>
        <v/>
      </c>
      <c r="BE498" s="9">
        <f>IF(AND((ROW()-7)&gt;=$Q$5,(ROW()-6)&lt;=$Q$3),INDEX(LINEST(OFFSET(AF498,1-$Q$5,0,$Q$5,1),OFFSET(AG498,1-$Q$5,0,$Q$5,9),TRUE,TRUE),1,4),"")</f>
        <v/>
      </c>
      <c r="BF498" s="9">
        <f>IF(AND((ROW()-7)&gt;=$Q$5,(ROW()-6)&lt;=$Q$3),INDEX(LINEST(OFFSET(AF498,1-$Q$5,0,$Q$5,1),OFFSET(AG498,1-$Q$5,0,$Q$5,9),TRUE,TRUE),1,3),"")</f>
        <v/>
      </c>
      <c r="BG498" s="9">
        <f>IF(AND((ROW()-7)&gt;=$Q$5,(ROW()-6)&lt;=$Q$3),INDEX(LINEST(OFFSET(AF498,1-$Q$5,0,$Q$5,1),OFFSET(AG498,1-$Q$5,0,$Q$5,9),TRUE,TRUE),1,2),"")</f>
        <v/>
      </c>
      <c r="BH498" s="9">
        <f>IF(AND((ROW()-7)&gt;=$Q$5,(ROW()-6)&lt;=$Q$3),INDEX(LINEST(OFFSET(AF498,1-$Q$5,0,$Q$5,1),OFFSET(AG498,1-$Q$5,0,$Q$5,9),TRUE,TRUE),1,1),"")</f>
        <v/>
      </c>
      <c r="BI498" s="10">
        <f>IF(AND((ROW()-7)&gt;=$Q$5,(ROW()-6)&lt;=$Q$3),INDEX(LINEST(OFFSET(AF498,1-$Q$5,0,$Q$5,1),OFFSET(AG498,1-$Q$5,0,$Q$5,9),TRUE,TRUE),3,1),"")</f>
        <v/>
      </c>
      <c r="BL498" s="9">
        <f>IF(AND((ROW()-6)&lt;=$Q$3,ISNUMBER(AY497)),AY497/$Q$4+AZ497*AG498+BA497*AH498+BB497*AI498+BC497*AJ498+BD497*AK498+BE497*AL498+BF497*AM498+BG497*AN498+BH497*AO498,"")</f>
        <v/>
      </c>
      <c r="BM498">
        <f>IF(ISNUMBER(BL498),AVERAGE(OFFSET(AF497,1-$Q$5,0,$Q$5,1)),"")</f>
        <v/>
      </c>
      <c r="BN498">
        <f>IF(ISNUMBER(BL498),(AF498-BL498)^2,"")</f>
        <v/>
      </c>
      <c r="BO498">
        <f>IF(ISNUMBER(BL498),AF498^2,"")</f>
        <v/>
      </c>
      <c r="BP498">
        <f>IF(ISNUMBER(BL498),(AF498-BM498)^2,"")</f>
        <v/>
      </c>
    </row>
    <row r="499">
      <c r="O499">
        <f>IF($R499="","",IF($Q$1="Weekly",INT(($R499-2)/7),IF($Q$1="Quarterly",YEAR($R499)*4+ROUNDUP(MONTH($R499)/3),YEAR($R499)*12+MONTH($R499))))</f>
        <v/>
      </c>
      <c r="P499">
        <f>IF($R499="","",IF($R500="",1,IF($O499&lt;&gt;$O500,1,0)))</f>
        <v/>
      </c>
      <c r="Q499">
        <f>IF($P499=1,SUM($P$7:$P499),"")</f>
        <v/>
      </c>
      <c r="R499">
        <f>IF($A499="","",IF(ISNUMBER($A499),$A499,IFERROR(DATEVALUE($A499),NA())))</f>
        <v/>
      </c>
      <c r="S499" s="7">
        <f>IFERROR(INDEX($R$7:$R$60000,MATCH(ROW()-6,$Q$7:$Q$60000,0)),"")</f>
        <v/>
      </c>
      <c r="T499">
        <f>IFERROR(INDEX($B$7:$B$60000,MATCH(ROW()-6,$Q$7:$Q$60000,0))*1,"")</f>
        <v/>
      </c>
      <c r="U499">
        <f>IFERROR(INDEX($C$7:$C$60000,MATCH(ROW()-6,$Q$7:$Q$60000,0))*1,"")</f>
        <v/>
      </c>
      <c r="V499">
        <f>IFERROR(INDEX($D$7:$D$60000,MATCH(ROW()-6,$Q$7:$Q$60000,0))*1,"")</f>
        <v/>
      </c>
      <c r="W499">
        <f>IFERROR(INDEX($E$7:$E$60000,MATCH(ROW()-6,$Q$7:$Q$60000,0))*1,"")</f>
        <v/>
      </c>
      <c r="X499">
        <f>IFERROR(INDEX($F$7:$F$60000,MATCH(ROW()-6,$Q$7:$Q$60000,0))*1,"")</f>
        <v/>
      </c>
      <c r="Y499">
        <f>IFERROR(INDEX($G$7:$G$60000,MATCH(ROW()-6,$Q$7:$Q$60000,0))*1,"")</f>
        <v/>
      </c>
      <c r="Z499">
        <f>IFERROR(INDEX($H$7:$H$60000,MATCH(ROW()-6,$Q$7:$Q$60000,0))*1,"")</f>
        <v/>
      </c>
      <c r="AA499">
        <f>IFERROR(INDEX($I$7:$I$60000,MATCH(ROW()-6,$Q$7:$Q$60000,0))*1,"")</f>
        <v/>
      </c>
      <c r="AB499">
        <f>IFERROR(INDEX($J$7:$J$60000,MATCH(ROW()-6,$Q$7:$Q$60000,0))*1,"")</f>
        <v/>
      </c>
      <c r="AC499">
        <f>IFERROR(INDEX($K$7:$K$60000,MATCH(ROW()-6,$Q$7:$Q$60000,0))*1,"")</f>
        <v/>
      </c>
      <c r="AF499" s="9">
        <f>IF(OR($S499="",$S498=""),"",IF($B$5="diff",($T499-$T498),LN($T499/$T498)))</f>
        <v/>
      </c>
      <c r="AG499" s="9">
        <f>IF(OR($S499="",$S498=""),"",IF($C$5="diff",(U499-U498),LN(U499/U498)))</f>
        <v/>
      </c>
      <c r="AH499" s="9">
        <f>IF(OR($S499="",$S498=""),"",IF($D$5="diff",(V499-V498),LN(V499/V498)))</f>
        <v/>
      </c>
      <c r="AI499" s="9">
        <f>IF(OR($S499="",$S498=""),"",IF($E$5="diff",(W499-W498),LN(W499/W498)))</f>
        <v/>
      </c>
      <c r="AJ499" s="9">
        <f>IF(OR($S499="",$S498=""),"",IF($F$5="diff",(X499-X498),LN(X499/X498)))</f>
        <v/>
      </c>
      <c r="AK499" s="9">
        <f>IF(OR($S499="",$S498=""),"",IF($G$5="diff",(Y499-Y498),LN(Y499/Y498)))</f>
        <v/>
      </c>
      <c r="AL499" s="9">
        <f>IF(OR($S499="",$S498=""),"",IF($H$5="diff",(Z499-Z498),LN(Z499/Z498)))</f>
        <v/>
      </c>
      <c r="AM499" s="9">
        <f>IF(OR($S499="",$S498=""),"",IF($I$5="diff",(AA499-AA498),LN(AA499/AA498)))</f>
        <v/>
      </c>
      <c r="AN499" s="9">
        <f>IF(OR($S499="",$S498=""),"",IF($J$5="diff",(AB499-AB498),LN(AB499/AB498)))</f>
        <v/>
      </c>
      <c r="AO499" s="9">
        <f>IF(OR($S499="",$S498=""),"",IF($K$5="diff",(AC499-AC498),LN(AC499/AC498)))</f>
        <v/>
      </c>
      <c r="AR499" s="9">
        <f>IF($AF499="","",$AU$13+$AU$4*AG499+$AU$5*AH499+$AU$6*AI499+$AU$7*AJ499+$AU$8*AK499+$AU$9*AL499+$AU$10*AM499+$AU$11*AN499+$AU$12*AO499)</f>
        <v/>
      </c>
      <c r="AY499" s="10">
        <f>IF(AND((ROW()-7)&gt;=$Q$5,(ROW()-6)&lt;=$Q$3),INDEX(LINEST(OFFSET(AF499,1-$Q$5,0,$Q$5,1),OFFSET(AG499,1-$Q$5,0,$Q$5,9),TRUE,TRUE),1,10)*$Q$4,"")</f>
        <v/>
      </c>
      <c r="AZ499" s="9">
        <f>IF(AND((ROW()-7)&gt;=$Q$5,(ROW()-6)&lt;=$Q$3),INDEX(LINEST(OFFSET(AF499,1-$Q$5,0,$Q$5,1),OFFSET(AG499,1-$Q$5,0,$Q$5,9),TRUE,TRUE),1,9),"")</f>
        <v/>
      </c>
      <c r="BA499" s="9">
        <f>IF(AND((ROW()-7)&gt;=$Q$5,(ROW()-6)&lt;=$Q$3),INDEX(LINEST(OFFSET(AF499,1-$Q$5,0,$Q$5,1),OFFSET(AG499,1-$Q$5,0,$Q$5,9),TRUE,TRUE),1,8),"")</f>
        <v/>
      </c>
      <c r="BB499" s="9">
        <f>IF(AND((ROW()-7)&gt;=$Q$5,(ROW()-6)&lt;=$Q$3),INDEX(LINEST(OFFSET(AF499,1-$Q$5,0,$Q$5,1),OFFSET(AG499,1-$Q$5,0,$Q$5,9),TRUE,TRUE),1,7),"")</f>
        <v/>
      </c>
      <c r="BC499" s="9">
        <f>IF(AND((ROW()-7)&gt;=$Q$5,(ROW()-6)&lt;=$Q$3),INDEX(LINEST(OFFSET(AF499,1-$Q$5,0,$Q$5,1),OFFSET(AG499,1-$Q$5,0,$Q$5,9),TRUE,TRUE),1,6),"")</f>
        <v/>
      </c>
      <c r="BD499" s="9">
        <f>IF(AND((ROW()-7)&gt;=$Q$5,(ROW()-6)&lt;=$Q$3),INDEX(LINEST(OFFSET(AF499,1-$Q$5,0,$Q$5,1),OFFSET(AG499,1-$Q$5,0,$Q$5,9),TRUE,TRUE),1,5),"")</f>
        <v/>
      </c>
      <c r="BE499" s="9">
        <f>IF(AND((ROW()-7)&gt;=$Q$5,(ROW()-6)&lt;=$Q$3),INDEX(LINEST(OFFSET(AF499,1-$Q$5,0,$Q$5,1),OFFSET(AG499,1-$Q$5,0,$Q$5,9),TRUE,TRUE),1,4),"")</f>
        <v/>
      </c>
      <c r="BF499" s="9">
        <f>IF(AND((ROW()-7)&gt;=$Q$5,(ROW()-6)&lt;=$Q$3),INDEX(LINEST(OFFSET(AF499,1-$Q$5,0,$Q$5,1),OFFSET(AG499,1-$Q$5,0,$Q$5,9),TRUE,TRUE),1,3),"")</f>
        <v/>
      </c>
      <c r="BG499" s="9">
        <f>IF(AND((ROW()-7)&gt;=$Q$5,(ROW()-6)&lt;=$Q$3),INDEX(LINEST(OFFSET(AF499,1-$Q$5,0,$Q$5,1),OFFSET(AG499,1-$Q$5,0,$Q$5,9),TRUE,TRUE),1,2),"")</f>
        <v/>
      </c>
      <c r="BH499" s="9">
        <f>IF(AND((ROW()-7)&gt;=$Q$5,(ROW()-6)&lt;=$Q$3),INDEX(LINEST(OFFSET(AF499,1-$Q$5,0,$Q$5,1),OFFSET(AG499,1-$Q$5,0,$Q$5,9),TRUE,TRUE),1,1),"")</f>
        <v/>
      </c>
      <c r="BI499" s="10">
        <f>IF(AND((ROW()-7)&gt;=$Q$5,(ROW()-6)&lt;=$Q$3),INDEX(LINEST(OFFSET(AF499,1-$Q$5,0,$Q$5,1),OFFSET(AG499,1-$Q$5,0,$Q$5,9),TRUE,TRUE),3,1),"")</f>
        <v/>
      </c>
      <c r="BL499" s="9">
        <f>IF(AND((ROW()-6)&lt;=$Q$3,ISNUMBER(AY498)),AY498/$Q$4+AZ498*AG499+BA498*AH499+BB498*AI499+BC498*AJ499+BD498*AK499+BE498*AL499+BF498*AM499+BG498*AN499+BH498*AO499,"")</f>
        <v/>
      </c>
      <c r="BM499">
        <f>IF(ISNUMBER(BL499),AVERAGE(OFFSET(AF498,1-$Q$5,0,$Q$5,1)),"")</f>
        <v/>
      </c>
      <c r="BN499">
        <f>IF(ISNUMBER(BL499),(AF499-BL499)^2,"")</f>
        <v/>
      </c>
      <c r="BO499">
        <f>IF(ISNUMBER(BL499),AF499^2,"")</f>
        <v/>
      </c>
      <c r="BP499">
        <f>IF(ISNUMBER(BL499),(AF499-BM499)^2,"")</f>
        <v/>
      </c>
    </row>
    <row r="500">
      <c r="O500">
        <f>IF($R500="","",IF($Q$1="Weekly",INT(($R500-2)/7),IF($Q$1="Quarterly",YEAR($R500)*4+ROUNDUP(MONTH($R500)/3),YEAR($R500)*12+MONTH($R500))))</f>
        <v/>
      </c>
      <c r="P500">
        <f>IF($R500="","",IF($R501="",1,IF($O500&lt;&gt;$O501,1,0)))</f>
        <v/>
      </c>
      <c r="Q500">
        <f>IF($P500=1,SUM($P$7:$P500),"")</f>
        <v/>
      </c>
      <c r="R500">
        <f>IF($A500="","",IF(ISNUMBER($A500),$A500,IFERROR(DATEVALUE($A500),NA())))</f>
        <v/>
      </c>
      <c r="S500" s="7">
        <f>IFERROR(INDEX($R$7:$R$60000,MATCH(ROW()-6,$Q$7:$Q$60000,0)),"")</f>
        <v/>
      </c>
      <c r="T500">
        <f>IFERROR(INDEX($B$7:$B$60000,MATCH(ROW()-6,$Q$7:$Q$60000,0))*1,"")</f>
        <v/>
      </c>
      <c r="U500">
        <f>IFERROR(INDEX($C$7:$C$60000,MATCH(ROW()-6,$Q$7:$Q$60000,0))*1,"")</f>
        <v/>
      </c>
      <c r="V500">
        <f>IFERROR(INDEX($D$7:$D$60000,MATCH(ROW()-6,$Q$7:$Q$60000,0))*1,"")</f>
        <v/>
      </c>
      <c r="W500">
        <f>IFERROR(INDEX($E$7:$E$60000,MATCH(ROW()-6,$Q$7:$Q$60000,0))*1,"")</f>
        <v/>
      </c>
      <c r="X500">
        <f>IFERROR(INDEX($F$7:$F$60000,MATCH(ROW()-6,$Q$7:$Q$60000,0))*1,"")</f>
        <v/>
      </c>
      <c r="Y500">
        <f>IFERROR(INDEX($G$7:$G$60000,MATCH(ROW()-6,$Q$7:$Q$60000,0))*1,"")</f>
        <v/>
      </c>
      <c r="Z500">
        <f>IFERROR(INDEX($H$7:$H$60000,MATCH(ROW()-6,$Q$7:$Q$60000,0))*1,"")</f>
        <v/>
      </c>
      <c r="AA500">
        <f>IFERROR(INDEX($I$7:$I$60000,MATCH(ROW()-6,$Q$7:$Q$60000,0))*1,"")</f>
        <v/>
      </c>
      <c r="AB500">
        <f>IFERROR(INDEX($J$7:$J$60000,MATCH(ROW()-6,$Q$7:$Q$60000,0))*1,"")</f>
        <v/>
      </c>
      <c r="AC500">
        <f>IFERROR(INDEX($K$7:$K$60000,MATCH(ROW()-6,$Q$7:$Q$60000,0))*1,"")</f>
        <v/>
      </c>
      <c r="AF500" s="9">
        <f>IF(OR($S500="",$S499=""),"",IF($B$5="diff",($T500-$T499),LN($T500/$T499)))</f>
        <v/>
      </c>
      <c r="AG500" s="9">
        <f>IF(OR($S500="",$S499=""),"",IF($C$5="diff",(U500-U499),LN(U500/U499)))</f>
        <v/>
      </c>
      <c r="AH500" s="9">
        <f>IF(OR($S500="",$S499=""),"",IF($D$5="diff",(V500-V499),LN(V500/V499)))</f>
        <v/>
      </c>
      <c r="AI500" s="9">
        <f>IF(OR($S500="",$S499=""),"",IF($E$5="diff",(W500-W499),LN(W500/W499)))</f>
        <v/>
      </c>
      <c r="AJ500" s="9">
        <f>IF(OR($S500="",$S499=""),"",IF($F$5="diff",(X500-X499),LN(X500/X499)))</f>
        <v/>
      </c>
      <c r="AK500" s="9">
        <f>IF(OR($S500="",$S499=""),"",IF($G$5="diff",(Y500-Y499),LN(Y500/Y499)))</f>
        <v/>
      </c>
      <c r="AL500" s="9">
        <f>IF(OR($S500="",$S499=""),"",IF($H$5="diff",(Z500-Z499),LN(Z500/Z499)))</f>
        <v/>
      </c>
      <c r="AM500" s="9">
        <f>IF(OR($S500="",$S499=""),"",IF($I$5="diff",(AA500-AA499),LN(AA500/AA499)))</f>
        <v/>
      </c>
      <c r="AN500" s="9">
        <f>IF(OR($S500="",$S499=""),"",IF($J$5="diff",(AB500-AB499),LN(AB500/AB499)))</f>
        <v/>
      </c>
      <c r="AO500" s="9">
        <f>IF(OR($S500="",$S499=""),"",IF($K$5="diff",(AC500-AC499),LN(AC500/AC499)))</f>
        <v/>
      </c>
      <c r="AR500" s="9">
        <f>IF($AF500="","",$AU$13+$AU$4*AG500+$AU$5*AH500+$AU$6*AI500+$AU$7*AJ500+$AU$8*AK500+$AU$9*AL500+$AU$10*AM500+$AU$11*AN500+$AU$12*AO500)</f>
        <v/>
      </c>
      <c r="AY500" s="10">
        <f>IF(AND((ROW()-7)&gt;=$Q$5,(ROW()-6)&lt;=$Q$3),INDEX(LINEST(OFFSET(AF500,1-$Q$5,0,$Q$5,1),OFFSET(AG500,1-$Q$5,0,$Q$5,9),TRUE,TRUE),1,10)*$Q$4,"")</f>
        <v/>
      </c>
      <c r="AZ500" s="9">
        <f>IF(AND((ROW()-7)&gt;=$Q$5,(ROW()-6)&lt;=$Q$3),INDEX(LINEST(OFFSET(AF500,1-$Q$5,0,$Q$5,1),OFFSET(AG500,1-$Q$5,0,$Q$5,9),TRUE,TRUE),1,9),"")</f>
        <v/>
      </c>
      <c r="BA500" s="9">
        <f>IF(AND((ROW()-7)&gt;=$Q$5,(ROW()-6)&lt;=$Q$3),INDEX(LINEST(OFFSET(AF500,1-$Q$5,0,$Q$5,1),OFFSET(AG500,1-$Q$5,0,$Q$5,9),TRUE,TRUE),1,8),"")</f>
        <v/>
      </c>
      <c r="BB500" s="9">
        <f>IF(AND((ROW()-7)&gt;=$Q$5,(ROW()-6)&lt;=$Q$3),INDEX(LINEST(OFFSET(AF500,1-$Q$5,0,$Q$5,1),OFFSET(AG500,1-$Q$5,0,$Q$5,9),TRUE,TRUE),1,7),"")</f>
        <v/>
      </c>
      <c r="BC500" s="9">
        <f>IF(AND((ROW()-7)&gt;=$Q$5,(ROW()-6)&lt;=$Q$3),INDEX(LINEST(OFFSET(AF500,1-$Q$5,0,$Q$5,1),OFFSET(AG500,1-$Q$5,0,$Q$5,9),TRUE,TRUE),1,6),"")</f>
        <v/>
      </c>
      <c r="BD500" s="9">
        <f>IF(AND((ROW()-7)&gt;=$Q$5,(ROW()-6)&lt;=$Q$3),INDEX(LINEST(OFFSET(AF500,1-$Q$5,0,$Q$5,1),OFFSET(AG500,1-$Q$5,0,$Q$5,9),TRUE,TRUE),1,5),"")</f>
        <v/>
      </c>
      <c r="BE500" s="9">
        <f>IF(AND((ROW()-7)&gt;=$Q$5,(ROW()-6)&lt;=$Q$3),INDEX(LINEST(OFFSET(AF500,1-$Q$5,0,$Q$5,1),OFFSET(AG500,1-$Q$5,0,$Q$5,9),TRUE,TRUE),1,4),"")</f>
        <v/>
      </c>
      <c r="BF500" s="9">
        <f>IF(AND((ROW()-7)&gt;=$Q$5,(ROW()-6)&lt;=$Q$3),INDEX(LINEST(OFFSET(AF500,1-$Q$5,0,$Q$5,1),OFFSET(AG500,1-$Q$5,0,$Q$5,9),TRUE,TRUE),1,3),"")</f>
        <v/>
      </c>
      <c r="BG500" s="9">
        <f>IF(AND((ROW()-7)&gt;=$Q$5,(ROW()-6)&lt;=$Q$3),INDEX(LINEST(OFFSET(AF500,1-$Q$5,0,$Q$5,1),OFFSET(AG500,1-$Q$5,0,$Q$5,9),TRUE,TRUE),1,2),"")</f>
        <v/>
      </c>
      <c r="BH500" s="9">
        <f>IF(AND((ROW()-7)&gt;=$Q$5,(ROW()-6)&lt;=$Q$3),INDEX(LINEST(OFFSET(AF500,1-$Q$5,0,$Q$5,1),OFFSET(AG500,1-$Q$5,0,$Q$5,9),TRUE,TRUE),1,1),"")</f>
        <v/>
      </c>
      <c r="BI500" s="10">
        <f>IF(AND((ROW()-7)&gt;=$Q$5,(ROW()-6)&lt;=$Q$3),INDEX(LINEST(OFFSET(AF500,1-$Q$5,0,$Q$5,1),OFFSET(AG500,1-$Q$5,0,$Q$5,9),TRUE,TRUE),3,1),"")</f>
        <v/>
      </c>
      <c r="BL500" s="9">
        <f>IF(AND((ROW()-6)&lt;=$Q$3,ISNUMBER(AY499)),AY499/$Q$4+AZ499*AG500+BA499*AH500+BB499*AI500+BC499*AJ500+BD499*AK500+BE499*AL500+BF499*AM500+BG499*AN500+BH499*AO500,"")</f>
        <v/>
      </c>
      <c r="BM500">
        <f>IF(ISNUMBER(BL500),AVERAGE(OFFSET(AF499,1-$Q$5,0,$Q$5,1)),"")</f>
        <v/>
      </c>
      <c r="BN500">
        <f>IF(ISNUMBER(BL500),(AF500-BL500)^2,"")</f>
        <v/>
      </c>
      <c r="BO500">
        <f>IF(ISNUMBER(BL500),AF500^2,"")</f>
        <v/>
      </c>
      <c r="BP500">
        <f>IF(ISNUMBER(BL500),(AF500-BM500)^2,"")</f>
        <v/>
      </c>
    </row>
    <row r="501">
      <c r="O501">
        <f>IF($R501="","",IF($Q$1="Weekly",INT(($R501-2)/7),IF($Q$1="Quarterly",YEAR($R501)*4+ROUNDUP(MONTH($R501)/3),YEAR($R501)*12+MONTH($R501))))</f>
        <v/>
      </c>
      <c r="P501">
        <f>IF($R501="","",IF($R502="",1,IF($O501&lt;&gt;$O502,1,0)))</f>
        <v/>
      </c>
      <c r="Q501">
        <f>IF($P501=1,SUM($P$7:$P501),"")</f>
        <v/>
      </c>
      <c r="R501">
        <f>IF($A501="","",IF(ISNUMBER($A501),$A501,IFERROR(DATEVALUE($A501),NA())))</f>
        <v/>
      </c>
      <c r="S501" s="7">
        <f>IFERROR(INDEX($R$7:$R$60000,MATCH(ROW()-6,$Q$7:$Q$60000,0)),"")</f>
        <v/>
      </c>
      <c r="T501">
        <f>IFERROR(INDEX($B$7:$B$60000,MATCH(ROW()-6,$Q$7:$Q$60000,0))*1,"")</f>
        <v/>
      </c>
      <c r="U501">
        <f>IFERROR(INDEX($C$7:$C$60000,MATCH(ROW()-6,$Q$7:$Q$60000,0))*1,"")</f>
        <v/>
      </c>
      <c r="V501">
        <f>IFERROR(INDEX($D$7:$D$60000,MATCH(ROW()-6,$Q$7:$Q$60000,0))*1,"")</f>
        <v/>
      </c>
      <c r="W501">
        <f>IFERROR(INDEX($E$7:$E$60000,MATCH(ROW()-6,$Q$7:$Q$60000,0))*1,"")</f>
        <v/>
      </c>
      <c r="X501">
        <f>IFERROR(INDEX($F$7:$F$60000,MATCH(ROW()-6,$Q$7:$Q$60000,0))*1,"")</f>
        <v/>
      </c>
      <c r="Y501">
        <f>IFERROR(INDEX($G$7:$G$60000,MATCH(ROW()-6,$Q$7:$Q$60000,0))*1,"")</f>
        <v/>
      </c>
      <c r="Z501">
        <f>IFERROR(INDEX($H$7:$H$60000,MATCH(ROW()-6,$Q$7:$Q$60000,0))*1,"")</f>
        <v/>
      </c>
      <c r="AA501">
        <f>IFERROR(INDEX($I$7:$I$60000,MATCH(ROW()-6,$Q$7:$Q$60000,0))*1,"")</f>
        <v/>
      </c>
      <c r="AB501">
        <f>IFERROR(INDEX($J$7:$J$60000,MATCH(ROW()-6,$Q$7:$Q$60000,0))*1,"")</f>
        <v/>
      </c>
      <c r="AC501">
        <f>IFERROR(INDEX($K$7:$K$60000,MATCH(ROW()-6,$Q$7:$Q$60000,0))*1,"")</f>
        <v/>
      </c>
      <c r="AF501" s="9">
        <f>IF(OR($S501="",$S500=""),"",IF($B$5="diff",($T501-$T500),LN($T501/$T500)))</f>
        <v/>
      </c>
      <c r="AG501" s="9">
        <f>IF(OR($S501="",$S500=""),"",IF($C$5="diff",(U501-U500),LN(U501/U500)))</f>
        <v/>
      </c>
      <c r="AH501" s="9">
        <f>IF(OR($S501="",$S500=""),"",IF($D$5="diff",(V501-V500),LN(V501/V500)))</f>
        <v/>
      </c>
      <c r="AI501" s="9">
        <f>IF(OR($S501="",$S500=""),"",IF($E$5="diff",(W501-W500),LN(W501/W500)))</f>
        <v/>
      </c>
      <c r="AJ501" s="9">
        <f>IF(OR($S501="",$S500=""),"",IF($F$5="diff",(X501-X500),LN(X501/X500)))</f>
        <v/>
      </c>
      <c r="AK501" s="9">
        <f>IF(OR($S501="",$S500=""),"",IF($G$5="diff",(Y501-Y500),LN(Y501/Y500)))</f>
        <v/>
      </c>
      <c r="AL501" s="9">
        <f>IF(OR($S501="",$S500=""),"",IF($H$5="diff",(Z501-Z500),LN(Z501/Z500)))</f>
        <v/>
      </c>
      <c r="AM501" s="9">
        <f>IF(OR($S501="",$S500=""),"",IF($I$5="diff",(AA501-AA500),LN(AA501/AA500)))</f>
        <v/>
      </c>
      <c r="AN501" s="9">
        <f>IF(OR($S501="",$S500=""),"",IF($J$5="diff",(AB501-AB500),LN(AB501/AB500)))</f>
        <v/>
      </c>
      <c r="AO501" s="9">
        <f>IF(OR($S501="",$S500=""),"",IF($K$5="diff",(AC501-AC500),LN(AC501/AC500)))</f>
        <v/>
      </c>
      <c r="AR501" s="9">
        <f>IF($AF501="","",$AU$13+$AU$4*AG501+$AU$5*AH501+$AU$6*AI501+$AU$7*AJ501+$AU$8*AK501+$AU$9*AL501+$AU$10*AM501+$AU$11*AN501+$AU$12*AO501)</f>
        <v/>
      </c>
      <c r="AY501" s="10">
        <f>IF(AND((ROW()-7)&gt;=$Q$5,(ROW()-6)&lt;=$Q$3),INDEX(LINEST(OFFSET(AF501,1-$Q$5,0,$Q$5,1),OFFSET(AG501,1-$Q$5,0,$Q$5,9),TRUE,TRUE),1,10)*$Q$4,"")</f>
        <v/>
      </c>
      <c r="AZ501" s="9">
        <f>IF(AND((ROW()-7)&gt;=$Q$5,(ROW()-6)&lt;=$Q$3),INDEX(LINEST(OFFSET(AF501,1-$Q$5,0,$Q$5,1),OFFSET(AG501,1-$Q$5,0,$Q$5,9),TRUE,TRUE),1,9),"")</f>
        <v/>
      </c>
      <c r="BA501" s="9">
        <f>IF(AND((ROW()-7)&gt;=$Q$5,(ROW()-6)&lt;=$Q$3),INDEX(LINEST(OFFSET(AF501,1-$Q$5,0,$Q$5,1),OFFSET(AG501,1-$Q$5,0,$Q$5,9),TRUE,TRUE),1,8),"")</f>
        <v/>
      </c>
      <c r="BB501" s="9">
        <f>IF(AND((ROW()-7)&gt;=$Q$5,(ROW()-6)&lt;=$Q$3),INDEX(LINEST(OFFSET(AF501,1-$Q$5,0,$Q$5,1),OFFSET(AG501,1-$Q$5,0,$Q$5,9),TRUE,TRUE),1,7),"")</f>
        <v/>
      </c>
      <c r="BC501" s="9">
        <f>IF(AND((ROW()-7)&gt;=$Q$5,(ROW()-6)&lt;=$Q$3),INDEX(LINEST(OFFSET(AF501,1-$Q$5,0,$Q$5,1),OFFSET(AG501,1-$Q$5,0,$Q$5,9),TRUE,TRUE),1,6),"")</f>
        <v/>
      </c>
      <c r="BD501" s="9">
        <f>IF(AND((ROW()-7)&gt;=$Q$5,(ROW()-6)&lt;=$Q$3),INDEX(LINEST(OFFSET(AF501,1-$Q$5,0,$Q$5,1),OFFSET(AG501,1-$Q$5,0,$Q$5,9),TRUE,TRUE),1,5),"")</f>
        <v/>
      </c>
      <c r="BE501" s="9">
        <f>IF(AND((ROW()-7)&gt;=$Q$5,(ROW()-6)&lt;=$Q$3),INDEX(LINEST(OFFSET(AF501,1-$Q$5,0,$Q$5,1),OFFSET(AG501,1-$Q$5,0,$Q$5,9),TRUE,TRUE),1,4),"")</f>
        <v/>
      </c>
      <c r="BF501" s="9">
        <f>IF(AND((ROW()-7)&gt;=$Q$5,(ROW()-6)&lt;=$Q$3),INDEX(LINEST(OFFSET(AF501,1-$Q$5,0,$Q$5,1),OFFSET(AG501,1-$Q$5,0,$Q$5,9),TRUE,TRUE),1,3),"")</f>
        <v/>
      </c>
      <c r="BG501" s="9">
        <f>IF(AND((ROW()-7)&gt;=$Q$5,(ROW()-6)&lt;=$Q$3),INDEX(LINEST(OFFSET(AF501,1-$Q$5,0,$Q$5,1),OFFSET(AG501,1-$Q$5,0,$Q$5,9),TRUE,TRUE),1,2),"")</f>
        <v/>
      </c>
      <c r="BH501" s="9">
        <f>IF(AND((ROW()-7)&gt;=$Q$5,(ROW()-6)&lt;=$Q$3),INDEX(LINEST(OFFSET(AF501,1-$Q$5,0,$Q$5,1),OFFSET(AG501,1-$Q$5,0,$Q$5,9),TRUE,TRUE),1,1),"")</f>
        <v/>
      </c>
      <c r="BI501" s="10">
        <f>IF(AND((ROW()-7)&gt;=$Q$5,(ROW()-6)&lt;=$Q$3),INDEX(LINEST(OFFSET(AF501,1-$Q$5,0,$Q$5,1),OFFSET(AG501,1-$Q$5,0,$Q$5,9),TRUE,TRUE),3,1),"")</f>
        <v/>
      </c>
      <c r="BL501" s="9">
        <f>IF(AND((ROW()-6)&lt;=$Q$3,ISNUMBER(AY500)),AY500/$Q$4+AZ500*AG501+BA500*AH501+BB500*AI501+BC500*AJ501+BD500*AK501+BE500*AL501+BF500*AM501+BG500*AN501+BH500*AO501,"")</f>
        <v/>
      </c>
      <c r="BM501">
        <f>IF(ISNUMBER(BL501),AVERAGE(OFFSET(AF500,1-$Q$5,0,$Q$5,1)),"")</f>
        <v/>
      </c>
      <c r="BN501">
        <f>IF(ISNUMBER(BL501),(AF501-BL501)^2,"")</f>
        <v/>
      </c>
      <c r="BO501">
        <f>IF(ISNUMBER(BL501),AF501^2,"")</f>
        <v/>
      </c>
      <c r="BP501">
        <f>IF(ISNUMBER(BL501),(AF501-BM501)^2,"")</f>
        <v/>
      </c>
    </row>
    <row r="502">
      <c r="O502">
        <f>IF($R502="","",IF($Q$1="Weekly",INT(($R502-2)/7),IF($Q$1="Quarterly",YEAR($R502)*4+ROUNDUP(MONTH($R502)/3),YEAR($R502)*12+MONTH($R502))))</f>
        <v/>
      </c>
      <c r="P502">
        <f>IF($R502="","",IF($R503="",1,IF($O502&lt;&gt;$O503,1,0)))</f>
        <v/>
      </c>
      <c r="Q502">
        <f>IF($P502=1,SUM($P$7:$P502),"")</f>
        <v/>
      </c>
      <c r="R502">
        <f>IF($A502="","",IF(ISNUMBER($A502),$A502,IFERROR(DATEVALUE($A502),NA())))</f>
        <v/>
      </c>
      <c r="S502" s="7">
        <f>IFERROR(INDEX($R$7:$R$60000,MATCH(ROW()-6,$Q$7:$Q$60000,0)),"")</f>
        <v/>
      </c>
      <c r="T502">
        <f>IFERROR(INDEX($B$7:$B$60000,MATCH(ROW()-6,$Q$7:$Q$60000,0))*1,"")</f>
        <v/>
      </c>
      <c r="U502">
        <f>IFERROR(INDEX($C$7:$C$60000,MATCH(ROW()-6,$Q$7:$Q$60000,0))*1,"")</f>
        <v/>
      </c>
      <c r="V502">
        <f>IFERROR(INDEX($D$7:$D$60000,MATCH(ROW()-6,$Q$7:$Q$60000,0))*1,"")</f>
        <v/>
      </c>
      <c r="W502">
        <f>IFERROR(INDEX($E$7:$E$60000,MATCH(ROW()-6,$Q$7:$Q$60000,0))*1,"")</f>
        <v/>
      </c>
      <c r="X502">
        <f>IFERROR(INDEX($F$7:$F$60000,MATCH(ROW()-6,$Q$7:$Q$60000,0))*1,"")</f>
        <v/>
      </c>
      <c r="Y502">
        <f>IFERROR(INDEX($G$7:$G$60000,MATCH(ROW()-6,$Q$7:$Q$60000,0))*1,"")</f>
        <v/>
      </c>
      <c r="Z502">
        <f>IFERROR(INDEX($H$7:$H$60000,MATCH(ROW()-6,$Q$7:$Q$60000,0))*1,"")</f>
        <v/>
      </c>
      <c r="AA502">
        <f>IFERROR(INDEX($I$7:$I$60000,MATCH(ROW()-6,$Q$7:$Q$60000,0))*1,"")</f>
        <v/>
      </c>
      <c r="AB502">
        <f>IFERROR(INDEX($J$7:$J$60000,MATCH(ROW()-6,$Q$7:$Q$60000,0))*1,"")</f>
        <v/>
      </c>
      <c r="AC502">
        <f>IFERROR(INDEX($K$7:$K$60000,MATCH(ROW()-6,$Q$7:$Q$60000,0))*1,"")</f>
        <v/>
      </c>
      <c r="AF502" s="9">
        <f>IF(OR($S502="",$S501=""),"",IF($B$5="diff",($T502-$T501),LN($T502/$T501)))</f>
        <v/>
      </c>
      <c r="AG502" s="9">
        <f>IF(OR($S502="",$S501=""),"",IF($C$5="diff",(U502-U501),LN(U502/U501)))</f>
        <v/>
      </c>
      <c r="AH502" s="9">
        <f>IF(OR($S502="",$S501=""),"",IF($D$5="diff",(V502-V501),LN(V502/V501)))</f>
        <v/>
      </c>
      <c r="AI502" s="9">
        <f>IF(OR($S502="",$S501=""),"",IF($E$5="diff",(W502-W501),LN(W502/W501)))</f>
        <v/>
      </c>
      <c r="AJ502" s="9">
        <f>IF(OR($S502="",$S501=""),"",IF($F$5="diff",(X502-X501),LN(X502/X501)))</f>
        <v/>
      </c>
      <c r="AK502" s="9">
        <f>IF(OR($S502="",$S501=""),"",IF($G$5="diff",(Y502-Y501),LN(Y502/Y501)))</f>
        <v/>
      </c>
      <c r="AL502" s="9">
        <f>IF(OR($S502="",$S501=""),"",IF($H$5="diff",(Z502-Z501),LN(Z502/Z501)))</f>
        <v/>
      </c>
      <c r="AM502" s="9">
        <f>IF(OR($S502="",$S501=""),"",IF($I$5="diff",(AA502-AA501),LN(AA502/AA501)))</f>
        <v/>
      </c>
      <c r="AN502" s="9">
        <f>IF(OR($S502="",$S501=""),"",IF($J$5="diff",(AB502-AB501),LN(AB502/AB501)))</f>
        <v/>
      </c>
      <c r="AO502" s="9">
        <f>IF(OR($S502="",$S501=""),"",IF($K$5="diff",(AC502-AC501),LN(AC502/AC501)))</f>
        <v/>
      </c>
      <c r="AR502" s="9">
        <f>IF($AF502="","",$AU$13+$AU$4*AG502+$AU$5*AH502+$AU$6*AI502+$AU$7*AJ502+$AU$8*AK502+$AU$9*AL502+$AU$10*AM502+$AU$11*AN502+$AU$12*AO502)</f>
        <v/>
      </c>
      <c r="AY502" s="10">
        <f>IF(AND((ROW()-7)&gt;=$Q$5,(ROW()-6)&lt;=$Q$3),INDEX(LINEST(OFFSET(AF502,1-$Q$5,0,$Q$5,1),OFFSET(AG502,1-$Q$5,0,$Q$5,9),TRUE,TRUE),1,10)*$Q$4,"")</f>
        <v/>
      </c>
      <c r="AZ502" s="9">
        <f>IF(AND((ROW()-7)&gt;=$Q$5,(ROW()-6)&lt;=$Q$3),INDEX(LINEST(OFFSET(AF502,1-$Q$5,0,$Q$5,1),OFFSET(AG502,1-$Q$5,0,$Q$5,9),TRUE,TRUE),1,9),"")</f>
        <v/>
      </c>
      <c r="BA502" s="9">
        <f>IF(AND((ROW()-7)&gt;=$Q$5,(ROW()-6)&lt;=$Q$3),INDEX(LINEST(OFFSET(AF502,1-$Q$5,0,$Q$5,1),OFFSET(AG502,1-$Q$5,0,$Q$5,9),TRUE,TRUE),1,8),"")</f>
        <v/>
      </c>
      <c r="BB502" s="9">
        <f>IF(AND((ROW()-7)&gt;=$Q$5,(ROW()-6)&lt;=$Q$3),INDEX(LINEST(OFFSET(AF502,1-$Q$5,0,$Q$5,1),OFFSET(AG502,1-$Q$5,0,$Q$5,9),TRUE,TRUE),1,7),"")</f>
        <v/>
      </c>
      <c r="BC502" s="9">
        <f>IF(AND((ROW()-7)&gt;=$Q$5,(ROW()-6)&lt;=$Q$3),INDEX(LINEST(OFFSET(AF502,1-$Q$5,0,$Q$5,1),OFFSET(AG502,1-$Q$5,0,$Q$5,9),TRUE,TRUE),1,6),"")</f>
        <v/>
      </c>
      <c r="BD502" s="9">
        <f>IF(AND((ROW()-7)&gt;=$Q$5,(ROW()-6)&lt;=$Q$3),INDEX(LINEST(OFFSET(AF502,1-$Q$5,0,$Q$5,1),OFFSET(AG502,1-$Q$5,0,$Q$5,9),TRUE,TRUE),1,5),"")</f>
        <v/>
      </c>
      <c r="BE502" s="9">
        <f>IF(AND((ROW()-7)&gt;=$Q$5,(ROW()-6)&lt;=$Q$3),INDEX(LINEST(OFFSET(AF502,1-$Q$5,0,$Q$5,1),OFFSET(AG502,1-$Q$5,0,$Q$5,9),TRUE,TRUE),1,4),"")</f>
        <v/>
      </c>
      <c r="BF502" s="9">
        <f>IF(AND((ROW()-7)&gt;=$Q$5,(ROW()-6)&lt;=$Q$3),INDEX(LINEST(OFFSET(AF502,1-$Q$5,0,$Q$5,1),OFFSET(AG502,1-$Q$5,0,$Q$5,9),TRUE,TRUE),1,3),"")</f>
        <v/>
      </c>
      <c r="BG502" s="9">
        <f>IF(AND((ROW()-7)&gt;=$Q$5,(ROW()-6)&lt;=$Q$3),INDEX(LINEST(OFFSET(AF502,1-$Q$5,0,$Q$5,1),OFFSET(AG502,1-$Q$5,0,$Q$5,9),TRUE,TRUE),1,2),"")</f>
        <v/>
      </c>
      <c r="BH502" s="9">
        <f>IF(AND((ROW()-7)&gt;=$Q$5,(ROW()-6)&lt;=$Q$3),INDEX(LINEST(OFFSET(AF502,1-$Q$5,0,$Q$5,1),OFFSET(AG502,1-$Q$5,0,$Q$5,9),TRUE,TRUE),1,1),"")</f>
        <v/>
      </c>
      <c r="BI502" s="10">
        <f>IF(AND((ROW()-7)&gt;=$Q$5,(ROW()-6)&lt;=$Q$3),INDEX(LINEST(OFFSET(AF502,1-$Q$5,0,$Q$5,1),OFFSET(AG502,1-$Q$5,0,$Q$5,9),TRUE,TRUE),3,1),"")</f>
        <v/>
      </c>
      <c r="BL502" s="9">
        <f>IF(AND((ROW()-6)&lt;=$Q$3,ISNUMBER(AY501)),AY501/$Q$4+AZ501*AG502+BA501*AH502+BB501*AI502+BC501*AJ502+BD501*AK502+BE501*AL502+BF501*AM502+BG501*AN502+BH501*AO502,"")</f>
        <v/>
      </c>
      <c r="BM502">
        <f>IF(ISNUMBER(BL502),AVERAGE(OFFSET(AF501,1-$Q$5,0,$Q$5,1)),"")</f>
        <v/>
      </c>
      <c r="BN502">
        <f>IF(ISNUMBER(BL502),(AF502-BL502)^2,"")</f>
        <v/>
      </c>
      <c r="BO502">
        <f>IF(ISNUMBER(BL502),AF502^2,"")</f>
        <v/>
      </c>
      <c r="BP502">
        <f>IF(ISNUMBER(BL502),(AF502-BM502)^2,"")</f>
        <v/>
      </c>
    </row>
    <row r="503">
      <c r="O503">
        <f>IF($R503="","",IF($Q$1="Weekly",INT(($R503-2)/7),IF($Q$1="Quarterly",YEAR($R503)*4+ROUNDUP(MONTH($R503)/3),YEAR($R503)*12+MONTH($R503))))</f>
        <v/>
      </c>
      <c r="P503">
        <f>IF($R503="","",IF($R504="",1,IF($O503&lt;&gt;$O504,1,0)))</f>
        <v/>
      </c>
      <c r="Q503">
        <f>IF($P503=1,SUM($P$7:$P503),"")</f>
        <v/>
      </c>
      <c r="R503">
        <f>IF($A503="","",IF(ISNUMBER($A503),$A503,IFERROR(DATEVALUE($A503),NA())))</f>
        <v/>
      </c>
      <c r="S503" s="7">
        <f>IFERROR(INDEX($R$7:$R$60000,MATCH(ROW()-6,$Q$7:$Q$60000,0)),"")</f>
        <v/>
      </c>
      <c r="T503">
        <f>IFERROR(INDEX($B$7:$B$60000,MATCH(ROW()-6,$Q$7:$Q$60000,0))*1,"")</f>
        <v/>
      </c>
      <c r="U503">
        <f>IFERROR(INDEX($C$7:$C$60000,MATCH(ROW()-6,$Q$7:$Q$60000,0))*1,"")</f>
        <v/>
      </c>
      <c r="V503">
        <f>IFERROR(INDEX($D$7:$D$60000,MATCH(ROW()-6,$Q$7:$Q$60000,0))*1,"")</f>
        <v/>
      </c>
      <c r="W503">
        <f>IFERROR(INDEX($E$7:$E$60000,MATCH(ROW()-6,$Q$7:$Q$60000,0))*1,"")</f>
        <v/>
      </c>
      <c r="X503">
        <f>IFERROR(INDEX($F$7:$F$60000,MATCH(ROW()-6,$Q$7:$Q$60000,0))*1,"")</f>
        <v/>
      </c>
      <c r="Y503">
        <f>IFERROR(INDEX($G$7:$G$60000,MATCH(ROW()-6,$Q$7:$Q$60000,0))*1,"")</f>
        <v/>
      </c>
      <c r="Z503">
        <f>IFERROR(INDEX($H$7:$H$60000,MATCH(ROW()-6,$Q$7:$Q$60000,0))*1,"")</f>
        <v/>
      </c>
      <c r="AA503">
        <f>IFERROR(INDEX($I$7:$I$60000,MATCH(ROW()-6,$Q$7:$Q$60000,0))*1,"")</f>
        <v/>
      </c>
      <c r="AB503">
        <f>IFERROR(INDEX($J$7:$J$60000,MATCH(ROW()-6,$Q$7:$Q$60000,0))*1,"")</f>
        <v/>
      </c>
      <c r="AC503">
        <f>IFERROR(INDEX($K$7:$K$60000,MATCH(ROW()-6,$Q$7:$Q$60000,0))*1,"")</f>
        <v/>
      </c>
      <c r="AF503" s="9">
        <f>IF(OR($S503="",$S502=""),"",IF($B$5="diff",($T503-$T502),LN($T503/$T502)))</f>
        <v/>
      </c>
      <c r="AG503" s="9">
        <f>IF(OR($S503="",$S502=""),"",IF($C$5="diff",(U503-U502),LN(U503/U502)))</f>
        <v/>
      </c>
      <c r="AH503" s="9">
        <f>IF(OR($S503="",$S502=""),"",IF($D$5="diff",(V503-V502),LN(V503/V502)))</f>
        <v/>
      </c>
      <c r="AI503" s="9">
        <f>IF(OR($S503="",$S502=""),"",IF($E$5="diff",(W503-W502),LN(W503/W502)))</f>
        <v/>
      </c>
      <c r="AJ503" s="9">
        <f>IF(OR($S503="",$S502=""),"",IF($F$5="diff",(X503-X502),LN(X503/X502)))</f>
        <v/>
      </c>
      <c r="AK503" s="9">
        <f>IF(OR($S503="",$S502=""),"",IF($G$5="diff",(Y503-Y502),LN(Y503/Y502)))</f>
        <v/>
      </c>
      <c r="AL503" s="9">
        <f>IF(OR($S503="",$S502=""),"",IF($H$5="diff",(Z503-Z502),LN(Z503/Z502)))</f>
        <v/>
      </c>
      <c r="AM503" s="9">
        <f>IF(OR($S503="",$S502=""),"",IF($I$5="diff",(AA503-AA502),LN(AA503/AA502)))</f>
        <v/>
      </c>
      <c r="AN503" s="9">
        <f>IF(OR($S503="",$S502=""),"",IF($J$5="diff",(AB503-AB502),LN(AB503/AB502)))</f>
        <v/>
      </c>
      <c r="AO503" s="9">
        <f>IF(OR($S503="",$S502=""),"",IF($K$5="diff",(AC503-AC502),LN(AC503/AC502)))</f>
        <v/>
      </c>
      <c r="AR503" s="9">
        <f>IF($AF503="","",$AU$13+$AU$4*AG503+$AU$5*AH503+$AU$6*AI503+$AU$7*AJ503+$AU$8*AK503+$AU$9*AL503+$AU$10*AM503+$AU$11*AN503+$AU$12*AO503)</f>
        <v/>
      </c>
      <c r="AY503" s="10">
        <f>IF(AND((ROW()-7)&gt;=$Q$5,(ROW()-6)&lt;=$Q$3),INDEX(LINEST(OFFSET(AF503,1-$Q$5,0,$Q$5,1),OFFSET(AG503,1-$Q$5,0,$Q$5,9),TRUE,TRUE),1,10)*$Q$4,"")</f>
        <v/>
      </c>
      <c r="AZ503" s="9">
        <f>IF(AND((ROW()-7)&gt;=$Q$5,(ROW()-6)&lt;=$Q$3),INDEX(LINEST(OFFSET(AF503,1-$Q$5,0,$Q$5,1),OFFSET(AG503,1-$Q$5,0,$Q$5,9),TRUE,TRUE),1,9),"")</f>
        <v/>
      </c>
      <c r="BA503" s="9">
        <f>IF(AND((ROW()-7)&gt;=$Q$5,(ROW()-6)&lt;=$Q$3),INDEX(LINEST(OFFSET(AF503,1-$Q$5,0,$Q$5,1),OFFSET(AG503,1-$Q$5,0,$Q$5,9),TRUE,TRUE),1,8),"")</f>
        <v/>
      </c>
      <c r="BB503" s="9">
        <f>IF(AND((ROW()-7)&gt;=$Q$5,(ROW()-6)&lt;=$Q$3),INDEX(LINEST(OFFSET(AF503,1-$Q$5,0,$Q$5,1),OFFSET(AG503,1-$Q$5,0,$Q$5,9),TRUE,TRUE),1,7),"")</f>
        <v/>
      </c>
      <c r="BC503" s="9">
        <f>IF(AND((ROW()-7)&gt;=$Q$5,(ROW()-6)&lt;=$Q$3),INDEX(LINEST(OFFSET(AF503,1-$Q$5,0,$Q$5,1),OFFSET(AG503,1-$Q$5,0,$Q$5,9),TRUE,TRUE),1,6),"")</f>
        <v/>
      </c>
      <c r="BD503" s="9">
        <f>IF(AND((ROW()-7)&gt;=$Q$5,(ROW()-6)&lt;=$Q$3),INDEX(LINEST(OFFSET(AF503,1-$Q$5,0,$Q$5,1),OFFSET(AG503,1-$Q$5,0,$Q$5,9),TRUE,TRUE),1,5),"")</f>
        <v/>
      </c>
      <c r="BE503" s="9">
        <f>IF(AND((ROW()-7)&gt;=$Q$5,(ROW()-6)&lt;=$Q$3),INDEX(LINEST(OFFSET(AF503,1-$Q$5,0,$Q$5,1),OFFSET(AG503,1-$Q$5,0,$Q$5,9),TRUE,TRUE),1,4),"")</f>
        <v/>
      </c>
      <c r="BF503" s="9">
        <f>IF(AND((ROW()-7)&gt;=$Q$5,(ROW()-6)&lt;=$Q$3),INDEX(LINEST(OFFSET(AF503,1-$Q$5,0,$Q$5,1),OFFSET(AG503,1-$Q$5,0,$Q$5,9),TRUE,TRUE),1,3),"")</f>
        <v/>
      </c>
      <c r="BG503" s="9">
        <f>IF(AND((ROW()-7)&gt;=$Q$5,(ROW()-6)&lt;=$Q$3),INDEX(LINEST(OFFSET(AF503,1-$Q$5,0,$Q$5,1),OFFSET(AG503,1-$Q$5,0,$Q$5,9),TRUE,TRUE),1,2),"")</f>
        <v/>
      </c>
      <c r="BH503" s="9">
        <f>IF(AND((ROW()-7)&gt;=$Q$5,(ROW()-6)&lt;=$Q$3),INDEX(LINEST(OFFSET(AF503,1-$Q$5,0,$Q$5,1),OFFSET(AG503,1-$Q$5,0,$Q$5,9),TRUE,TRUE),1,1),"")</f>
        <v/>
      </c>
      <c r="BI503" s="10">
        <f>IF(AND((ROW()-7)&gt;=$Q$5,(ROW()-6)&lt;=$Q$3),INDEX(LINEST(OFFSET(AF503,1-$Q$5,0,$Q$5,1),OFFSET(AG503,1-$Q$5,0,$Q$5,9),TRUE,TRUE),3,1),"")</f>
        <v/>
      </c>
      <c r="BL503" s="9">
        <f>IF(AND((ROW()-6)&lt;=$Q$3,ISNUMBER(AY502)),AY502/$Q$4+AZ502*AG503+BA502*AH503+BB502*AI503+BC502*AJ503+BD502*AK503+BE502*AL503+BF502*AM503+BG502*AN503+BH502*AO503,"")</f>
        <v/>
      </c>
      <c r="BM503">
        <f>IF(ISNUMBER(BL503),AVERAGE(OFFSET(AF502,1-$Q$5,0,$Q$5,1)),"")</f>
        <v/>
      </c>
      <c r="BN503">
        <f>IF(ISNUMBER(BL503),(AF503-BL503)^2,"")</f>
        <v/>
      </c>
      <c r="BO503">
        <f>IF(ISNUMBER(BL503),AF503^2,"")</f>
        <v/>
      </c>
      <c r="BP503">
        <f>IF(ISNUMBER(BL503),(AF503-BM503)^2,"")</f>
        <v/>
      </c>
    </row>
    <row r="504">
      <c r="O504">
        <f>IF($R504="","",IF($Q$1="Weekly",INT(($R504-2)/7),IF($Q$1="Quarterly",YEAR($R504)*4+ROUNDUP(MONTH($R504)/3),YEAR($R504)*12+MONTH($R504))))</f>
        <v/>
      </c>
      <c r="P504">
        <f>IF($R504="","",IF($R505="",1,IF($O504&lt;&gt;$O505,1,0)))</f>
        <v/>
      </c>
      <c r="Q504">
        <f>IF($P504=1,SUM($P$7:$P504),"")</f>
        <v/>
      </c>
      <c r="R504">
        <f>IF($A504="","",IF(ISNUMBER($A504),$A504,IFERROR(DATEVALUE($A504),NA())))</f>
        <v/>
      </c>
      <c r="S504" s="7">
        <f>IFERROR(INDEX($R$7:$R$60000,MATCH(ROW()-6,$Q$7:$Q$60000,0)),"")</f>
        <v/>
      </c>
      <c r="T504">
        <f>IFERROR(INDEX($B$7:$B$60000,MATCH(ROW()-6,$Q$7:$Q$60000,0))*1,"")</f>
        <v/>
      </c>
      <c r="U504">
        <f>IFERROR(INDEX($C$7:$C$60000,MATCH(ROW()-6,$Q$7:$Q$60000,0))*1,"")</f>
        <v/>
      </c>
      <c r="V504">
        <f>IFERROR(INDEX($D$7:$D$60000,MATCH(ROW()-6,$Q$7:$Q$60000,0))*1,"")</f>
        <v/>
      </c>
      <c r="W504">
        <f>IFERROR(INDEX($E$7:$E$60000,MATCH(ROW()-6,$Q$7:$Q$60000,0))*1,"")</f>
        <v/>
      </c>
      <c r="X504">
        <f>IFERROR(INDEX($F$7:$F$60000,MATCH(ROW()-6,$Q$7:$Q$60000,0))*1,"")</f>
        <v/>
      </c>
      <c r="Y504">
        <f>IFERROR(INDEX($G$7:$G$60000,MATCH(ROW()-6,$Q$7:$Q$60000,0))*1,"")</f>
        <v/>
      </c>
      <c r="Z504">
        <f>IFERROR(INDEX($H$7:$H$60000,MATCH(ROW()-6,$Q$7:$Q$60000,0))*1,"")</f>
        <v/>
      </c>
      <c r="AA504">
        <f>IFERROR(INDEX($I$7:$I$60000,MATCH(ROW()-6,$Q$7:$Q$60000,0))*1,"")</f>
        <v/>
      </c>
      <c r="AB504">
        <f>IFERROR(INDEX($J$7:$J$60000,MATCH(ROW()-6,$Q$7:$Q$60000,0))*1,"")</f>
        <v/>
      </c>
      <c r="AC504">
        <f>IFERROR(INDEX($K$7:$K$60000,MATCH(ROW()-6,$Q$7:$Q$60000,0))*1,"")</f>
        <v/>
      </c>
      <c r="AF504" s="9">
        <f>IF(OR($S504="",$S503=""),"",IF($B$5="diff",($T504-$T503),LN($T504/$T503)))</f>
        <v/>
      </c>
      <c r="AG504" s="9">
        <f>IF(OR($S504="",$S503=""),"",IF($C$5="diff",(U504-U503),LN(U504/U503)))</f>
        <v/>
      </c>
      <c r="AH504" s="9">
        <f>IF(OR($S504="",$S503=""),"",IF($D$5="diff",(V504-V503),LN(V504/V503)))</f>
        <v/>
      </c>
      <c r="AI504" s="9">
        <f>IF(OR($S504="",$S503=""),"",IF($E$5="diff",(W504-W503),LN(W504/W503)))</f>
        <v/>
      </c>
      <c r="AJ504" s="9">
        <f>IF(OR($S504="",$S503=""),"",IF($F$5="diff",(X504-X503),LN(X504/X503)))</f>
        <v/>
      </c>
      <c r="AK504" s="9">
        <f>IF(OR($S504="",$S503=""),"",IF($G$5="diff",(Y504-Y503),LN(Y504/Y503)))</f>
        <v/>
      </c>
      <c r="AL504" s="9">
        <f>IF(OR($S504="",$S503=""),"",IF($H$5="diff",(Z504-Z503),LN(Z504/Z503)))</f>
        <v/>
      </c>
      <c r="AM504" s="9">
        <f>IF(OR($S504="",$S503=""),"",IF($I$5="diff",(AA504-AA503),LN(AA504/AA503)))</f>
        <v/>
      </c>
      <c r="AN504" s="9">
        <f>IF(OR($S504="",$S503=""),"",IF($J$5="diff",(AB504-AB503),LN(AB504/AB503)))</f>
        <v/>
      </c>
      <c r="AO504" s="9">
        <f>IF(OR($S504="",$S503=""),"",IF($K$5="diff",(AC504-AC503),LN(AC504/AC503)))</f>
        <v/>
      </c>
      <c r="AR504" s="9">
        <f>IF($AF504="","",$AU$13+$AU$4*AG504+$AU$5*AH504+$AU$6*AI504+$AU$7*AJ504+$AU$8*AK504+$AU$9*AL504+$AU$10*AM504+$AU$11*AN504+$AU$12*AO504)</f>
        <v/>
      </c>
      <c r="AY504" s="10">
        <f>IF(AND((ROW()-7)&gt;=$Q$5,(ROW()-6)&lt;=$Q$3),INDEX(LINEST(OFFSET(AF504,1-$Q$5,0,$Q$5,1),OFFSET(AG504,1-$Q$5,0,$Q$5,9),TRUE,TRUE),1,10)*$Q$4,"")</f>
        <v/>
      </c>
      <c r="AZ504" s="9">
        <f>IF(AND((ROW()-7)&gt;=$Q$5,(ROW()-6)&lt;=$Q$3),INDEX(LINEST(OFFSET(AF504,1-$Q$5,0,$Q$5,1),OFFSET(AG504,1-$Q$5,0,$Q$5,9),TRUE,TRUE),1,9),"")</f>
        <v/>
      </c>
      <c r="BA504" s="9">
        <f>IF(AND((ROW()-7)&gt;=$Q$5,(ROW()-6)&lt;=$Q$3),INDEX(LINEST(OFFSET(AF504,1-$Q$5,0,$Q$5,1),OFFSET(AG504,1-$Q$5,0,$Q$5,9),TRUE,TRUE),1,8),"")</f>
        <v/>
      </c>
      <c r="BB504" s="9">
        <f>IF(AND((ROW()-7)&gt;=$Q$5,(ROW()-6)&lt;=$Q$3),INDEX(LINEST(OFFSET(AF504,1-$Q$5,0,$Q$5,1),OFFSET(AG504,1-$Q$5,0,$Q$5,9),TRUE,TRUE),1,7),"")</f>
        <v/>
      </c>
      <c r="BC504" s="9">
        <f>IF(AND((ROW()-7)&gt;=$Q$5,(ROW()-6)&lt;=$Q$3),INDEX(LINEST(OFFSET(AF504,1-$Q$5,0,$Q$5,1),OFFSET(AG504,1-$Q$5,0,$Q$5,9),TRUE,TRUE),1,6),"")</f>
        <v/>
      </c>
      <c r="BD504" s="9">
        <f>IF(AND((ROW()-7)&gt;=$Q$5,(ROW()-6)&lt;=$Q$3),INDEX(LINEST(OFFSET(AF504,1-$Q$5,0,$Q$5,1),OFFSET(AG504,1-$Q$5,0,$Q$5,9),TRUE,TRUE),1,5),"")</f>
        <v/>
      </c>
      <c r="BE504" s="9">
        <f>IF(AND((ROW()-7)&gt;=$Q$5,(ROW()-6)&lt;=$Q$3),INDEX(LINEST(OFFSET(AF504,1-$Q$5,0,$Q$5,1),OFFSET(AG504,1-$Q$5,0,$Q$5,9),TRUE,TRUE),1,4),"")</f>
        <v/>
      </c>
      <c r="BF504" s="9">
        <f>IF(AND((ROW()-7)&gt;=$Q$5,(ROW()-6)&lt;=$Q$3),INDEX(LINEST(OFFSET(AF504,1-$Q$5,0,$Q$5,1),OFFSET(AG504,1-$Q$5,0,$Q$5,9),TRUE,TRUE),1,3),"")</f>
        <v/>
      </c>
      <c r="BG504" s="9">
        <f>IF(AND((ROW()-7)&gt;=$Q$5,(ROW()-6)&lt;=$Q$3),INDEX(LINEST(OFFSET(AF504,1-$Q$5,0,$Q$5,1),OFFSET(AG504,1-$Q$5,0,$Q$5,9),TRUE,TRUE),1,2),"")</f>
        <v/>
      </c>
      <c r="BH504" s="9">
        <f>IF(AND((ROW()-7)&gt;=$Q$5,(ROW()-6)&lt;=$Q$3),INDEX(LINEST(OFFSET(AF504,1-$Q$5,0,$Q$5,1),OFFSET(AG504,1-$Q$5,0,$Q$5,9),TRUE,TRUE),1,1),"")</f>
        <v/>
      </c>
      <c r="BI504" s="10">
        <f>IF(AND((ROW()-7)&gt;=$Q$5,(ROW()-6)&lt;=$Q$3),INDEX(LINEST(OFFSET(AF504,1-$Q$5,0,$Q$5,1),OFFSET(AG504,1-$Q$5,0,$Q$5,9),TRUE,TRUE),3,1),"")</f>
        <v/>
      </c>
      <c r="BL504" s="9">
        <f>IF(AND((ROW()-6)&lt;=$Q$3,ISNUMBER(AY503)),AY503/$Q$4+AZ503*AG504+BA503*AH504+BB503*AI504+BC503*AJ504+BD503*AK504+BE503*AL504+BF503*AM504+BG503*AN504+BH503*AO504,"")</f>
        <v/>
      </c>
      <c r="BM504">
        <f>IF(ISNUMBER(BL504),AVERAGE(OFFSET(AF503,1-$Q$5,0,$Q$5,1)),"")</f>
        <v/>
      </c>
      <c r="BN504">
        <f>IF(ISNUMBER(BL504),(AF504-BL504)^2,"")</f>
        <v/>
      </c>
      <c r="BO504">
        <f>IF(ISNUMBER(BL504),AF504^2,"")</f>
        <v/>
      </c>
      <c r="BP504">
        <f>IF(ISNUMBER(BL504),(AF504-BM504)^2,"")</f>
        <v/>
      </c>
    </row>
    <row r="505">
      <c r="O505">
        <f>IF($R505="","",IF($Q$1="Weekly",INT(($R505-2)/7),IF($Q$1="Quarterly",YEAR($R505)*4+ROUNDUP(MONTH($R505)/3),YEAR($R505)*12+MONTH($R505))))</f>
        <v/>
      </c>
      <c r="P505">
        <f>IF($R505="","",IF($R506="",1,IF($O505&lt;&gt;$O506,1,0)))</f>
        <v/>
      </c>
      <c r="Q505">
        <f>IF($P505=1,SUM($P$7:$P505),"")</f>
        <v/>
      </c>
      <c r="R505">
        <f>IF($A505="","",IF(ISNUMBER($A505),$A505,IFERROR(DATEVALUE($A505),NA())))</f>
        <v/>
      </c>
      <c r="S505" s="7">
        <f>IFERROR(INDEX($R$7:$R$60000,MATCH(ROW()-6,$Q$7:$Q$60000,0)),"")</f>
        <v/>
      </c>
      <c r="T505">
        <f>IFERROR(INDEX($B$7:$B$60000,MATCH(ROW()-6,$Q$7:$Q$60000,0))*1,"")</f>
        <v/>
      </c>
      <c r="U505">
        <f>IFERROR(INDEX($C$7:$C$60000,MATCH(ROW()-6,$Q$7:$Q$60000,0))*1,"")</f>
        <v/>
      </c>
      <c r="V505">
        <f>IFERROR(INDEX($D$7:$D$60000,MATCH(ROW()-6,$Q$7:$Q$60000,0))*1,"")</f>
        <v/>
      </c>
      <c r="W505">
        <f>IFERROR(INDEX($E$7:$E$60000,MATCH(ROW()-6,$Q$7:$Q$60000,0))*1,"")</f>
        <v/>
      </c>
      <c r="X505">
        <f>IFERROR(INDEX($F$7:$F$60000,MATCH(ROW()-6,$Q$7:$Q$60000,0))*1,"")</f>
        <v/>
      </c>
      <c r="Y505">
        <f>IFERROR(INDEX($G$7:$G$60000,MATCH(ROW()-6,$Q$7:$Q$60000,0))*1,"")</f>
        <v/>
      </c>
      <c r="Z505">
        <f>IFERROR(INDEX($H$7:$H$60000,MATCH(ROW()-6,$Q$7:$Q$60000,0))*1,"")</f>
        <v/>
      </c>
      <c r="AA505">
        <f>IFERROR(INDEX($I$7:$I$60000,MATCH(ROW()-6,$Q$7:$Q$60000,0))*1,"")</f>
        <v/>
      </c>
      <c r="AB505">
        <f>IFERROR(INDEX($J$7:$J$60000,MATCH(ROW()-6,$Q$7:$Q$60000,0))*1,"")</f>
        <v/>
      </c>
      <c r="AC505">
        <f>IFERROR(INDEX($K$7:$K$60000,MATCH(ROW()-6,$Q$7:$Q$60000,0))*1,"")</f>
        <v/>
      </c>
      <c r="AF505" s="9">
        <f>IF(OR($S505="",$S504=""),"",IF($B$5="diff",($T505-$T504),LN($T505/$T504)))</f>
        <v/>
      </c>
      <c r="AG505" s="9">
        <f>IF(OR($S505="",$S504=""),"",IF($C$5="diff",(U505-U504),LN(U505/U504)))</f>
        <v/>
      </c>
      <c r="AH505" s="9">
        <f>IF(OR($S505="",$S504=""),"",IF($D$5="diff",(V505-V504),LN(V505/V504)))</f>
        <v/>
      </c>
      <c r="AI505" s="9">
        <f>IF(OR($S505="",$S504=""),"",IF($E$5="diff",(W505-W504),LN(W505/W504)))</f>
        <v/>
      </c>
      <c r="AJ505" s="9">
        <f>IF(OR($S505="",$S504=""),"",IF($F$5="diff",(X505-X504),LN(X505/X504)))</f>
        <v/>
      </c>
      <c r="AK505" s="9">
        <f>IF(OR($S505="",$S504=""),"",IF($G$5="diff",(Y505-Y504),LN(Y505/Y504)))</f>
        <v/>
      </c>
      <c r="AL505" s="9">
        <f>IF(OR($S505="",$S504=""),"",IF($H$5="diff",(Z505-Z504),LN(Z505/Z504)))</f>
        <v/>
      </c>
      <c r="AM505" s="9">
        <f>IF(OR($S505="",$S504=""),"",IF($I$5="diff",(AA505-AA504),LN(AA505/AA504)))</f>
        <v/>
      </c>
      <c r="AN505" s="9">
        <f>IF(OR($S505="",$S504=""),"",IF($J$5="diff",(AB505-AB504),LN(AB505/AB504)))</f>
        <v/>
      </c>
      <c r="AO505" s="9">
        <f>IF(OR($S505="",$S504=""),"",IF($K$5="diff",(AC505-AC504),LN(AC505/AC504)))</f>
        <v/>
      </c>
      <c r="AR505" s="9">
        <f>IF($AF505="","",$AU$13+$AU$4*AG505+$AU$5*AH505+$AU$6*AI505+$AU$7*AJ505+$AU$8*AK505+$AU$9*AL505+$AU$10*AM505+$AU$11*AN505+$AU$12*AO505)</f>
        <v/>
      </c>
      <c r="AY505" s="10">
        <f>IF(AND((ROW()-7)&gt;=$Q$5,(ROW()-6)&lt;=$Q$3),INDEX(LINEST(OFFSET(AF505,1-$Q$5,0,$Q$5,1),OFFSET(AG505,1-$Q$5,0,$Q$5,9),TRUE,TRUE),1,10)*$Q$4,"")</f>
        <v/>
      </c>
      <c r="AZ505" s="9">
        <f>IF(AND((ROW()-7)&gt;=$Q$5,(ROW()-6)&lt;=$Q$3),INDEX(LINEST(OFFSET(AF505,1-$Q$5,0,$Q$5,1),OFFSET(AG505,1-$Q$5,0,$Q$5,9),TRUE,TRUE),1,9),"")</f>
        <v/>
      </c>
      <c r="BA505" s="9">
        <f>IF(AND((ROW()-7)&gt;=$Q$5,(ROW()-6)&lt;=$Q$3),INDEX(LINEST(OFFSET(AF505,1-$Q$5,0,$Q$5,1),OFFSET(AG505,1-$Q$5,0,$Q$5,9),TRUE,TRUE),1,8),"")</f>
        <v/>
      </c>
      <c r="BB505" s="9">
        <f>IF(AND((ROW()-7)&gt;=$Q$5,(ROW()-6)&lt;=$Q$3),INDEX(LINEST(OFFSET(AF505,1-$Q$5,0,$Q$5,1),OFFSET(AG505,1-$Q$5,0,$Q$5,9),TRUE,TRUE),1,7),"")</f>
        <v/>
      </c>
      <c r="BC505" s="9">
        <f>IF(AND((ROW()-7)&gt;=$Q$5,(ROW()-6)&lt;=$Q$3),INDEX(LINEST(OFFSET(AF505,1-$Q$5,0,$Q$5,1),OFFSET(AG505,1-$Q$5,0,$Q$5,9),TRUE,TRUE),1,6),"")</f>
        <v/>
      </c>
      <c r="BD505" s="9">
        <f>IF(AND((ROW()-7)&gt;=$Q$5,(ROW()-6)&lt;=$Q$3),INDEX(LINEST(OFFSET(AF505,1-$Q$5,0,$Q$5,1),OFFSET(AG505,1-$Q$5,0,$Q$5,9),TRUE,TRUE),1,5),"")</f>
        <v/>
      </c>
      <c r="BE505" s="9">
        <f>IF(AND((ROW()-7)&gt;=$Q$5,(ROW()-6)&lt;=$Q$3),INDEX(LINEST(OFFSET(AF505,1-$Q$5,0,$Q$5,1),OFFSET(AG505,1-$Q$5,0,$Q$5,9),TRUE,TRUE),1,4),"")</f>
        <v/>
      </c>
      <c r="BF505" s="9">
        <f>IF(AND((ROW()-7)&gt;=$Q$5,(ROW()-6)&lt;=$Q$3),INDEX(LINEST(OFFSET(AF505,1-$Q$5,0,$Q$5,1),OFFSET(AG505,1-$Q$5,0,$Q$5,9),TRUE,TRUE),1,3),"")</f>
        <v/>
      </c>
      <c r="BG505" s="9">
        <f>IF(AND((ROW()-7)&gt;=$Q$5,(ROW()-6)&lt;=$Q$3),INDEX(LINEST(OFFSET(AF505,1-$Q$5,0,$Q$5,1),OFFSET(AG505,1-$Q$5,0,$Q$5,9),TRUE,TRUE),1,2),"")</f>
        <v/>
      </c>
      <c r="BH505" s="9">
        <f>IF(AND((ROW()-7)&gt;=$Q$5,(ROW()-6)&lt;=$Q$3),INDEX(LINEST(OFFSET(AF505,1-$Q$5,0,$Q$5,1),OFFSET(AG505,1-$Q$5,0,$Q$5,9),TRUE,TRUE),1,1),"")</f>
        <v/>
      </c>
      <c r="BI505" s="10">
        <f>IF(AND((ROW()-7)&gt;=$Q$5,(ROW()-6)&lt;=$Q$3),INDEX(LINEST(OFFSET(AF505,1-$Q$5,0,$Q$5,1),OFFSET(AG505,1-$Q$5,0,$Q$5,9),TRUE,TRUE),3,1),"")</f>
        <v/>
      </c>
      <c r="BL505" s="9">
        <f>IF(AND((ROW()-6)&lt;=$Q$3,ISNUMBER(AY504)),AY504/$Q$4+AZ504*AG505+BA504*AH505+BB504*AI505+BC504*AJ505+BD504*AK505+BE504*AL505+BF504*AM505+BG504*AN505+BH504*AO505,"")</f>
        <v/>
      </c>
      <c r="BM505">
        <f>IF(ISNUMBER(BL505),AVERAGE(OFFSET(AF504,1-$Q$5,0,$Q$5,1)),"")</f>
        <v/>
      </c>
      <c r="BN505">
        <f>IF(ISNUMBER(BL505),(AF505-BL505)^2,"")</f>
        <v/>
      </c>
      <c r="BO505">
        <f>IF(ISNUMBER(BL505),AF505^2,"")</f>
        <v/>
      </c>
      <c r="BP505">
        <f>IF(ISNUMBER(BL505),(AF505-BM505)^2,"")</f>
        <v/>
      </c>
    </row>
    <row r="506">
      <c r="O506">
        <f>IF($R506="","",IF($Q$1="Weekly",INT(($R506-2)/7),IF($Q$1="Quarterly",YEAR($R506)*4+ROUNDUP(MONTH($R506)/3),YEAR($R506)*12+MONTH($R506))))</f>
        <v/>
      </c>
      <c r="P506">
        <f>IF($R506="","",IF($R507="",1,IF($O506&lt;&gt;$O507,1,0)))</f>
        <v/>
      </c>
      <c r="Q506">
        <f>IF($P506=1,SUM($P$7:$P506),"")</f>
        <v/>
      </c>
      <c r="R506">
        <f>IF($A506="","",IF(ISNUMBER($A506),$A506,IFERROR(DATEVALUE($A506),NA())))</f>
        <v/>
      </c>
      <c r="S506" s="7">
        <f>IFERROR(INDEX($R$7:$R$60000,MATCH(ROW()-6,$Q$7:$Q$60000,0)),"")</f>
        <v/>
      </c>
      <c r="T506">
        <f>IFERROR(INDEX($B$7:$B$60000,MATCH(ROW()-6,$Q$7:$Q$60000,0))*1,"")</f>
        <v/>
      </c>
      <c r="U506">
        <f>IFERROR(INDEX($C$7:$C$60000,MATCH(ROW()-6,$Q$7:$Q$60000,0))*1,"")</f>
        <v/>
      </c>
      <c r="V506">
        <f>IFERROR(INDEX($D$7:$D$60000,MATCH(ROW()-6,$Q$7:$Q$60000,0))*1,"")</f>
        <v/>
      </c>
      <c r="W506">
        <f>IFERROR(INDEX($E$7:$E$60000,MATCH(ROW()-6,$Q$7:$Q$60000,0))*1,"")</f>
        <v/>
      </c>
      <c r="X506">
        <f>IFERROR(INDEX($F$7:$F$60000,MATCH(ROW()-6,$Q$7:$Q$60000,0))*1,"")</f>
        <v/>
      </c>
      <c r="Y506">
        <f>IFERROR(INDEX($G$7:$G$60000,MATCH(ROW()-6,$Q$7:$Q$60000,0))*1,"")</f>
        <v/>
      </c>
      <c r="Z506">
        <f>IFERROR(INDEX($H$7:$H$60000,MATCH(ROW()-6,$Q$7:$Q$60000,0))*1,"")</f>
        <v/>
      </c>
      <c r="AA506">
        <f>IFERROR(INDEX($I$7:$I$60000,MATCH(ROW()-6,$Q$7:$Q$60000,0))*1,"")</f>
        <v/>
      </c>
      <c r="AB506">
        <f>IFERROR(INDEX($J$7:$J$60000,MATCH(ROW()-6,$Q$7:$Q$60000,0))*1,"")</f>
        <v/>
      </c>
      <c r="AC506">
        <f>IFERROR(INDEX($K$7:$K$60000,MATCH(ROW()-6,$Q$7:$Q$60000,0))*1,"")</f>
        <v/>
      </c>
      <c r="AF506" s="9">
        <f>IF(OR($S506="",$S505=""),"",IF($B$5="diff",($T506-$T505),LN($T506/$T505)))</f>
        <v/>
      </c>
      <c r="AG506" s="9">
        <f>IF(OR($S506="",$S505=""),"",IF($C$5="diff",(U506-U505),LN(U506/U505)))</f>
        <v/>
      </c>
      <c r="AH506" s="9">
        <f>IF(OR($S506="",$S505=""),"",IF($D$5="diff",(V506-V505),LN(V506/V505)))</f>
        <v/>
      </c>
      <c r="AI506" s="9">
        <f>IF(OR($S506="",$S505=""),"",IF($E$5="diff",(W506-W505),LN(W506/W505)))</f>
        <v/>
      </c>
      <c r="AJ506" s="9">
        <f>IF(OR($S506="",$S505=""),"",IF($F$5="diff",(X506-X505),LN(X506/X505)))</f>
        <v/>
      </c>
      <c r="AK506" s="9">
        <f>IF(OR($S506="",$S505=""),"",IF($G$5="diff",(Y506-Y505),LN(Y506/Y505)))</f>
        <v/>
      </c>
      <c r="AL506" s="9">
        <f>IF(OR($S506="",$S505=""),"",IF($H$5="diff",(Z506-Z505),LN(Z506/Z505)))</f>
        <v/>
      </c>
      <c r="AM506" s="9">
        <f>IF(OR($S506="",$S505=""),"",IF($I$5="diff",(AA506-AA505),LN(AA506/AA505)))</f>
        <v/>
      </c>
      <c r="AN506" s="9">
        <f>IF(OR($S506="",$S505=""),"",IF($J$5="diff",(AB506-AB505),LN(AB506/AB505)))</f>
        <v/>
      </c>
      <c r="AO506" s="9">
        <f>IF(OR($S506="",$S505=""),"",IF($K$5="diff",(AC506-AC505),LN(AC506/AC505)))</f>
        <v/>
      </c>
      <c r="AR506" s="9">
        <f>IF($AF506="","",$AU$13+$AU$4*AG506+$AU$5*AH506+$AU$6*AI506+$AU$7*AJ506+$AU$8*AK506+$AU$9*AL506+$AU$10*AM506+$AU$11*AN506+$AU$12*AO506)</f>
        <v/>
      </c>
      <c r="AY506" s="10">
        <f>IF(AND((ROW()-7)&gt;=$Q$5,(ROW()-6)&lt;=$Q$3),INDEX(LINEST(OFFSET(AF506,1-$Q$5,0,$Q$5,1),OFFSET(AG506,1-$Q$5,0,$Q$5,9),TRUE,TRUE),1,10)*$Q$4,"")</f>
        <v/>
      </c>
      <c r="AZ506" s="9">
        <f>IF(AND((ROW()-7)&gt;=$Q$5,(ROW()-6)&lt;=$Q$3),INDEX(LINEST(OFFSET(AF506,1-$Q$5,0,$Q$5,1),OFFSET(AG506,1-$Q$5,0,$Q$5,9),TRUE,TRUE),1,9),"")</f>
        <v/>
      </c>
      <c r="BA506" s="9">
        <f>IF(AND((ROW()-7)&gt;=$Q$5,(ROW()-6)&lt;=$Q$3),INDEX(LINEST(OFFSET(AF506,1-$Q$5,0,$Q$5,1),OFFSET(AG506,1-$Q$5,0,$Q$5,9),TRUE,TRUE),1,8),"")</f>
        <v/>
      </c>
      <c r="BB506" s="9">
        <f>IF(AND((ROW()-7)&gt;=$Q$5,(ROW()-6)&lt;=$Q$3),INDEX(LINEST(OFFSET(AF506,1-$Q$5,0,$Q$5,1),OFFSET(AG506,1-$Q$5,0,$Q$5,9),TRUE,TRUE),1,7),"")</f>
        <v/>
      </c>
      <c r="BC506" s="9">
        <f>IF(AND((ROW()-7)&gt;=$Q$5,(ROW()-6)&lt;=$Q$3),INDEX(LINEST(OFFSET(AF506,1-$Q$5,0,$Q$5,1),OFFSET(AG506,1-$Q$5,0,$Q$5,9),TRUE,TRUE),1,6),"")</f>
        <v/>
      </c>
      <c r="BD506" s="9">
        <f>IF(AND((ROW()-7)&gt;=$Q$5,(ROW()-6)&lt;=$Q$3),INDEX(LINEST(OFFSET(AF506,1-$Q$5,0,$Q$5,1),OFFSET(AG506,1-$Q$5,0,$Q$5,9),TRUE,TRUE),1,5),"")</f>
        <v/>
      </c>
      <c r="BE506" s="9">
        <f>IF(AND((ROW()-7)&gt;=$Q$5,(ROW()-6)&lt;=$Q$3),INDEX(LINEST(OFFSET(AF506,1-$Q$5,0,$Q$5,1),OFFSET(AG506,1-$Q$5,0,$Q$5,9),TRUE,TRUE),1,4),"")</f>
        <v/>
      </c>
      <c r="BF506" s="9">
        <f>IF(AND((ROW()-7)&gt;=$Q$5,(ROW()-6)&lt;=$Q$3),INDEX(LINEST(OFFSET(AF506,1-$Q$5,0,$Q$5,1),OFFSET(AG506,1-$Q$5,0,$Q$5,9),TRUE,TRUE),1,3),"")</f>
        <v/>
      </c>
      <c r="BG506" s="9">
        <f>IF(AND((ROW()-7)&gt;=$Q$5,(ROW()-6)&lt;=$Q$3),INDEX(LINEST(OFFSET(AF506,1-$Q$5,0,$Q$5,1),OFFSET(AG506,1-$Q$5,0,$Q$5,9),TRUE,TRUE),1,2),"")</f>
        <v/>
      </c>
      <c r="BH506" s="9">
        <f>IF(AND((ROW()-7)&gt;=$Q$5,(ROW()-6)&lt;=$Q$3),INDEX(LINEST(OFFSET(AF506,1-$Q$5,0,$Q$5,1),OFFSET(AG506,1-$Q$5,0,$Q$5,9),TRUE,TRUE),1,1),"")</f>
        <v/>
      </c>
      <c r="BI506" s="10">
        <f>IF(AND((ROW()-7)&gt;=$Q$5,(ROW()-6)&lt;=$Q$3),INDEX(LINEST(OFFSET(AF506,1-$Q$5,0,$Q$5,1),OFFSET(AG506,1-$Q$5,0,$Q$5,9),TRUE,TRUE),3,1),"")</f>
        <v/>
      </c>
      <c r="BL506" s="9">
        <f>IF(AND((ROW()-6)&lt;=$Q$3,ISNUMBER(AY505)),AY505/$Q$4+AZ505*AG506+BA505*AH506+BB505*AI506+BC505*AJ506+BD505*AK506+BE505*AL506+BF505*AM506+BG505*AN506+BH505*AO506,"")</f>
        <v/>
      </c>
      <c r="BM506">
        <f>IF(ISNUMBER(BL506),AVERAGE(OFFSET(AF505,1-$Q$5,0,$Q$5,1)),"")</f>
        <v/>
      </c>
      <c r="BN506">
        <f>IF(ISNUMBER(BL506),(AF506-BL506)^2,"")</f>
        <v/>
      </c>
      <c r="BO506">
        <f>IF(ISNUMBER(BL506),AF506^2,"")</f>
        <v/>
      </c>
      <c r="BP506">
        <f>IF(ISNUMBER(BL506),(AF506-BM506)^2,"")</f>
        <v/>
      </c>
    </row>
    <row r="507">
      <c r="O507">
        <f>IF($R507="","",IF($Q$1="Weekly",INT(($R507-2)/7),IF($Q$1="Quarterly",YEAR($R507)*4+ROUNDUP(MONTH($R507)/3),YEAR($R507)*12+MONTH($R507))))</f>
        <v/>
      </c>
      <c r="P507">
        <f>IF($R507="","",IF($R508="",1,IF($O507&lt;&gt;$O508,1,0)))</f>
        <v/>
      </c>
      <c r="Q507">
        <f>IF($P507=1,SUM($P$7:$P507),"")</f>
        <v/>
      </c>
      <c r="R507">
        <f>IF($A507="","",IF(ISNUMBER($A507),$A507,IFERROR(DATEVALUE($A507),NA())))</f>
        <v/>
      </c>
      <c r="S507" s="7">
        <f>IFERROR(INDEX($R$7:$R$60000,MATCH(ROW()-6,$Q$7:$Q$60000,0)),"")</f>
        <v/>
      </c>
      <c r="T507">
        <f>IFERROR(INDEX($B$7:$B$60000,MATCH(ROW()-6,$Q$7:$Q$60000,0))*1,"")</f>
        <v/>
      </c>
      <c r="U507">
        <f>IFERROR(INDEX($C$7:$C$60000,MATCH(ROW()-6,$Q$7:$Q$60000,0))*1,"")</f>
        <v/>
      </c>
      <c r="V507">
        <f>IFERROR(INDEX($D$7:$D$60000,MATCH(ROW()-6,$Q$7:$Q$60000,0))*1,"")</f>
        <v/>
      </c>
      <c r="W507">
        <f>IFERROR(INDEX($E$7:$E$60000,MATCH(ROW()-6,$Q$7:$Q$60000,0))*1,"")</f>
        <v/>
      </c>
      <c r="X507">
        <f>IFERROR(INDEX($F$7:$F$60000,MATCH(ROW()-6,$Q$7:$Q$60000,0))*1,"")</f>
        <v/>
      </c>
      <c r="Y507">
        <f>IFERROR(INDEX($G$7:$G$60000,MATCH(ROW()-6,$Q$7:$Q$60000,0))*1,"")</f>
        <v/>
      </c>
      <c r="Z507">
        <f>IFERROR(INDEX($H$7:$H$60000,MATCH(ROW()-6,$Q$7:$Q$60000,0))*1,"")</f>
        <v/>
      </c>
      <c r="AA507">
        <f>IFERROR(INDEX($I$7:$I$60000,MATCH(ROW()-6,$Q$7:$Q$60000,0))*1,"")</f>
        <v/>
      </c>
      <c r="AB507">
        <f>IFERROR(INDEX($J$7:$J$60000,MATCH(ROW()-6,$Q$7:$Q$60000,0))*1,"")</f>
        <v/>
      </c>
      <c r="AC507">
        <f>IFERROR(INDEX($K$7:$K$60000,MATCH(ROW()-6,$Q$7:$Q$60000,0))*1,"")</f>
        <v/>
      </c>
      <c r="AF507" s="9">
        <f>IF(OR($S507="",$S506=""),"",IF($B$5="diff",($T507-$T506),LN($T507/$T506)))</f>
        <v/>
      </c>
      <c r="AG507" s="9">
        <f>IF(OR($S507="",$S506=""),"",IF($C$5="diff",(U507-U506),LN(U507/U506)))</f>
        <v/>
      </c>
      <c r="AH507" s="9">
        <f>IF(OR($S507="",$S506=""),"",IF($D$5="diff",(V507-V506),LN(V507/V506)))</f>
        <v/>
      </c>
      <c r="AI507" s="9">
        <f>IF(OR($S507="",$S506=""),"",IF($E$5="diff",(W507-W506),LN(W507/W506)))</f>
        <v/>
      </c>
      <c r="AJ507" s="9">
        <f>IF(OR($S507="",$S506=""),"",IF($F$5="diff",(X507-X506),LN(X507/X506)))</f>
        <v/>
      </c>
      <c r="AK507" s="9">
        <f>IF(OR($S507="",$S506=""),"",IF($G$5="diff",(Y507-Y506),LN(Y507/Y506)))</f>
        <v/>
      </c>
      <c r="AL507" s="9">
        <f>IF(OR($S507="",$S506=""),"",IF($H$5="diff",(Z507-Z506),LN(Z507/Z506)))</f>
        <v/>
      </c>
      <c r="AM507" s="9">
        <f>IF(OR($S507="",$S506=""),"",IF($I$5="diff",(AA507-AA506),LN(AA507/AA506)))</f>
        <v/>
      </c>
      <c r="AN507" s="9">
        <f>IF(OR($S507="",$S506=""),"",IF($J$5="diff",(AB507-AB506),LN(AB507/AB506)))</f>
        <v/>
      </c>
      <c r="AO507" s="9">
        <f>IF(OR($S507="",$S506=""),"",IF($K$5="diff",(AC507-AC506),LN(AC507/AC506)))</f>
        <v/>
      </c>
      <c r="AR507" s="9">
        <f>IF($AF507="","",$AU$13+$AU$4*AG507+$AU$5*AH507+$AU$6*AI507+$AU$7*AJ507+$AU$8*AK507+$AU$9*AL507+$AU$10*AM507+$AU$11*AN507+$AU$12*AO507)</f>
        <v/>
      </c>
      <c r="AY507" s="10">
        <f>IF(AND((ROW()-7)&gt;=$Q$5,(ROW()-6)&lt;=$Q$3),INDEX(LINEST(OFFSET(AF507,1-$Q$5,0,$Q$5,1),OFFSET(AG507,1-$Q$5,0,$Q$5,9),TRUE,TRUE),1,10)*$Q$4,"")</f>
        <v/>
      </c>
      <c r="AZ507" s="9">
        <f>IF(AND((ROW()-7)&gt;=$Q$5,(ROW()-6)&lt;=$Q$3),INDEX(LINEST(OFFSET(AF507,1-$Q$5,0,$Q$5,1),OFFSET(AG507,1-$Q$5,0,$Q$5,9),TRUE,TRUE),1,9),"")</f>
        <v/>
      </c>
      <c r="BA507" s="9">
        <f>IF(AND((ROW()-7)&gt;=$Q$5,(ROW()-6)&lt;=$Q$3),INDEX(LINEST(OFFSET(AF507,1-$Q$5,0,$Q$5,1),OFFSET(AG507,1-$Q$5,0,$Q$5,9),TRUE,TRUE),1,8),"")</f>
        <v/>
      </c>
      <c r="BB507" s="9">
        <f>IF(AND((ROW()-7)&gt;=$Q$5,(ROW()-6)&lt;=$Q$3),INDEX(LINEST(OFFSET(AF507,1-$Q$5,0,$Q$5,1),OFFSET(AG507,1-$Q$5,0,$Q$5,9),TRUE,TRUE),1,7),"")</f>
        <v/>
      </c>
      <c r="BC507" s="9">
        <f>IF(AND((ROW()-7)&gt;=$Q$5,(ROW()-6)&lt;=$Q$3),INDEX(LINEST(OFFSET(AF507,1-$Q$5,0,$Q$5,1),OFFSET(AG507,1-$Q$5,0,$Q$5,9),TRUE,TRUE),1,6),"")</f>
        <v/>
      </c>
      <c r="BD507" s="9">
        <f>IF(AND((ROW()-7)&gt;=$Q$5,(ROW()-6)&lt;=$Q$3),INDEX(LINEST(OFFSET(AF507,1-$Q$5,0,$Q$5,1),OFFSET(AG507,1-$Q$5,0,$Q$5,9),TRUE,TRUE),1,5),"")</f>
        <v/>
      </c>
      <c r="BE507" s="9">
        <f>IF(AND((ROW()-7)&gt;=$Q$5,(ROW()-6)&lt;=$Q$3),INDEX(LINEST(OFFSET(AF507,1-$Q$5,0,$Q$5,1),OFFSET(AG507,1-$Q$5,0,$Q$5,9),TRUE,TRUE),1,4),"")</f>
        <v/>
      </c>
      <c r="BF507" s="9">
        <f>IF(AND((ROW()-7)&gt;=$Q$5,(ROW()-6)&lt;=$Q$3),INDEX(LINEST(OFFSET(AF507,1-$Q$5,0,$Q$5,1),OFFSET(AG507,1-$Q$5,0,$Q$5,9),TRUE,TRUE),1,3),"")</f>
        <v/>
      </c>
      <c r="BG507" s="9">
        <f>IF(AND((ROW()-7)&gt;=$Q$5,(ROW()-6)&lt;=$Q$3),INDEX(LINEST(OFFSET(AF507,1-$Q$5,0,$Q$5,1),OFFSET(AG507,1-$Q$5,0,$Q$5,9),TRUE,TRUE),1,2),"")</f>
        <v/>
      </c>
      <c r="BH507" s="9">
        <f>IF(AND((ROW()-7)&gt;=$Q$5,(ROW()-6)&lt;=$Q$3),INDEX(LINEST(OFFSET(AF507,1-$Q$5,0,$Q$5,1),OFFSET(AG507,1-$Q$5,0,$Q$5,9),TRUE,TRUE),1,1),"")</f>
        <v/>
      </c>
      <c r="BI507" s="10">
        <f>IF(AND((ROW()-7)&gt;=$Q$5,(ROW()-6)&lt;=$Q$3),INDEX(LINEST(OFFSET(AF507,1-$Q$5,0,$Q$5,1),OFFSET(AG507,1-$Q$5,0,$Q$5,9),TRUE,TRUE),3,1),"")</f>
        <v/>
      </c>
      <c r="BL507" s="9">
        <f>IF(AND((ROW()-6)&lt;=$Q$3,ISNUMBER(AY506)),AY506/$Q$4+AZ506*AG507+BA506*AH507+BB506*AI507+BC506*AJ507+BD506*AK507+BE506*AL507+BF506*AM507+BG506*AN507+BH506*AO507,"")</f>
        <v/>
      </c>
      <c r="BM507">
        <f>IF(ISNUMBER(BL507),AVERAGE(OFFSET(AF506,1-$Q$5,0,$Q$5,1)),"")</f>
        <v/>
      </c>
      <c r="BN507">
        <f>IF(ISNUMBER(BL507),(AF507-BL507)^2,"")</f>
        <v/>
      </c>
      <c r="BO507">
        <f>IF(ISNUMBER(BL507),AF507^2,"")</f>
        <v/>
      </c>
      <c r="BP507">
        <f>IF(ISNUMBER(BL507),(AF507-BM507)^2,"")</f>
        <v/>
      </c>
    </row>
    <row r="508">
      <c r="O508">
        <f>IF($R508="","",IF($Q$1="Weekly",INT(($R508-2)/7),IF($Q$1="Quarterly",YEAR($R508)*4+ROUNDUP(MONTH($R508)/3),YEAR($R508)*12+MONTH($R508))))</f>
        <v/>
      </c>
      <c r="P508">
        <f>IF($R508="","",IF($R509="",1,IF($O508&lt;&gt;$O509,1,0)))</f>
        <v/>
      </c>
      <c r="Q508">
        <f>IF($P508=1,SUM($P$7:$P508),"")</f>
        <v/>
      </c>
      <c r="R508">
        <f>IF($A508="","",IF(ISNUMBER($A508),$A508,IFERROR(DATEVALUE($A508),NA())))</f>
        <v/>
      </c>
      <c r="S508" s="7">
        <f>IFERROR(INDEX($R$7:$R$60000,MATCH(ROW()-6,$Q$7:$Q$60000,0)),"")</f>
        <v/>
      </c>
      <c r="T508">
        <f>IFERROR(INDEX($B$7:$B$60000,MATCH(ROW()-6,$Q$7:$Q$60000,0))*1,"")</f>
        <v/>
      </c>
      <c r="U508">
        <f>IFERROR(INDEX($C$7:$C$60000,MATCH(ROW()-6,$Q$7:$Q$60000,0))*1,"")</f>
        <v/>
      </c>
      <c r="V508">
        <f>IFERROR(INDEX($D$7:$D$60000,MATCH(ROW()-6,$Q$7:$Q$60000,0))*1,"")</f>
        <v/>
      </c>
      <c r="W508">
        <f>IFERROR(INDEX($E$7:$E$60000,MATCH(ROW()-6,$Q$7:$Q$60000,0))*1,"")</f>
        <v/>
      </c>
      <c r="X508">
        <f>IFERROR(INDEX($F$7:$F$60000,MATCH(ROW()-6,$Q$7:$Q$60000,0))*1,"")</f>
        <v/>
      </c>
      <c r="Y508">
        <f>IFERROR(INDEX($G$7:$G$60000,MATCH(ROW()-6,$Q$7:$Q$60000,0))*1,"")</f>
        <v/>
      </c>
      <c r="Z508">
        <f>IFERROR(INDEX($H$7:$H$60000,MATCH(ROW()-6,$Q$7:$Q$60000,0))*1,"")</f>
        <v/>
      </c>
      <c r="AA508">
        <f>IFERROR(INDEX($I$7:$I$60000,MATCH(ROW()-6,$Q$7:$Q$60000,0))*1,"")</f>
        <v/>
      </c>
      <c r="AB508">
        <f>IFERROR(INDEX($J$7:$J$60000,MATCH(ROW()-6,$Q$7:$Q$60000,0))*1,"")</f>
        <v/>
      </c>
      <c r="AC508">
        <f>IFERROR(INDEX($K$7:$K$60000,MATCH(ROW()-6,$Q$7:$Q$60000,0))*1,"")</f>
        <v/>
      </c>
      <c r="AF508" s="9">
        <f>IF(OR($S508="",$S507=""),"",IF($B$5="diff",($T508-$T507),LN($T508/$T507)))</f>
        <v/>
      </c>
      <c r="AG508" s="9">
        <f>IF(OR($S508="",$S507=""),"",IF($C$5="diff",(U508-U507),LN(U508/U507)))</f>
        <v/>
      </c>
      <c r="AH508" s="9">
        <f>IF(OR($S508="",$S507=""),"",IF($D$5="diff",(V508-V507),LN(V508/V507)))</f>
        <v/>
      </c>
      <c r="AI508" s="9">
        <f>IF(OR($S508="",$S507=""),"",IF($E$5="diff",(W508-W507),LN(W508/W507)))</f>
        <v/>
      </c>
      <c r="AJ508" s="9">
        <f>IF(OR($S508="",$S507=""),"",IF($F$5="diff",(X508-X507),LN(X508/X507)))</f>
        <v/>
      </c>
      <c r="AK508" s="9">
        <f>IF(OR($S508="",$S507=""),"",IF($G$5="diff",(Y508-Y507),LN(Y508/Y507)))</f>
        <v/>
      </c>
      <c r="AL508" s="9">
        <f>IF(OR($S508="",$S507=""),"",IF($H$5="diff",(Z508-Z507),LN(Z508/Z507)))</f>
        <v/>
      </c>
      <c r="AM508" s="9">
        <f>IF(OR($S508="",$S507=""),"",IF($I$5="diff",(AA508-AA507),LN(AA508/AA507)))</f>
        <v/>
      </c>
      <c r="AN508" s="9">
        <f>IF(OR($S508="",$S507=""),"",IF($J$5="diff",(AB508-AB507),LN(AB508/AB507)))</f>
        <v/>
      </c>
      <c r="AO508" s="9">
        <f>IF(OR($S508="",$S507=""),"",IF($K$5="diff",(AC508-AC507),LN(AC508/AC507)))</f>
        <v/>
      </c>
      <c r="AR508" s="9">
        <f>IF($AF508="","",$AU$13+$AU$4*AG508+$AU$5*AH508+$AU$6*AI508+$AU$7*AJ508+$AU$8*AK508+$AU$9*AL508+$AU$10*AM508+$AU$11*AN508+$AU$12*AO508)</f>
        <v/>
      </c>
      <c r="AY508" s="10">
        <f>IF(AND((ROW()-7)&gt;=$Q$5,(ROW()-6)&lt;=$Q$3),INDEX(LINEST(OFFSET(AF508,1-$Q$5,0,$Q$5,1),OFFSET(AG508,1-$Q$5,0,$Q$5,9),TRUE,TRUE),1,10)*$Q$4,"")</f>
        <v/>
      </c>
      <c r="AZ508" s="9">
        <f>IF(AND((ROW()-7)&gt;=$Q$5,(ROW()-6)&lt;=$Q$3),INDEX(LINEST(OFFSET(AF508,1-$Q$5,0,$Q$5,1),OFFSET(AG508,1-$Q$5,0,$Q$5,9),TRUE,TRUE),1,9),"")</f>
        <v/>
      </c>
      <c r="BA508" s="9">
        <f>IF(AND((ROW()-7)&gt;=$Q$5,(ROW()-6)&lt;=$Q$3),INDEX(LINEST(OFFSET(AF508,1-$Q$5,0,$Q$5,1),OFFSET(AG508,1-$Q$5,0,$Q$5,9),TRUE,TRUE),1,8),"")</f>
        <v/>
      </c>
      <c r="BB508" s="9">
        <f>IF(AND((ROW()-7)&gt;=$Q$5,(ROW()-6)&lt;=$Q$3),INDEX(LINEST(OFFSET(AF508,1-$Q$5,0,$Q$5,1),OFFSET(AG508,1-$Q$5,0,$Q$5,9),TRUE,TRUE),1,7),"")</f>
        <v/>
      </c>
      <c r="BC508" s="9">
        <f>IF(AND((ROW()-7)&gt;=$Q$5,(ROW()-6)&lt;=$Q$3),INDEX(LINEST(OFFSET(AF508,1-$Q$5,0,$Q$5,1),OFFSET(AG508,1-$Q$5,0,$Q$5,9),TRUE,TRUE),1,6),"")</f>
        <v/>
      </c>
      <c r="BD508" s="9">
        <f>IF(AND((ROW()-7)&gt;=$Q$5,(ROW()-6)&lt;=$Q$3),INDEX(LINEST(OFFSET(AF508,1-$Q$5,0,$Q$5,1),OFFSET(AG508,1-$Q$5,0,$Q$5,9),TRUE,TRUE),1,5),"")</f>
        <v/>
      </c>
      <c r="BE508" s="9">
        <f>IF(AND((ROW()-7)&gt;=$Q$5,(ROW()-6)&lt;=$Q$3),INDEX(LINEST(OFFSET(AF508,1-$Q$5,0,$Q$5,1),OFFSET(AG508,1-$Q$5,0,$Q$5,9),TRUE,TRUE),1,4),"")</f>
        <v/>
      </c>
      <c r="BF508" s="9">
        <f>IF(AND((ROW()-7)&gt;=$Q$5,(ROW()-6)&lt;=$Q$3),INDEX(LINEST(OFFSET(AF508,1-$Q$5,0,$Q$5,1),OFFSET(AG508,1-$Q$5,0,$Q$5,9),TRUE,TRUE),1,3),"")</f>
        <v/>
      </c>
      <c r="BG508" s="9">
        <f>IF(AND((ROW()-7)&gt;=$Q$5,(ROW()-6)&lt;=$Q$3),INDEX(LINEST(OFFSET(AF508,1-$Q$5,0,$Q$5,1),OFFSET(AG508,1-$Q$5,0,$Q$5,9),TRUE,TRUE),1,2),"")</f>
        <v/>
      </c>
      <c r="BH508" s="9">
        <f>IF(AND((ROW()-7)&gt;=$Q$5,(ROW()-6)&lt;=$Q$3),INDEX(LINEST(OFFSET(AF508,1-$Q$5,0,$Q$5,1),OFFSET(AG508,1-$Q$5,0,$Q$5,9),TRUE,TRUE),1,1),"")</f>
        <v/>
      </c>
      <c r="BI508" s="10">
        <f>IF(AND((ROW()-7)&gt;=$Q$5,(ROW()-6)&lt;=$Q$3),INDEX(LINEST(OFFSET(AF508,1-$Q$5,0,$Q$5,1),OFFSET(AG508,1-$Q$5,0,$Q$5,9),TRUE,TRUE),3,1),"")</f>
        <v/>
      </c>
      <c r="BL508" s="9">
        <f>IF(AND((ROW()-6)&lt;=$Q$3,ISNUMBER(AY507)),AY507/$Q$4+AZ507*AG508+BA507*AH508+BB507*AI508+BC507*AJ508+BD507*AK508+BE507*AL508+BF507*AM508+BG507*AN508+BH507*AO508,"")</f>
        <v/>
      </c>
      <c r="BM508">
        <f>IF(ISNUMBER(BL508),AVERAGE(OFFSET(AF507,1-$Q$5,0,$Q$5,1)),"")</f>
        <v/>
      </c>
      <c r="BN508">
        <f>IF(ISNUMBER(BL508),(AF508-BL508)^2,"")</f>
        <v/>
      </c>
      <c r="BO508">
        <f>IF(ISNUMBER(BL508),AF508^2,"")</f>
        <v/>
      </c>
      <c r="BP508">
        <f>IF(ISNUMBER(BL508),(AF508-BM508)^2,"")</f>
        <v/>
      </c>
    </row>
    <row r="509">
      <c r="O509">
        <f>IF($R509="","",IF($Q$1="Weekly",INT(($R509-2)/7),IF($Q$1="Quarterly",YEAR($R509)*4+ROUNDUP(MONTH($R509)/3),YEAR($R509)*12+MONTH($R509))))</f>
        <v/>
      </c>
      <c r="P509">
        <f>IF($R509="","",IF($R510="",1,IF($O509&lt;&gt;$O510,1,0)))</f>
        <v/>
      </c>
      <c r="Q509">
        <f>IF($P509=1,SUM($P$7:$P509),"")</f>
        <v/>
      </c>
      <c r="R509">
        <f>IF($A509="","",IF(ISNUMBER($A509),$A509,IFERROR(DATEVALUE($A509),NA())))</f>
        <v/>
      </c>
      <c r="S509" s="7">
        <f>IFERROR(INDEX($R$7:$R$60000,MATCH(ROW()-6,$Q$7:$Q$60000,0)),"")</f>
        <v/>
      </c>
      <c r="T509">
        <f>IFERROR(INDEX($B$7:$B$60000,MATCH(ROW()-6,$Q$7:$Q$60000,0))*1,"")</f>
        <v/>
      </c>
      <c r="U509">
        <f>IFERROR(INDEX($C$7:$C$60000,MATCH(ROW()-6,$Q$7:$Q$60000,0))*1,"")</f>
        <v/>
      </c>
      <c r="V509">
        <f>IFERROR(INDEX($D$7:$D$60000,MATCH(ROW()-6,$Q$7:$Q$60000,0))*1,"")</f>
        <v/>
      </c>
      <c r="W509">
        <f>IFERROR(INDEX($E$7:$E$60000,MATCH(ROW()-6,$Q$7:$Q$60000,0))*1,"")</f>
        <v/>
      </c>
      <c r="X509">
        <f>IFERROR(INDEX($F$7:$F$60000,MATCH(ROW()-6,$Q$7:$Q$60000,0))*1,"")</f>
        <v/>
      </c>
      <c r="Y509">
        <f>IFERROR(INDEX($G$7:$G$60000,MATCH(ROW()-6,$Q$7:$Q$60000,0))*1,"")</f>
        <v/>
      </c>
      <c r="Z509">
        <f>IFERROR(INDEX($H$7:$H$60000,MATCH(ROW()-6,$Q$7:$Q$60000,0))*1,"")</f>
        <v/>
      </c>
      <c r="AA509">
        <f>IFERROR(INDEX($I$7:$I$60000,MATCH(ROW()-6,$Q$7:$Q$60000,0))*1,"")</f>
        <v/>
      </c>
      <c r="AB509">
        <f>IFERROR(INDEX($J$7:$J$60000,MATCH(ROW()-6,$Q$7:$Q$60000,0))*1,"")</f>
        <v/>
      </c>
      <c r="AC509">
        <f>IFERROR(INDEX($K$7:$K$60000,MATCH(ROW()-6,$Q$7:$Q$60000,0))*1,"")</f>
        <v/>
      </c>
      <c r="AF509" s="9">
        <f>IF(OR($S509="",$S508=""),"",IF($B$5="diff",($T509-$T508),LN($T509/$T508)))</f>
        <v/>
      </c>
      <c r="AG509" s="9">
        <f>IF(OR($S509="",$S508=""),"",IF($C$5="diff",(U509-U508),LN(U509/U508)))</f>
        <v/>
      </c>
      <c r="AH509" s="9">
        <f>IF(OR($S509="",$S508=""),"",IF($D$5="diff",(V509-V508),LN(V509/V508)))</f>
        <v/>
      </c>
      <c r="AI509" s="9">
        <f>IF(OR($S509="",$S508=""),"",IF($E$5="diff",(W509-W508),LN(W509/W508)))</f>
        <v/>
      </c>
      <c r="AJ509" s="9">
        <f>IF(OR($S509="",$S508=""),"",IF($F$5="diff",(X509-X508),LN(X509/X508)))</f>
        <v/>
      </c>
      <c r="AK509" s="9">
        <f>IF(OR($S509="",$S508=""),"",IF($G$5="diff",(Y509-Y508),LN(Y509/Y508)))</f>
        <v/>
      </c>
      <c r="AL509" s="9">
        <f>IF(OR($S509="",$S508=""),"",IF($H$5="diff",(Z509-Z508),LN(Z509/Z508)))</f>
        <v/>
      </c>
      <c r="AM509" s="9">
        <f>IF(OR($S509="",$S508=""),"",IF($I$5="diff",(AA509-AA508),LN(AA509/AA508)))</f>
        <v/>
      </c>
      <c r="AN509" s="9">
        <f>IF(OR($S509="",$S508=""),"",IF($J$5="diff",(AB509-AB508),LN(AB509/AB508)))</f>
        <v/>
      </c>
      <c r="AO509" s="9">
        <f>IF(OR($S509="",$S508=""),"",IF($K$5="diff",(AC509-AC508),LN(AC509/AC508)))</f>
        <v/>
      </c>
      <c r="AR509" s="9">
        <f>IF($AF509="","",$AU$13+$AU$4*AG509+$AU$5*AH509+$AU$6*AI509+$AU$7*AJ509+$AU$8*AK509+$AU$9*AL509+$AU$10*AM509+$AU$11*AN509+$AU$12*AO509)</f>
        <v/>
      </c>
      <c r="AY509" s="10">
        <f>IF(AND((ROW()-7)&gt;=$Q$5,(ROW()-6)&lt;=$Q$3),INDEX(LINEST(OFFSET(AF509,1-$Q$5,0,$Q$5,1),OFFSET(AG509,1-$Q$5,0,$Q$5,9),TRUE,TRUE),1,10)*$Q$4,"")</f>
        <v/>
      </c>
      <c r="AZ509" s="9">
        <f>IF(AND((ROW()-7)&gt;=$Q$5,(ROW()-6)&lt;=$Q$3),INDEX(LINEST(OFFSET(AF509,1-$Q$5,0,$Q$5,1),OFFSET(AG509,1-$Q$5,0,$Q$5,9),TRUE,TRUE),1,9),"")</f>
        <v/>
      </c>
      <c r="BA509" s="9">
        <f>IF(AND((ROW()-7)&gt;=$Q$5,(ROW()-6)&lt;=$Q$3),INDEX(LINEST(OFFSET(AF509,1-$Q$5,0,$Q$5,1),OFFSET(AG509,1-$Q$5,0,$Q$5,9),TRUE,TRUE),1,8),"")</f>
        <v/>
      </c>
      <c r="BB509" s="9">
        <f>IF(AND((ROW()-7)&gt;=$Q$5,(ROW()-6)&lt;=$Q$3),INDEX(LINEST(OFFSET(AF509,1-$Q$5,0,$Q$5,1),OFFSET(AG509,1-$Q$5,0,$Q$5,9),TRUE,TRUE),1,7),"")</f>
        <v/>
      </c>
      <c r="BC509" s="9">
        <f>IF(AND((ROW()-7)&gt;=$Q$5,(ROW()-6)&lt;=$Q$3),INDEX(LINEST(OFFSET(AF509,1-$Q$5,0,$Q$5,1),OFFSET(AG509,1-$Q$5,0,$Q$5,9),TRUE,TRUE),1,6),"")</f>
        <v/>
      </c>
      <c r="BD509" s="9">
        <f>IF(AND((ROW()-7)&gt;=$Q$5,(ROW()-6)&lt;=$Q$3),INDEX(LINEST(OFFSET(AF509,1-$Q$5,0,$Q$5,1),OFFSET(AG509,1-$Q$5,0,$Q$5,9),TRUE,TRUE),1,5),"")</f>
        <v/>
      </c>
      <c r="BE509" s="9">
        <f>IF(AND((ROW()-7)&gt;=$Q$5,(ROW()-6)&lt;=$Q$3),INDEX(LINEST(OFFSET(AF509,1-$Q$5,0,$Q$5,1),OFFSET(AG509,1-$Q$5,0,$Q$5,9),TRUE,TRUE),1,4),"")</f>
        <v/>
      </c>
      <c r="BF509" s="9">
        <f>IF(AND((ROW()-7)&gt;=$Q$5,(ROW()-6)&lt;=$Q$3),INDEX(LINEST(OFFSET(AF509,1-$Q$5,0,$Q$5,1),OFFSET(AG509,1-$Q$5,0,$Q$5,9),TRUE,TRUE),1,3),"")</f>
        <v/>
      </c>
      <c r="BG509" s="9">
        <f>IF(AND((ROW()-7)&gt;=$Q$5,(ROW()-6)&lt;=$Q$3),INDEX(LINEST(OFFSET(AF509,1-$Q$5,0,$Q$5,1),OFFSET(AG509,1-$Q$5,0,$Q$5,9),TRUE,TRUE),1,2),"")</f>
        <v/>
      </c>
      <c r="BH509" s="9">
        <f>IF(AND((ROW()-7)&gt;=$Q$5,(ROW()-6)&lt;=$Q$3),INDEX(LINEST(OFFSET(AF509,1-$Q$5,0,$Q$5,1),OFFSET(AG509,1-$Q$5,0,$Q$5,9),TRUE,TRUE),1,1),"")</f>
        <v/>
      </c>
      <c r="BI509" s="10">
        <f>IF(AND((ROW()-7)&gt;=$Q$5,(ROW()-6)&lt;=$Q$3),INDEX(LINEST(OFFSET(AF509,1-$Q$5,0,$Q$5,1),OFFSET(AG509,1-$Q$5,0,$Q$5,9),TRUE,TRUE),3,1),"")</f>
        <v/>
      </c>
      <c r="BL509" s="9">
        <f>IF(AND((ROW()-6)&lt;=$Q$3,ISNUMBER(AY508)),AY508/$Q$4+AZ508*AG509+BA508*AH509+BB508*AI509+BC508*AJ509+BD508*AK509+BE508*AL509+BF508*AM509+BG508*AN509+BH508*AO509,"")</f>
        <v/>
      </c>
      <c r="BM509">
        <f>IF(ISNUMBER(BL509),AVERAGE(OFFSET(AF508,1-$Q$5,0,$Q$5,1)),"")</f>
        <v/>
      </c>
      <c r="BN509">
        <f>IF(ISNUMBER(BL509),(AF509-BL509)^2,"")</f>
        <v/>
      </c>
      <c r="BO509">
        <f>IF(ISNUMBER(BL509),AF509^2,"")</f>
        <v/>
      </c>
      <c r="BP509">
        <f>IF(ISNUMBER(BL509),(AF509-BM509)^2,"")</f>
        <v/>
      </c>
    </row>
    <row r="510">
      <c r="O510">
        <f>IF($R510="","",IF($Q$1="Weekly",INT(($R510-2)/7),IF($Q$1="Quarterly",YEAR($R510)*4+ROUNDUP(MONTH($R510)/3),YEAR($R510)*12+MONTH($R510))))</f>
        <v/>
      </c>
      <c r="P510">
        <f>IF($R510="","",IF($R511="",1,IF($O510&lt;&gt;$O511,1,0)))</f>
        <v/>
      </c>
      <c r="Q510">
        <f>IF($P510=1,SUM($P$7:$P510),"")</f>
        <v/>
      </c>
      <c r="R510">
        <f>IF($A510="","",IF(ISNUMBER($A510),$A510,IFERROR(DATEVALUE($A510),NA())))</f>
        <v/>
      </c>
      <c r="S510" s="7">
        <f>IFERROR(INDEX($R$7:$R$60000,MATCH(ROW()-6,$Q$7:$Q$60000,0)),"")</f>
        <v/>
      </c>
      <c r="T510">
        <f>IFERROR(INDEX($B$7:$B$60000,MATCH(ROW()-6,$Q$7:$Q$60000,0))*1,"")</f>
        <v/>
      </c>
      <c r="U510">
        <f>IFERROR(INDEX($C$7:$C$60000,MATCH(ROW()-6,$Q$7:$Q$60000,0))*1,"")</f>
        <v/>
      </c>
      <c r="V510">
        <f>IFERROR(INDEX($D$7:$D$60000,MATCH(ROW()-6,$Q$7:$Q$60000,0))*1,"")</f>
        <v/>
      </c>
      <c r="W510">
        <f>IFERROR(INDEX($E$7:$E$60000,MATCH(ROW()-6,$Q$7:$Q$60000,0))*1,"")</f>
        <v/>
      </c>
      <c r="X510">
        <f>IFERROR(INDEX($F$7:$F$60000,MATCH(ROW()-6,$Q$7:$Q$60000,0))*1,"")</f>
        <v/>
      </c>
      <c r="Y510">
        <f>IFERROR(INDEX($G$7:$G$60000,MATCH(ROW()-6,$Q$7:$Q$60000,0))*1,"")</f>
        <v/>
      </c>
      <c r="Z510">
        <f>IFERROR(INDEX($H$7:$H$60000,MATCH(ROW()-6,$Q$7:$Q$60000,0))*1,"")</f>
        <v/>
      </c>
      <c r="AA510">
        <f>IFERROR(INDEX($I$7:$I$60000,MATCH(ROW()-6,$Q$7:$Q$60000,0))*1,"")</f>
        <v/>
      </c>
      <c r="AB510">
        <f>IFERROR(INDEX($J$7:$J$60000,MATCH(ROW()-6,$Q$7:$Q$60000,0))*1,"")</f>
        <v/>
      </c>
      <c r="AC510">
        <f>IFERROR(INDEX($K$7:$K$60000,MATCH(ROW()-6,$Q$7:$Q$60000,0))*1,"")</f>
        <v/>
      </c>
      <c r="AF510" s="9">
        <f>IF(OR($S510="",$S509=""),"",IF($B$5="diff",($T510-$T509),LN($T510/$T509)))</f>
        <v/>
      </c>
      <c r="AG510" s="9">
        <f>IF(OR($S510="",$S509=""),"",IF($C$5="diff",(U510-U509),LN(U510/U509)))</f>
        <v/>
      </c>
      <c r="AH510" s="9">
        <f>IF(OR($S510="",$S509=""),"",IF($D$5="diff",(V510-V509),LN(V510/V509)))</f>
        <v/>
      </c>
      <c r="AI510" s="9">
        <f>IF(OR($S510="",$S509=""),"",IF($E$5="diff",(W510-W509),LN(W510/W509)))</f>
        <v/>
      </c>
      <c r="AJ510" s="9">
        <f>IF(OR($S510="",$S509=""),"",IF($F$5="diff",(X510-X509),LN(X510/X509)))</f>
        <v/>
      </c>
      <c r="AK510" s="9">
        <f>IF(OR($S510="",$S509=""),"",IF($G$5="diff",(Y510-Y509),LN(Y510/Y509)))</f>
        <v/>
      </c>
      <c r="AL510" s="9">
        <f>IF(OR($S510="",$S509=""),"",IF($H$5="diff",(Z510-Z509),LN(Z510/Z509)))</f>
        <v/>
      </c>
      <c r="AM510" s="9">
        <f>IF(OR($S510="",$S509=""),"",IF($I$5="diff",(AA510-AA509),LN(AA510/AA509)))</f>
        <v/>
      </c>
      <c r="AN510" s="9">
        <f>IF(OR($S510="",$S509=""),"",IF($J$5="diff",(AB510-AB509),LN(AB510/AB509)))</f>
        <v/>
      </c>
      <c r="AO510" s="9">
        <f>IF(OR($S510="",$S509=""),"",IF($K$5="diff",(AC510-AC509),LN(AC510/AC509)))</f>
        <v/>
      </c>
      <c r="AR510" s="9">
        <f>IF($AF510="","",$AU$13+$AU$4*AG510+$AU$5*AH510+$AU$6*AI510+$AU$7*AJ510+$AU$8*AK510+$AU$9*AL510+$AU$10*AM510+$AU$11*AN510+$AU$12*AO510)</f>
        <v/>
      </c>
      <c r="AY510" s="10">
        <f>IF(AND((ROW()-7)&gt;=$Q$5,(ROW()-6)&lt;=$Q$3),INDEX(LINEST(OFFSET(AF510,1-$Q$5,0,$Q$5,1),OFFSET(AG510,1-$Q$5,0,$Q$5,9),TRUE,TRUE),1,10)*$Q$4,"")</f>
        <v/>
      </c>
      <c r="AZ510" s="9">
        <f>IF(AND((ROW()-7)&gt;=$Q$5,(ROW()-6)&lt;=$Q$3),INDEX(LINEST(OFFSET(AF510,1-$Q$5,0,$Q$5,1),OFFSET(AG510,1-$Q$5,0,$Q$5,9),TRUE,TRUE),1,9),"")</f>
        <v/>
      </c>
      <c r="BA510" s="9">
        <f>IF(AND((ROW()-7)&gt;=$Q$5,(ROW()-6)&lt;=$Q$3),INDEX(LINEST(OFFSET(AF510,1-$Q$5,0,$Q$5,1),OFFSET(AG510,1-$Q$5,0,$Q$5,9),TRUE,TRUE),1,8),"")</f>
        <v/>
      </c>
      <c r="BB510" s="9">
        <f>IF(AND((ROW()-7)&gt;=$Q$5,(ROW()-6)&lt;=$Q$3),INDEX(LINEST(OFFSET(AF510,1-$Q$5,0,$Q$5,1),OFFSET(AG510,1-$Q$5,0,$Q$5,9),TRUE,TRUE),1,7),"")</f>
        <v/>
      </c>
      <c r="BC510" s="9">
        <f>IF(AND((ROW()-7)&gt;=$Q$5,(ROW()-6)&lt;=$Q$3),INDEX(LINEST(OFFSET(AF510,1-$Q$5,0,$Q$5,1),OFFSET(AG510,1-$Q$5,0,$Q$5,9),TRUE,TRUE),1,6),"")</f>
        <v/>
      </c>
      <c r="BD510" s="9">
        <f>IF(AND((ROW()-7)&gt;=$Q$5,(ROW()-6)&lt;=$Q$3),INDEX(LINEST(OFFSET(AF510,1-$Q$5,0,$Q$5,1),OFFSET(AG510,1-$Q$5,0,$Q$5,9),TRUE,TRUE),1,5),"")</f>
        <v/>
      </c>
      <c r="BE510" s="9">
        <f>IF(AND((ROW()-7)&gt;=$Q$5,(ROW()-6)&lt;=$Q$3),INDEX(LINEST(OFFSET(AF510,1-$Q$5,0,$Q$5,1),OFFSET(AG510,1-$Q$5,0,$Q$5,9),TRUE,TRUE),1,4),"")</f>
        <v/>
      </c>
      <c r="BF510" s="9">
        <f>IF(AND((ROW()-7)&gt;=$Q$5,(ROW()-6)&lt;=$Q$3),INDEX(LINEST(OFFSET(AF510,1-$Q$5,0,$Q$5,1),OFFSET(AG510,1-$Q$5,0,$Q$5,9),TRUE,TRUE),1,3),"")</f>
        <v/>
      </c>
      <c r="BG510" s="9">
        <f>IF(AND((ROW()-7)&gt;=$Q$5,(ROW()-6)&lt;=$Q$3),INDEX(LINEST(OFFSET(AF510,1-$Q$5,0,$Q$5,1),OFFSET(AG510,1-$Q$5,0,$Q$5,9),TRUE,TRUE),1,2),"")</f>
        <v/>
      </c>
      <c r="BH510" s="9">
        <f>IF(AND((ROW()-7)&gt;=$Q$5,(ROW()-6)&lt;=$Q$3),INDEX(LINEST(OFFSET(AF510,1-$Q$5,0,$Q$5,1),OFFSET(AG510,1-$Q$5,0,$Q$5,9),TRUE,TRUE),1,1),"")</f>
        <v/>
      </c>
      <c r="BI510" s="10">
        <f>IF(AND((ROW()-7)&gt;=$Q$5,(ROW()-6)&lt;=$Q$3),INDEX(LINEST(OFFSET(AF510,1-$Q$5,0,$Q$5,1),OFFSET(AG510,1-$Q$5,0,$Q$5,9),TRUE,TRUE),3,1),"")</f>
        <v/>
      </c>
      <c r="BL510" s="9">
        <f>IF(AND((ROW()-6)&lt;=$Q$3,ISNUMBER(AY509)),AY509/$Q$4+AZ509*AG510+BA509*AH510+BB509*AI510+BC509*AJ510+BD509*AK510+BE509*AL510+BF509*AM510+BG509*AN510+BH509*AO510,"")</f>
        <v/>
      </c>
      <c r="BM510">
        <f>IF(ISNUMBER(BL510),AVERAGE(OFFSET(AF509,1-$Q$5,0,$Q$5,1)),"")</f>
        <v/>
      </c>
      <c r="BN510">
        <f>IF(ISNUMBER(BL510),(AF510-BL510)^2,"")</f>
        <v/>
      </c>
      <c r="BO510">
        <f>IF(ISNUMBER(BL510),AF510^2,"")</f>
        <v/>
      </c>
      <c r="BP510">
        <f>IF(ISNUMBER(BL510),(AF510-BM510)^2,"")</f>
        <v/>
      </c>
    </row>
    <row r="511">
      <c r="O511">
        <f>IF($R511="","",IF($Q$1="Weekly",INT(($R511-2)/7),IF($Q$1="Quarterly",YEAR($R511)*4+ROUNDUP(MONTH($R511)/3),YEAR($R511)*12+MONTH($R511))))</f>
        <v/>
      </c>
      <c r="P511">
        <f>IF($R511="","",IF($R512="",1,IF($O511&lt;&gt;$O512,1,0)))</f>
        <v/>
      </c>
      <c r="Q511">
        <f>IF($P511=1,SUM($P$7:$P511),"")</f>
        <v/>
      </c>
      <c r="R511">
        <f>IF($A511="","",IF(ISNUMBER($A511),$A511,IFERROR(DATEVALUE($A511),NA())))</f>
        <v/>
      </c>
      <c r="S511" s="7">
        <f>IFERROR(INDEX($R$7:$R$60000,MATCH(ROW()-6,$Q$7:$Q$60000,0)),"")</f>
        <v/>
      </c>
      <c r="T511">
        <f>IFERROR(INDEX($B$7:$B$60000,MATCH(ROW()-6,$Q$7:$Q$60000,0))*1,"")</f>
        <v/>
      </c>
      <c r="U511">
        <f>IFERROR(INDEX($C$7:$C$60000,MATCH(ROW()-6,$Q$7:$Q$60000,0))*1,"")</f>
        <v/>
      </c>
      <c r="V511">
        <f>IFERROR(INDEX($D$7:$D$60000,MATCH(ROW()-6,$Q$7:$Q$60000,0))*1,"")</f>
        <v/>
      </c>
      <c r="W511">
        <f>IFERROR(INDEX($E$7:$E$60000,MATCH(ROW()-6,$Q$7:$Q$60000,0))*1,"")</f>
        <v/>
      </c>
      <c r="X511">
        <f>IFERROR(INDEX($F$7:$F$60000,MATCH(ROW()-6,$Q$7:$Q$60000,0))*1,"")</f>
        <v/>
      </c>
      <c r="Y511">
        <f>IFERROR(INDEX($G$7:$G$60000,MATCH(ROW()-6,$Q$7:$Q$60000,0))*1,"")</f>
        <v/>
      </c>
      <c r="Z511">
        <f>IFERROR(INDEX($H$7:$H$60000,MATCH(ROW()-6,$Q$7:$Q$60000,0))*1,"")</f>
        <v/>
      </c>
      <c r="AA511">
        <f>IFERROR(INDEX($I$7:$I$60000,MATCH(ROW()-6,$Q$7:$Q$60000,0))*1,"")</f>
        <v/>
      </c>
      <c r="AB511">
        <f>IFERROR(INDEX($J$7:$J$60000,MATCH(ROW()-6,$Q$7:$Q$60000,0))*1,"")</f>
        <v/>
      </c>
      <c r="AC511">
        <f>IFERROR(INDEX($K$7:$K$60000,MATCH(ROW()-6,$Q$7:$Q$60000,0))*1,"")</f>
        <v/>
      </c>
      <c r="AF511" s="9">
        <f>IF(OR($S511="",$S510=""),"",IF($B$5="diff",($T511-$T510),LN($T511/$T510)))</f>
        <v/>
      </c>
      <c r="AG511" s="9">
        <f>IF(OR($S511="",$S510=""),"",IF($C$5="diff",(U511-U510),LN(U511/U510)))</f>
        <v/>
      </c>
      <c r="AH511" s="9">
        <f>IF(OR($S511="",$S510=""),"",IF($D$5="diff",(V511-V510),LN(V511/V510)))</f>
        <v/>
      </c>
      <c r="AI511" s="9">
        <f>IF(OR($S511="",$S510=""),"",IF($E$5="diff",(W511-W510),LN(W511/W510)))</f>
        <v/>
      </c>
      <c r="AJ511" s="9">
        <f>IF(OR($S511="",$S510=""),"",IF($F$5="diff",(X511-X510),LN(X511/X510)))</f>
        <v/>
      </c>
      <c r="AK511" s="9">
        <f>IF(OR($S511="",$S510=""),"",IF($G$5="diff",(Y511-Y510),LN(Y511/Y510)))</f>
        <v/>
      </c>
      <c r="AL511" s="9">
        <f>IF(OR($S511="",$S510=""),"",IF($H$5="diff",(Z511-Z510),LN(Z511/Z510)))</f>
        <v/>
      </c>
      <c r="AM511" s="9">
        <f>IF(OR($S511="",$S510=""),"",IF($I$5="diff",(AA511-AA510),LN(AA511/AA510)))</f>
        <v/>
      </c>
      <c r="AN511" s="9">
        <f>IF(OR($S511="",$S510=""),"",IF($J$5="diff",(AB511-AB510),LN(AB511/AB510)))</f>
        <v/>
      </c>
      <c r="AO511" s="9">
        <f>IF(OR($S511="",$S510=""),"",IF($K$5="diff",(AC511-AC510),LN(AC511/AC510)))</f>
        <v/>
      </c>
      <c r="AR511" s="9">
        <f>IF($AF511="","",$AU$13+$AU$4*AG511+$AU$5*AH511+$AU$6*AI511+$AU$7*AJ511+$AU$8*AK511+$AU$9*AL511+$AU$10*AM511+$AU$11*AN511+$AU$12*AO511)</f>
        <v/>
      </c>
      <c r="AY511" s="10">
        <f>IF(AND((ROW()-7)&gt;=$Q$5,(ROW()-6)&lt;=$Q$3),INDEX(LINEST(OFFSET(AF511,1-$Q$5,0,$Q$5,1),OFFSET(AG511,1-$Q$5,0,$Q$5,9),TRUE,TRUE),1,10)*$Q$4,"")</f>
        <v/>
      </c>
      <c r="AZ511" s="9">
        <f>IF(AND((ROW()-7)&gt;=$Q$5,(ROW()-6)&lt;=$Q$3),INDEX(LINEST(OFFSET(AF511,1-$Q$5,0,$Q$5,1),OFFSET(AG511,1-$Q$5,0,$Q$5,9),TRUE,TRUE),1,9),"")</f>
        <v/>
      </c>
      <c r="BA511" s="9">
        <f>IF(AND((ROW()-7)&gt;=$Q$5,(ROW()-6)&lt;=$Q$3),INDEX(LINEST(OFFSET(AF511,1-$Q$5,0,$Q$5,1),OFFSET(AG511,1-$Q$5,0,$Q$5,9),TRUE,TRUE),1,8),"")</f>
        <v/>
      </c>
      <c r="BB511" s="9">
        <f>IF(AND((ROW()-7)&gt;=$Q$5,(ROW()-6)&lt;=$Q$3),INDEX(LINEST(OFFSET(AF511,1-$Q$5,0,$Q$5,1),OFFSET(AG511,1-$Q$5,0,$Q$5,9),TRUE,TRUE),1,7),"")</f>
        <v/>
      </c>
      <c r="BC511" s="9">
        <f>IF(AND((ROW()-7)&gt;=$Q$5,(ROW()-6)&lt;=$Q$3),INDEX(LINEST(OFFSET(AF511,1-$Q$5,0,$Q$5,1),OFFSET(AG511,1-$Q$5,0,$Q$5,9),TRUE,TRUE),1,6),"")</f>
        <v/>
      </c>
      <c r="BD511" s="9">
        <f>IF(AND((ROW()-7)&gt;=$Q$5,(ROW()-6)&lt;=$Q$3),INDEX(LINEST(OFFSET(AF511,1-$Q$5,0,$Q$5,1),OFFSET(AG511,1-$Q$5,0,$Q$5,9),TRUE,TRUE),1,5),"")</f>
        <v/>
      </c>
      <c r="BE511" s="9">
        <f>IF(AND((ROW()-7)&gt;=$Q$5,(ROW()-6)&lt;=$Q$3),INDEX(LINEST(OFFSET(AF511,1-$Q$5,0,$Q$5,1),OFFSET(AG511,1-$Q$5,0,$Q$5,9),TRUE,TRUE),1,4),"")</f>
        <v/>
      </c>
      <c r="BF511" s="9">
        <f>IF(AND((ROW()-7)&gt;=$Q$5,(ROW()-6)&lt;=$Q$3),INDEX(LINEST(OFFSET(AF511,1-$Q$5,0,$Q$5,1),OFFSET(AG511,1-$Q$5,0,$Q$5,9),TRUE,TRUE),1,3),"")</f>
        <v/>
      </c>
      <c r="BG511" s="9">
        <f>IF(AND((ROW()-7)&gt;=$Q$5,(ROW()-6)&lt;=$Q$3),INDEX(LINEST(OFFSET(AF511,1-$Q$5,0,$Q$5,1),OFFSET(AG511,1-$Q$5,0,$Q$5,9),TRUE,TRUE),1,2),"")</f>
        <v/>
      </c>
      <c r="BH511" s="9">
        <f>IF(AND((ROW()-7)&gt;=$Q$5,(ROW()-6)&lt;=$Q$3),INDEX(LINEST(OFFSET(AF511,1-$Q$5,0,$Q$5,1),OFFSET(AG511,1-$Q$5,0,$Q$5,9),TRUE,TRUE),1,1),"")</f>
        <v/>
      </c>
      <c r="BI511" s="10">
        <f>IF(AND((ROW()-7)&gt;=$Q$5,(ROW()-6)&lt;=$Q$3),INDEX(LINEST(OFFSET(AF511,1-$Q$5,0,$Q$5,1),OFFSET(AG511,1-$Q$5,0,$Q$5,9),TRUE,TRUE),3,1),"")</f>
        <v/>
      </c>
      <c r="BL511" s="9">
        <f>IF(AND((ROW()-6)&lt;=$Q$3,ISNUMBER(AY510)),AY510/$Q$4+AZ510*AG511+BA510*AH511+BB510*AI511+BC510*AJ511+BD510*AK511+BE510*AL511+BF510*AM511+BG510*AN511+BH510*AO511,"")</f>
        <v/>
      </c>
      <c r="BM511">
        <f>IF(ISNUMBER(BL511),AVERAGE(OFFSET(AF510,1-$Q$5,0,$Q$5,1)),"")</f>
        <v/>
      </c>
      <c r="BN511">
        <f>IF(ISNUMBER(BL511),(AF511-BL511)^2,"")</f>
        <v/>
      </c>
      <c r="BO511">
        <f>IF(ISNUMBER(BL511),AF511^2,"")</f>
        <v/>
      </c>
      <c r="BP511">
        <f>IF(ISNUMBER(BL511),(AF511-BM511)^2,"")</f>
        <v/>
      </c>
    </row>
    <row r="512">
      <c r="O512">
        <f>IF($R512="","",IF($Q$1="Weekly",INT(($R512-2)/7),IF($Q$1="Quarterly",YEAR($R512)*4+ROUNDUP(MONTH($R512)/3),YEAR($R512)*12+MONTH($R512))))</f>
        <v/>
      </c>
      <c r="P512">
        <f>IF($R512="","",IF($R513="",1,IF($O512&lt;&gt;$O513,1,0)))</f>
        <v/>
      </c>
      <c r="Q512">
        <f>IF($P512=1,SUM($P$7:$P512),"")</f>
        <v/>
      </c>
      <c r="R512">
        <f>IF($A512="","",IF(ISNUMBER($A512),$A512,IFERROR(DATEVALUE($A512),NA())))</f>
        <v/>
      </c>
      <c r="S512" s="7">
        <f>IFERROR(INDEX($R$7:$R$60000,MATCH(ROW()-6,$Q$7:$Q$60000,0)),"")</f>
        <v/>
      </c>
      <c r="T512">
        <f>IFERROR(INDEX($B$7:$B$60000,MATCH(ROW()-6,$Q$7:$Q$60000,0))*1,"")</f>
        <v/>
      </c>
      <c r="U512">
        <f>IFERROR(INDEX($C$7:$C$60000,MATCH(ROW()-6,$Q$7:$Q$60000,0))*1,"")</f>
        <v/>
      </c>
      <c r="V512">
        <f>IFERROR(INDEX($D$7:$D$60000,MATCH(ROW()-6,$Q$7:$Q$60000,0))*1,"")</f>
        <v/>
      </c>
      <c r="W512">
        <f>IFERROR(INDEX($E$7:$E$60000,MATCH(ROW()-6,$Q$7:$Q$60000,0))*1,"")</f>
        <v/>
      </c>
      <c r="X512">
        <f>IFERROR(INDEX($F$7:$F$60000,MATCH(ROW()-6,$Q$7:$Q$60000,0))*1,"")</f>
        <v/>
      </c>
      <c r="Y512">
        <f>IFERROR(INDEX($G$7:$G$60000,MATCH(ROW()-6,$Q$7:$Q$60000,0))*1,"")</f>
        <v/>
      </c>
      <c r="Z512">
        <f>IFERROR(INDEX($H$7:$H$60000,MATCH(ROW()-6,$Q$7:$Q$60000,0))*1,"")</f>
        <v/>
      </c>
      <c r="AA512">
        <f>IFERROR(INDEX($I$7:$I$60000,MATCH(ROW()-6,$Q$7:$Q$60000,0))*1,"")</f>
        <v/>
      </c>
      <c r="AB512">
        <f>IFERROR(INDEX($J$7:$J$60000,MATCH(ROW()-6,$Q$7:$Q$60000,0))*1,"")</f>
        <v/>
      </c>
      <c r="AC512">
        <f>IFERROR(INDEX($K$7:$K$60000,MATCH(ROW()-6,$Q$7:$Q$60000,0))*1,"")</f>
        <v/>
      </c>
      <c r="AF512" s="9">
        <f>IF(OR($S512="",$S511=""),"",IF($B$5="diff",($T512-$T511),LN($T512/$T511)))</f>
        <v/>
      </c>
      <c r="AG512" s="9">
        <f>IF(OR($S512="",$S511=""),"",IF($C$5="diff",(U512-U511),LN(U512/U511)))</f>
        <v/>
      </c>
      <c r="AH512" s="9">
        <f>IF(OR($S512="",$S511=""),"",IF($D$5="diff",(V512-V511),LN(V512/V511)))</f>
        <v/>
      </c>
      <c r="AI512" s="9">
        <f>IF(OR($S512="",$S511=""),"",IF($E$5="diff",(W512-W511),LN(W512/W511)))</f>
        <v/>
      </c>
      <c r="AJ512" s="9">
        <f>IF(OR($S512="",$S511=""),"",IF($F$5="diff",(X512-X511),LN(X512/X511)))</f>
        <v/>
      </c>
      <c r="AK512" s="9">
        <f>IF(OR($S512="",$S511=""),"",IF($G$5="diff",(Y512-Y511),LN(Y512/Y511)))</f>
        <v/>
      </c>
      <c r="AL512" s="9">
        <f>IF(OR($S512="",$S511=""),"",IF($H$5="diff",(Z512-Z511),LN(Z512/Z511)))</f>
        <v/>
      </c>
      <c r="AM512" s="9">
        <f>IF(OR($S512="",$S511=""),"",IF($I$5="diff",(AA512-AA511),LN(AA512/AA511)))</f>
        <v/>
      </c>
      <c r="AN512" s="9">
        <f>IF(OR($S512="",$S511=""),"",IF($J$5="diff",(AB512-AB511),LN(AB512/AB511)))</f>
        <v/>
      </c>
      <c r="AO512" s="9">
        <f>IF(OR($S512="",$S511=""),"",IF($K$5="diff",(AC512-AC511),LN(AC512/AC511)))</f>
        <v/>
      </c>
      <c r="AR512" s="9">
        <f>IF($AF512="","",$AU$13+$AU$4*AG512+$AU$5*AH512+$AU$6*AI512+$AU$7*AJ512+$AU$8*AK512+$AU$9*AL512+$AU$10*AM512+$AU$11*AN512+$AU$12*AO512)</f>
        <v/>
      </c>
      <c r="AY512" s="10">
        <f>IF(AND((ROW()-7)&gt;=$Q$5,(ROW()-6)&lt;=$Q$3),INDEX(LINEST(OFFSET(AF512,1-$Q$5,0,$Q$5,1),OFFSET(AG512,1-$Q$5,0,$Q$5,9),TRUE,TRUE),1,10)*$Q$4,"")</f>
        <v/>
      </c>
      <c r="AZ512" s="9">
        <f>IF(AND((ROW()-7)&gt;=$Q$5,(ROW()-6)&lt;=$Q$3),INDEX(LINEST(OFFSET(AF512,1-$Q$5,0,$Q$5,1),OFFSET(AG512,1-$Q$5,0,$Q$5,9),TRUE,TRUE),1,9),"")</f>
        <v/>
      </c>
      <c r="BA512" s="9">
        <f>IF(AND((ROW()-7)&gt;=$Q$5,(ROW()-6)&lt;=$Q$3),INDEX(LINEST(OFFSET(AF512,1-$Q$5,0,$Q$5,1),OFFSET(AG512,1-$Q$5,0,$Q$5,9),TRUE,TRUE),1,8),"")</f>
        <v/>
      </c>
      <c r="BB512" s="9">
        <f>IF(AND((ROW()-7)&gt;=$Q$5,(ROW()-6)&lt;=$Q$3),INDEX(LINEST(OFFSET(AF512,1-$Q$5,0,$Q$5,1),OFFSET(AG512,1-$Q$5,0,$Q$5,9),TRUE,TRUE),1,7),"")</f>
        <v/>
      </c>
      <c r="BC512" s="9">
        <f>IF(AND((ROW()-7)&gt;=$Q$5,(ROW()-6)&lt;=$Q$3),INDEX(LINEST(OFFSET(AF512,1-$Q$5,0,$Q$5,1),OFFSET(AG512,1-$Q$5,0,$Q$5,9),TRUE,TRUE),1,6),"")</f>
        <v/>
      </c>
      <c r="BD512" s="9">
        <f>IF(AND((ROW()-7)&gt;=$Q$5,(ROW()-6)&lt;=$Q$3),INDEX(LINEST(OFFSET(AF512,1-$Q$5,0,$Q$5,1),OFFSET(AG512,1-$Q$5,0,$Q$5,9),TRUE,TRUE),1,5),"")</f>
        <v/>
      </c>
      <c r="BE512" s="9">
        <f>IF(AND((ROW()-7)&gt;=$Q$5,(ROW()-6)&lt;=$Q$3),INDEX(LINEST(OFFSET(AF512,1-$Q$5,0,$Q$5,1),OFFSET(AG512,1-$Q$5,0,$Q$5,9),TRUE,TRUE),1,4),"")</f>
        <v/>
      </c>
      <c r="BF512" s="9">
        <f>IF(AND((ROW()-7)&gt;=$Q$5,(ROW()-6)&lt;=$Q$3),INDEX(LINEST(OFFSET(AF512,1-$Q$5,0,$Q$5,1),OFFSET(AG512,1-$Q$5,0,$Q$5,9),TRUE,TRUE),1,3),"")</f>
        <v/>
      </c>
      <c r="BG512" s="9">
        <f>IF(AND((ROW()-7)&gt;=$Q$5,(ROW()-6)&lt;=$Q$3),INDEX(LINEST(OFFSET(AF512,1-$Q$5,0,$Q$5,1),OFFSET(AG512,1-$Q$5,0,$Q$5,9),TRUE,TRUE),1,2),"")</f>
        <v/>
      </c>
      <c r="BH512" s="9">
        <f>IF(AND((ROW()-7)&gt;=$Q$5,(ROW()-6)&lt;=$Q$3),INDEX(LINEST(OFFSET(AF512,1-$Q$5,0,$Q$5,1),OFFSET(AG512,1-$Q$5,0,$Q$5,9),TRUE,TRUE),1,1),"")</f>
        <v/>
      </c>
      <c r="BI512" s="10">
        <f>IF(AND((ROW()-7)&gt;=$Q$5,(ROW()-6)&lt;=$Q$3),INDEX(LINEST(OFFSET(AF512,1-$Q$5,0,$Q$5,1),OFFSET(AG512,1-$Q$5,0,$Q$5,9),TRUE,TRUE),3,1),"")</f>
        <v/>
      </c>
      <c r="BL512" s="9">
        <f>IF(AND((ROW()-6)&lt;=$Q$3,ISNUMBER(AY511)),AY511/$Q$4+AZ511*AG512+BA511*AH512+BB511*AI512+BC511*AJ512+BD511*AK512+BE511*AL512+BF511*AM512+BG511*AN512+BH511*AO512,"")</f>
        <v/>
      </c>
      <c r="BM512">
        <f>IF(ISNUMBER(BL512),AVERAGE(OFFSET(AF511,1-$Q$5,0,$Q$5,1)),"")</f>
        <v/>
      </c>
      <c r="BN512">
        <f>IF(ISNUMBER(BL512),(AF512-BL512)^2,"")</f>
        <v/>
      </c>
      <c r="BO512">
        <f>IF(ISNUMBER(BL512),AF512^2,"")</f>
        <v/>
      </c>
      <c r="BP512">
        <f>IF(ISNUMBER(BL512),(AF512-BM512)^2,"")</f>
        <v/>
      </c>
    </row>
    <row r="513">
      <c r="O513">
        <f>IF($R513="","",IF($Q$1="Weekly",INT(($R513-2)/7),IF($Q$1="Quarterly",YEAR($R513)*4+ROUNDUP(MONTH($R513)/3),YEAR($R513)*12+MONTH($R513))))</f>
        <v/>
      </c>
      <c r="P513">
        <f>IF($R513="","",IF($R514="",1,IF($O513&lt;&gt;$O514,1,0)))</f>
        <v/>
      </c>
      <c r="Q513">
        <f>IF($P513=1,SUM($P$7:$P513),"")</f>
        <v/>
      </c>
      <c r="R513">
        <f>IF($A513="","",IF(ISNUMBER($A513),$A513,IFERROR(DATEVALUE($A513),NA())))</f>
        <v/>
      </c>
      <c r="S513" s="7">
        <f>IFERROR(INDEX($R$7:$R$60000,MATCH(ROW()-6,$Q$7:$Q$60000,0)),"")</f>
        <v/>
      </c>
      <c r="T513">
        <f>IFERROR(INDEX($B$7:$B$60000,MATCH(ROW()-6,$Q$7:$Q$60000,0))*1,"")</f>
        <v/>
      </c>
      <c r="U513">
        <f>IFERROR(INDEX($C$7:$C$60000,MATCH(ROW()-6,$Q$7:$Q$60000,0))*1,"")</f>
        <v/>
      </c>
      <c r="V513">
        <f>IFERROR(INDEX($D$7:$D$60000,MATCH(ROW()-6,$Q$7:$Q$60000,0))*1,"")</f>
        <v/>
      </c>
      <c r="W513">
        <f>IFERROR(INDEX($E$7:$E$60000,MATCH(ROW()-6,$Q$7:$Q$60000,0))*1,"")</f>
        <v/>
      </c>
      <c r="X513">
        <f>IFERROR(INDEX($F$7:$F$60000,MATCH(ROW()-6,$Q$7:$Q$60000,0))*1,"")</f>
        <v/>
      </c>
      <c r="Y513">
        <f>IFERROR(INDEX($G$7:$G$60000,MATCH(ROW()-6,$Q$7:$Q$60000,0))*1,"")</f>
        <v/>
      </c>
      <c r="Z513">
        <f>IFERROR(INDEX($H$7:$H$60000,MATCH(ROW()-6,$Q$7:$Q$60000,0))*1,"")</f>
        <v/>
      </c>
      <c r="AA513">
        <f>IFERROR(INDEX($I$7:$I$60000,MATCH(ROW()-6,$Q$7:$Q$60000,0))*1,"")</f>
        <v/>
      </c>
      <c r="AB513">
        <f>IFERROR(INDEX($J$7:$J$60000,MATCH(ROW()-6,$Q$7:$Q$60000,0))*1,"")</f>
        <v/>
      </c>
      <c r="AC513">
        <f>IFERROR(INDEX($K$7:$K$60000,MATCH(ROW()-6,$Q$7:$Q$60000,0))*1,"")</f>
        <v/>
      </c>
      <c r="AF513" s="9">
        <f>IF(OR($S513="",$S512=""),"",IF($B$5="diff",($T513-$T512),LN($T513/$T512)))</f>
        <v/>
      </c>
      <c r="AG513" s="9">
        <f>IF(OR($S513="",$S512=""),"",IF($C$5="diff",(U513-U512),LN(U513/U512)))</f>
        <v/>
      </c>
      <c r="AH513" s="9">
        <f>IF(OR($S513="",$S512=""),"",IF($D$5="diff",(V513-V512),LN(V513/V512)))</f>
        <v/>
      </c>
      <c r="AI513" s="9">
        <f>IF(OR($S513="",$S512=""),"",IF($E$5="diff",(W513-W512),LN(W513/W512)))</f>
        <v/>
      </c>
      <c r="AJ513" s="9">
        <f>IF(OR($S513="",$S512=""),"",IF($F$5="diff",(X513-X512),LN(X513/X512)))</f>
        <v/>
      </c>
      <c r="AK513" s="9">
        <f>IF(OR($S513="",$S512=""),"",IF($G$5="diff",(Y513-Y512),LN(Y513/Y512)))</f>
        <v/>
      </c>
      <c r="AL513" s="9">
        <f>IF(OR($S513="",$S512=""),"",IF($H$5="diff",(Z513-Z512),LN(Z513/Z512)))</f>
        <v/>
      </c>
      <c r="AM513" s="9">
        <f>IF(OR($S513="",$S512=""),"",IF($I$5="diff",(AA513-AA512),LN(AA513/AA512)))</f>
        <v/>
      </c>
      <c r="AN513" s="9">
        <f>IF(OR($S513="",$S512=""),"",IF($J$5="diff",(AB513-AB512),LN(AB513/AB512)))</f>
        <v/>
      </c>
      <c r="AO513" s="9">
        <f>IF(OR($S513="",$S512=""),"",IF($K$5="diff",(AC513-AC512),LN(AC513/AC512)))</f>
        <v/>
      </c>
      <c r="AR513" s="9">
        <f>IF($AF513="","",$AU$13+$AU$4*AG513+$AU$5*AH513+$AU$6*AI513+$AU$7*AJ513+$AU$8*AK513+$AU$9*AL513+$AU$10*AM513+$AU$11*AN513+$AU$12*AO513)</f>
        <v/>
      </c>
      <c r="AY513" s="10">
        <f>IF(AND((ROW()-7)&gt;=$Q$5,(ROW()-6)&lt;=$Q$3),INDEX(LINEST(OFFSET(AF513,1-$Q$5,0,$Q$5,1),OFFSET(AG513,1-$Q$5,0,$Q$5,9),TRUE,TRUE),1,10)*$Q$4,"")</f>
        <v/>
      </c>
      <c r="AZ513" s="9">
        <f>IF(AND((ROW()-7)&gt;=$Q$5,(ROW()-6)&lt;=$Q$3),INDEX(LINEST(OFFSET(AF513,1-$Q$5,0,$Q$5,1),OFFSET(AG513,1-$Q$5,0,$Q$5,9),TRUE,TRUE),1,9),"")</f>
        <v/>
      </c>
      <c r="BA513" s="9">
        <f>IF(AND((ROW()-7)&gt;=$Q$5,(ROW()-6)&lt;=$Q$3),INDEX(LINEST(OFFSET(AF513,1-$Q$5,0,$Q$5,1),OFFSET(AG513,1-$Q$5,0,$Q$5,9),TRUE,TRUE),1,8),"")</f>
        <v/>
      </c>
      <c r="BB513" s="9">
        <f>IF(AND((ROW()-7)&gt;=$Q$5,(ROW()-6)&lt;=$Q$3),INDEX(LINEST(OFFSET(AF513,1-$Q$5,0,$Q$5,1),OFFSET(AG513,1-$Q$5,0,$Q$5,9),TRUE,TRUE),1,7),"")</f>
        <v/>
      </c>
      <c r="BC513" s="9">
        <f>IF(AND((ROW()-7)&gt;=$Q$5,(ROW()-6)&lt;=$Q$3),INDEX(LINEST(OFFSET(AF513,1-$Q$5,0,$Q$5,1),OFFSET(AG513,1-$Q$5,0,$Q$5,9),TRUE,TRUE),1,6),"")</f>
        <v/>
      </c>
      <c r="BD513" s="9">
        <f>IF(AND((ROW()-7)&gt;=$Q$5,(ROW()-6)&lt;=$Q$3),INDEX(LINEST(OFFSET(AF513,1-$Q$5,0,$Q$5,1),OFFSET(AG513,1-$Q$5,0,$Q$5,9),TRUE,TRUE),1,5),"")</f>
        <v/>
      </c>
      <c r="BE513" s="9">
        <f>IF(AND((ROW()-7)&gt;=$Q$5,(ROW()-6)&lt;=$Q$3),INDEX(LINEST(OFFSET(AF513,1-$Q$5,0,$Q$5,1),OFFSET(AG513,1-$Q$5,0,$Q$5,9),TRUE,TRUE),1,4),"")</f>
        <v/>
      </c>
      <c r="BF513" s="9">
        <f>IF(AND((ROW()-7)&gt;=$Q$5,(ROW()-6)&lt;=$Q$3),INDEX(LINEST(OFFSET(AF513,1-$Q$5,0,$Q$5,1),OFFSET(AG513,1-$Q$5,0,$Q$5,9),TRUE,TRUE),1,3),"")</f>
        <v/>
      </c>
      <c r="BG513" s="9">
        <f>IF(AND((ROW()-7)&gt;=$Q$5,(ROW()-6)&lt;=$Q$3),INDEX(LINEST(OFFSET(AF513,1-$Q$5,0,$Q$5,1),OFFSET(AG513,1-$Q$5,0,$Q$5,9),TRUE,TRUE),1,2),"")</f>
        <v/>
      </c>
      <c r="BH513" s="9">
        <f>IF(AND((ROW()-7)&gt;=$Q$5,(ROW()-6)&lt;=$Q$3),INDEX(LINEST(OFFSET(AF513,1-$Q$5,0,$Q$5,1),OFFSET(AG513,1-$Q$5,0,$Q$5,9),TRUE,TRUE),1,1),"")</f>
        <v/>
      </c>
      <c r="BI513" s="10">
        <f>IF(AND((ROW()-7)&gt;=$Q$5,(ROW()-6)&lt;=$Q$3),INDEX(LINEST(OFFSET(AF513,1-$Q$5,0,$Q$5,1),OFFSET(AG513,1-$Q$5,0,$Q$5,9),TRUE,TRUE),3,1),"")</f>
        <v/>
      </c>
      <c r="BL513" s="9">
        <f>IF(AND((ROW()-6)&lt;=$Q$3,ISNUMBER(AY512)),AY512/$Q$4+AZ512*AG513+BA512*AH513+BB512*AI513+BC512*AJ513+BD512*AK513+BE512*AL513+BF512*AM513+BG512*AN513+BH512*AO513,"")</f>
        <v/>
      </c>
      <c r="BM513">
        <f>IF(ISNUMBER(BL513),AVERAGE(OFFSET(AF512,1-$Q$5,0,$Q$5,1)),"")</f>
        <v/>
      </c>
      <c r="BN513">
        <f>IF(ISNUMBER(BL513),(AF513-BL513)^2,"")</f>
        <v/>
      </c>
      <c r="BO513">
        <f>IF(ISNUMBER(BL513),AF513^2,"")</f>
        <v/>
      </c>
      <c r="BP513">
        <f>IF(ISNUMBER(BL513),(AF513-BM513)^2,"")</f>
        <v/>
      </c>
    </row>
    <row r="514">
      <c r="O514">
        <f>IF($R514="","",IF($Q$1="Weekly",INT(($R514-2)/7),IF($Q$1="Quarterly",YEAR($R514)*4+ROUNDUP(MONTH($R514)/3),YEAR($R514)*12+MONTH($R514))))</f>
        <v/>
      </c>
      <c r="P514">
        <f>IF($R514="","",IF($R515="",1,IF($O514&lt;&gt;$O515,1,0)))</f>
        <v/>
      </c>
      <c r="Q514">
        <f>IF($P514=1,SUM($P$7:$P514),"")</f>
        <v/>
      </c>
      <c r="R514">
        <f>IF($A514="","",IF(ISNUMBER($A514),$A514,IFERROR(DATEVALUE($A514),NA())))</f>
        <v/>
      </c>
      <c r="S514" s="7">
        <f>IFERROR(INDEX($R$7:$R$60000,MATCH(ROW()-6,$Q$7:$Q$60000,0)),"")</f>
        <v/>
      </c>
      <c r="T514">
        <f>IFERROR(INDEX($B$7:$B$60000,MATCH(ROW()-6,$Q$7:$Q$60000,0))*1,"")</f>
        <v/>
      </c>
      <c r="U514">
        <f>IFERROR(INDEX($C$7:$C$60000,MATCH(ROW()-6,$Q$7:$Q$60000,0))*1,"")</f>
        <v/>
      </c>
      <c r="V514">
        <f>IFERROR(INDEX($D$7:$D$60000,MATCH(ROW()-6,$Q$7:$Q$60000,0))*1,"")</f>
        <v/>
      </c>
      <c r="W514">
        <f>IFERROR(INDEX($E$7:$E$60000,MATCH(ROW()-6,$Q$7:$Q$60000,0))*1,"")</f>
        <v/>
      </c>
      <c r="X514">
        <f>IFERROR(INDEX($F$7:$F$60000,MATCH(ROW()-6,$Q$7:$Q$60000,0))*1,"")</f>
        <v/>
      </c>
      <c r="Y514">
        <f>IFERROR(INDEX($G$7:$G$60000,MATCH(ROW()-6,$Q$7:$Q$60000,0))*1,"")</f>
        <v/>
      </c>
      <c r="Z514">
        <f>IFERROR(INDEX($H$7:$H$60000,MATCH(ROW()-6,$Q$7:$Q$60000,0))*1,"")</f>
        <v/>
      </c>
      <c r="AA514">
        <f>IFERROR(INDEX($I$7:$I$60000,MATCH(ROW()-6,$Q$7:$Q$60000,0))*1,"")</f>
        <v/>
      </c>
      <c r="AB514">
        <f>IFERROR(INDEX($J$7:$J$60000,MATCH(ROW()-6,$Q$7:$Q$60000,0))*1,"")</f>
        <v/>
      </c>
      <c r="AC514">
        <f>IFERROR(INDEX($K$7:$K$60000,MATCH(ROW()-6,$Q$7:$Q$60000,0))*1,"")</f>
        <v/>
      </c>
      <c r="AF514" s="9">
        <f>IF(OR($S514="",$S513=""),"",IF($B$5="diff",($T514-$T513),LN($T514/$T513)))</f>
        <v/>
      </c>
      <c r="AG514" s="9">
        <f>IF(OR($S514="",$S513=""),"",IF($C$5="diff",(U514-U513),LN(U514/U513)))</f>
        <v/>
      </c>
      <c r="AH514" s="9">
        <f>IF(OR($S514="",$S513=""),"",IF($D$5="diff",(V514-V513),LN(V514/V513)))</f>
        <v/>
      </c>
      <c r="AI514" s="9">
        <f>IF(OR($S514="",$S513=""),"",IF($E$5="diff",(W514-W513),LN(W514/W513)))</f>
        <v/>
      </c>
      <c r="AJ514" s="9">
        <f>IF(OR($S514="",$S513=""),"",IF($F$5="diff",(X514-X513),LN(X514/X513)))</f>
        <v/>
      </c>
      <c r="AK514" s="9">
        <f>IF(OR($S514="",$S513=""),"",IF($G$5="diff",(Y514-Y513),LN(Y514/Y513)))</f>
        <v/>
      </c>
      <c r="AL514" s="9">
        <f>IF(OR($S514="",$S513=""),"",IF($H$5="diff",(Z514-Z513),LN(Z514/Z513)))</f>
        <v/>
      </c>
      <c r="AM514" s="9">
        <f>IF(OR($S514="",$S513=""),"",IF($I$5="diff",(AA514-AA513),LN(AA514/AA513)))</f>
        <v/>
      </c>
      <c r="AN514" s="9">
        <f>IF(OR($S514="",$S513=""),"",IF($J$5="diff",(AB514-AB513),LN(AB514/AB513)))</f>
        <v/>
      </c>
      <c r="AO514" s="9">
        <f>IF(OR($S514="",$S513=""),"",IF($K$5="diff",(AC514-AC513),LN(AC514/AC513)))</f>
        <v/>
      </c>
      <c r="AR514" s="9">
        <f>IF($AF514="","",$AU$13+$AU$4*AG514+$AU$5*AH514+$AU$6*AI514+$AU$7*AJ514+$AU$8*AK514+$AU$9*AL514+$AU$10*AM514+$AU$11*AN514+$AU$12*AO514)</f>
        <v/>
      </c>
      <c r="AY514" s="10">
        <f>IF(AND((ROW()-7)&gt;=$Q$5,(ROW()-6)&lt;=$Q$3),INDEX(LINEST(OFFSET(AF514,1-$Q$5,0,$Q$5,1),OFFSET(AG514,1-$Q$5,0,$Q$5,9),TRUE,TRUE),1,10)*$Q$4,"")</f>
        <v/>
      </c>
      <c r="AZ514" s="9">
        <f>IF(AND((ROW()-7)&gt;=$Q$5,(ROW()-6)&lt;=$Q$3),INDEX(LINEST(OFFSET(AF514,1-$Q$5,0,$Q$5,1),OFFSET(AG514,1-$Q$5,0,$Q$5,9),TRUE,TRUE),1,9),"")</f>
        <v/>
      </c>
      <c r="BA514" s="9">
        <f>IF(AND((ROW()-7)&gt;=$Q$5,(ROW()-6)&lt;=$Q$3),INDEX(LINEST(OFFSET(AF514,1-$Q$5,0,$Q$5,1),OFFSET(AG514,1-$Q$5,0,$Q$5,9),TRUE,TRUE),1,8),"")</f>
        <v/>
      </c>
      <c r="BB514" s="9">
        <f>IF(AND((ROW()-7)&gt;=$Q$5,(ROW()-6)&lt;=$Q$3),INDEX(LINEST(OFFSET(AF514,1-$Q$5,0,$Q$5,1),OFFSET(AG514,1-$Q$5,0,$Q$5,9),TRUE,TRUE),1,7),"")</f>
        <v/>
      </c>
      <c r="BC514" s="9">
        <f>IF(AND((ROW()-7)&gt;=$Q$5,(ROW()-6)&lt;=$Q$3),INDEX(LINEST(OFFSET(AF514,1-$Q$5,0,$Q$5,1),OFFSET(AG514,1-$Q$5,0,$Q$5,9),TRUE,TRUE),1,6),"")</f>
        <v/>
      </c>
      <c r="BD514" s="9">
        <f>IF(AND((ROW()-7)&gt;=$Q$5,(ROW()-6)&lt;=$Q$3),INDEX(LINEST(OFFSET(AF514,1-$Q$5,0,$Q$5,1),OFFSET(AG514,1-$Q$5,0,$Q$5,9),TRUE,TRUE),1,5),"")</f>
        <v/>
      </c>
      <c r="BE514" s="9">
        <f>IF(AND((ROW()-7)&gt;=$Q$5,(ROW()-6)&lt;=$Q$3),INDEX(LINEST(OFFSET(AF514,1-$Q$5,0,$Q$5,1),OFFSET(AG514,1-$Q$5,0,$Q$5,9),TRUE,TRUE),1,4),"")</f>
        <v/>
      </c>
      <c r="BF514" s="9">
        <f>IF(AND((ROW()-7)&gt;=$Q$5,(ROW()-6)&lt;=$Q$3),INDEX(LINEST(OFFSET(AF514,1-$Q$5,0,$Q$5,1),OFFSET(AG514,1-$Q$5,0,$Q$5,9),TRUE,TRUE),1,3),"")</f>
        <v/>
      </c>
      <c r="BG514" s="9">
        <f>IF(AND((ROW()-7)&gt;=$Q$5,(ROW()-6)&lt;=$Q$3),INDEX(LINEST(OFFSET(AF514,1-$Q$5,0,$Q$5,1),OFFSET(AG514,1-$Q$5,0,$Q$5,9),TRUE,TRUE),1,2),"")</f>
        <v/>
      </c>
      <c r="BH514" s="9">
        <f>IF(AND((ROW()-7)&gt;=$Q$5,(ROW()-6)&lt;=$Q$3),INDEX(LINEST(OFFSET(AF514,1-$Q$5,0,$Q$5,1),OFFSET(AG514,1-$Q$5,0,$Q$5,9),TRUE,TRUE),1,1),"")</f>
        <v/>
      </c>
      <c r="BI514" s="10">
        <f>IF(AND((ROW()-7)&gt;=$Q$5,(ROW()-6)&lt;=$Q$3),INDEX(LINEST(OFFSET(AF514,1-$Q$5,0,$Q$5,1),OFFSET(AG514,1-$Q$5,0,$Q$5,9),TRUE,TRUE),3,1),"")</f>
        <v/>
      </c>
      <c r="BL514" s="9">
        <f>IF(AND((ROW()-6)&lt;=$Q$3,ISNUMBER(AY513)),AY513/$Q$4+AZ513*AG514+BA513*AH514+BB513*AI514+BC513*AJ514+BD513*AK514+BE513*AL514+BF513*AM514+BG513*AN514+BH513*AO514,"")</f>
        <v/>
      </c>
      <c r="BM514">
        <f>IF(ISNUMBER(BL514),AVERAGE(OFFSET(AF513,1-$Q$5,0,$Q$5,1)),"")</f>
        <v/>
      </c>
      <c r="BN514">
        <f>IF(ISNUMBER(BL514),(AF514-BL514)^2,"")</f>
        <v/>
      </c>
      <c r="BO514">
        <f>IF(ISNUMBER(BL514),AF514^2,"")</f>
        <v/>
      </c>
      <c r="BP514">
        <f>IF(ISNUMBER(BL514),(AF514-BM514)^2,"")</f>
        <v/>
      </c>
    </row>
    <row r="515">
      <c r="O515">
        <f>IF($R515="","",IF($Q$1="Weekly",INT(($R515-2)/7),IF($Q$1="Quarterly",YEAR($R515)*4+ROUNDUP(MONTH($R515)/3),YEAR($R515)*12+MONTH($R515))))</f>
        <v/>
      </c>
      <c r="P515">
        <f>IF($R515="","",IF($R516="",1,IF($O515&lt;&gt;$O516,1,0)))</f>
        <v/>
      </c>
      <c r="Q515">
        <f>IF($P515=1,SUM($P$7:$P515),"")</f>
        <v/>
      </c>
      <c r="R515">
        <f>IF($A515="","",IF(ISNUMBER($A515),$A515,IFERROR(DATEVALUE($A515),NA())))</f>
        <v/>
      </c>
      <c r="S515" s="7">
        <f>IFERROR(INDEX($R$7:$R$60000,MATCH(ROW()-6,$Q$7:$Q$60000,0)),"")</f>
        <v/>
      </c>
      <c r="T515">
        <f>IFERROR(INDEX($B$7:$B$60000,MATCH(ROW()-6,$Q$7:$Q$60000,0))*1,"")</f>
        <v/>
      </c>
      <c r="U515">
        <f>IFERROR(INDEX($C$7:$C$60000,MATCH(ROW()-6,$Q$7:$Q$60000,0))*1,"")</f>
        <v/>
      </c>
      <c r="V515">
        <f>IFERROR(INDEX($D$7:$D$60000,MATCH(ROW()-6,$Q$7:$Q$60000,0))*1,"")</f>
        <v/>
      </c>
      <c r="W515">
        <f>IFERROR(INDEX($E$7:$E$60000,MATCH(ROW()-6,$Q$7:$Q$60000,0))*1,"")</f>
        <v/>
      </c>
      <c r="X515">
        <f>IFERROR(INDEX($F$7:$F$60000,MATCH(ROW()-6,$Q$7:$Q$60000,0))*1,"")</f>
        <v/>
      </c>
      <c r="Y515">
        <f>IFERROR(INDEX($G$7:$G$60000,MATCH(ROW()-6,$Q$7:$Q$60000,0))*1,"")</f>
        <v/>
      </c>
      <c r="Z515">
        <f>IFERROR(INDEX($H$7:$H$60000,MATCH(ROW()-6,$Q$7:$Q$60000,0))*1,"")</f>
        <v/>
      </c>
      <c r="AA515">
        <f>IFERROR(INDEX($I$7:$I$60000,MATCH(ROW()-6,$Q$7:$Q$60000,0))*1,"")</f>
        <v/>
      </c>
      <c r="AB515">
        <f>IFERROR(INDEX($J$7:$J$60000,MATCH(ROW()-6,$Q$7:$Q$60000,0))*1,"")</f>
        <v/>
      </c>
      <c r="AC515">
        <f>IFERROR(INDEX($K$7:$K$60000,MATCH(ROW()-6,$Q$7:$Q$60000,0))*1,"")</f>
        <v/>
      </c>
      <c r="AF515" s="9">
        <f>IF(OR($S515="",$S514=""),"",IF($B$5="diff",($T515-$T514),LN($T515/$T514)))</f>
        <v/>
      </c>
      <c r="AG515" s="9">
        <f>IF(OR($S515="",$S514=""),"",IF($C$5="diff",(U515-U514),LN(U515/U514)))</f>
        <v/>
      </c>
      <c r="AH515" s="9">
        <f>IF(OR($S515="",$S514=""),"",IF($D$5="diff",(V515-V514),LN(V515/V514)))</f>
        <v/>
      </c>
      <c r="AI515" s="9">
        <f>IF(OR($S515="",$S514=""),"",IF($E$5="diff",(W515-W514),LN(W515/W514)))</f>
        <v/>
      </c>
      <c r="AJ515" s="9">
        <f>IF(OR($S515="",$S514=""),"",IF($F$5="diff",(X515-X514),LN(X515/X514)))</f>
        <v/>
      </c>
      <c r="AK515" s="9">
        <f>IF(OR($S515="",$S514=""),"",IF($G$5="diff",(Y515-Y514),LN(Y515/Y514)))</f>
        <v/>
      </c>
      <c r="AL515" s="9">
        <f>IF(OR($S515="",$S514=""),"",IF($H$5="diff",(Z515-Z514),LN(Z515/Z514)))</f>
        <v/>
      </c>
      <c r="AM515" s="9">
        <f>IF(OR($S515="",$S514=""),"",IF($I$5="diff",(AA515-AA514),LN(AA515/AA514)))</f>
        <v/>
      </c>
      <c r="AN515" s="9">
        <f>IF(OR($S515="",$S514=""),"",IF($J$5="diff",(AB515-AB514),LN(AB515/AB514)))</f>
        <v/>
      </c>
      <c r="AO515" s="9">
        <f>IF(OR($S515="",$S514=""),"",IF($K$5="diff",(AC515-AC514),LN(AC515/AC514)))</f>
        <v/>
      </c>
      <c r="AR515" s="9">
        <f>IF($AF515="","",$AU$13+$AU$4*AG515+$AU$5*AH515+$AU$6*AI515+$AU$7*AJ515+$AU$8*AK515+$AU$9*AL515+$AU$10*AM515+$AU$11*AN515+$AU$12*AO515)</f>
        <v/>
      </c>
      <c r="AY515" s="10">
        <f>IF(AND((ROW()-7)&gt;=$Q$5,(ROW()-6)&lt;=$Q$3),INDEX(LINEST(OFFSET(AF515,1-$Q$5,0,$Q$5,1),OFFSET(AG515,1-$Q$5,0,$Q$5,9),TRUE,TRUE),1,10)*$Q$4,"")</f>
        <v/>
      </c>
      <c r="AZ515" s="9">
        <f>IF(AND((ROW()-7)&gt;=$Q$5,(ROW()-6)&lt;=$Q$3),INDEX(LINEST(OFFSET(AF515,1-$Q$5,0,$Q$5,1),OFFSET(AG515,1-$Q$5,0,$Q$5,9),TRUE,TRUE),1,9),"")</f>
        <v/>
      </c>
      <c r="BA515" s="9">
        <f>IF(AND((ROW()-7)&gt;=$Q$5,(ROW()-6)&lt;=$Q$3),INDEX(LINEST(OFFSET(AF515,1-$Q$5,0,$Q$5,1),OFFSET(AG515,1-$Q$5,0,$Q$5,9),TRUE,TRUE),1,8),"")</f>
        <v/>
      </c>
      <c r="BB515" s="9">
        <f>IF(AND((ROW()-7)&gt;=$Q$5,(ROW()-6)&lt;=$Q$3),INDEX(LINEST(OFFSET(AF515,1-$Q$5,0,$Q$5,1),OFFSET(AG515,1-$Q$5,0,$Q$5,9),TRUE,TRUE),1,7),"")</f>
        <v/>
      </c>
      <c r="BC515" s="9">
        <f>IF(AND((ROW()-7)&gt;=$Q$5,(ROW()-6)&lt;=$Q$3),INDEX(LINEST(OFFSET(AF515,1-$Q$5,0,$Q$5,1),OFFSET(AG515,1-$Q$5,0,$Q$5,9),TRUE,TRUE),1,6),"")</f>
        <v/>
      </c>
      <c r="BD515" s="9">
        <f>IF(AND((ROW()-7)&gt;=$Q$5,(ROW()-6)&lt;=$Q$3),INDEX(LINEST(OFFSET(AF515,1-$Q$5,0,$Q$5,1),OFFSET(AG515,1-$Q$5,0,$Q$5,9),TRUE,TRUE),1,5),"")</f>
        <v/>
      </c>
      <c r="BE515" s="9">
        <f>IF(AND((ROW()-7)&gt;=$Q$5,(ROW()-6)&lt;=$Q$3),INDEX(LINEST(OFFSET(AF515,1-$Q$5,0,$Q$5,1),OFFSET(AG515,1-$Q$5,0,$Q$5,9),TRUE,TRUE),1,4),"")</f>
        <v/>
      </c>
      <c r="BF515" s="9">
        <f>IF(AND((ROW()-7)&gt;=$Q$5,(ROW()-6)&lt;=$Q$3),INDEX(LINEST(OFFSET(AF515,1-$Q$5,0,$Q$5,1),OFFSET(AG515,1-$Q$5,0,$Q$5,9),TRUE,TRUE),1,3),"")</f>
        <v/>
      </c>
      <c r="BG515" s="9">
        <f>IF(AND((ROW()-7)&gt;=$Q$5,(ROW()-6)&lt;=$Q$3),INDEX(LINEST(OFFSET(AF515,1-$Q$5,0,$Q$5,1),OFFSET(AG515,1-$Q$5,0,$Q$5,9),TRUE,TRUE),1,2),"")</f>
        <v/>
      </c>
      <c r="BH515" s="9">
        <f>IF(AND((ROW()-7)&gt;=$Q$5,(ROW()-6)&lt;=$Q$3),INDEX(LINEST(OFFSET(AF515,1-$Q$5,0,$Q$5,1),OFFSET(AG515,1-$Q$5,0,$Q$5,9),TRUE,TRUE),1,1),"")</f>
        <v/>
      </c>
      <c r="BI515" s="10">
        <f>IF(AND((ROW()-7)&gt;=$Q$5,(ROW()-6)&lt;=$Q$3),INDEX(LINEST(OFFSET(AF515,1-$Q$5,0,$Q$5,1),OFFSET(AG515,1-$Q$5,0,$Q$5,9),TRUE,TRUE),3,1),"")</f>
        <v/>
      </c>
      <c r="BL515" s="9">
        <f>IF(AND((ROW()-6)&lt;=$Q$3,ISNUMBER(AY514)),AY514/$Q$4+AZ514*AG515+BA514*AH515+BB514*AI515+BC514*AJ515+BD514*AK515+BE514*AL515+BF514*AM515+BG514*AN515+BH514*AO515,"")</f>
        <v/>
      </c>
      <c r="BM515">
        <f>IF(ISNUMBER(BL515),AVERAGE(OFFSET(AF514,1-$Q$5,0,$Q$5,1)),"")</f>
        <v/>
      </c>
      <c r="BN515">
        <f>IF(ISNUMBER(BL515),(AF515-BL515)^2,"")</f>
        <v/>
      </c>
      <c r="BO515">
        <f>IF(ISNUMBER(BL515),AF515^2,"")</f>
        <v/>
      </c>
      <c r="BP515">
        <f>IF(ISNUMBER(BL515),(AF515-BM515)^2,"")</f>
        <v/>
      </c>
    </row>
    <row r="516">
      <c r="O516">
        <f>IF($R516="","",IF($Q$1="Weekly",INT(($R516-2)/7),IF($Q$1="Quarterly",YEAR($R516)*4+ROUNDUP(MONTH($R516)/3),YEAR($R516)*12+MONTH($R516))))</f>
        <v/>
      </c>
      <c r="P516">
        <f>IF($R516="","",IF($R517="",1,IF($O516&lt;&gt;$O517,1,0)))</f>
        <v/>
      </c>
      <c r="Q516">
        <f>IF($P516=1,SUM($P$7:$P516),"")</f>
        <v/>
      </c>
      <c r="R516">
        <f>IF($A516="","",IF(ISNUMBER($A516),$A516,IFERROR(DATEVALUE($A516),NA())))</f>
        <v/>
      </c>
      <c r="S516" s="7">
        <f>IFERROR(INDEX($R$7:$R$60000,MATCH(ROW()-6,$Q$7:$Q$60000,0)),"")</f>
        <v/>
      </c>
      <c r="T516">
        <f>IFERROR(INDEX($B$7:$B$60000,MATCH(ROW()-6,$Q$7:$Q$60000,0))*1,"")</f>
        <v/>
      </c>
      <c r="U516">
        <f>IFERROR(INDEX($C$7:$C$60000,MATCH(ROW()-6,$Q$7:$Q$60000,0))*1,"")</f>
        <v/>
      </c>
      <c r="V516">
        <f>IFERROR(INDEX($D$7:$D$60000,MATCH(ROW()-6,$Q$7:$Q$60000,0))*1,"")</f>
        <v/>
      </c>
      <c r="W516">
        <f>IFERROR(INDEX($E$7:$E$60000,MATCH(ROW()-6,$Q$7:$Q$60000,0))*1,"")</f>
        <v/>
      </c>
      <c r="X516">
        <f>IFERROR(INDEX($F$7:$F$60000,MATCH(ROW()-6,$Q$7:$Q$60000,0))*1,"")</f>
        <v/>
      </c>
      <c r="Y516">
        <f>IFERROR(INDEX($G$7:$G$60000,MATCH(ROW()-6,$Q$7:$Q$60000,0))*1,"")</f>
        <v/>
      </c>
      <c r="Z516">
        <f>IFERROR(INDEX($H$7:$H$60000,MATCH(ROW()-6,$Q$7:$Q$60000,0))*1,"")</f>
        <v/>
      </c>
      <c r="AA516">
        <f>IFERROR(INDEX($I$7:$I$60000,MATCH(ROW()-6,$Q$7:$Q$60000,0))*1,"")</f>
        <v/>
      </c>
      <c r="AB516">
        <f>IFERROR(INDEX($J$7:$J$60000,MATCH(ROW()-6,$Q$7:$Q$60000,0))*1,"")</f>
        <v/>
      </c>
      <c r="AC516">
        <f>IFERROR(INDEX($K$7:$K$60000,MATCH(ROW()-6,$Q$7:$Q$60000,0))*1,"")</f>
        <v/>
      </c>
      <c r="AF516" s="9">
        <f>IF(OR($S516="",$S515=""),"",IF($B$5="diff",($T516-$T515),LN($T516/$T515)))</f>
        <v/>
      </c>
      <c r="AG516" s="9">
        <f>IF(OR($S516="",$S515=""),"",IF($C$5="diff",(U516-U515),LN(U516/U515)))</f>
        <v/>
      </c>
      <c r="AH516" s="9">
        <f>IF(OR($S516="",$S515=""),"",IF($D$5="diff",(V516-V515),LN(V516/V515)))</f>
        <v/>
      </c>
      <c r="AI516" s="9">
        <f>IF(OR($S516="",$S515=""),"",IF($E$5="diff",(W516-W515),LN(W516/W515)))</f>
        <v/>
      </c>
      <c r="AJ516" s="9">
        <f>IF(OR($S516="",$S515=""),"",IF($F$5="diff",(X516-X515),LN(X516/X515)))</f>
        <v/>
      </c>
      <c r="AK516" s="9">
        <f>IF(OR($S516="",$S515=""),"",IF($G$5="diff",(Y516-Y515),LN(Y516/Y515)))</f>
        <v/>
      </c>
      <c r="AL516" s="9">
        <f>IF(OR($S516="",$S515=""),"",IF($H$5="diff",(Z516-Z515),LN(Z516/Z515)))</f>
        <v/>
      </c>
      <c r="AM516" s="9">
        <f>IF(OR($S516="",$S515=""),"",IF($I$5="diff",(AA516-AA515),LN(AA516/AA515)))</f>
        <v/>
      </c>
      <c r="AN516" s="9">
        <f>IF(OR($S516="",$S515=""),"",IF($J$5="diff",(AB516-AB515),LN(AB516/AB515)))</f>
        <v/>
      </c>
      <c r="AO516" s="9">
        <f>IF(OR($S516="",$S515=""),"",IF($K$5="diff",(AC516-AC515),LN(AC516/AC515)))</f>
        <v/>
      </c>
      <c r="AR516" s="9">
        <f>IF($AF516="","",$AU$13+$AU$4*AG516+$AU$5*AH516+$AU$6*AI516+$AU$7*AJ516+$AU$8*AK516+$AU$9*AL516+$AU$10*AM516+$AU$11*AN516+$AU$12*AO516)</f>
        <v/>
      </c>
      <c r="AY516" s="10">
        <f>IF(AND((ROW()-7)&gt;=$Q$5,(ROW()-6)&lt;=$Q$3),INDEX(LINEST(OFFSET(AF516,1-$Q$5,0,$Q$5,1),OFFSET(AG516,1-$Q$5,0,$Q$5,9),TRUE,TRUE),1,10)*$Q$4,"")</f>
        <v/>
      </c>
      <c r="AZ516" s="9">
        <f>IF(AND((ROW()-7)&gt;=$Q$5,(ROW()-6)&lt;=$Q$3),INDEX(LINEST(OFFSET(AF516,1-$Q$5,0,$Q$5,1),OFFSET(AG516,1-$Q$5,0,$Q$5,9),TRUE,TRUE),1,9),"")</f>
        <v/>
      </c>
      <c r="BA516" s="9">
        <f>IF(AND((ROW()-7)&gt;=$Q$5,(ROW()-6)&lt;=$Q$3),INDEX(LINEST(OFFSET(AF516,1-$Q$5,0,$Q$5,1),OFFSET(AG516,1-$Q$5,0,$Q$5,9),TRUE,TRUE),1,8),"")</f>
        <v/>
      </c>
      <c r="BB516" s="9">
        <f>IF(AND((ROW()-7)&gt;=$Q$5,(ROW()-6)&lt;=$Q$3),INDEX(LINEST(OFFSET(AF516,1-$Q$5,0,$Q$5,1),OFFSET(AG516,1-$Q$5,0,$Q$5,9),TRUE,TRUE),1,7),"")</f>
        <v/>
      </c>
      <c r="BC516" s="9">
        <f>IF(AND((ROW()-7)&gt;=$Q$5,(ROW()-6)&lt;=$Q$3),INDEX(LINEST(OFFSET(AF516,1-$Q$5,0,$Q$5,1),OFFSET(AG516,1-$Q$5,0,$Q$5,9),TRUE,TRUE),1,6),"")</f>
        <v/>
      </c>
      <c r="BD516" s="9">
        <f>IF(AND((ROW()-7)&gt;=$Q$5,(ROW()-6)&lt;=$Q$3),INDEX(LINEST(OFFSET(AF516,1-$Q$5,0,$Q$5,1),OFFSET(AG516,1-$Q$5,0,$Q$5,9),TRUE,TRUE),1,5),"")</f>
        <v/>
      </c>
      <c r="BE516" s="9">
        <f>IF(AND((ROW()-7)&gt;=$Q$5,(ROW()-6)&lt;=$Q$3),INDEX(LINEST(OFFSET(AF516,1-$Q$5,0,$Q$5,1),OFFSET(AG516,1-$Q$5,0,$Q$5,9),TRUE,TRUE),1,4),"")</f>
        <v/>
      </c>
      <c r="BF516" s="9">
        <f>IF(AND((ROW()-7)&gt;=$Q$5,(ROW()-6)&lt;=$Q$3),INDEX(LINEST(OFFSET(AF516,1-$Q$5,0,$Q$5,1),OFFSET(AG516,1-$Q$5,0,$Q$5,9),TRUE,TRUE),1,3),"")</f>
        <v/>
      </c>
      <c r="BG516" s="9">
        <f>IF(AND((ROW()-7)&gt;=$Q$5,(ROW()-6)&lt;=$Q$3),INDEX(LINEST(OFFSET(AF516,1-$Q$5,0,$Q$5,1),OFFSET(AG516,1-$Q$5,0,$Q$5,9),TRUE,TRUE),1,2),"")</f>
        <v/>
      </c>
      <c r="BH516" s="9">
        <f>IF(AND((ROW()-7)&gt;=$Q$5,(ROW()-6)&lt;=$Q$3),INDEX(LINEST(OFFSET(AF516,1-$Q$5,0,$Q$5,1),OFFSET(AG516,1-$Q$5,0,$Q$5,9),TRUE,TRUE),1,1),"")</f>
        <v/>
      </c>
      <c r="BI516" s="10">
        <f>IF(AND((ROW()-7)&gt;=$Q$5,(ROW()-6)&lt;=$Q$3),INDEX(LINEST(OFFSET(AF516,1-$Q$5,0,$Q$5,1),OFFSET(AG516,1-$Q$5,0,$Q$5,9),TRUE,TRUE),3,1),"")</f>
        <v/>
      </c>
      <c r="BL516" s="9">
        <f>IF(AND((ROW()-6)&lt;=$Q$3,ISNUMBER(AY515)),AY515/$Q$4+AZ515*AG516+BA515*AH516+BB515*AI516+BC515*AJ516+BD515*AK516+BE515*AL516+BF515*AM516+BG515*AN516+BH515*AO516,"")</f>
        <v/>
      </c>
      <c r="BM516">
        <f>IF(ISNUMBER(BL516),AVERAGE(OFFSET(AF515,1-$Q$5,0,$Q$5,1)),"")</f>
        <v/>
      </c>
      <c r="BN516">
        <f>IF(ISNUMBER(BL516),(AF516-BL516)^2,"")</f>
        <v/>
      </c>
      <c r="BO516">
        <f>IF(ISNUMBER(BL516),AF516^2,"")</f>
        <v/>
      </c>
      <c r="BP516">
        <f>IF(ISNUMBER(BL516),(AF516-BM516)^2,"")</f>
        <v/>
      </c>
    </row>
    <row r="517">
      <c r="O517">
        <f>IF($R517="","",IF($Q$1="Weekly",INT(($R517-2)/7),IF($Q$1="Quarterly",YEAR($R517)*4+ROUNDUP(MONTH($R517)/3),YEAR($R517)*12+MONTH($R517))))</f>
        <v/>
      </c>
      <c r="P517">
        <f>IF($R517="","",IF($R518="",1,IF($O517&lt;&gt;$O518,1,0)))</f>
        <v/>
      </c>
      <c r="Q517">
        <f>IF($P517=1,SUM($P$7:$P517),"")</f>
        <v/>
      </c>
      <c r="R517">
        <f>IF($A517="","",IF(ISNUMBER($A517),$A517,IFERROR(DATEVALUE($A517),NA())))</f>
        <v/>
      </c>
      <c r="S517" s="7">
        <f>IFERROR(INDEX($R$7:$R$60000,MATCH(ROW()-6,$Q$7:$Q$60000,0)),"")</f>
        <v/>
      </c>
      <c r="T517">
        <f>IFERROR(INDEX($B$7:$B$60000,MATCH(ROW()-6,$Q$7:$Q$60000,0))*1,"")</f>
        <v/>
      </c>
      <c r="U517">
        <f>IFERROR(INDEX($C$7:$C$60000,MATCH(ROW()-6,$Q$7:$Q$60000,0))*1,"")</f>
        <v/>
      </c>
      <c r="V517">
        <f>IFERROR(INDEX($D$7:$D$60000,MATCH(ROW()-6,$Q$7:$Q$60000,0))*1,"")</f>
        <v/>
      </c>
      <c r="W517">
        <f>IFERROR(INDEX($E$7:$E$60000,MATCH(ROW()-6,$Q$7:$Q$60000,0))*1,"")</f>
        <v/>
      </c>
      <c r="X517">
        <f>IFERROR(INDEX($F$7:$F$60000,MATCH(ROW()-6,$Q$7:$Q$60000,0))*1,"")</f>
        <v/>
      </c>
      <c r="Y517">
        <f>IFERROR(INDEX($G$7:$G$60000,MATCH(ROW()-6,$Q$7:$Q$60000,0))*1,"")</f>
        <v/>
      </c>
      <c r="Z517">
        <f>IFERROR(INDEX($H$7:$H$60000,MATCH(ROW()-6,$Q$7:$Q$60000,0))*1,"")</f>
        <v/>
      </c>
      <c r="AA517">
        <f>IFERROR(INDEX($I$7:$I$60000,MATCH(ROW()-6,$Q$7:$Q$60000,0))*1,"")</f>
        <v/>
      </c>
      <c r="AB517">
        <f>IFERROR(INDEX($J$7:$J$60000,MATCH(ROW()-6,$Q$7:$Q$60000,0))*1,"")</f>
        <v/>
      </c>
      <c r="AC517">
        <f>IFERROR(INDEX($K$7:$K$60000,MATCH(ROW()-6,$Q$7:$Q$60000,0))*1,"")</f>
        <v/>
      </c>
      <c r="AF517" s="9">
        <f>IF(OR($S517="",$S516=""),"",IF($B$5="diff",($T517-$T516),LN($T517/$T516)))</f>
        <v/>
      </c>
      <c r="AG517" s="9">
        <f>IF(OR($S517="",$S516=""),"",IF($C$5="diff",(U517-U516),LN(U517/U516)))</f>
        <v/>
      </c>
      <c r="AH517" s="9">
        <f>IF(OR($S517="",$S516=""),"",IF($D$5="diff",(V517-V516),LN(V517/V516)))</f>
        <v/>
      </c>
      <c r="AI517" s="9">
        <f>IF(OR($S517="",$S516=""),"",IF($E$5="diff",(W517-W516),LN(W517/W516)))</f>
        <v/>
      </c>
      <c r="AJ517" s="9">
        <f>IF(OR($S517="",$S516=""),"",IF($F$5="diff",(X517-X516),LN(X517/X516)))</f>
        <v/>
      </c>
      <c r="AK517" s="9">
        <f>IF(OR($S517="",$S516=""),"",IF($G$5="diff",(Y517-Y516),LN(Y517/Y516)))</f>
        <v/>
      </c>
      <c r="AL517" s="9">
        <f>IF(OR($S517="",$S516=""),"",IF($H$5="diff",(Z517-Z516),LN(Z517/Z516)))</f>
        <v/>
      </c>
      <c r="AM517" s="9">
        <f>IF(OR($S517="",$S516=""),"",IF($I$5="diff",(AA517-AA516),LN(AA517/AA516)))</f>
        <v/>
      </c>
      <c r="AN517" s="9">
        <f>IF(OR($S517="",$S516=""),"",IF($J$5="diff",(AB517-AB516),LN(AB517/AB516)))</f>
        <v/>
      </c>
      <c r="AO517" s="9">
        <f>IF(OR($S517="",$S516=""),"",IF($K$5="diff",(AC517-AC516),LN(AC517/AC516)))</f>
        <v/>
      </c>
      <c r="AR517" s="9">
        <f>IF($AF517="","",$AU$13+$AU$4*AG517+$AU$5*AH517+$AU$6*AI517+$AU$7*AJ517+$AU$8*AK517+$AU$9*AL517+$AU$10*AM517+$AU$11*AN517+$AU$12*AO517)</f>
        <v/>
      </c>
      <c r="AY517" s="10">
        <f>IF(AND((ROW()-7)&gt;=$Q$5,(ROW()-6)&lt;=$Q$3),INDEX(LINEST(OFFSET(AF517,1-$Q$5,0,$Q$5,1),OFFSET(AG517,1-$Q$5,0,$Q$5,9),TRUE,TRUE),1,10)*$Q$4,"")</f>
        <v/>
      </c>
      <c r="AZ517" s="9">
        <f>IF(AND((ROW()-7)&gt;=$Q$5,(ROW()-6)&lt;=$Q$3),INDEX(LINEST(OFFSET(AF517,1-$Q$5,0,$Q$5,1),OFFSET(AG517,1-$Q$5,0,$Q$5,9),TRUE,TRUE),1,9),"")</f>
        <v/>
      </c>
      <c r="BA517" s="9">
        <f>IF(AND((ROW()-7)&gt;=$Q$5,(ROW()-6)&lt;=$Q$3),INDEX(LINEST(OFFSET(AF517,1-$Q$5,0,$Q$5,1),OFFSET(AG517,1-$Q$5,0,$Q$5,9),TRUE,TRUE),1,8),"")</f>
        <v/>
      </c>
      <c r="BB517" s="9">
        <f>IF(AND((ROW()-7)&gt;=$Q$5,(ROW()-6)&lt;=$Q$3),INDEX(LINEST(OFFSET(AF517,1-$Q$5,0,$Q$5,1),OFFSET(AG517,1-$Q$5,0,$Q$5,9),TRUE,TRUE),1,7),"")</f>
        <v/>
      </c>
      <c r="BC517" s="9">
        <f>IF(AND((ROW()-7)&gt;=$Q$5,(ROW()-6)&lt;=$Q$3),INDEX(LINEST(OFFSET(AF517,1-$Q$5,0,$Q$5,1),OFFSET(AG517,1-$Q$5,0,$Q$5,9),TRUE,TRUE),1,6),"")</f>
        <v/>
      </c>
      <c r="BD517" s="9">
        <f>IF(AND((ROW()-7)&gt;=$Q$5,(ROW()-6)&lt;=$Q$3),INDEX(LINEST(OFFSET(AF517,1-$Q$5,0,$Q$5,1),OFFSET(AG517,1-$Q$5,0,$Q$5,9),TRUE,TRUE),1,5),"")</f>
        <v/>
      </c>
      <c r="BE517" s="9">
        <f>IF(AND((ROW()-7)&gt;=$Q$5,(ROW()-6)&lt;=$Q$3),INDEX(LINEST(OFFSET(AF517,1-$Q$5,0,$Q$5,1),OFFSET(AG517,1-$Q$5,0,$Q$5,9),TRUE,TRUE),1,4),"")</f>
        <v/>
      </c>
      <c r="BF517" s="9">
        <f>IF(AND((ROW()-7)&gt;=$Q$5,(ROW()-6)&lt;=$Q$3),INDEX(LINEST(OFFSET(AF517,1-$Q$5,0,$Q$5,1),OFFSET(AG517,1-$Q$5,0,$Q$5,9),TRUE,TRUE),1,3),"")</f>
        <v/>
      </c>
      <c r="BG517" s="9">
        <f>IF(AND((ROW()-7)&gt;=$Q$5,(ROW()-6)&lt;=$Q$3),INDEX(LINEST(OFFSET(AF517,1-$Q$5,0,$Q$5,1),OFFSET(AG517,1-$Q$5,0,$Q$5,9),TRUE,TRUE),1,2),"")</f>
        <v/>
      </c>
      <c r="BH517" s="9">
        <f>IF(AND((ROW()-7)&gt;=$Q$5,(ROW()-6)&lt;=$Q$3),INDEX(LINEST(OFFSET(AF517,1-$Q$5,0,$Q$5,1),OFFSET(AG517,1-$Q$5,0,$Q$5,9),TRUE,TRUE),1,1),"")</f>
        <v/>
      </c>
      <c r="BI517" s="10">
        <f>IF(AND((ROW()-7)&gt;=$Q$5,(ROW()-6)&lt;=$Q$3),INDEX(LINEST(OFFSET(AF517,1-$Q$5,0,$Q$5,1),OFFSET(AG517,1-$Q$5,0,$Q$5,9),TRUE,TRUE),3,1),"")</f>
        <v/>
      </c>
      <c r="BL517" s="9">
        <f>IF(AND((ROW()-6)&lt;=$Q$3,ISNUMBER(AY516)),AY516/$Q$4+AZ516*AG517+BA516*AH517+BB516*AI517+BC516*AJ517+BD516*AK517+BE516*AL517+BF516*AM517+BG516*AN517+BH516*AO517,"")</f>
        <v/>
      </c>
      <c r="BM517">
        <f>IF(ISNUMBER(BL517),AVERAGE(OFFSET(AF516,1-$Q$5,0,$Q$5,1)),"")</f>
        <v/>
      </c>
      <c r="BN517">
        <f>IF(ISNUMBER(BL517),(AF517-BL517)^2,"")</f>
        <v/>
      </c>
      <c r="BO517">
        <f>IF(ISNUMBER(BL517),AF517^2,"")</f>
        <v/>
      </c>
      <c r="BP517">
        <f>IF(ISNUMBER(BL517),(AF517-BM517)^2,"")</f>
        <v/>
      </c>
    </row>
    <row r="518">
      <c r="O518">
        <f>IF($R518="","",IF($Q$1="Weekly",INT(($R518-2)/7),IF($Q$1="Quarterly",YEAR($R518)*4+ROUNDUP(MONTH($R518)/3),YEAR($R518)*12+MONTH($R518))))</f>
        <v/>
      </c>
      <c r="P518">
        <f>IF($R518="","",IF($R519="",1,IF($O518&lt;&gt;$O519,1,0)))</f>
        <v/>
      </c>
      <c r="Q518">
        <f>IF($P518=1,SUM($P$7:$P518),"")</f>
        <v/>
      </c>
      <c r="R518">
        <f>IF($A518="","",IF(ISNUMBER($A518),$A518,IFERROR(DATEVALUE($A518),NA())))</f>
        <v/>
      </c>
      <c r="S518" s="7">
        <f>IFERROR(INDEX($R$7:$R$60000,MATCH(ROW()-6,$Q$7:$Q$60000,0)),"")</f>
        <v/>
      </c>
      <c r="T518">
        <f>IFERROR(INDEX($B$7:$B$60000,MATCH(ROW()-6,$Q$7:$Q$60000,0))*1,"")</f>
        <v/>
      </c>
      <c r="U518">
        <f>IFERROR(INDEX($C$7:$C$60000,MATCH(ROW()-6,$Q$7:$Q$60000,0))*1,"")</f>
        <v/>
      </c>
      <c r="V518">
        <f>IFERROR(INDEX($D$7:$D$60000,MATCH(ROW()-6,$Q$7:$Q$60000,0))*1,"")</f>
        <v/>
      </c>
      <c r="W518">
        <f>IFERROR(INDEX($E$7:$E$60000,MATCH(ROW()-6,$Q$7:$Q$60000,0))*1,"")</f>
        <v/>
      </c>
      <c r="X518">
        <f>IFERROR(INDEX($F$7:$F$60000,MATCH(ROW()-6,$Q$7:$Q$60000,0))*1,"")</f>
        <v/>
      </c>
      <c r="Y518">
        <f>IFERROR(INDEX($G$7:$G$60000,MATCH(ROW()-6,$Q$7:$Q$60000,0))*1,"")</f>
        <v/>
      </c>
      <c r="Z518">
        <f>IFERROR(INDEX($H$7:$H$60000,MATCH(ROW()-6,$Q$7:$Q$60000,0))*1,"")</f>
        <v/>
      </c>
      <c r="AA518">
        <f>IFERROR(INDEX($I$7:$I$60000,MATCH(ROW()-6,$Q$7:$Q$60000,0))*1,"")</f>
        <v/>
      </c>
      <c r="AB518">
        <f>IFERROR(INDEX($J$7:$J$60000,MATCH(ROW()-6,$Q$7:$Q$60000,0))*1,"")</f>
        <v/>
      </c>
      <c r="AC518">
        <f>IFERROR(INDEX($K$7:$K$60000,MATCH(ROW()-6,$Q$7:$Q$60000,0))*1,"")</f>
        <v/>
      </c>
      <c r="AF518" s="9">
        <f>IF(OR($S518="",$S517=""),"",IF($B$5="diff",($T518-$T517),LN($T518/$T517)))</f>
        <v/>
      </c>
      <c r="AG518" s="9">
        <f>IF(OR($S518="",$S517=""),"",IF($C$5="diff",(U518-U517),LN(U518/U517)))</f>
        <v/>
      </c>
      <c r="AH518" s="9">
        <f>IF(OR($S518="",$S517=""),"",IF($D$5="diff",(V518-V517),LN(V518/V517)))</f>
        <v/>
      </c>
      <c r="AI518" s="9">
        <f>IF(OR($S518="",$S517=""),"",IF($E$5="diff",(W518-W517),LN(W518/W517)))</f>
        <v/>
      </c>
      <c r="AJ518" s="9">
        <f>IF(OR($S518="",$S517=""),"",IF($F$5="diff",(X518-X517),LN(X518/X517)))</f>
        <v/>
      </c>
      <c r="AK518" s="9">
        <f>IF(OR($S518="",$S517=""),"",IF($G$5="diff",(Y518-Y517),LN(Y518/Y517)))</f>
        <v/>
      </c>
      <c r="AL518" s="9">
        <f>IF(OR($S518="",$S517=""),"",IF($H$5="diff",(Z518-Z517),LN(Z518/Z517)))</f>
        <v/>
      </c>
      <c r="AM518" s="9">
        <f>IF(OR($S518="",$S517=""),"",IF($I$5="diff",(AA518-AA517),LN(AA518/AA517)))</f>
        <v/>
      </c>
      <c r="AN518" s="9">
        <f>IF(OR($S518="",$S517=""),"",IF($J$5="diff",(AB518-AB517),LN(AB518/AB517)))</f>
        <v/>
      </c>
      <c r="AO518" s="9">
        <f>IF(OR($S518="",$S517=""),"",IF($K$5="diff",(AC518-AC517),LN(AC518/AC517)))</f>
        <v/>
      </c>
      <c r="AR518" s="9">
        <f>IF($AF518="","",$AU$13+$AU$4*AG518+$AU$5*AH518+$AU$6*AI518+$AU$7*AJ518+$AU$8*AK518+$AU$9*AL518+$AU$10*AM518+$AU$11*AN518+$AU$12*AO518)</f>
        <v/>
      </c>
      <c r="AY518" s="10">
        <f>IF(AND((ROW()-7)&gt;=$Q$5,(ROW()-6)&lt;=$Q$3),INDEX(LINEST(OFFSET(AF518,1-$Q$5,0,$Q$5,1),OFFSET(AG518,1-$Q$5,0,$Q$5,9),TRUE,TRUE),1,10)*$Q$4,"")</f>
        <v/>
      </c>
      <c r="AZ518" s="9">
        <f>IF(AND((ROW()-7)&gt;=$Q$5,(ROW()-6)&lt;=$Q$3),INDEX(LINEST(OFFSET(AF518,1-$Q$5,0,$Q$5,1),OFFSET(AG518,1-$Q$5,0,$Q$5,9),TRUE,TRUE),1,9),"")</f>
        <v/>
      </c>
      <c r="BA518" s="9">
        <f>IF(AND((ROW()-7)&gt;=$Q$5,(ROW()-6)&lt;=$Q$3),INDEX(LINEST(OFFSET(AF518,1-$Q$5,0,$Q$5,1),OFFSET(AG518,1-$Q$5,0,$Q$5,9),TRUE,TRUE),1,8),"")</f>
        <v/>
      </c>
      <c r="BB518" s="9">
        <f>IF(AND((ROW()-7)&gt;=$Q$5,(ROW()-6)&lt;=$Q$3),INDEX(LINEST(OFFSET(AF518,1-$Q$5,0,$Q$5,1),OFFSET(AG518,1-$Q$5,0,$Q$5,9),TRUE,TRUE),1,7),"")</f>
        <v/>
      </c>
      <c r="BC518" s="9">
        <f>IF(AND((ROW()-7)&gt;=$Q$5,(ROW()-6)&lt;=$Q$3),INDEX(LINEST(OFFSET(AF518,1-$Q$5,0,$Q$5,1),OFFSET(AG518,1-$Q$5,0,$Q$5,9),TRUE,TRUE),1,6),"")</f>
        <v/>
      </c>
      <c r="BD518" s="9">
        <f>IF(AND((ROW()-7)&gt;=$Q$5,(ROW()-6)&lt;=$Q$3),INDEX(LINEST(OFFSET(AF518,1-$Q$5,0,$Q$5,1),OFFSET(AG518,1-$Q$5,0,$Q$5,9),TRUE,TRUE),1,5),"")</f>
        <v/>
      </c>
      <c r="BE518" s="9">
        <f>IF(AND((ROW()-7)&gt;=$Q$5,(ROW()-6)&lt;=$Q$3),INDEX(LINEST(OFFSET(AF518,1-$Q$5,0,$Q$5,1),OFFSET(AG518,1-$Q$5,0,$Q$5,9),TRUE,TRUE),1,4),"")</f>
        <v/>
      </c>
      <c r="BF518" s="9">
        <f>IF(AND((ROW()-7)&gt;=$Q$5,(ROW()-6)&lt;=$Q$3),INDEX(LINEST(OFFSET(AF518,1-$Q$5,0,$Q$5,1),OFFSET(AG518,1-$Q$5,0,$Q$5,9),TRUE,TRUE),1,3),"")</f>
        <v/>
      </c>
      <c r="BG518" s="9">
        <f>IF(AND((ROW()-7)&gt;=$Q$5,(ROW()-6)&lt;=$Q$3),INDEX(LINEST(OFFSET(AF518,1-$Q$5,0,$Q$5,1),OFFSET(AG518,1-$Q$5,0,$Q$5,9),TRUE,TRUE),1,2),"")</f>
        <v/>
      </c>
      <c r="BH518" s="9">
        <f>IF(AND((ROW()-7)&gt;=$Q$5,(ROW()-6)&lt;=$Q$3),INDEX(LINEST(OFFSET(AF518,1-$Q$5,0,$Q$5,1),OFFSET(AG518,1-$Q$5,0,$Q$5,9),TRUE,TRUE),1,1),"")</f>
        <v/>
      </c>
      <c r="BI518" s="10">
        <f>IF(AND((ROW()-7)&gt;=$Q$5,(ROW()-6)&lt;=$Q$3),INDEX(LINEST(OFFSET(AF518,1-$Q$5,0,$Q$5,1),OFFSET(AG518,1-$Q$5,0,$Q$5,9),TRUE,TRUE),3,1),"")</f>
        <v/>
      </c>
      <c r="BL518" s="9">
        <f>IF(AND((ROW()-6)&lt;=$Q$3,ISNUMBER(AY517)),AY517/$Q$4+AZ517*AG518+BA517*AH518+BB517*AI518+BC517*AJ518+BD517*AK518+BE517*AL518+BF517*AM518+BG517*AN518+BH517*AO518,"")</f>
        <v/>
      </c>
      <c r="BM518">
        <f>IF(ISNUMBER(BL518),AVERAGE(OFFSET(AF517,1-$Q$5,0,$Q$5,1)),"")</f>
        <v/>
      </c>
      <c r="BN518">
        <f>IF(ISNUMBER(BL518),(AF518-BL518)^2,"")</f>
        <v/>
      </c>
      <c r="BO518">
        <f>IF(ISNUMBER(BL518),AF518^2,"")</f>
        <v/>
      </c>
      <c r="BP518">
        <f>IF(ISNUMBER(BL518),(AF518-BM518)^2,"")</f>
        <v/>
      </c>
    </row>
    <row r="519">
      <c r="O519">
        <f>IF($R519="","",IF($Q$1="Weekly",INT(($R519-2)/7),IF($Q$1="Quarterly",YEAR($R519)*4+ROUNDUP(MONTH($R519)/3),YEAR($R519)*12+MONTH($R519))))</f>
        <v/>
      </c>
      <c r="P519">
        <f>IF($R519="","",IF($R520="",1,IF($O519&lt;&gt;$O520,1,0)))</f>
        <v/>
      </c>
      <c r="Q519">
        <f>IF($P519=1,SUM($P$7:$P519),"")</f>
        <v/>
      </c>
      <c r="R519">
        <f>IF($A519="","",IF(ISNUMBER($A519),$A519,IFERROR(DATEVALUE($A519),NA())))</f>
        <v/>
      </c>
      <c r="S519" s="7">
        <f>IFERROR(INDEX($R$7:$R$60000,MATCH(ROW()-6,$Q$7:$Q$60000,0)),"")</f>
        <v/>
      </c>
      <c r="T519">
        <f>IFERROR(INDEX($B$7:$B$60000,MATCH(ROW()-6,$Q$7:$Q$60000,0))*1,"")</f>
        <v/>
      </c>
      <c r="U519">
        <f>IFERROR(INDEX($C$7:$C$60000,MATCH(ROW()-6,$Q$7:$Q$60000,0))*1,"")</f>
        <v/>
      </c>
      <c r="V519">
        <f>IFERROR(INDEX($D$7:$D$60000,MATCH(ROW()-6,$Q$7:$Q$60000,0))*1,"")</f>
        <v/>
      </c>
      <c r="W519">
        <f>IFERROR(INDEX($E$7:$E$60000,MATCH(ROW()-6,$Q$7:$Q$60000,0))*1,"")</f>
        <v/>
      </c>
      <c r="X519">
        <f>IFERROR(INDEX($F$7:$F$60000,MATCH(ROW()-6,$Q$7:$Q$60000,0))*1,"")</f>
        <v/>
      </c>
      <c r="Y519">
        <f>IFERROR(INDEX($G$7:$G$60000,MATCH(ROW()-6,$Q$7:$Q$60000,0))*1,"")</f>
        <v/>
      </c>
      <c r="Z519">
        <f>IFERROR(INDEX($H$7:$H$60000,MATCH(ROW()-6,$Q$7:$Q$60000,0))*1,"")</f>
        <v/>
      </c>
      <c r="AA519">
        <f>IFERROR(INDEX($I$7:$I$60000,MATCH(ROW()-6,$Q$7:$Q$60000,0))*1,"")</f>
        <v/>
      </c>
      <c r="AB519">
        <f>IFERROR(INDEX($J$7:$J$60000,MATCH(ROW()-6,$Q$7:$Q$60000,0))*1,"")</f>
        <v/>
      </c>
      <c r="AC519">
        <f>IFERROR(INDEX($K$7:$K$60000,MATCH(ROW()-6,$Q$7:$Q$60000,0))*1,"")</f>
        <v/>
      </c>
      <c r="AF519" s="9">
        <f>IF(OR($S519="",$S518=""),"",IF($B$5="diff",($T519-$T518),LN($T519/$T518)))</f>
        <v/>
      </c>
      <c r="AG519" s="9">
        <f>IF(OR($S519="",$S518=""),"",IF($C$5="diff",(U519-U518),LN(U519/U518)))</f>
        <v/>
      </c>
      <c r="AH519" s="9">
        <f>IF(OR($S519="",$S518=""),"",IF($D$5="diff",(V519-V518),LN(V519/V518)))</f>
        <v/>
      </c>
      <c r="AI519" s="9">
        <f>IF(OR($S519="",$S518=""),"",IF($E$5="diff",(W519-W518),LN(W519/W518)))</f>
        <v/>
      </c>
      <c r="AJ519" s="9">
        <f>IF(OR($S519="",$S518=""),"",IF($F$5="diff",(X519-X518),LN(X519/X518)))</f>
        <v/>
      </c>
      <c r="AK519" s="9">
        <f>IF(OR($S519="",$S518=""),"",IF($G$5="diff",(Y519-Y518),LN(Y519/Y518)))</f>
        <v/>
      </c>
      <c r="AL519" s="9">
        <f>IF(OR($S519="",$S518=""),"",IF($H$5="diff",(Z519-Z518),LN(Z519/Z518)))</f>
        <v/>
      </c>
      <c r="AM519" s="9">
        <f>IF(OR($S519="",$S518=""),"",IF($I$5="diff",(AA519-AA518),LN(AA519/AA518)))</f>
        <v/>
      </c>
      <c r="AN519" s="9">
        <f>IF(OR($S519="",$S518=""),"",IF($J$5="diff",(AB519-AB518),LN(AB519/AB518)))</f>
        <v/>
      </c>
      <c r="AO519" s="9">
        <f>IF(OR($S519="",$S518=""),"",IF($K$5="diff",(AC519-AC518),LN(AC519/AC518)))</f>
        <v/>
      </c>
      <c r="AR519" s="9">
        <f>IF($AF519="","",$AU$13+$AU$4*AG519+$AU$5*AH519+$AU$6*AI519+$AU$7*AJ519+$AU$8*AK519+$AU$9*AL519+$AU$10*AM519+$AU$11*AN519+$AU$12*AO519)</f>
        <v/>
      </c>
      <c r="AY519" s="10">
        <f>IF(AND((ROW()-7)&gt;=$Q$5,(ROW()-6)&lt;=$Q$3),INDEX(LINEST(OFFSET(AF519,1-$Q$5,0,$Q$5,1),OFFSET(AG519,1-$Q$5,0,$Q$5,9),TRUE,TRUE),1,10)*$Q$4,"")</f>
        <v/>
      </c>
      <c r="AZ519" s="9">
        <f>IF(AND((ROW()-7)&gt;=$Q$5,(ROW()-6)&lt;=$Q$3),INDEX(LINEST(OFFSET(AF519,1-$Q$5,0,$Q$5,1),OFFSET(AG519,1-$Q$5,0,$Q$5,9),TRUE,TRUE),1,9),"")</f>
        <v/>
      </c>
      <c r="BA519" s="9">
        <f>IF(AND((ROW()-7)&gt;=$Q$5,(ROW()-6)&lt;=$Q$3),INDEX(LINEST(OFFSET(AF519,1-$Q$5,0,$Q$5,1),OFFSET(AG519,1-$Q$5,0,$Q$5,9),TRUE,TRUE),1,8),"")</f>
        <v/>
      </c>
      <c r="BB519" s="9">
        <f>IF(AND((ROW()-7)&gt;=$Q$5,(ROW()-6)&lt;=$Q$3),INDEX(LINEST(OFFSET(AF519,1-$Q$5,0,$Q$5,1),OFFSET(AG519,1-$Q$5,0,$Q$5,9),TRUE,TRUE),1,7),"")</f>
        <v/>
      </c>
      <c r="BC519" s="9">
        <f>IF(AND((ROW()-7)&gt;=$Q$5,(ROW()-6)&lt;=$Q$3),INDEX(LINEST(OFFSET(AF519,1-$Q$5,0,$Q$5,1),OFFSET(AG519,1-$Q$5,0,$Q$5,9),TRUE,TRUE),1,6),"")</f>
        <v/>
      </c>
      <c r="BD519" s="9">
        <f>IF(AND((ROW()-7)&gt;=$Q$5,(ROW()-6)&lt;=$Q$3),INDEX(LINEST(OFFSET(AF519,1-$Q$5,0,$Q$5,1),OFFSET(AG519,1-$Q$5,0,$Q$5,9),TRUE,TRUE),1,5),"")</f>
        <v/>
      </c>
      <c r="BE519" s="9">
        <f>IF(AND((ROW()-7)&gt;=$Q$5,(ROW()-6)&lt;=$Q$3),INDEX(LINEST(OFFSET(AF519,1-$Q$5,0,$Q$5,1),OFFSET(AG519,1-$Q$5,0,$Q$5,9),TRUE,TRUE),1,4),"")</f>
        <v/>
      </c>
      <c r="BF519" s="9">
        <f>IF(AND((ROW()-7)&gt;=$Q$5,(ROW()-6)&lt;=$Q$3),INDEX(LINEST(OFFSET(AF519,1-$Q$5,0,$Q$5,1),OFFSET(AG519,1-$Q$5,0,$Q$5,9),TRUE,TRUE),1,3),"")</f>
        <v/>
      </c>
      <c r="BG519" s="9">
        <f>IF(AND((ROW()-7)&gt;=$Q$5,(ROW()-6)&lt;=$Q$3),INDEX(LINEST(OFFSET(AF519,1-$Q$5,0,$Q$5,1),OFFSET(AG519,1-$Q$5,0,$Q$5,9),TRUE,TRUE),1,2),"")</f>
        <v/>
      </c>
      <c r="BH519" s="9">
        <f>IF(AND((ROW()-7)&gt;=$Q$5,(ROW()-6)&lt;=$Q$3),INDEX(LINEST(OFFSET(AF519,1-$Q$5,0,$Q$5,1),OFFSET(AG519,1-$Q$5,0,$Q$5,9),TRUE,TRUE),1,1),"")</f>
        <v/>
      </c>
      <c r="BI519" s="10">
        <f>IF(AND((ROW()-7)&gt;=$Q$5,(ROW()-6)&lt;=$Q$3),INDEX(LINEST(OFFSET(AF519,1-$Q$5,0,$Q$5,1),OFFSET(AG519,1-$Q$5,0,$Q$5,9),TRUE,TRUE),3,1),"")</f>
        <v/>
      </c>
      <c r="BL519" s="9">
        <f>IF(AND((ROW()-6)&lt;=$Q$3,ISNUMBER(AY518)),AY518/$Q$4+AZ518*AG519+BA518*AH519+BB518*AI519+BC518*AJ519+BD518*AK519+BE518*AL519+BF518*AM519+BG518*AN519+BH518*AO519,"")</f>
        <v/>
      </c>
      <c r="BM519">
        <f>IF(ISNUMBER(BL519),AVERAGE(OFFSET(AF518,1-$Q$5,0,$Q$5,1)),"")</f>
        <v/>
      </c>
      <c r="BN519">
        <f>IF(ISNUMBER(BL519),(AF519-BL519)^2,"")</f>
        <v/>
      </c>
      <c r="BO519">
        <f>IF(ISNUMBER(BL519),AF519^2,"")</f>
        <v/>
      </c>
      <c r="BP519">
        <f>IF(ISNUMBER(BL519),(AF519-BM519)^2,"")</f>
        <v/>
      </c>
    </row>
    <row r="520">
      <c r="O520">
        <f>IF($R520="","",IF($Q$1="Weekly",INT(($R520-2)/7),IF($Q$1="Quarterly",YEAR($R520)*4+ROUNDUP(MONTH($R520)/3),YEAR($R520)*12+MONTH($R520))))</f>
        <v/>
      </c>
      <c r="P520">
        <f>IF($R520="","",IF($R521="",1,IF($O520&lt;&gt;$O521,1,0)))</f>
        <v/>
      </c>
      <c r="Q520">
        <f>IF($P520=1,SUM($P$7:$P520),"")</f>
        <v/>
      </c>
      <c r="R520">
        <f>IF($A520="","",IF(ISNUMBER($A520),$A520,IFERROR(DATEVALUE($A520),NA())))</f>
        <v/>
      </c>
      <c r="S520" s="7">
        <f>IFERROR(INDEX($R$7:$R$60000,MATCH(ROW()-6,$Q$7:$Q$60000,0)),"")</f>
        <v/>
      </c>
      <c r="T520">
        <f>IFERROR(INDEX($B$7:$B$60000,MATCH(ROW()-6,$Q$7:$Q$60000,0))*1,"")</f>
        <v/>
      </c>
      <c r="U520">
        <f>IFERROR(INDEX($C$7:$C$60000,MATCH(ROW()-6,$Q$7:$Q$60000,0))*1,"")</f>
        <v/>
      </c>
      <c r="V520">
        <f>IFERROR(INDEX($D$7:$D$60000,MATCH(ROW()-6,$Q$7:$Q$60000,0))*1,"")</f>
        <v/>
      </c>
      <c r="W520">
        <f>IFERROR(INDEX($E$7:$E$60000,MATCH(ROW()-6,$Q$7:$Q$60000,0))*1,"")</f>
        <v/>
      </c>
      <c r="X520">
        <f>IFERROR(INDEX($F$7:$F$60000,MATCH(ROW()-6,$Q$7:$Q$60000,0))*1,"")</f>
        <v/>
      </c>
      <c r="Y520">
        <f>IFERROR(INDEX($G$7:$G$60000,MATCH(ROW()-6,$Q$7:$Q$60000,0))*1,"")</f>
        <v/>
      </c>
      <c r="Z520">
        <f>IFERROR(INDEX($H$7:$H$60000,MATCH(ROW()-6,$Q$7:$Q$60000,0))*1,"")</f>
        <v/>
      </c>
      <c r="AA520">
        <f>IFERROR(INDEX($I$7:$I$60000,MATCH(ROW()-6,$Q$7:$Q$60000,0))*1,"")</f>
        <v/>
      </c>
      <c r="AB520">
        <f>IFERROR(INDEX($J$7:$J$60000,MATCH(ROW()-6,$Q$7:$Q$60000,0))*1,"")</f>
        <v/>
      </c>
      <c r="AC520">
        <f>IFERROR(INDEX($K$7:$K$60000,MATCH(ROW()-6,$Q$7:$Q$60000,0))*1,"")</f>
        <v/>
      </c>
      <c r="AF520" s="9">
        <f>IF(OR($S520="",$S519=""),"",IF($B$5="diff",($T520-$T519),LN($T520/$T519)))</f>
        <v/>
      </c>
      <c r="AG520" s="9">
        <f>IF(OR($S520="",$S519=""),"",IF($C$5="diff",(U520-U519),LN(U520/U519)))</f>
        <v/>
      </c>
      <c r="AH520" s="9">
        <f>IF(OR($S520="",$S519=""),"",IF($D$5="diff",(V520-V519),LN(V520/V519)))</f>
        <v/>
      </c>
      <c r="AI520" s="9">
        <f>IF(OR($S520="",$S519=""),"",IF($E$5="diff",(W520-W519),LN(W520/W519)))</f>
        <v/>
      </c>
      <c r="AJ520" s="9">
        <f>IF(OR($S520="",$S519=""),"",IF($F$5="diff",(X520-X519),LN(X520/X519)))</f>
        <v/>
      </c>
      <c r="AK520" s="9">
        <f>IF(OR($S520="",$S519=""),"",IF($G$5="diff",(Y520-Y519),LN(Y520/Y519)))</f>
        <v/>
      </c>
      <c r="AL520" s="9">
        <f>IF(OR($S520="",$S519=""),"",IF($H$5="diff",(Z520-Z519),LN(Z520/Z519)))</f>
        <v/>
      </c>
      <c r="AM520" s="9">
        <f>IF(OR($S520="",$S519=""),"",IF($I$5="diff",(AA520-AA519),LN(AA520/AA519)))</f>
        <v/>
      </c>
      <c r="AN520" s="9">
        <f>IF(OR($S520="",$S519=""),"",IF($J$5="diff",(AB520-AB519),LN(AB520/AB519)))</f>
        <v/>
      </c>
      <c r="AO520" s="9">
        <f>IF(OR($S520="",$S519=""),"",IF($K$5="diff",(AC520-AC519),LN(AC520/AC519)))</f>
        <v/>
      </c>
      <c r="AR520" s="9">
        <f>IF($AF520="","",$AU$13+$AU$4*AG520+$AU$5*AH520+$AU$6*AI520+$AU$7*AJ520+$AU$8*AK520+$AU$9*AL520+$AU$10*AM520+$AU$11*AN520+$AU$12*AO520)</f>
        <v/>
      </c>
      <c r="AY520" s="10">
        <f>IF(AND((ROW()-7)&gt;=$Q$5,(ROW()-6)&lt;=$Q$3),INDEX(LINEST(OFFSET(AF520,1-$Q$5,0,$Q$5,1),OFFSET(AG520,1-$Q$5,0,$Q$5,9),TRUE,TRUE),1,10)*$Q$4,"")</f>
        <v/>
      </c>
      <c r="AZ520" s="9">
        <f>IF(AND((ROW()-7)&gt;=$Q$5,(ROW()-6)&lt;=$Q$3),INDEX(LINEST(OFFSET(AF520,1-$Q$5,0,$Q$5,1),OFFSET(AG520,1-$Q$5,0,$Q$5,9),TRUE,TRUE),1,9),"")</f>
        <v/>
      </c>
      <c r="BA520" s="9">
        <f>IF(AND((ROW()-7)&gt;=$Q$5,(ROW()-6)&lt;=$Q$3),INDEX(LINEST(OFFSET(AF520,1-$Q$5,0,$Q$5,1),OFFSET(AG520,1-$Q$5,0,$Q$5,9),TRUE,TRUE),1,8),"")</f>
        <v/>
      </c>
      <c r="BB520" s="9">
        <f>IF(AND((ROW()-7)&gt;=$Q$5,(ROW()-6)&lt;=$Q$3),INDEX(LINEST(OFFSET(AF520,1-$Q$5,0,$Q$5,1),OFFSET(AG520,1-$Q$5,0,$Q$5,9),TRUE,TRUE),1,7),"")</f>
        <v/>
      </c>
      <c r="BC520" s="9">
        <f>IF(AND((ROW()-7)&gt;=$Q$5,(ROW()-6)&lt;=$Q$3),INDEX(LINEST(OFFSET(AF520,1-$Q$5,0,$Q$5,1),OFFSET(AG520,1-$Q$5,0,$Q$5,9),TRUE,TRUE),1,6),"")</f>
        <v/>
      </c>
      <c r="BD520" s="9">
        <f>IF(AND((ROW()-7)&gt;=$Q$5,(ROW()-6)&lt;=$Q$3),INDEX(LINEST(OFFSET(AF520,1-$Q$5,0,$Q$5,1),OFFSET(AG520,1-$Q$5,0,$Q$5,9),TRUE,TRUE),1,5),"")</f>
        <v/>
      </c>
      <c r="BE520" s="9">
        <f>IF(AND((ROW()-7)&gt;=$Q$5,(ROW()-6)&lt;=$Q$3),INDEX(LINEST(OFFSET(AF520,1-$Q$5,0,$Q$5,1),OFFSET(AG520,1-$Q$5,0,$Q$5,9),TRUE,TRUE),1,4),"")</f>
        <v/>
      </c>
      <c r="BF520" s="9">
        <f>IF(AND((ROW()-7)&gt;=$Q$5,(ROW()-6)&lt;=$Q$3),INDEX(LINEST(OFFSET(AF520,1-$Q$5,0,$Q$5,1),OFFSET(AG520,1-$Q$5,0,$Q$5,9),TRUE,TRUE),1,3),"")</f>
        <v/>
      </c>
      <c r="BG520" s="9">
        <f>IF(AND((ROW()-7)&gt;=$Q$5,(ROW()-6)&lt;=$Q$3),INDEX(LINEST(OFFSET(AF520,1-$Q$5,0,$Q$5,1),OFFSET(AG520,1-$Q$5,0,$Q$5,9),TRUE,TRUE),1,2),"")</f>
        <v/>
      </c>
      <c r="BH520" s="9">
        <f>IF(AND((ROW()-7)&gt;=$Q$5,(ROW()-6)&lt;=$Q$3),INDEX(LINEST(OFFSET(AF520,1-$Q$5,0,$Q$5,1),OFFSET(AG520,1-$Q$5,0,$Q$5,9),TRUE,TRUE),1,1),"")</f>
        <v/>
      </c>
      <c r="BI520" s="10">
        <f>IF(AND((ROW()-7)&gt;=$Q$5,(ROW()-6)&lt;=$Q$3),INDEX(LINEST(OFFSET(AF520,1-$Q$5,0,$Q$5,1),OFFSET(AG520,1-$Q$5,0,$Q$5,9),TRUE,TRUE),3,1),"")</f>
        <v/>
      </c>
      <c r="BL520" s="9">
        <f>IF(AND((ROW()-6)&lt;=$Q$3,ISNUMBER(AY519)),AY519/$Q$4+AZ519*AG520+BA519*AH520+BB519*AI520+BC519*AJ520+BD519*AK520+BE519*AL520+BF519*AM520+BG519*AN520+BH519*AO520,"")</f>
        <v/>
      </c>
      <c r="BM520">
        <f>IF(ISNUMBER(BL520),AVERAGE(OFFSET(AF519,1-$Q$5,0,$Q$5,1)),"")</f>
        <v/>
      </c>
      <c r="BN520">
        <f>IF(ISNUMBER(BL520),(AF520-BL520)^2,"")</f>
        <v/>
      </c>
      <c r="BO520">
        <f>IF(ISNUMBER(BL520),AF520^2,"")</f>
        <v/>
      </c>
      <c r="BP520">
        <f>IF(ISNUMBER(BL520),(AF520-BM520)^2,"")</f>
        <v/>
      </c>
    </row>
    <row r="521">
      <c r="O521">
        <f>IF($R521="","",IF($Q$1="Weekly",INT(($R521-2)/7),IF($Q$1="Quarterly",YEAR($R521)*4+ROUNDUP(MONTH($R521)/3),YEAR($R521)*12+MONTH($R521))))</f>
        <v/>
      </c>
      <c r="P521">
        <f>IF($R521="","",IF($R522="",1,IF($O521&lt;&gt;$O522,1,0)))</f>
        <v/>
      </c>
      <c r="Q521">
        <f>IF($P521=1,SUM($P$7:$P521),"")</f>
        <v/>
      </c>
      <c r="R521">
        <f>IF($A521="","",IF(ISNUMBER($A521),$A521,IFERROR(DATEVALUE($A521),NA())))</f>
        <v/>
      </c>
      <c r="S521" s="7">
        <f>IFERROR(INDEX($R$7:$R$60000,MATCH(ROW()-6,$Q$7:$Q$60000,0)),"")</f>
        <v/>
      </c>
      <c r="T521">
        <f>IFERROR(INDEX($B$7:$B$60000,MATCH(ROW()-6,$Q$7:$Q$60000,0))*1,"")</f>
        <v/>
      </c>
      <c r="U521">
        <f>IFERROR(INDEX($C$7:$C$60000,MATCH(ROW()-6,$Q$7:$Q$60000,0))*1,"")</f>
        <v/>
      </c>
      <c r="V521">
        <f>IFERROR(INDEX($D$7:$D$60000,MATCH(ROW()-6,$Q$7:$Q$60000,0))*1,"")</f>
        <v/>
      </c>
      <c r="W521">
        <f>IFERROR(INDEX($E$7:$E$60000,MATCH(ROW()-6,$Q$7:$Q$60000,0))*1,"")</f>
        <v/>
      </c>
      <c r="X521">
        <f>IFERROR(INDEX($F$7:$F$60000,MATCH(ROW()-6,$Q$7:$Q$60000,0))*1,"")</f>
        <v/>
      </c>
      <c r="Y521">
        <f>IFERROR(INDEX($G$7:$G$60000,MATCH(ROW()-6,$Q$7:$Q$60000,0))*1,"")</f>
        <v/>
      </c>
      <c r="Z521">
        <f>IFERROR(INDEX($H$7:$H$60000,MATCH(ROW()-6,$Q$7:$Q$60000,0))*1,"")</f>
        <v/>
      </c>
      <c r="AA521">
        <f>IFERROR(INDEX($I$7:$I$60000,MATCH(ROW()-6,$Q$7:$Q$60000,0))*1,"")</f>
        <v/>
      </c>
      <c r="AB521">
        <f>IFERROR(INDEX($J$7:$J$60000,MATCH(ROW()-6,$Q$7:$Q$60000,0))*1,"")</f>
        <v/>
      </c>
      <c r="AC521">
        <f>IFERROR(INDEX($K$7:$K$60000,MATCH(ROW()-6,$Q$7:$Q$60000,0))*1,"")</f>
        <v/>
      </c>
      <c r="AF521" s="9">
        <f>IF(OR($S521="",$S520=""),"",IF($B$5="diff",($T521-$T520),LN($T521/$T520)))</f>
        <v/>
      </c>
      <c r="AG521" s="9">
        <f>IF(OR($S521="",$S520=""),"",IF($C$5="diff",(U521-U520),LN(U521/U520)))</f>
        <v/>
      </c>
      <c r="AH521" s="9">
        <f>IF(OR($S521="",$S520=""),"",IF($D$5="diff",(V521-V520),LN(V521/V520)))</f>
        <v/>
      </c>
      <c r="AI521" s="9">
        <f>IF(OR($S521="",$S520=""),"",IF($E$5="diff",(W521-W520),LN(W521/W520)))</f>
        <v/>
      </c>
      <c r="AJ521" s="9">
        <f>IF(OR($S521="",$S520=""),"",IF($F$5="diff",(X521-X520),LN(X521/X520)))</f>
        <v/>
      </c>
      <c r="AK521" s="9">
        <f>IF(OR($S521="",$S520=""),"",IF($G$5="diff",(Y521-Y520),LN(Y521/Y520)))</f>
        <v/>
      </c>
      <c r="AL521" s="9">
        <f>IF(OR($S521="",$S520=""),"",IF($H$5="diff",(Z521-Z520),LN(Z521/Z520)))</f>
        <v/>
      </c>
      <c r="AM521" s="9">
        <f>IF(OR($S521="",$S520=""),"",IF($I$5="diff",(AA521-AA520),LN(AA521/AA520)))</f>
        <v/>
      </c>
      <c r="AN521" s="9">
        <f>IF(OR($S521="",$S520=""),"",IF($J$5="diff",(AB521-AB520),LN(AB521/AB520)))</f>
        <v/>
      </c>
      <c r="AO521" s="9">
        <f>IF(OR($S521="",$S520=""),"",IF($K$5="diff",(AC521-AC520),LN(AC521/AC520)))</f>
        <v/>
      </c>
      <c r="AR521" s="9">
        <f>IF($AF521="","",$AU$13+$AU$4*AG521+$AU$5*AH521+$AU$6*AI521+$AU$7*AJ521+$AU$8*AK521+$AU$9*AL521+$AU$10*AM521+$AU$11*AN521+$AU$12*AO521)</f>
        <v/>
      </c>
      <c r="AY521" s="10">
        <f>IF(AND((ROW()-7)&gt;=$Q$5,(ROW()-6)&lt;=$Q$3),INDEX(LINEST(OFFSET(AF521,1-$Q$5,0,$Q$5,1),OFFSET(AG521,1-$Q$5,0,$Q$5,9),TRUE,TRUE),1,10)*$Q$4,"")</f>
        <v/>
      </c>
      <c r="AZ521" s="9">
        <f>IF(AND((ROW()-7)&gt;=$Q$5,(ROW()-6)&lt;=$Q$3),INDEX(LINEST(OFFSET(AF521,1-$Q$5,0,$Q$5,1),OFFSET(AG521,1-$Q$5,0,$Q$5,9),TRUE,TRUE),1,9),"")</f>
        <v/>
      </c>
      <c r="BA521" s="9">
        <f>IF(AND((ROW()-7)&gt;=$Q$5,(ROW()-6)&lt;=$Q$3),INDEX(LINEST(OFFSET(AF521,1-$Q$5,0,$Q$5,1),OFFSET(AG521,1-$Q$5,0,$Q$5,9),TRUE,TRUE),1,8),"")</f>
        <v/>
      </c>
      <c r="BB521" s="9">
        <f>IF(AND((ROW()-7)&gt;=$Q$5,(ROW()-6)&lt;=$Q$3),INDEX(LINEST(OFFSET(AF521,1-$Q$5,0,$Q$5,1),OFFSET(AG521,1-$Q$5,0,$Q$5,9),TRUE,TRUE),1,7),"")</f>
        <v/>
      </c>
      <c r="BC521" s="9">
        <f>IF(AND((ROW()-7)&gt;=$Q$5,(ROW()-6)&lt;=$Q$3),INDEX(LINEST(OFFSET(AF521,1-$Q$5,0,$Q$5,1),OFFSET(AG521,1-$Q$5,0,$Q$5,9),TRUE,TRUE),1,6),"")</f>
        <v/>
      </c>
      <c r="BD521" s="9">
        <f>IF(AND((ROW()-7)&gt;=$Q$5,(ROW()-6)&lt;=$Q$3),INDEX(LINEST(OFFSET(AF521,1-$Q$5,0,$Q$5,1),OFFSET(AG521,1-$Q$5,0,$Q$5,9),TRUE,TRUE),1,5),"")</f>
        <v/>
      </c>
      <c r="BE521" s="9">
        <f>IF(AND((ROW()-7)&gt;=$Q$5,(ROW()-6)&lt;=$Q$3),INDEX(LINEST(OFFSET(AF521,1-$Q$5,0,$Q$5,1),OFFSET(AG521,1-$Q$5,0,$Q$5,9),TRUE,TRUE),1,4),"")</f>
        <v/>
      </c>
      <c r="BF521" s="9">
        <f>IF(AND((ROW()-7)&gt;=$Q$5,(ROW()-6)&lt;=$Q$3),INDEX(LINEST(OFFSET(AF521,1-$Q$5,0,$Q$5,1),OFFSET(AG521,1-$Q$5,0,$Q$5,9),TRUE,TRUE),1,3),"")</f>
        <v/>
      </c>
      <c r="BG521" s="9">
        <f>IF(AND((ROW()-7)&gt;=$Q$5,(ROW()-6)&lt;=$Q$3),INDEX(LINEST(OFFSET(AF521,1-$Q$5,0,$Q$5,1),OFFSET(AG521,1-$Q$5,0,$Q$5,9),TRUE,TRUE),1,2),"")</f>
        <v/>
      </c>
      <c r="BH521" s="9">
        <f>IF(AND((ROW()-7)&gt;=$Q$5,(ROW()-6)&lt;=$Q$3),INDEX(LINEST(OFFSET(AF521,1-$Q$5,0,$Q$5,1),OFFSET(AG521,1-$Q$5,0,$Q$5,9),TRUE,TRUE),1,1),"")</f>
        <v/>
      </c>
      <c r="BI521" s="10">
        <f>IF(AND((ROW()-7)&gt;=$Q$5,(ROW()-6)&lt;=$Q$3),INDEX(LINEST(OFFSET(AF521,1-$Q$5,0,$Q$5,1),OFFSET(AG521,1-$Q$5,0,$Q$5,9),TRUE,TRUE),3,1),"")</f>
        <v/>
      </c>
      <c r="BL521" s="9">
        <f>IF(AND((ROW()-6)&lt;=$Q$3,ISNUMBER(AY520)),AY520/$Q$4+AZ520*AG521+BA520*AH521+BB520*AI521+BC520*AJ521+BD520*AK521+BE520*AL521+BF520*AM521+BG520*AN521+BH520*AO521,"")</f>
        <v/>
      </c>
      <c r="BM521">
        <f>IF(ISNUMBER(BL521),AVERAGE(OFFSET(AF520,1-$Q$5,0,$Q$5,1)),"")</f>
        <v/>
      </c>
      <c r="BN521">
        <f>IF(ISNUMBER(BL521),(AF521-BL521)^2,"")</f>
        <v/>
      </c>
      <c r="BO521">
        <f>IF(ISNUMBER(BL521),AF521^2,"")</f>
        <v/>
      </c>
      <c r="BP521">
        <f>IF(ISNUMBER(BL521),(AF521-BM521)^2,"")</f>
        <v/>
      </c>
    </row>
    <row r="522">
      <c r="O522">
        <f>IF($R522="","",IF($Q$1="Weekly",INT(($R522-2)/7),IF($Q$1="Quarterly",YEAR($R522)*4+ROUNDUP(MONTH($R522)/3),YEAR($R522)*12+MONTH($R522))))</f>
        <v/>
      </c>
      <c r="P522">
        <f>IF($R522="","",IF($R523="",1,IF($O522&lt;&gt;$O523,1,0)))</f>
        <v/>
      </c>
      <c r="Q522">
        <f>IF($P522=1,SUM($P$7:$P522),"")</f>
        <v/>
      </c>
      <c r="R522">
        <f>IF($A522="","",IF(ISNUMBER($A522),$A522,IFERROR(DATEVALUE($A522),NA())))</f>
        <v/>
      </c>
      <c r="S522" s="7">
        <f>IFERROR(INDEX($R$7:$R$60000,MATCH(ROW()-6,$Q$7:$Q$60000,0)),"")</f>
        <v/>
      </c>
      <c r="T522">
        <f>IFERROR(INDEX($B$7:$B$60000,MATCH(ROW()-6,$Q$7:$Q$60000,0))*1,"")</f>
        <v/>
      </c>
      <c r="U522">
        <f>IFERROR(INDEX($C$7:$C$60000,MATCH(ROW()-6,$Q$7:$Q$60000,0))*1,"")</f>
        <v/>
      </c>
      <c r="V522">
        <f>IFERROR(INDEX($D$7:$D$60000,MATCH(ROW()-6,$Q$7:$Q$60000,0))*1,"")</f>
        <v/>
      </c>
      <c r="W522">
        <f>IFERROR(INDEX($E$7:$E$60000,MATCH(ROW()-6,$Q$7:$Q$60000,0))*1,"")</f>
        <v/>
      </c>
      <c r="X522">
        <f>IFERROR(INDEX($F$7:$F$60000,MATCH(ROW()-6,$Q$7:$Q$60000,0))*1,"")</f>
        <v/>
      </c>
      <c r="Y522">
        <f>IFERROR(INDEX($G$7:$G$60000,MATCH(ROW()-6,$Q$7:$Q$60000,0))*1,"")</f>
        <v/>
      </c>
      <c r="Z522">
        <f>IFERROR(INDEX($H$7:$H$60000,MATCH(ROW()-6,$Q$7:$Q$60000,0))*1,"")</f>
        <v/>
      </c>
      <c r="AA522">
        <f>IFERROR(INDEX($I$7:$I$60000,MATCH(ROW()-6,$Q$7:$Q$60000,0))*1,"")</f>
        <v/>
      </c>
      <c r="AB522">
        <f>IFERROR(INDEX($J$7:$J$60000,MATCH(ROW()-6,$Q$7:$Q$60000,0))*1,"")</f>
        <v/>
      </c>
      <c r="AC522">
        <f>IFERROR(INDEX($K$7:$K$60000,MATCH(ROW()-6,$Q$7:$Q$60000,0))*1,"")</f>
        <v/>
      </c>
      <c r="AF522" s="9">
        <f>IF(OR($S522="",$S521=""),"",IF($B$5="diff",($T522-$T521),LN($T522/$T521)))</f>
        <v/>
      </c>
      <c r="AG522" s="9">
        <f>IF(OR($S522="",$S521=""),"",IF($C$5="diff",(U522-U521),LN(U522/U521)))</f>
        <v/>
      </c>
      <c r="AH522" s="9">
        <f>IF(OR($S522="",$S521=""),"",IF($D$5="diff",(V522-V521),LN(V522/V521)))</f>
        <v/>
      </c>
      <c r="AI522" s="9">
        <f>IF(OR($S522="",$S521=""),"",IF($E$5="diff",(W522-W521),LN(W522/W521)))</f>
        <v/>
      </c>
      <c r="AJ522" s="9">
        <f>IF(OR($S522="",$S521=""),"",IF($F$5="diff",(X522-X521),LN(X522/X521)))</f>
        <v/>
      </c>
      <c r="AK522" s="9">
        <f>IF(OR($S522="",$S521=""),"",IF($G$5="diff",(Y522-Y521),LN(Y522/Y521)))</f>
        <v/>
      </c>
      <c r="AL522" s="9">
        <f>IF(OR($S522="",$S521=""),"",IF($H$5="diff",(Z522-Z521),LN(Z522/Z521)))</f>
        <v/>
      </c>
      <c r="AM522" s="9">
        <f>IF(OR($S522="",$S521=""),"",IF($I$5="diff",(AA522-AA521),LN(AA522/AA521)))</f>
        <v/>
      </c>
      <c r="AN522" s="9">
        <f>IF(OR($S522="",$S521=""),"",IF($J$5="diff",(AB522-AB521),LN(AB522/AB521)))</f>
        <v/>
      </c>
      <c r="AO522" s="9">
        <f>IF(OR($S522="",$S521=""),"",IF($K$5="diff",(AC522-AC521),LN(AC522/AC521)))</f>
        <v/>
      </c>
      <c r="AR522" s="9">
        <f>IF($AF522="","",$AU$13+$AU$4*AG522+$AU$5*AH522+$AU$6*AI522+$AU$7*AJ522+$AU$8*AK522+$AU$9*AL522+$AU$10*AM522+$AU$11*AN522+$AU$12*AO522)</f>
        <v/>
      </c>
      <c r="AY522" s="10">
        <f>IF(AND((ROW()-7)&gt;=$Q$5,(ROW()-6)&lt;=$Q$3),INDEX(LINEST(OFFSET(AF522,1-$Q$5,0,$Q$5,1),OFFSET(AG522,1-$Q$5,0,$Q$5,9),TRUE,TRUE),1,10)*$Q$4,"")</f>
        <v/>
      </c>
      <c r="AZ522" s="9">
        <f>IF(AND((ROW()-7)&gt;=$Q$5,(ROW()-6)&lt;=$Q$3),INDEX(LINEST(OFFSET(AF522,1-$Q$5,0,$Q$5,1),OFFSET(AG522,1-$Q$5,0,$Q$5,9),TRUE,TRUE),1,9),"")</f>
        <v/>
      </c>
      <c r="BA522" s="9">
        <f>IF(AND((ROW()-7)&gt;=$Q$5,(ROW()-6)&lt;=$Q$3),INDEX(LINEST(OFFSET(AF522,1-$Q$5,0,$Q$5,1),OFFSET(AG522,1-$Q$5,0,$Q$5,9),TRUE,TRUE),1,8),"")</f>
        <v/>
      </c>
      <c r="BB522" s="9">
        <f>IF(AND((ROW()-7)&gt;=$Q$5,(ROW()-6)&lt;=$Q$3),INDEX(LINEST(OFFSET(AF522,1-$Q$5,0,$Q$5,1),OFFSET(AG522,1-$Q$5,0,$Q$5,9),TRUE,TRUE),1,7),"")</f>
        <v/>
      </c>
      <c r="BC522" s="9">
        <f>IF(AND((ROW()-7)&gt;=$Q$5,(ROW()-6)&lt;=$Q$3),INDEX(LINEST(OFFSET(AF522,1-$Q$5,0,$Q$5,1),OFFSET(AG522,1-$Q$5,0,$Q$5,9),TRUE,TRUE),1,6),"")</f>
        <v/>
      </c>
      <c r="BD522" s="9">
        <f>IF(AND((ROW()-7)&gt;=$Q$5,(ROW()-6)&lt;=$Q$3),INDEX(LINEST(OFFSET(AF522,1-$Q$5,0,$Q$5,1),OFFSET(AG522,1-$Q$5,0,$Q$5,9),TRUE,TRUE),1,5),"")</f>
        <v/>
      </c>
      <c r="BE522" s="9">
        <f>IF(AND((ROW()-7)&gt;=$Q$5,(ROW()-6)&lt;=$Q$3),INDEX(LINEST(OFFSET(AF522,1-$Q$5,0,$Q$5,1),OFFSET(AG522,1-$Q$5,0,$Q$5,9),TRUE,TRUE),1,4),"")</f>
        <v/>
      </c>
      <c r="BF522" s="9">
        <f>IF(AND((ROW()-7)&gt;=$Q$5,(ROW()-6)&lt;=$Q$3),INDEX(LINEST(OFFSET(AF522,1-$Q$5,0,$Q$5,1),OFFSET(AG522,1-$Q$5,0,$Q$5,9),TRUE,TRUE),1,3),"")</f>
        <v/>
      </c>
      <c r="BG522" s="9">
        <f>IF(AND((ROW()-7)&gt;=$Q$5,(ROW()-6)&lt;=$Q$3),INDEX(LINEST(OFFSET(AF522,1-$Q$5,0,$Q$5,1),OFFSET(AG522,1-$Q$5,0,$Q$5,9),TRUE,TRUE),1,2),"")</f>
        <v/>
      </c>
      <c r="BH522" s="9">
        <f>IF(AND((ROW()-7)&gt;=$Q$5,(ROW()-6)&lt;=$Q$3),INDEX(LINEST(OFFSET(AF522,1-$Q$5,0,$Q$5,1),OFFSET(AG522,1-$Q$5,0,$Q$5,9),TRUE,TRUE),1,1),"")</f>
        <v/>
      </c>
      <c r="BI522" s="10">
        <f>IF(AND((ROW()-7)&gt;=$Q$5,(ROW()-6)&lt;=$Q$3),INDEX(LINEST(OFFSET(AF522,1-$Q$5,0,$Q$5,1),OFFSET(AG522,1-$Q$5,0,$Q$5,9),TRUE,TRUE),3,1),"")</f>
        <v/>
      </c>
      <c r="BL522" s="9">
        <f>IF(AND((ROW()-6)&lt;=$Q$3,ISNUMBER(AY521)),AY521/$Q$4+AZ521*AG522+BA521*AH522+BB521*AI522+BC521*AJ522+BD521*AK522+BE521*AL522+BF521*AM522+BG521*AN522+BH521*AO522,"")</f>
        <v/>
      </c>
      <c r="BM522">
        <f>IF(ISNUMBER(BL522),AVERAGE(OFFSET(AF521,1-$Q$5,0,$Q$5,1)),"")</f>
        <v/>
      </c>
      <c r="BN522">
        <f>IF(ISNUMBER(BL522),(AF522-BL522)^2,"")</f>
        <v/>
      </c>
      <c r="BO522">
        <f>IF(ISNUMBER(BL522),AF522^2,"")</f>
        <v/>
      </c>
      <c r="BP522">
        <f>IF(ISNUMBER(BL522),(AF522-BM522)^2,"")</f>
        <v/>
      </c>
    </row>
    <row r="523">
      <c r="O523">
        <f>IF($R523="","",IF($Q$1="Weekly",INT(($R523-2)/7),IF($Q$1="Quarterly",YEAR($R523)*4+ROUNDUP(MONTH($R523)/3),YEAR($R523)*12+MONTH($R523))))</f>
        <v/>
      </c>
      <c r="P523">
        <f>IF($R523="","",IF($R524="",1,IF($O523&lt;&gt;$O524,1,0)))</f>
        <v/>
      </c>
      <c r="Q523">
        <f>IF($P523=1,SUM($P$7:$P523),"")</f>
        <v/>
      </c>
      <c r="R523">
        <f>IF($A523="","",IF(ISNUMBER($A523),$A523,IFERROR(DATEVALUE($A523),NA())))</f>
        <v/>
      </c>
      <c r="S523" s="7">
        <f>IFERROR(INDEX($R$7:$R$60000,MATCH(ROW()-6,$Q$7:$Q$60000,0)),"")</f>
        <v/>
      </c>
      <c r="T523">
        <f>IFERROR(INDEX($B$7:$B$60000,MATCH(ROW()-6,$Q$7:$Q$60000,0))*1,"")</f>
        <v/>
      </c>
      <c r="U523">
        <f>IFERROR(INDEX($C$7:$C$60000,MATCH(ROW()-6,$Q$7:$Q$60000,0))*1,"")</f>
        <v/>
      </c>
      <c r="V523">
        <f>IFERROR(INDEX($D$7:$D$60000,MATCH(ROW()-6,$Q$7:$Q$60000,0))*1,"")</f>
        <v/>
      </c>
      <c r="W523">
        <f>IFERROR(INDEX($E$7:$E$60000,MATCH(ROW()-6,$Q$7:$Q$60000,0))*1,"")</f>
        <v/>
      </c>
      <c r="X523">
        <f>IFERROR(INDEX($F$7:$F$60000,MATCH(ROW()-6,$Q$7:$Q$60000,0))*1,"")</f>
        <v/>
      </c>
      <c r="Y523">
        <f>IFERROR(INDEX($G$7:$G$60000,MATCH(ROW()-6,$Q$7:$Q$60000,0))*1,"")</f>
        <v/>
      </c>
      <c r="Z523">
        <f>IFERROR(INDEX($H$7:$H$60000,MATCH(ROW()-6,$Q$7:$Q$60000,0))*1,"")</f>
        <v/>
      </c>
      <c r="AA523">
        <f>IFERROR(INDEX($I$7:$I$60000,MATCH(ROW()-6,$Q$7:$Q$60000,0))*1,"")</f>
        <v/>
      </c>
      <c r="AB523">
        <f>IFERROR(INDEX($J$7:$J$60000,MATCH(ROW()-6,$Q$7:$Q$60000,0))*1,"")</f>
        <v/>
      </c>
      <c r="AC523">
        <f>IFERROR(INDEX($K$7:$K$60000,MATCH(ROW()-6,$Q$7:$Q$60000,0))*1,"")</f>
        <v/>
      </c>
      <c r="AF523" s="9">
        <f>IF(OR($S523="",$S522=""),"",IF($B$5="diff",($T523-$T522),LN($T523/$T522)))</f>
        <v/>
      </c>
      <c r="AG523" s="9">
        <f>IF(OR($S523="",$S522=""),"",IF($C$5="diff",(U523-U522),LN(U523/U522)))</f>
        <v/>
      </c>
      <c r="AH523" s="9">
        <f>IF(OR($S523="",$S522=""),"",IF($D$5="diff",(V523-V522),LN(V523/V522)))</f>
        <v/>
      </c>
      <c r="AI523" s="9">
        <f>IF(OR($S523="",$S522=""),"",IF($E$5="diff",(W523-W522),LN(W523/W522)))</f>
        <v/>
      </c>
      <c r="AJ523" s="9">
        <f>IF(OR($S523="",$S522=""),"",IF($F$5="diff",(X523-X522),LN(X523/X522)))</f>
        <v/>
      </c>
      <c r="AK523" s="9">
        <f>IF(OR($S523="",$S522=""),"",IF($G$5="diff",(Y523-Y522),LN(Y523/Y522)))</f>
        <v/>
      </c>
      <c r="AL523" s="9">
        <f>IF(OR($S523="",$S522=""),"",IF($H$5="diff",(Z523-Z522),LN(Z523/Z522)))</f>
        <v/>
      </c>
      <c r="AM523" s="9">
        <f>IF(OR($S523="",$S522=""),"",IF($I$5="diff",(AA523-AA522),LN(AA523/AA522)))</f>
        <v/>
      </c>
      <c r="AN523" s="9">
        <f>IF(OR($S523="",$S522=""),"",IF($J$5="diff",(AB523-AB522),LN(AB523/AB522)))</f>
        <v/>
      </c>
      <c r="AO523" s="9">
        <f>IF(OR($S523="",$S522=""),"",IF($K$5="diff",(AC523-AC522),LN(AC523/AC522)))</f>
        <v/>
      </c>
      <c r="AR523" s="9">
        <f>IF($AF523="","",$AU$13+$AU$4*AG523+$AU$5*AH523+$AU$6*AI523+$AU$7*AJ523+$AU$8*AK523+$AU$9*AL523+$AU$10*AM523+$AU$11*AN523+$AU$12*AO523)</f>
        <v/>
      </c>
      <c r="AY523" s="10">
        <f>IF(AND((ROW()-7)&gt;=$Q$5,(ROW()-6)&lt;=$Q$3),INDEX(LINEST(OFFSET(AF523,1-$Q$5,0,$Q$5,1),OFFSET(AG523,1-$Q$5,0,$Q$5,9),TRUE,TRUE),1,10)*$Q$4,"")</f>
        <v/>
      </c>
      <c r="AZ523" s="9">
        <f>IF(AND((ROW()-7)&gt;=$Q$5,(ROW()-6)&lt;=$Q$3),INDEX(LINEST(OFFSET(AF523,1-$Q$5,0,$Q$5,1),OFFSET(AG523,1-$Q$5,0,$Q$5,9),TRUE,TRUE),1,9),"")</f>
        <v/>
      </c>
      <c r="BA523" s="9">
        <f>IF(AND((ROW()-7)&gt;=$Q$5,(ROW()-6)&lt;=$Q$3),INDEX(LINEST(OFFSET(AF523,1-$Q$5,0,$Q$5,1),OFFSET(AG523,1-$Q$5,0,$Q$5,9),TRUE,TRUE),1,8),"")</f>
        <v/>
      </c>
      <c r="BB523" s="9">
        <f>IF(AND((ROW()-7)&gt;=$Q$5,(ROW()-6)&lt;=$Q$3),INDEX(LINEST(OFFSET(AF523,1-$Q$5,0,$Q$5,1),OFFSET(AG523,1-$Q$5,0,$Q$5,9),TRUE,TRUE),1,7),"")</f>
        <v/>
      </c>
      <c r="BC523" s="9">
        <f>IF(AND((ROW()-7)&gt;=$Q$5,(ROW()-6)&lt;=$Q$3),INDEX(LINEST(OFFSET(AF523,1-$Q$5,0,$Q$5,1),OFFSET(AG523,1-$Q$5,0,$Q$5,9),TRUE,TRUE),1,6),"")</f>
        <v/>
      </c>
      <c r="BD523" s="9">
        <f>IF(AND((ROW()-7)&gt;=$Q$5,(ROW()-6)&lt;=$Q$3),INDEX(LINEST(OFFSET(AF523,1-$Q$5,0,$Q$5,1),OFFSET(AG523,1-$Q$5,0,$Q$5,9),TRUE,TRUE),1,5),"")</f>
        <v/>
      </c>
      <c r="BE523" s="9">
        <f>IF(AND((ROW()-7)&gt;=$Q$5,(ROW()-6)&lt;=$Q$3),INDEX(LINEST(OFFSET(AF523,1-$Q$5,0,$Q$5,1),OFFSET(AG523,1-$Q$5,0,$Q$5,9),TRUE,TRUE),1,4),"")</f>
        <v/>
      </c>
      <c r="BF523" s="9">
        <f>IF(AND((ROW()-7)&gt;=$Q$5,(ROW()-6)&lt;=$Q$3),INDEX(LINEST(OFFSET(AF523,1-$Q$5,0,$Q$5,1),OFFSET(AG523,1-$Q$5,0,$Q$5,9),TRUE,TRUE),1,3),"")</f>
        <v/>
      </c>
      <c r="BG523" s="9">
        <f>IF(AND((ROW()-7)&gt;=$Q$5,(ROW()-6)&lt;=$Q$3),INDEX(LINEST(OFFSET(AF523,1-$Q$5,0,$Q$5,1),OFFSET(AG523,1-$Q$5,0,$Q$5,9),TRUE,TRUE),1,2),"")</f>
        <v/>
      </c>
      <c r="BH523" s="9">
        <f>IF(AND((ROW()-7)&gt;=$Q$5,(ROW()-6)&lt;=$Q$3),INDEX(LINEST(OFFSET(AF523,1-$Q$5,0,$Q$5,1),OFFSET(AG523,1-$Q$5,0,$Q$5,9),TRUE,TRUE),1,1),"")</f>
        <v/>
      </c>
      <c r="BI523" s="10">
        <f>IF(AND((ROW()-7)&gt;=$Q$5,(ROW()-6)&lt;=$Q$3),INDEX(LINEST(OFFSET(AF523,1-$Q$5,0,$Q$5,1),OFFSET(AG523,1-$Q$5,0,$Q$5,9),TRUE,TRUE),3,1),"")</f>
        <v/>
      </c>
      <c r="BL523" s="9">
        <f>IF(AND((ROW()-6)&lt;=$Q$3,ISNUMBER(AY522)),AY522/$Q$4+AZ522*AG523+BA522*AH523+BB522*AI523+BC522*AJ523+BD522*AK523+BE522*AL523+BF522*AM523+BG522*AN523+BH522*AO523,"")</f>
        <v/>
      </c>
      <c r="BM523">
        <f>IF(ISNUMBER(BL523),AVERAGE(OFFSET(AF522,1-$Q$5,0,$Q$5,1)),"")</f>
        <v/>
      </c>
      <c r="BN523">
        <f>IF(ISNUMBER(BL523),(AF523-BL523)^2,"")</f>
        <v/>
      </c>
      <c r="BO523">
        <f>IF(ISNUMBER(BL523),AF523^2,"")</f>
        <v/>
      </c>
      <c r="BP523">
        <f>IF(ISNUMBER(BL523),(AF523-BM523)^2,"")</f>
        <v/>
      </c>
    </row>
    <row r="524">
      <c r="O524">
        <f>IF($R524="","",IF($Q$1="Weekly",INT(($R524-2)/7),IF($Q$1="Quarterly",YEAR($R524)*4+ROUNDUP(MONTH($R524)/3),YEAR($R524)*12+MONTH($R524))))</f>
        <v/>
      </c>
      <c r="P524">
        <f>IF($R524="","",IF($R525="",1,IF($O524&lt;&gt;$O525,1,0)))</f>
        <v/>
      </c>
      <c r="Q524">
        <f>IF($P524=1,SUM($P$7:$P524),"")</f>
        <v/>
      </c>
      <c r="R524">
        <f>IF($A524="","",IF(ISNUMBER($A524),$A524,IFERROR(DATEVALUE($A524),NA())))</f>
        <v/>
      </c>
      <c r="S524" s="7">
        <f>IFERROR(INDEX($R$7:$R$60000,MATCH(ROW()-6,$Q$7:$Q$60000,0)),"")</f>
        <v/>
      </c>
      <c r="T524">
        <f>IFERROR(INDEX($B$7:$B$60000,MATCH(ROW()-6,$Q$7:$Q$60000,0))*1,"")</f>
        <v/>
      </c>
      <c r="U524">
        <f>IFERROR(INDEX($C$7:$C$60000,MATCH(ROW()-6,$Q$7:$Q$60000,0))*1,"")</f>
        <v/>
      </c>
      <c r="V524">
        <f>IFERROR(INDEX($D$7:$D$60000,MATCH(ROW()-6,$Q$7:$Q$60000,0))*1,"")</f>
        <v/>
      </c>
      <c r="W524">
        <f>IFERROR(INDEX($E$7:$E$60000,MATCH(ROW()-6,$Q$7:$Q$60000,0))*1,"")</f>
        <v/>
      </c>
      <c r="X524">
        <f>IFERROR(INDEX($F$7:$F$60000,MATCH(ROW()-6,$Q$7:$Q$60000,0))*1,"")</f>
        <v/>
      </c>
      <c r="Y524">
        <f>IFERROR(INDEX($G$7:$G$60000,MATCH(ROW()-6,$Q$7:$Q$60000,0))*1,"")</f>
        <v/>
      </c>
      <c r="Z524">
        <f>IFERROR(INDEX($H$7:$H$60000,MATCH(ROW()-6,$Q$7:$Q$60000,0))*1,"")</f>
        <v/>
      </c>
      <c r="AA524">
        <f>IFERROR(INDEX($I$7:$I$60000,MATCH(ROW()-6,$Q$7:$Q$60000,0))*1,"")</f>
        <v/>
      </c>
      <c r="AB524">
        <f>IFERROR(INDEX($J$7:$J$60000,MATCH(ROW()-6,$Q$7:$Q$60000,0))*1,"")</f>
        <v/>
      </c>
      <c r="AC524">
        <f>IFERROR(INDEX($K$7:$K$60000,MATCH(ROW()-6,$Q$7:$Q$60000,0))*1,"")</f>
        <v/>
      </c>
      <c r="AF524" s="9">
        <f>IF(OR($S524="",$S523=""),"",IF($B$5="diff",($T524-$T523),LN($T524/$T523)))</f>
        <v/>
      </c>
      <c r="AG524" s="9">
        <f>IF(OR($S524="",$S523=""),"",IF($C$5="diff",(U524-U523),LN(U524/U523)))</f>
        <v/>
      </c>
      <c r="AH524" s="9">
        <f>IF(OR($S524="",$S523=""),"",IF($D$5="diff",(V524-V523),LN(V524/V523)))</f>
        <v/>
      </c>
      <c r="AI524" s="9">
        <f>IF(OR($S524="",$S523=""),"",IF($E$5="diff",(W524-W523),LN(W524/W523)))</f>
        <v/>
      </c>
      <c r="AJ524" s="9">
        <f>IF(OR($S524="",$S523=""),"",IF($F$5="diff",(X524-X523),LN(X524/X523)))</f>
        <v/>
      </c>
      <c r="AK524" s="9">
        <f>IF(OR($S524="",$S523=""),"",IF($G$5="diff",(Y524-Y523),LN(Y524/Y523)))</f>
        <v/>
      </c>
      <c r="AL524" s="9">
        <f>IF(OR($S524="",$S523=""),"",IF($H$5="diff",(Z524-Z523),LN(Z524/Z523)))</f>
        <v/>
      </c>
      <c r="AM524" s="9">
        <f>IF(OR($S524="",$S523=""),"",IF($I$5="diff",(AA524-AA523),LN(AA524/AA523)))</f>
        <v/>
      </c>
      <c r="AN524" s="9">
        <f>IF(OR($S524="",$S523=""),"",IF($J$5="diff",(AB524-AB523),LN(AB524/AB523)))</f>
        <v/>
      </c>
      <c r="AO524" s="9">
        <f>IF(OR($S524="",$S523=""),"",IF($K$5="diff",(AC524-AC523),LN(AC524/AC523)))</f>
        <v/>
      </c>
      <c r="AR524" s="9">
        <f>IF($AF524="","",$AU$13+$AU$4*AG524+$AU$5*AH524+$AU$6*AI524+$AU$7*AJ524+$AU$8*AK524+$AU$9*AL524+$AU$10*AM524+$AU$11*AN524+$AU$12*AO524)</f>
        <v/>
      </c>
      <c r="AY524" s="10">
        <f>IF(AND((ROW()-7)&gt;=$Q$5,(ROW()-6)&lt;=$Q$3),INDEX(LINEST(OFFSET(AF524,1-$Q$5,0,$Q$5,1),OFFSET(AG524,1-$Q$5,0,$Q$5,9),TRUE,TRUE),1,10)*$Q$4,"")</f>
        <v/>
      </c>
      <c r="AZ524" s="9">
        <f>IF(AND((ROW()-7)&gt;=$Q$5,(ROW()-6)&lt;=$Q$3),INDEX(LINEST(OFFSET(AF524,1-$Q$5,0,$Q$5,1),OFFSET(AG524,1-$Q$5,0,$Q$5,9),TRUE,TRUE),1,9),"")</f>
        <v/>
      </c>
      <c r="BA524" s="9">
        <f>IF(AND((ROW()-7)&gt;=$Q$5,(ROW()-6)&lt;=$Q$3),INDEX(LINEST(OFFSET(AF524,1-$Q$5,0,$Q$5,1),OFFSET(AG524,1-$Q$5,0,$Q$5,9),TRUE,TRUE),1,8),"")</f>
        <v/>
      </c>
      <c r="BB524" s="9">
        <f>IF(AND((ROW()-7)&gt;=$Q$5,(ROW()-6)&lt;=$Q$3),INDEX(LINEST(OFFSET(AF524,1-$Q$5,0,$Q$5,1),OFFSET(AG524,1-$Q$5,0,$Q$5,9),TRUE,TRUE),1,7),"")</f>
        <v/>
      </c>
      <c r="BC524" s="9">
        <f>IF(AND((ROW()-7)&gt;=$Q$5,(ROW()-6)&lt;=$Q$3),INDEX(LINEST(OFFSET(AF524,1-$Q$5,0,$Q$5,1),OFFSET(AG524,1-$Q$5,0,$Q$5,9),TRUE,TRUE),1,6),"")</f>
        <v/>
      </c>
      <c r="BD524" s="9">
        <f>IF(AND((ROW()-7)&gt;=$Q$5,(ROW()-6)&lt;=$Q$3),INDEX(LINEST(OFFSET(AF524,1-$Q$5,0,$Q$5,1),OFFSET(AG524,1-$Q$5,0,$Q$5,9),TRUE,TRUE),1,5),"")</f>
        <v/>
      </c>
      <c r="BE524" s="9">
        <f>IF(AND((ROW()-7)&gt;=$Q$5,(ROW()-6)&lt;=$Q$3),INDEX(LINEST(OFFSET(AF524,1-$Q$5,0,$Q$5,1),OFFSET(AG524,1-$Q$5,0,$Q$5,9),TRUE,TRUE),1,4),"")</f>
        <v/>
      </c>
      <c r="BF524" s="9">
        <f>IF(AND((ROW()-7)&gt;=$Q$5,(ROW()-6)&lt;=$Q$3),INDEX(LINEST(OFFSET(AF524,1-$Q$5,0,$Q$5,1),OFFSET(AG524,1-$Q$5,0,$Q$5,9),TRUE,TRUE),1,3),"")</f>
        <v/>
      </c>
      <c r="BG524" s="9">
        <f>IF(AND((ROW()-7)&gt;=$Q$5,(ROW()-6)&lt;=$Q$3),INDEX(LINEST(OFFSET(AF524,1-$Q$5,0,$Q$5,1),OFFSET(AG524,1-$Q$5,0,$Q$5,9),TRUE,TRUE),1,2),"")</f>
        <v/>
      </c>
      <c r="BH524" s="9">
        <f>IF(AND((ROW()-7)&gt;=$Q$5,(ROW()-6)&lt;=$Q$3),INDEX(LINEST(OFFSET(AF524,1-$Q$5,0,$Q$5,1),OFFSET(AG524,1-$Q$5,0,$Q$5,9),TRUE,TRUE),1,1),"")</f>
        <v/>
      </c>
      <c r="BI524" s="10">
        <f>IF(AND((ROW()-7)&gt;=$Q$5,(ROW()-6)&lt;=$Q$3),INDEX(LINEST(OFFSET(AF524,1-$Q$5,0,$Q$5,1),OFFSET(AG524,1-$Q$5,0,$Q$5,9),TRUE,TRUE),3,1),"")</f>
        <v/>
      </c>
      <c r="BL524" s="9">
        <f>IF(AND((ROW()-6)&lt;=$Q$3,ISNUMBER(AY523)),AY523/$Q$4+AZ523*AG524+BA523*AH524+BB523*AI524+BC523*AJ524+BD523*AK524+BE523*AL524+BF523*AM524+BG523*AN524+BH523*AO524,"")</f>
        <v/>
      </c>
      <c r="BM524">
        <f>IF(ISNUMBER(BL524),AVERAGE(OFFSET(AF523,1-$Q$5,0,$Q$5,1)),"")</f>
        <v/>
      </c>
      <c r="BN524">
        <f>IF(ISNUMBER(BL524),(AF524-BL524)^2,"")</f>
        <v/>
      </c>
      <c r="BO524">
        <f>IF(ISNUMBER(BL524),AF524^2,"")</f>
        <v/>
      </c>
      <c r="BP524">
        <f>IF(ISNUMBER(BL524),(AF524-BM524)^2,"")</f>
        <v/>
      </c>
    </row>
    <row r="525">
      <c r="O525">
        <f>IF($R525="","",IF($Q$1="Weekly",INT(($R525-2)/7),IF($Q$1="Quarterly",YEAR($R525)*4+ROUNDUP(MONTH($R525)/3),YEAR($R525)*12+MONTH($R525))))</f>
        <v/>
      </c>
      <c r="P525">
        <f>IF($R525="","",IF($R526="",1,IF($O525&lt;&gt;$O526,1,0)))</f>
        <v/>
      </c>
      <c r="Q525">
        <f>IF($P525=1,SUM($P$7:$P525),"")</f>
        <v/>
      </c>
      <c r="R525">
        <f>IF($A525="","",IF(ISNUMBER($A525),$A525,IFERROR(DATEVALUE($A525),NA())))</f>
        <v/>
      </c>
      <c r="S525" s="7">
        <f>IFERROR(INDEX($R$7:$R$60000,MATCH(ROW()-6,$Q$7:$Q$60000,0)),"")</f>
        <v/>
      </c>
      <c r="T525">
        <f>IFERROR(INDEX($B$7:$B$60000,MATCH(ROW()-6,$Q$7:$Q$60000,0))*1,"")</f>
        <v/>
      </c>
      <c r="U525">
        <f>IFERROR(INDEX($C$7:$C$60000,MATCH(ROW()-6,$Q$7:$Q$60000,0))*1,"")</f>
        <v/>
      </c>
      <c r="V525">
        <f>IFERROR(INDEX($D$7:$D$60000,MATCH(ROW()-6,$Q$7:$Q$60000,0))*1,"")</f>
        <v/>
      </c>
      <c r="W525">
        <f>IFERROR(INDEX($E$7:$E$60000,MATCH(ROW()-6,$Q$7:$Q$60000,0))*1,"")</f>
        <v/>
      </c>
      <c r="X525">
        <f>IFERROR(INDEX($F$7:$F$60000,MATCH(ROW()-6,$Q$7:$Q$60000,0))*1,"")</f>
        <v/>
      </c>
      <c r="Y525">
        <f>IFERROR(INDEX($G$7:$G$60000,MATCH(ROW()-6,$Q$7:$Q$60000,0))*1,"")</f>
        <v/>
      </c>
      <c r="Z525">
        <f>IFERROR(INDEX($H$7:$H$60000,MATCH(ROW()-6,$Q$7:$Q$60000,0))*1,"")</f>
        <v/>
      </c>
      <c r="AA525">
        <f>IFERROR(INDEX($I$7:$I$60000,MATCH(ROW()-6,$Q$7:$Q$60000,0))*1,"")</f>
        <v/>
      </c>
      <c r="AB525">
        <f>IFERROR(INDEX($J$7:$J$60000,MATCH(ROW()-6,$Q$7:$Q$60000,0))*1,"")</f>
        <v/>
      </c>
      <c r="AC525">
        <f>IFERROR(INDEX($K$7:$K$60000,MATCH(ROW()-6,$Q$7:$Q$60000,0))*1,"")</f>
        <v/>
      </c>
      <c r="AF525" s="9">
        <f>IF(OR($S525="",$S524=""),"",IF($B$5="diff",($T525-$T524),LN($T525/$T524)))</f>
        <v/>
      </c>
      <c r="AG525" s="9">
        <f>IF(OR($S525="",$S524=""),"",IF($C$5="diff",(U525-U524),LN(U525/U524)))</f>
        <v/>
      </c>
      <c r="AH525" s="9">
        <f>IF(OR($S525="",$S524=""),"",IF($D$5="diff",(V525-V524),LN(V525/V524)))</f>
        <v/>
      </c>
      <c r="AI525" s="9">
        <f>IF(OR($S525="",$S524=""),"",IF($E$5="diff",(W525-W524),LN(W525/W524)))</f>
        <v/>
      </c>
      <c r="AJ525" s="9">
        <f>IF(OR($S525="",$S524=""),"",IF($F$5="diff",(X525-X524),LN(X525/X524)))</f>
        <v/>
      </c>
      <c r="AK525" s="9">
        <f>IF(OR($S525="",$S524=""),"",IF($G$5="diff",(Y525-Y524),LN(Y525/Y524)))</f>
        <v/>
      </c>
      <c r="AL525" s="9">
        <f>IF(OR($S525="",$S524=""),"",IF($H$5="diff",(Z525-Z524),LN(Z525/Z524)))</f>
        <v/>
      </c>
      <c r="AM525" s="9">
        <f>IF(OR($S525="",$S524=""),"",IF($I$5="diff",(AA525-AA524),LN(AA525/AA524)))</f>
        <v/>
      </c>
      <c r="AN525" s="9">
        <f>IF(OR($S525="",$S524=""),"",IF($J$5="diff",(AB525-AB524),LN(AB525/AB524)))</f>
        <v/>
      </c>
      <c r="AO525" s="9">
        <f>IF(OR($S525="",$S524=""),"",IF($K$5="diff",(AC525-AC524),LN(AC525/AC524)))</f>
        <v/>
      </c>
      <c r="AR525" s="9">
        <f>IF($AF525="","",$AU$13+$AU$4*AG525+$AU$5*AH525+$AU$6*AI525+$AU$7*AJ525+$AU$8*AK525+$AU$9*AL525+$AU$10*AM525+$AU$11*AN525+$AU$12*AO525)</f>
        <v/>
      </c>
      <c r="AY525" s="10">
        <f>IF(AND((ROW()-7)&gt;=$Q$5,(ROW()-6)&lt;=$Q$3),INDEX(LINEST(OFFSET(AF525,1-$Q$5,0,$Q$5,1),OFFSET(AG525,1-$Q$5,0,$Q$5,9),TRUE,TRUE),1,10)*$Q$4,"")</f>
        <v/>
      </c>
      <c r="AZ525" s="9">
        <f>IF(AND((ROW()-7)&gt;=$Q$5,(ROW()-6)&lt;=$Q$3),INDEX(LINEST(OFFSET(AF525,1-$Q$5,0,$Q$5,1),OFFSET(AG525,1-$Q$5,0,$Q$5,9),TRUE,TRUE),1,9),"")</f>
        <v/>
      </c>
      <c r="BA525" s="9">
        <f>IF(AND((ROW()-7)&gt;=$Q$5,(ROW()-6)&lt;=$Q$3),INDEX(LINEST(OFFSET(AF525,1-$Q$5,0,$Q$5,1),OFFSET(AG525,1-$Q$5,0,$Q$5,9),TRUE,TRUE),1,8),"")</f>
        <v/>
      </c>
      <c r="BB525" s="9">
        <f>IF(AND((ROW()-7)&gt;=$Q$5,(ROW()-6)&lt;=$Q$3),INDEX(LINEST(OFFSET(AF525,1-$Q$5,0,$Q$5,1),OFFSET(AG525,1-$Q$5,0,$Q$5,9),TRUE,TRUE),1,7),"")</f>
        <v/>
      </c>
      <c r="BC525" s="9">
        <f>IF(AND((ROW()-7)&gt;=$Q$5,(ROW()-6)&lt;=$Q$3),INDEX(LINEST(OFFSET(AF525,1-$Q$5,0,$Q$5,1),OFFSET(AG525,1-$Q$5,0,$Q$5,9),TRUE,TRUE),1,6),"")</f>
        <v/>
      </c>
      <c r="BD525" s="9">
        <f>IF(AND((ROW()-7)&gt;=$Q$5,(ROW()-6)&lt;=$Q$3),INDEX(LINEST(OFFSET(AF525,1-$Q$5,0,$Q$5,1),OFFSET(AG525,1-$Q$5,0,$Q$5,9),TRUE,TRUE),1,5),"")</f>
        <v/>
      </c>
      <c r="BE525" s="9">
        <f>IF(AND((ROW()-7)&gt;=$Q$5,(ROW()-6)&lt;=$Q$3),INDEX(LINEST(OFFSET(AF525,1-$Q$5,0,$Q$5,1),OFFSET(AG525,1-$Q$5,0,$Q$5,9),TRUE,TRUE),1,4),"")</f>
        <v/>
      </c>
      <c r="BF525" s="9">
        <f>IF(AND((ROW()-7)&gt;=$Q$5,(ROW()-6)&lt;=$Q$3),INDEX(LINEST(OFFSET(AF525,1-$Q$5,0,$Q$5,1),OFFSET(AG525,1-$Q$5,0,$Q$5,9),TRUE,TRUE),1,3),"")</f>
        <v/>
      </c>
      <c r="BG525" s="9">
        <f>IF(AND((ROW()-7)&gt;=$Q$5,(ROW()-6)&lt;=$Q$3),INDEX(LINEST(OFFSET(AF525,1-$Q$5,0,$Q$5,1),OFFSET(AG525,1-$Q$5,0,$Q$5,9),TRUE,TRUE),1,2),"")</f>
        <v/>
      </c>
      <c r="BH525" s="9">
        <f>IF(AND((ROW()-7)&gt;=$Q$5,(ROW()-6)&lt;=$Q$3),INDEX(LINEST(OFFSET(AF525,1-$Q$5,0,$Q$5,1),OFFSET(AG525,1-$Q$5,0,$Q$5,9),TRUE,TRUE),1,1),"")</f>
        <v/>
      </c>
      <c r="BI525" s="10">
        <f>IF(AND((ROW()-7)&gt;=$Q$5,(ROW()-6)&lt;=$Q$3),INDEX(LINEST(OFFSET(AF525,1-$Q$5,0,$Q$5,1),OFFSET(AG525,1-$Q$5,0,$Q$5,9),TRUE,TRUE),3,1),"")</f>
        <v/>
      </c>
      <c r="BL525" s="9">
        <f>IF(AND((ROW()-6)&lt;=$Q$3,ISNUMBER(AY524)),AY524/$Q$4+AZ524*AG525+BA524*AH525+BB524*AI525+BC524*AJ525+BD524*AK525+BE524*AL525+BF524*AM525+BG524*AN525+BH524*AO525,"")</f>
        <v/>
      </c>
      <c r="BM525">
        <f>IF(ISNUMBER(BL525),AVERAGE(OFFSET(AF524,1-$Q$5,0,$Q$5,1)),"")</f>
        <v/>
      </c>
      <c r="BN525">
        <f>IF(ISNUMBER(BL525),(AF525-BL525)^2,"")</f>
        <v/>
      </c>
      <c r="BO525">
        <f>IF(ISNUMBER(BL525),AF525^2,"")</f>
        <v/>
      </c>
      <c r="BP525">
        <f>IF(ISNUMBER(BL525),(AF525-BM525)^2,"")</f>
        <v/>
      </c>
    </row>
    <row r="526">
      <c r="O526">
        <f>IF($R526="","",IF($Q$1="Weekly",INT(($R526-2)/7),IF($Q$1="Quarterly",YEAR($R526)*4+ROUNDUP(MONTH($R526)/3),YEAR($R526)*12+MONTH($R526))))</f>
        <v/>
      </c>
      <c r="P526">
        <f>IF($R526="","",IF($R527="",1,IF($O526&lt;&gt;$O527,1,0)))</f>
        <v/>
      </c>
      <c r="Q526">
        <f>IF($P526=1,SUM($P$7:$P526),"")</f>
        <v/>
      </c>
      <c r="R526">
        <f>IF($A526="","",IF(ISNUMBER($A526),$A526,IFERROR(DATEVALUE($A526),NA())))</f>
        <v/>
      </c>
      <c r="S526" s="7">
        <f>IFERROR(INDEX($R$7:$R$60000,MATCH(ROW()-6,$Q$7:$Q$60000,0)),"")</f>
        <v/>
      </c>
      <c r="T526">
        <f>IFERROR(INDEX($B$7:$B$60000,MATCH(ROW()-6,$Q$7:$Q$60000,0))*1,"")</f>
        <v/>
      </c>
      <c r="U526">
        <f>IFERROR(INDEX($C$7:$C$60000,MATCH(ROW()-6,$Q$7:$Q$60000,0))*1,"")</f>
        <v/>
      </c>
      <c r="V526">
        <f>IFERROR(INDEX($D$7:$D$60000,MATCH(ROW()-6,$Q$7:$Q$60000,0))*1,"")</f>
        <v/>
      </c>
      <c r="W526">
        <f>IFERROR(INDEX($E$7:$E$60000,MATCH(ROW()-6,$Q$7:$Q$60000,0))*1,"")</f>
        <v/>
      </c>
      <c r="X526">
        <f>IFERROR(INDEX($F$7:$F$60000,MATCH(ROW()-6,$Q$7:$Q$60000,0))*1,"")</f>
        <v/>
      </c>
      <c r="Y526">
        <f>IFERROR(INDEX($G$7:$G$60000,MATCH(ROW()-6,$Q$7:$Q$60000,0))*1,"")</f>
        <v/>
      </c>
      <c r="Z526">
        <f>IFERROR(INDEX($H$7:$H$60000,MATCH(ROW()-6,$Q$7:$Q$60000,0))*1,"")</f>
        <v/>
      </c>
      <c r="AA526">
        <f>IFERROR(INDEX($I$7:$I$60000,MATCH(ROW()-6,$Q$7:$Q$60000,0))*1,"")</f>
        <v/>
      </c>
      <c r="AB526">
        <f>IFERROR(INDEX($J$7:$J$60000,MATCH(ROW()-6,$Q$7:$Q$60000,0))*1,"")</f>
        <v/>
      </c>
      <c r="AC526">
        <f>IFERROR(INDEX($K$7:$K$60000,MATCH(ROW()-6,$Q$7:$Q$60000,0))*1,"")</f>
        <v/>
      </c>
      <c r="AF526" s="9">
        <f>IF(OR($S526="",$S525=""),"",IF($B$5="diff",($T526-$T525),LN($T526/$T525)))</f>
        <v/>
      </c>
      <c r="AG526" s="9">
        <f>IF(OR($S526="",$S525=""),"",IF($C$5="diff",(U526-U525),LN(U526/U525)))</f>
        <v/>
      </c>
      <c r="AH526" s="9">
        <f>IF(OR($S526="",$S525=""),"",IF($D$5="diff",(V526-V525),LN(V526/V525)))</f>
        <v/>
      </c>
      <c r="AI526" s="9">
        <f>IF(OR($S526="",$S525=""),"",IF($E$5="diff",(W526-W525),LN(W526/W525)))</f>
        <v/>
      </c>
      <c r="AJ526" s="9">
        <f>IF(OR($S526="",$S525=""),"",IF($F$5="diff",(X526-X525),LN(X526/X525)))</f>
        <v/>
      </c>
      <c r="AK526" s="9">
        <f>IF(OR($S526="",$S525=""),"",IF($G$5="diff",(Y526-Y525),LN(Y526/Y525)))</f>
        <v/>
      </c>
      <c r="AL526" s="9">
        <f>IF(OR($S526="",$S525=""),"",IF($H$5="diff",(Z526-Z525),LN(Z526/Z525)))</f>
        <v/>
      </c>
      <c r="AM526" s="9">
        <f>IF(OR($S526="",$S525=""),"",IF($I$5="diff",(AA526-AA525),LN(AA526/AA525)))</f>
        <v/>
      </c>
      <c r="AN526" s="9">
        <f>IF(OR($S526="",$S525=""),"",IF($J$5="diff",(AB526-AB525),LN(AB526/AB525)))</f>
        <v/>
      </c>
      <c r="AO526" s="9">
        <f>IF(OR($S526="",$S525=""),"",IF($K$5="diff",(AC526-AC525),LN(AC526/AC525)))</f>
        <v/>
      </c>
      <c r="AR526" s="9">
        <f>IF($AF526="","",$AU$13+$AU$4*AG526+$AU$5*AH526+$AU$6*AI526+$AU$7*AJ526+$AU$8*AK526+$AU$9*AL526+$AU$10*AM526+$AU$11*AN526+$AU$12*AO526)</f>
        <v/>
      </c>
      <c r="AY526" s="10">
        <f>IF(AND((ROW()-7)&gt;=$Q$5,(ROW()-6)&lt;=$Q$3),INDEX(LINEST(OFFSET(AF526,1-$Q$5,0,$Q$5,1),OFFSET(AG526,1-$Q$5,0,$Q$5,9),TRUE,TRUE),1,10)*$Q$4,"")</f>
        <v/>
      </c>
      <c r="AZ526" s="9">
        <f>IF(AND((ROW()-7)&gt;=$Q$5,(ROW()-6)&lt;=$Q$3),INDEX(LINEST(OFFSET(AF526,1-$Q$5,0,$Q$5,1),OFFSET(AG526,1-$Q$5,0,$Q$5,9),TRUE,TRUE),1,9),"")</f>
        <v/>
      </c>
      <c r="BA526" s="9">
        <f>IF(AND((ROW()-7)&gt;=$Q$5,(ROW()-6)&lt;=$Q$3),INDEX(LINEST(OFFSET(AF526,1-$Q$5,0,$Q$5,1),OFFSET(AG526,1-$Q$5,0,$Q$5,9),TRUE,TRUE),1,8),"")</f>
        <v/>
      </c>
      <c r="BB526" s="9">
        <f>IF(AND((ROW()-7)&gt;=$Q$5,(ROW()-6)&lt;=$Q$3),INDEX(LINEST(OFFSET(AF526,1-$Q$5,0,$Q$5,1),OFFSET(AG526,1-$Q$5,0,$Q$5,9),TRUE,TRUE),1,7),"")</f>
        <v/>
      </c>
      <c r="BC526" s="9">
        <f>IF(AND((ROW()-7)&gt;=$Q$5,(ROW()-6)&lt;=$Q$3),INDEX(LINEST(OFFSET(AF526,1-$Q$5,0,$Q$5,1),OFFSET(AG526,1-$Q$5,0,$Q$5,9),TRUE,TRUE),1,6),"")</f>
        <v/>
      </c>
      <c r="BD526" s="9">
        <f>IF(AND((ROW()-7)&gt;=$Q$5,(ROW()-6)&lt;=$Q$3),INDEX(LINEST(OFFSET(AF526,1-$Q$5,0,$Q$5,1),OFFSET(AG526,1-$Q$5,0,$Q$5,9),TRUE,TRUE),1,5),"")</f>
        <v/>
      </c>
      <c r="BE526" s="9">
        <f>IF(AND((ROW()-7)&gt;=$Q$5,(ROW()-6)&lt;=$Q$3),INDEX(LINEST(OFFSET(AF526,1-$Q$5,0,$Q$5,1),OFFSET(AG526,1-$Q$5,0,$Q$5,9),TRUE,TRUE),1,4),"")</f>
        <v/>
      </c>
      <c r="BF526" s="9">
        <f>IF(AND((ROW()-7)&gt;=$Q$5,(ROW()-6)&lt;=$Q$3),INDEX(LINEST(OFFSET(AF526,1-$Q$5,0,$Q$5,1),OFFSET(AG526,1-$Q$5,0,$Q$5,9),TRUE,TRUE),1,3),"")</f>
        <v/>
      </c>
      <c r="BG526" s="9">
        <f>IF(AND((ROW()-7)&gt;=$Q$5,(ROW()-6)&lt;=$Q$3),INDEX(LINEST(OFFSET(AF526,1-$Q$5,0,$Q$5,1),OFFSET(AG526,1-$Q$5,0,$Q$5,9),TRUE,TRUE),1,2),"")</f>
        <v/>
      </c>
      <c r="BH526" s="9">
        <f>IF(AND((ROW()-7)&gt;=$Q$5,(ROW()-6)&lt;=$Q$3),INDEX(LINEST(OFFSET(AF526,1-$Q$5,0,$Q$5,1),OFFSET(AG526,1-$Q$5,0,$Q$5,9),TRUE,TRUE),1,1),"")</f>
        <v/>
      </c>
      <c r="BI526" s="10">
        <f>IF(AND((ROW()-7)&gt;=$Q$5,(ROW()-6)&lt;=$Q$3),INDEX(LINEST(OFFSET(AF526,1-$Q$5,0,$Q$5,1),OFFSET(AG526,1-$Q$5,0,$Q$5,9),TRUE,TRUE),3,1),"")</f>
        <v/>
      </c>
      <c r="BL526" s="9">
        <f>IF(AND((ROW()-6)&lt;=$Q$3,ISNUMBER(AY525)),AY525/$Q$4+AZ525*AG526+BA525*AH526+BB525*AI526+BC525*AJ526+BD525*AK526+BE525*AL526+BF525*AM526+BG525*AN526+BH525*AO526,"")</f>
        <v/>
      </c>
      <c r="BM526">
        <f>IF(ISNUMBER(BL526),AVERAGE(OFFSET(AF525,1-$Q$5,0,$Q$5,1)),"")</f>
        <v/>
      </c>
      <c r="BN526">
        <f>IF(ISNUMBER(BL526),(AF526-BL526)^2,"")</f>
        <v/>
      </c>
      <c r="BO526">
        <f>IF(ISNUMBER(BL526),AF526^2,"")</f>
        <v/>
      </c>
      <c r="BP526">
        <f>IF(ISNUMBER(BL526),(AF526-BM526)^2,"")</f>
        <v/>
      </c>
    </row>
    <row r="527">
      <c r="O527">
        <f>IF($R527="","",IF($Q$1="Weekly",INT(($R527-2)/7),IF($Q$1="Quarterly",YEAR($R527)*4+ROUNDUP(MONTH($R527)/3),YEAR($R527)*12+MONTH($R527))))</f>
        <v/>
      </c>
      <c r="P527">
        <f>IF($R527="","",IF($R528="",1,IF($O527&lt;&gt;$O528,1,0)))</f>
        <v/>
      </c>
      <c r="Q527">
        <f>IF($P527=1,SUM($P$7:$P527),"")</f>
        <v/>
      </c>
      <c r="R527">
        <f>IF($A527="","",IF(ISNUMBER($A527),$A527,IFERROR(DATEVALUE($A527),NA())))</f>
        <v/>
      </c>
      <c r="S527" s="7">
        <f>IFERROR(INDEX($R$7:$R$60000,MATCH(ROW()-6,$Q$7:$Q$60000,0)),"")</f>
        <v/>
      </c>
      <c r="T527">
        <f>IFERROR(INDEX($B$7:$B$60000,MATCH(ROW()-6,$Q$7:$Q$60000,0))*1,"")</f>
        <v/>
      </c>
      <c r="U527">
        <f>IFERROR(INDEX($C$7:$C$60000,MATCH(ROW()-6,$Q$7:$Q$60000,0))*1,"")</f>
        <v/>
      </c>
      <c r="V527">
        <f>IFERROR(INDEX($D$7:$D$60000,MATCH(ROW()-6,$Q$7:$Q$60000,0))*1,"")</f>
        <v/>
      </c>
      <c r="W527">
        <f>IFERROR(INDEX($E$7:$E$60000,MATCH(ROW()-6,$Q$7:$Q$60000,0))*1,"")</f>
        <v/>
      </c>
      <c r="X527">
        <f>IFERROR(INDEX($F$7:$F$60000,MATCH(ROW()-6,$Q$7:$Q$60000,0))*1,"")</f>
        <v/>
      </c>
      <c r="Y527">
        <f>IFERROR(INDEX($G$7:$G$60000,MATCH(ROW()-6,$Q$7:$Q$60000,0))*1,"")</f>
        <v/>
      </c>
      <c r="Z527">
        <f>IFERROR(INDEX($H$7:$H$60000,MATCH(ROW()-6,$Q$7:$Q$60000,0))*1,"")</f>
        <v/>
      </c>
      <c r="AA527">
        <f>IFERROR(INDEX($I$7:$I$60000,MATCH(ROW()-6,$Q$7:$Q$60000,0))*1,"")</f>
        <v/>
      </c>
      <c r="AB527">
        <f>IFERROR(INDEX($J$7:$J$60000,MATCH(ROW()-6,$Q$7:$Q$60000,0))*1,"")</f>
        <v/>
      </c>
      <c r="AC527">
        <f>IFERROR(INDEX($K$7:$K$60000,MATCH(ROW()-6,$Q$7:$Q$60000,0))*1,"")</f>
        <v/>
      </c>
      <c r="AF527" s="9">
        <f>IF(OR($S527="",$S526=""),"",IF($B$5="diff",($T527-$T526),LN($T527/$T526)))</f>
        <v/>
      </c>
      <c r="AG527" s="9">
        <f>IF(OR($S527="",$S526=""),"",IF($C$5="diff",(U527-U526),LN(U527/U526)))</f>
        <v/>
      </c>
      <c r="AH527" s="9">
        <f>IF(OR($S527="",$S526=""),"",IF($D$5="diff",(V527-V526),LN(V527/V526)))</f>
        <v/>
      </c>
      <c r="AI527" s="9">
        <f>IF(OR($S527="",$S526=""),"",IF($E$5="diff",(W527-W526),LN(W527/W526)))</f>
        <v/>
      </c>
      <c r="AJ527" s="9">
        <f>IF(OR($S527="",$S526=""),"",IF($F$5="diff",(X527-X526),LN(X527/X526)))</f>
        <v/>
      </c>
      <c r="AK527" s="9">
        <f>IF(OR($S527="",$S526=""),"",IF($G$5="diff",(Y527-Y526),LN(Y527/Y526)))</f>
        <v/>
      </c>
      <c r="AL527" s="9">
        <f>IF(OR($S527="",$S526=""),"",IF($H$5="diff",(Z527-Z526),LN(Z527/Z526)))</f>
        <v/>
      </c>
      <c r="AM527" s="9">
        <f>IF(OR($S527="",$S526=""),"",IF($I$5="diff",(AA527-AA526),LN(AA527/AA526)))</f>
        <v/>
      </c>
      <c r="AN527" s="9">
        <f>IF(OR($S527="",$S526=""),"",IF($J$5="diff",(AB527-AB526),LN(AB527/AB526)))</f>
        <v/>
      </c>
      <c r="AO527" s="9">
        <f>IF(OR($S527="",$S526=""),"",IF($K$5="diff",(AC527-AC526),LN(AC527/AC526)))</f>
        <v/>
      </c>
      <c r="AR527" s="9">
        <f>IF($AF527="","",$AU$13+$AU$4*AG527+$AU$5*AH527+$AU$6*AI527+$AU$7*AJ527+$AU$8*AK527+$AU$9*AL527+$AU$10*AM527+$AU$11*AN527+$AU$12*AO527)</f>
        <v/>
      </c>
      <c r="AY527" s="10">
        <f>IF(AND((ROW()-7)&gt;=$Q$5,(ROW()-6)&lt;=$Q$3),INDEX(LINEST(OFFSET(AF527,1-$Q$5,0,$Q$5,1),OFFSET(AG527,1-$Q$5,0,$Q$5,9),TRUE,TRUE),1,10)*$Q$4,"")</f>
        <v/>
      </c>
      <c r="AZ527" s="9">
        <f>IF(AND((ROW()-7)&gt;=$Q$5,(ROW()-6)&lt;=$Q$3),INDEX(LINEST(OFFSET(AF527,1-$Q$5,0,$Q$5,1),OFFSET(AG527,1-$Q$5,0,$Q$5,9),TRUE,TRUE),1,9),"")</f>
        <v/>
      </c>
      <c r="BA527" s="9">
        <f>IF(AND((ROW()-7)&gt;=$Q$5,(ROW()-6)&lt;=$Q$3),INDEX(LINEST(OFFSET(AF527,1-$Q$5,0,$Q$5,1),OFFSET(AG527,1-$Q$5,0,$Q$5,9),TRUE,TRUE),1,8),"")</f>
        <v/>
      </c>
      <c r="BB527" s="9">
        <f>IF(AND((ROW()-7)&gt;=$Q$5,(ROW()-6)&lt;=$Q$3),INDEX(LINEST(OFFSET(AF527,1-$Q$5,0,$Q$5,1),OFFSET(AG527,1-$Q$5,0,$Q$5,9),TRUE,TRUE),1,7),"")</f>
        <v/>
      </c>
      <c r="BC527" s="9">
        <f>IF(AND((ROW()-7)&gt;=$Q$5,(ROW()-6)&lt;=$Q$3),INDEX(LINEST(OFFSET(AF527,1-$Q$5,0,$Q$5,1),OFFSET(AG527,1-$Q$5,0,$Q$5,9),TRUE,TRUE),1,6),"")</f>
        <v/>
      </c>
      <c r="BD527" s="9">
        <f>IF(AND((ROW()-7)&gt;=$Q$5,(ROW()-6)&lt;=$Q$3),INDEX(LINEST(OFFSET(AF527,1-$Q$5,0,$Q$5,1),OFFSET(AG527,1-$Q$5,0,$Q$5,9),TRUE,TRUE),1,5),"")</f>
        <v/>
      </c>
      <c r="BE527" s="9">
        <f>IF(AND((ROW()-7)&gt;=$Q$5,(ROW()-6)&lt;=$Q$3),INDEX(LINEST(OFFSET(AF527,1-$Q$5,0,$Q$5,1),OFFSET(AG527,1-$Q$5,0,$Q$5,9),TRUE,TRUE),1,4),"")</f>
        <v/>
      </c>
      <c r="BF527" s="9">
        <f>IF(AND((ROW()-7)&gt;=$Q$5,(ROW()-6)&lt;=$Q$3),INDEX(LINEST(OFFSET(AF527,1-$Q$5,0,$Q$5,1),OFFSET(AG527,1-$Q$5,0,$Q$5,9),TRUE,TRUE),1,3),"")</f>
        <v/>
      </c>
      <c r="BG527" s="9">
        <f>IF(AND((ROW()-7)&gt;=$Q$5,(ROW()-6)&lt;=$Q$3),INDEX(LINEST(OFFSET(AF527,1-$Q$5,0,$Q$5,1),OFFSET(AG527,1-$Q$5,0,$Q$5,9),TRUE,TRUE),1,2),"")</f>
        <v/>
      </c>
      <c r="BH527" s="9">
        <f>IF(AND((ROW()-7)&gt;=$Q$5,(ROW()-6)&lt;=$Q$3),INDEX(LINEST(OFFSET(AF527,1-$Q$5,0,$Q$5,1),OFFSET(AG527,1-$Q$5,0,$Q$5,9),TRUE,TRUE),1,1),"")</f>
        <v/>
      </c>
      <c r="BI527" s="10">
        <f>IF(AND((ROW()-7)&gt;=$Q$5,(ROW()-6)&lt;=$Q$3),INDEX(LINEST(OFFSET(AF527,1-$Q$5,0,$Q$5,1),OFFSET(AG527,1-$Q$5,0,$Q$5,9),TRUE,TRUE),3,1),"")</f>
        <v/>
      </c>
      <c r="BL527" s="9">
        <f>IF(AND((ROW()-6)&lt;=$Q$3,ISNUMBER(AY526)),AY526/$Q$4+AZ526*AG527+BA526*AH527+BB526*AI527+BC526*AJ527+BD526*AK527+BE526*AL527+BF526*AM527+BG526*AN527+BH526*AO527,"")</f>
        <v/>
      </c>
      <c r="BM527">
        <f>IF(ISNUMBER(BL527),AVERAGE(OFFSET(AF526,1-$Q$5,0,$Q$5,1)),"")</f>
        <v/>
      </c>
      <c r="BN527">
        <f>IF(ISNUMBER(BL527),(AF527-BL527)^2,"")</f>
        <v/>
      </c>
      <c r="BO527">
        <f>IF(ISNUMBER(BL527),AF527^2,"")</f>
        <v/>
      </c>
      <c r="BP527">
        <f>IF(ISNUMBER(BL527),(AF527-BM527)^2,"")</f>
        <v/>
      </c>
    </row>
    <row r="528">
      <c r="O528">
        <f>IF($R528="","",IF($Q$1="Weekly",INT(($R528-2)/7),IF($Q$1="Quarterly",YEAR($R528)*4+ROUNDUP(MONTH($R528)/3),YEAR($R528)*12+MONTH($R528))))</f>
        <v/>
      </c>
      <c r="P528">
        <f>IF($R528="","",IF($R529="",1,IF($O528&lt;&gt;$O529,1,0)))</f>
        <v/>
      </c>
      <c r="Q528">
        <f>IF($P528=1,SUM($P$7:$P528),"")</f>
        <v/>
      </c>
      <c r="R528">
        <f>IF($A528="","",IF(ISNUMBER($A528),$A528,IFERROR(DATEVALUE($A528),NA())))</f>
        <v/>
      </c>
      <c r="S528" s="7">
        <f>IFERROR(INDEX($R$7:$R$60000,MATCH(ROW()-6,$Q$7:$Q$60000,0)),"")</f>
        <v/>
      </c>
      <c r="T528">
        <f>IFERROR(INDEX($B$7:$B$60000,MATCH(ROW()-6,$Q$7:$Q$60000,0))*1,"")</f>
        <v/>
      </c>
      <c r="U528">
        <f>IFERROR(INDEX($C$7:$C$60000,MATCH(ROW()-6,$Q$7:$Q$60000,0))*1,"")</f>
        <v/>
      </c>
      <c r="V528">
        <f>IFERROR(INDEX($D$7:$D$60000,MATCH(ROW()-6,$Q$7:$Q$60000,0))*1,"")</f>
        <v/>
      </c>
      <c r="W528">
        <f>IFERROR(INDEX($E$7:$E$60000,MATCH(ROW()-6,$Q$7:$Q$60000,0))*1,"")</f>
        <v/>
      </c>
      <c r="X528">
        <f>IFERROR(INDEX($F$7:$F$60000,MATCH(ROW()-6,$Q$7:$Q$60000,0))*1,"")</f>
        <v/>
      </c>
      <c r="Y528">
        <f>IFERROR(INDEX($G$7:$G$60000,MATCH(ROW()-6,$Q$7:$Q$60000,0))*1,"")</f>
        <v/>
      </c>
      <c r="Z528">
        <f>IFERROR(INDEX($H$7:$H$60000,MATCH(ROW()-6,$Q$7:$Q$60000,0))*1,"")</f>
        <v/>
      </c>
      <c r="AA528">
        <f>IFERROR(INDEX($I$7:$I$60000,MATCH(ROW()-6,$Q$7:$Q$60000,0))*1,"")</f>
        <v/>
      </c>
      <c r="AB528">
        <f>IFERROR(INDEX($J$7:$J$60000,MATCH(ROW()-6,$Q$7:$Q$60000,0))*1,"")</f>
        <v/>
      </c>
      <c r="AC528">
        <f>IFERROR(INDEX($K$7:$K$60000,MATCH(ROW()-6,$Q$7:$Q$60000,0))*1,"")</f>
        <v/>
      </c>
      <c r="AF528" s="9">
        <f>IF(OR($S528="",$S527=""),"",IF($B$5="diff",($T528-$T527),LN($T528/$T527)))</f>
        <v/>
      </c>
      <c r="AG528" s="9">
        <f>IF(OR($S528="",$S527=""),"",IF($C$5="diff",(U528-U527),LN(U528/U527)))</f>
        <v/>
      </c>
      <c r="AH528" s="9">
        <f>IF(OR($S528="",$S527=""),"",IF($D$5="diff",(V528-V527),LN(V528/V527)))</f>
        <v/>
      </c>
      <c r="AI528" s="9">
        <f>IF(OR($S528="",$S527=""),"",IF($E$5="diff",(W528-W527),LN(W528/W527)))</f>
        <v/>
      </c>
      <c r="AJ528" s="9">
        <f>IF(OR($S528="",$S527=""),"",IF($F$5="diff",(X528-X527),LN(X528/X527)))</f>
        <v/>
      </c>
      <c r="AK528" s="9">
        <f>IF(OR($S528="",$S527=""),"",IF($G$5="diff",(Y528-Y527),LN(Y528/Y527)))</f>
        <v/>
      </c>
      <c r="AL528" s="9">
        <f>IF(OR($S528="",$S527=""),"",IF($H$5="diff",(Z528-Z527),LN(Z528/Z527)))</f>
        <v/>
      </c>
      <c r="AM528" s="9">
        <f>IF(OR($S528="",$S527=""),"",IF($I$5="diff",(AA528-AA527),LN(AA528/AA527)))</f>
        <v/>
      </c>
      <c r="AN528" s="9">
        <f>IF(OR($S528="",$S527=""),"",IF($J$5="diff",(AB528-AB527),LN(AB528/AB527)))</f>
        <v/>
      </c>
      <c r="AO528" s="9">
        <f>IF(OR($S528="",$S527=""),"",IF($K$5="diff",(AC528-AC527),LN(AC528/AC527)))</f>
        <v/>
      </c>
      <c r="AR528" s="9">
        <f>IF($AF528="","",$AU$13+$AU$4*AG528+$AU$5*AH528+$AU$6*AI528+$AU$7*AJ528+$AU$8*AK528+$AU$9*AL528+$AU$10*AM528+$AU$11*AN528+$AU$12*AO528)</f>
        <v/>
      </c>
      <c r="AY528" s="10">
        <f>IF(AND((ROW()-7)&gt;=$Q$5,(ROW()-6)&lt;=$Q$3),INDEX(LINEST(OFFSET(AF528,1-$Q$5,0,$Q$5,1),OFFSET(AG528,1-$Q$5,0,$Q$5,9),TRUE,TRUE),1,10)*$Q$4,"")</f>
        <v/>
      </c>
      <c r="AZ528" s="9">
        <f>IF(AND((ROW()-7)&gt;=$Q$5,(ROW()-6)&lt;=$Q$3),INDEX(LINEST(OFFSET(AF528,1-$Q$5,0,$Q$5,1),OFFSET(AG528,1-$Q$5,0,$Q$5,9),TRUE,TRUE),1,9),"")</f>
        <v/>
      </c>
      <c r="BA528" s="9">
        <f>IF(AND((ROW()-7)&gt;=$Q$5,(ROW()-6)&lt;=$Q$3),INDEX(LINEST(OFFSET(AF528,1-$Q$5,0,$Q$5,1),OFFSET(AG528,1-$Q$5,0,$Q$5,9),TRUE,TRUE),1,8),"")</f>
        <v/>
      </c>
      <c r="BB528" s="9">
        <f>IF(AND((ROW()-7)&gt;=$Q$5,(ROW()-6)&lt;=$Q$3),INDEX(LINEST(OFFSET(AF528,1-$Q$5,0,$Q$5,1),OFFSET(AG528,1-$Q$5,0,$Q$5,9),TRUE,TRUE),1,7),"")</f>
        <v/>
      </c>
      <c r="BC528" s="9">
        <f>IF(AND((ROW()-7)&gt;=$Q$5,(ROW()-6)&lt;=$Q$3),INDEX(LINEST(OFFSET(AF528,1-$Q$5,0,$Q$5,1),OFFSET(AG528,1-$Q$5,0,$Q$5,9),TRUE,TRUE),1,6),"")</f>
        <v/>
      </c>
      <c r="BD528" s="9">
        <f>IF(AND((ROW()-7)&gt;=$Q$5,(ROW()-6)&lt;=$Q$3),INDEX(LINEST(OFFSET(AF528,1-$Q$5,0,$Q$5,1),OFFSET(AG528,1-$Q$5,0,$Q$5,9),TRUE,TRUE),1,5),"")</f>
        <v/>
      </c>
      <c r="BE528" s="9">
        <f>IF(AND((ROW()-7)&gt;=$Q$5,(ROW()-6)&lt;=$Q$3),INDEX(LINEST(OFFSET(AF528,1-$Q$5,0,$Q$5,1),OFFSET(AG528,1-$Q$5,0,$Q$5,9),TRUE,TRUE),1,4),"")</f>
        <v/>
      </c>
      <c r="BF528" s="9">
        <f>IF(AND((ROW()-7)&gt;=$Q$5,(ROW()-6)&lt;=$Q$3),INDEX(LINEST(OFFSET(AF528,1-$Q$5,0,$Q$5,1),OFFSET(AG528,1-$Q$5,0,$Q$5,9),TRUE,TRUE),1,3),"")</f>
        <v/>
      </c>
      <c r="BG528" s="9">
        <f>IF(AND((ROW()-7)&gt;=$Q$5,(ROW()-6)&lt;=$Q$3),INDEX(LINEST(OFFSET(AF528,1-$Q$5,0,$Q$5,1),OFFSET(AG528,1-$Q$5,0,$Q$5,9),TRUE,TRUE),1,2),"")</f>
        <v/>
      </c>
      <c r="BH528" s="9">
        <f>IF(AND((ROW()-7)&gt;=$Q$5,(ROW()-6)&lt;=$Q$3),INDEX(LINEST(OFFSET(AF528,1-$Q$5,0,$Q$5,1),OFFSET(AG528,1-$Q$5,0,$Q$5,9),TRUE,TRUE),1,1),"")</f>
        <v/>
      </c>
      <c r="BI528" s="10">
        <f>IF(AND((ROW()-7)&gt;=$Q$5,(ROW()-6)&lt;=$Q$3),INDEX(LINEST(OFFSET(AF528,1-$Q$5,0,$Q$5,1),OFFSET(AG528,1-$Q$5,0,$Q$5,9),TRUE,TRUE),3,1),"")</f>
        <v/>
      </c>
      <c r="BL528" s="9">
        <f>IF(AND((ROW()-6)&lt;=$Q$3,ISNUMBER(AY527)),AY527/$Q$4+AZ527*AG528+BA527*AH528+BB527*AI528+BC527*AJ528+BD527*AK528+BE527*AL528+BF527*AM528+BG527*AN528+BH527*AO528,"")</f>
        <v/>
      </c>
      <c r="BM528">
        <f>IF(ISNUMBER(BL528),AVERAGE(OFFSET(AF527,1-$Q$5,0,$Q$5,1)),"")</f>
        <v/>
      </c>
      <c r="BN528">
        <f>IF(ISNUMBER(BL528),(AF528-BL528)^2,"")</f>
        <v/>
      </c>
      <c r="BO528">
        <f>IF(ISNUMBER(BL528),AF528^2,"")</f>
        <v/>
      </c>
      <c r="BP528">
        <f>IF(ISNUMBER(BL528),(AF528-BM528)^2,"")</f>
        <v/>
      </c>
    </row>
    <row r="529">
      <c r="O529">
        <f>IF($R529="","",IF($Q$1="Weekly",INT(($R529-2)/7),IF($Q$1="Quarterly",YEAR($R529)*4+ROUNDUP(MONTH($R529)/3),YEAR($R529)*12+MONTH($R529))))</f>
        <v/>
      </c>
      <c r="P529">
        <f>IF($R529="","",IF($R530="",1,IF($O529&lt;&gt;$O530,1,0)))</f>
        <v/>
      </c>
      <c r="Q529">
        <f>IF($P529=1,SUM($P$7:$P529),"")</f>
        <v/>
      </c>
      <c r="R529">
        <f>IF($A529="","",IF(ISNUMBER($A529),$A529,IFERROR(DATEVALUE($A529),NA())))</f>
        <v/>
      </c>
      <c r="S529" s="7">
        <f>IFERROR(INDEX($R$7:$R$60000,MATCH(ROW()-6,$Q$7:$Q$60000,0)),"")</f>
        <v/>
      </c>
      <c r="T529">
        <f>IFERROR(INDEX($B$7:$B$60000,MATCH(ROW()-6,$Q$7:$Q$60000,0))*1,"")</f>
        <v/>
      </c>
      <c r="U529">
        <f>IFERROR(INDEX($C$7:$C$60000,MATCH(ROW()-6,$Q$7:$Q$60000,0))*1,"")</f>
        <v/>
      </c>
      <c r="V529">
        <f>IFERROR(INDEX($D$7:$D$60000,MATCH(ROW()-6,$Q$7:$Q$60000,0))*1,"")</f>
        <v/>
      </c>
      <c r="W529">
        <f>IFERROR(INDEX($E$7:$E$60000,MATCH(ROW()-6,$Q$7:$Q$60000,0))*1,"")</f>
        <v/>
      </c>
      <c r="X529">
        <f>IFERROR(INDEX($F$7:$F$60000,MATCH(ROW()-6,$Q$7:$Q$60000,0))*1,"")</f>
        <v/>
      </c>
      <c r="Y529">
        <f>IFERROR(INDEX($G$7:$G$60000,MATCH(ROW()-6,$Q$7:$Q$60000,0))*1,"")</f>
        <v/>
      </c>
      <c r="Z529">
        <f>IFERROR(INDEX($H$7:$H$60000,MATCH(ROW()-6,$Q$7:$Q$60000,0))*1,"")</f>
        <v/>
      </c>
      <c r="AA529">
        <f>IFERROR(INDEX($I$7:$I$60000,MATCH(ROW()-6,$Q$7:$Q$60000,0))*1,"")</f>
        <v/>
      </c>
      <c r="AB529">
        <f>IFERROR(INDEX($J$7:$J$60000,MATCH(ROW()-6,$Q$7:$Q$60000,0))*1,"")</f>
        <v/>
      </c>
      <c r="AC529">
        <f>IFERROR(INDEX($K$7:$K$60000,MATCH(ROW()-6,$Q$7:$Q$60000,0))*1,"")</f>
        <v/>
      </c>
      <c r="AF529" s="9">
        <f>IF(OR($S529="",$S528=""),"",IF($B$5="diff",($T529-$T528),LN($T529/$T528)))</f>
        <v/>
      </c>
      <c r="AG529" s="9">
        <f>IF(OR($S529="",$S528=""),"",IF($C$5="diff",(U529-U528),LN(U529/U528)))</f>
        <v/>
      </c>
      <c r="AH529" s="9">
        <f>IF(OR($S529="",$S528=""),"",IF($D$5="diff",(V529-V528),LN(V529/V528)))</f>
        <v/>
      </c>
      <c r="AI529" s="9">
        <f>IF(OR($S529="",$S528=""),"",IF($E$5="diff",(W529-W528),LN(W529/W528)))</f>
        <v/>
      </c>
      <c r="AJ529" s="9">
        <f>IF(OR($S529="",$S528=""),"",IF($F$5="diff",(X529-X528),LN(X529/X528)))</f>
        <v/>
      </c>
      <c r="AK529" s="9">
        <f>IF(OR($S529="",$S528=""),"",IF($G$5="diff",(Y529-Y528),LN(Y529/Y528)))</f>
        <v/>
      </c>
      <c r="AL529" s="9">
        <f>IF(OR($S529="",$S528=""),"",IF($H$5="diff",(Z529-Z528),LN(Z529/Z528)))</f>
        <v/>
      </c>
      <c r="AM529" s="9">
        <f>IF(OR($S529="",$S528=""),"",IF($I$5="diff",(AA529-AA528),LN(AA529/AA528)))</f>
        <v/>
      </c>
      <c r="AN529" s="9">
        <f>IF(OR($S529="",$S528=""),"",IF($J$5="diff",(AB529-AB528),LN(AB529/AB528)))</f>
        <v/>
      </c>
      <c r="AO529" s="9">
        <f>IF(OR($S529="",$S528=""),"",IF($K$5="diff",(AC529-AC528),LN(AC529/AC528)))</f>
        <v/>
      </c>
      <c r="AR529" s="9">
        <f>IF($AF529="","",$AU$13+$AU$4*AG529+$AU$5*AH529+$AU$6*AI529+$AU$7*AJ529+$AU$8*AK529+$AU$9*AL529+$AU$10*AM529+$AU$11*AN529+$AU$12*AO529)</f>
        <v/>
      </c>
      <c r="AY529" s="10">
        <f>IF(AND((ROW()-7)&gt;=$Q$5,(ROW()-6)&lt;=$Q$3),INDEX(LINEST(OFFSET(AF529,1-$Q$5,0,$Q$5,1),OFFSET(AG529,1-$Q$5,0,$Q$5,9),TRUE,TRUE),1,10)*$Q$4,"")</f>
        <v/>
      </c>
      <c r="AZ529" s="9">
        <f>IF(AND((ROW()-7)&gt;=$Q$5,(ROW()-6)&lt;=$Q$3),INDEX(LINEST(OFFSET(AF529,1-$Q$5,0,$Q$5,1),OFFSET(AG529,1-$Q$5,0,$Q$5,9),TRUE,TRUE),1,9),"")</f>
        <v/>
      </c>
      <c r="BA529" s="9">
        <f>IF(AND((ROW()-7)&gt;=$Q$5,(ROW()-6)&lt;=$Q$3),INDEX(LINEST(OFFSET(AF529,1-$Q$5,0,$Q$5,1),OFFSET(AG529,1-$Q$5,0,$Q$5,9),TRUE,TRUE),1,8),"")</f>
        <v/>
      </c>
      <c r="BB529" s="9">
        <f>IF(AND((ROW()-7)&gt;=$Q$5,(ROW()-6)&lt;=$Q$3),INDEX(LINEST(OFFSET(AF529,1-$Q$5,0,$Q$5,1),OFFSET(AG529,1-$Q$5,0,$Q$5,9),TRUE,TRUE),1,7),"")</f>
        <v/>
      </c>
      <c r="BC529" s="9">
        <f>IF(AND((ROW()-7)&gt;=$Q$5,(ROW()-6)&lt;=$Q$3),INDEX(LINEST(OFFSET(AF529,1-$Q$5,0,$Q$5,1),OFFSET(AG529,1-$Q$5,0,$Q$5,9),TRUE,TRUE),1,6),"")</f>
        <v/>
      </c>
      <c r="BD529" s="9">
        <f>IF(AND((ROW()-7)&gt;=$Q$5,(ROW()-6)&lt;=$Q$3),INDEX(LINEST(OFFSET(AF529,1-$Q$5,0,$Q$5,1),OFFSET(AG529,1-$Q$5,0,$Q$5,9),TRUE,TRUE),1,5),"")</f>
        <v/>
      </c>
      <c r="BE529" s="9">
        <f>IF(AND((ROW()-7)&gt;=$Q$5,(ROW()-6)&lt;=$Q$3),INDEX(LINEST(OFFSET(AF529,1-$Q$5,0,$Q$5,1),OFFSET(AG529,1-$Q$5,0,$Q$5,9),TRUE,TRUE),1,4),"")</f>
        <v/>
      </c>
      <c r="BF529" s="9">
        <f>IF(AND((ROW()-7)&gt;=$Q$5,(ROW()-6)&lt;=$Q$3),INDEX(LINEST(OFFSET(AF529,1-$Q$5,0,$Q$5,1),OFFSET(AG529,1-$Q$5,0,$Q$5,9),TRUE,TRUE),1,3),"")</f>
        <v/>
      </c>
      <c r="BG529" s="9">
        <f>IF(AND((ROW()-7)&gt;=$Q$5,(ROW()-6)&lt;=$Q$3),INDEX(LINEST(OFFSET(AF529,1-$Q$5,0,$Q$5,1),OFFSET(AG529,1-$Q$5,0,$Q$5,9),TRUE,TRUE),1,2),"")</f>
        <v/>
      </c>
      <c r="BH529" s="9">
        <f>IF(AND((ROW()-7)&gt;=$Q$5,(ROW()-6)&lt;=$Q$3),INDEX(LINEST(OFFSET(AF529,1-$Q$5,0,$Q$5,1),OFFSET(AG529,1-$Q$5,0,$Q$5,9),TRUE,TRUE),1,1),"")</f>
        <v/>
      </c>
      <c r="BI529" s="10">
        <f>IF(AND((ROW()-7)&gt;=$Q$5,(ROW()-6)&lt;=$Q$3),INDEX(LINEST(OFFSET(AF529,1-$Q$5,0,$Q$5,1),OFFSET(AG529,1-$Q$5,0,$Q$5,9),TRUE,TRUE),3,1),"")</f>
        <v/>
      </c>
      <c r="BL529" s="9">
        <f>IF(AND((ROW()-6)&lt;=$Q$3,ISNUMBER(AY528)),AY528/$Q$4+AZ528*AG529+BA528*AH529+BB528*AI529+BC528*AJ529+BD528*AK529+BE528*AL529+BF528*AM529+BG528*AN529+BH528*AO529,"")</f>
        <v/>
      </c>
      <c r="BM529">
        <f>IF(ISNUMBER(BL529),AVERAGE(OFFSET(AF528,1-$Q$5,0,$Q$5,1)),"")</f>
        <v/>
      </c>
      <c r="BN529">
        <f>IF(ISNUMBER(BL529),(AF529-BL529)^2,"")</f>
        <v/>
      </c>
      <c r="BO529">
        <f>IF(ISNUMBER(BL529),AF529^2,"")</f>
        <v/>
      </c>
      <c r="BP529">
        <f>IF(ISNUMBER(BL529),(AF529-BM529)^2,"")</f>
        <v/>
      </c>
    </row>
    <row r="530">
      <c r="O530">
        <f>IF($R530="","",IF($Q$1="Weekly",INT(($R530-2)/7),IF($Q$1="Quarterly",YEAR($R530)*4+ROUNDUP(MONTH($R530)/3),YEAR($R530)*12+MONTH($R530))))</f>
        <v/>
      </c>
      <c r="P530">
        <f>IF($R530="","",IF($R531="",1,IF($O530&lt;&gt;$O531,1,0)))</f>
        <v/>
      </c>
      <c r="Q530">
        <f>IF($P530=1,SUM($P$7:$P530),"")</f>
        <v/>
      </c>
      <c r="R530">
        <f>IF($A530="","",IF(ISNUMBER($A530),$A530,IFERROR(DATEVALUE($A530),NA())))</f>
        <v/>
      </c>
      <c r="S530" s="7">
        <f>IFERROR(INDEX($R$7:$R$60000,MATCH(ROW()-6,$Q$7:$Q$60000,0)),"")</f>
        <v/>
      </c>
      <c r="T530">
        <f>IFERROR(INDEX($B$7:$B$60000,MATCH(ROW()-6,$Q$7:$Q$60000,0))*1,"")</f>
        <v/>
      </c>
      <c r="U530">
        <f>IFERROR(INDEX($C$7:$C$60000,MATCH(ROW()-6,$Q$7:$Q$60000,0))*1,"")</f>
        <v/>
      </c>
      <c r="V530">
        <f>IFERROR(INDEX($D$7:$D$60000,MATCH(ROW()-6,$Q$7:$Q$60000,0))*1,"")</f>
        <v/>
      </c>
      <c r="W530">
        <f>IFERROR(INDEX($E$7:$E$60000,MATCH(ROW()-6,$Q$7:$Q$60000,0))*1,"")</f>
        <v/>
      </c>
      <c r="X530">
        <f>IFERROR(INDEX($F$7:$F$60000,MATCH(ROW()-6,$Q$7:$Q$60000,0))*1,"")</f>
        <v/>
      </c>
      <c r="Y530">
        <f>IFERROR(INDEX($G$7:$G$60000,MATCH(ROW()-6,$Q$7:$Q$60000,0))*1,"")</f>
        <v/>
      </c>
      <c r="Z530">
        <f>IFERROR(INDEX($H$7:$H$60000,MATCH(ROW()-6,$Q$7:$Q$60000,0))*1,"")</f>
        <v/>
      </c>
      <c r="AA530">
        <f>IFERROR(INDEX($I$7:$I$60000,MATCH(ROW()-6,$Q$7:$Q$60000,0))*1,"")</f>
        <v/>
      </c>
      <c r="AB530">
        <f>IFERROR(INDEX($J$7:$J$60000,MATCH(ROW()-6,$Q$7:$Q$60000,0))*1,"")</f>
        <v/>
      </c>
      <c r="AC530">
        <f>IFERROR(INDEX($K$7:$K$60000,MATCH(ROW()-6,$Q$7:$Q$60000,0))*1,"")</f>
        <v/>
      </c>
      <c r="AF530" s="9">
        <f>IF(OR($S530="",$S529=""),"",IF($B$5="diff",($T530-$T529),LN($T530/$T529)))</f>
        <v/>
      </c>
      <c r="AG530" s="9">
        <f>IF(OR($S530="",$S529=""),"",IF($C$5="diff",(U530-U529),LN(U530/U529)))</f>
        <v/>
      </c>
      <c r="AH530" s="9">
        <f>IF(OR($S530="",$S529=""),"",IF($D$5="diff",(V530-V529),LN(V530/V529)))</f>
        <v/>
      </c>
      <c r="AI530" s="9">
        <f>IF(OR($S530="",$S529=""),"",IF($E$5="diff",(W530-W529),LN(W530/W529)))</f>
        <v/>
      </c>
      <c r="AJ530" s="9">
        <f>IF(OR($S530="",$S529=""),"",IF($F$5="diff",(X530-X529),LN(X530/X529)))</f>
        <v/>
      </c>
      <c r="AK530" s="9">
        <f>IF(OR($S530="",$S529=""),"",IF($G$5="diff",(Y530-Y529),LN(Y530/Y529)))</f>
        <v/>
      </c>
      <c r="AL530" s="9">
        <f>IF(OR($S530="",$S529=""),"",IF($H$5="diff",(Z530-Z529),LN(Z530/Z529)))</f>
        <v/>
      </c>
      <c r="AM530" s="9">
        <f>IF(OR($S530="",$S529=""),"",IF($I$5="diff",(AA530-AA529),LN(AA530/AA529)))</f>
        <v/>
      </c>
      <c r="AN530" s="9">
        <f>IF(OR($S530="",$S529=""),"",IF($J$5="diff",(AB530-AB529),LN(AB530/AB529)))</f>
        <v/>
      </c>
      <c r="AO530" s="9">
        <f>IF(OR($S530="",$S529=""),"",IF($K$5="diff",(AC530-AC529),LN(AC530/AC529)))</f>
        <v/>
      </c>
      <c r="AR530" s="9">
        <f>IF($AF530="","",$AU$13+$AU$4*AG530+$AU$5*AH530+$AU$6*AI530+$AU$7*AJ530+$AU$8*AK530+$AU$9*AL530+$AU$10*AM530+$AU$11*AN530+$AU$12*AO530)</f>
        <v/>
      </c>
      <c r="AY530" s="10">
        <f>IF(AND((ROW()-7)&gt;=$Q$5,(ROW()-6)&lt;=$Q$3),INDEX(LINEST(OFFSET(AF530,1-$Q$5,0,$Q$5,1),OFFSET(AG530,1-$Q$5,0,$Q$5,9),TRUE,TRUE),1,10)*$Q$4,"")</f>
        <v/>
      </c>
      <c r="AZ530" s="9">
        <f>IF(AND((ROW()-7)&gt;=$Q$5,(ROW()-6)&lt;=$Q$3),INDEX(LINEST(OFFSET(AF530,1-$Q$5,0,$Q$5,1),OFFSET(AG530,1-$Q$5,0,$Q$5,9),TRUE,TRUE),1,9),"")</f>
        <v/>
      </c>
      <c r="BA530" s="9">
        <f>IF(AND((ROW()-7)&gt;=$Q$5,(ROW()-6)&lt;=$Q$3),INDEX(LINEST(OFFSET(AF530,1-$Q$5,0,$Q$5,1),OFFSET(AG530,1-$Q$5,0,$Q$5,9),TRUE,TRUE),1,8),"")</f>
        <v/>
      </c>
      <c r="BB530" s="9">
        <f>IF(AND((ROW()-7)&gt;=$Q$5,(ROW()-6)&lt;=$Q$3),INDEX(LINEST(OFFSET(AF530,1-$Q$5,0,$Q$5,1),OFFSET(AG530,1-$Q$5,0,$Q$5,9),TRUE,TRUE),1,7),"")</f>
        <v/>
      </c>
      <c r="BC530" s="9">
        <f>IF(AND((ROW()-7)&gt;=$Q$5,(ROW()-6)&lt;=$Q$3),INDEX(LINEST(OFFSET(AF530,1-$Q$5,0,$Q$5,1),OFFSET(AG530,1-$Q$5,0,$Q$5,9),TRUE,TRUE),1,6),"")</f>
        <v/>
      </c>
      <c r="BD530" s="9">
        <f>IF(AND((ROW()-7)&gt;=$Q$5,(ROW()-6)&lt;=$Q$3),INDEX(LINEST(OFFSET(AF530,1-$Q$5,0,$Q$5,1),OFFSET(AG530,1-$Q$5,0,$Q$5,9),TRUE,TRUE),1,5),"")</f>
        <v/>
      </c>
      <c r="BE530" s="9">
        <f>IF(AND((ROW()-7)&gt;=$Q$5,(ROW()-6)&lt;=$Q$3),INDEX(LINEST(OFFSET(AF530,1-$Q$5,0,$Q$5,1),OFFSET(AG530,1-$Q$5,0,$Q$5,9),TRUE,TRUE),1,4),"")</f>
        <v/>
      </c>
      <c r="BF530" s="9">
        <f>IF(AND((ROW()-7)&gt;=$Q$5,(ROW()-6)&lt;=$Q$3),INDEX(LINEST(OFFSET(AF530,1-$Q$5,0,$Q$5,1),OFFSET(AG530,1-$Q$5,0,$Q$5,9),TRUE,TRUE),1,3),"")</f>
        <v/>
      </c>
      <c r="BG530" s="9">
        <f>IF(AND((ROW()-7)&gt;=$Q$5,(ROW()-6)&lt;=$Q$3),INDEX(LINEST(OFFSET(AF530,1-$Q$5,0,$Q$5,1),OFFSET(AG530,1-$Q$5,0,$Q$5,9),TRUE,TRUE),1,2),"")</f>
        <v/>
      </c>
      <c r="BH530" s="9">
        <f>IF(AND((ROW()-7)&gt;=$Q$5,(ROW()-6)&lt;=$Q$3),INDEX(LINEST(OFFSET(AF530,1-$Q$5,0,$Q$5,1),OFFSET(AG530,1-$Q$5,0,$Q$5,9),TRUE,TRUE),1,1),"")</f>
        <v/>
      </c>
      <c r="BI530" s="10">
        <f>IF(AND((ROW()-7)&gt;=$Q$5,(ROW()-6)&lt;=$Q$3),INDEX(LINEST(OFFSET(AF530,1-$Q$5,0,$Q$5,1),OFFSET(AG530,1-$Q$5,0,$Q$5,9),TRUE,TRUE),3,1),"")</f>
        <v/>
      </c>
      <c r="BL530" s="9">
        <f>IF(AND((ROW()-6)&lt;=$Q$3,ISNUMBER(AY529)),AY529/$Q$4+AZ529*AG530+BA529*AH530+BB529*AI530+BC529*AJ530+BD529*AK530+BE529*AL530+BF529*AM530+BG529*AN530+BH529*AO530,"")</f>
        <v/>
      </c>
      <c r="BM530">
        <f>IF(ISNUMBER(BL530),AVERAGE(OFFSET(AF529,1-$Q$5,0,$Q$5,1)),"")</f>
        <v/>
      </c>
      <c r="BN530">
        <f>IF(ISNUMBER(BL530),(AF530-BL530)^2,"")</f>
        <v/>
      </c>
      <c r="BO530">
        <f>IF(ISNUMBER(BL530),AF530^2,"")</f>
        <v/>
      </c>
      <c r="BP530">
        <f>IF(ISNUMBER(BL530),(AF530-BM530)^2,"")</f>
        <v/>
      </c>
    </row>
    <row r="531">
      <c r="O531">
        <f>IF($R531="","",IF($Q$1="Weekly",INT(($R531-2)/7),IF($Q$1="Quarterly",YEAR($R531)*4+ROUNDUP(MONTH($R531)/3),YEAR($R531)*12+MONTH($R531))))</f>
        <v/>
      </c>
      <c r="P531">
        <f>IF($R531="","",IF($R532="",1,IF($O531&lt;&gt;$O532,1,0)))</f>
        <v/>
      </c>
      <c r="Q531">
        <f>IF($P531=1,SUM($P$7:$P531),"")</f>
        <v/>
      </c>
      <c r="R531">
        <f>IF($A531="","",IF(ISNUMBER($A531),$A531,IFERROR(DATEVALUE($A531),NA())))</f>
        <v/>
      </c>
      <c r="S531" s="7">
        <f>IFERROR(INDEX($R$7:$R$60000,MATCH(ROW()-6,$Q$7:$Q$60000,0)),"")</f>
        <v/>
      </c>
      <c r="T531">
        <f>IFERROR(INDEX($B$7:$B$60000,MATCH(ROW()-6,$Q$7:$Q$60000,0))*1,"")</f>
        <v/>
      </c>
      <c r="U531">
        <f>IFERROR(INDEX($C$7:$C$60000,MATCH(ROW()-6,$Q$7:$Q$60000,0))*1,"")</f>
        <v/>
      </c>
      <c r="V531">
        <f>IFERROR(INDEX($D$7:$D$60000,MATCH(ROW()-6,$Q$7:$Q$60000,0))*1,"")</f>
        <v/>
      </c>
      <c r="W531">
        <f>IFERROR(INDEX($E$7:$E$60000,MATCH(ROW()-6,$Q$7:$Q$60000,0))*1,"")</f>
        <v/>
      </c>
      <c r="X531">
        <f>IFERROR(INDEX($F$7:$F$60000,MATCH(ROW()-6,$Q$7:$Q$60000,0))*1,"")</f>
        <v/>
      </c>
      <c r="Y531">
        <f>IFERROR(INDEX($G$7:$G$60000,MATCH(ROW()-6,$Q$7:$Q$60000,0))*1,"")</f>
        <v/>
      </c>
      <c r="Z531">
        <f>IFERROR(INDEX($H$7:$H$60000,MATCH(ROW()-6,$Q$7:$Q$60000,0))*1,"")</f>
        <v/>
      </c>
      <c r="AA531">
        <f>IFERROR(INDEX($I$7:$I$60000,MATCH(ROW()-6,$Q$7:$Q$60000,0))*1,"")</f>
        <v/>
      </c>
      <c r="AB531">
        <f>IFERROR(INDEX($J$7:$J$60000,MATCH(ROW()-6,$Q$7:$Q$60000,0))*1,"")</f>
        <v/>
      </c>
      <c r="AC531">
        <f>IFERROR(INDEX($K$7:$K$60000,MATCH(ROW()-6,$Q$7:$Q$60000,0))*1,"")</f>
        <v/>
      </c>
      <c r="AF531" s="9">
        <f>IF(OR($S531="",$S530=""),"",IF($B$5="diff",($T531-$T530),LN($T531/$T530)))</f>
        <v/>
      </c>
      <c r="AG531" s="9">
        <f>IF(OR($S531="",$S530=""),"",IF($C$5="diff",(U531-U530),LN(U531/U530)))</f>
        <v/>
      </c>
      <c r="AH531" s="9">
        <f>IF(OR($S531="",$S530=""),"",IF($D$5="diff",(V531-V530),LN(V531/V530)))</f>
        <v/>
      </c>
      <c r="AI531" s="9">
        <f>IF(OR($S531="",$S530=""),"",IF($E$5="diff",(W531-W530),LN(W531/W530)))</f>
        <v/>
      </c>
      <c r="AJ531" s="9">
        <f>IF(OR($S531="",$S530=""),"",IF($F$5="diff",(X531-X530),LN(X531/X530)))</f>
        <v/>
      </c>
      <c r="AK531" s="9">
        <f>IF(OR($S531="",$S530=""),"",IF($G$5="diff",(Y531-Y530),LN(Y531/Y530)))</f>
        <v/>
      </c>
      <c r="AL531" s="9">
        <f>IF(OR($S531="",$S530=""),"",IF($H$5="diff",(Z531-Z530),LN(Z531/Z530)))</f>
        <v/>
      </c>
      <c r="AM531" s="9">
        <f>IF(OR($S531="",$S530=""),"",IF($I$5="diff",(AA531-AA530),LN(AA531/AA530)))</f>
        <v/>
      </c>
      <c r="AN531" s="9">
        <f>IF(OR($S531="",$S530=""),"",IF($J$5="diff",(AB531-AB530),LN(AB531/AB530)))</f>
        <v/>
      </c>
      <c r="AO531" s="9">
        <f>IF(OR($S531="",$S530=""),"",IF($K$5="diff",(AC531-AC530),LN(AC531/AC530)))</f>
        <v/>
      </c>
      <c r="AR531" s="9">
        <f>IF($AF531="","",$AU$13+$AU$4*AG531+$AU$5*AH531+$AU$6*AI531+$AU$7*AJ531+$AU$8*AK531+$AU$9*AL531+$AU$10*AM531+$AU$11*AN531+$AU$12*AO531)</f>
        <v/>
      </c>
      <c r="AY531" s="10">
        <f>IF(AND((ROW()-7)&gt;=$Q$5,(ROW()-6)&lt;=$Q$3),INDEX(LINEST(OFFSET(AF531,1-$Q$5,0,$Q$5,1),OFFSET(AG531,1-$Q$5,0,$Q$5,9),TRUE,TRUE),1,10)*$Q$4,"")</f>
        <v/>
      </c>
      <c r="AZ531" s="9">
        <f>IF(AND((ROW()-7)&gt;=$Q$5,(ROW()-6)&lt;=$Q$3),INDEX(LINEST(OFFSET(AF531,1-$Q$5,0,$Q$5,1),OFFSET(AG531,1-$Q$5,0,$Q$5,9),TRUE,TRUE),1,9),"")</f>
        <v/>
      </c>
      <c r="BA531" s="9">
        <f>IF(AND((ROW()-7)&gt;=$Q$5,(ROW()-6)&lt;=$Q$3),INDEX(LINEST(OFFSET(AF531,1-$Q$5,0,$Q$5,1),OFFSET(AG531,1-$Q$5,0,$Q$5,9),TRUE,TRUE),1,8),"")</f>
        <v/>
      </c>
      <c r="BB531" s="9">
        <f>IF(AND((ROW()-7)&gt;=$Q$5,(ROW()-6)&lt;=$Q$3),INDEX(LINEST(OFFSET(AF531,1-$Q$5,0,$Q$5,1),OFFSET(AG531,1-$Q$5,0,$Q$5,9),TRUE,TRUE),1,7),"")</f>
        <v/>
      </c>
      <c r="BC531" s="9">
        <f>IF(AND((ROW()-7)&gt;=$Q$5,(ROW()-6)&lt;=$Q$3),INDEX(LINEST(OFFSET(AF531,1-$Q$5,0,$Q$5,1),OFFSET(AG531,1-$Q$5,0,$Q$5,9),TRUE,TRUE),1,6),"")</f>
        <v/>
      </c>
      <c r="BD531" s="9">
        <f>IF(AND((ROW()-7)&gt;=$Q$5,(ROW()-6)&lt;=$Q$3),INDEX(LINEST(OFFSET(AF531,1-$Q$5,0,$Q$5,1),OFFSET(AG531,1-$Q$5,0,$Q$5,9),TRUE,TRUE),1,5),"")</f>
        <v/>
      </c>
      <c r="BE531" s="9">
        <f>IF(AND((ROW()-7)&gt;=$Q$5,(ROW()-6)&lt;=$Q$3),INDEX(LINEST(OFFSET(AF531,1-$Q$5,0,$Q$5,1),OFFSET(AG531,1-$Q$5,0,$Q$5,9),TRUE,TRUE),1,4),"")</f>
        <v/>
      </c>
      <c r="BF531" s="9">
        <f>IF(AND((ROW()-7)&gt;=$Q$5,(ROW()-6)&lt;=$Q$3),INDEX(LINEST(OFFSET(AF531,1-$Q$5,0,$Q$5,1),OFFSET(AG531,1-$Q$5,0,$Q$5,9),TRUE,TRUE),1,3),"")</f>
        <v/>
      </c>
      <c r="BG531" s="9">
        <f>IF(AND((ROW()-7)&gt;=$Q$5,(ROW()-6)&lt;=$Q$3),INDEX(LINEST(OFFSET(AF531,1-$Q$5,0,$Q$5,1),OFFSET(AG531,1-$Q$5,0,$Q$5,9),TRUE,TRUE),1,2),"")</f>
        <v/>
      </c>
      <c r="BH531" s="9">
        <f>IF(AND((ROW()-7)&gt;=$Q$5,(ROW()-6)&lt;=$Q$3),INDEX(LINEST(OFFSET(AF531,1-$Q$5,0,$Q$5,1),OFFSET(AG531,1-$Q$5,0,$Q$5,9),TRUE,TRUE),1,1),"")</f>
        <v/>
      </c>
      <c r="BI531" s="10">
        <f>IF(AND((ROW()-7)&gt;=$Q$5,(ROW()-6)&lt;=$Q$3),INDEX(LINEST(OFFSET(AF531,1-$Q$5,0,$Q$5,1),OFFSET(AG531,1-$Q$5,0,$Q$5,9),TRUE,TRUE),3,1),"")</f>
        <v/>
      </c>
      <c r="BL531" s="9">
        <f>IF(AND((ROW()-6)&lt;=$Q$3,ISNUMBER(AY530)),AY530/$Q$4+AZ530*AG531+BA530*AH531+BB530*AI531+BC530*AJ531+BD530*AK531+BE530*AL531+BF530*AM531+BG530*AN531+BH530*AO531,"")</f>
        <v/>
      </c>
      <c r="BM531">
        <f>IF(ISNUMBER(BL531),AVERAGE(OFFSET(AF530,1-$Q$5,0,$Q$5,1)),"")</f>
        <v/>
      </c>
      <c r="BN531">
        <f>IF(ISNUMBER(BL531),(AF531-BL531)^2,"")</f>
        <v/>
      </c>
      <c r="BO531">
        <f>IF(ISNUMBER(BL531),AF531^2,"")</f>
        <v/>
      </c>
      <c r="BP531">
        <f>IF(ISNUMBER(BL531),(AF531-BM531)^2,"")</f>
        <v/>
      </c>
    </row>
    <row r="532">
      <c r="O532">
        <f>IF($R532="","",IF($Q$1="Weekly",INT(($R532-2)/7),IF($Q$1="Quarterly",YEAR($R532)*4+ROUNDUP(MONTH($R532)/3),YEAR($R532)*12+MONTH($R532))))</f>
        <v/>
      </c>
      <c r="P532">
        <f>IF($R532="","",IF($R533="",1,IF($O532&lt;&gt;$O533,1,0)))</f>
        <v/>
      </c>
      <c r="Q532">
        <f>IF($P532=1,SUM($P$7:$P532),"")</f>
        <v/>
      </c>
      <c r="R532">
        <f>IF($A532="","",IF(ISNUMBER($A532),$A532,IFERROR(DATEVALUE($A532),NA())))</f>
        <v/>
      </c>
      <c r="S532" s="7">
        <f>IFERROR(INDEX($R$7:$R$60000,MATCH(ROW()-6,$Q$7:$Q$60000,0)),"")</f>
        <v/>
      </c>
      <c r="T532">
        <f>IFERROR(INDEX($B$7:$B$60000,MATCH(ROW()-6,$Q$7:$Q$60000,0))*1,"")</f>
        <v/>
      </c>
      <c r="U532">
        <f>IFERROR(INDEX($C$7:$C$60000,MATCH(ROW()-6,$Q$7:$Q$60000,0))*1,"")</f>
        <v/>
      </c>
      <c r="V532">
        <f>IFERROR(INDEX($D$7:$D$60000,MATCH(ROW()-6,$Q$7:$Q$60000,0))*1,"")</f>
        <v/>
      </c>
      <c r="W532">
        <f>IFERROR(INDEX($E$7:$E$60000,MATCH(ROW()-6,$Q$7:$Q$60000,0))*1,"")</f>
        <v/>
      </c>
      <c r="X532">
        <f>IFERROR(INDEX($F$7:$F$60000,MATCH(ROW()-6,$Q$7:$Q$60000,0))*1,"")</f>
        <v/>
      </c>
      <c r="Y532">
        <f>IFERROR(INDEX($G$7:$G$60000,MATCH(ROW()-6,$Q$7:$Q$60000,0))*1,"")</f>
        <v/>
      </c>
      <c r="Z532">
        <f>IFERROR(INDEX($H$7:$H$60000,MATCH(ROW()-6,$Q$7:$Q$60000,0))*1,"")</f>
        <v/>
      </c>
      <c r="AA532">
        <f>IFERROR(INDEX($I$7:$I$60000,MATCH(ROW()-6,$Q$7:$Q$60000,0))*1,"")</f>
        <v/>
      </c>
      <c r="AB532">
        <f>IFERROR(INDEX($J$7:$J$60000,MATCH(ROW()-6,$Q$7:$Q$60000,0))*1,"")</f>
        <v/>
      </c>
      <c r="AC532">
        <f>IFERROR(INDEX($K$7:$K$60000,MATCH(ROW()-6,$Q$7:$Q$60000,0))*1,"")</f>
        <v/>
      </c>
      <c r="AF532" s="9">
        <f>IF(OR($S532="",$S531=""),"",IF($B$5="diff",($T532-$T531),LN($T532/$T531)))</f>
        <v/>
      </c>
      <c r="AG532" s="9">
        <f>IF(OR($S532="",$S531=""),"",IF($C$5="diff",(U532-U531),LN(U532/U531)))</f>
        <v/>
      </c>
      <c r="AH532" s="9">
        <f>IF(OR($S532="",$S531=""),"",IF($D$5="diff",(V532-V531),LN(V532/V531)))</f>
        <v/>
      </c>
      <c r="AI532" s="9">
        <f>IF(OR($S532="",$S531=""),"",IF($E$5="diff",(W532-W531),LN(W532/W531)))</f>
        <v/>
      </c>
      <c r="AJ532" s="9">
        <f>IF(OR($S532="",$S531=""),"",IF($F$5="diff",(X532-X531),LN(X532/X531)))</f>
        <v/>
      </c>
      <c r="AK532" s="9">
        <f>IF(OR($S532="",$S531=""),"",IF($G$5="diff",(Y532-Y531),LN(Y532/Y531)))</f>
        <v/>
      </c>
      <c r="AL532" s="9">
        <f>IF(OR($S532="",$S531=""),"",IF($H$5="diff",(Z532-Z531),LN(Z532/Z531)))</f>
        <v/>
      </c>
      <c r="AM532" s="9">
        <f>IF(OR($S532="",$S531=""),"",IF($I$5="diff",(AA532-AA531),LN(AA532/AA531)))</f>
        <v/>
      </c>
      <c r="AN532" s="9">
        <f>IF(OR($S532="",$S531=""),"",IF($J$5="diff",(AB532-AB531),LN(AB532/AB531)))</f>
        <v/>
      </c>
      <c r="AO532" s="9">
        <f>IF(OR($S532="",$S531=""),"",IF($K$5="diff",(AC532-AC531),LN(AC532/AC531)))</f>
        <v/>
      </c>
      <c r="AR532" s="9">
        <f>IF($AF532="","",$AU$13+$AU$4*AG532+$AU$5*AH532+$AU$6*AI532+$AU$7*AJ532+$AU$8*AK532+$AU$9*AL532+$AU$10*AM532+$AU$11*AN532+$AU$12*AO532)</f>
        <v/>
      </c>
      <c r="AY532" s="10">
        <f>IF(AND((ROW()-7)&gt;=$Q$5,(ROW()-6)&lt;=$Q$3),INDEX(LINEST(OFFSET(AF532,1-$Q$5,0,$Q$5,1),OFFSET(AG532,1-$Q$5,0,$Q$5,9),TRUE,TRUE),1,10)*$Q$4,"")</f>
        <v/>
      </c>
      <c r="AZ532" s="9">
        <f>IF(AND((ROW()-7)&gt;=$Q$5,(ROW()-6)&lt;=$Q$3),INDEX(LINEST(OFFSET(AF532,1-$Q$5,0,$Q$5,1),OFFSET(AG532,1-$Q$5,0,$Q$5,9),TRUE,TRUE),1,9),"")</f>
        <v/>
      </c>
      <c r="BA532" s="9">
        <f>IF(AND((ROW()-7)&gt;=$Q$5,(ROW()-6)&lt;=$Q$3),INDEX(LINEST(OFFSET(AF532,1-$Q$5,0,$Q$5,1),OFFSET(AG532,1-$Q$5,0,$Q$5,9),TRUE,TRUE),1,8),"")</f>
        <v/>
      </c>
      <c r="BB532" s="9">
        <f>IF(AND((ROW()-7)&gt;=$Q$5,(ROW()-6)&lt;=$Q$3),INDEX(LINEST(OFFSET(AF532,1-$Q$5,0,$Q$5,1),OFFSET(AG532,1-$Q$5,0,$Q$5,9),TRUE,TRUE),1,7),"")</f>
        <v/>
      </c>
      <c r="BC532" s="9">
        <f>IF(AND((ROW()-7)&gt;=$Q$5,(ROW()-6)&lt;=$Q$3),INDEX(LINEST(OFFSET(AF532,1-$Q$5,0,$Q$5,1),OFFSET(AG532,1-$Q$5,0,$Q$5,9),TRUE,TRUE),1,6),"")</f>
        <v/>
      </c>
      <c r="BD532" s="9">
        <f>IF(AND((ROW()-7)&gt;=$Q$5,(ROW()-6)&lt;=$Q$3),INDEX(LINEST(OFFSET(AF532,1-$Q$5,0,$Q$5,1),OFFSET(AG532,1-$Q$5,0,$Q$5,9),TRUE,TRUE),1,5),"")</f>
        <v/>
      </c>
      <c r="BE532" s="9">
        <f>IF(AND((ROW()-7)&gt;=$Q$5,(ROW()-6)&lt;=$Q$3),INDEX(LINEST(OFFSET(AF532,1-$Q$5,0,$Q$5,1),OFFSET(AG532,1-$Q$5,0,$Q$5,9),TRUE,TRUE),1,4),"")</f>
        <v/>
      </c>
      <c r="BF532" s="9">
        <f>IF(AND((ROW()-7)&gt;=$Q$5,(ROW()-6)&lt;=$Q$3),INDEX(LINEST(OFFSET(AF532,1-$Q$5,0,$Q$5,1),OFFSET(AG532,1-$Q$5,0,$Q$5,9),TRUE,TRUE),1,3),"")</f>
        <v/>
      </c>
      <c r="BG532" s="9">
        <f>IF(AND((ROW()-7)&gt;=$Q$5,(ROW()-6)&lt;=$Q$3),INDEX(LINEST(OFFSET(AF532,1-$Q$5,0,$Q$5,1),OFFSET(AG532,1-$Q$5,0,$Q$5,9),TRUE,TRUE),1,2),"")</f>
        <v/>
      </c>
      <c r="BH532" s="9">
        <f>IF(AND((ROW()-7)&gt;=$Q$5,(ROW()-6)&lt;=$Q$3),INDEX(LINEST(OFFSET(AF532,1-$Q$5,0,$Q$5,1),OFFSET(AG532,1-$Q$5,0,$Q$5,9),TRUE,TRUE),1,1),"")</f>
        <v/>
      </c>
      <c r="BI532" s="10">
        <f>IF(AND((ROW()-7)&gt;=$Q$5,(ROW()-6)&lt;=$Q$3),INDEX(LINEST(OFFSET(AF532,1-$Q$5,0,$Q$5,1),OFFSET(AG532,1-$Q$5,0,$Q$5,9),TRUE,TRUE),3,1),"")</f>
        <v/>
      </c>
      <c r="BL532" s="9">
        <f>IF(AND((ROW()-6)&lt;=$Q$3,ISNUMBER(AY531)),AY531/$Q$4+AZ531*AG532+BA531*AH532+BB531*AI532+BC531*AJ532+BD531*AK532+BE531*AL532+BF531*AM532+BG531*AN532+BH531*AO532,"")</f>
        <v/>
      </c>
      <c r="BM532">
        <f>IF(ISNUMBER(BL532),AVERAGE(OFFSET(AF531,1-$Q$5,0,$Q$5,1)),"")</f>
        <v/>
      </c>
      <c r="BN532">
        <f>IF(ISNUMBER(BL532),(AF532-BL532)^2,"")</f>
        <v/>
      </c>
      <c r="BO532">
        <f>IF(ISNUMBER(BL532),AF532^2,"")</f>
        <v/>
      </c>
      <c r="BP532">
        <f>IF(ISNUMBER(BL532),(AF532-BM532)^2,"")</f>
        <v/>
      </c>
    </row>
    <row r="533">
      <c r="O533">
        <f>IF($R533="","",IF($Q$1="Weekly",INT(($R533-2)/7),IF($Q$1="Quarterly",YEAR($R533)*4+ROUNDUP(MONTH($R533)/3),YEAR($R533)*12+MONTH($R533))))</f>
        <v/>
      </c>
      <c r="P533">
        <f>IF($R533="","",IF($R534="",1,IF($O533&lt;&gt;$O534,1,0)))</f>
        <v/>
      </c>
      <c r="Q533">
        <f>IF($P533=1,SUM($P$7:$P533),"")</f>
        <v/>
      </c>
      <c r="R533">
        <f>IF($A533="","",IF(ISNUMBER($A533),$A533,IFERROR(DATEVALUE($A533),NA())))</f>
        <v/>
      </c>
      <c r="S533" s="7">
        <f>IFERROR(INDEX($R$7:$R$60000,MATCH(ROW()-6,$Q$7:$Q$60000,0)),"")</f>
        <v/>
      </c>
      <c r="T533">
        <f>IFERROR(INDEX($B$7:$B$60000,MATCH(ROW()-6,$Q$7:$Q$60000,0))*1,"")</f>
        <v/>
      </c>
      <c r="U533">
        <f>IFERROR(INDEX($C$7:$C$60000,MATCH(ROW()-6,$Q$7:$Q$60000,0))*1,"")</f>
        <v/>
      </c>
      <c r="V533">
        <f>IFERROR(INDEX($D$7:$D$60000,MATCH(ROW()-6,$Q$7:$Q$60000,0))*1,"")</f>
        <v/>
      </c>
      <c r="W533">
        <f>IFERROR(INDEX($E$7:$E$60000,MATCH(ROW()-6,$Q$7:$Q$60000,0))*1,"")</f>
        <v/>
      </c>
      <c r="X533">
        <f>IFERROR(INDEX($F$7:$F$60000,MATCH(ROW()-6,$Q$7:$Q$60000,0))*1,"")</f>
        <v/>
      </c>
      <c r="Y533">
        <f>IFERROR(INDEX($G$7:$G$60000,MATCH(ROW()-6,$Q$7:$Q$60000,0))*1,"")</f>
        <v/>
      </c>
      <c r="Z533">
        <f>IFERROR(INDEX($H$7:$H$60000,MATCH(ROW()-6,$Q$7:$Q$60000,0))*1,"")</f>
        <v/>
      </c>
      <c r="AA533">
        <f>IFERROR(INDEX($I$7:$I$60000,MATCH(ROW()-6,$Q$7:$Q$60000,0))*1,"")</f>
        <v/>
      </c>
      <c r="AB533">
        <f>IFERROR(INDEX($J$7:$J$60000,MATCH(ROW()-6,$Q$7:$Q$60000,0))*1,"")</f>
        <v/>
      </c>
      <c r="AC533">
        <f>IFERROR(INDEX($K$7:$K$60000,MATCH(ROW()-6,$Q$7:$Q$60000,0))*1,"")</f>
        <v/>
      </c>
      <c r="AF533" s="9">
        <f>IF(OR($S533="",$S532=""),"",IF($B$5="diff",($T533-$T532),LN($T533/$T532)))</f>
        <v/>
      </c>
      <c r="AG533" s="9">
        <f>IF(OR($S533="",$S532=""),"",IF($C$5="diff",(U533-U532),LN(U533/U532)))</f>
        <v/>
      </c>
      <c r="AH533" s="9">
        <f>IF(OR($S533="",$S532=""),"",IF($D$5="diff",(V533-V532),LN(V533/V532)))</f>
        <v/>
      </c>
      <c r="AI533" s="9">
        <f>IF(OR($S533="",$S532=""),"",IF($E$5="diff",(W533-W532),LN(W533/W532)))</f>
        <v/>
      </c>
      <c r="AJ533" s="9">
        <f>IF(OR($S533="",$S532=""),"",IF($F$5="diff",(X533-X532),LN(X533/X532)))</f>
        <v/>
      </c>
      <c r="AK533" s="9">
        <f>IF(OR($S533="",$S532=""),"",IF($G$5="diff",(Y533-Y532),LN(Y533/Y532)))</f>
        <v/>
      </c>
      <c r="AL533" s="9">
        <f>IF(OR($S533="",$S532=""),"",IF($H$5="diff",(Z533-Z532),LN(Z533/Z532)))</f>
        <v/>
      </c>
      <c r="AM533" s="9">
        <f>IF(OR($S533="",$S532=""),"",IF($I$5="diff",(AA533-AA532),LN(AA533/AA532)))</f>
        <v/>
      </c>
      <c r="AN533" s="9">
        <f>IF(OR($S533="",$S532=""),"",IF($J$5="diff",(AB533-AB532),LN(AB533/AB532)))</f>
        <v/>
      </c>
      <c r="AO533" s="9">
        <f>IF(OR($S533="",$S532=""),"",IF($K$5="diff",(AC533-AC532),LN(AC533/AC532)))</f>
        <v/>
      </c>
      <c r="AR533" s="9">
        <f>IF($AF533="","",$AU$13+$AU$4*AG533+$AU$5*AH533+$AU$6*AI533+$AU$7*AJ533+$AU$8*AK533+$AU$9*AL533+$AU$10*AM533+$AU$11*AN533+$AU$12*AO533)</f>
        <v/>
      </c>
      <c r="AY533" s="10">
        <f>IF(AND((ROW()-7)&gt;=$Q$5,(ROW()-6)&lt;=$Q$3),INDEX(LINEST(OFFSET(AF533,1-$Q$5,0,$Q$5,1),OFFSET(AG533,1-$Q$5,0,$Q$5,9),TRUE,TRUE),1,10)*$Q$4,"")</f>
        <v/>
      </c>
      <c r="AZ533" s="9">
        <f>IF(AND((ROW()-7)&gt;=$Q$5,(ROW()-6)&lt;=$Q$3),INDEX(LINEST(OFFSET(AF533,1-$Q$5,0,$Q$5,1),OFFSET(AG533,1-$Q$5,0,$Q$5,9),TRUE,TRUE),1,9),"")</f>
        <v/>
      </c>
      <c r="BA533" s="9">
        <f>IF(AND((ROW()-7)&gt;=$Q$5,(ROW()-6)&lt;=$Q$3),INDEX(LINEST(OFFSET(AF533,1-$Q$5,0,$Q$5,1),OFFSET(AG533,1-$Q$5,0,$Q$5,9),TRUE,TRUE),1,8),"")</f>
        <v/>
      </c>
      <c r="BB533" s="9">
        <f>IF(AND((ROW()-7)&gt;=$Q$5,(ROW()-6)&lt;=$Q$3),INDEX(LINEST(OFFSET(AF533,1-$Q$5,0,$Q$5,1),OFFSET(AG533,1-$Q$5,0,$Q$5,9),TRUE,TRUE),1,7),"")</f>
        <v/>
      </c>
      <c r="BC533" s="9">
        <f>IF(AND((ROW()-7)&gt;=$Q$5,(ROW()-6)&lt;=$Q$3),INDEX(LINEST(OFFSET(AF533,1-$Q$5,0,$Q$5,1),OFFSET(AG533,1-$Q$5,0,$Q$5,9),TRUE,TRUE),1,6),"")</f>
        <v/>
      </c>
      <c r="BD533" s="9">
        <f>IF(AND((ROW()-7)&gt;=$Q$5,(ROW()-6)&lt;=$Q$3),INDEX(LINEST(OFFSET(AF533,1-$Q$5,0,$Q$5,1),OFFSET(AG533,1-$Q$5,0,$Q$5,9),TRUE,TRUE),1,5),"")</f>
        <v/>
      </c>
      <c r="BE533" s="9">
        <f>IF(AND((ROW()-7)&gt;=$Q$5,(ROW()-6)&lt;=$Q$3),INDEX(LINEST(OFFSET(AF533,1-$Q$5,0,$Q$5,1),OFFSET(AG533,1-$Q$5,0,$Q$5,9),TRUE,TRUE),1,4),"")</f>
        <v/>
      </c>
      <c r="BF533" s="9">
        <f>IF(AND((ROW()-7)&gt;=$Q$5,(ROW()-6)&lt;=$Q$3),INDEX(LINEST(OFFSET(AF533,1-$Q$5,0,$Q$5,1),OFFSET(AG533,1-$Q$5,0,$Q$5,9),TRUE,TRUE),1,3),"")</f>
        <v/>
      </c>
      <c r="BG533" s="9">
        <f>IF(AND((ROW()-7)&gt;=$Q$5,(ROW()-6)&lt;=$Q$3),INDEX(LINEST(OFFSET(AF533,1-$Q$5,0,$Q$5,1),OFFSET(AG533,1-$Q$5,0,$Q$5,9),TRUE,TRUE),1,2),"")</f>
        <v/>
      </c>
      <c r="BH533" s="9">
        <f>IF(AND((ROW()-7)&gt;=$Q$5,(ROW()-6)&lt;=$Q$3),INDEX(LINEST(OFFSET(AF533,1-$Q$5,0,$Q$5,1),OFFSET(AG533,1-$Q$5,0,$Q$5,9),TRUE,TRUE),1,1),"")</f>
        <v/>
      </c>
      <c r="BI533" s="10">
        <f>IF(AND((ROW()-7)&gt;=$Q$5,(ROW()-6)&lt;=$Q$3),INDEX(LINEST(OFFSET(AF533,1-$Q$5,0,$Q$5,1),OFFSET(AG533,1-$Q$5,0,$Q$5,9),TRUE,TRUE),3,1),"")</f>
        <v/>
      </c>
      <c r="BL533" s="9">
        <f>IF(AND((ROW()-6)&lt;=$Q$3,ISNUMBER(AY532)),AY532/$Q$4+AZ532*AG533+BA532*AH533+BB532*AI533+BC532*AJ533+BD532*AK533+BE532*AL533+BF532*AM533+BG532*AN533+BH532*AO533,"")</f>
        <v/>
      </c>
      <c r="BM533">
        <f>IF(ISNUMBER(BL533),AVERAGE(OFFSET(AF532,1-$Q$5,0,$Q$5,1)),"")</f>
        <v/>
      </c>
      <c r="BN533">
        <f>IF(ISNUMBER(BL533),(AF533-BL533)^2,"")</f>
        <v/>
      </c>
      <c r="BO533">
        <f>IF(ISNUMBER(BL533),AF533^2,"")</f>
        <v/>
      </c>
      <c r="BP533">
        <f>IF(ISNUMBER(BL533),(AF533-BM533)^2,"")</f>
        <v/>
      </c>
    </row>
    <row r="534">
      <c r="O534">
        <f>IF($R534="","",IF($Q$1="Weekly",INT(($R534-2)/7),IF($Q$1="Quarterly",YEAR($R534)*4+ROUNDUP(MONTH($R534)/3),YEAR($R534)*12+MONTH($R534))))</f>
        <v/>
      </c>
      <c r="P534">
        <f>IF($R534="","",IF($R535="",1,IF($O534&lt;&gt;$O535,1,0)))</f>
        <v/>
      </c>
      <c r="Q534">
        <f>IF($P534=1,SUM($P$7:$P534),"")</f>
        <v/>
      </c>
      <c r="R534">
        <f>IF($A534="","",IF(ISNUMBER($A534),$A534,IFERROR(DATEVALUE($A534),NA())))</f>
        <v/>
      </c>
      <c r="S534" s="7">
        <f>IFERROR(INDEX($R$7:$R$60000,MATCH(ROW()-6,$Q$7:$Q$60000,0)),"")</f>
        <v/>
      </c>
      <c r="T534">
        <f>IFERROR(INDEX($B$7:$B$60000,MATCH(ROW()-6,$Q$7:$Q$60000,0))*1,"")</f>
        <v/>
      </c>
      <c r="U534">
        <f>IFERROR(INDEX($C$7:$C$60000,MATCH(ROW()-6,$Q$7:$Q$60000,0))*1,"")</f>
        <v/>
      </c>
      <c r="V534">
        <f>IFERROR(INDEX($D$7:$D$60000,MATCH(ROW()-6,$Q$7:$Q$60000,0))*1,"")</f>
        <v/>
      </c>
      <c r="W534">
        <f>IFERROR(INDEX($E$7:$E$60000,MATCH(ROW()-6,$Q$7:$Q$60000,0))*1,"")</f>
        <v/>
      </c>
      <c r="X534">
        <f>IFERROR(INDEX($F$7:$F$60000,MATCH(ROW()-6,$Q$7:$Q$60000,0))*1,"")</f>
        <v/>
      </c>
      <c r="Y534">
        <f>IFERROR(INDEX($G$7:$G$60000,MATCH(ROW()-6,$Q$7:$Q$60000,0))*1,"")</f>
        <v/>
      </c>
      <c r="Z534">
        <f>IFERROR(INDEX($H$7:$H$60000,MATCH(ROW()-6,$Q$7:$Q$60000,0))*1,"")</f>
        <v/>
      </c>
      <c r="AA534">
        <f>IFERROR(INDEX($I$7:$I$60000,MATCH(ROW()-6,$Q$7:$Q$60000,0))*1,"")</f>
        <v/>
      </c>
      <c r="AB534">
        <f>IFERROR(INDEX($J$7:$J$60000,MATCH(ROW()-6,$Q$7:$Q$60000,0))*1,"")</f>
        <v/>
      </c>
      <c r="AC534">
        <f>IFERROR(INDEX($K$7:$K$60000,MATCH(ROW()-6,$Q$7:$Q$60000,0))*1,"")</f>
        <v/>
      </c>
      <c r="AF534" s="9">
        <f>IF(OR($S534="",$S533=""),"",IF($B$5="diff",($T534-$T533),LN($T534/$T533)))</f>
        <v/>
      </c>
      <c r="AG534" s="9">
        <f>IF(OR($S534="",$S533=""),"",IF($C$5="diff",(U534-U533),LN(U534/U533)))</f>
        <v/>
      </c>
      <c r="AH534" s="9">
        <f>IF(OR($S534="",$S533=""),"",IF($D$5="diff",(V534-V533),LN(V534/V533)))</f>
        <v/>
      </c>
      <c r="AI534" s="9">
        <f>IF(OR($S534="",$S533=""),"",IF($E$5="diff",(W534-W533),LN(W534/W533)))</f>
        <v/>
      </c>
      <c r="AJ534" s="9">
        <f>IF(OR($S534="",$S533=""),"",IF($F$5="diff",(X534-X533),LN(X534/X533)))</f>
        <v/>
      </c>
      <c r="AK534" s="9">
        <f>IF(OR($S534="",$S533=""),"",IF($G$5="diff",(Y534-Y533),LN(Y534/Y533)))</f>
        <v/>
      </c>
      <c r="AL534" s="9">
        <f>IF(OR($S534="",$S533=""),"",IF($H$5="diff",(Z534-Z533),LN(Z534/Z533)))</f>
        <v/>
      </c>
      <c r="AM534" s="9">
        <f>IF(OR($S534="",$S533=""),"",IF($I$5="diff",(AA534-AA533),LN(AA534/AA533)))</f>
        <v/>
      </c>
      <c r="AN534" s="9">
        <f>IF(OR($S534="",$S533=""),"",IF($J$5="diff",(AB534-AB533),LN(AB534/AB533)))</f>
        <v/>
      </c>
      <c r="AO534" s="9">
        <f>IF(OR($S534="",$S533=""),"",IF($K$5="diff",(AC534-AC533),LN(AC534/AC533)))</f>
        <v/>
      </c>
      <c r="AR534" s="9">
        <f>IF($AF534="","",$AU$13+$AU$4*AG534+$AU$5*AH534+$AU$6*AI534+$AU$7*AJ534+$AU$8*AK534+$AU$9*AL534+$AU$10*AM534+$AU$11*AN534+$AU$12*AO534)</f>
        <v/>
      </c>
      <c r="AY534" s="10">
        <f>IF(AND((ROW()-7)&gt;=$Q$5,(ROW()-6)&lt;=$Q$3),INDEX(LINEST(OFFSET(AF534,1-$Q$5,0,$Q$5,1),OFFSET(AG534,1-$Q$5,0,$Q$5,9),TRUE,TRUE),1,10)*$Q$4,"")</f>
        <v/>
      </c>
      <c r="AZ534" s="9">
        <f>IF(AND((ROW()-7)&gt;=$Q$5,(ROW()-6)&lt;=$Q$3),INDEX(LINEST(OFFSET(AF534,1-$Q$5,0,$Q$5,1),OFFSET(AG534,1-$Q$5,0,$Q$5,9),TRUE,TRUE),1,9),"")</f>
        <v/>
      </c>
      <c r="BA534" s="9">
        <f>IF(AND((ROW()-7)&gt;=$Q$5,(ROW()-6)&lt;=$Q$3),INDEX(LINEST(OFFSET(AF534,1-$Q$5,0,$Q$5,1),OFFSET(AG534,1-$Q$5,0,$Q$5,9),TRUE,TRUE),1,8),"")</f>
        <v/>
      </c>
      <c r="BB534" s="9">
        <f>IF(AND((ROW()-7)&gt;=$Q$5,(ROW()-6)&lt;=$Q$3),INDEX(LINEST(OFFSET(AF534,1-$Q$5,0,$Q$5,1),OFFSET(AG534,1-$Q$5,0,$Q$5,9),TRUE,TRUE),1,7),"")</f>
        <v/>
      </c>
      <c r="BC534" s="9">
        <f>IF(AND((ROW()-7)&gt;=$Q$5,(ROW()-6)&lt;=$Q$3),INDEX(LINEST(OFFSET(AF534,1-$Q$5,0,$Q$5,1),OFFSET(AG534,1-$Q$5,0,$Q$5,9),TRUE,TRUE),1,6),"")</f>
        <v/>
      </c>
      <c r="BD534" s="9">
        <f>IF(AND((ROW()-7)&gt;=$Q$5,(ROW()-6)&lt;=$Q$3),INDEX(LINEST(OFFSET(AF534,1-$Q$5,0,$Q$5,1),OFFSET(AG534,1-$Q$5,0,$Q$5,9),TRUE,TRUE),1,5),"")</f>
        <v/>
      </c>
      <c r="BE534" s="9">
        <f>IF(AND((ROW()-7)&gt;=$Q$5,(ROW()-6)&lt;=$Q$3),INDEX(LINEST(OFFSET(AF534,1-$Q$5,0,$Q$5,1),OFFSET(AG534,1-$Q$5,0,$Q$5,9),TRUE,TRUE),1,4),"")</f>
        <v/>
      </c>
      <c r="BF534" s="9">
        <f>IF(AND((ROW()-7)&gt;=$Q$5,(ROW()-6)&lt;=$Q$3),INDEX(LINEST(OFFSET(AF534,1-$Q$5,0,$Q$5,1),OFFSET(AG534,1-$Q$5,0,$Q$5,9),TRUE,TRUE),1,3),"")</f>
        <v/>
      </c>
      <c r="BG534" s="9">
        <f>IF(AND((ROW()-7)&gt;=$Q$5,(ROW()-6)&lt;=$Q$3),INDEX(LINEST(OFFSET(AF534,1-$Q$5,0,$Q$5,1),OFFSET(AG534,1-$Q$5,0,$Q$5,9),TRUE,TRUE),1,2),"")</f>
        <v/>
      </c>
      <c r="BH534" s="9">
        <f>IF(AND((ROW()-7)&gt;=$Q$5,(ROW()-6)&lt;=$Q$3),INDEX(LINEST(OFFSET(AF534,1-$Q$5,0,$Q$5,1),OFFSET(AG534,1-$Q$5,0,$Q$5,9),TRUE,TRUE),1,1),"")</f>
        <v/>
      </c>
      <c r="BI534" s="10">
        <f>IF(AND((ROW()-7)&gt;=$Q$5,(ROW()-6)&lt;=$Q$3),INDEX(LINEST(OFFSET(AF534,1-$Q$5,0,$Q$5,1),OFFSET(AG534,1-$Q$5,0,$Q$5,9),TRUE,TRUE),3,1),"")</f>
        <v/>
      </c>
      <c r="BL534" s="9">
        <f>IF(AND((ROW()-6)&lt;=$Q$3,ISNUMBER(AY533)),AY533/$Q$4+AZ533*AG534+BA533*AH534+BB533*AI534+BC533*AJ534+BD533*AK534+BE533*AL534+BF533*AM534+BG533*AN534+BH533*AO534,"")</f>
        <v/>
      </c>
      <c r="BM534">
        <f>IF(ISNUMBER(BL534),AVERAGE(OFFSET(AF533,1-$Q$5,0,$Q$5,1)),"")</f>
        <v/>
      </c>
      <c r="BN534">
        <f>IF(ISNUMBER(BL534),(AF534-BL534)^2,"")</f>
        <v/>
      </c>
      <c r="BO534">
        <f>IF(ISNUMBER(BL534),AF534^2,"")</f>
        <v/>
      </c>
      <c r="BP534">
        <f>IF(ISNUMBER(BL534),(AF534-BM534)^2,"")</f>
        <v/>
      </c>
    </row>
    <row r="535">
      <c r="O535">
        <f>IF($R535="","",IF($Q$1="Weekly",INT(($R535-2)/7),IF($Q$1="Quarterly",YEAR($R535)*4+ROUNDUP(MONTH($R535)/3),YEAR($R535)*12+MONTH($R535))))</f>
        <v/>
      </c>
      <c r="P535">
        <f>IF($R535="","",IF($R536="",1,IF($O535&lt;&gt;$O536,1,0)))</f>
        <v/>
      </c>
      <c r="Q535">
        <f>IF($P535=1,SUM($P$7:$P535),"")</f>
        <v/>
      </c>
      <c r="R535">
        <f>IF($A535="","",IF(ISNUMBER($A535),$A535,IFERROR(DATEVALUE($A535),NA())))</f>
        <v/>
      </c>
      <c r="S535" s="7">
        <f>IFERROR(INDEX($R$7:$R$60000,MATCH(ROW()-6,$Q$7:$Q$60000,0)),"")</f>
        <v/>
      </c>
      <c r="T535">
        <f>IFERROR(INDEX($B$7:$B$60000,MATCH(ROW()-6,$Q$7:$Q$60000,0))*1,"")</f>
        <v/>
      </c>
      <c r="U535">
        <f>IFERROR(INDEX($C$7:$C$60000,MATCH(ROW()-6,$Q$7:$Q$60000,0))*1,"")</f>
        <v/>
      </c>
      <c r="V535">
        <f>IFERROR(INDEX($D$7:$D$60000,MATCH(ROW()-6,$Q$7:$Q$60000,0))*1,"")</f>
        <v/>
      </c>
      <c r="W535">
        <f>IFERROR(INDEX($E$7:$E$60000,MATCH(ROW()-6,$Q$7:$Q$60000,0))*1,"")</f>
        <v/>
      </c>
      <c r="X535">
        <f>IFERROR(INDEX($F$7:$F$60000,MATCH(ROW()-6,$Q$7:$Q$60000,0))*1,"")</f>
        <v/>
      </c>
      <c r="Y535">
        <f>IFERROR(INDEX($G$7:$G$60000,MATCH(ROW()-6,$Q$7:$Q$60000,0))*1,"")</f>
        <v/>
      </c>
      <c r="Z535">
        <f>IFERROR(INDEX($H$7:$H$60000,MATCH(ROW()-6,$Q$7:$Q$60000,0))*1,"")</f>
        <v/>
      </c>
      <c r="AA535">
        <f>IFERROR(INDEX($I$7:$I$60000,MATCH(ROW()-6,$Q$7:$Q$60000,0))*1,"")</f>
        <v/>
      </c>
      <c r="AB535">
        <f>IFERROR(INDEX($J$7:$J$60000,MATCH(ROW()-6,$Q$7:$Q$60000,0))*1,"")</f>
        <v/>
      </c>
      <c r="AC535">
        <f>IFERROR(INDEX($K$7:$K$60000,MATCH(ROW()-6,$Q$7:$Q$60000,0))*1,"")</f>
        <v/>
      </c>
      <c r="AF535" s="9">
        <f>IF(OR($S535="",$S534=""),"",IF($B$5="diff",($T535-$T534),LN($T535/$T534)))</f>
        <v/>
      </c>
      <c r="AG535" s="9">
        <f>IF(OR($S535="",$S534=""),"",IF($C$5="diff",(U535-U534),LN(U535/U534)))</f>
        <v/>
      </c>
      <c r="AH535" s="9">
        <f>IF(OR($S535="",$S534=""),"",IF($D$5="diff",(V535-V534),LN(V535/V534)))</f>
        <v/>
      </c>
      <c r="AI535" s="9">
        <f>IF(OR($S535="",$S534=""),"",IF($E$5="diff",(W535-W534),LN(W535/W534)))</f>
        <v/>
      </c>
      <c r="AJ535" s="9">
        <f>IF(OR($S535="",$S534=""),"",IF($F$5="diff",(X535-X534),LN(X535/X534)))</f>
        <v/>
      </c>
      <c r="AK535" s="9">
        <f>IF(OR($S535="",$S534=""),"",IF($G$5="diff",(Y535-Y534),LN(Y535/Y534)))</f>
        <v/>
      </c>
      <c r="AL535" s="9">
        <f>IF(OR($S535="",$S534=""),"",IF($H$5="diff",(Z535-Z534),LN(Z535/Z534)))</f>
        <v/>
      </c>
      <c r="AM535" s="9">
        <f>IF(OR($S535="",$S534=""),"",IF($I$5="diff",(AA535-AA534),LN(AA535/AA534)))</f>
        <v/>
      </c>
      <c r="AN535" s="9">
        <f>IF(OR($S535="",$S534=""),"",IF($J$5="diff",(AB535-AB534),LN(AB535/AB534)))</f>
        <v/>
      </c>
      <c r="AO535" s="9">
        <f>IF(OR($S535="",$S534=""),"",IF($K$5="diff",(AC535-AC534),LN(AC535/AC534)))</f>
        <v/>
      </c>
      <c r="AR535" s="9">
        <f>IF($AF535="","",$AU$13+$AU$4*AG535+$AU$5*AH535+$AU$6*AI535+$AU$7*AJ535+$AU$8*AK535+$AU$9*AL535+$AU$10*AM535+$AU$11*AN535+$AU$12*AO535)</f>
        <v/>
      </c>
      <c r="AY535" s="10">
        <f>IF(AND((ROW()-7)&gt;=$Q$5,(ROW()-6)&lt;=$Q$3),INDEX(LINEST(OFFSET(AF535,1-$Q$5,0,$Q$5,1),OFFSET(AG535,1-$Q$5,0,$Q$5,9),TRUE,TRUE),1,10)*$Q$4,"")</f>
        <v/>
      </c>
      <c r="AZ535" s="9">
        <f>IF(AND((ROW()-7)&gt;=$Q$5,(ROW()-6)&lt;=$Q$3),INDEX(LINEST(OFFSET(AF535,1-$Q$5,0,$Q$5,1),OFFSET(AG535,1-$Q$5,0,$Q$5,9),TRUE,TRUE),1,9),"")</f>
        <v/>
      </c>
      <c r="BA535" s="9">
        <f>IF(AND((ROW()-7)&gt;=$Q$5,(ROW()-6)&lt;=$Q$3),INDEX(LINEST(OFFSET(AF535,1-$Q$5,0,$Q$5,1),OFFSET(AG535,1-$Q$5,0,$Q$5,9),TRUE,TRUE),1,8),"")</f>
        <v/>
      </c>
      <c r="BB535" s="9">
        <f>IF(AND((ROW()-7)&gt;=$Q$5,(ROW()-6)&lt;=$Q$3),INDEX(LINEST(OFFSET(AF535,1-$Q$5,0,$Q$5,1),OFFSET(AG535,1-$Q$5,0,$Q$5,9),TRUE,TRUE),1,7),"")</f>
        <v/>
      </c>
      <c r="BC535" s="9">
        <f>IF(AND((ROW()-7)&gt;=$Q$5,(ROW()-6)&lt;=$Q$3),INDEX(LINEST(OFFSET(AF535,1-$Q$5,0,$Q$5,1),OFFSET(AG535,1-$Q$5,0,$Q$5,9),TRUE,TRUE),1,6),"")</f>
        <v/>
      </c>
      <c r="BD535" s="9">
        <f>IF(AND((ROW()-7)&gt;=$Q$5,(ROW()-6)&lt;=$Q$3),INDEX(LINEST(OFFSET(AF535,1-$Q$5,0,$Q$5,1),OFFSET(AG535,1-$Q$5,0,$Q$5,9),TRUE,TRUE),1,5),"")</f>
        <v/>
      </c>
      <c r="BE535" s="9">
        <f>IF(AND((ROW()-7)&gt;=$Q$5,(ROW()-6)&lt;=$Q$3),INDEX(LINEST(OFFSET(AF535,1-$Q$5,0,$Q$5,1),OFFSET(AG535,1-$Q$5,0,$Q$5,9),TRUE,TRUE),1,4),"")</f>
        <v/>
      </c>
      <c r="BF535" s="9">
        <f>IF(AND((ROW()-7)&gt;=$Q$5,(ROW()-6)&lt;=$Q$3),INDEX(LINEST(OFFSET(AF535,1-$Q$5,0,$Q$5,1),OFFSET(AG535,1-$Q$5,0,$Q$5,9),TRUE,TRUE),1,3),"")</f>
        <v/>
      </c>
      <c r="BG535" s="9">
        <f>IF(AND((ROW()-7)&gt;=$Q$5,(ROW()-6)&lt;=$Q$3),INDEX(LINEST(OFFSET(AF535,1-$Q$5,0,$Q$5,1),OFFSET(AG535,1-$Q$5,0,$Q$5,9),TRUE,TRUE),1,2),"")</f>
        <v/>
      </c>
      <c r="BH535" s="9">
        <f>IF(AND((ROW()-7)&gt;=$Q$5,(ROW()-6)&lt;=$Q$3),INDEX(LINEST(OFFSET(AF535,1-$Q$5,0,$Q$5,1),OFFSET(AG535,1-$Q$5,0,$Q$5,9),TRUE,TRUE),1,1),"")</f>
        <v/>
      </c>
      <c r="BI535" s="10">
        <f>IF(AND((ROW()-7)&gt;=$Q$5,(ROW()-6)&lt;=$Q$3),INDEX(LINEST(OFFSET(AF535,1-$Q$5,0,$Q$5,1),OFFSET(AG535,1-$Q$5,0,$Q$5,9),TRUE,TRUE),3,1),"")</f>
        <v/>
      </c>
      <c r="BL535" s="9">
        <f>IF(AND((ROW()-6)&lt;=$Q$3,ISNUMBER(AY534)),AY534/$Q$4+AZ534*AG535+BA534*AH535+BB534*AI535+BC534*AJ535+BD534*AK535+BE534*AL535+BF534*AM535+BG534*AN535+BH534*AO535,"")</f>
        <v/>
      </c>
      <c r="BM535">
        <f>IF(ISNUMBER(BL535),AVERAGE(OFFSET(AF534,1-$Q$5,0,$Q$5,1)),"")</f>
        <v/>
      </c>
      <c r="BN535">
        <f>IF(ISNUMBER(BL535),(AF535-BL535)^2,"")</f>
        <v/>
      </c>
      <c r="BO535">
        <f>IF(ISNUMBER(BL535),AF535^2,"")</f>
        <v/>
      </c>
      <c r="BP535">
        <f>IF(ISNUMBER(BL535),(AF535-BM535)^2,"")</f>
        <v/>
      </c>
    </row>
    <row r="536">
      <c r="O536">
        <f>IF($R536="","",IF($Q$1="Weekly",INT(($R536-2)/7),IF($Q$1="Quarterly",YEAR($R536)*4+ROUNDUP(MONTH($R536)/3),YEAR($R536)*12+MONTH($R536))))</f>
        <v/>
      </c>
      <c r="P536">
        <f>IF($R536="","",IF($R537="",1,IF($O536&lt;&gt;$O537,1,0)))</f>
        <v/>
      </c>
      <c r="Q536">
        <f>IF($P536=1,SUM($P$7:$P536),"")</f>
        <v/>
      </c>
      <c r="R536">
        <f>IF($A536="","",IF(ISNUMBER($A536),$A536,IFERROR(DATEVALUE($A536),NA())))</f>
        <v/>
      </c>
      <c r="S536" s="7">
        <f>IFERROR(INDEX($R$7:$R$60000,MATCH(ROW()-6,$Q$7:$Q$60000,0)),"")</f>
        <v/>
      </c>
      <c r="T536">
        <f>IFERROR(INDEX($B$7:$B$60000,MATCH(ROW()-6,$Q$7:$Q$60000,0))*1,"")</f>
        <v/>
      </c>
      <c r="U536">
        <f>IFERROR(INDEX($C$7:$C$60000,MATCH(ROW()-6,$Q$7:$Q$60000,0))*1,"")</f>
        <v/>
      </c>
      <c r="V536">
        <f>IFERROR(INDEX($D$7:$D$60000,MATCH(ROW()-6,$Q$7:$Q$60000,0))*1,"")</f>
        <v/>
      </c>
      <c r="W536">
        <f>IFERROR(INDEX($E$7:$E$60000,MATCH(ROW()-6,$Q$7:$Q$60000,0))*1,"")</f>
        <v/>
      </c>
      <c r="X536">
        <f>IFERROR(INDEX($F$7:$F$60000,MATCH(ROW()-6,$Q$7:$Q$60000,0))*1,"")</f>
        <v/>
      </c>
      <c r="Y536">
        <f>IFERROR(INDEX($G$7:$G$60000,MATCH(ROW()-6,$Q$7:$Q$60000,0))*1,"")</f>
        <v/>
      </c>
      <c r="Z536">
        <f>IFERROR(INDEX($H$7:$H$60000,MATCH(ROW()-6,$Q$7:$Q$60000,0))*1,"")</f>
        <v/>
      </c>
      <c r="AA536">
        <f>IFERROR(INDEX($I$7:$I$60000,MATCH(ROW()-6,$Q$7:$Q$60000,0))*1,"")</f>
        <v/>
      </c>
      <c r="AB536">
        <f>IFERROR(INDEX($J$7:$J$60000,MATCH(ROW()-6,$Q$7:$Q$60000,0))*1,"")</f>
        <v/>
      </c>
      <c r="AC536">
        <f>IFERROR(INDEX($K$7:$K$60000,MATCH(ROW()-6,$Q$7:$Q$60000,0))*1,"")</f>
        <v/>
      </c>
      <c r="AF536" s="9">
        <f>IF(OR($S536="",$S535=""),"",IF($B$5="diff",($T536-$T535),LN($T536/$T535)))</f>
        <v/>
      </c>
      <c r="AG536" s="9">
        <f>IF(OR($S536="",$S535=""),"",IF($C$5="diff",(U536-U535),LN(U536/U535)))</f>
        <v/>
      </c>
      <c r="AH536" s="9">
        <f>IF(OR($S536="",$S535=""),"",IF($D$5="diff",(V536-V535),LN(V536/V535)))</f>
        <v/>
      </c>
      <c r="AI536" s="9">
        <f>IF(OR($S536="",$S535=""),"",IF($E$5="diff",(W536-W535),LN(W536/W535)))</f>
        <v/>
      </c>
      <c r="AJ536" s="9">
        <f>IF(OR($S536="",$S535=""),"",IF($F$5="diff",(X536-X535),LN(X536/X535)))</f>
        <v/>
      </c>
      <c r="AK536" s="9">
        <f>IF(OR($S536="",$S535=""),"",IF($G$5="diff",(Y536-Y535),LN(Y536/Y535)))</f>
        <v/>
      </c>
      <c r="AL536" s="9">
        <f>IF(OR($S536="",$S535=""),"",IF($H$5="diff",(Z536-Z535),LN(Z536/Z535)))</f>
        <v/>
      </c>
      <c r="AM536" s="9">
        <f>IF(OR($S536="",$S535=""),"",IF($I$5="diff",(AA536-AA535),LN(AA536/AA535)))</f>
        <v/>
      </c>
      <c r="AN536" s="9">
        <f>IF(OR($S536="",$S535=""),"",IF($J$5="diff",(AB536-AB535),LN(AB536/AB535)))</f>
        <v/>
      </c>
      <c r="AO536" s="9">
        <f>IF(OR($S536="",$S535=""),"",IF($K$5="diff",(AC536-AC535),LN(AC536/AC535)))</f>
        <v/>
      </c>
      <c r="AR536" s="9">
        <f>IF($AF536="","",$AU$13+$AU$4*AG536+$AU$5*AH536+$AU$6*AI536+$AU$7*AJ536+$AU$8*AK536+$AU$9*AL536+$AU$10*AM536+$AU$11*AN536+$AU$12*AO536)</f>
        <v/>
      </c>
      <c r="AY536" s="10">
        <f>IF(AND((ROW()-7)&gt;=$Q$5,(ROW()-6)&lt;=$Q$3),INDEX(LINEST(OFFSET(AF536,1-$Q$5,0,$Q$5,1),OFFSET(AG536,1-$Q$5,0,$Q$5,9),TRUE,TRUE),1,10)*$Q$4,"")</f>
        <v/>
      </c>
      <c r="AZ536" s="9">
        <f>IF(AND((ROW()-7)&gt;=$Q$5,(ROW()-6)&lt;=$Q$3),INDEX(LINEST(OFFSET(AF536,1-$Q$5,0,$Q$5,1),OFFSET(AG536,1-$Q$5,0,$Q$5,9),TRUE,TRUE),1,9),"")</f>
        <v/>
      </c>
      <c r="BA536" s="9">
        <f>IF(AND((ROW()-7)&gt;=$Q$5,(ROW()-6)&lt;=$Q$3),INDEX(LINEST(OFFSET(AF536,1-$Q$5,0,$Q$5,1),OFFSET(AG536,1-$Q$5,0,$Q$5,9),TRUE,TRUE),1,8),"")</f>
        <v/>
      </c>
      <c r="BB536" s="9">
        <f>IF(AND((ROW()-7)&gt;=$Q$5,(ROW()-6)&lt;=$Q$3),INDEX(LINEST(OFFSET(AF536,1-$Q$5,0,$Q$5,1),OFFSET(AG536,1-$Q$5,0,$Q$5,9),TRUE,TRUE),1,7),"")</f>
        <v/>
      </c>
      <c r="BC536" s="9">
        <f>IF(AND((ROW()-7)&gt;=$Q$5,(ROW()-6)&lt;=$Q$3),INDEX(LINEST(OFFSET(AF536,1-$Q$5,0,$Q$5,1),OFFSET(AG536,1-$Q$5,0,$Q$5,9),TRUE,TRUE),1,6),"")</f>
        <v/>
      </c>
      <c r="BD536" s="9">
        <f>IF(AND((ROW()-7)&gt;=$Q$5,(ROW()-6)&lt;=$Q$3),INDEX(LINEST(OFFSET(AF536,1-$Q$5,0,$Q$5,1),OFFSET(AG536,1-$Q$5,0,$Q$5,9),TRUE,TRUE),1,5),"")</f>
        <v/>
      </c>
      <c r="BE536" s="9">
        <f>IF(AND((ROW()-7)&gt;=$Q$5,(ROW()-6)&lt;=$Q$3),INDEX(LINEST(OFFSET(AF536,1-$Q$5,0,$Q$5,1),OFFSET(AG536,1-$Q$5,0,$Q$5,9),TRUE,TRUE),1,4),"")</f>
        <v/>
      </c>
      <c r="BF536" s="9">
        <f>IF(AND((ROW()-7)&gt;=$Q$5,(ROW()-6)&lt;=$Q$3),INDEX(LINEST(OFFSET(AF536,1-$Q$5,0,$Q$5,1),OFFSET(AG536,1-$Q$5,0,$Q$5,9),TRUE,TRUE),1,3),"")</f>
        <v/>
      </c>
      <c r="BG536" s="9">
        <f>IF(AND((ROW()-7)&gt;=$Q$5,(ROW()-6)&lt;=$Q$3),INDEX(LINEST(OFFSET(AF536,1-$Q$5,0,$Q$5,1),OFFSET(AG536,1-$Q$5,0,$Q$5,9),TRUE,TRUE),1,2),"")</f>
        <v/>
      </c>
      <c r="BH536" s="9">
        <f>IF(AND((ROW()-7)&gt;=$Q$5,(ROW()-6)&lt;=$Q$3),INDEX(LINEST(OFFSET(AF536,1-$Q$5,0,$Q$5,1),OFFSET(AG536,1-$Q$5,0,$Q$5,9),TRUE,TRUE),1,1),"")</f>
        <v/>
      </c>
      <c r="BI536" s="10">
        <f>IF(AND((ROW()-7)&gt;=$Q$5,(ROW()-6)&lt;=$Q$3),INDEX(LINEST(OFFSET(AF536,1-$Q$5,0,$Q$5,1),OFFSET(AG536,1-$Q$5,0,$Q$5,9),TRUE,TRUE),3,1),"")</f>
        <v/>
      </c>
      <c r="BL536" s="9">
        <f>IF(AND((ROW()-6)&lt;=$Q$3,ISNUMBER(AY535)),AY535/$Q$4+AZ535*AG536+BA535*AH536+BB535*AI536+BC535*AJ536+BD535*AK536+BE535*AL536+BF535*AM536+BG535*AN536+BH535*AO536,"")</f>
        <v/>
      </c>
      <c r="BM536">
        <f>IF(ISNUMBER(BL536),AVERAGE(OFFSET(AF535,1-$Q$5,0,$Q$5,1)),"")</f>
        <v/>
      </c>
      <c r="BN536">
        <f>IF(ISNUMBER(BL536),(AF536-BL536)^2,"")</f>
        <v/>
      </c>
      <c r="BO536">
        <f>IF(ISNUMBER(BL536),AF536^2,"")</f>
        <v/>
      </c>
      <c r="BP536">
        <f>IF(ISNUMBER(BL536),(AF536-BM536)^2,"")</f>
        <v/>
      </c>
    </row>
    <row r="537">
      <c r="O537">
        <f>IF($R537="","",IF($Q$1="Weekly",INT(($R537-2)/7),IF($Q$1="Quarterly",YEAR($R537)*4+ROUNDUP(MONTH($R537)/3),YEAR($R537)*12+MONTH($R537))))</f>
        <v/>
      </c>
      <c r="P537">
        <f>IF($R537="","",IF($R538="",1,IF($O537&lt;&gt;$O538,1,0)))</f>
        <v/>
      </c>
      <c r="Q537">
        <f>IF($P537=1,SUM($P$7:$P537),"")</f>
        <v/>
      </c>
      <c r="R537">
        <f>IF($A537="","",IF(ISNUMBER($A537),$A537,IFERROR(DATEVALUE($A537),NA())))</f>
        <v/>
      </c>
      <c r="S537" s="7">
        <f>IFERROR(INDEX($R$7:$R$60000,MATCH(ROW()-6,$Q$7:$Q$60000,0)),"")</f>
        <v/>
      </c>
      <c r="T537">
        <f>IFERROR(INDEX($B$7:$B$60000,MATCH(ROW()-6,$Q$7:$Q$60000,0))*1,"")</f>
        <v/>
      </c>
      <c r="U537">
        <f>IFERROR(INDEX($C$7:$C$60000,MATCH(ROW()-6,$Q$7:$Q$60000,0))*1,"")</f>
        <v/>
      </c>
      <c r="V537">
        <f>IFERROR(INDEX($D$7:$D$60000,MATCH(ROW()-6,$Q$7:$Q$60000,0))*1,"")</f>
        <v/>
      </c>
      <c r="W537">
        <f>IFERROR(INDEX($E$7:$E$60000,MATCH(ROW()-6,$Q$7:$Q$60000,0))*1,"")</f>
        <v/>
      </c>
      <c r="X537">
        <f>IFERROR(INDEX($F$7:$F$60000,MATCH(ROW()-6,$Q$7:$Q$60000,0))*1,"")</f>
        <v/>
      </c>
      <c r="Y537">
        <f>IFERROR(INDEX($G$7:$G$60000,MATCH(ROW()-6,$Q$7:$Q$60000,0))*1,"")</f>
        <v/>
      </c>
      <c r="Z537">
        <f>IFERROR(INDEX($H$7:$H$60000,MATCH(ROW()-6,$Q$7:$Q$60000,0))*1,"")</f>
        <v/>
      </c>
      <c r="AA537">
        <f>IFERROR(INDEX($I$7:$I$60000,MATCH(ROW()-6,$Q$7:$Q$60000,0))*1,"")</f>
        <v/>
      </c>
      <c r="AB537">
        <f>IFERROR(INDEX($J$7:$J$60000,MATCH(ROW()-6,$Q$7:$Q$60000,0))*1,"")</f>
        <v/>
      </c>
      <c r="AC537">
        <f>IFERROR(INDEX($K$7:$K$60000,MATCH(ROW()-6,$Q$7:$Q$60000,0))*1,"")</f>
        <v/>
      </c>
      <c r="AF537" s="9">
        <f>IF(OR($S537="",$S536=""),"",IF($B$5="diff",($T537-$T536),LN($T537/$T536)))</f>
        <v/>
      </c>
      <c r="AG537" s="9">
        <f>IF(OR($S537="",$S536=""),"",IF($C$5="diff",(U537-U536),LN(U537/U536)))</f>
        <v/>
      </c>
      <c r="AH537" s="9">
        <f>IF(OR($S537="",$S536=""),"",IF($D$5="diff",(V537-V536),LN(V537/V536)))</f>
        <v/>
      </c>
      <c r="AI537" s="9">
        <f>IF(OR($S537="",$S536=""),"",IF($E$5="diff",(W537-W536),LN(W537/W536)))</f>
        <v/>
      </c>
      <c r="AJ537" s="9">
        <f>IF(OR($S537="",$S536=""),"",IF($F$5="diff",(X537-X536),LN(X537/X536)))</f>
        <v/>
      </c>
      <c r="AK537" s="9">
        <f>IF(OR($S537="",$S536=""),"",IF($G$5="diff",(Y537-Y536),LN(Y537/Y536)))</f>
        <v/>
      </c>
      <c r="AL537" s="9">
        <f>IF(OR($S537="",$S536=""),"",IF($H$5="diff",(Z537-Z536),LN(Z537/Z536)))</f>
        <v/>
      </c>
      <c r="AM537" s="9">
        <f>IF(OR($S537="",$S536=""),"",IF($I$5="diff",(AA537-AA536),LN(AA537/AA536)))</f>
        <v/>
      </c>
      <c r="AN537" s="9">
        <f>IF(OR($S537="",$S536=""),"",IF($J$5="diff",(AB537-AB536),LN(AB537/AB536)))</f>
        <v/>
      </c>
      <c r="AO537" s="9">
        <f>IF(OR($S537="",$S536=""),"",IF($K$5="diff",(AC537-AC536),LN(AC537/AC536)))</f>
        <v/>
      </c>
      <c r="AR537" s="9">
        <f>IF($AF537="","",$AU$13+$AU$4*AG537+$AU$5*AH537+$AU$6*AI537+$AU$7*AJ537+$AU$8*AK537+$AU$9*AL537+$AU$10*AM537+$AU$11*AN537+$AU$12*AO537)</f>
        <v/>
      </c>
      <c r="AY537" s="10">
        <f>IF(AND((ROW()-7)&gt;=$Q$5,(ROW()-6)&lt;=$Q$3),INDEX(LINEST(OFFSET(AF537,1-$Q$5,0,$Q$5,1),OFFSET(AG537,1-$Q$5,0,$Q$5,9),TRUE,TRUE),1,10)*$Q$4,"")</f>
        <v/>
      </c>
      <c r="AZ537" s="9">
        <f>IF(AND((ROW()-7)&gt;=$Q$5,(ROW()-6)&lt;=$Q$3),INDEX(LINEST(OFFSET(AF537,1-$Q$5,0,$Q$5,1),OFFSET(AG537,1-$Q$5,0,$Q$5,9),TRUE,TRUE),1,9),"")</f>
        <v/>
      </c>
      <c r="BA537" s="9">
        <f>IF(AND((ROW()-7)&gt;=$Q$5,(ROW()-6)&lt;=$Q$3),INDEX(LINEST(OFFSET(AF537,1-$Q$5,0,$Q$5,1),OFFSET(AG537,1-$Q$5,0,$Q$5,9),TRUE,TRUE),1,8),"")</f>
        <v/>
      </c>
      <c r="BB537" s="9">
        <f>IF(AND((ROW()-7)&gt;=$Q$5,(ROW()-6)&lt;=$Q$3),INDEX(LINEST(OFFSET(AF537,1-$Q$5,0,$Q$5,1),OFFSET(AG537,1-$Q$5,0,$Q$5,9),TRUE,TRUE),1,7),"")</f>
        <v/>
      </c>
      <c r="BC537" s="9">
        <f>IF(AND((ROW()-7)&gt;=$Q$5,(ROW()-6)&lt;=$Q$3),INDEX(LINEST(OFFSET(AF537,1-$Q$5,0,$Q$5,1),OFFSET(AG537,1-$Q$5,0,$Q$5,9),TRUE,TRUE),1,6),"")</f>
        <v/>
      </c>
      <c r="BD537" s="9">
        <f>IF(AND((ROW()-7)&gt;=$Q$5,(ROW()-6)&lt;=$Q$3),INDEX(LINEST(OFFSET(AF537,1-$Q$5,0,$Q$5,1),OFFSET(AG537,1-$Q$5,0,$Q$5,9),TRUE,TRUE),1,5),"")</f>
        <v/>
      </c>
      <c r="BE537" s="9">
        <f>IF(AND((ROW()-7)&gt;=$Q$5,(ROW()-6)&lt;=$Q$3),INDEX(LINEST(OFFSET(AF537,1-$Q$5,0,$Q$5,1),OFFSET(AG537,1-$Q$5,0,$Q$5,9),TRUE,TRUE),1,4),"")</f>
        <v/>
      </c>
      <c r="BF537" s="9">
        <f>IF(AND((ROW()-7)&gt;=$Q$5,(ROW()-6)&lt;=$Q$3),INDEX(LINEST(OFFSET(AF537,1-$Q$5,0,$Q$5,1),OFFSET(AG537,1-$Q$5,0,$Q$5,9),TRUE,TRUE),1,3),"")</f>
        <v/>
      </c>
      <c r="BG537" s="9">
        <f>IF(AND((ROW()-7)&gt;=$Q$5,(ROW()-6)&lt;=$Q$3),INDEX(LINEST(OFFSET(AF537,1-$Q$5,0,$Q$5,1),OFFSET(AG537,1-$Q$5,0,$Q$5,9),TRUE,TRUE),1,2),"")</f>
        <v/>
      </c>
      <c r="BH537" s="9">
        <f>IF(AND((ROW()-7)&gt;=$Q$5,(ROW()-6)&lt;=$Q$3),INDEX(LINEST(OFFSET(AF537,1-$Q$5,0,$Q$5,1),OFFSET(AG537,1-$Q$5,0,$Q$5,9),TRUE,TRUE),1,1),"")</f>
        <v/>
      </c>
      <c r="BI537" s="10">
        <f>IF(AND((ROW()-7)&gt;=$Q$5,(ROW()-6)&lt;=$Q$3),INDEX(LINEST(OFFSET(AF537,1-$Q$5,0,$Q$5,1),OFFSET(AG537,1-$Q$5,0,$Q$5,9),TRUE,TRUE),3,1),"")</f>
        <v/>
      </c>
      <c r="BL537" s="9">
        <f>IF(AND((ROW()-6)&lt;=$Q$3,ISNUMBER(AY536)),AY536/$Q$4+AZ536*AG537+BA536*AH537+BB536*AI537+BC536*AJ537+BD536*AK537+BE536*AL537+BF536*AM537+BG536*AN537+BH536*AO537,"")</f>
        <v/>
      </c>
      <c r="BM537">
        <f>IF(ISNUMBER(BL537),AVERAGE(OFFSET(AF536,1-$Q$5,0,$Q$5,1)),"")</f>
        <v/>
      </c>
      <c r="BN537">
        <f>IF(ISNUMBER(BL537),(AF537-BL537)^2,"")</f>
        <v/>
      </c>
      <c r="BO537">
        <f>IF(ISNUMBER(BL537),AF537^2,"")</f>
        <v/>
      </c>
      <c r="BP537">
        <f>IF(ISNUMBER(BL537),(AF537-BM537)^2,"")</f>
        <v/>
      </c>
    </row>
    <row r="538">
      <c r="O538">
        <f>IF($R538="","",IF($Q$1="Weekly",INT(($R538-2)/7),IF($Q$1="Quarterly",YEAR($R538)*4+ROUNDUP(MONTH($R538)/3),YEAR($R538)*12+MONTH($R538))))</f>
        <v/>
      </c>
      <c r="P538">
        <f>IF($R538="","",IF($R539="",1,IF($O538&lt;&gt;$O539,1,0)))</f>
        <v/>
      </c>
      <c r="Q538">
        <f>IF($P538=1,SUM($P$7:$P538),"")</f>
        <v/>
      </c>
      <c r="R538">
        <f>IF($A538="","",IF(ISNUMBER($A538),$A538,IFERROR(DATEVALUE($A538),NA())))</f>
        <v/>
      </c>
      <c r="S538" s="7">
        <f>IFERROR(INDEX($R$7:$R$60000,MATCH(ROW()-6,$Q$7:$Q$60000,0)),"")</f>
        <v/>
      </c>
      <c r="T538">
        <f>IFERROR(INDEX($B$7:$B$60000,MATCH(ROW()-6,$Q$7:$Q$60000,0))*1,"")</f>
        <v/>
      </c>
      <c r="U538">
        <f>IFERROR(INDEX($C$7:$C$60000,MATCH(ROW()-6,$Q$7:$Q$60000,0))*1,"")</f>
        <v/>
      </c>
      <c r="V538">
        <f>IFERROR(INDEX($D$7:$D$60000,MATCH(ROW()-6,$Q$7:$Q$60000,0))*1,"")</f>
        <v/>
      </c>
      <c r="W538">
        <f>IFERROR(INDEX($E$7:$E$60000,MATCH(ROW()-6,$Q$7:$Q$60000,0))*1,"")</f>
        <v/>
      </c>
      <c r="X538">
        <f>IFERROR(INDEX($F$7:$F$60000,MATCH(ROW()-6,$Q$7:$Q$60000,0))*1,"")</f>
        <v/>
      </c>
      <c r="Y538">
        <f>IFERROR(INDEX($G$7:$G$60000,MATCH(ROW()-6,$Q$7:$Q$60000,0))*1,"")</f>
        <v/>
      </c>
      <c r="Z538">
        <f>IFERROR(INDEX($H$7:$H$60000,MATCH(ROW()-6,$Q$7:$Q$60000,0))*1,"")</f>
        <v/>
      </c>
      <c r="AA538">
        <f>IFERROR(INDEX($I$7:$I$60000,MATCH(ROW()-6,$Q$7:$Q$60000,0))*1,"")</f>
        <v/>
      </c>
      <c r="AB538">
        <f>IFERROR(INDEX($J$7:$J$60000,MATCH(ROW()-6,$Q$7:$Q$60000,0))*1,"")</f>
        <v/>
      </c>
      <c r="AC538">
        <f>IFERROR(INDEX($K$7:$K$60000,MATCH(ROW()-6,$Q$7:$Q$60000,0))*1,"")</f>
        <v/>
      </c>
      <c r="AF538" s="9">
        <f>IF(OR($S538="",$S537=""),"",IF($B$5="diff",($T538-$T537),LN($T538/$T537)))</f>
        <v/>
      </c>
      <c r="AG538" s="9">
        <f>IF(OR($S538="",$S537=""),"",IF($C$5="diff",(U538-U537),LN(U538/U537)))</f>
        <v/>
      </c>
      <c r="AH538" s="9">
        <f>IF(OR($S538="",$S537=""),"",IF($D$5="diff",(V538-V537),LN(V538/V537)))</f>
        <v/>
      </c>
      <c r="AI538" s="9">
        <f>IF(OR($S538="",$S537=""),"",IF($E$5="diff",(W538-W537),LN(W538/W537)))</f>
        <v/>
      </c>
      <c r="AJ538" s="9">
        <f>IF(OR($S538="",$S537=""),"",IF($F$5="diff",(X538-X537),LN(X538/X537)))</f>
        <v/>
      </c>
      <c r="AK538" s="9">
        <f>IF(OR($S538="",$S537=""),"",IF($G$5="diff",(Y538-Y537),LN(Y538/Y537)))</f>
        <v/>
      </c>
      <c r="AL538" s="9">
        <f>IF(OR($S538="",$S537=""),"",IF($H$5="diff",(Z538-Z537),LN(Z538/Z537)))</f>
        <v/>
      </c>
      <c r="AM538" s="9">
        <f>IF(OR($S538="",$S537=""),"",IF($I$5="diff",(AA538-AA537),LN(AA538/AA537)))</f>
        <v/>
      </c>
      <c r="AN538" s="9">
        <f>IF(OR($S538="",$S537=""),"",IF($J$5="diff",(AB538-AB537),LN(AB538/AB537)))</f>
        <v/>
      </c>
      <c r="AO538" s="9">
        <f>IF(OR($S538="",$S537=""),"",IF($K$5="diff",(AC538-AC537),LN(AC538/AC537)))</f>
        <v/>
      </c>
      <c r="AR538" s="9">
        <f>IF($AF538="","",$AU$13+$AU$4*AG538+$AU$5*AH538+$AU$6*AI538+$AU$7*AJ538+$AU$8*AK538+$AU$9*AL538+$AU$10*AM538+$AU$11*AN538+$AU$12*AO538)</f>
        <v/>
      </c>
      <c r="AY538" s="10">
        <f>IF(AND((ROW()-7)&gt;=$Q$5,(ROW()-6)&lt;=$Q$3),INDEX(LINEST(OFFSET(AF538,1-$Q$5,0,$Q$5,1),OFFSET(AG538,1-$Q$5,0,$Q$5,9),TRUE,TRUE),1,10)*$Q$4,"")</f>
        <v/>
      </c>
      <c r="AZ538" s="9">
        <f>IF(AND((ROW()-7)&gt;=$Q$5,(ROW()-6)&lt;=$Q$3),INDEX(LINEST(OFFSET(AF538,1-$Q$5,0,$Q$5,1),OFFSET(AG538,1-$Q$5,0,$Q$5,9),TRUE,TRUE),1,9),"")</f>
        <v/>
      </c>
      <c r="BA538" s="9">
        <f>IF(AND((ROW()-7)&gt;=$Q$5,(ROW()-6)&lt;=$Q$3),INDEX(LINEST(OFFSET(AF538,1-$Q$5,0,$Q$5,1),OFFSET(AG538,1-$Q$5,0,$Q$5,9),TRUE,TRUE),1,8),"")</f>
        <v/>
      </c>
      <c r="BB538" s="9">
        <f>IF(AND((ROW()-7)&gt;=$Q$5,(ROW()-6)&lt;=$Q$3),INDEX(LINEST(OFFSET(AF538,1-$Q$5,0,$Q$5,1),OFFSET(AG538,1-$Q$5,0,$Q$5,9),TRUE,TRUE),1,7),"")</f>
        <v/>
      </c>
      <c r="BC538" s="9">
        <f>IF(AND((ROW()-7)&gt;=$Q$5,(ROW()-6)&lt;=$Q$3),INDEX(LINEST(OFFSET(AF538,1-$Q$5,0,$Q$5,1),OFFSET(AG538,1-$Q$5,0,$Q$5,9),TRUE,TRUE),1,6),"")</f>
        <v/>
      </c>
      <c r="BD538" s="9">
        <f>IF(AND((ROW()-7)&gt;=$Q$5,(ROW()-6)&lt;=$Q$3),INDEX(LINEST(OFFSET(AF538,1-$Q$5,0,$Q$5,1),OFFSET(AG538,1-$Q$5,0,$Q$5,9),TRUE,TRUE),1,5),"")</f>
        <v/>
      </c>
      <c r="BE538" s="9">
        <f>IF(AND((ROW()-7)&gt;=$Q$5,(ROW()-6)&lt;=$Q$3),INDEX(LINEST(OFFSET(AF538,1-$Q$5,0,$Q$5,1),OFFSET(AG538,1-$Q$5,0,$Q$5,9),TRUE,TRUE),1,4),"")</f>
        <v/>
      </c>
      <c r="BF538" s="9">
        <f>IF(AND((ROW()-7)&gt;=$Q$5,(ROW()-6)&lt;=$Q$3),INDEX(LINEST(OFFSET(AF538,1-$Q$5,0,$Q$5,1),OFFSET(AG538,1-$Q$5,0,$Q$5,9),TRUE,TRUE),1,3),"")</f>
        <v/>
      </c>
      <c r="BG538" s="9">
        <f>IF(AND((ROW()-7)&gt;=$Q$5,(ROW()-6)&lt;=$Q$3),INDEX(LINEST(OFFSET(AF538,1-$Q$5,0,$Q$5,1),OFFSET(AG538,1-$Q$5,0,$Q$5,9),TRUE,TRUE),1,2),"")</f>
        <v/>
      </c>
      <c r="BH538" s="9">
        <f>IF(AND((ROW()-7)&gt;=$Q$5,(ROW()-6)&lt;=$Q$3),INDEX(LINEST(OFFSET(AF538,1-$Q$5,0,$Q$5,1),OFFSET(AG538,1-$Q$5,0,$Q$5,9),TRUE,TRUE),1,1),"")</f>
        <v/>
      </c>
      <c r="BI538" s="10">
        <f>IF(AND((ROW()-7)&gt;=$Q$5,(ROW()-6)&lt;=$Q$3),INDEX(LINEST(OFFSET(AF538,1-$Q$5,0,$Q$5,1),OFFSET(AG538,1-$Q$5,0,$Q$5,9),TRUE,TRUE),3,1),"")</f>
        <v/>
      </c>
      <c r="BL538" s="9">
        <f>IF(AND((ROW()-6)&lt;=$Q$3,ISNUMBER(AY537)),AY537/$Q$4+AZ537*AG538+BA537*AH538+BB537*AI538+BC537*AJ538+BD537*AK538+BE537*AL538+BF537*AM538+BG537*AN538+BH537*AO538,"")</f>
        <v/>
      </c>
      <c r="BM538">
        <f>IF(ISNUMBER(BL538),AVERAGE(OFFSET(AF537,1-$Q$5,0,$Q$5,1)),"")</f>
        <v/>
      </c>
      <c r="BN538">
        <f>IF(ISNUMBER(BL538),(AF538-BL538)^2,"")</f>
        <v/>
      </c>
      <c r="BO538">
        <f>IF(ISNUMBER(BL538),AF538^2,"")</f>
        <v/>
      </c>
      <c r="BP538">
        <f>IF(ISNUMBER(BL538),(AF538-BM538)^2,"")</f>
        <v/>
      </c>
    </row>
    <row r="539">
      <c r="O539">
        <f>IF($R539="","",IF($Q$1="Weekly",INT(($R539-2)/7),IF($Q$1="Quarterly",YEAR($R539)*4+ROUNDUP(MONTH($R539)/3),YEAR($R539)*12+MONTH($R539))))</f>
        <v/>
      </c>
      <c r="P539">
        <f>IF($R539="","",IF($R540="",1,IF($O539&lt;&gt;$O540,1,0)))</f>
        <v/>
      </c>
      <c r="Q539">
        <f>IF($P539=1,SUM($P$7:$P539),"")</f>
        <v/>
      </c>
      <c r="R539">
        <f>IF($A539="","",IF(ISNUMBER($A539),$A539,IFERROR(DATEVALUE($A539),NA())))</f>
        <v/>
      </c>
      <c r="S539" s="7">
        <f>IFERROR(INDEX($R$7:$R$60000,MATCH(ROW()-6,$Q$7:$Q$60000,0)),"")</f>
        <v/>
      </c>
      <c r="T539">
        <f>IFERROR(INDEX($B$7:$B$60000,MATCH(ROW()-6,$Q$7:$Q$60000,0))*1,"")</f>
        <v/>
      </c>
      <c r="U539">
        <f>IFERROR(INDEX($C$7:$C$60000,MATCH(ROW()-6,$Q$7:$Q$60000,0))*1,"")</f>
        <v/>
      </c>
      <c r="V539">
        <f>IFERROR(INDEX($D$7:$D$60000,MATCH(ROW()-6,$Q$7:$Q$60000,0))*1,"")</f>
        <v/>
      </c>
      <c r="W539">
        <f>IFERROR(INDEX($E$7:$E$60000,MATCH(ROW()-6,$Q$7:$Q$60000,0))*1,"")</f>
        <v/>
      </c>
      <c r="X539">
        <f>IFERROR(INDEX($F$7:$F$60000,MATCH(ROW()-6,$Q$7:$Q$60000,0))*1,"")</f>
        <v/>
      </c>
      <c r="Y539">
        <f>IFERROR(INDEX($G$7:$G$60000,MATCH(ROW()-6,$Q$7:$Q$60000,0))*1,"")</f>
        <v/>
      </c>
      <c r="Z539">
        <f>IFERROR(INDEX($H$7:$H$60000,MATCH(ROW()-6,$Q$7:$Q$60000,0))*1,"")</f>
        <v/>
      </c>
      <c r="AA539">
        <f>IFERROR(INDEX($I$7:$I$60000,MATCH(ROW()-6,$Q$7:$Q$60000,0))*1,"")</f>
        <v/>
      </c>
      <c r="AB539">
        <f>IFERROR(INDEX($J$7:$J$60000,MATCH(ROW()-6,$Q$7:$Q$60000,0))*1,"")</f>
        <v/>
      </c>
      <c r="AC539">
        <f>IFERROR(INDEX($K$7:$K$60000,MATCH(ROW()-6,$Q$7:$Q$60000,0))*1,"")</f>
        <v/>
      </c>
      <c r="AF539" s="9">
        <f>IF(OR($S539="",$S538=""),"",IF($B$5="diff",($T539-$T538),LN($T539/$T538)))</f>
        <v/>
      </c>
      <c r="AG539" s="9">
        <f>IF(OR($S539="",$S538=""),"",IF($C$5="diff",(U539-U538),LN(U539/U538)))</f>
        <v/>
      </c>
      <c r="AH539" s="9">
        <f>IF(OR($S539="",$S538=""),"",IF($D$5="diff",(V539-V538),LN(V539/V538)))</f>
        <v/>
      </c>
      <c r="AI539" s="9">
        <f>IF(OR($S539="",$S538=""),"",IF($E$5="diff",(W539-W538),LN(W539/W538)))</f>
        <v/>
      </c>
      <c r="AJ539" s="9">
        <f>IF(OR($S539="",$S538=""),"",IF($F$5="diff",(X539-X538),LN(X539/X538)))</f>
        <v/>
      </c>
      <c r="AK539" s="9">
        <f>IF(OR($S539="",$S538=""),"",IF($G$5="diff",(Y539-Y538),LN(Y539/Y538)))</f>
        <v/>
      </c>
      <c r="AL539" s="9">
        <f>IF(OR($S539="",$S538=""),"",IF($H$5="diff",(Z539-Z538),LN(Z539/Z538)))</f>
        <v/>
      </c>
      <c r="AM539" s="9">
        <f>IF(OR($S539="",$S538=""),"",IF($I$5="diff",(AA539-AA538),LN(AA539/AA538)))</f>
        <v/>
      </c>
      <c r="AN539" s="9">
        <f>IF(OR($S539="",$S538=""),"",IF($J$5="diff",(AB539-AB538),LN(AB539/AB538)))</f>
        <v/>
      </c>
      <c r="AO539" s="9">
        <f>IF(OR($S539="",$S538=""),"",IF($K$5="diff",(AC539-AC538),LN(AC539/AC538)))</f>
        <v/>
      </c>
      <c r="AR539" s="9">
        <f>IF($AF539="","",$AU$13+$AU$4*AG539+$AU$5*AH539+$AU$6*AI539+$AU$7*AJ539+$AU$8*AK539+$AU$9*AL539+$AU$10*AM539+$AU$11*AN539+$AU$12*AO539)</f>
        <v/>
      </c>
      <c r="AY539" s="10">
        <f>IF(AND((ROW()-7)&gt;=$Q$5,(ROW()-6)&lt;=$Q$3),INDEX(LINEST(OFFSET(AF539,1-$Q$5,0,$Q$5,1),OFFSET(AG539,1-$Q$5,0,$Q$5,9),TRUE,TRUE),1,10)*$Q$4,"")</f>
        <v/>
      </c>
      <c r="AZ539" s="9">
        <f>IF(AND((ROW()-7)&gt;=$Q$5,(ROW()-6)&lt;=$Q$3),INDEX(LINEST(OFFSET(AF539,1-$Q$5,0,$Q$5,1),OFFSET(AG539,1-$Q$5,0,$Q$5,9),TRUE,TRUE),1,9),"")</f>
        <v/>
      </c>
      <c r="BA539" s="9">
        <f>IF(AND((ROW()-7)&gt;=$Q$5,(ROW()-6)&lt;=$Q$3),INDEX(LINEST(OFFSET(AF539,1-$Q$5,0,$Q$5,1),OFFSET(AG539,1-$Q$5,0,$Q$5,9),TRUE,TRUE),1,8),"")</f>
        <v/>
      </c>
      <c r="BB539" s="9">
        <f>IF(AND((ROW()-7)&gt;=$Q$5,(ROW()-6)&lt;=$Q$3),INDEX(LINEST(OFFSET(AF539,1-$Q$5,0,$Q$5,1),OFFSET(AG539,1-$Q$5,0,$Q$5,9),TRUE,TRUE),1,7),"")</f>
        <v/>
      </c>
      <c r="BC539" s="9">
        <f>IF(AND((ROW()-7)&gt;=$Q$5,(ROW()-6)&lt;=$Q$3),INDEX(LINEST(OFFSET(AF539,1-$Q$5,0,$Q$5,1),OFFSET(AG539,1-$Q$5,0,$Q$5,9),TRUE,TRUE),1,6),"")</f>
        <v/>
      </c>
      <c r="BD539" s="9">
        <f>IF(AND((ROW()-7)&gt;=$Q$5,(ROW()-6)&lt;=$Q$3),INDEX(LINEST(OFFSET(AF539,1-$Q$5,0,$Q$5,1),OFFSET(AG539,1-$Q$5,0,$Q$5,9),TRUE,TRUE),1,5),"")</f>
        <v/>
      </c>
      <c r="BE539" s="9">
        <f>IF(AND((ROW()-7)&gt;=$Q$5,(ROW()-6)&lt;=$Q$3),INDEX(LINEST(OFFSET(AF539,1-$Q$5,0,$Q$5,1),OFFSET(AG539,1-$Q$5,0,$Q$5,9),TRUE,TRUE),1,4),"")</f>
        <v/>
      </c>
      <c r="BF539" s="9">
        <f>IF(AND((ROW()-7)&gt;=$Q$5,(ROW()-6)&lt;=$Q$3),INDEX(LINEST(OFFSET(AF539,1-$Q$5,0,$Q$5,1),OFFSET(AG539,1-$Q$5,0,$Q$5,9),TRUE,TRUE),1,3),"")</f>
        <v/>
      </c>
      <c r="BG539" s="9">
        <f>IF(AND((ROW()-7)&gt;=$Q$5,(ROW()-6)&lt;=$Q$3),INDEX(LINEST(OFFSET(AF539,1-$Q$5,0,$Q$5,1),OFFSET(AG539,1-$Q$5,0,$Q$5,9),TRUE,TRUE),1,2),"")</f>
        <v/>
      </c>
      <c r="BH539" s="9">
        <f>IF(AND((ROW()-7)&gt;=$Q$5,(ROW()-6)&lt;=$Q$3),INDEX(LINEST(OFFSET(AF539,1-$Q$5,0,$Q$5,1),OFFSET(AG539,1-$Q$5,0,$Q$5,9),TRUE,TRUE),1,1),"")</f>
        <v/>
      </c>
      <c r="BI539" s="10">
        <f>IF(AND((ROW()-7)&gt;=$Q$5,(ROW()-6)&lt;=$Q$3),INDEX(LINEST(OFFSET(AF539,1-$Q$5,0,$Q$5,1),OFFSET(AG539,1-$Q$5,0,$Q$5,9),TRUE,TRUE),3,1),"")</f>
        <v/>
      </c>
      <c r="BL539" s="9">
        <f>IF(AND((ROW()-6)&lt;=$Q$3,ISNUMBER(AY538)),AY538/$Q$4+AZ538*AG539+BA538*AH539+BB538*AI539+BC538*AJ539+BD538*AK539+BE538*AL539+BF538*AM539+BG538*AN539+BH538*AO539,"")</f>
        <v/>
      </c>
      <c r="BM539">
        <f>IF(ISNUMBER(BL539),AVERAGE(OFFSET(AF538,1-$Q$5,0,$Q$5,1)),"")</f>
        <v/>
      </c>
      <c r="BN539">
        <f>IF(ISNUMBER(BL539),(AF539-BL539)^2,"")</f>
        <v/>
      </c>
      <c r="BO539">
        <f>IF(ISNUMBER(BL539),AF539^2,"")</f>
        <v/>
      </c>
      <c r="BP539">
        <f>IF(ISNUMBER(BL539),(AF539-BM539)^2,"")</f>
        <v/>
      </c>
    </row>
    <row r="540">
      <c r="O540">
        <f>IF($R540="","",IF($Q$1="Weekly",INT(($R540-2)/7),IF($Q$1="Quarterly",YEAR($R540)*4+ROUNDUP(MONTH($R540)/3),YEAR($R540)*12+MONTH($R540))))</f>
        <v/>
      </c>
      <c r="P540">
        <f>IF($R540="","",IF($R541="",1,IF($O540&lt;&gt;$O541,1,0)))</f>
        <v/>
      </c>
      <c r="Q540">
        <f>IF($P540=1,SUM($P$7:$P540),"")</f>
        <v/>
      </c>
      <c r="R540">
        <f>IF($A540="","",IF(ISNUMBER($A540),$A540,IFERROR(DATEVALUE($A540),NA())))</f>
        <v/>
      </c>
      <c r="S540" s="7">
        <f>IFERROR(INDEX($R$7:$R$60000,MATCH(ROW()-6,$Q$7:$Q$60000,0)),"")</f>
        <v/>
      </c>
      <c r="T540">
        <f>IFERROR(INDEX($B$7:$B$60000,MATCH(ROW()-6,$Q$7:$Q$60000,0))*1,"")</f>
        <v/>
      </c>
      <c r="U540">
        <f>IFERROR(INDEX($C$7:$C$60000,MATCH(ROW()-6,$Q$7:$Q$60000,0))*1,"")</f>
        <v/>
      </c>
      <c r="V540">
        <f>IFERROR(INDEX($D$7:$D$60000,MATCH(ROW()-6,$Q$7:$Q$60000,0))*1,"")</f>
        <v/>
      </c>
      <c r="W540">
        <f>IFERROR(INDEX($E$7:$E$60000,MATCH(ROW()-6,$Q$7:$Q$60000,0))*1,"")</f>
        <v/>
      </c>
      <c r="X540">
        <f>IFERROR(INDEX($F$7:$F$60000,MATCH(ROW()-6,$Q$7:$Q$60000,0))*1,"")</f>
        <v/>
      </c>
      <c r="Y540">
        <f>IFERROR(INDEX($G$7:$G$60000,MATCH(ROW()-6,$Q$7:$Q$60000,0))*1,"")</f>
        <v/>
      </c>
      <c r="Z540">
        <f>IFERROR(INDEX($H$7:$H$60000,MATCH(ROW()-6,$Q$7:$Q$60000,0))*1,"")</f>
        <v/>
      </c>
      <c r="AA540">
        <f>IFERROR(INDEX($I$7:$I$60000,MATCH(ROW()-6,$Q$7:$Q$60000,0))*1,"")</f>
        <v/>
      </c>
      <c r="AB540">
        <f>IFERROR(INDEX($J$7:$J$60000,MATCH(ROW()-6,$Q$7:$Q$60000,0))*1,"")</f>
        <v/>
      </c>
      <c r="AC540">
        <f>IFERROR(INDEX($K$7:$K$60000,MATCH(ROW()-6,$Q$7:$Q$60000,0))*1,"")</f>
        <v/>
      </c>
      <c r="AF540" s="9">
        <f>IF(OR($S540="",$S539=""),"",IF($B$5="diff",($T540-$T539),LN($T540/$T539)))</f>
        <v/>
      </c>
      <c r="AG540" s="9">
        <f>IF(OR($S540="",$S539=""),"",IF($C$5="diff",(U540-U539),LN(U540/U539)))</f>
        <v/>
      </c>
      <c r="AH540" s="9">
        <f>IF(OR($S540="",$S539=""),"",IF($D$5="diff",(V540-V539),LN(V540/V539)))</f>
        <v/>
      </c>
      <c r="AI540" s="9">
        <f>IF(OR($S540="",$S539=""),"",IF($E$5="diff",(W540-W539),LN(W540/W539)))</f>
        <v/>
      </c>
      <c r="AJ540" s="9">
        <f>IF(OR($S540="",$S539=""),"",IF($F$5="diff",(X540-X539),LN(X540/X539)))</f>
        <v/>
      </c>
      <c r="AK540" s="9">
        <f>IF(OR($S540="",$S539=""),"",IF($G$5="diff",(Y540-Y539),LN(Y540/Y539)))</f>
        <v/>
      </c>
      <c r="AL540" s="9">
        <f>IF(OR($S540="",$S539=""),"",IF($H$5="diff",(Z540-Z539),LN(Z540/Z539)))</f>
        <v/>
      </c>
      <c r="AM540" s="9">
        <f>IF(OR($S540="",$S539=""),"",IF($I$5="diff",(AA540-AA539),LN(AA540/AA539)))</f>
        <v/>
      </c>
      <c r="AN540" s="9">
        <f>IF(OR($S540="",$S539=""),"",IF($J$5="diff",(AB540-AB539),LN(AB540/AB539)))</f>
        <v/>
      </c>
      <c r="AO540" s="9">
        <f>IF(OR($S540="",$S539=""),"",IF($K$5="diff",(AC540-AC539),LN(AC540/AC539)))</f>
        <v/>
      </c>
      <c r="AR540" s="9">
        <f>IF($AF540="","",$AU$13+$AU$4*AG540+$AU$5*AH540+$AU$6*AI540+$AU$7*AJ540+$AU$8*AK540+$AU$9*AL540+$AU$10*AM540+$AU$11*AN540+$AU$12*AO540)</f>
        <v/>
      </c>
      <c r="AY540" s="10">
        <f>IF(AND((ROW()-7)&gt;=$Q$5,(ROW()-6)&lt;=$Q$3),INDEX(LINEST(OFFSET(AF540,1-$Q$5,0,$Q$5,1),OFFSET(AG540,1-$Q$5,0,$Q$5,9),TRUE,TRUE),1,10)*$Q$4,"")</f>
        <v/>
      </c>
      <c r="AZ540" s="9">
        <f>IF(AND((ROW()-7)&gt;=$Q$5,(ROW()-6)&lt;=$Q$3),INDEX(LINEST(OFFSET(AF540,1-$Q$5,0,$Q$5,1),OFFSET(AG540,1-$Q$5,0,$Q$5,9),TRUE,TRUE),1,9),"")</f>
        <v/>
      </c>
      <c r="BA540" s="9">
        <f>IF(AND((ROW()-7)&gt;=$Q$5,(ROW()-6)&lt;=$Q$3),INDEX(LINEST(OFFSET(AF540,1-$Q$5,0,$Q$5,1),OFFSET(AG540,1-$Q$5,0,$Q$5,9),TRUE,TRUE),1,8),"")</f>
        <v/>
      </c>
      <c r="BB540" s="9">
        <f>IF(AND((ROW()-7)&gt;=$Q$5,(ROW()-6)&lt;=$Q$3),INDEX(LINEST(OFFSET(AF540,1-$Q$5,0,$Q$5,1),OFFSET(AG540,1-$Q$5,0,$Q$5,9),TRUE,TRUE),1,7),"")</f>
        <v/>
      </c>
      <c r="BC540" s="9">
        <f>IF(AND((ROW()-7)&gt;=$Q$5,(ROW()-6)&lt;=$Q$3),INDEX(LINEST(OFFSET(AF540,1-$Q$5,0,$Q$5,1),OFFSET(AG540,1-$Q$5,0,$Q$5,9),TRUE,TRUE),1,6),"")</f>
        <v/>
      </c>
      <c r="BD540" s="9">
        <f>IF(AND((ROW()-7)&gt;=$Q$5,(ROW()-6)&lt;=$Q$3),INDEX(LINEST(OFFSET(AF540,1-$Q$5,0,$Q$5,1),OFFSET(AG540,1-$Q$5,0,$Q$5,9),TRUE,TRUE),1,5),"")</f>
        <v/>
      </c>
      <c r="BE540" s="9">
        <f>IF(AND((ROW()-7)&gt;=$Q$5,(ROW()-6)&lt;=$Q$3),INDEX(LINEST(OFFSET(AF540,1-$Q$5,0,$Q$5,1),OFFSET(AG540,1-$Q$5,0,$Q$5,9),TRUE,TRUE),1,4),"")</f>
        <v/>
      </c>
      <c r="BF540" s="9">
        <f>IF(AND((ROW()-7)&gt;=$Q$5,(ROW()-6)&lt;=$Q$3),INDEX(LINEST(OFFSET(AF540,1-$Q$5,0,$Q$5,1),OFFSET(AG540,1-$Q$5,0,$Q$5,9),TRUE,TRUE),1,3),"")</f>
        <v/>
      </c>
      <c r="BG540" s="9">
        <f>IF(AND((ROW()-7)&gt;=$Q$5,(ROW()-6)&lt;=$Q$3),INDEX(LINEST(OFFSET(AF540,1-$Q$5,0,$Q$5,1),OFFSET(AG540,1-$Q$5,0,$Q$5,9),TRUE,TRUE),1,2),"")</f>
        <v/>
      </c>
      <c r="BH540" s="9">
        <f>IF(AND((ROW()-7)&gt;=$Q$5,(ROW()-6)&lt;=$Q$3),INDEX(LINEST(OFFSET(AF540,1-$Q$5,0,$Q$5,1),OFFSET(AG540,1-$Q$5,0,$Q$5,9),TRUE,TRUE),1,1),"")</f>
        <v/>
      </c>
      <c r="BI540" s="10">
        <f>IF(AND((ROW()-7)&gt;=$Q$5,(ROW()-6)&lt;=$Q$3),INDEX(LINEST(OFFSET(AF540,1-$Q$5,0,$Q$5,1),OFFSET(AG540,1-$Q$5,0,$Q$5,9),TRUE,TRUE),3,1),"")</f>
        <v/>
      </c>
      <c r="BL540" s="9">
        <f>IF(AND((ROW()-6)&lt;=$Q$3,ISNUMBER(AY539)),AY539/$Q$4+AZ539*AG540+BA539*AH540+BB539*AI540+BC539*AJ540+BD539*AK540+BE539*AL540+BF539*AM540+BG539*AN540+BH539*AO540,"")</f>
        <v/>
      </c>
      <c r="BM540">
        <f>IF(ISNUMBER(BL540),AVERAGE(OFFSET(AF539,1-$Q$5,0,$Q$5,1)),"")</f>
        <v/>
      </c>
      <c r="BN540">
        <f>IF(ISNUMBER(BL540),(AF540-BL540)^2,"")</f>
        <v/>
      </c>
      <c r="BO540">
        <f>IF(ISNUMBER(BL540),AF540^2,"")</f>
        <v/>
      </c>
      <c r="BP540">
        <f>IF(ISNUMBER(BL540),(AF540-BM540)^2,"")</f>
        <v/>
      </c>
    </row>
    <row r="541">
      <c r="O541">
        <f>IF($R541="","",IF($Q$1="Weekly",INT(($R541-2)/7),IF($Q$1="Quarterly",YEAR($R541)*4+ROUNDUP(MONTH($R541)/3),YEAR($R541)*12+MONTH($R541))))</f>
        <v/>
      </c>
      <c r="P541">
        <f>IF($R541="","",IF($R542="",1,IF($O541&lt;&gt;$O542,1,0)))</f>
        <v/>
      </c>
      <c r="Q541">
        <f>IF($P541=1,SUM($P$7:$P541),"")</f>
        <v/>
      </c>
      <c r="R541">
        <f>IF($A541="","",IF(ISNUMBER($A541),$A541,IFERROR(DATEVALUE($A541),NA())))</f>
        <v/>
      </c>
      <c r="S541" s="7">
        <f>IFERROR(INDEX($R$7:$R$60000,MATCH(ROW()-6,$Q$7:$Q$60000,0)),"")</f>
        <v/>
      </c>
      <c r="T541">
        <f>IFERROR(INDEX($B$7:$B$60000,MATCH(ROW()-6,$Q$7:$Q$60000,0))*1,"")</f>
        <v/>
      </c>
      <c r="U541">
        <f>IFERROR(INDEX($C$7:$C$60000,MATCH(ROW()-6,$Q$7:$Q$60000,0))*1,"")</f>
        <v/>
      </c>
      <c r="V541">
        <f>IFERROR(INDEX($D$7:$D$60000,MATCH(ROW()-6,$Q$7:$Q$60000,0))*1,"")</f>
        <v/>
      </c>
      <c r="W541">
        <f>IFERROR(INDEX($E$7:$E$60000,MATCH(ROW()-6,$Q$7:$Q$60000,0))*1,"")</f>
        <v/>
      </c>
      <c r="X541">
        <f>IFERROR(INDEX($F$7:$F$60000,MATCH(ROW()-6,$Q$7:$Q$60000,0))*1,"")</f>
        <v/>
      </c>
      <c r="Y541">
        <f>IFERROR(INDEX($G$7:$G$60000,MATCH(ROW()-6,$Q$7:$Q$60000,0))*1,"")</f>
        <v/>
      </c>
      <c r="Z541">
        <f>IFERROR(INDEX($H$7:$H$60000,MATCH(ROW()-6,$Q$7:$Q$60000,0))*1,"")</f>
        <v/>
      </c>
      <c r="AA541">
        <f>IFERROR(INDEX($I$7:$I$60000,MATCH(ROW()-6,$Q$7:$Q$60000,0))*1,"")</f>
        <v/>
      </c>
      <c r="AB541">
        <f>IFERROR(INDEX($J$7:$J$60000,MATCH(ROW()-6,$Q$7:$Q$60000,0))*1,"")</f>
        <v/>
      </c>
      <c r="AC541">
        <f>IFERROR(INDEX($K$7:$K$60000,MATCH(ROW()-6,$Q$7:$Q$60000,0))*1,"")</f>
        <v/>
      </c>
      <c r="AF541" s="9">
        <f>IF(OR($S541="",$S540=""),"",IF($B$5="diff",($T541-$T540),LN($T541/$T540)))</f>
        <v/>
      </c>
      <c r="AG541" s="9">
        <f>IF(OR($S541="",$S540=""),"",IF($C$5="diff",(U541-U540),LN(U541/U540)))</f>
        <v/>
      </c>
      <c r="AH541" s="9">
        <f>IF(OR($S541="",$S540=""),"",IF($D$5="diff",(V541-V540),LN(V541/V540)))</f>
        <v/>
      </c>
      <c r="AI541" s="9">
        <f>IF(OR($S541="",$S540=""),"",IF($E$5="diff",(W541-W540),LN(W541/W540)))</f>
        <v/>
      </c>
      <c r="AJ541" s="9">
        <f>IF(OR($S541="",$S540=""),"",IF($F$5="diff",(X541-X540),LN(X541/X540)))</f>
        <v/>
      </c>
      <c r="AK541" s="9">
        <f>IF(OR($S541="",$S540=""),"",IF($G$5="diff",(Y541-Y540),LN(Y541/Y540)))</f>
        <v/>
      </c>
      <c r="AL541" s="9">
        <f>IF(OR($S541="",$S540=""),"",IF($H$5="diff",(Z541-Z540),LN(Z541/Z540)))</f>
        <v/>
      </c>
      <c r="AM541" s="9">
        <f>IF(OR($S541="",$S540=""),"",IF($I$5="diff",(AA541-AA540),LN(AA541/AA540)))</f>
        <v/>
      </c>
      <c r="AN541" s="9">
        <f>IF(OR($S541="",$S540=""),"",IF($J$5="diff",(AB541-AB540),LN(AB541/AB540)))</f>
        <v/>
      </c>
      <c r="AO541" s="9">
        <f>IF(OR($S541="",$S540=""),"",IF($K$5="diff",(AC541-AC540),LN(AC541/AC540)))</f>
        <v/>
      </c>
      <c r="AR541" s="9">
        <f>IF($AF541="","",$AU$13+$AU$4*AG541+$AU$5*AH541+$AU$6*AI541+$AU$7*AJ541+$AU$8*AK541+$AU$9*AL541+$AU$10*AM541+$AU$11*AN541+$AU$12*AO541)</f>
        <v/>
      </c>
      <c r="AY541" s="10">
        <f>IF(AND((ROW()-7)&gt;=$Q$5,(ROW()-6)&lt;=$Q$3),INDEX(LINEST(OFFSET(AF541,1-$Q$5,0,$Q$5,1),OFFSET(AG541,1-$Q$5,0,$Q$5,9),TRUE,TRUE),1,10)*$Q$4,"")</f>
        <v/>
      </c>
      <c r="AZ541" s="9">
        <f>IF(AND((ROW()-7)&gt;=$Q$5,(ROW()-6)&lt;=$Q$3),INDEX(LINEST(OFFSET(AF541,1-$Q$5,0,$Q$5,1),OFFSET(AG541,1-$Q$5,0,$Q$5,9),TRUE,TRUE),1,9),"")</f>
        <v/>
      </c>
      <c r="BA541" s="9">
        <f>IF(AND((ROW()-7)&gt;=$Q$5,(ROW()-6)&lt;=$Q$3),INDEX(LINEST(OFFSET(AF541,1-$Q$5,0,$Q$5,1),OFFSET(AG541,1-$Q$5,0,$Q$5,9),TRUE,TRUE),1,8),"")</f>
        <v/>
      </c>
      <c r="BB541" s="9">
        <f>IF(AND((ROW()-7)&gt;=$Q$5,(ROW()-6)&lt;=$Q$3),INDEX(LINEST(OFFSET(AF541,1-$Q$5,0,$Q$5,1),OFFSET(AG541,1-$Q$5,0,$Q$5,9),TRUE,TRUE),1,7),"")</f>
        <v/>
      </c>
      <c r="BC541" s="9">
        <f>IF(AND((ROW()-7)&gt;=$Q$5,(ROW()-6)&lt;=$Q$3),INDEX(LINEST(OFFSET(AF541,1-$Q$5,0,$Q$5,1),OFFSET(AG541,1-$Q$5,0,$Q$5,9),TRUE,TRUE),1,6),"")</f>
        <v/>
      </c>
      <c r="BD541" s="9">
        <f>IF(AND((ROW()-7)&gt;=$Q$5,(ROW()-6)&lt;=$Q$3),INDEX(LINEST(OFFSET(AF541,1-$Q$5,0,$Q$5,1),OFFSET(AG541,1-$Q$5,0,$Q$5,9),TRUE,TRUE),1,5),"")</f>
        <v/>
      </c>
      <c r="BE541" s="9">
        <f>IF(AND((ROW()-7)&gt;=$Q$5,(ROW()-6)&lt;=$Q$3),INDEX(LINEST(OFFSET(AF541,1-$Q$5,0,$Q$5,1),OFFSET(AG541,1-$Q$5,0,$Q$5,9),TRUE,TRUE),1,4),"")</f>
        <v/>
      </c>
      <c r="BF541" s="9">
        <f>IF(AND((ROW()-7)&gt;=$Q$5,(ROW()-6)&lt;=$Q$3),INDEX(LINEST(OFFSET(AF541,1-$Q$5,0,$Q$5,1),OFFSET(AG541,1-$Q$5,0,$Q$5,9),TRUE,TRUE),1,3),"")</f>
        <v/>
      </c>
      <c r="BG541" s="9">
        <f>IF(AND((ROW()-7)&gt;=$Q$5,(ROW()-6)&lt;=$Q$3),INDEX(LINEST(OFFSET(AF541,1-$Q$5,0,$Q$5,1),OFFSET(AG541,1-$Q$5,0,$Q$5,9),TRUE,TRUE),1,2),"")</f>
        <v/>
      </c>
      <c r="BH541" s="9">
        <f>IF(AND((ROW()-7)&gt;=$Q$5,(ROW()-6)&lt;=$Q$3),INDEX(LINEST(OFFSET(AF541,1-$Q$5,0,$Q$5,1),OFFSET(AG541,1-$Q$5,0,$Q$5,9),TRUE,TRUE),1,1),"")</f>
        <v/>
      </c>
      <c r="BI541" s="10">
        <f>IF(AND((ROW()-7)&gt;=$Q$5,(ROW()-6)&lt;=$Q$3),INDEX(LINEST(OFFSET(AF541,1-$Q$5,0,$Q$5,1),OFFSET(AG541,1-$Q$5,0,$Q$5,9),TRUE,TRUE),3,1),"")</f>
        <v/>
      </c>
      <c r="BL541" s="9">
        <f>IF(AND((ROW()-6)&lt;=$Q$3,ISNUMBER(AY540)),AY540/$Q$4+AZ540*AG541+BA540*AH541+BB540*AI541+BC540*AJ541+BD540*AK541+BE540*AL541+BF540*AM541+BG540*AN541+BH540*AO541,"")</f>
        <v/>
      </c>
      <c r="BM541">
        <f>IF(ISNUMBER(BL541),AVERAGE(OFFSET(AF540,1-$Q$5,0,$Q$5,1)),"")</f>
        <v/>
      </c>
      <c r="BN541">
        <f>IF(ISNUMBER(BL541),(AF541-BL541)^2,"")</f>
        <v/>
      </c>
      <c r="BO541">
        <f>IF(ISNUMBER(BL541),AF541^2,"")</f>
        <v/>
      </c>
      <c r="BP541">
        <f>IF(ISNUMBER(BL541),(AF541-BM541)^2,"")</f>
        <v/>
      </c>
    </row>
    <row r="542">
      <c r="O542">
        <f>IF($R542="","",IF($Q$1="Weekly",INT(($R542-2)/7),IF($Q$1="Quarterly",YEAR($R542)*4+ROUNDUP(MONTH($R542)/3),YEAR($R542)*12+MONTH($R542))))</f>
        <v/>
      </c>
      <c r="P542">
        <f>IF($R542="","",IF($R543="",1,IF($O542&lt;&gt;$O543,1,0)))</f>
        <v/>
      </c>
      <c r="Q542">
        <f>IF($P542=1,SUM($P$7:$P542),"")</f>
        <v/>
      </c>
      <c r="R542">
        <f>IF($A542="","",IF(ISNUMBER($A542),$A542,IFERROR(DATEVALUE($A542),NA())))</f>
        <v/>
      </c>
      <c r="S542" s="7">
        <f>IFERROR(INDEX($R$7:$R$60000,MATCH(ROW()-6,$Q$7:$Q$60000,0)),"")</f>
        <v/>
      </c>
      <c r="T542">
        <f>IFERROR(INDEX($B$7:$B$60000,MATCH(ROW()-6,$Q$7:$Q$60000,0))*1,"")</f>
        <v/>
      </c>
      <c r="U542">
        <f>IFERROR(INDEX($C$7:$C$60000,MATCH(ROW()-6,$Q$7:$Q$60000,0))*1,"")</f>
        <v/>
      </c>
      <c r="V542">
        <f>IFERROR(INDEX($D$7:$D$60000,MATCH(ROW()-6,$Q$7:$Q$60000,0))*1,"")</f>
        <v/>
      </c>
      <c r="W542">
        <f>IFERROR(INDEX($E$7:$E$60000,MATCH(ROW()-6,$Q$7:$Q$60000,0))*1,"")</f>
        <v/>
      </c>
      <c r="X542">
        <f>IFERROR(INDEX($F$7:$F$60000,MATCH(ROW()-6,$Q$7:$Q$60000,0))*1,"")</f>
        <v/>
      </c>
      <c r="Y542">
        <f>IFERROR(INDEX($G$7:$G$60000,MATCH(ROW()-6,$Q$7:$Q$60000,0))*1,"")</f>
        <v/>
      </c>
      <c r="Z542">
        <f>IFERROR(INDEX($H$7:$H$60000,MATCH(ROW()-6,$Q$7:$Q$60000,0))*1,"")</f>
        <v/>
      </c>
      <c r="AA542">
        <f>IFERROR(INDEX($I$7:$I$60000,MATCH(ROW()-6,$Q$7:$Q$60000,0))*1,"")</f>
        <v/>
      </c>
      <c r="AB542">
        <f>IFERROR(INDEX($J$7:$J$60000,MATCH(ROW()-6,$Q$7:$Q$60000,0))*1,"")</f>
        <v/>
      </c>
      <c r="AC542">
        <f>IFERROR(INDEX($K$7:$K$60000,MATCH(ROW()-6,$Q$7:$Q$60000,0))*1,"")</f>
        <v/>
      </c>
      <c r="AF542" s="9">
        <f>IF(OR($S542="",$S541=""),"",IF($B$5="diff",($T542-$T541),LN($T542/$T541)))</f>
        <v/>
      </c>
      <c r="AG542" s="9">
        <f>IF(OR($S542="",$S541=""),"",IF($C$5="diff",(U542-U541),LN(U542/U541)))</f>
        <v/>
      </c>
      <c r="AH542" s="9">
        <f>IF(OR($S542="",$S541=""),"",IF($D$5="diff",(V542-V541),LN(V542/V541)))</f>
        <v/>
      </c>
      <c r="AI542" s="9">
        <f>IF(OR($S542="",$S541=""),"",IF($E$5="diff",(W542-W541),LN(W542/W541)))</f>
        <v/>
      </c>
      <c r="AJ542" s="9">
        <f>IF(OR($S542="",$S541=""),"",IF($F$5="diff",(X542-X541),LN(X542/X541)))</f>
        <v/>
      </c>
      <c r="AK542" s="9">
        <f>IF(OR($S542="",$S541=""),"",IF($G$5="diff",(Y542-Y541),LN(Y542/Y541)))</f>
        <v/>
      </c>
      <c r="AL542" s="9">
        <f>IF(OR($S542="",$S541=""),"",IF($H$5="diff",(Z542-Z541),LN(Z542/Z541)))</f>
        <v/>
      </c>
      <c r="AM542" s="9">
        <f>IF(OR($S542="",$S541=""),"",IF($I$5="diff",(AA542-AA541),LN(AA542/AA541)))</f>
        <v/>
      </c>
      <c r="AN542" s="9">
        <f>IF(OR($S542="",$S541=""),"",IF($J$5="diff",(AB542-AB541),LN(AB542/AB541)))</f>
        <v/>
      </c>
      <c r="AO542" s="9">
        <f>IF(OR($S542="",$S541=""),"",IF($K$5="diff",(AC542-AC541),LN(AC542/AC541)))</f>
        <v/>
      </c>
      <c r="AR542" s="9">
        <f>IF($AF542="","",$AU$13+$AU$4*AG542+$AU$5*AH542+$AU$6*AI542+$AU$7*AJ542+$AU$8*AK542+$AU$9*AL542+$AU$10*AM542+$AU$11*AN542+$AU$12*AO542)</f>
        <v/>
      </c>
      <c r="AY542" s="10">
        <f>IF(AND((ROW()-7)&gt;=$Q$5,(ROW()-6)&lt;=$Q$3),INDEX(LINEST(OFFSET(AF542,1-$Q$5,0,$Q$5,1),OFFSET(AG542,1-$Q$5,0,$Q$5,9),TRUE,TRUE),1,10)*$Q$4,"")</f>
        <v/>
      </c>
      <c r="AZ542" s="9">
        <f>IF(AND((ROW()-7)&gt;=$Q$5,(ROW()-6)&lt;=$Q$3),INDEX(LINEST(OFFSET(AF542,1-$Q$5,0,$Q$5,1),OFFSET(AG542,1-$Q$5,0,$Q$5,9),TRUE,TRUE),1,9),"")</f>
        <v/>
      </c>
      <c r="BA542" s="9">
        <f>IF(AND((ROW()-7)&gt;=$Q$5,(ROW()-6)&lt;=$Q$3),INDEX(LINEST(OFFSET(AF542,1-$Q$5,0,$Q$5,1),OFFSET(AG542,1-$Q$5,0,$Q$5,9),TRUE,TRUE),1,8),"")</f>
        <v/>
      </c>
      <c r="BB542" s="9">
        <f>IF(AND((ROW()-7)&gt;=$Q$5,(ROW()-6)&lt;=$Q$3),INDEX(LINEST(OFFSET(AF542,1-$Q$5,0,$Q$5,1),OFFSET(AG542,1-$Q$5,0,$Q$5,9),TRUE,TRUE),1,7),"")</f>
        <v/>
      </c>
      <c r="BC542" s="9">
        <f>IF(AND((ROW()-7)&gt;=$Q$5,(ROW()-6)&lt;=$Q$3),INDEX(LINEST(OFFSET(AF542,1-$Q$5,0,$Q$5,1),OFFSET(AG542,1-$Q$5,0,$Q$5,9),TRUE,TRUE),1,6),"")</f>
        <v/>
      </c>
      <c r="BD542" s="9">
        <f>IF(AND((ROW()-7)&gt;=$Q$5,(ROW()-6)&lt;=$Q$3),INDEX(LINEST(OFFSET(AF542,1-$Q$5,0,$Q$5,1),OFFSET(AG542,1-$Q$5,0,$Q$5,9),TRUE,TRUE),1,5),"")</f>
        <v/>
      </c>
      <c r="BE542" s="9">
        <f>IF(AND((ROW()-7)&gt;=$Q$5,(ROW()-6)&lt;=$Q$3),INDEX(LINEST(OFFSET(AF542,1-$Q$5,0,$Q$5,1),OFFSET(AG542,1-$Q$5,0,$Q$5,9),TRUE,TRUE),1,4),"")</f>
        <v/>
      </c>
      <c r="BF542" s="9">
        <f>IF(AND((ROW()-7)&gt;=$Q$5,(ROW()-6)&lt;=$Q$3),INDEX(LINEST(OFFSET(AF542,1-$Q$5,0,$Q$5,1),OFFSET(AG542,1-$Q$5,0,$Q$5,9),TRUE,TRUE),1,3),"")</f>
        <v/>
      </c>
      <c r="BG542" s="9">
        <f>IF(AND((ROW()-7)&gt;=$Q$5,(ROW()-6)&lt;=$Q$3),INDEX(LINEST(OFFSET(AF542,1-$Q$5,0,$Q$5,1),OFFSET(AG542,1-$Q$5,0,$Q$5,9),TRUE,TRUE),1,2),"")</f>
        <v/>
      </c>
      <c r="BH542" s="9">
        <f>IF(AND((ROW()-7)&gt;=$Q$5,(ROW()-6)&lt;=$Q$3),INDEX(LINEST(OFFSET(AF542,1-$Q$5,0,$Q$5,1),OFFSET(AG542,1-$Q$5,0,$Q$5,9),TRUE,TRUE),1,1),"")</f>
        <v/>
      </c>
      <c r="BI542" s="10">
        <f>IF(AND((ROW()-7)&gt;=$Q$5,(ROW()-6)&lt;=$Q$3),INDEX(LINEST(OFFSET(AF542,1-$Q$5,0,$Q$5,1),OFFSET(AG542,1-$Q$5,0,$Q$5,9),TRUE,TRUE),3,1),"")</f>
        <v/>
      </c>
      <c r="BL542" s="9">
        <f>IF(AND((ROW()-6)&lt;=$Q$3,ISNUMBER(AY541)),AY541/$Q$4+AZ541*AG542+BA541*AH542+BB541*AI542+BC541*AJ542+BD541*AK542+BE541*AL542+BF541*AM542+BG541*AN542+BH541*AO542,"")</f>
        <v/>
      </c>
      <c r="BM542">
        <f>IF(ISNUMBER(BL542),AVERAGE(OFFSET(AF541,1-$Q$5,0,$Q$5,1)),"")</f>
        <v/>
      </c>
      <c r="BN542">
        <f>IF(ISNUMBER(BL542),(AF542-BL542)^2,"")</f>
        <v/>
      </c>
      <c r="BO542">
        <f>IF(ISNUMBER(BL542),AF542^2,"")</f>
        <v/>
      </c>
      <c r="BP542">
        <f>IF(ISNUMBER(BL542),(AF542-BM542)^2,"")</f>
        <v/>
      </c>
    </row>
    <row r="543">
      <c r="O543">
        <f>IF($R543="","",IF($Q$1="Weekly",INT(($R543-2)/7),IF($Q$1="Quarterly",YEAR($R543)*4+ROUNDUP(MONTH($R543)/3),YEAR($R543)*12+MONTH($R543))))</f>
        <v/>
      </c>
      <c r="P543">
        <f>IF($R543="","",IF($R544="",1,IF($O543&lt;&gt;$O544,1,0)))</f>
        <v/>
      </c>
      <c r="Q543">
        <f>IF($P543=1,SUM($P$7:$P543),"")</f>
        <v/>
      </c>
      <c r="R543">
        <f>IF($A543="","",IF(ISNUMBER($A543),$A543,IFERROR(DATEVALUE($A543),NA())))</f>
        <v/>
      </c>
      <c r="S543" s="7">
        <f>IFERROR(INDEX($R$7:$R$60000,MATCH(ROW()-6,$Q$7:$Q$60000,0)),"")</f>
        <v/>
      </c>
      <c r="T543">
        <f>IFERROR(INDEX($B$7:$B$60000,MATCH(ROW()-6,$Q$7:$Q$60000,0))*1,"")</f>
        <v/>
      </c>
      <c r="U543">
        <f>IFERROR(INDEX($C$7:$C$60000,MATCH(ROW()-6,$Q$7:$Q$60000,0))*1,"")</f>
        <v/>
      </c>
      <c r="V543">
        <f>IFERROR(INDEX($D$7:$D$60000,MATCH(ROW()-6,$Q$7:$Q$60000,0))*1,"")</f>
        <v/>
      </c>
      <c r="W543">
        <f>IFERROR(INDEX($E$7:$E$60000,MATCH(ROW()-6,$Q$7:$Q$60000,0))*1,"")</f>
        <v/>
      </c>
      <c r="X543">
        <f>IFERROR(INDEX($F$7:$F$60000,MATCH(ROW()-6,$Q$7:$Q$60000,0))*1,"")</f>
        <v/>
      </c>
      <c r="Y543">
        <f>IFERROR(INDEX($G$7:$G$60000,MATCH(ROW()-6,$Q$7:$Q$60000,0))*1,"")</f>
        <v/>
      </c>
      <c r="Z543">
        <f>IFERROR(INDEX($H$7:$H$60000,MATCH(ROW()-6,$Q$7:$Q$60000,0))*1,"")</f>
        <v/>
      </c>
      <c r="AA543">
        <f>IFERROR(INDEX($I$7:$I$60000,MATCH(ROW()-6,$Q$7:$Q$60000,0))*1,"")</f>
        <v/>
      </c>
      <c r="AB543">
        <f>IFERROR(INDEX($J$7:$J$60000,MATCH(ROW()-6,$Q$7:$Q$60000,0))*1,"")</f>
        <v/>
      </c>
      <c r="AC543">
        <f>IFERROR(INDEX($K$7:$K$60000,MATCH(ROW()-6,$Q$7:$Q$60000,0))*1,"")</f>
        <v/>
      </c>
      <c r="AF543" s="9">
        <f>IF(OR($S543="",$S542=""),"",IF($B$5="diff",($T543-$T542),LN($T543/$T542)))</f>
        <v/>
      </c>
      <c r="AG543" s="9">
        <f>IF(OR($S543="",$S542=""),"",IF($C$5="diff",(U543-U542),LN(U543/U542)))</f>
        <v/>
      </c>
      <c r="AH543" s="9">
        <f>IF(OR($S543="",$S542=""),"",IF($D$5="diff",(V543-V542),LN(V543/V542)))</f>
        <v/>
      </c>
      <c r="AI543" s="9">
        <f>IF(OR($S543="",$S542=""),"",IF($E$5="diff",(W543-W542),LN(W543/W542)))</f>
        <v/>
      </c>
      <c r="AJ543" s="9">
        <f>IF(OR($S543="",$S542=""),"",IF($F$5="diff",(X543-X542),LN(X543/X542)))</f>
        <v/>
      </c>
      <c r="AK543" s="9">
        <f>IF(OR($S543="",$S542=""),"",IF($G$5="diff",(Y543-Y542),LN(Y543/Y542)))</f>
        <v/>
      </c>
      <c r="AL543" s="9">
        <f>IF(OR($S543="",$S542=""),"",IF($H$5="diff",(Z543-Z542),LN(Z543/Z542)))</f>
        <v/>
      </c>
      <c r="AM543" s="9">
        <f>IF(OR($S543="",$S542=""),"",IF($I$5="diff",(AA543-AA542),LN(AA543/AA542)))</f>
        <v/>
      </c>
      <c r="AN543" s="9">
        <f>IF(OR($S543="",$S542=""),"",IF($J$5="diff",(AB543-AB542),LN(AB543/AB542)))</f>
        <v/>
      </c>
      <c r="AO543" s="9">
        <f>IF(OR($S543="",$S542=""),"",IF($K$5="diff",(AC543-AC542),LN(AC543/AC542)))</f>
        <v/>
      </c>
      <c r="AR543" s="9">
        <f>IF($AF543="","",$AU$13+$AU$4*AG543+$AU$5*AH543+$AU$6*AI543+$AU$7*AJ543+$AU$8*AK543+$AU$9*AL543+$AU$10*AM543+$AU$11*AN543+$AU$12*AO543)</f>
        <v/>
      </c>
      <c r="AY543" s="10">
        <f>IF(AND((ROW()-7)&gt;=$Q$5,(ROW()-6)&lt;=$Q$3),INDEX(LINEST(OFFSET(AF543,1-$Q$5,0,$Q$5,1),OFFSET(AG543,1-$Q$5,0,$Q$5,9),TRUE,TRUE),1,10)*$Q$4,"")</f>
        <v/>
      </c>
      <c r="AZ543" s="9">
        <f>IF(AND((ROW()-7)&gt;=$Q$5,(ROW()-6)&lt;=$Q$3),INDEX(LINEST(OFFSET(AF543,1-$Q$5,0,$Q$5,1),OFFSET(AG543,1-$Q$5,0,$Q$5,9),TRUE,TRUE),1,9),"")</f>
        <v/>
      </c>
      <c r="BA543" s="9">
        <f>IF(AND((ROW()-7)&gt;=$Q$5,(ROW()-6)&lt;=$Q$3),INDEX(LINEST(OFFSET(AF543,1-$Q$5,0,$Q$5,1),OFFSET(AG543,1-$Q$5,0,$Q$5,9),TRUE,TRUE),1,8),"")</f>
        <v/>
      </c>
      <c r="BB543" s="9">
        <f>IF(AND((ROW()-7)&gt;=$Q$5,(ROW()-6)&lt;=$Q$3),INDEX(LINEST(OFFSET(AF543,1-$Q$5,0,$Q$5,1),OFFSET(AG543,1-$Q$5,0,$Q$5,9),TRUE,TRUE),1,7),"")</f>
        <v/>
      </c>
      <c r="BC543" s="9">
        <f>IF(AND((ROW()-7)&gt;=$Q$5,(ROW()-6)&lt;=$Q$3),INDEX(LINEST(OFFSET(AF543,1-$Q$5,0,$Q$5,1),OFFSET(AG543,1-$Q$5,0,$Q$5,9),TRUE,TRUE),1,6),"")</f>
        <v/>
      </c>
      <c r="BD543" s="9">
        <f>IF(AND((ROW()-7)&gt;=$Q$5,(ROW()-6)&lt;=$Q$3),INDEX(LINEST(OFFSET(AF543,1-$Q$5,0,$Q$5,1),OFFSET(AG543,1-$Q$5,0,$Q$5,9),TRUE,TRUE),1,5),"")</f>
        <v/>
      </c>
      <c r="BE543" s="9">
        <f>IF(AND((ROW()-7)&gt;=$Q$5,(ROW()-6)&lt;=$Q$3),INDEX(LINEST(OFFSET(AF543,1-$Q$5,0,$Q$5,1),OFFSET(AG543,1-$Q$5,0,$Q$5,9),TRUE,TRUE),1,4),"")</f>
        <v/>
      </c>
      <c r="BF543" s="9">
        <f>IF(AND((ROW()-7)&gt;=$Q$5,(ROW()-6)&lt;=$Q$3),INDEX(LINEST(OFFSET(AF543,1-$Q$5,0,$Q$5,1),OFFSET(AG543,1-$Q$5,0,$Q$5,9),TRUE,TRUE),1,3),"")</f>
        <v/>
      </c>
      <c r="BG543" s="9">
        <f>IF(AND((ROW()-7)&gt;=$Q$5,(ROW()-6)&lt;=$Q$3),INDEX(LINEST(OFFSET(AF543,1-$Q$5,0,$Q$5,1),OFFSET(AG543,1-$Q$5,0,$Q$5,9),TRUE,TRUE),1,2),"")</f>
        <v/>
      </c>
      <c r="BH543" s="9">
        <f>IF(AND((ROW()-7)&gt;=$Q$5,(ROW()-6)&lt;=$Q$3),INDEX(LINEST(OFFSET(AF543,1-$Q$5,0,$Q$5,1),OFFSET(AG543,1-$Q$5,0,$Q$5,9),TRUE,TRUE),1,1),"")</f>
        <v/>
      </c>
      <c r="BI543" s="10">
        <f>IF(AND((ROW()-7)&gt;=$Q$5,(ROW()-6)&lt;=$Q$3),INDEX(LINEST(OFFSET(AF543,1-$Q$5,0,$Q$5,1),OFFSET(AG543,1-$Q$5,0,$Q$5,9),TRUE,TRUE),3,1),"")</f>
        <v/>
      </c>
      <c r="BL543" s="9">
        <f>IF(AND((ROW()-6)&lt;=$Q$3,ISNUMBER(AY542)),AY542/$Q$4+AZ542*AG543+BA542*AH543+BB542*AI543+BC542*AJ543+BD542*AK543+BE542*AL543+BF542*AM543+BG542*AN543+BH542*AO543,"")</f>
        <v/>
      </c>
      <c r="BM543">
        <f>IF(ISNUMBER(BL543),AVERAGE(OFFSET(AF542,1-$Q$5,0,$Q$5,1)),"")</f>
        <v/>
      </c>
      <c r="BN543">
        <f>IF(ISNUMBER(BL543),(AF543-BL543)^2,"")</f>
        <v/>
      </c>
      <c r="BO543">
        <f>IF(ISNUMBER(BL543),AF543^2,"")</f>
        <v/>
      </c>
      <c r="BP543">
        <f>IF(ISNUMBER(BL543),(AF543-BM543)^2,"")</f>
        <v/>
      </c>
    </row>
    <row r="544">
      <c r="O544">
        <f>IF($R544="","",IF($Q$1="Weekly",INT(($R544-2)/7),IF($Q$1="Quarterly",YEAR($R544)*4+ROUNDUP(MONTH($R544)/3),YEAR($R544)*12+MONTH($R544))))</f>
        <v/>
      </c>
      <c r="P544">
        <f>IF($R544="","",IF($R545="",1,IF($O544&lt;&gt;$O545,1,0)))</f>
        <v/>
      </c>
      <c r="Q544">
        <f>IF($P544=1,SUM($P$7:$P544),"")</f>
        <v/>
      </c>
      <c r="R544">
        <f>IF($A544="","",IF(ISNUMBER($A544),$A544,IFERROR(DATEVALUE($A544),NA())))</f>
        <v/>
      </c>
      <c r="S544" s="7">
        <f>IFERROR(INDEX($R$7:$R$60000,MATCH(ROW()-6,$Q$7:$Q$60000,0)),"")</f>
        <v/>
      </c>
      <c r="T544">
        <f>IFERROR(INDEX($B$7:$B$60000,MATCH(ROW()-6,$Q$7:$Q$60000,0))*1,"")</f>
        <v/>
      </c>
      <c r="U544">
        <f>IFERROR(INDEX($C$7:$C$60000,MATCH(ROW()-6,$Q$7:$Q$60000,0))*1,"")</f>
        <v/>
      </c>
      <c r="V544">
        <f>IFERROR(INDEX($D$7:$D$60000,MATCH(ROW()-6,$Q$7:$Q$60000,0))*1,"")</f>
        <v/>
      </c>
      <c r="W544">
        <f>IFERROR(INDEX($E$7:$E$60000,MATCH(ROW()-6,$Q$7:$Q$60000,0))*1,"")</f>
        <v/>
      </c>
      <c r="X544">
        <f>IFERROR(INDEX($F$7:$F$60000,MATCH(ROW()-6,$Q$7:$Q$60000,0))*1,"")</f>
        <v/>
      </c>
      <c r="Y544">
        <f>IFERROR(INDEX($G$7:$G$60000,MATCH(ROW()-6,$Q$7:$Q$60000,0))*1,"")</f>
        <v/>
      </c>
      <c r="Z544">
        <f>IFERROR(INDEX($H$7:$H$60000,MATCH(ROW()-6,$Q$7:$Q$60000,0))*1,"")</f>
        <v/>
      </c>
      <c r="AA544">
        <f>IFERROR(INDEX($I$7:$I$60000,MATCH(ROW()-6,$Q$7:$Q$60000,0))*1,"")</f>
        <v/>
      </c>
      <c r="AB544">
        <f>IFERROR(INDEX($J$7:$J$60000,MATCH(ROW()-6,$Q$7:$Q$60000,0))*1,"")</f>
        <v/>
      </c>
      <c r="AC544">
        <f>IFERROR(INDEX($K$7:$K$60000,MATCH(ROW()-6,$Q$7:$Q$60000,0))*1,"")</f>
        <v/>
      </c>
      <c r="AF544" s="9">
        <f>IF(OR($S544="",$S543=""),"",IF($B$5="diff",($T544-$T543),LN($T544/$T543)))</f>
        <v/>
      </c>
      <c r="AG544" s="9">
        <f>IF(OR($S544="",$S543=""),"",IF($C$5="diff",(U544-U543),LN(U544/U543)))</f>
        <v/>
      </c>
      <c r="AH544" s="9">
        <f>IF(OR($S544="",$S543=""),"",IF($D$5="diff",(V544-V543),LN(V544/V543)))</f>
        <v/>
      </c>
      <c r="AI544" s="9">
        <f>IF(OR($S544="",$S543=""),"",IF($E$5="diff",(W544-W543),LN(W544/W543)))</f>
        <v/>
      </c>
      <c r="AJ544" s="9">
        <f>IF(OR($S544="",$S543=""),"",IF($F$5="diff",(X544-X543),LN(X544/X543)))</f>
        <v/>
      </c>
      <c r="AK544" s="9">
        <f>IF(OR($S544="",$S543=""),"",IF($G$5="diff",(Y544-Y543),LN(Y544/Y543)))</f>
        <v/>
      </c>
      <c r="AL544" s="9">
        <f>IF(OR($S544="",$S543=""),"",IF($H$5="diff",(Z544-Z543),LN(Z544/Z543)))</f>
        <v/>
      </c>
      <c r="AM544" s="9">
        <f>IF(OR($S544="",$S543=""),"",IF($I$5="diff",(AA544-AA543),LN(AA544/AA543)))</f>
        <v/>
      </c>
      <c r="AN544" s="9">
        <f>IF(OR($S544="",$S543=""),"",IF($J$5="diff",(AB544-AB543),LN(AB544/AB543)))</f>
        <v/>
      </c>
      <c r="AO544" s="9">
        <f>IF(OR($S544="",$S543=""),"",IF($K$5="diff",(AC544-AC543),LN(AC544/AC543)))</f>
        <v/>
      </c>
      <c r="AR544" s="9">
        <f>IF($AF544="","",$AU$13+$AU$4*AG544+$AU$5*AH544+$AU$6*AI544+$AU$7*AJ544+$AU$8*AK544+$AU$9*AL544+$AU$10*AM544+$AU$11*AN544+$AU$12*AO544)</f>
        <v/>
      </c>
      <c r="AY544" s="10">
        <f>IF(AND((ROW()-7)&gt;=$Q$5,(ROW()-6)&lt;=$Q$3),INDEX(LINEST(OFFSET(AF544,1-$Q$5,0,$Q$5,1),OFFSET(AG544,1-$Q$5,0,$Q$5,9),TRUE,TRUE),1,10)*$Q$4,"")</f>
        <v/>
      </c>
      <c r="AZ544" s="9">
        <f>IF(AND((ROW()-7)&gt;=$Q$5,(ROW()-6)&lt;=$Q$3),INDEX(LINEST(OFFSET(AF544,1-$Q$5,0,$Q$5,1),OFFSET(AG544,1-$Q$5,0,$Q$5,9),TRUE,TRUE),1,9),"")</f>
        <v/>
      </c>
      <c r="BA544" s="9">
        <f>IF(AND((ROW()-7)&gt;=$Q$5,(ROW()-6)&lt;=$Q$3),INDEX(LINEST(OFFSET(AF544,1-$Q$5,0,$Q$5,1),OFFSET(AG544,1-$Q$5,0,$Q$5,9),TRUE,TRUE),1,8),"")</f>
        <v/>
      </c>
      <c r="BB544" s="9">
        <f>IF(AND((ROW()-7)&gt;=$Q$5,(ROW()-6)&lt;=$Q$3),INDEX(LINEST(OFFSET(AF544,1-$Q$5,0,$Q$5,1),OFFSET(AG544,1-$Q$5,0,$Q$5,9),TRUE,TRUE),1,7),"")</f>
        <v/>
      </c>
      <c r="BC544" s="9">
        <f>IF(AND((ROW()-7)&gt;=$Q$5,(ROW()-6)&lt;=$Q$3),INDEX(LINEST(OFFSET(AF544,1-$Q$5,0,$Q$5,1),OFFSET(AG544,1-$Q$5,0,$Q$5,9),TRUE,TRUE),1,6),"")</f>
        <v/>
      </c>
      <c r="BD544" s="9">
        <f>IF(AND((ROW()-7)&gt;=$Q$5,(ROW()-6)&lt;=$Q$3),INDEX(LINEST(OFFSET(AF544,1-$Q$5,0,$Q$5,1),OFFSET(AG544,1-$Q$5,0,$Q$5,9),TRUE,TRUE),1,5),"")</f>
        <v/>
      </c>
      <c r="BE544" s="9">
        <f>IF(AND((ROW()-7)&gt;=$Q$5,(ROW()-6)&lt;=$Q$3),INDEX(LINEST(OFFSET(AF544,1-$Q$5,0,$Q$5,1),OFFSET(AG544,1-$Q$5,0,$Q$5,9),TRUE,TRUE),1,4),"")</f>
        <v/>
      </c>
      <c r="BF544" s="9">
        <f>IF(AND((ROW()-7)&gt;=$Q$5,(ROW()-6)&lt;=$Q$3),INDEX(LINEST(OFFSET(AF544,1-$Q$5,0,$Q$5,1),OFFSET(AG544,1-$Q$5,0,$Q$5,9),TRUE,TRUE),1,3),"")</f>
        <v/>
      </c>
      <c r="BG544" s="9">
        <f>IF(AND((ROW()-7)&gt;=$Q$5,(ROW()-6)&lt;=$Q$3),INDEX(LINEST(OFFSET(AF544,1-$Q$5,0,$Q$5,1),OFFSET(AG544,1-$Q$5,0,$Q$5,9),TRUE,TRUE),1,2),"")</f>
        <v/>
      </c>
      <c r="BH544" s="9">
        <f>IF(AND((ROW()-7)&gt;=$Q$5,(ROW()-6)&lt;=$Q$3),INDEX(LINEST(OFFSET(AF544,1-$Q$5,0,$Q$5,1),OFFSET(AG544,1-$Q$5,0,$Q$5,9),TRUE,TRUE),1,1),"")</f>
        <v/>
      </c>
      <c r="BI544" s="10">
        <f>IF(AND((ROW()-7)&gt;=$Q$5,(ROW()-6)&lt;=$Q$3),INDEX(LINEST(OFFSET(AF544,1-$Q$5,0,$Q$5,1),OFFSET(AG544,1-$Q$5,0,$Q$5,9),TRUE,TRUE),3,1),"")</f>
        <v/>
      </c>
      <c r="BL544" s="9">
        <f>IF(AND((ROW()-6)&lt;=$Q$3,ISNUMBER(AY543)),AY543/$Q$4+AZ543*AG544+BA543*AH544+BB543*AI544+BC543*AJ544+BD543*AK544+BE543*AL544+BF543*AM544+BG543*AN544+BH543*AO544,"")</f>
        <v/>
      </c>
      <c r="BM544">
        <f>IF(ISNUMBER(BL544),AVERAGE(OFFSET(AF543,1-$Q$5,0,$Q$5,1)),"")</f>
        <v/>
      </c>
      <c r="BN544">
        <f>IF(ISNUMBER(BL544),(AF544-BL544)^2,"")</f>
        <v/>
      </c>
      <c r="BO544">
        <f>IF(ISNUMBER(BL544),AF544^2,"")</f>
        <v/>
      </c>
      <c r="BP544">
        <f>IF(ISNUMBER(BL544),(AF544-BM544)^2,"")</f>
        <v/>
      </c>
    </row>
    <row r="545">
      <c r="O545">
        <f>IF($R545="","",IF($Q$1="Weekly",INT(($R545-2)/7),IF($Q$1="Quarterly",YEAR($R545)*4+ROUNDUP(MONTH($R545)/3),YEAR($R545)*12+MONTH($R545))))</f>
        <v/>
      </c>
      <c r="P545">
        <f>IF($R545="","",IF($R546="",1,IF($O545&lt;&gt;$O546,1,0)))</f>
        <v/>
      </c>
      <c r="Q545">
        <f>IF($P545=1,SUM($P$7:$P545),"")</f>
        <v/>
      </c>
      <c r="R545">
        <f>IF($A545="","",IF(ISNUMBER($A545),$A545,IFERROR(DATEVALUE($A545),NA())))</f>
        <v/>
      </c>
      <c r="S545" s="7">
        <f>IFERROR(INDEX($R$7:$R$60000,MATCH(ROW()-6,$Q$7:$Q$60000,0)),"")</f>
        <v/>
      </c>
      <c r="T545">
        <f>IFERROR(INDEX($B$7:$B$60000,MATCH(ROW()-6,$Q$7:$Q$60000,0))*1,"")</f>
        <v/>
      </c>
      <c r="U545">
        <f>IFERROR(INDEX($C$7:$C$60000,MATCH(ROW()-6,$Q$7:$Q$60000,0))*1,"")</f>
        <v/>
      </c>
      <c r="V545">
        <f>IFERROR(INDEX($D$7:$D$60000,MATCH(ROW()-6,$Q$7:$Q$60000,0))*1,"")</f>
        <v/>
      </c>
      <c r="W545">
        <f>IFERROR(INDEX($E$7:$E$60000,MATCH(ROW()-6,$Q$7:$Q$60000,0))*1,"")</f>
        <v/>
      </c>
      <c r="X545">
        <f>IFERROR(INDEX($F$7:$F$60000,MATCH(ROW()-6,$Q$7:$Q$60000,0))*1,"")</f>
        <v/>
      </c>
      <c r="Y545">
        <f>IFERROR(INDEX($G$7:$G$60000,MATCH(ROW()-6,$Q$7:$Q$60000,0))*1,"")</f>
        <v/>
      </c>
      <c r="Z545">
        <f>IFERROR(INDEX($H$7:$H$60000,MATCH(ROW()-6,$Q$7:$Q$60000,0))*1,"")</f>
        <v/>
      </c>
      <c r="AA545">
        <f>IFERROR(INDEX($I$7:$I$60000,MATCH(ROW()-6,$Q$7:$Q$60000,0))*1,"")</f>
        <v/>
      </c>
      <c r="AB545">
        <f>IFERROR(INDEX($J$7:$J$60000,MATCH(ROW()-6,$Q$7:$Q$60000,0))*1,"")</f>
        <v/>
      </c>
      <c r="AC545">
        <f>IFERROR(INDEX($K$7:$K$60000,MATCH(ROW()-6,$Q$7:$Q$60000,0))*1,"")</f>
        <v/>
      </c>
      <c r="AF545" s="9">
        <f>IF(OR($S545="",$S544=""),"",IF($B$5="diff",($T545-$T544),LN($T545/$T544)))</f>
        <v/>
      </c>
      <c r="AG545" s="9">
        <f>IF(OR($S545="",$S544=""),"",IF($C$5="diff",(U545-U544),LN(U545/U544)))</f>
        <v/>
      </c>
      <c r="AH545" s="9">
        <f>IF(OR($S545="",$S544=""),"",IF($D$5="diff",(V545-V544),LN(V545/V544)))</f>
        <v/>
      </c>
      <c r="AI545" s="9">
        <f>IF(OR($S545="",$S544=""),"",IF($E$5="diff",(W545-W544),LN(W545/W544)))</f>
        <v/>
      </c>
      <c r="AJ545" s="9">
        <f>IF(OR($S545="",$S544=""),"",IF($F$5="diff",(X545-X544),LN(X545/X544)))</f>
        <v/>
      </c>
      <c r="AK545" s="9">
        <f>IF(OR($S545="",$S544=""),"",IF($G$5="diff",(Y545-Y544),LN(Y545/Y544)))</f>
        <v/>
      </c>
      <c r="AL545" s="9">
        <f>IF(OR($S545="",$S544=""),"",IF($H$5="diff",(Z545-Z544),LN(Z545/Z544)))</f>
        <v/>
      </c>
      <c r="AM545" s="9">
        <f>IF(OR($S545="",$S544=""),"",IF($I$5="diff",(AA545-AA544),LN(AA545/AA544)))</f>
        <v/>
      </c>
      <c r="AN545" s="9">
        <f>IF(OR($S545="",$S544=""),"",IF($J$5="diff",(AB545-AB544),LN(AB545/AB544)))</f>
        <v/>
      </c>
      <c r="AO545" s="9">
        <f>IF(OR($S545="",$S544=""),"",IF($K$5="diff",(AC545-AC544),LN(AC545/AC544)))</f>
        <v/>
      </c>
      <c r="AR545" s="9">
        <f>IF($AF545="","",$AU$13+$AU$4*AG545+$AU$5*AH545+$AU$6*AI545+$AU$7*AJ545+$AU$8*AK545+$AU$9*AL545+$AU$10*AM545+$AU$11*AN545+$AU$12*AO545)</f>
        <v/>
      </c>
      <c r="AY545" s="10">
        <f>IF(AND((ROW()-7)&gt;=$Q$5,(ROW()-6)&lt;=$Q$3),INDEX(LINEST(OFFSET(AF545,1-$Q$5,0,$Q$5,1),OFFSET(AG545,1-$Q$5,0,$Q$5,9),TRUE,TRUE),1,10)*$Q$4,"")</f>
        <v/>
      </c>
      <c r="AZ545" s="9">
        <f>IF(AND((ROW()-7)&gt;=$Q$5,(ROW()-6)&lt;=$Q$3),INDEX(LINEST(OFFSET(AF545,1-$Q$5,0,$Q$5,1),OFFSET(AG545,1-$Q$5,0,$Q$5,9),TRUE,TRUE),1,9),"")</f>
        <v/>
      </c>
      <c r="BA545" s="9">
        <f>IF(AND((ROW()-7)&gt;=$Q$5,(ROW()-6)&lt;=$Q$3),INDEX(LINEST(OFFSET(AF545,1-$Q$5,0,$Q$5,1),OFFSET(AG545,1-$Q$5,0,$Q$5,9),TRUE,TRUE),1,8),"")</f>
        <v/>
      </c>
      <c r="BB545" s="9">
        <f>IF(AND((ROW()-7)&gt;=$Q$5,(ROW()-6)&lt;=$Q$3),INDEX(LINEST(OFFSET(AF545,1-$Q$5,0,$Q$5,1),OFFSET(AG545,1-$Q$5,0,$Q$5,9),TRUE,TRUE),1,7),"")</f>
        <v/>
      </c>
      <c r="BC545" s="9">
        <f>IF(AND((ROW()-7)&gt;=$Q$5,(ROW()-6)&lt;=$Q$3),INDEX(LINEST(OFFSET(AF545,1-$Q$5,0,$Q$5,1),OFFSET(AG545,1-$Q$5,0,$Q$5,9),TRUE,TRUE),1,6),"")</f>
        <v/>
      </c>
      <c r="BD545" s="9">
        <f>IF(AND((ROW()-7)&gt;=$Q$5,(ROW()-6)&lt;=$Q$3),INDEX(LINEST(OFFSET(AF545,1-$Q$5,0,$Q$5,1),OFFSET(AG545,1-$Q$5,0,$Q$5,9),TRUE,TRUE),1,5),"")</f>
        <v/>
      </c>
      <c r="BE545" s="9">
        <f>IF(AND((ROW()-7)&gt;=$Q$5,(ROW()-6)&lt;=$Q$3),INDEX(LINEST(OFFSET(AF545,1-$Q$5,0,$Q$5,1),OFFSET(AG545,1-$Q$5,0,$Q$5,9),TRUE,TRUE),1,4),"")</f>
        <v/>
      </c>
      <c r="BF545" s="9">
        <f>IF(AND((ROW()-7)&gt;=$Q$5,(ROW()-6)&lt;=$Q$3),INDEX(LINEST(OFFSET(AF545,1-$Q$5,0,$Q$5,1),OFFSET(AG545,1-$Q$5,0,$Q$5,9),TRUE,TRUE),1,3),"")</f>
        <v/>
      </c>
      <c r="BG545" s="9">
        <f>IF(AND((ROW()-7)&gt;=$Q$5,(ROW()-6)&lt;=$Q$3),INDEX(LINEST(OFFSET(AF545,1-$Q$5,0,$Q$5,1),OFFSET(AG545,1-$Q$5,0,$Q$5,9),TRUE,TRUE),1,2),"")</f>
        <v/>
      </c>
      <c r="BH545" s="9">
        <f>IF(AND((ROW()-7)&gt;=$Q$5,(ROW()-6)&lt;=$Q$3),INDEX(LINEST(OFFSET(AF545,1-$Q$5,0,$Q$5,1),OFFSET(AG545,1-$Q$5,0,$Q$5,9),TRUE,TRUE),1,1),"")</f>
        <v/>
      </c>
      <c r="BI545" s="10">
        <f>IF(AND((ROW()-7)&gt;=$Q$5,(ROW()-6)&lt;=$Q$3),INDEX(LINEST(OFFSET(AF545,1-$Q$5,0,$Q$5,1),OFFSET(AG545,1-$Q$5,0,$Q$5,9),TRUE,TRUE),3,1),"")</f>
        <v/>
      </c>
      <c r="BL545" s="9">
        <f>IF(AND((ROW()-6)&lt;=$Q$3,ISNUMBER(AY544)),AY544/$Q$4+AZ544*AG545+BA544*AH545+BB544*AI545+BC544*AJ545+BD544*AK545+BE544*AL545+BF544*AM545+BG544*AN545+BH544*AO545,"")</f>
        <v/>
      </c>
      <c r="BM545">
        <f>IF(ISNUMBER(BL545),AVERAGE(OFFSET(AF544,1-$Q$5,0,$Q$5,1)),"")</f>
        <v/>
      </c>
      <c r="BN545">
        <f>IF(ISNUMBER(BL545),(AF545-BL545)^2,"")</f>
        <v/>
      </c>
      <c r="BO545">
        <f>IF(ISNUMBER(BL545),AF545^2,"")</f>
        <v/>
      </c>
      <c r="BP545">
        <f>IF(ISNUMBER(BL545),(AF545-BM545)^2,"")</f>
        <v/>
      </c>
    </row>
    <row r="546">
      <c r="O546">
        <f>IF($R546="","",IF($Q$1="Weekly",INT(($R546-2)/7),IF($Q$1="Quarterly",YEAR($R546)*4+ROUNDUP(MONTH($R546)/3),YEAR($R546)*12+MONTH($R546))))</f>
        <v/>
      </c>
      <c r="P546">
        <f>IF($R546="","",IF($R547="",1,IF($O546&lt;&gt;$O547,1,0)))</f>
        <v/>
      </c>
      <c r="Q546">
        <f>IF($P546=1,SUM($P$7:$P546),"")</f>
        <v/>
      </c>
      <c r="R546">
        <f>IF($A546="","",IF(ISNUMBER($A546),$A546,IFERROR(DATEVALUE($A546),NA())))</f>
        <v/>
      </c>
      <c r="S546" s="7">
        <f>IFERROR(INDEX($R$7:$R$60000,MATCH(ROW()-6,$Q$7:$Q$60000,0)),"")</f>
        <v/>
      </c>
      <c r="T546">
        <f>IFERROR(INDEX($B$7:$B$60000,MATCH(ROW()-6,$Q$7:$Q$60000,0))*1,"")</f>
        <v/>
      </c>
      <c r="U546">
        <f>IFERROR(INDEX($C$7:$C$60000,MATCH(ROW()-6,$Q$7:$Q$60000,0))*1,"")</f>
        <v/>
      </c>
      <c r="V546">
        <f>IFERROR(INDEX($D$7:$D$60000,MATCH(ROW()-6,$Q$7:$Q$60000,0))*1,"")</f>
        <v/>
      </c>
      <c r="W546">
        <f>IFERROR(INDEX($E$7:$E$60000,MATCH(ROW()-6,$Q$7:$Q$60000,0))*1,"")</f>
        <v/>
      </c>
      <c r="X546">
        <f>IFERROR(INDEX($F$7:$F$60000,MATCH(ROW()-6,$Q$7:$Q$60000,0))*1,"")</f>
        <v/>
      </c>
      <c r="Y546">
        <f>IFERROR(INDEX($G$7:$G$60000,MATCH(ROW()-6,$Q$7:$Q$60000,0))*1,"")</f>
        <v/>
      </c>
      <c r="Z546">
        <f>IFERROR(INDEX($H$7:$H$60000,MATCH(ROW()-6,$Q$7:$Q$60000,0))*1,"")</f>
        <v/>
      </c>
      <c r="AA546">
        <f>IFERROR(INDEX($I$7:$I$60000,MATCH(ROW()-6,$Q$7:$Q$60000,0))*1,"")</f>
        <v/>
      </c>
      <c r="AB546">
        <f>IFERROR(INDEX($J$7:$J$60000,MATCH(ROW()-6,$Q$7:$Q$60000,0))*1,"")</f>
        <v/>
      </c>
      <c r="AC546">
        <f>IFERROR(INDEX($K$7:$K$60000,MATCH(ROW()-6,$Q$7:$Q$60000,0))*1,"")</f>
        <v/>
      </c>
      <c r="AF546" s="9">
        <f>IF(OR($S546="",$S545=""),"",IF($B$5="diff",($T546-$T545),LN($T546/$T545)))</f>
        <v/>
      </c>
      <c r="AG546" s="9">
        <f>IF(OR($S546="",$S545=""),"",IF($C$5="diff",(U546-U545),LN(U546/U545)))</f>
        <v/>
      </c>
      <c r="AH546" s="9">
        <f>IF(OR($S546="",$S545=""),"",IF($D$5="diff",(V546-V545),LN(V546/V545)))</f>
        <v/>
      </c>
      <c r="AI546" s="9">
        <f>IF(OR($S546="",$S545=""),"",IF($E$5="diff",(W546-W545),LN(W546/W545)))</f>
        <v/>
      </c>
      <c r="AJ546" s="9">
        <f>IF(OR($S546="",$S545=""),"",IF($F$5="diff",(X546-X545),LN(X546/X545)))</f>
        <v/>
      </c>
      <c r="AK546" s="9">
        <f>IF(OR($S546="",$S545=""),"",IF($G$5="diff",(Y546-Y545),LN(Y546/Y545)))</f>
        <v/>
      </c>
      <c r="AL546" s="9">
        <f>IF(OR($S546="",$S545=""),"",IF($H$5="diff",(Z546-Z545),LN(Z546/Z545)))</f>
        <v/>
      </c>
      <c r="AM546" s="9">
        <f>IF(OR($S546="",$S545=""),"",IF($I$5="diff",(AA546-AA545),LN(AA546/AA545)))</f>
        <v/>
      </c>
      <c r="AN546" s="9">
        <f>IF(OR($S546="",$S545=""),"",IF($J$5="diff",(AB546-AB545),LN(AB546/AB545)))</f>
        <v/>
      </c>
      <c r="AO546" s="9">
        <f>IF(OR($S546="",$S545=""),"",IF($K$5="diff",(AC546-AC545),LN(AC546/AC545)))</f>
        <v/>
      </c>
      <c r="AR546" s="9">
        <f>IF($AF546="","",$AU$13+$AU$4*AG546+$AU$5*AH546+$AU$6*AI546+$AU$7*AJ546+$AU$8*AK546+$AU$9*AL546+$AU$10*AM546+$AU$11*AN546+$AU$12*AO546)</f>
        <v/>
      </c>
      <c r="AY546" s="10">
        <f>IF(AND((ROW()-7)&gt;=$Q$5,(ROW()-6)&lt;=$Q$3),INDEX(LINEST(OFFSET(AF546,1-$Q$5,0,$Q$5,1),OFFSET(AG546,1-$Q$5,0,$Q$5,9),TRUE,TRUE),1,10)*$Q$4,"")</f>
        <v/>
      </c>
      <c r="AZ546" s="9">
        <f>IF(AND((ROW()-7)&gt;=$Q$5,(ROW()-6)&lt;=$Q$3),INDEX(LINEST(OFFSET(AF546,1-$Q$5,0,$Q$5,1),OFFSET(AG546,1-$Q$5,0,$Q$5,9),TRUE,TRUE),1,9),"")</f>
        <v/>
      </c>
      <c r="BA546" s="9">
        <f>IF(AND((ROW()-7)&gt;=$Q$5,(ROW()-6)&lt;=$Q$3),INDEX(LINEST(OFFSET(AF546,1-$Q$5,0,$Q$5,1),OFFSET(AG546,1-$Q$5,0,$Q$5,9),TRUE,TRUE),1,8),"")</f>
        <v/>
      </c>
      <c r="BB546" s="9">
        <f>IF(AND((ROW()-7)&gt;=$Q$5,(ROW()-6)&lt;=$Q$3),INDEX(LINEST(OFFSET(AF546,1-$Q$5,0,$Q$5,1),OFFSET(AG546,1-$Q$5,0,$Q$5,9),TRUE,TRUE),1,7),"")</f>
        <v/>
      </c>
      <c r="BC546" s="9">
        <f>IF(AND((ROW()-7)&gt;=$Q$5,(ROW()-6)&lt;=$Q$3),INDEX(LINEST(OFFSET(AF546,1-$Q$5,0,$Q$5,1),OFFSET(AG546,1-$Q$5,0,$Q$5,9),TRUE,TRUE),1,6),"")</f>
        <v/>
      </c>
      <c r="BD546" s="9">
        <f>IF(AND((ROW()-7)&gt;=$Q$5,(ROW()-6)&lt;=$Q$3),INDEX(LINEST(OFFSET(AF546,1-$Q$5,0,$Q$5,1),OFFSET(AG546,1-$Q$5,0,$Q$5,9),TRUE,TRUE),1,5),"")</f>
        <v/>
      </c>
      <c r="BE546" s="9">
        <f>IF(AND((ROW()-7)&gt;=$Q$5,(ROW()-6)&lt;=$Q$3),INDEX(LINEST(OFFSET(AF546,1-$Q$5,0,$Q$5,1),OFFSET(AG546,1-$Q$5,0,$Q$5,9),TRUE,TRUE),1,4),"")</f>
        <v/>
      </c>
      <c r="BF546" s="9">
        <f>IF(AND((ROW()-7)&gt;=$Q$5,(ROW()-6)&lt;=$Q$3),INDEX(LINEST(OFFSET(AF546,1-$Q$5,0,$Q$5,1),OFFSET(AG546,1-$Q$5,0,$Q$5,9),TRUE,TRUE),1,3),"")</f>
        <v/>
      </c>
      <c r="BG546" s="9">
        <f>IF(AND((ROW()-7)&gt;=$Q$5,(ROW()-6)&lt;=$Q$3),INDEX(LINEST(OFFSET(AF546,1-$Q$5,0,$Q$5,1),OFFSET(AG546,1-$Q$5,0,$Q$5,9),TRUE,TRUE),1,2),"")</f>
        <v/>
      </c>
      <c r="BH546" s="9">
        <f>IF(AND((ROW()-7)&gt;=$Q$5,(ROW()-6)&lt;=$Q$3),INDEX(LINEST(OFFSET(AF546,1-$Q$5,0,$Q$5,1),OFFSET(AG546,1-$Q$5,0,$Q$5,9),TRUE,TRUE),1,1),"")</f>
        <v/>
      </c>
      <c r="BI546" s="10">
        <f>IF(AND((ROW()-7)&gt;=$Q$5,(ROW()-6)&lt;=$Q$3),INDEX(LINEST(OFFSET(AF546,1-$Q$5,0,$Q$5,1),OFFSET(AG546,1-$Q$5,0,$Q$5,9),TRUE,TRUE),3,1),"")</f>
        <v/>
      </c>
      <c r="BL546" s="9">
        <f>IF(AND((ROW()-6)&lt;=$Q$3,ISNUMBER(AY545)),AY545/$Q$4+AZ545*AG546+BA545*AH546+BB545*AI546+BC545*AJ546+BD545*AK546+BE545*AL546+BF545*AM546+BG545*AN546+BH545*AO546,"")</f>
        <v/>
      </c>
      <c r="BM546">
        <f>IF(ISNUMBER(BL546),AVERAGE(OFFSET(AF545,1-$Q$5,0,$Q$5,1)),"")</f>
        <v/>
      </c>
      <c r="BN546">
        <f>IF(ISNUMBER(BL546),(AF546-BL546)^2,"")</f>
        <v/>
      </c>
      <c r="BO546">
        <f>IF(ISNUMBER(BL546),AF546^2,"")</f>
        <v/>
      </c>
      <c r="BP546">
        <f>IF(ISNUMBER(BL546),(AF546-BM546)^2,"")</f>
        <v/>
      </c>
    </row>
    <row r="547">
      <c r="O547">
        <f>IF($R547="","",IF($Q$1="Weekly",INT(($R547-2)/7),IF($Q$1="Quarterly",YEAR($R547)*4+ROUNDUP(MONTH($R547)/3),YEAR($R547)*12+MONTH($R547))))</f>
        <v/>
      </c>
      <c r="P547">
        <f>IF($R547="","",IF($R548="",1,IF($O547&lt;&gt;$O548,1,0)))</f>
        <v/>
      </c>
      <c r="Q547">
        <f>IF($P547=1,SUM($P$7:$P547),"")</f>
        <v/>
      </c>
      <c r="R547">
        <f>IF($A547="","",IF(ISNUMBER($A547),$A547,IFERROR(DATEVALUE($A547),NA())))</f>
        <v/>
      </c>
      <c r="S547" s="7">
        <f>IFERROR(INDEX($R$7:$R$60000,MATCH(ROW()-6,$Q$7:$Q$60000,0)),"")</f>
        <v/>
      </c>
      <c r="T547">
        <f>IFERROR(INDEX($B$7:$B$60000,MATCH(ROW()-6,$Q$7:$Q$60000,0))*1,"")</f>
        <v/>
      </c>
      <c r="U547">
        <f>IFERROR(INDEX($C$7:$C$60000,MATCH(ROW()-6,$Q$7:$Q$60000,0))*1,"")</f>
        <v/>
      </c>
      <c r="V547">
        <f>IFERROR(INDEX($D$7:$D$60000,MATCH(ROW()-6,$Q$7:$Q$60000,0))*1,"")</f>
        <v/>
      </c>
      <c r="W547">
        <f>IFERROR(INDEX($E$7:$E$60000,MATCH(ROW()-6,$Q$7:$Q$60000,0))*1,"")</f>
        <v/>
      </c>
      <c r="X547">
        <f>IFERROR(INDEX($F$7:$F$60000,MATCH(ROW()-6,$Q$7:$Q$60000,0))*1,"")</f>
        <v/>
      </c>
      <c r="Y547">
        <f>IFERROR(INDEX($G$7:$G$60000,MATCH(ROW()-6,$Q$7:$Q$60000,0))*1,"")</f>
        <v/>
      </c>
      <c r="Z547">
        <f>IFERROR(INDEX($H$7:$H$60000,MATCH(ROW()-6,$Q$7:$Q$60000,0))*1,"")</f>
        <v/>
      </c>
      <c r="AA547">
        <f>IFERROR(INDEX($I$7:$I$60000,MATCH(ROW()-6,$Q$7:$Q$60000,0))*1,"")</f>
        <v/>
      </c>
      <c r="AB547">
        <f>IFERROR(INDEX($J$7:$J$60000,MATCH(ROW()-6,$Q$7:$Q$60000,0))*1,"")</f>
        <v/>
      </c>
      <c r="AC547">
        <f>IFERROR(INDEX($K$7:$K$60000,MATCH(ROW()-6,$Q$7:$Q$60000,0))*1,"")</f>
        <v/>
      </c>
      <c r="AF547" s="9">
        <f>IF(OR($S547="",$S546=""),"",IF($B$5="diff",($T547-$T546),LN($T547/$T546)))</f>
        <v/>
      </c>
      <c r="AG547" s="9">
        <f>IF(OR($S547="",$S546=""),"",IF($C$5="diff",(U547-U546),LN(U547/U546)))</f>
        <v/>
      </c>
      <c r="AH547" s="9">
        <f>IF(OR($S547="",$S546=""),"",IF($D$5="diff",(V547-V546),LN(V547/V546)))</f>
        <v/>
      </c>
      <c r="AI547" s="9">
        <f>IF(OR($S547="",$S546=""),"",IF($E$5="diff",(W547-W546),LN(W547/W546)))</f>
        <v/>
      </c>
      <c r="AJ547" s="9">
        <f>IF(OR($S547="",$S546=""),"",IF($F$5="diff",(X547-X546),LN(X547/X546)))</f>
        <v/>
      </c>
      <c r="AK547" s="9">
        <f>IF(OR($S547="",$S546=""),"",IF($G$5="diff",(Y547-Y546),LN(Y547/Y546)))</f>
        <v/>
      </c>
      <c r="AL547" s="9">
        <f>IF(OR($S547="",$S546=""),"",IF($H$5="diff",(Z547-Z546),LN(Z547/Z546)))</f>
        <v/>
      </c>
      <c r="AM547" s="9">
        <f>IF(OR($S547="",$S546=""),"",IF($I$5="diff",(AA547-AA546),LN(AA547/AA546)))</f>
        <v/>
      </c>
      <c r="AN547" s="9">
        <f>IF(OR($S547="",$S546=""),"",IF($J$5="diff",(AB547-AB546),LN(AB547/AB546)))</f>
        <v/>
      </c>
      <c r="AO547" s="9">
        <f>IF(OR($S547="",$S546=""),"",IF($K$5="diff",(AC547-AC546),LN(AC547/AC546)))</f>
        <v/>
      </c>
      <c r="AR547" s="9">
        <f>IF($AF547="","",$AU$13+$AU$4*AG547+$AU$5*AH547+$AU$6*AI547+$AU$7*AJ547+$AU$8*AK547+$AU$9*AL547+$AU$10*AM547+$AU$11*AN547+$AU$12*AO547)</f>
        <v/>
      </c>
      <c r="AY547" s="10">
        <f>IF(AND((ROW()-7)&gt;=$Q$5,(ROW()-6)&lt;=$Q$3),INDEX(LINEST(OFFSET(AF547,1-$Q$5,0,$Q$5,1),OFFSET(AG547,1-$Q$5,0,$Q$5,9),TRUE,TRUE),1,10)*$Q$4,"")</f>
        <v/>
      </c>
      <c r="AZ547" s="9">
        <f>IF(AND((ROW()-7)&gt;=$Q$5,(ROW()-6)&lt;=$Q$3),INDEX(LINEST(OFFSET(AF547,1-$Q$5,0,$Q$5,1),OFFSET(AG547,1-$Q$5,0,$Q$5,9),TRUE,TRUE),1,9),"")</f>
        <v/>
      </c>
      <c r="BA547" s="9">
        <f>IF(AND((ROW()-7)&gt;=$Q$5,(ROW()-6)&lt;=$Q$3),INDEX(LINEST(OFFSET(AF547,1-$Q$5,0,$Q$5,1),OFFSET(AG547,1-$Q$5,0,$Q$5,9),TRUE,TRUE),1,8),"")</f>
        <v/>
      </c>
      <c r="BB547" s="9">
        <f>IF(AND((ROW()-7)&gt;=$Q$5,(ROW()-6)&lt;=$Q$3),INDEX(LINEST(OFFSET(AF547,1-$Q$5,0,$Q$5,1),OFFSET(AG547,1-$Q$5,0,$Q$5,9),TRUE,TRUE),1,7),"")</f>
        <v/>
      </c>
      <c r="BC547" s="9">
        <f>IF(AND((ROW()-7)&gt;=$Q$5,(ROW()-6)&lt;=$Q$3),INDEX(LINEST(OFFSET(AF547,1-$Q$5,0,$Q$5,1),OFFSET(AG547,1-$Q$5,0,$Q$5,9),TRUE,TRUE),1,6),"")</f>
        <v/>
      </c>
      <c r="BD547" s="9">
        <f>IF(AND((ROW()-7)&gt;=$Q$5,(ROW()-6)&lt;=$Q$3),INDEX(LINEST(OFFSET(AF547,1-$Q$5,0,$Q$5,1),OFFSET(AG547,1-$Q$5,0,$Q$5,9),TRUE,TRUE),1,5),"")</f>
        <v/>
      </c>
      <c r="BE547" s="9">
        <f>IF(AND((ROW()-7)&gt;=$Q$5,(ROW()-6)&lt;=$Q$3),INDEX(LINEST(OFFSET(AF547,1-$Q$5,0,$Q$5,1),OFFSET(AG547,1-$Q$5,0,$Q$5,9),TRUE,TRUE),1,4),"")</f>
        <v/>
      </c>
      <c r="BF547" s="9">
        <f>IF(AND((ROW()-7)&gt;=$Q$5,(ROW()-6)&lt;=$Q$3),INDEX(LINEST(OFFSET(AF547,1-$Q$5,0,$Q$5,1),OFFSET(AG547,1-$Q$5,0,$Q$5,9),TRUE,TRUE),1,3),"")</f>
        <v/>
      </c>
      <c r="BG547" s="9">
        <f>IF(AND((ROW()-7)&gt;=$Q$5,(ROW()-6)&lt;=$Q$3),INDEX(LINEST(OFFSET(AF547,1-$Q$5,0,$Q$5,1),OFFSET(AG547,1-$Q$5,0,$Q$5,9),TRUE,TRUE),1,2),"")</f>
        <v/>
      </c>
      <c r="BH547" s="9">
        <f>IF(AND((ROW()-7)&gt;=$Q$5,(ROW()-6)&lt;=$Q$3),INDEX(LINEST(OFFSET(AF547,1-$Q$5,0,$Q$5,1),OFFSET(AG547,1-$Q$5,0,$Q$5,9),TRUE,TRUE),1,1),"")</f>
        <v/>
      </c>
      <c r="BI547" s="10">
        <f>IF(AND((ROW()-7)&gt;=$Q$5,(ROW()-6)&lt;=$Q$3),INDEX(LINEST(OFFSET(AF547,1-$Q$5,0,$Q$5,1),OFFSET(AG547,1-$Q$5,0,$Q$5,9),TRUE,TRUE),3,1),"")</f>
        <v/>
      </c>
      <c r="BL547" s="9">
        <f>IF(AND((ROW()-6)&lt;=$Q$3,ISNUMBER(AY546)),AY546/$Q$4+AZ546*AG547+BA546*AH547+BB546*AI547+BC546*AJ547+BD546*AK547+BE546*AL547+BF546*AM547+BG546*AN547+BH546*AO547,"")</f>
        <v/>
      </c>
      <c r="BM547">
        <f>IF(ISNUMBER(BL547),AVERAGE(OFFSET(AF546,1-$Q$5,0,$Q$5,1)),"")</f>
        <v/>
      </c>
      <c r="BN547">
        <f>IF(ISNUMBER(BL547),(AF547-BL547)^2,"")</f>
        <v/>
      </c>
      <c r="BO547">
        <f>IF(ISNUMBER(BL547),AF547^2,"")</f>
        <v/>
      </c>
      <c r="BP547">
        <f>IF(ISNUMBER(BL547),(AF547-BM547)^2,"")</f>
        <v/>
      </c>
    </row>
    <row r="548">
      <c r="O548">
        <f>IF($R548="","",IF($Q$1="Weekly",INT(($R548-2)/7),IF($Q$1="Quarterly",YEAR($R548)*4+ROUNDUP(MONTH($R548)/3),YEAR($R548)*12+MONTH($R548))))</f>
        <v/>
      </c>
      <c r="P548">
        <f>IF($R548="","",IF($R549="",1,IF($O548&lt;&gt;$O549,1,0)))</f>
        <v/>
      </c>
      <c r="Q548">
        <f>IF($P548=1,SUM($P$7:$P548),"")</f>
        <v/>
      </c>
      <c r="R548">
        <f>IF($A548="","",IF(ISNUMBER($A548),$A548,IFERROR(DATEVALUE($A548),NA())))</f>
        <v/>
      </c>
      <c r="S548" s="7">
        <f>IFERROR(INDEX($R$7:$R$60000,MATCH(ROW()-6,$Q$7:$Q$60000,0)),"")</f>
        <v/>
      </c>
      <c r="T548">
        <f>IFERROR(INDEX($B$7:$B$60000,MATCH(ROW()-6,$Q$7:$Q$60000,0))*1,"")</f>
        <v/>
      </c>
      <c r="U548">
        <f>IFERROR(INDEX($C$7:$C$60000,MATCH(ROW()-6,$Q$7:$Q$60000,0))*1,"")</f>
        <v/>
      </c>
      <c r="V548">
        <f>IFERROR(INDEX($D$7:$D$60000,MATCH(ROW()-6,$Q$7:$Q$60000,0))*1,"")</f>
        <v/>
      </c>
      <c r="W548">
        <f>IFERROR(INDEX($E$7:$E$60000,MATCH(ROW()-6,$Q$7:$Q$60000,0))*1,"")</f>
        <v/>
      </c>
      <c r="X548">
        <f>IFERROR(INDEX($F$7:$F$60000,MATCH(ROW()-6,$Q$7:$Q$60000,0))*1,"")</f>
        <v/>
      </c>
      <c r="Y548">
        <f>IFERROR(INDEX($G$7:$G$60000,MATCH(ROW()-6,$Q$7:$Q$60000,0))*1,"")</f>
        <v/>
      </c>
      <c r="Z548">
        <f>IFERROR(INDEX($H$7:$H$60000,MATCH(ROW()-6,$Q$7:$Q$60000,0))*1,"")</f>
        <v/>
      </c>
      <c r="AA548">
        <f>IFERROR(INDEX($I$7:$I$60000,MATCH(ROW()-6,$Q$7:$Q$60000,0))*1,"")</f>
        <v/>
      </c>
      <c r="AB548">
        <f>IFERROR(INDEX($J$7:$J$60000,MATCH(ROW()-6,$Q$7:$Q$60000,0))*1,"")</f>
        <v/>
      </c>
      <c r="AC548">
        <f>IFERROR(INDEX($K$7:$K$60000,MATCH(ROW()-6,$Q$7:$Q$60000,0))*1,"")</f>
        <v/>
      </c>
      <c r="AF548" s="9">
        <f>IF(OR($S548="",$S547=""),"",IF($B$5="diff",($T548-$T547),LN($T548/$T547)))</f>
        <v/>
      </c>
      <c r="AG548" s="9">
        <f>IF(OR($S548="",$S547=""),"",IF($C$5="diff",(U548-U547),LN(U548/U547)))</f>
        <v/>
      </c>
      <c r="AH548" s="9">
        <f>IF(OR($S548="",$S547=""),"",IF($D$5="diff",(V548-V547),LN(V548/V547)))</f>
        <v/>
      </c>
      <c r="AI548" s="9">
        <f>IF(OR($S548="",$S547=""),"",IF($E$5="diff",(W548-W547),LN(W548/W547)))</f>
        <v/>
      </c>
      <c r="AJ548" s="9">
        <f>IF(OR($S548="",$S547=""),"",IF($F$5="diff",(X548-X547),LN(X548/X547)))</f>
        <v/>
      </c>
      <c r="AK548" s="9">
        <f>IF(OR($S548="",$S547=""),"",IF($G$5="diff",(Y548-Y547),LN(Y548/Y547)))</f>
        <v/>
      </c>
      <c r="AL548" s="9">
        <f>IF(OR($S548="",$S547=""),"",IF($H$5="diff",(Z548-Z547),LN(Z548/Z547)))</f>
        <v/>
      </c>
      <c r="AM548" s="9">
        <f>IF(OR($S548="",$S547=""),"",IF($I$5="diff",(AA548-AA547),LN(AA548/AA547)))</f>
        <v/>
      </c>
      <c r="AN548" s="9">
        <f>IF(OR($S548="",$S547=""),"",IF($J$5="diff",(AB548-AB547),LN(AB548/AB547)))</f>
        <v/>
      </c>
      <c r="AO548" s="9">
        <f>IF(OR($S548="",$S547=""),"",IF($K$5="diff",(AC548-AC547),LN(AC548/AC547)))</f>
        <v/>
      </c>
      <c r="AR548" s="9">
        <f>IF($AF548="","",$AU$13+$AU$4*AG548+$AU$5*AH548+$AU$6*AI548+$AU$7*AJ548+$AU$8*AK548+$AU$9*AL548+$AU$10*AM548+$AU$11*AN548+$AU$12*AO548)</f>
        <v/>
      </c>
      <c r="AY548" s="10">
        <f>IF(AND((ROW()-7)&gt;=$Q$5,(ROW()-6)&lt;=$Q$3),INDEX(LINEST(OFFSET(AF548,1-$Q$5,0,$Q$5,1),OFFSET(AG548,1-$Q$5,0,$Q$5,9),TRUE,TRUE),1,10)*$Q$4,"")</f>
        <v/>
      </c>
      <c r="AZ548" s="9">
        <f>IF(AND((ROW()-7)&gt;=$Q$5,(ROW()-6)&lt;=$Q$3),INDEX(LINEST(OFFSET(AF548,1-$Q$5,0,$Q$5,1),OFFSET(AG548,1-$Q$5,0,$Q$5,9),TRUE,TRUE),1,9),"")</f>
        <v/>
      </c>
      <c r="BA548" s="9">
        <f>IF(AND((ROW()-7)&gt;=$Q$5,(ROW()-6)&lt;=$Q$3),INDEX(LINEST(OFFSET(AF548,1-$Q$5,0,$Q$5,1),OFFSET(AG548,1-$Q$5,0,$Q$5,9),TRUE,TRUE),1,8),"")</f>
        <v/>
      </c>
      <c r="BB548" s="9">
        <f>IF(AND((ROW()-7)&gt;=$Q$5,(ROW()-6)&lt;=$Q$3),INDEX(LINEST(OFFSET(AF548,1-$Q$5,0,$Q$5,1),OFFSET(AG548,1-$Q$5,0,$Q$5,9),TRUE,TRUE),1,7),"")</f>
        <v/>
      </c>
      <c r="BC548" s="9">
        <f>IF(AND((ROW()-7)&gt;=$Q$5,(ROW()-6)&lt;=$Q$3),INDEX(LINEST(OFFSET(AF548,1-$Q$5,0,$Q$5,1),OFFSET(AG548,1-$Q$5,0,$Q$5,9),TRUE,TRUE),1,6),"")</f>
        <v/>
      </c>
      <c r="BD548" s="9">
        <f>IF(AND((ROW()-7)&gt;=$Q$5,(ROW()-6)&lt;=$Q$3),INDEX(LINEST(OFFSET(AF548,1-$Q$5,0,$Q$5,1),OFFSET(AG548,1-$Q$5,0,$Q$5,9),TRUE,TRUE),1,5),"")</f>
        <v/>
      </c>
      <c r="BE548" s="9">
        <f>IF(AND((ROW()-7)&gt;=$Q$5,(ROW()-6)&lt;=$Q$3),INDEX(LINEST(OFFSET(AF548,1-$Q$5,0,$Q$5,1),OFFSET(AG548,1-$Q$5,0,$Q$5,9),TRUE,TRUE),1,4),"")</f>
        <v/>
      </c>
      <c r="BF548" s="9">
        <f>IF(AND((ROW()-7)&gt;=$Q$5,(ROW()-6)&lt;=$Q$3),INDEX(LINEST(OFFSET(AF548,1-$Q$5,0,$Q$5,1),OFFSET(AG548,1-$Q$5,0,$Q$5,9),TRUE,TRUE),1,3),"")</f>
        <v/>
      </c>
      <c r="BG548" s="9">
        <f>IF(AND((ROW()-7)&gt;=$Q$5,(ROW()-6)&lt;=$Q$3),INDEX(LINEST(OFFSET(AF548,1-$Q$5,0,$Q$5,1),OFFSET(AG548,1-$Q$5,0,$Q$5,9),TRUE,TRUE),1,2),"")</f>
        <v/>
      </c>
      <c r="BH548" s="9">
        <f>IF(AND((ROW()-7)&gt;=$Q$5,(ROW()-6)&lt;=$Q$3),INDEX(LINEST(OFFSET(AF548,1-$Q$5,0,$Q$5,1),OFFSET(AG548,1-$Q$5,0,$Q$5,9),TRUE,TRUE),1,1),"")</f>
        <v/>
      </c>
      <c r="BI548" s="10">
        <f>IF(AND((ROW()-7)&gt;=$Q$5,(ROW()-6)&lt;=$Q$3),INDEX(LINEST(OFFSET(AF548,1-$Q$5,0,$Q$5,1),OFFSET(AG548,1-$Q$5,0,$Q$5,9),TRUE,TRUE),3,1),"")</f>
        <v/>
      </c>
      <c r="BL548" s="9">
        <f>IF(AND((ROW()-6)&lt;=$Q$3,ISNUMBER(AY547)),AY547/$Q$4+AZ547*AG548+BA547*AH548+BB547*AI548+BC547*AJ548+BD547*AK548+BE547*AL548+BF547*AM548+BG547*AN548+BH547*AO548,"")</f>
        <v/>
      </c>
      <c r="BM548">
        <f>IF(ISNUMBER(BL548),AVERAGE(OFFSET(AF547,1-$Q$5,0,$Q$5,1)),"")</f>
        <v/>
      </c>
      <c r="BN548">
        <f>IF(ISNUMBER(BL548),(AF548-BL548)^2,"")</f>
        <v/>
      </c>
      <c r="BO548">
        <f>IF(ISNUMBER(BL548),AF548^2,"")</f>
        <v/>
      </c>
      <c r="BP548">
        <f>IF(ISNUMBER(BL548),(AF548-BM548)^2,"")</f>
        <v/>
      </c>
    </row>
    <row r="549">
      <c r="O549">
        <f>IF($R549="","",IF($Q$1="Weekly",INT(($R549-2)/7),IF($Q$1="Quarterly",YEAR($R549)*4+ROUNDUP(MONTH($R549)/3),YEAR($R549)*12+MONTH($R549))))</f>
        <v/>
      </c>
      <c r="P549">
        <f>IF($R549="","",IF($R550="",1,IF($O549&lt;&gt;$O550,1,0)))</f>
        <v/>
      </c>
      <c r="Q549">
        <f>IF($P549=1,SUM($P$7:$P549),"")</f>
        <v/>
      </c>
      <c r="R549">
        <f>IF($A549="","",IF(ISNUMBER($A549),$A549,IFERROR(DATEVALUE($A549),NA())))</f>
        <v/>
      </c>
      <c r="S549" s="7">
        <f>IFERROR(INDEX($R$7:$R$60000,MATCH(ROW()-6,$Q$7:$Q$60000,0)),"")</f>
        <v/>
      </c>
      <c r="T549">
        <f>IFERROR(INDEX($B$7:$B$60000,MATCH(ROW()-6,$Q$7:$Q$60000,0))*1,"")</f>
        <v/>
      </c>
      <c r="U549">
        <f>IFERROR(INDEX($C$7:$C$60000,MATCH(ROW()-6,$Q$7:$Q$60000,0))*1,"")</f>
        <v/>
      </c>
      <c r="V549">
        <f>IFERROR(INDEX($D$7:$D$60000,MATCH(ROW()-6,$Q$7:$Q$60000,0))*1,"")</f>
        <v/>
      </c>
      <c r="W549">
        <f>IFERROR(INDEX($E$7:$E$60000,MATCH(ROW()-6,$Q$7:$Q$60000,0))*1,"")</f>
        <v/>
      </c>
      <c r="X549">
        <f>IFERROR(INDEX($F$7:$F$60000,MATCH(ROW()-6,$Q$7:$Q$60000,0))*1,"")</f>
        <v/>
      </c>
      <c r="Y549">
        <f>IFERROR(INDEX($G$7:$G$60000,MATCH(ROW()-6,$Q$7:$Q$60000,0))*1,"")</f>
        <v/>
      </c>
      <c r="Z549">
        <f>IFERROR(INDEX($H$7:$H$60000,MATCH(ROW()-6,$Q$7:$Q$60000,0))*1,"")</f>
        <v/>
      </c>
      <c r="AA549">
        <f>IFERROR(INDEX($I$7:$I$60000,MATCH(ROW()-6,$Q$7:$Q$60000,0))*1,"")</f>
        <v/>
      </c>
      <c r="AB549">
        <f>IFERROR(INDEX($J$7:$J$60000,MATCH(ROW()-6,$Q$7:$Q$60000,0))*1,"")</f>
        <v/>
      </c>
      <c r="AC549">
        <f>IFERROR(INDEX($K$7:$K$60000,MATCH(ROW()-6,$Q$7:$Q$60000,0))*1,"")</f>
        <v/>
      </c>
      <c r="AF549" s="9">
        <f>IF(OR($S549="",$S548=""),"",IF($B$5="diff",($T549-$T548),LN($T549/$T548)))</f>
        <v/>
      </c>
      <c r="AG549" s="9">
        <f>IF(OR($S549="",$S548=""),"",IF($C$5="diff",(U549-U548),LN(U549/U548)))</f>
        <v/>
      </c>
      <c r="AH549" s="9">
        <f>IF(OR($S549="",$S548=""),"",IF($D$5="diff",(V549-V548),LN(V549/V548)))</f>
        <v/>
      </c>
      <c r="AI549" s="9">
        <f>IF(OR($S549="",$S548=""),"",IF($E$5="diff",(W549-W548),LN(W549/W548)))</f>
        <v/>
      </c>
      <c r="AJ549" s="9">
        <f>IF(OR($S549="",$S548=""),"",IF($F$5="diff",(X549-X548),LN(X549/X548)))</f>
        <v/>
      </c>
      <c r="AK549" s="9">
        <f>IF(OR($S549="",$S548=""),"",IF($G$5="diff",(Y549-Y548),LN(Y549/Y548)))</f>
        <v/>
      </c>
      <c r="AL549" s="9">
        <f>IF(OR($S549="",$S548=""),"",IF($H$5="diff",(Z549-Z548),LN(Z549/Z548)))</f>
        <v/>
      </c>
      <c r="AM549" s="9">
        <f>IF(OR($S549="",$S548=""),"",IF($I$5="diff",(AA549-AA548),LN(AA549/AA548)))</f>
        <v/>
      </c>
      <c r="AN549" s="9">
        <f>IF(OR($S549="",$S548=""),"",IF($J$5="diff",(AB549-AB548),LN(AB549/AB548)))</f>
        <v/>
      </c>
      <c r="AO549" s="9">
        <f>IF(OR($S549="",$S548=""),"",IF($K$5="diff",(AC549-AC548),LN(AC549/AC548)))</f>
        <v/>
      </c>
      <c r="AR549" s="9">
        <f>IF($AF549="","",$AU$13+$AU$4*AG549+$AU$5*AH549+$AU$6*AI549+$AU$7*AJ549+$AU$8*AK549+$AU$9*AL549+$AU$10*AM549+$AU$11*AN549+$AU$12*AO549)</f>
        <v/>
      </c>
      <c r="AY549" s="10">
        <f>IF(AND((ROW()-7)&gt;=$Q$5,(ROW()-6)&lt;=$Q$3),INDEX(LINEST(OFFSET(AF549,1-$Q$5,0,$Q$5,1),OFFSET(AG549,1-$Q$5,0,$Q$5,9),TRUE,TRUE),1,10)*$Q$4,"")</f>
        <v/>
      </c>
      <c r="AZ549" s="9">
        <f>IF(AND((ROW()-7)&gt;=$Q$5,(ROW()-6)&lt;=$Q$3),INDEX(LINEST(OFFSET(AF549,1-$Q$5,0,$Q$5,1),OFFSET(AG549,1-$Q$5,0,$Q$5,9),TRUE,TRUE),1,9),"")</f>
        <v/>
      </c>
      <c r="BA549" s="9">
        <f>IF(AND((ROW()-7)&gt;=$Q$5,(ROW()-6)&lt;=$Q$3),INDEX(LINEST(OFFSET(AF549,1-$Q$5,0,$Q$5,1),OFFSET(AG549,1-$Q$5,0,$Q$5,9),TRUE,TRUE),1,8),"")</f>
        <v/>
      </c>
      <c r="BB549" s="9">
        <f>IF(AND((ROW()-7)&gt;=$Q$5,(ROW()-6)&lt;=$Q$3),INDEX(LINEST(OFFSET(AF549,1-$Q$5,0,$Q$5,1),OFFSET(AG549,1-$Q$5,0,$Q$5,9),TRUE,TRUE),1,7),"")</f>
        <v/>
      </c>
      <c r="BC549" s="9">
        <f>IF(AND((ROW()-7)&gt;=$Q$5,(ROW()-6)&lt;=$Q$3),INDEX(LINEST(OFFSET(AF549,1-$Q$5,0,$Q$5,1),OFFSET(AG549,1-$Q$5,0,$Q$5,9),TRUE,TRUE),1,6),"")</f>
        <v/>
      </c>
      <c r="BD549" s="9">
        <f>IF(AND((ROW()-7)&gt;=$Q$5,(ROW()-6)&lt;=$Q$3),INDEX(LINEST(OFFSET(AF549,1-$Q$5,0,$Q$5,1),OFFSET(AG549,1-$Q$5,0,$Q$5,9),TRUE,TRUE),1,5),"")</f>
        <v/>
      </c>
      <c r="BE549" s="9">
        <f>IF(AND((ROW()-7)&gt;=$Q$5,(ROW()-6)&lt;=$Q$3),INDEX(LINEST(OFFSET(AF549,1-$Q$5,0,$Q$5,1),OFFSET(AG549,1-$Q$5,0,$Q$5,9),TRUE,TRUE),1,4),"")</f>
        <v/>
      </c>
      <c r="BF549" s="9">
        <f>IF(AND((ROW()-7)&gt;=$Q$5,(ROW()-6)&lt;=$Q$3),INDEX(LINEST(OFFSET(AF549,1-$Q$5,0,$Q$5,1),OFFSET(AG549,1-$Q$5,0,$Q$5,9),TRUE,TRUE),1,3),"")</f>
        <v/>
      </c>
      <c r="BG549" s="9">
        <f>IF(AND((ROW()-7)&gt;=$Q$5,(ROW()-6)&lt;=$Q$3),INDEX(LINEST(OFFSET(AF549,1-$Q$5,0,$Q$5,1),OFFSET(AG549,1-$Q$5,0,$Q$5,9),TRUE,TRUE),1,2),"")</f>
        <v/>
      </c>
      <c r="BH549" s="9">
        <f>IF(AND((ROW()-7)&gt;=$Q$5,(ROW()-6)&lt;=$Q$3),INDEX(LINEST(OFFSET(AF549,1-$Q$5,0,$Q$5,1),OFFSET(AG549,1-$Q$5,0,$Q$5,9),TRUE,TRUE),1,1),"")</f>
        <v/>
      </c>
      <c r="BI549" s="10">
        <f>IF(AND((ROW()-7)&gt;=$Q$5,(ROW()-6)&lt;=$Q$3),INDEX(LINEST(OFFSET(AF549,1-$Q$5,0,$Q$5,1),OFFSET(AG549,1-$Q$5,0,$Q$5,9),TRUE,TRUE),3,1),"")</f>
        <v/>
      </c>
      <c r="BL549" s="9">
        <f>IF(AND((ROW()-6)&lt;=$Q$3,ISNUMBER(AY548)),AY548/$Q$4+AZ548*AG549+BA548*AH549+BB548*AI549+BC548*AJ549+BD548*AK549+BE548*AL549+BF548*AM549+BG548*AN549+BH548*AO549,"")</f>
        <v/>
      </c>
      <c r="BM549">
        <f>IF(ISNUMBER(BL549),AVERAGE(OFFSET(AF548,1-$Q$5,0,$Q$5,1)),"")</f>
        <v/>
      </c>
      <c r="BN549">
        <f>IF(ISNUMBER(BL549),(AF549-BL549)^2,"")</f>
        <v/>
      </c>
      <c r="BO549">
        <f>IF(ISNUMBER(BL549),AF549^2,"")</f>
        <v/>
      </c>
      <c r="BP549">
        <f>IF(ISNUMBER(BL549),(AF549-BM549)^2,"")</f>
        <v/>
      </c>
    </row>
    <row r="550">
      <c r="O550">
        <f>IF($R550="","",IF($Q$1="Weekly",INT(($R550-2)/7),IF($Q$1="Quarterly",YEAR($R550)*4+ROUNDUP(MONTH($R550)/3),YEAR($R550)*12+MONTH($R550))))</f>
        <v/>
      </c>
      <c r="P550">
        <f>IF($R550="","",IF($R551="",1,IF($O550&lt;&gt;$O551,1,0)))</f>
        <v/>
      </c>
      <c r="Q550">
        <f>IF($P550=1,SUM($P$7:$P550),"")</f>
        <v/>
      </c>
      <c r="R550">
        <f>IF($A550="","",IF(ISNUMBER($A550),$A550,IFERROR(DATEVALUE($A550),NA())))</f>
        <v/>
      </c>
      <c r="S550" s="7">
        <f>IFERROR(INDEX($R$7:$R$60000,MATCH(ROW()-6,$Q$7:$Q$60000,0)),"")</f>
        <v/>
      </c>
      <c r="T550">
        <f>IFERROR(INDEX($B$7:$B$60000,MATCH(ROW()-6,$Q$7:$Q$60000,0))*1,"")</f>
        <v/>
      </c>
      <c r="U550">
        <f>IFERROR(INDEX($C$7:$C$60000,MATCH(ROW()-6,$Q$7:$Q$60000,0))*1,"")</f>
        <v/>
      </c>
      <c r="V550">
        <f>IFERROR(INDEX($D$7:$D$60000,MATCH(ROW()-6,$Q$7:$Q$60000,0))*1,"")</f>
        <v/>
      </c>
      <c r="W550">
        <f>IFERROR(INDEX($E$7:$E$60000,MATCH(ROW()-6,$Q$7:$Q$60000,0))*1,"")</f>
        <v/>
      </c>
      <c r="X550">
        <f>IFERROR(INDEX($F$7:$F$60000,MATCH(ROW()-6,$Q$7:$Q$60000,0))*1,"")</f>
        <v/>
      </c>
      <c r="Y550">
        <f>IFERROR(INDEX($G$7:$G$60000,MATCH(ROW()-6,$Q$7:$Q$60000,0))*1,"")</f>
        <v/>
      </c>
      <c r="Z550">
        <f>IFERROR(INDEX($H$7:$H$60000,MATCH(ROW()-6,$Q$7:$Q$60000,0))*1,"")</f>
        <v/>
      </c>
      <c r="AA550">
        <f>IFERROR(INDEX($I$7:$I$60000,MATCH(ROW()-6,$Q$7:$Q$60000,0))*1,"")</f>
        <v/>
      </c>
      <c r="AB550">
        <f>IFERROR(INDEX($J$7:$J$60000,MATCH(ROW()-6,$Q$7:$Q$60000,0))*1,"")</f>
        <v/>
      </c>
      <c r="AC550">
        <f>IFERROR(INDEX($K$7:$K$60000,MATCH(ROW()-6,$Q$7:$Q$60000,0))*1,"")</f>
        <v/>
      </c>
      <c r="AF550" s="9">
        <f>IF(OR($S550="",$S549=""),"",IF($B$5="diff",($T550-$T549),LN($T550/$T549)))</f>
        <v/>
      </c>
      <c r="AG550" s="9">
        <f>IF(OR($S550="",$S549=""),"",IF($C$5="diff",(U550-U549),LN(U550/U549)))</f>
        <v/>
      </c>
      <c r="AH550" s="9">
        <f>IF(OR($S550="",$S549=""),"",IF($D$5="diff",(V550-V549),LN(V550/V549)))</f>
        <v/>
      </c>
      <c r="AI550" s="9">
        <f>IF(OR($S550="",$S549=""),"",IF($E$5="diff",(W550-W549),LN(W550/W549)))</f>
        <v/>
      </c>
      <c r="AJ550" s="9">
        <f>IF(OR($S550="",$S549=""),"",IF($F$5="diff",(X550-X549),LN(X550/X549)))</f>
        <v/>
      </c>
      <c r="AK550" s="9">
        <f>IF(OR($S550="",$S549=""),"",IF($G$5="diff",(Y550-Y549),LN(Y550/Y549)))</f>
        <v/>
      </c>
      <c r="AL550" s="9">
        <f>IF(OR($S550="",$S549=""),"",IF($H$5="diff",(Z550-Z549),LN(Z550/Z549)))</f>
        <v/>
      </c>
      <c r="AM550" s="9">
        <f>IF(OR($S550="",$S549=""),"",IF($I$5="diff",(AA550-AA549),LN(AA550/AA549)))</f>
        <v/>
      </c>
      <c r="AN550" s="9">
        <f>IF(OR($S550="",$S549=""),"",IF($J$5="diff",(AB550-AB549),LN(AB550/AB549)))</f>
        <v/>
      </c>
      <c r="AO550" s="9">
        <f>IF(OR($S550="",$S549=""),"",IF($K$5="diff",(AC550-AC549),LN(AC550/AC549)))</f>
        <v/>
      </c>
      <c r="AR550" s="9">
        <f>IF($AF550="","",$AU$13+$AU$4*AG550+$AU$5*AH550+$AU$6*AI550+$AU$7*AJ550+$AU$8*AK550+$AU$9*AL550+$AU$10*AM550+$AU$11*AN550+$AU$12*AO550)</f>
        <v/>
      </c>
      <c r="AY550" s="10">
        <f>IF(AND((ROW()-7)&gt;=$Q$5,(ROW()-6)&lt;=$Q$3),INDEX(LINEST(OFFSET(AF550,1-$Q$5,0,$Q$5,1),OFFSET(AG550,1-$Q$5,0,$Q$5,9),TRUE,TRUE),1,10)*$Q$4,"")</f>
        <v/>
      </c>
      <c r="AZ550" s="9">
        <f>IF(AND((ROW()-7)&gt;=$Q$5,(ROW()-6)&lt;=$Q$3),INDEX(LINEST(OFFSET(AF550,1-$Q$5,0,$Q$5,1),OFFSET(AG550,1-$Q$5,0,$Q$5,9),TRUE,TRUE),1,9),"")</f>
        <v/>
      </c>
      <c r="BA550" s="9">
        <f>IF(AND((ROW()-7)&gt;=$Q$5,(ROW()-6)&lt;=$Q$3),INDEX(LINEST(OFFSET(AF550,1-$Q$5,0,$Q$5,1),OFFSET(AG550,1-$Q$5,0,$Q$5,9),TRUE,TRUE),1,8),"")</f>
        <v/>
      </c>
      <c r="BB550" s="9">
        <f>IF(AND((ROW()-7)&gt;=$Q$5,(ROW()-6)&lt;=$Q$3),INDEX(LINEST(OFFSET(AF550,1-$Q$5,0,$Q$5,1),OFFSET(AG550,1-$Q$5,0,$Q$5,9),TRUE,TRUE),1,7),"")</f>
        <v/>
      </c>
      <c r="BC550" s="9">
        <f>IF(AND((ROW()-7)&gt;=$Q$5,(ROW()-6)&lt;=$Q$3),INDEX(LINEST(OFFSET(AF550,1-$Q$5,0,$Q$5,1),OFFSET(AG550,1-$Q$5,0,$Q$5,9),TRUE,TRUE),1,6),"")</f>
        <v/>
      </c>
      <c r="BD550" s="9">
        <f>IF(AND((ROW()-7)&gt;=$Q$5,(ROW()-6)&lt;=$Q$3),INDEX(LINEST(OFFSET(AF550,1-$Q$5,0,$Q$5,1),OFFSET(AG550,1-$Q$5,0,$Q$5,9),TRUE,TRUE),1,5),"")</f>
        <v/>
      </c>
      <c r="BE550" s="9">
        <f>IF(AND((ROW()-7)&gt;=$Q$5,(ROW()-6)&lt;=$Q$3),INDEX(LINEST(OFFSET(AF550,1-$Q$5,0,$Q$5,1),OFFSET(AG550,1-$Q$5,0,$Q$5,9),TRUE,TRUE),1,4),"")</f>
        <v/>
      </c>
      <c r="BF550" s="9">
        <f>IF(AND((ROW()-7)&gt;=$Q$5,(ROW()-6)&lt;=$Q$3),INDEX(LINEST(OFFSET(AF550,1-$Q$5,0,$Q$5,1),OFFSET(AG550,1-$Q$5,0,$Q$5,9),TRUE,TRUE),1,3),"")</f>
        <v/>
      </c>
      <c r="BG550" s="9">
        <f>IF(AND((ROW()-7)&gt;=$Q$5,(ROW()-6)&lt;=$Q$3),INDEX(LINEST(OFFSET(AF550,1-$Q$5,0,$Q$5,1),OFFSET(AG550,1-$Q$5,0,$Q$5,9),TRUE,TRUE),1,2),"")</f>
        <v/>
      </c>
      <c r="BH550" s="9">
        <f>IF(AND((ROW()-7)&gt;=$Q$5,(ROW()-6)&lt;=$Q$3),INDEX(LINEST(OFFSET(AF550,1-$Q$5,0,$Q$5,1),OFFSET(AG550,1-$Q$5,0,$Q$5,9),TRUE,TRUE),1,1),"")</f>
        <v/>
      </c>
      <c r="BI550" s="10">
        <f>IF(AND((ROW()-7)&gt;=$Q$5,(ROW()-6)&lt;=$Q$3),INDEX(LINEST(OFFSET(AF550,1-$Q$5,0,$Q$5,1),OFFSET(AG550,1-$Q$5,0,$Q$5,9),TRUE,TRUE),3,1),"")</f>
        <v/>
      </c>
      <c r="BL550" s="9">
        <f>IF(AND((ROW()-6)&lt;=$Q$3,ISNUMBER(AY549)),AY549/$Q$4+AZ549*AG550+BA549*AH550+BB549*AI550+BC549*AJ550+BD549*AK550+BE549*AL550+BF549*AM550+BG549*AN550+BH549*AO550,"")</f>
        <v/>
      </c>
      <c r="BM550">
        <f>IF(ISNUMBER(BL550),AVERAGE(OFFSET(AF549,1-$Q$5,0,$Q$5,1)),"")</f>
        <v/>
      </c>
      <c r="BN550">
        <f>IF(ISNUMBER(BL550),(AF550-BL550)^2,"")</f>
        <v/>
      </c>
      <c r="BO550">
        <f>IF(ISNUMBER(BL550),AF550^2,"")</f>
        <v/>
      </c>
      <c r="BP550">
        <f>IF(ISNUMBER(BL550),(AF550-BM550)^2,"")</f>
        <v/>
      </c>
    </row>
    <row r="551">
      <c r="O551">
        <f>IF($R551="","",IF($Q$1="Weekly",INT(($R551-2)/7),IF($Q$1="Quarterly",YEAR($R551)*4+ROUNDUP(MONTH($R551)/3),YEAR($R551)*12+MONTH($R551))))</f>
        <v/>
      </c>
      <c r="P551">
        <f>IF($R551="","",IF($R552="",1,IF($O551&lt;&gt;$O552,1,0)))</f>
        <v/>
      </c>
      <c r="Q551">
        <f>IF($P551=1,SUM($P$7:$P551),"")</f>
        <v/>
      </c>
      <c r="R551">
        <f>IF($A551="","",IF(ISNUMBER($A551),$A551,IFERROR(DATEVALUE($A551),NA())))</f>
        <v/>
      </c>
      <c r="S551" s="7">
        <f>IFERROR(INDEX($R$7:$R$60000,MATCH(ROW()-6,$Q$7:$Q$60000,0)),"")</f>
        <v/>
      </c>
      <c r="T551">
        <f>IFERROR(INDEX($B$7:$B$60000,MATCH(ROW()-6,$Q$7:$Q$60000,0))*1,"")</f>
        <v/>
      </c>
      <c r="U551">
        <f>IFERROR(INDEX($C$7:$C$60000,MATCH(ROW()-6,$Q$7:$Q$60000,0))*1,"")</f>
        <v/>
      </c>
      <c r="V551">
        <f>IFERROR(INDEX($D$7:$D$60000,MATCH(ROW()-6,$Q$7:$Q$60000,0))*1,"")</f>
        <v/>
      </c>
      <c r="W551">
        <f>IFERROR(INDEX($E$7:$E$60000,MATCH(ROW()-6,$Q$7:$Q$60000,0))*1,"")</f>
        <v/>
      </c>
      <c r="X551">
        <f>IFERROR(INDEX($F$7:$F$60000,MATCH(ROW()-6,$Q$7:$Q$60000,0))*1,"")</f>
        <v/>
      </c>
      <c r="Y551">
        <f>IFERROR(INDEX($G$7:$G$60000,MATCH(ROW()-6,$Q$7:$Q$60000,0))*1,"")</f>
        <v/>
      </c>
      <c r="Z551">
        <f>IFERROR(INDEX($H$7:$H$60000,MATCH(ROW()-6,$Q$7:$Q$60000,0))*1,"")</f>
        <v/>
      </c>
      <c r="AA551">
        <f>IFERROR(INDEX($I$7:$I$60000,MATCH(ROW()-6,$Q$7:$Q$60000,0))*1,"")</f>
        <v/>
      </c>
      <c r="AB551">
        <f>IFERROR(INDEX($J$7:$J$60000,MATCH(ROW()-6,$Q$7:$Q$60000,0))*1,"")</f>
        <v/>
      </c>
      <c r="AC551">
        <f>IFERROR(INDEX($K$7:$K$60000,MATCH(ROW()-6,$Q$7:$Q$60000,0))*1,"")</f>
        <v/>
      </c>
      <c r="AF551" s="9">
        <f>IF(OR($S551="",$S550=""),"",IF($B$5="diff",($T551-$T550),LN($T551/$T550)))</f>
        <v/>
      </c>
      <c r="AG551" s="9">
        <f>IF(OR($S551="",$S550=""),"",IF($C$5="diff",(U551-U550),LN(U551/U550)))</f>
        <v/>
      </c>
      <c r="AH551" s="9">
        <f>IF(OR($S551="",$S550=""),"",IF($D$5="diff",(V551-V550),LN(V551/V550)))</f>
        <v/>
      </c>
      <c r="AI551" s="9">
        <f>IF(OR($S551="",$S550=""),"",IF($E$5="diff",(W551-W550),LN(W551/W550)))</f>
        <v/>
      </c>
      <c r="AJ551" s="9">
        <f>IF(OR($S551="",$S550=""),"",IF($F$5="diff",(X551-X550),LN(X551/X550)))</f>
        <v/>
      </c>
      <c r="AK551" s="9">
        <f>IF(OR($S551="",$S550=""),"",IF($G$5="diff",(Y551-Y550),LN(Y551/Y550)))</f>
        <v/>
      </c>
      <c r="AL551" s="9">
        <f>IF(OR($S551="",$S550=""),"",IF($H$5="diff",(Z551-Z550),LN(Z551/Z550)))</f>
        <v/>
      </c>
      <c r="AM551" s="9">
        <f>IF(OR($S551="",$S550=""),"",IF($I$5="diff",(AA551-AA550),LN(AA551/AA550)))</f>
        <v/>
      </c>
      <c r="AN551" s="9">
        <f>IF(OR($S551="",$S550=""),"",IF($J$5="diff",(AB551-AB550),LN(AB551/AB550)))</f>
        <v/>
      </c>
      <c r="AO551" s="9">
        <f>IF(OR($S551="",$S550=""),"",IF($K$5="diff",(AC551-AC550),LN(AC551/AC550)))</f>
        <v/>
      </c>
      <c r="AR551" s="9">
        <f>IF($AF551="","",$AU$13+$AU$4*AG551+$AU$5*AH551+$AU$6*AI551+$AU$7*AJ551+$AU$8*AK551+$AU$9*AL551+$AU$10*AM551+$AU$11*AN551+$AU$12*AO551)</f>
        <v/>
      </c>
      <c r="AY551" s="10">
        <f>IF(AND((ROW()-7)&gt;=$Q$5,(ROW()-6)&lt;=$Q$3),INDEX(LINEST(OFFSET(AF551,1-$Q$5,0,$Q$5,1),OFFSET(AG551,1-$Q$5,0,$Q$5,9),TRUE,TRUE),1,10)*$Q$4,"")</f>
        <v/>
      </c>
      <c r="AZ551" s="9">
        <f>IF(AND((ROW()-7)&gt;=$Q$5,(ROW()-6)&lt;=$Q$3),INDEX(LINEST(OFFSET(AF551,1-$Q$5,0,$Q$5,1),OFFSET(AG551,1-$Q$5,0,$Q$5,9),TRUE,TRUE),1,9),"")</f>
        <v/>
      </c>
      <c r="BA551" s="9">
        <f>IF(AND((ROW()-7)&gt;=$Q$5,(ROW()-6)&lt;=$Q$3),INDEX(LINEST(OFFSET(AF551,1-$Q$5,0,$Q$5,1),OFFSET(AG551,1-$Q$5,0,$Q$5,9),TRUE,TRUE),1,8),"")</f>
        <v/>
      </c>
      <c r="BB551" s="9">
        <f>IF(AND((ROW()-7)&gt;=$Q$5,(ROW()-6)&lt;=$Q$3),INDEX(LINEST(OFFSET(AF551,1-$Q$5,0,$Q$5,1),OFFSET(AG551,1-$Q$5,0,$Q$5,9),TRUE,TRUE),1,7),"")</f>
        <v/>
      </c>
      <c r="BC551" s="9">
        <f>IF(AND((ROW()-7)&gt;=$Q$5,(ROW()-6)&lt;=$Q$3),INDEX(LINEST(OFFSET(AF551,1-$Q$5,0,$Q$5,1),OFFSET(AG551,1-$Q$5,0,$Q$5,9),TRUE,TRUE),1,6),"")</f>
        <v/>
      </c>
      <c r="BD551" s="9">
        <f>IF(AND((ROW()-7)&gt;=$Q$5,(ROW()-6)&lt;=$Q$3),INDEX(LINEST(OFFSET(AF551,1-$Q$5,0,$Q$5,1),OFFSET(AG551,1-$Q$5,0,$Q$5,9),TRUE,TRUE),1,5),"")</f>
        <v/>
      </c>
      <c r="BE551" s="9">
        <f>IF(AND((ROW()-7)&gt;=$Q$5,(ROW()-6)&lt;=$Q$3),INDEX(LINEST(OFFSET(AF551,1-$Q$5,0,$Q$5,1),OFFSET(AG551,1-$Q$5,0,$Q$5,9),TRUE,TRUE),1,4),"")</f>
        <v/>
      </c>
      <c r="BF551" s="9">
        <f>IF(AND((ROW()-7)&gt;=$Q$5,(ROW()-6)&lt;=$Q$3),INDEX(LINEST(OFFSET(AF551,1-$Q$5,0,$Q$5,1),OFFSET(AG551,1-$Q$5,0,$Q$5,9),TRUE,TRUE),1,3),"")</f>
        <v/>
      </c>
      <c r="BG551" s="9">
        <f>IF(AND((ROW()-7)&gt;=$Q$5,(ROW()-6)&lt;=$Q$3),INDEX(LINEST(OFFSET(AF551,1-$Q$5,0,$Q$5,1),OFFSET(AG551,1-$Q$5,0,$Q$5,9),TRUE,TRUE),1,2),"")</f>
        <v/>
      </c>
      <c r="BH551" s="9">
        <f>IF(AND((ROW()-7)&gt;=$Q$5,(ROW()-6)&lt;=$Q$3),INDEX(LINEST(OFFSET(AF551,1-$Q$5,0,$Q$5,1),OFFSET(AG551,1-$Q$5,0,$Q$5,9),TRUE,TRUE),1,1),"")</f>
        <v/>
      </c>
      <c r="BI551" s="10">
        <f>IF(AND((ROW()-7)&gt;=$Q$5,(ROW()-6)&lt;=$Q$3),INDEX(LINEST(OFFSET(AF551,1-$Q$5,0,$Q$5,1),OFFSET(AG551,1-$Q$5,0,$Q$5,9),TRUE,TRUE),3,1),"")</f>
        <v/>
      </c>
      <c r="BL551" s="9">
        <f>IF(AND((ROW()-6)&lt;=$Q$3,ISNUMBER(AY550)),AY550/$Q$4+AZ550*AG551+BA550*AH551+BB550*AI551+BC550*AJ551+BD550*AK551+BE550*AL551+BF550*AM551+BG550*AN551+BH550*AO551,"")</f>
        <v/>
      </c>
      <c r="BM551">
        <f>IF(ISNUMBER(BL551),AVERAGE(OFFSET(AF550,1-$Q$5,0,$Q$5,1)),"")</f>
        <v/>
      </c>
      <c r="BN551">
        <f>IF(ISNUMBER(BL551),(AF551-BL551)^2,"")</f>
        <v/>
      </c>
      <c r="BO551">
        <f>IF(ISNUMBER(BL551),AF551^2,"")</f>
        <v/>
      </c>
      <c r="BP551">
        <f>IF(ISNUMBER(BL551),(AF551-BM551)^2,"")</f>
        <v/>
      </c>
    </row>
    <row r="552">
      <c r="O552">
        <f>IF($R552="","",IF($Q$1="Weekly",INT(($R552-2)/7),IF($Q$1="Quarterly",YEAR($R552)*4+ROUNDUP(MONTH($R552)/3),YEAR($R552)*12+MONTH($R552))))</f>
        <v/>
      </c>
      <c r="P552">
        <f>IF($R552="","",IF($R553="",1,IF($O552&lt;&gt;$O553,1,0)))</f>
        <v/>
      </c>
      <c r="Q552">
        <f>IF($P552=1,SUM($P$7:$P552),"")</f>
        <v/>
      </c>
      <c r="R552">
        <f>IF($A552="","",IF(ISNUMBER($A552),$A552,IFERROR(DATEVALUE($A552),NA())))</f>
        <v/>
      </c>
      <c r="S552" s="7">
        <f>IFERROR(INDEX($R$7:$R$60000,MATCH(ROW()-6,$Q$7:$Q$60000,0)),"")</f>
        <v/>
      </c>
      <c r="T552">
        <f>IFERROR(INDEX($B$7:$B$60000,MATCH(ROW()-6,$Q$7:$Q$60000,0))*1,"")</f>
        <v/>
      </c>
      <c r="U552">
        <f>IFERROR(INDEX($C$7:$C$60000,MATCH(ROW()-6,$Q$7:$Q$60000,0))*1,"")</f>
        <v/>
      </c>
      <c r="V552">
        <f>IFERROR(INDEX($D$7:$D$60000,MATCH(ROW()-6,$Q$7:$Q$60000,0))*1,"")</f>
        <v/>
      </c>
      <c r="W552">
        <f>IFERROR(INDEX($E$7:$E$60000,MATCH(ROW()-6,$Q$7:$Q$60000,0))*1,"")</f>
        <v/>
      </c>
      <c r="X552">
        <f>IFERROR(INDEX($F$7:$F$60000,MATCH(ROW()-6,$Q$7:$Q$60000,0))*1,"")</f>
        <v/>
      </c>
      <c r="Y552">
        <f>IFERROR(INDEX($G$7:$G$60000,MATCH(ROW()-6,$Q$7:$Q$60000,0))*1,"")</f>
        <v/>
      </c>
      <c r="Z552">
        <f>IFERROR(INDEX($H$7:$H$60000,MATCH(ROW()-6,$Q$7:$Q$60000,0))*1,"")</f>
        <v/>
      </c>
      <c r="AA552">
        <f>IFERROR(INDEX($I$7:$I$60000,MATCH(ROW()-6,$Q$7:$Q$60000,0))*1,"")</f>
        <v/>
      </c>
      <c r="AB552">
        <f>IFERROR(INDEX($J$7:$J$60000,MATCH(ROW()-6,$Q$7:$Q$60000,0))*1,"")</f>
        <v/>
      </c>
      <c r="AC552">
        <f>IFERROR(INDEX($K$7:$K$60000,MATCH(ROW()-6,$Q$7:$Q$60000,0))*1,"")</f>
        <v/>
      </c>
      <c r="AF552" s="9">
        <f>IF(OR($S552="",$S551=""),"",IF($B$5="diff",($T552-$T551),LN($T552/$T551)))</f>
        <v/>
      </c>
      <c r="AG552" s="9">
        <f>IF(OR($S552="",$S551=""),"",IF($C$5="diff",(U552-U551),LN(U552/U551)))</f>
        <v/>
      </c>
      <c r="AH552" s="9">
        <f>IF(OR($S552="",$S551=""),"",IF($D$5="diff",(V552-V551),LN(V552/V551)))</f>
        <v/>
      </c>
      <c r="AI552" s="9">
        <f>IF(OR($S552="",$S551=""),"",IF($E$5="diff",(W552-W551),LN(W552/W551)))</f>
        <v/>
      </c>
      <c r="AJ552" s="9">
        <f>IF(OR($S552="",$S551=""),"",IF($F$5="diff",(X552-X551),LN(X552/X551)))</f>
        <v/>
      </c>
      <c r="AK552" s="9">
        <f>IF(OR($S552="",$S551=""),"",IF($G$5="diff",(Y552-Y551),LN(Y552/Y551)))</f>
        <v/>
      </c>
      <c r="AL552" s="9">
        <f>IF(OR($S552="",$S551=""),"",IF($H$5="diff",(Z552-Z551),LN(Z552/Z551)))</f>
        <v/>
      </c>
      <c r="AM552" s="9">
        <f>IF(OR($S552="",$S551=""),"",IF($I$5="diff",(AA552-AA551),LN(AA552/AA551)))</f>
        <v/>
      </c>
      <c r="AN552" s="9">
        <f>IF(OR($S552="",$S551=""),"",IF($J$5="diff",(AB552-AB551),LN(AB552/AB551)))</f>
        <v/>
      </c>
      <c r="AO552" s="9">
        <f>IF(OR($S552="",$S551=""),"",IF($K$5="diff",(AC552-AC551),LN(AC552/AC551)))</f>
        <v/>
      </c>
      <c r="AR552" s="9">
        <f>IF($AF552="","",$AU$13+$AU$4*AG552+$AU$5*AH552+$AU$6*AI552+$AU$7*AJ552+$AU$8*AK552+$AU$9*AL552+$AU$10*AM552+$AU$11*AN552+$AU$12*AO552)</f>
        <v/>
      </c>
      <c r="AY552" s="10">
        <f>IF(AND((ROW()-7)&gt;=$Q$5,(ROW()-6)&lt;=$Q$3),INDEX(LINEST(OFFSET(AF552,1-$Q$5,0,$Q$5,1),OFFSET(AG552,1-$Q$5,0,$Q$5,9),TRUE,TRUE),1,10)*$Q$4,"")</f>
        <v/>
      </c>
      <c r="AZ552" s="9">
        <f>IF(AND((ROW()-7)&gt;=$Q$5,(ROW()-6)&lt;=$Q$3),INDEX(LINEST(OFFSET(AF552,1-$Q$5,0,$Q$5,1),OFFSET(AG552,1-$Q$5,0,$Q$5,9),TRUE,TRUE),1,9),"")</f>
        <v/>
      </c>
      <c r="BA552" s="9">
        <f>IF(AND((ROW()-7)&gt;=$Q$5,(ROW()-6)&lt;=$Q$3),INDEX(LINEST(OFFSET(AF552,1-$Q$5,0,$Q$5,1),OFFSET(AG552,1-$Q$5,0,$Q$5,9),TRUE,TRUE),1,8),"")</f>
        <v/>
      </c>
      <c r="BB552" s="9">
        <f>IF(AND((ROW()-7)&gt;=$Q$5,(ROW()-6)&lt;=$Q$3),INDEX(LINEST(OFFSET(AF552,1-$Q$5,0,$Q$5,1),OFFSET(AG552,1-$Q$5,0,$Q$5,9),TRUE,TRUE),1,7),"")</f>
        <v/>
      </c>
      <c r="BC552" s="9">
        <f>IF(AND((ROW()-7)&gt;=$Q$5,(ROW()-6)&lt;=$Q$3),INDEX(LINEST(OFFSET(AF552,1-$Q$5,0,$Q$5,1),OFFSET(AG552,1-$Q$5,0,$Q$5,9),TRUE,TRUE),1,6),"")</f>
        <v/>
      </c>
      <c r="BD552" s="9">
        <f>IF(AND((ROW()-7)&gt;=$Q$5,(ROW()-6)&lt;=$Q$3),INDEX(LINEST(OFFSET(AF552,1-$Q$5,0,$Q$5,1),OFFSET(AG552,1-$Q$5,0,$Q$5,9),TRUE,TRUE),1,5),"")</f>
        <v/>
      </c>
      <c r="BE552" s="9">
        <f>IF(AND((ROW()-7)&gt;=$Q$5,(ROW()-6)&lt;=$Q$3),INDEX(LINEST(OFFSET(AF552,1-$Q$5,0,$Q$5,1),OFFSET(AG552,1-$Q$5,0,$Q$5,9),TRUE,TRUE),1,4),"")</f>
        <v/>
      </c>
      <c r="BF552" s="9">
        <f>IF(AND((ROW()-7)&gt;=$Q$5,(ROW()-6)&lt;=$Q$3),INDEX(LINEST(OFFSET(AF552,1-$Q$5,0,$Q$5,1),OFFSET(AG552,1-$Q$5,0,$Q$5,9),TRUE,TRUE),1,3),"")</f>
        <v/>
      </c>
      <c r="BG552" s="9">
        <f>IF(AND((ROW()-7)&gt;=$Q$5,(ROW()-6)&lt;=$Q$3),INDEX(LINEST(OFFSET(AF552,1-$Q$5,0,$Q$5,1),OFFSET(AG552,1-$Q$5,0,$Q$5,9),TRUE,TRUE),1,2),"")</f>
        <v/>
      </c>
      <c r="BH552" s="9">
        <f>IF(AND((ROW()-7)&gt;=$Q$5,(ROW()-6)&lt;=$Q$3),INDEX(LINEST(OFFSET(AF552,1-$Q$5,0,$Q$5,1),OFFSET(AG552,1-$Q$5,0,$Q$5,9),TRUE,TRUE),1,1),"")</f>
        <v/>
      </c>
      <c r="BI552" s="10">
        <f>IF(AND((ROW()-7)&gt;=$Q$5,(ROW()-6)&lt;=$Q$3),INDEX(LINEST(OFFSET(AF552,1-$Q$5,0,$Q$5,1),OFFSET(AG552,1-$Q$5,0,$Q$5,9),TRUE,TRUE),3,1),"")</f>
        <v/>
      </c>
      <c r="BL552" s="9">
        <f>IF(AND((ROW()-6)&lt;=$Q$3,ISNUMBER(AY551)),AY551/$Q$4+AZ551*AG552+BA551*AH552+BB551*AI552+BC551*AJ552+BD551*AK552+BE551*AL552+BF551*AM552+BG551*AN552+BH551*AO552,"")</f>
        <v/>
      </c>
      <c r="BM552">
        <f>IF(ISNUMBER(BL552),AVERAGE(OFFSET(AF551,1-$Q$5,0,$Q$5,1)),"")</f>
        <v/>
      </c>
      <c r="BN552">
        <f>IF(ISNUMBER(BL552),(AF552-BL552)^2,"")</f>
        <v/>
      </c>
      <c r="BO552">
        <f>IF(ISNUMBER(BL552),AF552^2,"")</f>
        <v/>
      </c>
      <c r="BP552">
        <f>IF(ISNUMBER(BL552),(AF552-BM552)^2,"")</f>
        <v/>
      </c>
    </row>
    <row r="553">
      <c r="O553">
        <f>IF($R553="","",IF($Q$1="Weekly",INT(($R553-2)/7),IF($Q$1="Quarterly",YEAR($R553)*4+ROUNDUP(MONTH($R553)/3),YEAR($R553)*12+MONTH($R553))))</f>
        <v/>
      </c>
      <c r="P553">
        <f>IF($R553="","",IF($R554="",1,IF($O553&lt;&gt;$O554,1,0)))</f>
        <v/>
      </c>
      <c r="Q553">
        <f>IF($P553=1,SUM($P$7:$P553),"")</f>
        <v/>
      </c>
      <c r="R553">
        <f>IF($A553="","",IF(ISNUMBER($A553),$A553,IFERROR(DATEVALUE($A553),NA())))</f>
        <v/>
      </c>
      <c r="S553" s="7">
        <f>IFERROR(INDEX($R$7:$R$60000,MATCH(ROW()-6,$Q$7:$Q$60000,0)),"")</f>
        <v/>
      </c>
      <c r="T553">
        <f>IFERROR(INDEX($B$7:$B$60000,MATCH(ROW()-6,$Q$7:$Q$60000,0))*1,"")</f>
        <v/>
      </c>
      <c r="U553">
        <f>IFERROR(INDEX($C$7:$C$60000,MATCH(ROW()-6,$Q$7:$Q$60000,0))*1,"")</f>
        <v/>
      </c>
      <c r="V553">
        <f>IFERROR(INDEX($D$7:$D$60000,MATCH(ROW()-6,$Q$7:$Q$60000,0))*1,"")</f>
        <v/>
      </c>
      <c r="W553">
        <f>IFERROR(INDEX($E$7:$E$60000,MATCH(ROW()-6,$Q$7:$Q$60000,0))*1,"")</f>
        <v/>
      </c>
      <c r="X553">
        <f>IFERROR(INDEX($F$7:$F$60000,MATCH(ROW()-6,$Q$7:$Q$60000,0))*1,"")</f>
        <v/>
      </c>
      <c r="Y553">
        <f>IFERROR(INDEX($G$7:$G$60000,MATCH(ROW()-6,$Q$7:$Q$60000,0))*1,"")</f>
        <v/>
      </c>
      <c r="Z553">
        <f>IFERROR(INDEX($H$7:$H$60000,MATCH(ROW()-6,$Q$7:$Q$60000,0))*1,"")</f>
        <v/>
      </c>
      <c r="AA553">
        <f>IFERROR(INDEX($I$7:$I$60000,MATCH(ROW()-6,$Q$7:$Q$60000,0))*1,"")</f>
        <v/>
      </c>
      <c r="AB553">
        <f>IFERROR(INDEX($J$7:$J$60000,MATCH(ROW()-6,$Q$7:$Q$60000,0))*1,"")</f>
        <v/>
      </c>
      <c r="AC553">
        <f>IFERROR(INDEX($K$7:$K$60000,MATCH(ROW()-6,$Q$7:$Q$60000,0))*1,"")</f>
        <v/>
      </c>
      <c r="AF553" s="9">
        <f>IF(OR($S553="",$S552=""),"",IF($B$5="diff",($T553-$T552),LN($T553/$T552)))</f>
        <v/>
      </c>
      <c r="AG553" s="9">
        <f>IF(OR($S553="",$S552=""),"",IF($C$5="diff",(U553-U552),LN(U553/U552)))</f>
        <v/>
      </c>
      <c r="AH553" s="9">
        <f>IF(OR($S553="",$S552=""),"",IF($D$5="diff",(V553-V552),LN(V553/V552)))</f>
        <v/>
      </c>
      <c r="AI553" s="9">
        <f>IF(OR($S553="",$S552=""),"",IF($E$5="diff",(W553-W552),LN(W553/W552)))</f>
        <v/>
      </c>
      <c r="AJ553" s="9">
        <f>IF(OR($S553="",$S552=""),"",IF($F$5="diff",(X553-X552),LN(X553/X552)))</f>
        <v/>
      </c>
      <c r="AK553" s="9">
        <f>IF(OR($S553="",$S552=""),"",IF($G$5="diff",(Y553-Y552),LN(Y553/Y552)))</f>
        <v/>
      </c>
      <c r="AL553" s="9">
        <f>IF(OR($S553="",$S552=""),"",IF($H$5="diff",(Z553-Z552),LN(Z553/Z552)))</f>
        <v/>
      </c>
      <c r="AM553" s="9">
        <f>IF(OR($S553="",$S552=""),"",IF($I$5="diff",(AA553-AA552),LN(AA553/AA552)))</f>
        <v/>
      </c>
      <c r="AN553" s="9">
        <f>IF(OR($S553="",$S552=""),"",IF($J$5="diff",(AB553-AB552),LN(AB553/AB552)))</f>
        <v/>
      </c>
      <c r="AO553" s="9">
        <f>IF(OR($S553="",$S552=""),"",IF($K$5="diff",(AC553-AC552),LN(AC553/AC552)))</f>
        <v/>
      </c>
      <c r="AR553" s="9">
        <f>IF($AF553="","",$AU$13+$AU$4*AG553+$AU$5*AH553+$AU$6*AI553+$AU$7*AJ553+$AU$8*AK553+$AU$9*AL553+$AU$10*AM553+$AU$11*AN553+$AU$12*AO553)</f>
        <v/>
      </c>
      <c r="AY553" s="10">
        <f>IF(AND((ROW()-7)&gt;=$Q$5,(ROW()-6)&lt;=$Q$3),INDEX(LINEST(OFFSET(AF553,1-$Q$5,0,$Q$5,1),OFFSET(AG553,1-$Q$5,0,$Q$5,9),TRUE,TRUE),1,10)*$Q$4,"")</f>
        <v/>
      </c>
      <c r="AZ553" s="9">
        <f>IF(AND((ROW()-7)&gt;=$Q$5,(ROW()-6)&lt;=$Q$3),INDEX(LINEST(OFFSET(AF553,1-$Q$5,0,$Q$5,1),OFFSET(AG553,1-$Q$5,0,$Q$5,9),TRUE,TRUE),1,9),"")</f>
        <v/>
      </c>
      <c r="BA553" s="9">
        <f>IF(AND((ROW()-7)&gt;=$Q$5,(ROW()-6)&lt;=$Q$3),INDEX(LINEST(OFFSET(AF553,1-$Q$5,0,$Q$5,1),OFFSET(AG553,1-$Q$5,0,$Q$5,9),TRUE,TRUE),1,8),"")</f>
        <v/>
      </c>
      <c r="BB553" s="9">
        <f>IF(AND((ROW()-7)&gt;=$Q$5,(ROW()-6)&lt;=$Q$3),INDEX(LINEST(OFFSET(AF553,1-$Q$5,0,$Q$5,1),OFFSET(AG553,1-$Q$5,0,$Q$5,9),TRUE,TRUE),1,7),"")</f>
        <v/>
      </c>
      <c r="BC553" s="9">
        <f>IF(AND((ROW()-7)&gt;=$Q$5,(ROW()-6)&lt;=$Q$3),INDEX(LINEST(OFFSET(AF553,1-$Q$5,0,$Q$5,1),OFFSET(AG553,1-$Q$5,0,$Q$5,9),TRUE,TRUE),1,6),"")</f>
        <v/>
      </c>
      <c r="BD553" s="9">
        <f>IF(AND((ROW()-7)&gt;=$Q$5,(ROW()-6)&lt;=$Q$3),INDEX(LINEST(OFFSET(AF553,1-$Q$5,0,$Q$5,1),OFFSET(AG553,1-$Q$5,0,$Q$5,9),TRUE,TRUE),1,5),"")</f>
        <v/>
      </c>
      <c r="BE553" s="9">
        <f>IF(AND((ROW()-7)&gt;=$Q$5,(ROW()-6)&lt;=$Q$3),INDEX(LINEST(OFFSET(AF553,1-$Q$5,0,$Q$5,1),OFFSET(AG553,1-$Q$5,0,$Q$5,9),TRUE,TRUE),1,4),"")</f>
        <v/>
      </c>
      <c r="BF553" s="9">
        <f>IF(AND((ROW()-7)&gt;=$Q$5,(ROW()-6)&lt;=$Q$3),INDEX(LINEST(OFFSET(AF553,1-$Q$5,0,$Q$5,1),OFFSET(AG553,1-$Q$5,0,$Q$5,9),TRUE,TRUE),1,3),"")</f>
        <v/>
      </c>
      <c r="BG553" s="9">
        <f>IF(AND((ROW()-7)&gt;=$Q$5,(ROW()-6)&lt;=$Q$3),INDEX(LINEST(OFFSET(AF553,1-$Q$5,0,$Q$5,1),OFFSET(AG553,1-$Q$5,0,$Q$5,9),TRUE,TRUE),1,2),"")</f>
        <v/>
      </c>
      <c r="BH553" s="9">
        <f>IF(AND((ROW()-7)&gt;=$Q$5,(ROW()-6)&lt;=$Q$3),INDEX(LINEST(OFFSET(AF553,1-$Q$5,0,$Q$5,1),OFFSET(AG553,1-$Q$5,0,$Q$5,9),TRUE,TRUE),1,1),"")</f>
        <v/>
      </c>
      <c r="BI553" s="10">
        <f>IF(AND((ROW()-7)&gt;=$Q$5,(ROW()-6)&lt;=$Q$3),INDEX(LINEST(OFFSET(AF553,1-$Q$5,0,$Q$5,1),OFFSET(AG553,1-$Q$5,0,$Q$5,9),TRUE,TRUE),3,1),"")</f>
        <v/>
      </c>
      <c r="BL553" s="9">
        <f>IF(AND((ROW()-6)&lt;=$Q$3,ISNUMBER(AY552)),AY552/$Q$4+AZ552*AG553+BA552*AH553+BB552*AI553+BC552*AJ553+BD552*AK553+BE552*AL553+BF552*AM553+BG552*AN553+BH552*AO553,"")</f>
        <v/>
      </c>
      <c r="BM553">
        <f>IF(ISNUMBER(BL553),AVERAGE(OFFSET(AF552,1-$Q$5,0,$Q$5,1)),"")</f>
        <v/>
      </c>
      <c r="BN553">
        <f>IF(ISNUMBER(BL553),(AF553-BL553)^2,"")</f>
        <v/>
      </c>
      <c r="BO553">
        <f>IF(ISNUMBER(BL553),AF553^2,"")</f>
        <v/>
      </c>
      <c r="BP553">
        <f>IF(ISNUMBER(BL553),(AF553-BM553)^2,"")</f>
        <v/>
      </c>
    </row>
    <row r="554">
      <c r="O554">
        <f>IF($R554="","",IF($Q$1="Weekly",INT(($R554-2)/7),IF($Q$1="Quarterly",YEAR($R554)*4+ROUNDUP(MONTH($R554)/3),YEAR($R554)*12+MONTH($R554))))</f>
        <v/>
      </c>
      <c r="P554">
        <f>IF($R554="","",IF($R555="",1,IF($O554&lt;&gt;$O555,1,0)))</f>
        <v/>
      </c>
      <c r="Q554">
        <f>IF($P554=1,SUM($P$7:$P554),"")</f>
        <v/>
      </c>
      <c r="R554">
        <f>IF($A554="","",IF(ISNUMBER($A554),$A554,IFERROR(DATEVALUE($A554),NA())))</f>
        <v/>
      </c>
      <c r="S554" s="7">
        <f>IFERROR(INDEX($R$7:$R$60000,MATCH(ROW()-6,$Q$7:$Q$60000,0)),"")</f>
        <v/>
      </c>
      <c r="T554">
        <f>IFERROR(INDEX($B$7:$B$60000,MATCH(ROW()-6,$Q$7:$Q$60000,0))*1,"")</f>
        <v/>
      </c>
      <c r="U554">
        <f>IFERROR(INDEX($C$7:$C$60000,MATCH(ROW()-6,$Q$7:$Q$60000,0))*1,"")</f>
        <v/>
      </c>
      <c r="V554">
        <f>IFERROR(INDEX($D$7:$D$60000,MATCH(ROW()-6,$Q$7:$Q$60000,0))*1,"")</f>
        <v/>
      </c>
      <c r="W554">
        <f>IFERROR(INDEX($E$7:$E$60000,MATCH(ROW()-6,$Q$7:$Q$60000,0))*1,"")</f>
        <v/>
      </c>
      <c r="X554">
        <f>IFERROR(INDEX($F$7:$F$60000,MATCH(ROW()-6,$Q$7:$Q$60000,0))*1,"")</f>
        <v/>
      </c>
      <c r="Y554">
        <f>IFERROR(INDEX($G$7:$G$60000,MATCH(ROW()-6,$Q$7:$Q$60000,0))*1,"")</f>
        <v/>
      </c>
      <c r="Z554">
        <f>IFERROR(INDEX($H$7:$H$60000,MATCH(ROW()-6,$Q$7:$Q$60000,0))*1,"")</f>
        <v/>
      </c>
      <c r="AA554">
        <f>IFERROR(INDEX($I$7:$I$60000,MATCH(ROW()-6,$Q$7:$Q$60000,0))*1,"")</f>
        <v/>
      </c>
      <c r="AB554">
        <f>IFERROR(INDEX($J$7:$J$60000,MATCH(ROW()-6,$Q$7:$Q$60000,0))*1,"")</f>
        <v/>
      </c>
      <c r="AC554">
        <f>IFERROR(INDEX($K$7:$K$60000,MATCH(ROW()-6,$Q$7:$Q$60000,0))*1,"")</f>
        <v/>
      </c>
      <c r="AF554" s="9">
        <f>IF(OR($S554="",$S553=""),"",IF($B$5="diff",($T554-$T553),LN($T554/$T553)))</f>
        <v/>
      </c>
      <c r="AG554" s="9">
        <f>IF(OR($S554="",$S553=""),"",IF($C$5="diff",(U554-U553),LN(U554/U553)))</f>
        <v/>
      </c>
      <c r="AH554" s="9">
        <f>IF(OR($S554="",$S553=""),"",IF($D$5="diff",(V554-V553),LN(V554/V553)))</f>
        <v/>
      </c>
      <c r="AI554" s="9">
        <f>IF(OR($S554="",$S553=""),"",IF($E$5="diff",(W554-W553),LN(W554/W553)))</f>
        <v/>
      </c>
      <c r="AJ554" s="9">
        <f>IF(OR($S554="",$S553=""),"",IF($F$5="diff",(X554-X553),LN(X554/X553)))</f>
        <v/>
      </c>
      <c r="AK554" s="9">
        <f>IF(OR($S554="",$S553=""),"",IF($G$5="diff",(Y554-Y553),LN(Y554/Y553)))</f>
        <v/>
      </c>
      <c r="AL554" s="9">
        <f>IF(OR($S554="",$S553=""),"",IF($H$5="diff",(Z554-Z553),LN(Z554/Z553)))</f>
        <v/>
      </c>
      <c r="AM554" s="9">
        <f>IF(OR($S554="",$S553=""),"",IF($I$5="diff",(AA554-AA553),LN(AA554/AA553)))</f>
        <v/>
      </c>
      <c r="AN554" s="9">
        <f>IF(OR($S554="",$S553=""),"",IF($J$5="diff",(AB554-AB553),LN(AB554/AB553)))</f>
        <v/>
      </c>
      <c r="AO554" s="9">
        <f>IF(OR($S554="",$S553=""),"",IF($K$5="diff",(AC554-AC553),LN(AC554/AC553)))</f>
        <v/>
      </c>
      <c r="AR554" s="9">
        <f>IF($AF554="","",$AU$13+$AU$4*AG554+$AU$5*AH554+$AU$6*AI554+$AU$7*AJ554+$AU$8*AK554+$AU$9*AL554+$AU$10*AM554+$AU$11*AN554+$AU$12*AO554)</f>
        <v/>
      </c>
      <c r="AY554" s="10">
        <f>IF(AND((ROW()-7)&gt;=$Q$5,(ROW()-6)&lt;=$Q$3),INDEX(LINEST(OFFSET(AF554,1-$Q$5,0,$Q$5,1),OFFSET(AG554,1-$Q$5,0,$Q$5,9),TRUE,TRUE),1,10)*$Q$4,"")</f>
        <v/>
      </c>
      <c r="AZ554" s="9">
        <f>IF(AND((ROW()-7)&gt;=$Q$5,(ROW()-6)&lt;=$Q$3),INDEX(LINEST(OFFSET(AF554,1-$Q$5,0,$Q$5,1),OFFSET(AG554,1-$Q$5,0,$Q$5,9),TRUE,TRUE),1,9),"")</f>
        <v/>
      </c>
      <c r="BA554" s="9">
        <f>IF(AND((ROW()-7)&gt;=$Q$5,(ROW()-6)&lt;=$Q$3),INDEX(LINEST(OFFSET(AF554,1-$Q$5,0,$Q$5,1),OFFSET(AG554,1-$Q$5,0,$Q$5,9),TRUE,TRUE),1,8),"")</f>
        <v/>
      </c>
      <c r="BB554" s="9">
        <f>IF(AND((ROW()-7)&gt;=$Q$5,(ROW()-6)&lt;=$Q$3),INDEX(LINEST(OFFSET(AF554,1-$Q$5,0,$Q$5,1),OFFSET(AG554,1-$Q$5,0,$Q$5,9),TRUE,TRUE),1,7),"")</f>
        <v/>
      </c>
      <c r="BC554" s="9">
        <f>IF(AND((ROW()-7)&gt;=$Q$5,(ROW()-6)&lt;=$Q$3),INDEX(LINEST(OFFSET(AF554,1-$Q$5,0,$Q$5,1),OFFSET(AG554,1-$Q$5,0,$Q$5,9),TRUE,TRUE),1,6),"")</f>
        <v/>
      </c>
      <c r="BD554" s="9">
        <f>IF(AND((ROW()-7)&gt;=$Q$5,(ROW()-6)&lt;=$Q$3),INDEX(LINEST(OFFSET(AF554,1-$Q$5,0,$Q$5,1),OFFSET(AG554,1-$Q$5,0,$Q$5,9),TRUE,TRUE),1,5),"")</f>
        <v/>
      </c>
      <c r="BE554" s="9">
        <f>IF(AND((ROW()-7)&gt;=$Q$5,(ROW()-6)&lt;=$Q$3),INDEX(LINEST(OFFSET(AF554,1-$Q$5,0,$Q$5,1),OFFSET(AG554,1-$Q$5,0,$Q$5,9),TRUE,TRUE),1,4),"")</f>
        <v/>
      </c>
      <c r="BF554" s="9">
        <f>IF(AND((ROW()-7)&gt;=$Q$5,(ROW()-6)&lt;=$Q$3),INDEX(LINEST(OFFSET(AF554,1-$Q$5,0,$Q$5,1),OFFSET(AG554,1-$Q$5,0,$Q$5,9),TRUE,TRUE),1,3),"")</f>
        <v/>
      </c>
      <c r="BG554" s="9">
        <f>IF(AND((ROW()-7)&gt;=$Q$5,(ROW()-6)&lt;=$Q$3),INDEX(LINEST(OFFSET(AF554,1-$Q$5,0,$Q$5,1),OFFSET(AG554,1-$Q$5,0,$Q$5,9),TRUE,TRUE),1,2),"")</f>
        <v/>
      </c>
      <c r="BH554" s="9">
        <f>IF(AND((ROW()-7)&gt;=$Q$5,(ROW()-6)&lt;=$Q$3),INDEX(LINEST(OFFSET(AF554,1-$Q$5,0,$Q$5,1),OFFSET(AG554,1-$Q$5,0,$Q$5,9),TRUE,TRUE),1,1),"")</f>
        <v/>
      </c>
      <c r="BI554" s="10">
        <f>IF(AND((ROW()-7)&gt;=$Q$5,(ROW()-6)&lt;=$Q$3),INDEX(LINEST(OFFSET(AF554,1-$Q$5,0,$Q$5,1),OFFSET(AG554,1-$Q$5,0,$Q$5,9),TRUE,TRUE),3,1),"")</f>
        <v/>
      </c>
      <c r="BL554" s="9">
        <f>IF(AND((ROW()-6)&lt;=$Q$3,ISNUMBER(AY553)),AY553/$Q$4+AZ553*AG554+BA553*AH554+BB553*AI554+BC553*AJ554+BD553*AK554+BE553*AL554+BF553*AM554+BG553*AN554+BH553*AO554,"")</f>
        <v/>
      </c>
      <c r="BM554">
        <f>IF(ISNUMBER(BL554),AVERAGE(OFFSET(AF553,1-$Q$5,0,$Q$5,1)),"")</f>
        <v/>
      </c>
      <c r="BN554">
        <f>IF(ISNUMBER(BL554),(AF554-BL554)^2,"")</f>
        <v/>
      </c>
      <c r="BO554">
        <f>IF(ISNUMBER(BL554),AF554^2,"")</f>
        <v/>
      </c>
      <c r="BP554">
        <f>IF(ISNUMBER(BL554),(AF554-BM554)^2,"")</f>
        <v/>
      </c>
    </row>
    <row r="555">
      <c r="O555">
        <f>IF($R555="","",IF($Q$1="Weekly",INT(($R555-2)/7),IF($Q$1="Quarterly",YEAR($R555)*4+ROUNDUP(MONTH($R555)/3),YEAR($R555)*12+MONTH($R555))))</f>
        <v/>
      </c>
      <c r="P555">
        <f>IF($R555="","",IF($R556="",1,IF($O555&lt;&gt;$O556,1,0)))</f>
        <v/>
      </c>
      <c r="Q555">
        <f>IF($P555=1,SUM($P$7:$P555),"")</f>
        <v/>
      </c>
      <c r="R555">
        <f>IF($A555="","",IF(ISNUMBER($A555),$A555,IFERROR(DATEVALUE($A555),NA())))</f>
        <v/>
      </c>
      <c r="S555" s="7">
        <f>IFERROR(INDEX($R$7:$R$60000,MATCH(ROW()-6,$Q$7:$Q$60000,0)),"")</f>
        <v/>
      </c>
      <c r="T555">
        <f>IFERROR(INDEX($B$7:$B$60000,MATCH(ROW()-6,$Q$7:$Q$60000,0))*1,"")</f>
        <v/>
      </c>
      <c r="U555">
        <f>IFERROR(INDEX($C$7:$C$60000,MATCH(ROW()-6,$Q$7:$Q$60000,0))*1,"")</f>
        <v/>
      </c>
      <c r="V555">
        <f>IFERROR(INDEX($D$7:$D$60000,MATCH(ROW()-6,$Q$7:$Q$60000,0))*1,"")</f>
        <v/>
      </c>
      <c r="W555">
        <f>IFERROR(INDEX($E$7:$E$60000,MATCH(ROW()-6,$Q$7:$Q$60000,0))*1,"")</f>
        <v/>
      </c>
      <c r="X555">
        <f>IFERROR(INDEX($F$7:$F$60000,MATCH(ROW()-6,$Q$7:$Q$60000,0))*1,"")</f>
        <v/>
      </c>
      <c r="Y555">
        <f>IFERROR(INDEX($G$7:$G$60000,MATCH(ROW()-6,$Q$7:$Q$60000,0))*1,"")</f>
        <v/>
      </c>
      <c r="Z555">
        <f>IFERROR(INDEX($H$7:$H$60000,MATCH(ROW()-6,$Q$7:$Q$60000,0))*1,"")</f>
        <v/>
      </c>
      <c r="AA555">
        <f>IFERROR(INDEX($I$7:$I$60000,MATCH(ROW()-6,$Q$7:$Q$60000,0))*1,"")</f>
        <v/>
      </c>
      <c r="AB555">
        <f>IFERROR(INDEX($J$7:$J$60000,MATCH(ROW()-6,$Q$7:$Q$60000,0))*1,"")</f>
        <v/>
      </c>
      <c r="AC555">
        <f>IFERROR(INDEX($K$7:$K$60000,MATCH(ROW()-6,$Q$7:$Q$60000,0))*1,"")</f>
        <v/>
      </c>
      <c r="AF555" s="9">
        <f>IF(OR($S555="",$S554=""),"",IF($B$5="diff",($T555-$T554),LN($T555/$T554)))</f>
        <v/>
      </c>
      <c r="AG555" s="9">
        <f>IF(OR($S555="",$S554=""),"",IF($C$5="diff",(U555-U554),LN(U555/U554)))</f>
        <v/>
      </c>
      <c r="AH555" s="9">
        <f>IF(OR($S555="",$S554=""),"",IF($D$5="diff",(V555-V554),LN(V555/V554)))</f>
        <v/>
      </c>
      <c r="AI555" s="9">
        <f>IF(OR($S555="",$S554=""),"",IF($E$5="diff",(W555-W554),LN(W555/W554)))</f>
        <v/>
      </c>
      <c r="AJ555" s="9">
        <f>IF(OR($S555="",$S554=""),"",IF($F$5="diff",(X555-X554),LN(X555/X554)))</f>
        <v/>
      </c>
      <c r="AK555" s="9">
        <f>IF(OR($S555="",$S554=""),"",IF($G$5="diff",(Y555-Y554),LN(Y555/Y554)))</f>
        <v/>
      </c>
      <c r="AL555" s="9">
        <f>IF(OR($S555="",$S554=""),"",IF($H$5="diff",(Z555-Z554),LN(Z555/Z554)))</f>
        <v/>
      </c>
      <c r="AM555" s="9">
        <f>IF(OR($S555="",$S554=""),"",IF($I$5="diff",(AA555-AA554),LN(AA555/AA554)))</f>
        <v/>
      </c>
      <c r="AN555" s="9">
        <f>IF(OR($S555="",$S554=""),"",IF($J$5="diff",(AB555-AB554),LN(AB555/AB554)))</f>
        <v/>
      </c>
      <c r="AO555" s="9">
        <f>IF(OR($S555="",$S554=""),"",IF($K$5="diff",(AC555-AC554),LN(AC555/AC554)))</f>
        <v/>
      </c>
      <c r="AR555" s="9">
        <f>IF($AF555="","",$AU$13+$AU$4*AG555+$AU$5*AH555+$AU$6*AI555+$AU$7*AJ555+$AU$8*AK555+$AU$9*AL555+$AU$10*AM555+$AU$11*AN555+$AU$12*AO555)</f>
        <v/>
      </c>
      <c r="AY555" s="10">
        <f>IF(AND((ROW()-7)&gt;=$Q$5,(ROW()-6)&lt;=$Q$3),INDEX(LINEST(OFFSET(AF555,1-$Q$5,0,$Q$5,1),OFFSET(AG555,1-$Q$5,0,$Q$5,9),TRUE,TRUE),1,10)*$Q$4,"")</f>
        <v/>
      </c>
      <c r="AZ555" s="9">
        <f>IF(AND((ROW()-7)&gt;=$Q$5,(ROW()-6)&lt;=$Q$3),INDEX(LINEST(OFFSET(AF555,1-$Q$5,0,$Q$5,1),OFFSET(AG555,1-$Q$5,0,$Q$5,9),TRUE,TRUE),1,9),"")</f>
        <v/>
      </c>
      <c r="BA555" s="9">
        <f>IF(AND((ROW()-7)&gt;=$Q$5,(ROW()-6)&lt;=$Q$3),INDEX(LINEST(OFFSET(AF555,1-$Q$5,0,$Q$5,1),OFFSET(AG555,1-$Q$5,0,$Q$5,9),TRUE,TRUE),1,8),"")</f>
        <v/>
      </c>
      <c r="BB555" s="9">
        <f>IF(AND((ROW()-7)&gt;=$Q$5,(ROW()-6)&lt;=$Q$3),INDEX(LINEST(OFFSET(AF555,1-$Q$5,0,$Q$5,1),OFFSET(AG555,1-$Q$5,0,$Q$5,9),TRUE,TRUE),1,7),"")</f>
        <v/>
      </c>
      <c r="BC555" s="9">
        <f>IF(AND((ROW()-7)&gt;=$Q$5,(ROW()-6)&lt;=$Q$3),INDEX(LINEST(OFFSET(AF555,1-$Q$5,0,$Q$5,1),OFFSET(AG555,1-$Q$5,0,$Q$5,9),TRUE,TRUE),1,6),"")</f>
        <v/>
      </c>
      <c r="BD555" s="9">
        <f>IF(AND((ROW()-7)&gt;=$Q$5,(ROW()-6)&lt;=$Q$3),INDEX(LINEST(OFFSET(AF555,1-$Q$5,0,$Q$5,1),OFFSET(AG555,1-$Q$5,0,$Q$5,9),TRUE,TRUE),1,5),"")</f>
        <v/>
      </c>
      <c r="BE555" s="9">
        <f>IF(AND((ROW()-7)&gt;=$Q$5,(ROW()-6)&lt;=$Q$3),INDEX(LINEST(OFFSET(AF555,1-$Q$5,0,$Q$5,1),OFFSET(AG555,1-$Q$5,0,$Q$5,9),TRUE,TRUE),1,4),"")</f>
        <v/>
      </c>
      <c r="BF555" s="9">
        <f>IF(AND((ROW()-7)&gt;=$Q$5,(ROW()-6)&lt;=$Q$3),INDEX(LINEST(OFFSET(AF555,1-$Q$5,0,$Q$5,1),OFFSET(AG555,1-$Q$5,0,$Q$5,9),TRUE,TRUE),1,3),"")</f>
        <v/>
      </c>
      <c r="BG555" s="9">
        <f>IF(AND((ROW()-7)&gt;=$Q$5,(ROW()-6)&lt;=$Q$3),INDEX(LINEST(OFFSET(AF555,1-$Q$5,0,$Q$5,1),OFFSET(AG555,1-$Q$5,0,$Q$5,9),TRUE,TRUE),1,2),"")</f>
        <v/>
      </c>
      <c r="BH555" s="9">
        <f>IF(AND((ROW()-7)&gt;=$Q$5,(ROW()-6)&lt;=$Q$3),INDEX(LINEST(OFFSET(AF555,1-$Q$5,0,$Q$5,1),OFFSET(AG555,1-$Q$5,0,$Q$5,9),TRUE,TRUE),1,1),"")</f>
        <v/>
      </c>
      <c r="BI555" s="10">
        <f>IF(AND((ROW()-7)&gt;=$Q$5,(ROW()-6)&lt;=$Q$3),INDEX(LINEST(OFFSET(AF555,1-$Q$5,0,$Q$5,1),OFFSET(AG555,1-$Q$5,0,$Q$5,9),TRUE,TRUE),3,1),"")</f>
        <v/>
      </c>
      <c r="BL555" s="9">
        <f>IF(AND((ROW()-6)&lt;=$Q$3,ISNUMBER(AY554)),AY554/$Q$4+AZ554*AG555+BA554*AH555+BB554*AI555+BC554*AJ555+BD554*AK555+BE554*AL555+BF554*AM555+BG554*AN555+BH554*AO555,"")</f>
        <v/>
      </c>
      <c r="BM555">
        <f>IF(ISNUMBER(BL555),AVERAGE(OFFSET(AF554,1-$Q$5,0,$Q$5,1)),"")</f>
        <v/>
      </c>
      <c r="BN555">
        <f>IF(ISNUMBER(BL555),(AF555-BL555)^2,"")</f>
        <v/>
      </c>
      <c r="BO555">
        <f>IF(ISNUMBER(BL555),AF555^2,"")</f>
        <v/>
      </c>
      <c r="BP555">
        <f>IF(ISNUMBER(BL555),(AF555-BM555)^2,"")</f>
        <v/>
      </c>
    </row>
    <row r="556">
      <c r="O556">
        <f>IF($R556="","",IF($Q$1="Weekly",INT(($R556-2)/7),IF($Q$1="Quarterly",YEAR($R556)*4+ROUNDUP(MONTH($R556)/3),YEAR($R556)*12+MONTH($R556))))</f>
        <v/>
      </c>
      <c r="P556">
        <f>IF($R556="","",IF($R557="",1,IF($O556&lt;&gt;$O557,1,0)))</f>
        <v/>
      </c>
      <c r="Q556">
        <f>IF($P556=1,SUM($P$7:$P556),"")</f>
        <v/>
      </c>
      <c r="R556">
        <f>IF($A556="","",IF(ISNUMBER($A556),$A556,IFERROR(DATEVALUE($A556),NA())))</f>
        <v/>
      </c>
      <c r="S556" s="7">
        <f>IFERROR(INDEX($R$7:$R$60000,MATCH(ROW()-6,$Q$7:$Q$60000,0)),"")</f>
        <v/>
      </c>
      <c r="T556">
        <f>IFERROR(INDEX($B$7:$B$60000,MATCH(ROW()-6,$Q$7:$Q$60000,0))*1,"")</f>
        <v/>
      </c>
      <c r="U556">
        <f>IFERROR(INDEX($C$7:$C$60000,MATCH(ROW()-6,$Q$7:$Q$60000,0))*1,"")</f>
        <v/>
      </c>
      <c r="V556">
        <f>IFERROR(INDEX($D$7:$D$60000,MATCH(ROW()-6,$Q$7:$Q$60000,0))*1,"")</f>
        <v/>
      </c>
      <c r="W556">
        <f>IFERROR(INDEX($E$7:$E$60000,MATCH(ROW()-6,$Q$7:$Q$60000,0))*1,"")</f>
        <v/>
      </c>
      <c r="X556">
        <f>IFERROR(INDEX($F$7:$F$60000,MATCH(ROW()-6,$Q$7:$Q$60000,0))*1,"")</f>
        <v/>
      </c>
      <c r="Y556">
        <f>IFERROR(INDEX($G$7:$G$60000,MATCH(ROW()-6,$Q$7:$Q$60000,0))*1,"")</f>
        <v/>
      </c>
      <c r="Z556">
        <f>IFERROR(INDEX($H$7:$H$60000,MATCH(ROW()-6,$Q$7:$Q$60000,0))*1,"")</f>
        <v/>
      </c>
      <c r="AA556">
        <f>IFERROR(INDEX($I$7:$I$60000,MATCH(ROW()-6,$Q$7:$Q$60000,0))*1,"")</f>
        <v/>
      </c>
      <c r="AB556">
        <f>IFERROR(INDEX($J$7:$J$60000,MATCH(ROW()-6,$Q$7:$Q$60000,0))*1,"")</f>
        <v/>
      </c>
      <c r="AC556">
        <f>IFERROR(INDEX($K$7:$K$60000,MATCH(ROW()-6,$Q$7:$Q$60000,0))*1,"")</f>
        <v/>
      </c>
      <c r="AF556" s="9">
        <f>IF(OR($S556="",$S555=""),"",IF($B$5="diff",($T556-$T555),LN($T556/$T555)))</f>
        <v/>
      </c>
      <c r="AG556" s="9">
        <f>IF(OR($S556="",$S555=""),"",IF($C$5="diff",(U556-U555),LN(U556/U555)))</f>
        <v/>
      </c>
      <c r="AH556" s="9">
        <f>IF(OR($S556="",$S555=""),"",IF($D$5="diff",(V556-V555),LN(V556/V555)))</f>
        <v/>
      </c>
      <c r="AI556" s="9">
        <f>IF(OR($S556="",$S555=""),"",IF($E$5="diff",(W556-W555),LN(W556/W555)))</f>
        <v/>
      </c>
      <c r="AJ556" s="9">
        <f>IF(OR($S556="",$S555=""),"",IF($F$5="diff",(X556-X555),LN(X556/X555)))</f>
        <v/>
      </c>
      <c r="AK556" s="9">
        <f>IF(OR($S556="",$S555=""),"",IF($G$5="diff",(Y556-Y555),LN(Y556/Y555)))</f>
        <v/>
      </c>
      <c r="AL556" s="9">
        <f>IF(OR($S556="",$S555=""),"",IF($H$5="diff",(Z556-Z555),LN(Z556/Z555)))</f>
        <v/>
      </c>
      <c r="AM556" s="9">
        <f>IF(OR($S556="",$S555=""),"",IF($I$5="diff",(AA556-AA555),LN(AA556/AA555)))</f>
        <v/>
      </c>
      <c r="AN556" s="9">
        <f>IF(OR($S556="",$S555=""),"",IF($J$5="diff",(AB556-AB555),LN(AB556/AB555)))</f>
        <v/>
      </c>
      <c r="AO556" s="9">
        <f>IF(OR($S556="",$S555=""),"",IF($K$5="diff",(AC556-AC555),LN(AC556/AC555)))</f>
        <v/>
      </c>
      <c r="AR556" s="9">
        <f>IF($AF556="","",$AU$13+$AU$4*AG556+$AU$5*AH556+$AU$6*AI556+$AU$7*AJ556+$AU$8*AK556+$AU$9*AL556+$AU$10*AM556+$AU$11*AN556+$AU$12*AO556)</f>
        <v/>
      </c>
      <c r="AY556" s="10">
        <f>IF(AND((ROW()-7)&gt;=$Q$5,(ROW()-6)&lt;=$Q$3),INDEX(LINEST(OFFSET(AF556,1-$Q$5,0,$Q$5,1),OFFSET(AG556,1-$Q$5,0,$Q$5,9),TRUE,TRUE),1,10)*$Q$4,"")</f>
        <v/>
      </c>
      <c r="AZ556" s="9">
        <f>IF(AND((ROW()-7)&gt;=$Q$5,(ROW()-6)&lt;=$Q$3),INDEX(LINEST(OFFSET(AF556,1-$Q$5,0,$Q$5,1),OFFSET(AG556,1-$Q$5,0,$Q$5,9),TRUE,TRUE),1,9),"")</f>
        <v/>
      </c>
      <c r="BA556" s="9">
        <f>IF(AND((ROW()-7)&gt;=$Q$5,(ROW()-6)&lt;=$Q$3),INDEX(LINEST(OFFSET(AF556,1-$Q$5,0,$Q$5,1),OFFSET(AG556,1-$Q$5,0,$Q$5,9),TRUE,TRUE),1,8),"")</f>
        <v/>
      </c>
      <c r="BB556" s="9">
        <f>IF(AND((ROW()-7)&gt;=$Q$5,(ROW()-6)&lt;=$Q$3),INDEX(LINEST(OFFSET(AF556,1-$Q$5,0,$Q$5,1),OFFSET(AG556,1-$Q$5,0,$Q$5,9),TRUE,TRUE),1,7),"")</f>
        <v/>
      </c>
      <c r="BC556" s="9">
        <f>IF(AND((ROW()-7)&gt;=$Q$5,(ROW()-6)&lt;=$Q$3),INDEX(LINEST(OFFSET(AF556,1-$Q$5,0,$Q$5,1),OFFSET(AG556,1-$Q$5,0,$Q$5,9),TRUE,TRUE),1,6),"")</f>
        <v/>
      </c>
      <c r="BD556" s="9">
        <f>IF(AND((ROW()-7)&gt;=$Q$5,(ROW()-6)&lt;=$Q$3),INDEX(LINEST(OFFSET(AF556,1-$Q$5,0,$Q$5,1),OFFSET(AG556,1-$Q$5,0,$Q$5,9),TRUE,TRUE),1,5),"")</f>
        <v/>
      </c>
      <c r="BE556" s="9">
        <f>IF(AND((ROW()-7)&gt;=$Q$5,(ROW()-6)&lt;=$Q$3),INDEX(LINEST(OFFSET(AF556,1-$Q$5,0,$Q$5,1),OFFSET(AG556,1-$Q$5,0,$Q$5,9),TRUE,TRUE),1,4),"")</f>
        <v/>
      </c>
      <c r="BF556" s="9">
        <f>IF(AND((ROW()-7)&gt;=$Q$5,(ROW()-6)&lt;=$Q$3),INDEX(LINEST(OFFSET(AF556,1-$Q$5,0,$Q$5,1),OFFSET(AG556,1-$Q$5,0,$Q$5,9),TRUE,TRUE),1,3),"")</f>
        <v/>
      </c>
      <c r="BG556" s="9">
        <f>IF(AND((ROW()-7)&gt;=$Q$5,(ROW()-6)&lt;=$Q$3),INDEX(LINEST(OFFSET(AF556,1-$Q$5,0,$Q$5,1),OFFSET(AG556,1-$Q$5,0,$Q$5,9),TRUE,TRUE),1,2),"")</f>
        <v/>
      </c>
      <c r="BH556" s="9">
        <f>IF(AND((ROW()-7)&gt;=$Q$5,(ROW()-6)&lt;=$Q$3),INDEX(LINEST(OFFSET(AF556,1-$Q$5,0,$Q$5,1),OFFSET(AG556,1-$Q$5,0,$Q$5,9),TRUE,TRUE),1,1),"")</f>
        <v/>
      </c>
      <c r="BI556" s="10">
        <f>IF(AND((ROW()-7)&gt;=$Q$5,(ROW()-6)&lt;=$Q$3),INDEX(LINEST(OFFSET(AF556,1-$Q$5,0,$Q$5,1),OFFSET(AG556,1-$Q$5,0,$Q$5,9),TRUE,TRUE),3,1),"")</f>
        <v/>
      </c>
      <c r="BL556" s="9">
        <f>IF(AND((ROW()-6)&lt;=$Q$3,ISNUMBER(AY555)),AY555/$Q$4+AZ555*AG556+BA555*AH556+BB555*AI556+BC555*AJ556+BD555*AK556+BE555*AL556+BF555*AM556+BG555*AN556+BH555*AO556,"")</f>
        <v/>
      </c>
      <c r="BM556">
        <f>IF(ISNUMBER(BL556),AVERAGE(OFFSET(AF555,1-$Q$5,0,$Q$5,1)),"")</f>
        <v/>
      </c>
      <c r="BN556">
        <f>IF(ISNUMBER(BL556),(AF556-BL556)^2,"")</f>
        <v/>
      </c>
      <c r="BO556">
        <f>IF(ISNUMBER(BL556),AF556^2,"")</f>
        <v/>
      </c>
      <c r="BP556">
        <f>IF(ISNUMBER(BL556),(AF556-BM556)^2,"")</f>
        <v/>
      </c>
    </row>
    <row r="557">
      <c r="O557">
        <f>IF($R557="","",IF($Q$1="Weekly",INT(($R557-2)/7),IF($Q$1="Quarterly",YEAR($R557)*4+ROUNDUP(MONTH($R557)/3),YEAR($R557)*12+MONTH($R557))))</f>
        <v/>
      </c>
      <c r="P557">
        <f>IF($R557="","",IF($R558="",1,IF($O557&lt;&gt;$O558,1,0)))</f>
        <v/>
      </c>
      <c r="Q557">
        <f>IF($P557=1,SUM($P$7:$P557),"")</f>
        <v/>
      </c>
      <c r="R557">
        <f>IF($A557="","",IF(ISNUMBER($A557),$A557,IFERROR(DATEVALUE($A557),NA())))</f>
        <v/>
      </c>
      <c r="S557" s="7">
        <f>IFERROR(INDEX($R$7:$R$60000,MATCH(ROW()-6,$Q$7:$Q$60000,0)),"")</f>
        <v/>
      </c>
      <c r="T557">
        <f>IFERROR(INDEX($B$7:$B$60000,MATCH(ROW()-6,$Q$7:$Q$60000,0))*1,"")</f>
        <v/>
      </c>
      <c r="U557">
        <f>IFERROR(INDEX($C$7:$C$60000,MATCH(ROW()-6,$Q$7:$Q$60000,0))*1,"")</f>
        <v/>
      </c>
      <c r="V557">
        <f>IFERROR(INDEX($D$7:$D$60000,MATCH(ROW()-6,$Q$7:$Q$60000,0))*1,"")</f>
        <v/>
      </c>
      <c r="W557">
        <f>IFERROR(INDEX($E$7:$E$60000,MATCH(ROW()-6,$Q$7:$Q$60000,0))*1,"")</f>
        <v/>
      </c>
      <c r="X557">
        <f>IFERROR(INDEX($F$7:$F$60000,MATCH(ROW()-6,$Q$7:$Q$60000,0))*1,"")</f>
        <v/>
      </c>
      <c r="Y557">
        <f>IFERROR(INDEX($G$7:$G$60000,MATCH(ROW()-6,$Q$7:$Q$60000,0))*1,"")</f>
        <v/>
      </c>
      <c r="Z557">
        <f>IFERROR(INDEX($H$7:$H$60000,MATCH(ROW()-6,$Q$7:$Q$60000,0))*1,"")</f>
        <v/>
      </c>
      <c r="AA557">
        <f>IFERROR(INDEX($I$7:$I$60000,MATCH(ROW()-6,$Q$7:$Q$60000,0))*1,"")</f>
        <v/>
      </c>
      <c r="AB557">
        <f>IFERROR(INDEX($J$7:$J$60000,MATCH(ROW()-6,$Q$7:$Q$60000,0))*1,"")</f>
        <v/>
      </c>
      <c r="AC557">
        <f>IFERROR(INDEX($K$7:$K$60000,MATCH(ROW()-6,$Q$7:$Q$60000,0))*1,"")</f>
        <v/>
      </c>
      <c r="AF557" s="9">
        <f>IF(OR($S557="",$S556=""),"",IF($B$5="diff",($T557-$T556),LN($T557/$T556)))</f>
        <v/>
      </c>
      <c r="AG557" s="9">
        <f>IF(OR($S557="",$S556=""),"",IF($C$5="diff",(U557-U556),LN(U557/U556)))</f>
        <v/>
      </c>
      <c r="AH557" s="9">
        <f>IF(OR($S557="",$S556=""),"",IF($D$5="diff",(V557-V556),LN(V557/V556)))</f>
        <v/>
      </c>
      <c r="AI557" s="9">
        <f>IF(OR($S557="",$S556=""),"",IF($E$5="diff",(W557-W556),LN(W557/W556)))</f>
        <v/>
      </c>
      <c r="AJ557" s="9">
        <f>IF(OR($S557="",$S556=""),"",IF($F$5="diff",(X557-X556),LN(X557/X556)))</f>
        <v/>
      </c>
      <c r="AK557" s="9">
        <f>IF(OR($S557="",$S556=""),"",IF($G$5="diff",(Y557-Y556),LN(Y557/Y556)))</f>
        <v/>
      </c>
      <c r="AL557" s="9">
        <f>IF(OR($S557="",$S556=""),"",IF($H$5="diff",(Z557-Z556),LN(Z557/Z556)))</f>
        <v/>
      </c>
      <c r="AM557" s="9">
        <f>IF(OR($S557="",$S556=""),"",IF($I$5="diff",(AA557-AA556),LN(AA557/AA556)))</f>
        <v/>
      </c>
      <c r="AN557" s="9">
        <f>IF(OR($S557="",$S556=""),"",IF($J$5="diff",(AB557-AB556),LN(AB557/AB556)))</f>
        <v/>
      </c>
      <c r="AO557" s="9">
        <f>IF(OR($S557="",$S556=""),"",IF($K$5="diff",(AC557-AC556),LN(AC557/AC556)))</f>
        <v/>
      </c>
      <c r="AR557" s="9">
        <f>IF($AF557="","",$AU$13+$AU$4*AG557+$AU$5*AH557+$AU$6*AI557+$AU$7*AJ557+$AU$8*AK557+$AU$9*AL557+$AU$10*AM557+$AU$11*AN557+$AU$12*AO557)</f>
        <v/>
      </c>
      <c r="AY557" s="10">
        <f>IF(AND((ROW()-7)&gt;=$Q$5,(ROW()-6)&lt;=$Q$3),INDEX(LINEST(OFFSET(AF557,1-$Q$5,0,$Q$5,1),OFFSET(AG557,1-$Q$5,0,$Q$5,9),TRUE,TRUE),1,10)*$Q$4,"")</f>
        <v/>
      </c>
      <c r="AZ557" s="9">
        <f>IF(AND((ROW()-7)&gt;=$Q$5,(ROW()-6)&lt;=$Q$3),INDEX(LINEST(OFFSET(AF557,1-$Q$5,0,$Q$5,1),OFFSET(AG557,1-$Q$5,0,$Q$5,9),TRUE,TRUE),1,9),"")</f>
        <v/>
      </c>
      <c r="BA557" s="9">
        <f>IF(AND((ROW()-7)&gt;=$Q$5,(ROW()-6)&lt;=$Q$3),INDEX(LINEST(OFFSET(AF557,1-$Q$5,0,$Q$5,1),OFFSET(AG557,1-$Q$5,0,$Q$5,9),TRUE,TRUE),1,8),"")</f>
        <v/>
      </c>
      <c r="BB557" s="9">
        <f>IF(AND((ROW()-7)&gt;=$Q$5,(ROW()-6)&lt;=$Q$3),INDEX(LINEST(OFFSET(AF557,1-$Q$5,0,$Q$5,1),OFFSET(AG557,1-$Q$5,0,$Q$5,9),TRUE,TRUE),1,7),"")</f>
        <v/>
      </c>
      <c r="BC557" s="9">
        <f>IF(AND((ROW()-7)&gt;=$Q$5,(ROW()-6)&lt;=$Q$3),INDEX(LINEST(OFFSET(AF557,1-$Q$5,0,$Q$5,1),OFFSET(AG557,1-$Q$5,0,$Q$5,9),TRUE,TRUE),1,6),"")</f>
        <v/>
      </c>
      <c r="BD557" s="9">
        <f>IF(AND((ROW()-7)&gt;=$Q$5,(ROW()-6)&lt;=$Q$3),INDEX(LINEST(OFFSET(AF557,1-$Q$5,0,$Q$5,1),OFFSET(AG557,1-$Q$5,0,$Q$5,9),TRUE,TRUE),1,5),"")</f>
        <v/>
      </c>
      <c r="BE557" s="9">
        <f>IF(AND((ROW()-7)&gt;=$Q$5,(ROW()-6)&lt;=$Q$3),INDEX(LINEST(OFFSET(AF557,1-$Q$5,0,$Q$5,1),OFFSET(AG557,1-$Q$5,0,$Q$5,9),TRUE,TRUE),1,4),"")</f>
        <v/>
      </c>
      <c r="BF557" s="9">
        <f>IF(AND((ROW()-7)&gt;=$Q$5,(ROW()-6)&lt;=$Q$3),INDEX(LINEST(OFFSET(AF557,1-$Q$5,0,$Q$5,1),OFFSET(AG557,1-$Q$5,0,$Q$5,9),TRUE,TRUE),1,3),"")</f>
        <v/>
      </c>
      <c r="BG557" s="9">
        <f>IF(AND((ROW()-7)&gt;=$Q$5,(ROW()-6)&lt;=$Q$3),INDEX(LINEST(OFFSET(AF557,1-$Q$5,0,$Q$5,1),OFFSET(AG557,1-$Q$5,0,$Q$5,9),TRUE,TRUE),1,2),"")</f>
        <v/>
      </c>
      <c r="BH557" s="9">
        <f>IF(AND((ROW()-7)&gt;=$Q$5,(ROW()-6)&lt;=$Q$3),INDEX(LINEST(OFFSET(AF557,1-$Q$5,0,$Q$5,1),OFFSET(AG557,1-$Q$5,0,$Q$5,9),TRUE,TRUE),1,1),"")</f>
        <v/>
      </c>
      <c r="BI557" s="10">
        <f>IF(AND((ROW()-7)&gt;=$Q$5,(ROW()-6)&lt;=$Q$3),INDEX(LINEST(OFFSET(AF557,1-$Q$5,0,$Q$5,1),OFFSET(AG557,1-$Q$5,0,$Q$5,9),TRUE,TRUE),3,1),"")</f>
        <v/>
      </c>
      <c r="BL557" s="9">
        <f>IF(AND((ROW()-6)&lt;=$Q$3,ISNUMBER(AY556)),AY556/$Q$4+AZ556*AG557+BA556*AH557+BB556*AI557+BC556*AJ557+BD556*AK557+BE556*AL557+BF556*AM557+BG556*AN557+BH556*AO557,"")</f>
        <v/>
      </c>
      <c r="BM557">
        <f>IF(ISNUMBER(BL557),AVERAGE(OFFSET(AF556,1-$Q$5,0,$Q$5,1)),"")</f>
        <v/>
      </c>
      <c r="BN557">
        <f>IF(ISNUMBER(BL557),(AF557-BL557)^2,"")</f>
        <v/>
      </c>
      <c r="BO557">
        <f>IF(ISNUMBER(BL557),AF557^2,"")</f>
        <v/>
      </c>
      <c r="BP557">
        <f>IF(ISNUMBER(BL557),(AF557-BM557)^2,"")</f>
        <v/>
      </c>
    </row>
    <row r="558">
      <c r="O558">
        <f>IF($R558="","",IF($Q$1="Weekly",INT(($R558-2)/7),IF($Q$1="Quarterly",YEAR($R558)*4+ROUNDUP(MONTH($R558)/3),YEAR($R558)*12+MONTH($R558))))</f>
        <v/>
      </c>
      <c r="P558">
        <f>IF($R558="","",IF($R559="",1,IF($O558&lt;&gt;$O559,1,0)))</f>
        <v/>
      </c>
      <c r="Q558">
        <f>IF($P558=1,SUM($P$7:$P558),"")</f>
        <v/>
      </c>
      <c r="R558">
        <f>IF($A558="","",IF(ISNUMBER($A558),$A558,IFERROR(DATEVALUE($A558),NA())))</f>
        <v/>
      </c>
      <c r="S558" s="7">
        <f>IFERROR(INDEX($R$7:$R$60000,MATCH(ROW()-6,$Q$7:$Q$60000,0)),"")</f>
        <v/>
      </c>
      <c r="T558">
        <f>IFERROR(INDEX($B$7:$B$60000,MATCH(ROW()-6,$Q$7:$Q$60000,0))*1,"")</f>
        <v/>
      </c>
      <c r="U558">
        <f>IFERROR(INDEX($C$7:$C$60000,MATCH(ROW()-6,$Q$7:$Q$60000,0))*1,"")</f>
        <v/>
      </c>
      <c r="V558">
        <f>IFERROR(INDEX($D$7:$D$60000,MATCH(ROW()-6,$Q$7:$Q$60000,0))*1,"")</f>
        <v/>
      </c>
      <c r="W558">
        <f>IFERROR(INDEX($E$7:$E$60000,MATCH(ROW()-6,$Q$7:$Q$60000,0))*1,"")</f>
        <v/>
      </c>
      <c r="X558">
        <f>IFERROR(INDEX($F$7:$F$60000,MATCH(ROW()-6,$Q$7:$Q$60000,0))*1,"")</f>
        <v/>
      </c>
      <c r="Y558">
        <f>IFERROR(INDEX($G$7:$G$60000,MATCH(ROW()-6,$Q$7:$Q$60000,0))*1,"")</f>
        <v/>
      </c>
      <c r="Z558">
        <f>IFERROR(INDEX($H$7:$H$60000,MATCH(ROW()-6,$Q$7:$Q$60000,0))*1,"")</f>
        <v/>
      </c>
      <c r="AA558">
        <f>IFERROR(INDEX($I$7:$I$60000,MATCH(ROW()-6,$Q$7:$Q$60000,0))*1,"")</f>
        <v/>
      </c>
      <c r="AB558">
        <f>IFERROR(INDEX($J$7:$J$60000,MATCH(ROW()-6,$Q$7:$Q$60000,0))*1,"")</f>
        <v/>
      </c>
      <c r="AC558">
        <f>IFERROR(INDEX($K$7:$K$60000,MATCH(ROW()-6,$Q$7:$Q$60000,0))*1,"")</f>
        <v/>
      </c>
      <c r="AF558" s="9">
        <f>IF(OR($S558="",$S557=""),"",IF($B$5="diff",($T558-$T557),LN($T558/$T557)))</f>
        <v/>
      </c>
      <c r="AG558" s="9">
        <f>IF(OR($S558="",$S557=""),"",IF($C$5="diff",(U558-U557),LN(U558/U557)))</f>
        <v/>
      </c>
      <c r="AH558" s="9">
        <f>IF(OR($S558="",$S557=""),"",IF($D$5="diff",(V558-V557),LN(V558/V557)))</f>
        <v/>
      </c>
      <c r="AI558" s="9">
        <f>IF(OR($S558="",$S557=""),"",IF($E$5="diff",(W558-W557),LN(W558/W557)))</f>
        <v/>
      </c>
      <c r="AJ558" s="9">
        <f>IF(OR($S558="",$S557=""),"",IF($F$5="diff",(X558-X557),LN(X558/X557)))</f>
        <v/>
      </c>
      <c r="AK558" s="9">
        <f>IF(OR($S558="",$S557=""),"",IF($G$5="diff",(Y558-Y557),LN(Y558/Y557)))</f>
        <v/>
      </c>
      <c r="AL558" s="9">
        <f>IF(OR($S558="",$S557=""),"",IF($H$5="diff",(Z558-Z557),LN(Z558/Z557)))</f>
        <v/>
      </c>
      <c r="AM558" s="9">
        <f>IF(OR($S558="",$S557=""),"",IF($I$5="diff",(AA558-AA557),LN(AA558/AA557)))</f>
        <v/>
      </c>
      <c r="AN558" s="9">
        <f>IF(OR($S558="",$S557=""),"",IF($J$5="diff",(AB558-AB557),LN(AB558/AB557)))</f>
        <v/>
      </c>
      <c r="AO558" s="9">
        <f>IF(OR($S558="",$S557=""),"",IF($K$5="diff",(AC558-AC557),LN(AC558/AC557)))</f>
        <v/>
      </c>
      <c r="AR558" s="9">
        <f>IF($AF558="","",$AU$13+$AU$4*AG558+$AU$5*AH558+$AU$6*AI558+$AU$7*AJ558+$AU$8*AK558+$AU$9*AL558+$AU$10*AM558+$AU$11*AN558+$AU$12*AO558)</f>
        <v/>
      </c>
      <c r="AY558" s="10">
        <f>IF(AND((ROW()-7)&gt;=$Q$5,(ROW()-6)&lt;=$Q$3),INDEX(LINEST(OFFSET(AF558,1-$Q$5,0,$Q$5,1),OFFSET(AG558,1-$Q$5,0,$Q$5,9),TRUE,TRUE),1,10)*$Q$4,"")</f>
        <v/>
      </c>
      <c r="AZ558" s="9">
        <f>IF(AND((ROW()-7)&gt;=$Q$5,(ROW()-6)&lt;=$Q$3),INDEX(LINEST(OFFSET(AF558,1-$Q$5,0,$Q$5,1),OFFSET(AG558,1-$Q$5,0,$Q$5,9),TRUE,TRUE),1,9),"")</f>
        <v/>
      </c>
      <c r="BA558" s="9">
        <f>IF(AND((ROW()-7)&gt;=$Q$5,(ROW()-6)&lt;=$Q$3),INDEX(LINEST(OFFSET(AF558,1-$Q$5,0,$Q$5,1),OFFSET(AG558,1-$Q$5,0,$Q$5,9),TRUE,TRUE),1,8),"")</f>
        <v/>
      </c>
      <c r="BB558" s="9">
        <f>IF(AND((ROW()-7)&gt;=$Q$5,(ROW()-6)&lt;=$Q$3),INDEX(LINEST(OFFSET(AF558,1-$Q$5,0,$Q$5,1),OFFSET(AG558,1-$Q$5,0,$Q$5,9),TRUE,TRUE),1,7),"")</f>
        <v/>
      </c>
      <c r="BC558" s="9">
        <f>IF(AND((ROW()-7)&gt;=$Q$5,(ROW()-6)&lt;=$Q$3),INDEX(LINEST(OFFSET(AF558,1-$Q$5,0,$Q$5,1),OFFSET(AG558,1-$Q$5,0,$Q$5,9),TRUE,TRUE),1,6),"")</f>
        <v/>
      </c>
      <c r="BD558" s="9">
        <f>IF(AND((ROW()-7)&gt;=$Q$5,(ROW()-6)&lt;=$Q$3),INDEX(LINEST(OFFSET(AF558,1-$Q$5,0,$Q$5,1),OFFSET(AG558,1-$Q$5,0,$Q$5,9),TRUE,TRUE),1,5),"")</f>
        <v/>
      </c>
      <c r="BE558" s="9">
        <f>IF(AND((ROW()-7)&gt;=$Q$5,(ROW()-6)&lt;=$Q$3),INDEX(LINEST(OFFSET(AF558,1-$Q$5,0,$Q$5,1),OFFSET(AG558,1-$Q$5,0,$Q$5,9),TRUE,TRUE),1,4),"")</f>
        <v/>
      </c>
      <c r="BF558" s="9">
        <f>IF(AND((ROW()-7)&gt;=$Q$5,(ROW()-6)&lt;=$Q$3),INDEX(LINEST(OFFSET(AF558,1-$Q$5,0,$Q$5,1),OFFSET(AG558,1-$Q$5,0,$Q$5,9),TRUE,TRUE),1,3),"")</f>
        <v/>
      </c>
      <c r="BG558" s="9">
        <f>IF(AND((ROW()-7)&gt;=$Q$5,(ROW()-6)&lt;=$Q$3),INDEX(LINEST(OFFSET(AF558,1-$Q$5,0,$Q$5,1),OFFSET(AG558,1-$Q$5,0,$Q$5,9),TRUE,TRUE),1,2),"")</f>
        <v/>
      </c>
      <c r="BH558" s="9">
        <f>IF(AND((ROW()-7)&gt;=$Q$5,(ROW()-6)&lt;=$Q$3),INDEX(LINEST(OFFSET(AF558,1-$Q$5,0,$Q$5,1),OFFSET(AG558,1-$Q$5,0,$Q$5,9),TRUE,TRUE),1,1),"")</f>
        <v/>
      </c>
      <c r="BI558" s="10">
        <f>IF(AND((ROW()-7)&gt;=$Q$5,(ROW()-6)&lt;=$Q$3),INDEX(LINEST(OFFSET(AF558,1-$Q$5,0,$Q$5,1),OFFSET(AG558,1-$Q$5,0,$Q$5,9),TRUE,TRUE),3,1),"")</f>
        <v/>
      </c>
      <c r="BL558" s="9">
        <f>IF(AND((ROW()-6)&lt;=$Q$3,ISNUMBER(AY557)),AY557/$Q$4+AZ557*AG558+BA557*AH558+BB557*AI558+BC557*AJ558+BD557*AK558+BE557*AL558+BF557*AM558+BG557*AN558+BH557*AO558,"")</f>
        <v/>
      </c>
      <c r="BM558">
        <f>IF(ISNUMBER(BL558),AVERAGE(OFFSET(AF557,1-$Q$5,0,$Q$5,1)),"")</f>
        <v/>
      </c>
      <c r="BN558">
        <f>IF(ISNUMBER(BL558),(AF558-BL558)^2,"")</f>
        <v/>
      </c>
      <c r="BO558">
        <f>IF(ISNUMBER(BL558),AF558^2,"")</f>
        <v/>
      </c>
      <c r="BP558">
        <f>IF(ISNUMBER(BL558),(AF558-BM558)^2,"")</f>
        <v/>
      </c>
    </row>
    <row r="559">
      <c r="O559">
        <f>IF($R559="","",IF($Q$1="Weekly",INT(($R559-2)/7),IF($Q$1="Quarterly",YEAR($R559)*4+ROUNDUP(MONTH($R559)/3),YEAR($R559)*12+MONTH($R559))))</f>
        <v/>
      </c>
      <c r="P559">
        <f>IF($R559="","",IF($R560="",1,IF($O559&lt;&gt;$O560,1,0)))</f>
        <v/>
      </c>
      <c r="Q559">
        <f>IF($P559=1,SUM($P$7:$P559),"")</f>
        <v/>
      </c>
      <c r="R559">
        <f>IF($A559="","",IF(ISNUMBER($A559),$A559,IFERROR(DATEVALUE($A559),NA())))</f>
        <v/>
      </c>
      <c r="S559" s="7">
        <f>IFERROR(INDEX($R$7:$R$60000,MATCH(ROW()-6,$Q$7:$Q$60000,0)),"")</f>
        <v/>
      </c>
      <c r="T559">
        <f>IFERROR(INDEX($B$7:$B$60000,MATCH(ROW()-6,$Q$7:$Q$60000,0))*1,"")</f>
        <v/>
      </c>
      <c r="U559">
        <f>IFERROR(INDEX($C$7:$C$60000,MATCH(ROW()-6,$Q$7:$Q$60000,0))*1,"")</f>
        <v/>
      </c>
      <c r="V559">
        <f>IFERROR(INDEX($D$7:$D$60000,MATCH(ROW()-6,$Q$7:$Q$60000,0))*1,"")</f>
        <v/>
      </c>
      <c r="W559">
        <f>IFERROR(INDEX($E$7:$E$60000,MATCH(ROW()-6,$Q$7:$Q$60000,0))*1,"")</f>
        <v/>
      </c>
      <c r="X559">
        <f>IFERROR(INDEX($F$7:$F$60000,MATCH(ROW()-6,$Q$7:$Q$60000,0))*1,"")</f>
        <v/>
      </c>
      <c r="Y559">
        <f>IFERROR(INDEX($G$7:$G$60000,MATCH(ROW()-6,$Q$7:$Q$60000,0))*1,"")</f>
        <v/>
      </c>
      <c r="Z559">
        <f>IFERROR(INDEX($H$7:$H$60000,MATCH(ROW()-6,$Q$7:$Q$60000,0))*1,"")</f>
        <v/>
      </c>
      <c r="AA559">
        <f>IFERROR(INDEX($I$7:$I$60000,MATCH(ROW()-6,$Q$7:$Q$60000,0))*1,"")</f>
        <v/>
      </c>
      <c r="AB559">
        <f>IFERROR(INDEX($J$7:$J$60000,MATCH(ROW()-6,$Q$7:$Q$60000,0))*1,"")</f>
        <v/>
      </c>
      <c r="AC559">
        <f>IFERROR(INDEX($K$7:$K$60000,MATCH(ROW()-6,$Q$7:$Q$60000,0))*1,"")</f>
        <v/>
      </c>
      <c r="AF559" s="9">
        <f>IF(OR($S559="",$S558=""),"",IF($B$5="diff",($T559-$T558),LN($T559/$T558)))</f>
        <v/>
      </c>
      <c r="AG559" s="9">
        <f>IF(OR($S559="",$S558=""),"",IF($C$5="diff",(U559-U558),LN(U559/U558)))</f>
        <v/>
      </c>
      <c r="AH559" s="9">
        <f>IF(OR($S559="",$S558=""),"",IF($D$5="diff",(V559-V558),LN(V559/V558)))</f>
        <v/>
      </c>
      <c r="AI559" s="9">
        <f>IF(OR($S559="",$S558=""),"",IF($E$5="diff",(W559-W558),LN(W559/W558)))</f>
        <v/>
      </c>
      <c r="AJ559" s="9">
        <f>IF(OR($S559="",$S558=""),"",IF($F$5="diff",(X559-X558),LN(X559/X558)))</f>
        <v/>
      </c>
      <c r="AK559" s="9">
        <f>IF(OR($S559="",$S558=""),"",IF($G$5="diff",(Y559-Y558),LN(Y559/Y558)))</f>
        <v/>
      </c>
      <c r="AL559" s="9">
        <f>IF(OR($S559="",$S558=""),"",IF($H$5="diff",(Z559-Z558),LN(Z559/Z558)))</f>
        <v/>
      </c>
      <c r="AM559" s="9">
        <f>IF(OR($S559="",$S558=""),"",IF($I$5="diff",(AA559-AA558),LN(AA559/AA558)))</f>
        <v/>
      </c>
      <c r="AN559" s="9">
        <f>IF(OR($S559="",$S558=""),"",IF($J$5="diff",(AB559-AB558),LN(AB559/AB558)))</f>
        <v/>
      </c>
      <c r="AO559" s="9">
        <f>IF(OR($S559="",$S558=""),"",IF($K$5="diff",(AC559-AC558),LN(AC559/AC558)))</f>
        <v/>
      </c>
      <c r="AR559" s="9">
        <f>IF($AF559="","",$AU$13+$AU$4*AG559+$AU$5*AH559+$AU$6*AI559+$AU$7*AJ559+$AU$8*AK559+$AU$9*AL559+$AU$10*AM559+$AU$11*AN559+$AU$12*AO559)</f>
        <v/>
      </c>
      <c r="AY559" s="10">
        <f>IF(AND((ROW()-7)&gt;=$Q$5,(ROW()-6)&lt;=$Q$3),INDEX(LINEST(OFFSET(AF559,1-$Q$5,0,$Q$5,1),OFFSET(AG559,1-$Q$5,0,$Q$5,9),TRUE,TRUE),1,10)*$Q$4,"")</f>
        <v/>
      </c>
      <c r="AZ559" s="9">
        <f>IF(AND((ROW()-7)&gt;=$Q$5,(ROW()-6)&lt;=$Q$3),INDEX(LINEST(OFFSET(AF559,1-$Q$5,0,$Q$5,1),OFFSET(AG559,1-$Q$5,0,$Q$5,9),TRUE,TRUE),1,9),"")</f>
        <v/>
      </c>
      <c r="BA559" s="9">
        <f>IF(AND((ROW()-7)&gt;=$Q$5,(ROW()-6)&lt;=$Q$3),INDEX(LINEST(OFFSET(AF559,1-$Q$5,0,$Q$5,1),OFFSET(AG559,1-$Q$5,0,$Q$5,9),TRUE,TRUE),1,8),"")</f>
        <v/>
      </c>
      <c r="BB559" s="9">
        <f>IF(AND((ROW()-7)&gt;=$Q$5,(ROW()-6)&lt;=$Q$3),INDEX(LINEST(OFFSET(AF559,1-$Q$5,0,$Q$5,1),OFFSET(AG559,1-$Q$5,0,$Q$5,9),TRUE,TRUE),1,7),"")</f>
        <v/>
      </c>
      <c r="BC559" s="9">
        <f>IF(AND((ROW()-7)&gt;=$Q$5,(ROW()-6)&lt;=$Q$3),INDEX(LINEST(OFFSET(AF559,1-$Q$5,0,$Q$5,1),OFFSET(AG559,1-$Q$5,0,$Q$5,9),TRUE,TRUE),1,6),"")</f>
        <v/>
      </c>
      <c r="BD559" s="9">
        <f>IF(AND((ROW()-7)&gt;=$Q$5,(ROW()-6)&lt;=$Q$3),INDEX(LINEST(OFFSET(AF559,1-$Q$5,0,$Q$5,1),OFFSET(AG559,1-$Q$5,0,$Q$5,9),TRUE,TRUE),1,5),"")</f>
        <v/>
      </c>
      <c r="BE559" s="9">
        <f>IF(AND((ROW()-7)&gt;=$Q$5,(ROW()-6)&lt;=$Q$3),INDEX(LINEST(OFFSET(AF559,1-$Q$5,0,$Q$5,1),OFFSET(AG559,1-$Q$5,0,$Q$5,9),TRUE,TRUE),1,4),"")</f>
        <v/>
      </c>
      <c r="BF559" s="9">
        <f>IF(AND((ROW()-7)&gt;=$Q$5,(ROW()-6)&lt;=$Q$3),INDEX(LINEST(OFFSET(AF559,1-$Q$5,0,$Q$5,1),OFFSET(AG559,1-$Q$5,0,$Q$5,9),TRUE,TRUE),1,3),"")</f>
        <v/>
      </c>
      <c r="BG559" s="9">
        <f>IF(AND((ROW()-7)&gt;=$Q$5,(ROW()-6)&lt;=$Q$3),INDEX(LINEST(OFFSET(AF559,1-$Q$5,0,$Q$5,1),OFFSET(AG559,1-$Q$5,0,$Q$5,9),TRUE,TRUE),1,2),"")</f>
        <v/>
      </c>
      <c r="BH559" s="9">
        <f>IF(AND((ROW()-7)&gt;=$Q$5,(ROW()-6)&lt;=$Q$3),INDEX(LINEST(OFFSET(AF559,1-$Q$5,0,$Q$5,1),OFFSET(AG559,1-$Q$5,0,$Q$5,9),TRUE,TRUE),1,1),"")</f>
        <v/>
      </c>
      <c r="BI559" s="10">
        <f>IF(AND((ROW()-7)&gt;=$Q$5,(ROW()-6)&lt;=$Q$3),INDEX(LINEST(OFFSET(AF559,1-$Q$5,0,$Q$5,1),OFFSET(AG559,1-$Q$5,0,$Q$5,9),TRUE,TRUE),3,1),"")</f>
        <v/>
      </c>
      <c r="BL559" s="9">
        <f>IF(AND((ROW()-6)&lt;=$Q$3,ISNUMBER(AY558)),AY558/$Q$4+AZ558*AG559+BA558*AH559+BB558*AI559+BC558*AJ559+BD558*AK559+BE558*AL559+BF558*AM559+BG558*AN559+BH558*AO559,"")</f>
        <v/>
      </c>
      <c r="BM559">
        <f>IF(ISNUMBER(BL559),AVERAGE(OFFSET(AF558,1-$Q$5,0,$Q$5,1)),"")</f>
        <v/>
      </c>
      <c r="BN559">
        <f>IF(ISNUMBER(BL559),(AF559-BL559)^2,"")</f>
        <v/>
      </c>
      <c r="BO559">
        <f>IF(ISNUMBER(BL559),AF559^2,"")</f>
        <v/>
      </c>
      <c r="BP559">
        <f>IF(ISNUMBER(BL559),(AF559-BM559)^2,"")</f>
        <v/>
      </c>
    </row>
    <row r="560">
      <c r="O560">
        <f>IF($R560="","",IF($Q$1="Weekly",INT(($R560-2)/7),IF($Q$1="Quarterly",YEAR($R560)*4+ROUNDUP(MONTH($R560)/3),YEAR($R560)*12+MONTH($R560))))</f>
        <v/>
      </c>
      <c r="P560">
        <f>IF($R560="","",IF($R561="",1,IF($O560&lt;&gt;$O561,1,0)))</f>
        <v/>
      </c>
      <c r="Q560">
        <f>IF($P560=1,SUM($P$7:$P560),"")</f>
        <v/>
      </c>
      <c r="R560">
        <f>IF($A560="","",IF(ISNUMBER($A560),$A560,IFERROR(DATEVALUE($A560),NA())))</f>
        <v/>
      </c>
      <c r="S560" s="7">
        <f>IFERROR(INDEX($R$7:$R$60000,MATCH(ROW()-6,$Q$7:$Q$60000,0)),"")</f>
        <v/>
      </c>
      <c r="T560">
        <f>IFERROR(INDEX($B$7:$B$60000,MATCH(ROW()-6,$Q$7:$Q$60000,0))*1,"")</f>
        <v/>
      </c>
      <c r="U560">
        <f>IFERROR(INDEX($C$7:$C$60000,MATCH(ROW()-6,$Q$7:$Q$60000,0))*1,"")</f>
        <v/>
      </c>
      <c r="V560">
        <f>IFERROR(INDEX($D$7:$D$60000,MATCH(ROW()-6,$Q$7:$Q$60000,0))*1,"")</f>
        <v/>
      </c>
      <c r="W560">
        <f>IFERROR(INDEX($E$7:$E$60000,MATCH(ROW()-6,$Q$7:$Q$60000,0))*1,"")</f>
        <v/>
      </c>
      <c r="X560">
        <f>IFERROR(INDEX($F$7:$F$60000,MATCH(ROW()-6,$Q$7:$Q$60000,0))*1,"")</f>
        <v/>
      </c>
      <c r="Y560">
        <f>IFERROR(INDEX($G$7:$G$60000,MATCH(ROW()-6,$Q$7:$Q$60000,0))*1,"")</f>
        <v/>
      </c>
      <c r="Z560">
        <f>IFERROR(INDEX($H$7:$H$60000,MATCH(ROW()-6,$Q$7:$Q$60000,0))*1,"")</f>
        <v/>
      </c>
      <c r="AA560">
        <f>IFERROR(INDEX($I$7:$I$60000,MATCH(ROW()-6,$Q$7:$Q$60000,0))*1,"")</f>
        <v/>
      </c>
      <c r="AB560">
        <f>IFERROR(INDEX($J$7:$J$60000,MATCH(ROW()-6,$Q$7:$Q$60000,0))*1,"")</f>
        <v/>
      </c>
      <c r="AC560">
        <f>IFERROR(INDEX($K$7:$K$60000,MATCH(ROW()-6,$Q$7:$Q$60000,0))*1,"")</f>
        <v/>
      </c>
      <c r="AF560" s="9">
        <f>IF(OR($S560="",$S559=""),"",IF($B$5="diff",($T560-$T559),LN($T560/$T559)))</f>
        <v/>
      </c>
      <c r="AG560" s="9">
        <f>IF(OR($S560="",$S559=""),"",IF($C$5="diff",(U560-U559),LN(U560/U559)))</f>
        <v/>
      </c>
      <c r="AH560" s="9">
        <f>IF(OR($S560="",$S559=""),"",IF($D$5="diff",(V560-V559),LN(V560/V559)))</f>
        <v/>
      </c>
      <c r="AI560" s="9">
        <f>IF(OR($S560="",$S559=""),"",IF($E$5="diff",(W560-W559),LN(W560/W559)))</f>
        <v/>
      </c>
      <c r="AJ560" s="9">
        <f>IF(OR($S560="",$S559=""),"",IF($F$5="diff",(X560-X559),LN(X560/X559)))</f>
        <v/>
      </c>
      <c r="AK560" s="9">
        <f>IF(OR($S560="",$S559=""),"",IF($G$5="diff",(Y560-Y559),LN(Y560/Y559)))</f>
        <v/>
      </c>
      <c r="AL560" s="9">
        <f>IF(OR($S560="",$S559=""),"",IF($H$5="diff",(Z560-Z559),LN(Z560/Z559)))</f>
        <v/>
      </c>
      <c r="AM560" s="9">
        <f>IF(OR($S560="",$S559=""),"",IF($I$5="diff",(AA560-AA559),LN(AA560/AA559)))</f>
        <v/>
      </c>
      <c r="AN560" s="9">
        <f>IF(OR($S560="",$S559=""),"",IF($J$5="diff",(AB560-AB559),LN(AB560/AB559)))</f>
        <v/>
      </c>
      <c r="AO560" s="9">
        <f>IF(OR($S560="",$S559=""),"",IF($K$5="diff",(AC560-AC559),LN(AC560/AC559)))</f>
        <v/>
      </c>
      <c r="AR560" s="9">
        <f>IF($AF560="","",$AU$13+$AU$4*AG560+$AU$5*AH560+$AU$6*AI560+$AU$7*AJ560+$AU$8*AK560+$AU$9*AL560+$AU$10*AM560+$AU$11*AN560+$AU$12*AO560)</f>
        <v/>
      </c>
      <c r="AY560" s="10">
        <f>IF(AND((ROW()-7)&gt;=$Q$5,(ROW()-6)&lt;=$Q$3),INDEX(LINEST(OFFSET(AF560,1-$Q$5,0,$Q$5,1),OFFSET(AG560,1-$Q$5,0,$Q$5,9),TRUE,TRUE),1,10)*$Q$4,"")</f>
        <v/>
      </c>
      <c r="AZ560" s="9">
        <f>IF(AND((ROW()-7)&gt;=$Q$5,(ROW()-6)&lt;=$Q$3),INDEX(LINEST(OFFSET(AF560,1-$Q$5,0,$Q$5,1),OFFSET(AG560,1-$Q$5,0,$Q$5,9),TRUE,TRUE),1,9),"")</f>
        <v/>
      </c>
      <c r="BA560" s="9">
        <f>IF(AND((ROW()-7)&gt;=$Q$5,(ROW()-6)&lt;=$Q$3),INDEX(LINEST(OFFSET(AF560,1-$Q$5,0,$Q$5,1),OFFSET(AG560,1-$Q$5,0,$Q$5,9),TRUE,TRUE),1,8),"")</f>
        <v/>
      </c>
      <c r="BB560" s="9">
        <f>IF(AND((ROW()-7)&gt;=$Q$5,(ROW()-6)&lt;=$Q$3),INDEX(LINEST(OFFSET(AF560,1-$Q$5,0,$Q$5,1),OFFSET(AG560,1-$Q$5,0,$Q$5,9),TRUE,TRUE),1,7),"")</f>
        <v/>
      </c>
      <c r="BC560" s="9">
        <f>IF(AND((ROW()-7)&gt;=$Q$5,(ROW()-6)&lt;=$Q$3),INDEX(LINEST(OFFSET(AF560,1-$Q$5,0,$Q$5,1),OFFSET(AG560,1-$Q$5,0,$Q$5,9),TRUE,TRUE),1,6),"")</f>
        <v/>
      </c>
      <c r="BD560" s="9">
        <f>IF(AND((ROW()-7)&gt;=$Q$5,(ROW()-6)&lt;=$Q$3),INDEX(LINEST(OFFSET(AF560,1-$Q$5,0,$Q$5,1),OFFSET(AG560,1-$Q$5,0,$Q$5,9),TRUE,TRUE),1,5),"")</f>
        <v/>
      </c>
      <c r="BE560" s="9">
        <f>IF(AND((ROW()-7)&gt;=$Q$5,(ROW()-6)&lt;=$Q$3),INDEX(LINEST(OFFSET(AF560,1-$Q$5,0,$Q$5,1),OFFSET(AG560,1-$Q$5,0,$Q$5,9),TRUE,TRUE),1,4),"")</f>
        <v/>
      </c>
      <c r="BF560" s="9">
        <f>IF(AND((ROW()-7)&gt;=$Q$5,(ROW()-6)&lt;=$Q$3),INDEX(LINEST(OFFSET(AF560,1-$Q$5,0,$Q$5,1),OFFSET(AG560,1-$Q$5,0,$Q$5,9),TRUE,TRUE),1,3),"")</f>
        <v/>
      </c>
      <c r="BG560" s="9">
        <f>IF(AND((ROW()-7)&gt;=$Q$5,(ROW()-6)&lt;=$Q$3),INDEX(LINEST(OFFSET(AF560,1-$Q$5,0,$Q$5,1),OFFSET(AG560,1-$Q$5,0,$Q$5,9),TRUE,TRUE),1,2),"")</f>
        <v/>
      </c>
      <c r="BH560" s="9">
        <f>IF(AND((ROW()-7)&gt;=$Q$5,(ROW()-6)&lt;=$Q$3),INDEX(LINEST(OFFSET(AF560,1-$Q$5,0,$Q$5,1),OFFSET(AG560,1-$Q$5,0,$Q$5,9),TRUE,TRUE),1,1),"")</f>
        <v/>
      </c>
      <c r="BI560" s="10">
        <f>IF(AND((ROW()-7)&gt;=$Q$5,(ROW()-6)&lt;=$Q$3),INDEX(LINEST(OFFSET(AF560,1-$Q$5,0,$Q$5,1),OFFSET(AG560,1-$Q$5,0,$Q$5,9),TRUE,TRUE),3,1),"")</f>
        <v/>
      </c>
      <c r="BL560" s="9">
        <f>IF(AND((ROW()-6)&lt;=$Q$3,ISNUMBER(AY559)),AY559/$Q$4+AZ559*AG560+BA559*AH560+BB559*AI560+BC559*AJ560+BD559*AK560+BE559*AL560+BF559*AM560+BG559*AN560+BH559*AO560,"")</f>
        <v/>
      </c>
      <c r="BM560">
        <f>IF(ISNUMBER(BL560),AVERAGE(OFFSET(AF559,1-$Q$5,0,$Q$5,1)),"")</f>
        <v/>
      </c>
      <c r="BN560">
        <f>IF(ISNUMBER(BL560),(AF560-BL560)^2,"")</f>
        <v/>
      </c>
      <c r="BO560">
        <f>IF(ISNUMBER(BL560),AF560^2,"")</f>
        <v/>
      </c>
      <c r="BP560">
        <f>IF(ISNUMBER(BL560),(AF560-BM560)^2,"")</f>
        <v/>
      </c>
    </row>
    <row r="561">
      <c r="O561">
        <f>IF($R561="","",IF($Q$1="Weekly",INT(($R561-2)/7),IF($Q$1="Quarterly",YEAR($R561)*4+ROUNDUP(MONTH($R561)/3),YEAR($R561)*12+MONTH($R561))))</f>
        <v/>
      </c>
      <c r="P561">
        <f>IF($R561="","",IF($R562="",1,IF($O561&lt;&gt;$O562,1,0)))</f>
        <v/>
      </c>
      <c r="Q561">
        <f>IF($P561=1,SUM($P$7:$P561),"")</f>
        <v/>
      </c>
      <c r="R561">
        <f>IF($A561="","",IF(ISNUMBER($A561),$A561,IFERROR(DATEVALUE($A561),NA())))</f>
        <v/>
      </c>
      <c r="S561" s="7">
        <f>IFERROR(INDEX($R$7:$R$60000,MATCH(ROW()-6,$Q$7:$Q$60000,0)),"")</f>
        <v/>
      </c>
      <c r="T561">
        <f>IFERROR(INDEX($B$7:$B$60000,MATCH(ROW()-6,$Q$7:$Q$60000,0))*1,"")</f>
        <v/>
      </c>
      <c r="U561">
        <f>IFERROR(INDEX($C$7:$C$60000,MATCH(ROW()-6,$Q$7:$Q$60000,0))*1,"")</f>
        <v/>
      </c>
      <c r="V561">
        <f>IFERROR(INDEX($D$7:$D$60000,MATCH(ROW()-6,$Q$7:$Q$60000,0))*1,"")</f>
        <v/>
      </c>
      <c r="W561">
        <f>IFERROR(INDEX($E$7:$E$60000,MATCH(ROW()-6,$Q$7:$Q$60000,0))*1,"")</f>
        <v/>
      </c>
      <c r="X561">
        <f>IFERROR(INDEX($F$7:$F$60000,MATCH(ROW()-6,$Q$7:$Q$60000,0))*1,"")</f>
        <v/>
      </c>
      <c r="Y561">
        <f>IFERROR(INDEX($G$7:$G$60000,MATCH(ROW()-6,$Q$7:$Q$60000,0))*1,"")</f>
        <v/>
      </c>
      <c r="Z561">
        <f>IFERROR(INDEX($H$7:$H$60000,MATCH(ROW()-6,$Q$7:$Q$60000,0))*1,"")</f>
        <v/>
      </c>
      <c r="AA561">
        <f>IFERROR(INDEX($I$7:$I$60000,MATCH(ROW()-6,$Q$7:$Q$60000,0))*1,"")</f>
        <v/>
      </c>
      <c r="AB561">
        <f>IFERROR(INDEX($J$7:$J$60000,MATCH(ROW()-6,$Q$7:$Q$60000,0))*1,"")</f>
        <v/>
      </c>
      <c r="AC561">
        <f>IFERROR(INDEX($K$7:$K$60000,MATCH(ROW()-6,$Q$7:$Q$60000,0))*1,"")</f>
        <v/>
      </c>
      <c r="AF561" s="9">
        <f>IF(OR($S561="",$S560=""),"",IF($B$5="diff",($T561-$T560),LN($T561/$T560)))</f>
        <v/>
      </c>
      <c r="AG561" s="9">
        <f>IF(OR($S561="",$S560=""),"",IF($C$5="diff",(U561-U560),LN(U561/U560)))</f>
        <v/>
      </c>
      <c r="AH561" s="9">
        <f>IF(OR($S561="",$S560=""),"",IF($D$5="diff",(V561-V560),LN(V561/V560)))</f>
        <v/>
      </c>
      <c r="AI561" s="9">
        <f>IF(OR($S561="",$S560=""),"",IF($E$5="diff",(W561-W560),LN(W561/W560)))</f>
        <v/>
      </c>
      <c r="AJ561" s="9">
        <f>IF(OR($S561="",$S560=""),"",IF($F$5="diff",(X561-X560),LN(X561/X560)))</f>
        <v/>
      </c>
      <c r="AK561" s="9">
        <f>IF(OR($S561="",$S560=""),"",IF($G$5="diff",(Y561-Y560),LN(Y561/Y560)))</f>
        <v/>
      </c>
      <c r="AL561" s="9">
        <f>IF(OR($S561="",$S560=""),"",IF($H$5="diff",(Z561-Z560),LN(Z561/Z560)))</f>
        <v/>
      </c>
      <c r="AM561" s="9">
        <f>IF(OR($S561="",$S560=""),"",IF($I$5="diff",(AA561-AA560),LN(AA561/AA560)))</f>
        <v/>
      </c>
      <c r="AN561" s="9">
        <f>IF(OR($S561="",$S560=""),"",IF($J$5="diff",(AB561-AB560),LN(AB561/AB560)))</f>
        <v/>
      </c>
      <c r="AO561" s="9">
        <f>IF(OR($S561="",$S560=""),"",IF($K$5="diff",(AC561-AC560),LN(AC561/AC560)))</f>
        <v/>
      </c>
      <c r="AR561" s="9">
        <f>IF($AF561="","",$AU$13+$AU$4*AG561+$AU$5*AH561+$AU$6*AI561+$AU$7*AJ561+$AU$8*AK561+$AU$9*AL561+$AU$10*AM561+$AU$11*AN561+$AU$12*AO561)</f>
        <v/>
      </c>
      <c r="AY561" s="10">
        <f>IF(AND((ROW()-7)&gt;=$Q$5,(ROW()-6)&lt;=$Q$3),INDEX(LINEST(OFFSET(AF561,1-$Q$5,0,$Q$5,1),OFFSET(AG561,1-$Q$5,0,$Q$5,9),TRUE,TRUE),1,10)*$Q$4,"")</f>
        <v/>
      </c>
      <c r="AZ561" s="9">
        <f>IF(AND((ROW()-7)&gt;=$Q$5,(ROW()-6)&lt;=$Q$3),INDEX(LINEST(OFFSET(AF561,1-$Q$5,0,$Q$5,1),OFFSET(AG561,1-$Q$5,0,$Q$5,9),TRUE,TRUE),1,9),"")</f>
        <v/>
      </c>
      <c r="BA561" s="9">
        <f>IF(AND((ROW()-7)&gt;=$Q$5,(ROW()-6)&lt;=$Q$3),INDEX(LINEST(OFFSET(AF561,1-$Q$5,0,$Q$5,1),OFFSET(AG561,1-$Q$5,0,$Q$5,9),TRUE,TRUE),1,8),"")</f>
        <v/>
      </c>
      <c r="BB561" s="9">
        <f>IF(AND((ROW()-7)&gt;=$Q$5,(ROW()-6)&lt;=$Q$3),INDEX(LINEST(OFFSET(AF561,1-$Q$5,0,$Q$5,1),OFFSET(AG561,1-$Q$5,0,$Q$5,9),TRUE,TRUE),1,7),"")</f>
        <v/>
      </c>
      <c r="BC561" s="9">
        <f>IF(AND((ROW()-7)&gt;=$Q$5,(ROW()-6)&lt;=$Q$3),INDEX(LINEST(OFFSET(AF561,1-$Q$5,0,$Q$5,1),OFFSET(AG561,1-$Q$5,0,$Q$5,9),TRUE,TRUE),1,6),"")</f>
        <v/>
      </c>
      <c r="BD561" s="9">
        <f>IF(AND((ROW()-7)&gt;=$Q$5,(ROW()-6)&lt;=$Q$3),INDEX(LINEST(OFFSET(AF561,1-$Q$5,0,$Q$5,1),OFFSET(AG561,1-$Q$5,0,$Q$5,9),TRUE,TRUE),1,5),"")</f>
        <v/>
      </c>
      <c r="BE561" s="9">
        <f>IF(AND((ROW()-7)&gt;=$Q$5,(ROW()-6)&lt;=$Q$3),INDEX(LINEST(OFFSET(AF561,1-$Q$5,0,$Q$5,1),OFFSET(AG561,1-$Q$5,0,$Q$5,9),TRUE,TRUE),1,4),"")</f>
        <v/>
      </c>
      <c r="BF561" s="9">
        <f>IF(AND((ROW()-7)&gt;=$Q$5,(ROW()-6)&lt;=$Q$3),INDEX(LINEST(OFFSET(AF561,1-$Q$5,0,$Q$5,1),OFFSET(AG561,1-$Q$5,0,$Q$5,9),TRUE,TRUE),1,3),"")</f>
        <v/>
      </c>
      <c r="BG561" s="9">
        <f>IF(AND((ROW()-7)&gt;=$Q$5,(ROW()-6)&lt;=$Q$3),INDEX(LINEST(OFFSET(AF561,1-$Q$5,0,$Q$5,1),OFFSET(AG561,1-$Q$5,0,$Q$5,9),TRUE,TRUE),1,2),"")</f>
        <v/>
      </c>
      <c r="BH561" s="9">
        <f>IF(AND((ROW()-7)&gt;=$Q$5,(ROW()-6)&lt;=$Q$3),INDEX(LINEST(OFFSET(AF561,1-$Q$5,0,$Q$5,1),OFFSET(AG561,1-$Q$5,0,$Q$5,9),TRUE,TRUE),1,1),"")</f>
        <v/>
      </c>
      <c r="BI561" s="10">
        <f>IF(AND((ROW()-7)&gt;=$Q$5,(ROW()-6)&lt;=$Q$3),INDEX(LINEST(OFFSET(AF561,1-$Q$5,0,$Q$5,1),OFFSET(AG561,1-$Q$5,0,$Q$5,9),TRUE,TRUE),3,1),"")</f>
        <v/>
      </c>
      <c r="BL561" s="9">
        <f>IF(AND((ROW()-6)&lt;=$Q$3,ISNUMBER(AY560)),AY560/$Q$4+AZ560*AG561+BA560*AH561+BB560*AI561+BC560*AJ561+BD560*AK561+BE560*AL561+BF560*AM561+BG560*AN561+BH560*AO561,"")</f>
        <v/>
      </c>
      <c r="BM561">
        <f>IF(ISNUMBER(BL561),AVERAGE(OFFSET(AF560,1-$Q$5,0,$Q$5,1)),"")</f>
        <v/>
      </c>
      <c r="BN561">
        <f>IF(ISNUMBER(BL561),(AF561-BL561)^2,"")</f>
        <v/>
      </c>
      <c r="BO561">
        <f>IF(ISNUMBER(BL561),AF561^2,"")</f>
        <v/>
      </c>
      <c r="BP561">
        <f>IF(ISNUMBER(BL561),(AF561-BM561)^2,"")</f>
        <v/>
      </c>
    </row>
    <row r="562">
      <c r="O562">
        <f>IF($R562="","",IF($Q$1="Weekly",INT(($R562-2)/7),IF($Q$1="Quarterly",YEAR($R562)*4+ROUNDUP(MONTH($R562)/3),YEAR($R562)*12+MONTH($R562))))</f>
        <v/>
      </c>
      <c r="P562">
        <f>IF($R562="","",IF($R563="",1,IF($O562&lt;&gt;$O563,1,0)))</f>
        <v/>
      </c>
      <c r="Q562">
        <f>IF($P562=1,SUM($P$7:$P562),"")</f>
        <v/>
      </c>
      <c r="R562">
        <f>IF($A562="","",IF(ISNUMBER($A562),$A562,IFERROR(DATEVALUE($A562),NA())))</f>
        <v/>
      </c>
      <c r="S562" s="7">
        <f>IFERROR(INDEX($R$7:$R$60000,MATCH(ROW()-6,$Q$7:$Q$60000,0)),"")</f>
        <v/>
      </c>
      <c r="T562">
        <f>IFERROR(INDEX($B$7:$B$60000,MATCH(ROW()-6,$Q$7:$Q$60000,0))*1,"")</f>
        <v/>
      </c>
      <c r="U562">
        <f>IFERROR(INDEX($C$7:$C$60000,MATCH(ROW()-6,$Q$7:$Q$60000,0))*1,"")</f>
        <v/>
      </c>
      <c r="V562">
        <f>IFERROR(INDEX($D$7:$D$60000,MATCH(ROW()-6,$Q$7:$Q$60000,0))*1,"")</f>
        <v/>
      </c>
      <c r="W562">
        <f>IFERROR(INDEX($E$7:$E$60000,MATCH(ROW()-6,$Q$7:$Q$60000,0))*1,"")</f>
        <v/>
      </c>
      <c r="X562">
        <f>IFERROR(INDEX($F$7:$F$60000,MATCH(ROW()-6,$Q$7:$Q$60000,0))*1,"")</f>
        <v/>
      </c>
      <c r="Y562">
        <f>IFERROR(INDEX($G$7:$G$60000,MATCH(ROW()-6,$Q$7:$Q$60000,0))*1,"")</f>
        <v/>
      </c>
      <c r="Z562">
        <f>IFERROR(INDEX($H$7:$H$60000,MATCH(ROW()-6,$Q$7:$Q$60000,0))*1,"")</f>
        <v/>
      </c>
      <c r="AA562">
        <f>IFERROR(INDEX($I$7:$I$60000,MATCH(ROW()-6,$Q$7:$Q$60000,0))*1,"")</f>
        <v/>
      </c>
      <c r="AB562">
        <f>IFERROR(INDEX($J$7:$J$60000,MATCH(ROW()-6,$Q$7:$Q$60000,0))*1,"")</f>
        <v/>
      </c>
      <c r="AC562">
        <f>IFERROR(INDEX($K$7:$K$60000,MATCH(ROW()-6,$Q$7:$Q$60000,0))*1,"")</f>
        <v/>
      </c>
      <c r="AF562" s="9">
        <f>IF(OR($S562="",$S561=""),"",IF($B$5="diff",($T562-$T561),LN($T562/$T561)))</f>
        <v/>
      </c>
      <c r="AG562" s="9">
        <f>IF(OR($S562="",$S561=""),"",IF($C$5="diff",(U562-U561),LN(U562/U561)))</f>
        <v/>
      </c>
      <c r="AH562" s="9">
        <f>IF(OR($S562="",$S561=""),"",IF($D$5="diff",(V562-V561),LN(V562/V561)))</f>
        <v/>
      </c>
      <c r="AI562" s="9">
        <f>IF(OR($S562="",$S561=""),"",IF($E$5="diff",(W562-W561),LN(W562/W561)))</f>
        <v/>
      </c>
      <c r="AJ562" s="9">
        <f>IF(OR($S562="",$S561=""),"",IF($F$5="diff",(X562-X561),LN(X562/X561)))</f>
        <v/>
      </c>
      <c r="AK562" s="9">
        <f>IF(OR($S562="",$S561=""),"",IF($G$5="diff",(Y562-Y561),LN(Y562/Y561)))</f>
        <v/>
      </c>
      <c r="AL562" s="9">
        <f>IF(OR($S562="",$S561=""),"",IF($H$5="diff",(Z562-Z561),LN(Z562/Z561)))</f>
        <v/>
      </c>
      <c r="AM562" s="9">
        <f>IF(OR($S562="",$S561=""),"",IF($I$5="diff",(AA562-AA561),LN(AA562/AA561)))</f>
        <v/>
      </c>
      <c r="AN562" s="9">
        <f>IF(OR($S562="",$S561=""),"",IF($J$5="diff",(AB562-AB561),LN(AB562/AB561)))</f>
        <v/>
      </c>
      <c r="AO562" s="9">
        <f>IF(OR($S562="",$S561=""),"",IF($K$5="diff",(AC562-AC561),LN(AC562/AC561)))</f>
        <v/>
      </c>
      <c r="AR562" s="9">
        <f>IF($AF562="","",$AU$13+$AU$4*AG562+$AU$5*AH562+$AU$6*AI562+$AU$7*AJ562+$AU$8*AK562+$AU$9*AL562+$AU$10*AM562+$AU$11*AN562+$AU$12*AO562)</f>
        <v/>
      </c>
      <c r="AY562" s="10">
        <f>IF(AND((ROW()-7)&gt;=$Q$5,(ROW()-6)&lt;=$Q$3),INDEX(LINEST(OFFSET(AF562,1-$Q$5,0,$Q$5,1),OFFSET(AG562,1-$Q$5,0,$Q$5,9),TRUE,TRUE),1,10)*$Q$4,"")</f>
        <v/>
      </c>
      <c r="AZ562" s="9">
        <f>IF(AND((ROW()-7)&gt;=$Q$5,(ROW()-6)&lt;=$Q$3),INDEX(LINEST(OFFSET(AF562,1-$Q$5,0,$Q$5,1),OFFSET(AG562,1-$Q$5,0,$Q$5,9),TRUE,TRUE),1,9),"")</f>
        <v/>
      </c>
      <c r="BA562" s="9">
        <f>IF(AND((ROW()-7)&gt;=$Q$5,(ROW()-6)&lt;=$Q$3),INDEX(LINEST(OFFSET(AF562,1-$Q$5,0,$Q$5,1),OFFSET(AG562,1-$Q$5,0,$Q$5,9),TRUE,TRUE),1,8),"")</f>
        <v/>
      </c>
      <c r="BB562" s="9">
        <f>IF(AND((ROW()-7)&gt;=$Q$5,(ROW()-6)&lt;=$Q$3),INDEX(LINEST(OFFSET(AF562,1-$Q$5,0,$Q$5,1),OFFSET(AG562,1-$Q$5,0,$Q$5,9),TRUE,TRUE),1,7),"")</f>
        <v/>
      </c>
      <c r="BC562" s="9">
        <f>IF(AND((ROW()-7)&gt;=$Q$5,(ROW()-6)&lt;=$Q$3),INDEX(LINEST(OFFSET(AF562,1-$Q$5,0,$Q$5,1),OFFSET(AG562,1-$Q$5,0,$Q$5,9),TRUE,TRUE),1,6),"")</f>
        <v/>
      </c>
      <c r="BD562" s="9">
        <f>IF(AND((ROW()-7)&gt;=$Q$5,(ROW()-6)&lt;=$Q$3),INDEX(LINEST(OFFSET(AF562,1-$Q$5,0,$Q$5,1),OFFSET(AG562,1-$Q$5,0,$Q$5,9),TRUE,TRUE),1,5),"")</f>
        <v/>
      </c>
      <c r="BE562" s="9">
        <f>IF(AND((ROW()-7)&gt;=$Q$5,(ROW()-6)&lt;=$Q$3),INDEX(LINEST(OFFSET(AF562,1-$Q$5,0,$Q$5,1),OFFSET(AG562,1-$Q$5,0,$Q$5,9),TRUE,TRUE),1,4),"")</f>
        <v/>
      </c>
      <c r="BF562" s="9">
        <f>IF(AND((ROW()-7)&gt;=$Q$5,(ROW()-6)&lt;=$Q$3),INDEX(LINEST(OFFSET(AF562,1-$Q$5,0,$Q$5,1),OFFSET(AG562,1-$Q$5,0,$Q$5,9),TRUE,TRUE),1,3),"")</f>
        <v/>
      </c>
      <c r="BG562" s="9">
        <f>IF(AND((ROW()-7)&gt;=$Q$5,(ROW()-6)&lt;=$Q$3),INDEX(LINEST(OFFSET(AF562,1-$Q$5,0,$Q$5,1),OFFSET(AG562,1-$Q$5,0,$Q$5,9),TRUE,TRUE),1,2),"")</f>
        <v/>
      </c>
      <c r="BH562" s="9">
        <f>IF(AND((ROW()-7)&gt;=$Q$5,(ROW()-6)&lt;=$Q$3),INDEX(LINEST(OFFSET(AF562,1-$Q$5,0,$Q$5,1),OFFSET(AG562,1-$Q$5,0,$Q$5,9),TRUE,TRUE),1,1),"")</f>
        <v/>
      </c>
      <c r="BI562" s="10">
        <f>IF(AND((ROW()-7)&gt;=$Q$5,(ROW()-6)&lt;=$Q$3),INDEX(LINEST(OFFSET(AF562,1-$Q$5,0,$Q$5,1),OFFSET(AG562,1-$Q$5,0,$Q$5,9),TRUE,TRUE),3,1),"")</f>
        <v/>
      </c>
      <c r="BL562" s="9">
        <f>IF(AND((ROW()-6)&lt;=$Q$3,ISNUMBER(AY561)),AY561/$Q$4+AZ561*AG562+BA561*AH562+BB561*AI562+BC561*AJ562+BD561*AK562+BE561*AL562+BF561*AM562+BG561*AN562+BH561*AO562,"")</f>
        <v/>
      </c>
      <c r="BM562">
        <f>IF(ISNUMBER(BL562),AVERAGE(OFFSET(AF561,1-$Q$5,0,$Q$5,1)),"")</f>
        <v/>
      </c>
      <c r="BN562">
        <f>IF(ISNUMBER(BL562),(AF562-BL562)^2,"")</f>
        <v/>
      </c>
      <c r="BO562">
        <f>IF(ISNUMBER(BL562),AF562^2,"")</f>
        <v/>
      </c>
      <c r="BP562">
        <f>IF(ISNUMBER(BL562),(AF562-BM562)^2,"")</f>
        <v/>
      </c>
    </row>
    <row r="563">
      <c r="O563">
        <f>IF($R563="","",IF($Q$1="Weekly",INT(($R563-2)/7),IF($Q$1="Quarterly",YEAR($R563)*4+ROUNDUP(MONTH($R563)/3),YEAR($R563)*12+MONTH($R563))))</f>
        <v/>
      </c>
      <c r="P563">
        <f>IF($R563="","",IF($R564="",1,IF($O563&lt;&gt;$O564,1,0)))</f>
        <v/>
      </c>
      <c r="Q563">
        <f>IF($P563=1,SUM($P$7:$P563),"")</f>
        <v/>
      </c>
      <c r="R563">
        <f>IF($A563="","",IF(ISNUMBER($A563),$A563,IFERROR(DATEVALUE($A563),NA())))</f>
        <v/>
      </c>
      <c r="S563" s="7">
        <f>IFERROR(INDEX($R$7:$R$60000,MATCH(ROW()-6,$Q$7:$Q$60000,0)),"")</f>
        <v/>
      </c>
      <c r="T563">
        <f>IFERROR(INDEX($B$7:$B$60000,MATCH(ROW()-6,$Q$7:$Q$60000,0))*1,"")</f>
        <v/>
      </c>
      <c r="U563">
        <f>IFERROR(INDEX($C$7:$C$60000,MATCH(ROW()-6,$Q$7:$Q$60000,0))*1,"")</f>
        <v/>
      </c>
      <c r="V563">
        <f>IFERROR(INDEX($D$7:$D$60000,MATCH(ROW()-6,$Q$7:$Q$60000,0))*1,"")</f>
        <v/>
      </c>
      <c r="W563">
        <f>IFERROR(INDEX($E$7:$E$60000,MATCH(ROW()-6,$Q$7:$Q$60000,0))*1,"")</f>
        <v/>
      </c>
      <c r="X563">
        <f>IFERROR(INDEX($F$7:$F$60000,MATCH(ROW()-6,$Q$7:$Q$60000,0))*1,"")</f>
        <v/>
      </c>
      <c r="Y563">
        <f>IFERROR(INDEX($G$7:$G$60000,MATCH(ROW()-6,$Q$7:$Q$60000,0))*1,"")</f>
        <v/>
      </c>
      <c r="Z563">
        <f>IFERROR(INDEX($H$7:$H$60000,MATCH(ROW()-6,$Q$7:$Q$60000,0))*1,"")</f>
        <v/>
      </c>
      <c r="AA563">
        <f>IFERROR(INDEX($I$7:$I$60000,MATCH(ROW()-6,$Q$7:$Q$60000,0))*1,"")</f>
        <v/>
      </c>
      <c r="AB563">
        <f>IFERROR(INDEX($J$7:$J$60000,MATCH(ROW()-6,$Q$7:$Q$60000,0))*1,"")</f>
        <v/>
      </c>
      <c r="AC563">
        <f>IFERROR(INDEX($K$7:$K$60000,MATCH(ROW()-6,$Q$7:$Q$60000,0))*1,"")</f>
        <v/>
      </c>
      <c r="AF563" s="9">
        <f>IF(OR($S563="",$S562=""),"",IF($B$5="diff",($T563-$T562),LN($T563/$T562)))</f>
        <v/>
      </c>
      <c r="AG563" s="9">
        <f>IF(OR($S563="",$S562=""),"",IF($C$5="diff",(U563-U562),LN(U563/U562)))</f>
        <v/>
      </c>
      <c r="AH563" s="9">
        <f>IF(OR($S563="",$S562=""),"",IF($D$5="diff",(V563-V562),LN(V563/V562)))</f>
        <v/>
      </c>
      <c r="AI563" s="9">
        <f>IF(OR($S563="",$S562=""),"",IF($E$5="diff",(W563-W562),LN(W563/W562)))</f>
        <v/>
      </c>
      <c r="AJ563" s="9">
        <f>IF(OR($S563="",$S562=""),"",IF($F$5="diff",(X563-X562),LN(X563/X562)))</f>
        <v/>
      </c>
      <c r="AK563" s="9">
        <f>IF(OR($S563="",$S562=""),"",IF($G$5="diff",(Y563-Y562),LN(Y563/Y562)))</f>
        <v/>
      </c>
      <c r="AL563" s="9">
        <f>IF(OR($S563="",$S562=""),"",IF($H$5="diff",(Z563-Z562),LN(Z563/Z562)))</f>
        <v/>
      </c>
      <c r="AM563" s="9">
        <f>IF(OR($S563="",$S562=""),"",IF($I$5="diff",(AA563-AA562),LN(AA563/AA562)))</f>
        <v/>
      </c>
      <c r="AN563" s="9">
        <f>IF(OR($S563="",$S562=""),"",IF($J$5="diff",(AB563-AB562),LN(AB563/AB562)))</f>
        <v/>
      </c>
      <c r="AO563" s="9">
        <f>IF(OR($S563="",$S562=""),"",IF($K$5="diff",(AC563-AC562),LN(AC563/AC562)))</f>
        <v/>
      </c>
      <c r="AR563" s="9">
        <f>IF($AF563="","",$AU$13+$AU$4*AG563+$AU$5*AH563+$AU$6*AI563+$AU$7*AJ563+$AU$8*AK563+$AU$9*AL563+$AU$10*AM563+$AU$11*AN563+$AU$12*AO563)</f>
        <v/>
      </c>
      <c r="AY563" s="10">
        <f>IF(AND((ROW()-7)&gt;=$Q$5,(ROW()-6)&lt;=$Q$3),INDEX(LINEST(OFFSET(AF563,1-$Q$5,0,$Q$5,1),OFFSET(AG563,1-$Q$5,0,$Q$5,9),TRUE,TRUE),1,10)*$Q$4,"")</f>
        <v/>
      </c>
      <c r="AZ563" s="9">
        <f>IF(AND((ROW()-7)&gt;=$Q$5,(ROW()-6)&lt;=$Q$3),INDEX(LINEST(OFFSET(AF563,1-$Q$5,0,$Q$5,1),OFFSET(AG563,1-$Q$5,0,$Q$5,9),TRUE,TRUE),1,9),"")</f>
        <v/>
      </c>
      <c r="BA563" s="9">
        <f>IF(AND((ROW()-7)&gt;=$Q$5,(ROW()-6)&lt;=$Q$3),INDEX(LINEST(OFFSET(AF563,1-$Q$5,0,$Q$5,1),OFFSET(AG563,1-$Q$5,0,$Q$5,9),TRUE,TRUE),1,8),"")</f>
        <v/>
      </c>
      <c r="BB563" s="9">
        <f>IF(AND((ROW()-7)&gt;=$Q$5,(ROW()-6)&lt;=$Q$3),INDEX(LINEST(OFFSET(AF563,1-$Q$5,0,$Q$5,1),OFFSET(AG563,1-$Q$5,0,$Q$5,9),TRUE,TRUE),1,7),"")</f>
        <v/>
      </c>
      <c r="BC563" s="9">
        <f>IF(AND((ROW()-7)&gt;=$Q$5,(ROW()-6)&lt;=$Q$3),INDEX(LINEST(OFFSET(AF563,1-$Q$5,0,$Q$5,1),OFFSET(AG563,1-$Q$5,0,$Q$5,9),TRUE,TRUE),1,6),"")</f>
        <v/>
      </c>
      <c r="BD563" s="9">
        <f>IF(AND((ROW()-7)&gt;=$Q$5,(ROW()-6)&lt;=$Q$3),INDEX(LINEST(OFFSET(AF563,1-$Q$5,0,$Q$5,1),OFFSET(AG563,1-$Q$5,0,$Q$5,9),TRUE,TRUE),1,5),"")</f>
        <v/>
      </c>
      <c r="BE563" s="9">
        <f>IF(AND((ROW()-7)&gt;=$Q$5,(ROW()-6)&lt;=$Q$3),INDEX(LINEST(OFFSET(AF563,1-$Q$5,0,$Q$5,1),OFFSET(AG563,1-$Q$5,0,$Q$5,9),TRUE,TRUE),1,4),"")</f>
        <v/>
      </c>
      <c r="BF563" s="9">
        <f>IF(AND((ROW()-7)&gt;=$Q$5,(ROW()-6)&lt;=$Q$3),INDEX(LINEST(OFFSET(AF563,1-$Q$5,0,$Q$5,1),OFFSET(AG563,1-$Q$5,0,$Q$5,9),TRUE,TRUE),1,3),"")</f>
        <v/>
      </c>
      <c r="BG563" s="9">
        <f>IF(AND((ROW()-7)&gt;=$Q$5,(ROW()-6)&lt;=$Q$3),INDEX(LINEST(OFFSET(AF563,1-$Q$5,0,$Q$5,1),OFFSET(AG563,1-$Q$5,0,$Q$5,9),TRUE,TRUE),1,2),"")</f>
        <v/>
      </c>
      <c r="BH563" s="9">
        <f>IF(AND((ROW()-7)&gt;=$Q$5,(ROW()-6)&lt;=$Q$3),INDEX(LINEST(OFFSET(AF563,1-$Q$5,0,$Q$5,1),OFFSET(AG563,1-$Q$5,0,$Q$5,9),TRUE,TRUE),1,1),"")</f>
        <v/>
      </c>
      <c r="BI563" s="10">
        <f>IF(AND((ROW()-7)&gt;=$Q$5,(ROW()-6)&lt;=$Q$3),INDEX(LINEST(OFFSET(AF563,1-$Q$5,0,$Q$5,1),OFFSET(AG563,1-$Q$5,0,$Q$5,9),TRUE,TRUE),3,1),"")</f>
        <v/>
      </c>
      <c r="BL563" s="9">
        <f>IF(AND((ROW()-6)&lt;=$Q$3,ISNUMBER(AY562)),AY562/$Q$4+AZ562*AG563+BA562*AH563+BB562*AI563+BC562*AJ563+BD562*AK563+BE562*AL563+BF562*AM563+BG562*AN563+BH562*AO563,"")</f>
        <v/>
      </c>
      <c r="BM563">
        <f>IF(ISNUMBER(BL563),AVERAGE(OFFSET(AF562,1-$Q$5,0,$Q$5,1)),"")</f>
        <v/>
      </c>
      <c r="BN563">
        <f>IF(ISNUMBER(BL563),(AF563-BL563)^2,"")</f>
        <v/>
      </c>
      <c r="BO563">
        <f>IF(ISNUMBER(BL563),AF563^2,"")</f>
        <v/>
      </c>
      <c r="BP563">
        <f>IF(ISNUMBER(BL563),(AF563-BM563)^2,"")</f>
        <v/>
      </c>
    </row>
    <row r="564">
      <c r="O564">
        <f>IF($R564="","",IF($Q$1="Weekly",INT(($R564-2)/7),IF($Q$1="Quarterly",YEAR($R564)*4+ROUNDUP(MONTH($R564)/3),YEAR($R564)*12+MONTH($R564))))</f>
        <v/>
      </c>
      <c r="P564">
        <f>IF($R564="","",IF($R565="",1,IF($O564&lt;&gt;$O565,1,0)))</f>
        <v/>
      </c>
      <c r="Q564">
        <f>IF($P564=1,SUM($P$7:$P564),"")</f>
        <v/>
      </c>
      <c r="R564">
        <f>IF($A564="","",IF(ISNUMBER($A564),$A564,IFERROR(DATEVALUE($A564),NA())))</f>
        <v/>
      </c>
      <c r="S564" s="7">
        <f>IFERROR(INDEX($R$7:$R$60000,MATCH(ROW()-6,$Q$7:$Q$60000,0)),"")</f>
        <v/>
      </c>
      <c r="T564">
        <f>IFERROR(INDEX($B$7:$B$60000,MATCH(ROW()-6,$Q$7:$Q$60000,0))*1,"")</f>
        <v/>
      </c>
      <c r="U564">
        <f>IFERROR(INDEX($C$7:$C$60000,MATCH(ROW()-6,$Q$7:$Q$60000,0))*1,"")</f>
        <v/>
      </c>
      <c r="V564">
        <f>IFERROR(INDEX($D$7:$D$60000,MATCH(ROW()-6,$Q$7:$Q$60000,0))*1,"")</f>
        <v/>
      </c>
      <c r="W564">
        <f>IFERROR(INDEX($E$7:$E$60000,MATCH(ROW()-6,$Q$7:$Q$60000,0))*1,"")</f>
        <v/>
      </c>
      <c r="X564">
        <f>IFERROR(INDEX($F$7:$F$60000,MATCH(ROW()-6,$Q$7:$Q$60000,0))*1,"")</f>
        <v/>
      </c>
      <c r="Y564">
        <f>IFERROR(INDEX($G$7:$G$60000,MATCH(ROW()-6,$Q$7:$Q$60000,0))*1,"")</f>
        <v/>
      </c>
      <c r="Z564">
        <f>IFERROR(INDEX($H$7:$H$60000,MATCH(ROW()-6,$Q$7:$Q$60000,0))*1,"")</f>
        <v/>
      </c>
      <c r="AA564">
        <f>IFERROR(INDEX($I$7:$I$60000,MATCH(ROW()-6,$Q$7:$Q$60000,0))*1,"")</f>
        <v/>
      </c>
      <c r="AB564">
        <f>IFERROR(INDEX($J$7:$J$60000,MATCH(ROW()-6,$Q$7:$Q$60000,0))*1,"")</f>
        <v/>
      </c>
      <c r="AC564">
        <f>IFERROR(INDEX($K$7:$K$60000,MATCH(ROW()-6,$Q$7:$Q$60000,0))*1,"")</f>
        <v/>
      </c>
      <c r="AF564" s="9">
        <f>IF(OR($S564="",$S563=""),"",IF($B$5="diff",($T564-$T563),LN($T564/$T563)))</f>
        <v/>
      </c>
      <c r="AG564" s="9">
        <f>IF(OR($S564="",$S563=""),"",IF($C$5="diff",(U564-U563),LN(U564/U563)))</f>
        <v/>
      </c>
      <c r="AH564" s="9">
        <f>IF(OR($S564="",$S563=""),"",IF($D$5="diff",(V564-V563),LN(V564/V563)))</f>
        <v/>
      </c>
      <c r="AI564" s="9">
        <f>IF(OR($S564="",$S563=""),"",IF($E$5="diff",(W564-W563),LN(W564/W563)))</f>
        <v/>
      </c>
      <c r="AJ564" s="9">
        <f>IF(OR($S564="",$S563=""),"",IF($F$5="diff",(X564-X563),LN(X564/X563)))</f>
        <v/>
      </c>
      <c r="AK564" s="9">
        <f>IF(OR($S564="",$S563=""),"",IF($G$5="diff",(Y564-Y563),LN(Y564/Y563)))</f>
        <v/>
      </c>
      <c r="AL564" s="9">
        <f>IF(OR($S564="",$S563=""),"",IF($H$5="diff",(Z564-Z563),LN(Z564/Z563)))</f>
        <v/>
      </c>
      <c r="AM564" s="9">
        <f>IF(OR($S564="",$S563=""),"",IF($I$5="diff",(AA564-AA563),LN(AA564/AA563)))</f>
        <v/>
      </c>
      <c r="AN564" s="9">
        <f>IF(OR($S564="",$S563=""),"",IF($J$5="diff",(AB564-AB563),LN(AB564/AB563)))</f>
        <v/>
      </c>
      <c r="AO564" s="9">
        <f>IF(OR($S564="",$S563=""),"",IF($K$5="diff",(AC564-AC563),LN(AC564/AC563)))</f>
        <v/>
      </c>
      <c r="AR564" s="9">
        <f>IF($AF564="","",$AU$13+$AU$4*AG564+$AU$5*AH564+$AU$6*AI564+$AU$7*AJ564+$AU$8*AK564+$AU$9*AL564+$AU$10*AM564+$AU$11*AN564+$AU$12*AO564)</f>
        <v/>
      </c>
      <c r="AY564" s="10">
        <f>IF(AND((ROW()-7)&gt;=$Q$5,(ROW()-6)&lt;=$Q$3),INDEX(LINEST(OFFSET(AF564,1-$Q$5,0,$Q$5,1),OFFSET(AG564,1-$Q$5,0,$Q$5,9),TRUE,TRUE),1,10)*$Q$4,"")</f>
        <v/>
      </c>
      <c r="AZ564" s="9">
        <f>IF(AND((ROW()-7)&gt;=$Q$5,(ROW()-6)&lt;=$Q$3),INDEX(LINEST(OFFSET(AF564,1-$Q$5,0,$Q$5,1),OFFSET(AG564,1-$Q$5,0,$Q$5,9),TRUE,TRUE),1,9),"")</f>
        <v/>
      </c>
      <c r="BA564" s="9">
        <f>IF(AND((ROW()-7)&gt;=$Q$5,(ROW()-6)&lt;=$Q$3),INDEX(LINEST(OFFSET(AF564,1-$Q$5,0,$Q$5,1),OFFSET(AG564,1-$Q$5,0,$Q$5,9),TRUE,TRUE),1,8),"")</f>
        <v/>
      </c>
      <c r="BB564" s="9">
        <f>IF(AND((ROW()-7)&gt;=$Q$5,(ROW()-6)&lt;=$Q$3),INDEX(LINEST(OFFSET(AF564,1-$Q$5,0,$Q$5,1),OFFSET(AG564,1-$Q$5,0,$Q$5,9),TRUE,TRUE),1,7),"")</f>
        <v/>
      </c>
      <c r="BC564" s="9">
        <f>IF(AND((ROW()-7)&gt;=$Q$5,(ROW()-6)&lt;=$Q$3),INDEX(LINEST(OFFSET(AF564,1-$Q$5,0,$Q$5,1),OFFSET(AG564,1-$Q$5,0,$Q$5,9),TRUE,TRUE),1,6),"")</f>
        <v/>
      </c>
      <c r="BD564" s="9">
        <f>IF(AND((ROW()-7)&gt;=$Q$5,(ROW()-6)&lt;=$Q$3),INDEX(LINEST(OFFSET(AF564,1-$Q$5,0,$Q$5,1),OFFSET(AG564,1-$Q$5,0,$Q$5,9),TRUE,TRUE),1,5),"")</f>
        <v/>
      </c>
      <c r="BE564" s="9">
        <f>IF(AND((ROW()-7)&gt;=$Q$5,(ROW()-6)&lt;=$Q$3),INDEX(LINEST(OFFSET(AF564,1-$Q$5,0,$Q$5,1),OFFSET(AG564,1-$Q$5,0,$Q$5,9),TRUE,TRUE),1,4),"")</f>
        <v/>
      </c>
      <c r="BF564" s="9">
        <f>IF(AND((ROW()-7)&gt;=$Q$5,(ROW()-6)&lt;=$Q$3),INDEX(LINEST(OFFSET(AF564,1-$Q$5,0,$Q$5,1),OFFSET(AG564,1-$Q$5,0,$Q$5,9),TRUE,TRUE),1,3),"")</f>
        <v/>
      </c>
      <c r="BG564" s="9">
        <f>IF(AND((ROW()-7)&gt;=$Q$5,(ROW()-6)&lt;=$Q$3),INDEX(LINEST(OFFSET(AF564,1-$Q$5,0,$Q$5,1),OFFSET(AG564,1-$Q$5,0,$Q$5,9),TRUE,TRUE),1,2),"")</f>
        <v/>
      </c>
      <c r="BH564" s="9">
        <f>IF(AND((ROW()-7)&gt;=$Q$5,(ROW()-6)&lt;=$Q$3),INDEX(LINEST(OFFSET(AF564,1-$Q$5,0,$Q$5,1),OFFSET(AG564,1-$Q$5,0,$Q$5,9),TRUE,TRUE),1,1),"")</f>
        <v/>
      </c>
      <c r="BI564" s="10">
        <f>IF(AND((ROW()-7)&gt;=$Q$5,(ROW()-6)&lt;=$Q$3),INDEX(LINEST(OFFSET(AF564,1-$Q$5,0,$Q$5,1),OFFSET(AG564,1-$Q$5,0,$Q$5,9),TRUE,TRUE),3,1),"")</f>
        <v/>
      </c>
      <c r="BL564" s="9">
        <f>IF(AND((ROW()-6)&lt;=$Q$3,ISNUMBER(AY563)),AY563/$Q$4+AZ563*AG564+BA563*AH564+BB563*AI564+BC563*AJ564+BD563*AK564+BE563*AL564+BF563*AM564+BG563*AN564+BH563*AO564,"")</f>
        <v/>
      </c>
      <c r="BM564">
        <f>IF(ISNUMBER(BL564),AVERAGE(OFFSET(AF563,1-$Q$5,0,$Q$5,1)),"")</f>
        <v/>
      </c>
      <c r="BN564">
        <f>IF(ISNUMBER(BL564),(AF564-BL564)^2,"")</f>
        <v/>
      </c>
      <c r="BO564">
        <f>IF(ISNUMBER(BL564),AF564^2,"")</f>
        <v/>
      </c>
      <c r="BP564">
        <f>IF(ISNUMBER(BL564),(AF564-BM564)^2,"")</f>
        <v/>
      </c>
    </row>
    <row r="565">
      <c r="O565">
        <f>IF($R565="","",IF($Q$1="Weekly",INT(($R565-2)/7),IF($Q$1="Quarterly",YEAR($R565)*4+ROUNDUP(MONTH($R565)/3),YEAR($R565)*12+MONTH($R565))))</f>
        <v/>
      </c>
      <c r="P565">
        <f>IF($R565="","",IF($R566="",1,IF($O565&lt;&gt;$O566,1,0)))</f>
        <v/>
      </c>
      <c r="Q565">
        <f>IF($P565=1,SUM($P$7:$P565),"")</f>
        <v/>
      </c>
      <c r="R565">
        <f>IF($A565="","",IF(ISNUMBER($A565),$A565,IFERROR(DATEVALUE($A565),NA())))</f>
        <v/>
      </c>
      <c r="S565" s="7">
        <f>IFERROR(INDEX($R$7:$R$60000,MATCH(ROW()-6,$Q$7:$Q$60000,0)),"")</f>
        <v/>
      </c>
      <c r="T565">
        <f>IFERROR(INDEX($B$7:$B$60000,MATCH(ROW()-6,$Q$7:$Q$60000,0))*1,"")</f>
        <v/>
      </c>
      <c r="U565">
        <f>IFERROR(INDEX($C$7:$C$60000,MATCH(ROW()-6,$Q$7:$Q$60000,0))*1,"")</f>
        <v/>
      </c>
      <c r="V565">
        <f>IFERROR(INDEX($D$7:$D$60000,MATCH(ROW()-6,$Q$7:$Q$60000,0))*1,"")</f>
        <v/>
      </c>
      <c r="W565">
        <f>IFERROR(INDEX($E$7:$E$60000,MATCH(ROW()-6,$Q$7:$Q$60000,0))*1,"")</f>
        <v/>
      </c>
      <c r="X565">
        <f>IFERROR(INDEX($F$7:$F$60000,MATCH(ROW()-6,$Q$7:$Q$60000,0))*1,"")</f>
        <v/>
      </c>
      <c r="Y565">
        <f>IFERROR(INDEX($G$7:$G$60000,MATCH(ROW()-6,$Q$7:$Q$60000,0))*1,"")</f>
        <v/>
      </c>
      <c r="Z565">
        <f>IFERROR(INDEX($H$7:$H$60000,MATCH(ROW()-6,$Q$7:$Q$60000,0))*1,"")</f>
        <v/>
      </c>
      <c r="AA565">
        <f>IFERROR(INDEX($I$7:$I$60000,MATCH(ROW()-6,$Q$7:$Q$60000,0))*1,"")</f>
        <v/>
      </c>
      <c r="AB565">
        <f>IFERROR(INDEX($J$7:$J$60000,MATCH(ROW()-6,$Q$7:$Q$60000,0))*1,"")</f>
        <v/>
      </c>
      <c r="AC565">
        <f>IFERROR(INDEX($K$7:$K$60000,MATCH(ROW()-6,$Q$7:$Q$60000,0))*1,"")</f>
        <v/>
      </c>
      <c r="AF565" s="9">
        <f>IF(OR($S565="",$S564=""),"",IF($B$5="diff",($T565-$T564),LN($T565/$T564)))</f>
        <v/>
      </c>
      <c r="AG565" s="9">
        <f>IF(OR($S565="",$S564=""),"",IF($C$5="diff",(U565-U564),LN(U565/U564)))</f>
        <v/>
      </c>
      <c r="AH565" s="9">
        <f>IF(OR($S565="",$S564=""),"",IF($D$5="diff",(V565-V564),LN(V565/V564)))</f>
        <v/>
      </c>
      <c r="AI565" s="9">
        <f>IF(OR($S565="",$S564=""),"",IF($E$5="diff",(W565-W564),LN(W565/W564)))</f>
        <v/>
      </c>
      <c r="AJ565" s="9">
        <f>IF(OR($S565="",$S564=""),"",IF($F$5="diff",(X565-X564),LN(X565/X564)))</f>
        <v/>
      </c>
      <c r="AK565" s="9">
        <f>IF(OR($S565="",$S564=""),"",IF($G$5="diff",(Y565-Y564),LN(Y565/Y564)))</f>
        <v/>
      </c>
      <c r="AL565" s="9">
        <f>IF(OR($S565="",$S564=""),"",IF($H$5="diff",(Z565-Z564),LN(Z565/Z564)))</f>
        <v/>
      </c>
      <c r="AM565" s="9">
        <f>IF(OR($S565="",$S564=""),"",IF($I$5="diff",(AA565-AA564),LN(AA565/AA564)))</f>
        <v/>
      </c>
      <c r="AN565" s="9">
        <f>IF(OR($S565="",$S564=""),"",IF($J$5="diff",(AB565-AB564),LN(AB565/AB564)))</f>
        <v/>
      </c>
      <c r="AO565" s="9">
        <f>IF(OR($S565="",$S564=""),"",IF($K$5="diff",(AC565-AC564),LN(AC565/AC564)))</f>
        <v/>
      </c>
      <c r="AR565" s="9">
        <f>IF($AF565="","",$AU$13+$AU$4*AG565+$AU$5*AH565+$AU$6*AI565+$AU$7*AJ565+$AU$8*AK565+$AU$9*AL565+$AU$10*AM565+$AU$11*AN565+$AU$12*AO565)</f>
        <v/>
      </c>
      <c r="AY565" s="10">
        <f>IF(AND((ROW()-7)&gt;=$Q$5,(ROW()-6)&lt;=$Q$3),INDEX(LINEST(OFFSET(AF565,1-$Q$5,0,$Q$5,1),OFFSET(AG565,1-$Q$5,0,$Q$5,9),TRUE,TRUE),1,10)*$Q$4,"")</f>
        <v/>
      </c>
      <c r="AZ565" s="9">
        <f>IF(AND((ROW()-7)&gt;=$Q$5,(ROW()-6)&lt;=$Q$3),INDEX(LINEST(OFFSET(AF565,1-$Q$5,0,$Q$5,1),OFFSET(AG565,1-$Q$5,0,$Q$5,9),TRUE,TRUE),1,9),"")</f>
        <v/>
      </c>
      <c r="BA565" s="9">
        <f>IF(AND((ROW()-7)&gt;=$Q$5,(ROW()-6)&lt;=$Q$3),INDEX(LINEST(OFFSET(AF565,1-$Q$5,0,$Q$5,1),OFFSET(AG565,1-$Q$5,0,$Q$5,9),TRUE,TRUE),1,8),"")</f>
        <v/>
      </c>
      <c r="BB565" s="9">
        <f>IF(AND((ROW()-7)&gt;=$Q$5,(ROW()-6)&lt;=$Q$3),INDEX(LINEST(OFFSET(AF565,1-$Q$5,0,$Q$5,1),OFFSET(AG565,1-$Q$5,0,$Q$5,9),TRUE,TRUE),1,7),"")</f>
        <v/>
      </c>
      <c r="BC565" s="9">
        <f>IF(AND((ROW()-7)&gt;=$Q$5,(ROW()-6)&lt;=$Q$3),INDEX(LINEST(OFFSET(AF565,1-$Q$5,0,$Q$5,1),OFFSET(AG565,1-$Q$5,0,$Q$5,9),TRUE,TRUE),1,6),"")</f>
        <v/>
      </c>
      <c r="BD565" s="9">
        <f>IF(AND((ROW()-7)&gt;=$Q$5,(ROW()-6)&lt;=$Q$3),INDEX(LINEST(OFFSET(AF565,1-$Q$5,0,$Q$5,1),OFFSET(AG565,1-$Q$5,0,$Q$5,9),TRUE,TRUE),1,5),"")</f>
        <v/>
      </c>
      <c r="BE565" s="9">
        <f>IF(AND((ROW()-7)&gt;=$Q$5,(ROW()-6)&lt;=$Q$3),INDEX(LINEST(OFFSET(AF565,1-$Q$5,0,$Q$5,1),OFFSET(AG565,1-$Q$5,0,$Q$5,9),TRUE,TRUE),1,4),"")</f>
        <v/>
      </c>
      <c r="BF565" s="9">
        <f>IF(AND((ROW()-7)&gt;=$Q$5,(ROW()-6)&lt;=$Q$3),INDEX(LINEST(OFFSET(AF565,1-$Q$5,0,$Q$5,1),OFFSET(AG565,1-$Q$5,0,$Q$5,9),TRUE,TRUE),1,3),"")</f>
        <v/>
      </c>
      <c r="BG565" s="9">
        <f>IF(AND((ROW()-7)&gt;=$Q$5,(ROW()-6)&lt;=$Q$3),INDEX(LINEST(OFFSET(AF565,1-$Q$5,0,$Q$5,1),OFFSET(AG565,1-$Q$5,0,$Q$5,9),TRUE,TRUE),1,2),"")</f>
        <v/>
      </c>
      <c r="BH565" s="9">
        <f>IF(AND((ROW()-7)&gt;=$Q$5,(ROW()-6)&lt;=$Q$3),INDEX(LINEST(OFFSET(AF565,1-$Q$5,0,$Q$5,1),OFFSET(AG565,1-$Q$5,0,$Q$5,9),TRUE,TRUE),1,1),"")</f>
        <v/>
      </c>
      <c r="BI565" s="10">
        <f>IF(AND((ROW()-7)&gt;=$Q$5,(ROW()-6)&lt;=$Q$3),INDEX(LINEST(OFFSET(AF565,1-$Q$5,0,$Q$5,1),OFFSET(AG565,1-$Q$5,0,$Q$5,9),TRUE,TRUE),3,1),"")</f>
        <v/>
      </c>
      <c r="BL565" s="9">
        <f>IF(AND((ROW()-6)&lt;=$Q$3,ISNUMBER(AY564)),AY564/$Q$4+AZ564*AG565+BA564*AH565+BB564*AI565+BC564*AJ565+BD564*AK565+BE564*AL565+BF564*AM565+BG564*AN565+BH564*AO565,"")</f>
        <v/>
      </c>
      <c r="BM565">
        <f>IF(ISNUMBER(BL565),AVERAGE(OFFSET(AF564,1-$Q$5,0,$Q$5,1)),"")</f>
        <v/>
      </c>
      <c r="BN565">
        <f>IF(ISNUMBER(BL565),(AF565-BL565)^2,"")</f>
        <v/>
      </c>
      <c r="BO565">
        <f>IF(ISNUMBER(BL565),AF565^2,"")</f>
        <v/>
      </c>
      <c r="BP565">
        <f>IF(ISNUMBER(BL565),(AF565-BM565)^2,"")</f>
        <v/>
      </c>
    </row>
    <row r="566">
      <c r="O566">
        <f>IF($R566="","",IF($Q$1="Weekly",INT(($R566-2)/7),IF($Q$1="Quarterly",YEAR($R566)*4+ROUNDUP(MONTH($R566)/3),YEAR($R566)*12+MONTH($R566))))</f>
        <v/>
      </c>
      <c r="P566">
        <f>IF($R566="","",IF($R567="",1,IF($O566&lt;&gt;$O567,1,0)))</f>
        <v/>
      </c>
      <c r="Q566">
        <f>IF($P566=1,SUM($P$7:$P566),"")</f>
        <v/>
      </c>
      <c r="R566">
        <f>IF($A566="","",IF(ISNUMBER($A566),$A566,IFERROR(DATEVALUE($A566),NA())))</f>
        <v/>
      </c>
      <c r="S566" s="7">
        <f>IFERROR(INDEX($R$7:$R$60000,MATCH(ROW()-6,$Q$7:$Q$60000,0)),"")</f>
        <v/>
      </c>
      <c r="T566">
        <f>IFERROR(INDEX($B$7:$B$60000,MATCH(ROW()-6,$Q$7:$Q$60000,0))*1,"")</f>
        <v/>
      </c>
      <c r="U566">
        <f>IFERROR(INDEX($C$7:$C$60000,MATCH(ROW()-6,$Q$7:$Q$60000,0))*1,"")</f>
        <v/>
      </c>
      <c r="V566">
        <f>IFERROR(INDEX($D$7:$D$60000,MATCH(ROW()-6,$Q$7:$Q$60000,0))*1,"")</f>
        <v/>
      </c>
      <c r="W566">
        <f>IFERROR(INDEX($E$7:$E$60000,MATCH(ROW()-6,$Q$7:$Q$60000,0))*1,"")</f>
        <v/>
      </c>
      <c r="X566">
        <f>IFERROR(INDEX($F$7:$F$60000,MATCH(ROW()-6,$Q$7:$Q$60000,0))*1,"")</f>
        <v/>
      </c>
      <c r="Y566">
        <f>IFERROR(INDEX($G$7:$G$60000,MATCH(ROW()-6,$Q$7:$Q$60000,0))*1,"")</f>
        <v/>
      </c>
      <c r="Z566">
        <f>IFERROR(INDEX($H$7:$H$60000,MATCH(ROW()-6,$Q$7:$Q$60000,0))*1,"")</f>
        <v/>
      </c>
      <c r="AA566">
        <f>IFERROR(INDEX($I$7:$I$60000,MATCH(ROW()-6,$Q$7:$Q$60000,0))*1,"")</f>
        <v/>
      </c>
      <c r="AB566">
        <f>IFERROR(INDEX($J$7:$J$60000,MATCH(ROW()-6,$Q$7:$Q$60000,0))*1,"")</f>
        <v/>
      </c>
      <c r="AC566">
        <f>IFERROR(INDEX($K$7:$K$60000,MATCH(ROW()-6,$Q$7:$Q$60000,0))*1,"")</f>
        <v/>
      </c>
      <c r="AF566" s="9">
        <f>IF(OR($S566="",$S565=""),"",IF($B$5="diff",($T566-$T565),LN($T566/$T565)))</f>
        <v/>
      </c>
      <c r="AG566" s="9">
        <f>IF(OR($S566="",$S565=""),"",IF($C$5="diff",(U566-U565),LN(U566/U565)))</f>
        <v/>
      </c>
      <c r="AH566" s="9">
        <f>IF(OR($S566="",$S565=""),"",IF($D$5="diff",(V566-V565),LN(V566/V565)))</f>
        <v/>
      </c>
      <c r="AI566" s="9">
        <f>IF(OR($S566="",$S565=""),"",IF($E$5="diff",(W566-W565),LN(W566/W565)))</f>
        <v/>
      </c>
      <c r="AJ566" s="9">
        <f>IF(OR($S566="",$S565=""),"",IF($F$5="diff",(X566-X565),LN(X566/X565)))</f>
        <v/>
      </c>
      <c r="AK566" s="9">
        <f>IF(OR($S566="",$S565=""),"",IF($G$5="diff",(Y566-Y565),LN(Y566/Y565)))</f>
        <v/>
      </c>
      <c r="AL566" s="9">
        <f>IF(OR($S566="",$S565=""),"",IF($H$5="diff",(Z566-Z565),LN(Z566/Z565)))</f>
        <v/>
      </c>
      <c r="AM566" s="9">
        <f>IF(OR($S566="",$S565=""),"",IF($I$5="diff",(AA566-AA565),LN(AA566/AA565)))</f>
        <v/>
      </c>
      <c r="AN566" s="9">
        <f>IF(OR($S566="",$S565=""),"",IF($J$5="diff",(AB566-AB565),LN(AB566/AB565)))</f>
        <v/>
      </c>
      <c r="AO566" s="9">
        <f>IF(OR($S566="",$S565=""),"",IF($K$5="diff",(AC566-AC565),LN(AC566/AC565)))</f>
        <v/>
      </c>
      <c r="AR566" s="9">
        <f>IF($AF566="","",$AU$13+$AU$4*AG566+$AU$5*AH566+$AU$6*AI566+$AU$7*AJ566+$AU$8*AK566+$AU$9*AL566+$AU$10*AM566+$AU$11*AN566+$AU$12*AO566)</f>
        <v/>
      </c>
      <c r="AY566" s="10">
        <f>IF(AND((ROW()-7)&gt;=$Q$5,(ROW()-6)&lt;=$Q$3),INDEX(LINEST(OFFSET(AF566,1-$Q$5,0,$Q$5,1),OFFSET(AG566,1-$Q$5,0,$Q$5,9),TRUE,TRUE),1,10)*$Q$4,"")</f>
        <v/>
      </c>
      <c r="AZ566" s="9">
        <f>IF(AND((ROW()-7)&gt;=$Q$5,(ROW()-6)&lt;=$Q$3),INDEX(LINEST(OFFSET(AF566,1-$Q$5,0,$Q$5,1),OFFSET(AG566,1-$Q$5,0,$Q$5,9),TRUE,TRUE),1,9),"")</f>
        <v/>
      </c>
      <c r="BA566" s="9">
        <f>IF(AND((ROW()-7)&gt;=$Q$5,(ROW()-6)&lt;=$Q$3),INDEX(LINEST(OFFSET(AF566,1-$Q$5,0,$Q$5,1),OFFSET(AG566,1-$Q$5,0,$Q$5,9),TRUE,TRUE),1,8),"")</f>
        <v/>
      </c>
      <c r="BB566" s="9">
        <f>IF(AND((ROW()-7)&gt;=$Q$5,(ROW()-6)&lt;=$Q$3),INDEX(LINEST(OFFSET(AF566,1-$Q$5,0,$Q$5,1),OFFSET(AG566,1-$Q$5,0,$Q$5,9),TRUE,TRUE),1,7),"")</f>
        <v/>
      </c>
      <c r="BC566" s="9">
        <f>IF(AND((ROW()-7)&gt;=$Q$5,(ROW()-6)&lt;=$Q$3),INDEX(LINEST(OFFSET(AF566,1-$Q$5,0,$Q$5,1),OFFSET(AG566,1-$Q$5,0,$Q$5,9),TRUE,TRUE),1,6),"")</f>
        <v/>
      </c>
      <c r="BD566" s="9">
        <f>IF(AND((ROW()-7)&gt;=$Q$5,(ROW()-6)&lt;=$Q$3),INDEX(LINEST(OFFSET(AF566,1-$Q$5,0,$Q$5,1),OFFSET(AG566,1-$Q$5,0,$Q$5,9),TRUE,TRUE),1,5),"")</f>
        <v/>
      </c>
      <c r="BE566" s="9">
        <f>IF(AND((ROW()-7)&gt;=$Q$5,(ROW()-6)&lt;=$Q$3),INDEX(LINEST(OFFSET(AF566,1-$Q$5,0,$Q$5,1),OFFSET(AG566,1-$Q$5,0,$Q$5,9),TRUE,TRUE),1,4),"")</f>
        <v/>
      </c>
      <c r="BF566" s="9">
        <f>IF(AND((ROW()-7)&gt;=$Q$5,(ROW()-6)&lt;=$Q$3),INDEX(LINEST(OFFSET(AF566,1-$Q$5,0,$Q$5,1),OFFSET(AG566,1-$Q$5,0,$Q$5,9),TRUE,TRUE),1,3),"")</f>
        <v/>
      </c>
      <c r="BG566" s="9">
        <f>IF(AND((ROW()-7)&gt;=$Q$5,(ROW()-6)&lt;=$Q$3),INDEX(LINEST(OFFSET(AF566,1-$Q$5,0,$Q$5,1),OFFSET(AG566,1-$Q$5,0,$Q$5,9),TRUE,TRUE),1,2),"")</f>
        <v/>
      </c>
      <c r="BH566" s="9">
        <f>IF(AND((ROW()-7)&gt;=$Q$5,(ROW()-6)&lt;=$Q$3),INDEX(LINEST(OFFSET(AF566,1-$Q$5,0,$Q$5,1),OFFSET(AG566,1-$Q$5,0,$Q$5,9),TRUE,TRUE),1,1),"")</f>
        <v/>
      </c>
      <c r="BI566" s="10">
        <f>IF(AND((ROW()-7)&gt;=$Q$5,(ROW()-6)&lt;=$Q$3),INDEX(LINEST(OFFSET(AF566,1-$Q$5,0,$Q$5,1),OFFSET(AG566,1-$Q$5,0,$Q$5,9),TRUE,TRUE),3,1),"")</f>
        <v/>
      </c>
      <c r="BL566" s="9">
        <f>IF(AND((ROW()-6)&lt;=$Q$3,ISNUMBER(AY565)),AY565/$Q$4+AZ565*AG566+BA565*AH566+BB565*AI566+BC565*AJ566+BD565*AK566+BE565*AL566+BF565*AM566+BG565*AN566+BH565*AO566,"")</f>
        <v/>
      </c>
      <c r="BM566">
        <f>IF(ISNUMBER(BL566),AVERAGE(OFFSET(AF565,1-$Q$5,0,$Q$5,1)),"")</f>
        <v/>
      </c>
      <c r="BN566">
        <f>IF(ISNUMBER(BL566),(AF566-BL566)^2,"")</f>
        <v/>
      </c>
      <c r="BO566">
        <f>IF(ISNUMBER(BL566),AF566^2,"")</f>
        <v/>
      </c>
      <c r="BP566">
        <f>IF(ISNUMBER(BL566),(AF566-BM566)^2,"")</f>
        <v/>
      </c>
    </row>
    <row r="567">
      <c r="O567">
        <f>IF($R567="","",IF($Q$1="Weekly",INT(($R567-2)/7),IF($Q$1="Quarterly",YEAR($R567)*4+ROUNDUP(MONTH($R567)/3),YEAR($R567)*12+MONTH($R567))))</f>
        <v/>
      </c>
      <c r="P567">
        <f>IF($R567="","",IF($R568="",1,IF($O567&lt;&gt;$O568,1,0)))</f>
        <v/>
      </c>
      <c r="Q567">
        <f>IF($P567=1,SUM($P$7:$P567),"")</f>
        <v/>
      </c>
      <c r="R567">
        <f>IF($A567="","",IF(ISNUMBER($A567),$A567,IFERROR(DATEVALUE($A567),NA())))</f>
        <v/>
      </c>
      <c r="S567" s="7">
        <f>IFERROR(INDEX($R$7:$R$60000,MATCH(ROW()-6,$Q$7:$Q$60000,0)),"")</f>
        <v/>
      </c>
      <c r="T567">
        <f>IFERROR(INDEX($B$7:$B$60000,MATCH(ROW()-6,$Q$7:$Q$60000,0))*1,"")</f>
        <v/>
      </c>
      <c r="U567">
        <f>IFERROR(INDEX($C$7:$C$60000,MATCH(ROW()-6,$Q$7:$Q$60000,0))*1,"")</f>
        <v/>
      </c>
      <c r="V567">
        <f>IFERROR(INDEX($D$7:$D$60000,MATCH(ROW()-6,$Q$7:$Q$60000,0))*1,"")</f>
        <v/>
      </c>
      <c r="W567">
        <f>IFERROR(INDEX($E$7:$E$60000,MATCH(ROW()-6,$Q$7:$Q$60000,0))*1,"")</f>
        <v/>
      </c>
      <c r="X567">
        <f>IFERROR(INDEX($F$7:$F$60000,MATCH(ROW()-6,$Q$7:$Q$60000,0))*1,"")</f>
        <v/>
      </c>
      <c r="Y567">
        <f>IFERROR(INDEX($G$7:$G$60000,MATCH(ROW()-6,$Q$7:$Q$60000,0))*1,"")</f>
        <v/>
      </c>
      <c r="Z567">
        <f>IFERROR(INDEX($H$7:$H$60000,MATCH(ROW()-6,$Q$7:$Q$60000,0))*1,"")</f>
        <v/>
      </c>
      <c r="AA567">
        <f>IFERROR(INDEX($I$7:$I$60000,MATCH(ROW()-6,$Q$7:$Q$60000,0))*1,"")</f>
        <v/>
      </c>
      <c r="AB567">
        <f>IFERROR(INDEX($J$7:$J$60000,MATCH(ROW()-6,$Q$7:$Q$60000,0))*1,"")</f>
        <v/>
      </c>
      <c r="AC567">
        <f>IFERROR(INDEX($K$7:$K$60000,MATCH(ROW()-6,$Q$7:$Q$60000,0))*1,"")</f>
        <v/>
      </c>
      <c r="AF567" s="9">
        <f>IF(OR($S567="",$S566=""),"",IF($B$5="diff",($T567-$T566),LN($T567/$T566)))</f>
        <v/>
      </c>
      <c r="AG567" s="9">
        <f>IF(OR($S567="",$S566=""),"",IF($C$5="diff",(U567-U566),LN(U567/U566)))</f>
        <v/>
      </c>
      <c r="AH567" s="9">
        <f>IF(OR($S567="",$S566=""),"",IF($D$5="diff",(V567-V566),LN(V567/V566)))</f>
        <v/>
      </c>
      <c r="AI567" s="9">
        <f>IF(OR($S567="",$S566=""),"",IF($E$5="diff",(W567-W566),LN(W567/W566)))</f>
        <v/>
      </c>
      <c r="AJ567" s="9">
        <f>IF(OR($S567="",$S566=""),"",IF($F$5="diff",(X567-X566),LN(X567/X566)))</f>
        <v/>
      </c>
      <c r="AK567" s="9">
        <f>IF(OR($S567="",$S566=""),"",IF($G$5="diff",(Y567-Y566),LN(Y567/Y566)))</f>
        <v/>
      </c>
      <c r="AL567" s="9">
        <f>IF(OR($S567="",$S566=""),"",IF($H$5="diff",(Z567-Z566),LN(Z567/Z566)))</f>
        <v/>
      </c>
      <c r="AM567" s="9">
        <f>IF(OR($S567="",$S566=""),"",IF($I$5="diff",(AA567-AA566),LN(AA567/AA566)))</f>
        <v/>
      </c>
      <c r="AN567" s="9">
        <f>IF(OR($S567="",$S566=""),"",IF($J$5="diff",(AB567-AB566),LN(AB567/AB566)))</f>
        <v/>
      </c>
      <c r="AO567" s="9">
        <f>IF(OR($S567="",$S566=""),"",IF($K$5="diff",(AC567-AC566),LN(AC567/AC566)))</f>
        <v/>
      </c>
      <c r="AR567" s="9">
        <f>IF($AF567="","",$AU$13+$AU$4*AG567+$AU$5*AH567+$AU$6*AI567+$AU$7*AJ567+$AU$8*AK567+$AU$9*AL567+$AU$10*AM567+$AU$11*AN567+$AU$12*AO567)</f>
        <v/>
      </c>
      <c r="AY567" s="10">
        <f>IF(AND((ROW()-7)&gt;=$Q$5,(ROW()-6)&lt;=$Q$3),INDEX(LINEST(OFFSET(AF567,1-$Q$5,0,$Q$5,1),OFFSET(AG567,1-$Q$5,0,$Q$5,9),TRUE,TRUE),1,10)*$Q$4,"")</f>
        <v/>
      </c>
      <c r="AZ567" s="9">
        <f>IF(AND((ROW()-7)&gt;=$Q$5,(ROW()-6)&lt;=$Q$3),INDEX(LINEST(OFFSET(AF567,1-$Q$5,0,$Q$5,1),OFFSET(AG567,1-$Q$5,0,$Q$5,9),TRUE,TRUE),1,9),"")</f>
        <v/>
      </c>
      <c r="BA567" s="9">
        <f>IF(AND((ROW()-7)&gt;=$Q$5,(ROW()-6)&lt;=$Q$3),INDEX(LINEST(OFFSET(AF567,1-$Q$5,0,$Q$5,1),OFFSET(AG567,1-$Q$5,0,$Q$5,9),TRUE,TRUE),1,8),"")</f>
        <v/>
      </c>
      <c r="BB567" s="9">
        <f>IF(AND((ROW()-7)&gt;=$Q$5,(ROW()-6)&lt;=$Q$3),INDEX(LINEST(OFFSET(AF567,1-$Q$5,0,$Q$5,1),OFFSET(AG567,1-$Q$5,0,$Q$5,9),TRUE,TRUE),1,7),"")</f>
        <v/>
      </c>
      <c r="BC567" s="9">
        <f>IF(AND((ROW()-7)&gt;=$Q$5,(ROW()-6)&lt;=$Q$3),INDEX(LINEST(OFFSET(AF567,1-$Q$5,0,$Q$5,1),OFFSET(AG567,1-$Q$5,0,$Q$5,9),TRUE,TRUE),1,6),"")</f>
        <v/>
      </c>
      <c r="BD567" s="9">
        <f>IF(AND((ROW()-7)&gt;=$Q$5,(ROW()-6)&lt;=$Q$3),INDEX(LINEST(OFFSET(AF567,1-$Q$5,0,$Q$5,1),OFFSET(AG567,1-$Q$5,0,$Q$5,9),TRUE,TRUE),1,5),"")</f>
        <v/>
      </c>
      <c r="BE567" s="9">
        <f>IF(AND((ROW()-7)&gt;=$Q$5,(ROW()-6)&lt;=$Q$3),INDEX(LINEST(OFFSET(AF567,1-$Q$5,0,$Q$5,1),OFFSET(AG567,1-$Q$5,0,$Q$5,9),TRUE,TRUE),1,4),"")</f>
        <v/>
      </c>
      <c r="BF567" s="9">
        <f>IF(AND((ROW()-7)&gt;=$Q$5,(ROW()-6)&lt;=$Q$3),INDEX(LINEST(OFFSET(AF567,1-$Q$5,0,$Q$5,1),OFFSET(AG567,1-$Q$5,0,$Q$5,9),TRUE,TRUE),1,3),"")</f>
        <v/>
      </c>
      <c r="BG567" s="9">
        <f>IF(AND((ROW()-7)&gt;=$Q$5,(ROW()-6)&lt;=$Q$3),INDEX(LINEST(OFFSET(AF567,1-$Q$5,0,$Q$5,1),OFFSET(AG567,1-$Q$5,0,$Q$5,9),TRUE,TRUE),1,2),"")</f>
        <v/>
      </c>
      <c r="BH567" s="9">
        <f>IF(AND((ROW()-7)&gt;=$Q$5,(ROW()-6)&lt;=$Q$3),INDEX(LINEST(OFFSET(AF567,1-$Q$5,0,$Q$5,1),OFFSET(AG567,1-$Q$5,0,$Q$5,9),TRUE,TRUE),1,1),"")</f>
        <v/>
      </c>
      <c r="BI567" s="10">
        <f>IF(AND((ROW()-7)&gt;=$Q$5,(ROW()-6)&lt;=$Q$3),INDEX(LINEST(OFFSET(AF567,1-$Q$5,0,$Q$5,1),OFFSET(AG567,1-$Q$5,0,$Q$5,9),TRUE,TRUE),3,1),"")</f>
        <v/>
      </c>
      <c r="BL567" s="9">
        <f>IF(AND((ROW()-6)&lt;=$Q$3,ISNUMBER(AY566)),AY566/$Q$4+AZ566*AG567+BA566*AH567+BB566*AI567+BC566*AJ567+BD566*AK567+BE566*AL567+BF566*AM567+BG566*AN567+BH566*AO567,"")</f>
        <v/>
      </c>
      <c r="BM567">
        <f>IF(ISNUMBER(BL567),AVERAGE(OFFSET(AF566,1-$Q$5,0,$Q$5,1)),"")</f>
        <v/>
      </c>
      <c r="BN567">
        <f>IF(ISNUMBER(BL567),(AF567-BL567)^2,"")</f>
        <v/>
      </c>
      <c r="BO567">
        <f>IF(ISNUMBER(BL567),AF567^2,"")</f>
        <v/>
      </c>
      <c r="BP567">
        <f>IF(ISNUMBER(BL567),(AF567-BM567)^2,"")</f>
        <v/>
      </c>
    </row>
    <row r="568">
      <c r="O568">
        <f>IF($R568="","",IF($Q$1="Weekly",INT(($R568-2)/7),IF($Q$1="Quarterly",YEAR($R568)*4+ROUNDUP(MONTH($R568)/3),YEAR($R568)*12+MONTH($R568))))</f>
        <v/>
      </c>
      <c r="P568">
        <f>IF($R568="","",IF($R569="",1,IF($O568&lt;&gt;$O569,1,0)))</f>
        <v/>
      </c>
      <c r="Q568">
        <f>IF($P568=1,SUM($P$7:$P568),"")</f>
        <v/>
      </c>
      <c r="R568">
        <f>IF($A568="","",IF(ISNUMBER($A568),$A568,IFERROR(DATEVALUE($A568),NA())))</f>
        <v/>
      </c>
      <c r="S568" s="7">
        <f>IFERROR(INDEX($R$7:$R$60000,MATCH(ROW()-6,$Q$7:$Q$60000,0)),"")</f>
        <v/>
      </c>
      <c r="T568">
        <f>IFERROR(INDEX($B$7:$B$60000,MATCH(ROW()-6,$Q$7:$Q$60000,0))*1,"")</f>
        <v/>
      </c>
      <c r="U568">
        <f>IFERROR(INDEX($C$7:$C$60000,MATCH(ROW()-6,$Q$7:$Q$60000,0))*1,"")</f>
        <v/>
      </c>
      <c r="V568">
        <f>IFERROR(INDEX($D$7:$D$60000,MATCH(ROW()-6,$Q$7:$Q$60000,0))*1,"")</f>
        <v/>
      </c>
      <c r="W568">
        <f>IFERROR(INDEX($E$7:$E$60000,MATCH(ROW()-6,$Q$7:$Q$60000,0))*1,"")</f>
        <v/>
      </c>
      <c r="X568">
        <f>IFERROR(INDEX($F$7:$F$60000,MATCH(ROW()-6,$Q$7:$Q$60000,0))*1,"")</f>
        <v/>
      </c>
      <c r="Y568">
        <f>IFERROR(INDEX($G$7:$G$60000,MATCH(ROW()-6,$Q$7:$Q$60000,0))*1,"")</f>
        <v/>
      </c>
      <c r="Z568">
        <f>IFERROR(INDEX($H$7:$H$60000,MATCH(ROW()-6,$Q$7:$Q$60000,0))*1,"")</f>
        <v/>
      </c>
      <c r="AA568">
        <f>IFERROR(INDEX($I$7:$I$60000,MATCH(ROW()-6,$Q$7:$Q$60000,0))*1,"")</f>
        <v/>
      </c>
      <c r="AB568">
        <f>IFERROR(INDEX($J$7:$J$60000,MATCH(ROW()-6,$Q$7:$Q$60000,0))*1,"")</f>
        <v/>
      </c>
      <c r="AC568">
        <f>IFERROR(INDEX($K$7:$K$60000,MATCH(ROW()-6,$Q$7:$Q$60000,0))*1,"")</f>
        <v/>
      </c>
      <c r="AF568" s="9">
        <f>IF(OR($S568="",$S567=""),"",IF($B$5="diff",($T568-$T567),LN($T568/$T567)))</f>
        <v/>
      </c>
      <c r="AG568" s="9">
        <f>IF(OR($S568="",$S567=""),"",IF($C$5="diff",(U568-U567),LN(U568/U567)))</f>
        <v/>
      </c>
      <c r="AH568" s="9">
        <f>IF(OR($S568="",$S567=""),"",IF($D$5="diff",(V568-V567),LN(V568/V567)))</f>
        <v/>
      </c>
      <c r="AI568" s="9">
        <f>IF(OR($S568="",$S567=""),"",IF($E$5="diff",(W568-W567),LN(W568/W567)))</f>
        <v/>
      </c>
      <c r="AJ568" s="9">
        <f>IF(OR($S568="",$S567=""),"",IF($F$5="diff",(X568-X567),LN(X568/X567)))</f>
        <v/>
      </c>
      <c r="AK568" s="9">
        <f>IF(OR($S568="",$S567=""),"",IF($G$5="diff",(Y568-Y567),LN(Y568/Y567)))</f>
        <v/>
      </c>
      <c r="AL568" s="9">
        <f>IF(OR($S568="",$S567=""),"",IF($H$5="diff",(Z568-Z567),LN(Z568/Z567)))</f>
        <v/>
      </c>
      <c r="AM568" s="9">
        <f>IF(OR($S568="",$S567=""),"",IF($I$5="diff",(AA568-AA567),LN(AA568/AA567)))</f>
        <v/>
      </c>
      <c r="AN568" s="9">
        <f>IF(OR($S568="",$S567=""),"",IF($J$5="diff",(AB568-AB567),LN(AB568/AB567)))</f>
        <v/>
      </c>
      <c r="AO568" s="9">
        <f>IF(OR($S568="",$S567=""),"",IF($K$5="diff",(AC568-AC567),LN(AC568/AC567)))</f>
        <v/>
      </c>
      <c r="AR568" s="9">
        <f>IF($AF568="","",$AU$13+$AU$4*AG568+$AU$5*AH568+$AU$6*AI568+$AU$7*AJ568+$AU$8*AK568+$AU$9*AL568+$AU$10*AM568+$AU$11*AN568+$AU$12*AO568)</f>
        <v/>
      </c>
      <c r="AY568" s="10">
        <f>IF(AND((ROW()-7)&gt;=$Q$5,(ROW()-6)&lt;=$Q$3),INDEX(LINEST(OFFSET(AF568,1-$Q$5,0,$Q$5,1),OFFSET(AG568,1-$Q$5,0,$Q$5,9),TRUE,TRUE),1,10)*$Q$4,"")</f>
        <v/>
      </c>
      <c r="AZ568" s="9">
        <f>IF(AND((ROW()-7)&gt;=$Q$5,(ROW()-6)&lt;=$Q$3),INDEX(LINEST(OFFSET(AF568,1-$Q$5,0,$Q$5,1),OFFSET(AG568,1-$Q$5,0,$Q$5,9),TRUE,TRUE),1,9),"")</f>
        <v/>
      </c>
      <c r="BA568" s="9">
        <f>IF(AND((ROW()-7)&gt;=$Q$5,(ROW()-6)&lt;=$Q$3),INDEX(LINEST(OFFSET(AF568,1-$Q$5,0,$Q$5,1),OFFSET(AG568,1-$Q$5,0,$Q$5,9),TRUE,TRUE),1,8),"")</f>
        <v/>
      </c>
      <c r="BB568" s="9">
        <f>IF(AND((ROW()-7)&gt;=$Q$5,(ROW()-6)&lt;=$Q$3),INDEX(LINEST(OFFSET(AF568,1-$Q$5,0,$Q$5,1),OFFSET(AG568,1-$Q$5,0,$Q$5,9),TRUE,TRUE),1,7),"")</f>
        <v/>
      </c>
      <c r="BC568" s="9">
        <f>IF(AND((ROW()-7)&gt;=$Q$5,(ROW()-6)&lt;=$Q$3),INDEX(LINEST(OFFSET(AF568,1-$Q$5,0,$Q$5,1),OFFSET(AG568,1-$Q$5,0,$Q$5,9),TRUE,TRUE),1,6),"")</f>
        <v/>
      </c>
      <c r="BD568" s="9">
        <f>IF(AND((ROW()-7)&gt;=$Q$5,(ROW()-6)&lt;=$Q$3),INDEX(LINEST(OFFSET(AF568,1-$Q$5,0,$Q$5,1),OFFSET(AG568,1-$Q$5,0,$Q$5,9),TRUE,TRUE),1,5),"")</f>
        <v/>
      </c>
      <c r="BE568" s="9">
        <f>IF(AND((ROW()-7)&gt;=$Q$5,(ROW()-6)&lt;=$Q$3),INDEX(LINEST(OFFSET(AF568,1-$Q$5,0,$Q$5,1),OFFSET(AG568,1-$Q$5,0,$Q$5,9),TRUE,TRUE),1,4),"")</f>
        <v/>
      </c>
      <c r="BF568" s="9">
        <f>IF(AND((ROW()-7)&gt;=$Q$5,(ROW()-6)&lt;=$Q$3),INDEX(LINEST(OFFSET(AF568,1-$Q$5,0,$Q$5,1),OFFSET(AG568,1-$Q$5,0,$Q$5,9),TRUE,TRUE),1,3),"")</f>
        <v/>
      </c>
      <c r="BG568" s="9">
        <f>IF(AND((ROW()-7)&gt;=$Q$5,(ROW()-6)&lt;=$Q$3),INDEX(LINEST(OFFSET(AF568,1-$Q$5,0,$Q$5,1),OFFSET(AG568,1-$Q$5,0,$Q$5,9),TRUE,TRUE),1,2),"")</f>
        <v/>
      </c>
      <c r="BH568" s="9">
        <f>IF(AND((ROW()-7)&gt;=$Q$5,(ROW()-6)&lt;=$Q$3),INDEX(LINEST(OFFSET(AF568,1-$Q$5,0,$Q$5,1),OFFSET(AG568,1-$Q$5,0,$Q$5,9),TRUE,TRUE),1,1),"")</f>
        <v/>
      </c>
      <c r="BI568" s="10">
        <f>IF(AND((ROW()-7)&gt;=$Q$5,(ROW()-6)&lt;=$Q$3),INDEX(LINEST(OFFSET(AF568,1-$Q$5,0,$Q$5,1),OFFSET(AG568,1-$Q$5,0,$Q$5,9),TRUE,TRUE),3,1),"")</f>
        <v/>
      </c>
      <c r="BL568" s="9">
        <f>IF(AND((ROW()-6)&lt;=$Q$3,ISNUMBER(AY567)),AY567/$Q$4+AZ567*AG568+BA567*AH568+BB567*AI568+BC567*AJ568+BD567*AK568+BE567*AL568+BF567*AM568+BG567*AN568+BH567*AO568,"")</f>
        <v/>
      </c>
      <c r="BM568">
        <f>IF(ISNUMBER(BL568),AVERAGE(OFFSET(AF567,1-$Q$5,0,$Q$5,1)),"")</f>
        <v/>
      </c>
      <c r="BN568">
        <f>IF(ISNUMBER(BL568),(AF568-BL568)^2,"")</f>
        <v/>
      </c>
      <c r="BO568">
        <f>IF(ISNUMBER(BL568),AF568^2,"")</f>
        <v/>
      </c>
      <c r="BP568">
        <f>IF(ISNUMBER(BL568),(AF568-BM568)^2,"")</f>
        <v/>
      </c>
    </row>
    <row r="569">
      <c r="O569">
        <f>IF($R569="","",IF($Q$1="Weekly",INT(($R569-2)/7),IF($Q$1="Quarterly",YEAR($R569)*4+ROUNDUP(MONTH($R569)/3),YEAR($R569)*12+MONTH($R569))))</f>
        <v/>
      </c>
      <c r="P569">
        <f>IF($R569="","",IF($R570="",1,IF($O569&lt;&gt;$O570,1,0)))</f>
        <v/>
      </c>
      <c r="Q569">
        <f>IF($P569=1,SUM($P$7:$P569),"")</f>
        <v/>
      </c>
      <c r="R569">
        <f>IF($A569="","",IF(ISNUMBER($A569),$A569,IFERROR(DATEVALUE($A569),NA())))</f>
        <v/>
      </c>
      <c r="S569" s="7">
        <f>IFERROR(INDEX($R$7:$R$60000,MATCH(ROW()-6,$Q$7:$Q$60000,0)),"")</f>
        <v/>
      </c>
      <c r="T569">
        <f>IFERROR(INDEX($B$7:$B$60000,MATCH(ROW()-6,$Q$7:$Q$60000,0))*1,"")</f>
        <v/>
      </c>
      <c r="U569">
        <f>IFERROR(INDEX($C$7:$C$60000,MATCH(ROW()-6,$Q$7:$Q$60000,0))*1,"")</f>
        <v/>
      </c>
      <c r="V569">
        <f>IFERROR(INDEX($D$7:$D$60000,MATCH(ROW()-6,$Q$7:$Q$60000,0))*1,"")</f>
        <v/>
      </c>
      <c r="W569">
        <f>IFERROR(INDEX($E$7:$E$60000,MATCH(ROW()-6,$Q$7:$Q$60000,0))*1,"")</f>
        <v/>
      </c>
      <c r="X569">
        <f>IFERROR(INDEX($F$7:$F$60000,MATCH(ROW()-6,$Q$7:$Q$60000,0))*1,"")</f>
        <v/>
      </c>
      <c r="Y569">
        <f>IFERROR(INDEX($G$7:$G$60000,MATCH(ROW()-6,$Q$7:$Q$60000,0))*1,"")</f>
        <v/>
      </c>
      <c r="Z569">
        <f>IFERROR(INDEX($H$7:$H$60000,MATCH(ROW()-6,$Q$7:$Q$60000,0))*1,"")</f>
        <v/>
      </c>
      <c r="AA569">
        <f>IFERROR(INDEX($I$7:$I$60000,MATCH(ROW()-6,$Q$7:$Q$60000,0))*1,"")</f>
        <v/>
      </c>
      <c r="AB569">
        <f>IFERROR(INDEX($J$7:$J$60000,MATCH(ROW()-6,$Q$7:$Q$60000,0))*1,"")</f>
        <v/>
      </c>
      <c r="AC569">
        <f>IFERROR(INDEX($K$7:$K$60000,MATCH(ROW()-6,$Q$7:$Q$60000,0))*1,"")</f>
        <v/>
      </c>
      <c r="AF569" s="9">
        <f>IF(OR($S569="",$S568=""),"",IF($B$5="diff",($T569-$T568),LN($T569/$T568)))</f>
        <v/>
      </c>
      <c r="AG569" s="9">
        <f>IF(OR($S569="",$S568=""),"",IF($C$5="diff",(U569-U568),LN(U569/U568)))</f>
        <v/>
      </c>
      <c r="AH569" s="9">
        <f>IF(OR($S569="",$S568=""),"",IF($D$5="diff",(V569-V568),LN(V569/V568)))</f>
        <v/>
      </c>
      <c r="AI569" s="9">
        <f>IF(OR($S569="",$S568=""),"",IF($E$5="diff",(W569-W568),LN(W569/W568)))</f>
        <v/>
      </c>
      <c r="AJ569" s="9">
        <f>IF(OR($S569="",$S568=""),"",IF($F$5="diff",(X569-X568),LN(X569/X568)))</f>
        <v/>
      </c>
      <c r="AK569" s="9">
        <f>IF(OR($S569="",$S568=""),"",IF($G$5="diff",(Y569-Y568),LN(Y569/Y568)))</f>
        <v/>
      </c>
      <c r="AL569" s="9">
        <f>IF(OR($S569="",$S568=""),"",IF($H$5="diff",(Z569-Z568),LN(Z569/Z568)))</f>
        <v/>
      </c>
      <c r="AM569" s="9">
        <f>IF(OR($S569="",$S568=""),"",IF($I$5="diff",(AA569-AA568),LN(AA569/AA568)))</f>
        <v/>
      </c>
      <c r="AN569" s="9">
        <f>IF(OR($S569="",$S568=""),"",IF($J$5="diff",(AB569-AB568),LN(AB569/AB568)))</f>
        <v/>
      </c>
      <c r="AO569" s="9">
        <f>IF(OR($S569="",$S568=""),"",IF($K$5="diff",(AC569-AC568),LN(AC569/AC568)))</f>
        <v/>
      </c>
      <c r="AR569" s="9">
        <f>IF($AF569="","",$AU$13+$AU$4*AG569+$AU$5*AH569+$AU$6*AI569+$AU$7*AJ569+$AU$8*AK569+$AU$9*AL569+$AU$10*AM569+$AU$11*AN569+$AU$12*AO569)</f>
        <v/>
      </c>
      <c r="AY569" s="10">
        <f>IF(AND((ROW()-7)&gt;=$Q$5,(ROW()-6)&lt;=$Q$3),INDEX(LINEST(OFFSET(AF569,1-$Q$5,0,$Q$5,1),OFFSET(AG569,1-$Q$5,0,$Q$5,9),TRUE,TRUE),1,10)*$Q$4,"")</f>
        <v/>
      </c>
      <c r="AZ569" s="9">
        <f>IF(AND((ROW()-7)&gt;=$Q$5,(ROW()-6)&lt;=$Q$3),INDEX(LINEST(OFFSET(AF569,1-$Q$5,0,$Q$5,1),OFFSET(AG569,1-$Q$5,0,$Q$5,9),TRUE,TRUE),1,9),"")</f>
        <v/>
      </c>
      <c r="BA569" s="9">
        <f>IF(AND((ROW()-7)&gt;=$Q$5,(ROW()-6)&lt;=$Q$3),INDEX(LINEST(OFFSET(AF569,1-$Q$5,0,$Q$5,1),OFFSET(AG569,1-$Q$5,0,$Q$5,9),TRUE,TRUE),1,8),"")</f>
        <v/>
      </c>
      <c r="BB569" s="9">
        <f>IF(AND((ROW()-7)&gt;=$Q$5,(ROW()-6)&lt;=$Q$3),INDEX(LINEST(OFFSET(AF569,1-$Q$5,0,$Q$5,1),OFFSET(AG569,1-$Q$5,0,$Q$5,9),TRUE,TRUE),1,7),"")</f>
        <v/>
      </c>
      <c r="BC569" s="9">
        <f>IF(AND((ROW()-7)&gt;=$Q$5,(ROW()-6)&lt;=$Q$3),INDEX(LINEST(OFFSET(AF569,1-$Q$5,0,$Q$5,1),OFFSET(AG569,1-$Q$5,0,$Q$5,9),TRUE,TRUE),1,6),"")</f>
        <v/>
      </c>
      <c r="BD569" s="9">
        <f>IF(AND((ROW()-7)&gt;=$Q$5,(ROW()-6)&lt;=$Q$3),INDEX(LINEST(OFFSET(AF569,1-$Q$5,0,$Q$5,1),OFFSET(AG569,1-$Q$5,0,$Q$5,9),TRUE,TRUE),1,5),"")</f>
        <v/>
      </c>
      <c r="BE569" s="9">
        <f>IF(AND((ROW()-7)&gt;=$Q$5,(ROW()-6)&lt;=$Q$3),INDEX(LINEST(OFFSET(AF569,1-$Q$5,0,$Q$5,1),OFFSET(AG569,1-$Q$5,0,$Q$5,9),TRUE,TRUE),1,4),"")</f>
        <v/>
      </c>
      <c r="BF569" s="9">
        <f>IF(AND((ROW()-7)&gt;=$Q$5,(ROW()-6)&lt;=$Q$3),INDEX(LINEST(OFFSET(AF569,1-$Q$5,0,$Q$5,1),OFFSET(AG569,1-$Q$5,0,$Q$5,9),TRUE,TRUE),1,3),"")</f>
        <v/>
      </c>
      <c r="BG569" s="9">
        <f>IF(AND((ROW()-7)&gt;=$Q$5,(ROW()-6)&lt;=$Q$3),INDEX(LINEST(OFFSET(AF569,1-$Q$5,0,$Q$5,1),OFFSET(AG569,1-$Q$5,0,$Q$5,9),TRUE,TRUE),1,2),"")</f>
        <v/>
      </c>
      <c r="BH569" s="9">
        <f>IF(AND((ROW()-7)&gt;=$Q$5,(ROW()-6)&lt;=$Q$3),INDEX(LINEST(OFFSET(AF569,1-$Q$5,0,$Q$5,1),OFFSET(AG569,1-$Q$5,0,$Q$5,9),TRUE,TRUE),1,1),"")</f>
        <v/>
      </c>
      <c r="BI569" s="10">
        <f>IF(AND((ROW()-7)&gt;=$Q$5,(ROW()-6)&lt;=$Q$3),INDEX(LINEST(OFFSET(AF569,1-$Q$5,0,$Q$5,1),OFFSET(AG569,1-$Q$5,0,$Q$5,9),TRUE,TRUE),3,1),"")</f>
        <v/>
      </c>
      <c r="BL569" s="9">
        <f>IF(AND((ROW()-6)&lt;=$Q$3,ISNUMBER(AY568)),AY568/$Q$4+AZ568*AG569+BA568*AH569+BB568*AI569+BC568*AJ569+BD568*AK569+BE568*AL569+BF568*AM569+BG568*AN569+BH568*AO569,"")</f>
        <v/>
      </c>
      <c r="BM569">
        <f>IF(ISNUMBER(BL569),AVERAGE(OFFSET(AF568,1-$Q$5,0,$Q$5,1)),"")</f>
        <v/>
      </c>
      <c r="BN569">
        <f>IF(ISNUMBER(BL569),(AF569-BL569)^2,"")</f>
        <v/>
      </c>
      <c r="BO569">
        <f>IF(ISNUMBER(BL569),AF569^2,"")</f>
        <v/>
      </c>
      <c r="BP569">
        <f>IF(ISNUMBER(BL569),(AF569-BM569)^2,"")</f>
        <v/>
      </c>
    </row>
    <row r="570">
      <c r="O570">
        <f>IF($R570="","",IF($Q$1="Weekly",INT(($R570-2)/7),IF($Q$1="Quarterly",YEAR($R570)*4+ROUNDUP(MONTH($R570)/3),YEAR($R570)*12+MONTH($R570))))</f>
        <v/>
      </c>
      <c r="P570">
        <f>IF($R570="","",IF($R571="",1,IF($O570&lt;&gt;$O571,1,0)))</f>
        <v/>
      </c>
      <c r="Q570">
        <f>IF($P570=1,SUM($P$7:$P570),"")</f>
        <v/>
      </c>
      <c r="R570">
        <f>IF($A570="","",IF(ISNUMBER($A570),$A570,IFERROR(DATEVALUE($A570),NA())))</f>
        <v/>
      </c>
      <c r="S570" s="7">
        <f>IFERROR(INDEX($R$7:$R$60000,MATCH(ROW()-6,$Q$7:$Q$60000,0)),"")</f>
        <v/>
      </c>
      <c r="T570">
        <f>IFERROR(INDEX($B$7:$B$60000,MATCH(ROW()-6,$Q$7:$Q$60000,0))*1,"")</f>
        <v/>
      </c>
      <c r="U570">
        <f>IFERROR(INDEX($C$7:$C$60000,MATCH(ROW()-6,$Q$7:$Q$60000,0))*1,"")</f>
        <v/>
      </c>
      <c r="V570">
        <f>IFERROR(INDEX($D$7:$D$60000,MATCH(ROW()-6,$Q$7:$Q$60000,0))*1,"")</f>
        <v/>
      </c>
      <c r="W570">
        <f>IFERROR(INDEX($E$7:$E$60000,MATCH(ROW()-6,$Q$7:$Q$60000,0))*1,"")</f>
        <v/>
      </c>
      <c r="X570">
        <f>IFERROR(INDEX($F$7:$F$60000,MATCH(ROW()-6,$Q$7:$Q$60000,0))*1,"")</f>
        <v/>
      </c>
      <c r="Y570">
        <f>IFERROR(INDEX($G$7:$G$60000,MATCH(ROW()-6,$Q$7:$Q$60000,0))*1,"")</f>
        <v/>
      </c>
      <c r="Z570">
        <f>IFERROR(INDEX($H$7:$H$60000,MATCH(ROW()-6,$Q$7:$Q$60000,0))*1,"")</f>
        <v/>
      </c>
      <c r="AA570">
        <f>IFERROR(INDEX($I$7:$I$60000,MATCH(ROW()-6,$Q$7:$Q$60000,0))*1,"")</f>
        <v/>
      </c>
      <c r="AB570">
        <f>IFERROR(INDEX($J$7:$J$60000,MATCH(ROW()-6,$Q$7:$Q$60000,0))*1,"")</f>
        <v/>
      </c>
      <c r="AC570">
        <f>IFERROR(INDEX($K$7:$K$60000,MATCH(ROW()-6,$Q$7:$Q$60000,0))*1,"")</f>
        <v/>
      </c>
      <c r="AF570" s="9">
        <f>IF(OR($S570="",$S569=""),"",IF($B$5="diff",($T570-$T569),LN($T570/$T569)))</f>
        <v/>
      </c>
      <c r="AG570" s="9">
        <f>IF(OR($S570="",$S569=""),"",IF($C$5="diff",(U570-U569),LN(U570/U569)))</f>
        <v/>
      </c>
      <c r="AH570" s="9">
        <f>IF(OR($S570="",$S569=""),"",IF($D$5="diff",(V570-V569),LN(V570/V569)))</f>
        <v/>
      </c>
      <c r="AI570" s="9">
        <f>IF(OR($S570="",$S569=""),"",IF($E$5="diff",(W570-W569),LN(W570/W569)))</f>
        <v/>
      </c>
      <c r="AJ570" s="9">
        <f>IF(OR($S570="",$S569=""),"",IF($F$5="diff",(X570-X569),LN(X570/X569)))</f>
        <v/>
      </c>
      <c r="AK570" s="9">
        <f>IF(OR($S570="",$S569=""),"",IF($G$5="diff",(Y570-Y569),LN(Y570/Y569)))</f>
        <v/>
      </c>
      <c r="AL570" s="9">
        <f>IF(OR($S570="",$S569=""),"",IF($H$5="diff",(Z570-Z569),LN(Z570/Z569)))</f>
        <v/>
      </c>
      <c r="AM570" s="9">
        <f>IF(OR($S570="",$S569=""),"",IF($I$5="diff",(AA570-AA569),LN(AA570/AA569)))</f>
        <v/>
      </c>
      <c r="AN570" s="9">
        <f>IF(OR($S570="",$S569=""),"",IF($J$5="diff",(AB570-AB569),LN(AB570/AB569)))</f>
        <v/>
      </c>
      <c r="AO570" s="9">
        <f>IF(OR($S570="",$S569=""),"",IF($K$5="diff",(AC570-AC569),LN(AC570/AC569)))</f>
        <v/>
      </c>
      <c r="AR570" s="9">
        <f>IF($AF570="","",$AU$13+$AU$4*AG570+$AU$5*AH570+$AU$6*AI570+$AU$7*AJ570+$AU$8*AK570+$AU$9*AL570+$AU$10*AM570+$AU$11*AN570+$AU$12*AO570)</f>
        <v/>
      </c>
      <c r="AY570" s="10">
        <f>IF(AND((ROW()-7)&gt;=$Q$5,(ROW()-6)&lt;=$Q$3),INDEX(LINEST(OFFSET(AF570,1-$Q$5,0,$Q$5,1),OFFSET(AG570,1-$Q$5,0,$Q$5,9),TRUE,TRUE),1,10)*$Q$4,"")</f>
        <v/>
      </c>
      <c r="AZ570" s="9">
        <f>IF(AND((ROW()-7)&gt;=$Q$5,(ROW()-6)&lt;=$Q$3),INDEX(LINEST(OFFSET(AF570,1-$Q$5,0,$Q$5,1),OFFSET(AG570,1-$Q$5,0,$Q$5,9),TRUE,TRUE),1,9),"")</f>
        <v/>
      </c>
      <c r="BA570" s="9">
        <f>IF(AND((ROW()-7)&gt;=$Q$5,(ROW()-6)&lt;=$Q$3),INDEX(LINEST(OFFSET(AF570,1-$Q$5,0,$Q$5,1),OFFSET(AG570,1-$Q$5,0,$Q$5,9),TRUE,TRUE),1,8),"")</f>
        <v/>
      </c>
      <c r="BB570" s="9">
        <f>IF(AND((ROW()-7)&gt;=$Q$5,(ROW()-6)&lt;=$Q$3),INDEX(LINEST(OFFSET(AF570,1-$Q$5,0,$Q$5,1),OFFSET(AG570,1-$Q$5,0,$Q$5,9),TRUE,TRUE),1,7),"")</f>
        <v/>
      </c>
      <c r="BC570" s="9">
        <f>IF(AND((ROW()-7)&gt;=$Q$5,(ROW()-6)&lt;=$Q$3),INDEX(LINEST(OFFSET(AF570,1-$Q$5,0,$Q$5,1),OFFSET(AG570,1-$Q$5,0,$Q$5,9),TRUE,TRUE),1,6),"")</f>
        <v/>
      </c>
      <c r="BD570" s="9">
        <f>IF(AND((ROW()-7)&gt;=$Q$5,(ROW()-6)&lt;=$Q$3),INDEX(LINEST(OFFSET(AF570,1-$Q$5,0,$Q$5,1),OFFSET(AG570,1-$Q$5,0,$Q$5,9),TRUE,TRUE),1,5),"")</f>
        <v/>
      </c>
      <c r="BE570" s="9">
        <f>IF(AND((ROW()-7)&gt;=$Q$5,(ROW()-6)&lt;=$Q$3),INDEX(LINEST(OFFSET(AF570,1-$Q$5,0,$Q$5,1),OFFSET(AG570,1-$Q$5,0,$Q$5,9),TRUE,TRUE),1,4),"")</f>
        <v/>
      </c>
      <c r="BF570" s="9">
        <f>IF(AND((ROW()-7)&gt;=$Q$5,(ROW()-6)&lt;=$Q$3),INDEX(LINEST(OFFSET(AF570,1-$Q$5,0,$Q$5,1),OFFSET(AG570,1-$Q$5,0,$Q$5,9),TRUE,TRUE),1,3),"")</f>
        <v/>
      </c>
      <c r="BG570" s="9">
        <f>IF(AND((ROW()-7)&gt;=$Q$5,(ROW()-6)&lt;=$Q$3),INDEX(LINEST(OFFSET(AF570,1-$Q$5,0,$Q$5,1),OFFSET(AG570,1-$Q$5,0,$Q$5,9),TRUE,TRUE),1,2),"")</f>
        <v/>
      </c>
      <c r="BH570" s="9">
        <f>IF(AND((ROW()-7)&gt;=$Q$5,(ROW()-6)&lt;=$Q$3),INDEX(LINEST(OFFSET(AF570,1-$Q$5,0,$Q$5,1),OFFSET(AG570,1-$Q$5,0,$Q$5,9),TRUE,TRUE),1,1),"")</f>
        <v/>
      </c>
      <c r="BI570" s="10">
        <f>IF(AND((ROW()-7)&gt;=$Q$5,(ROW()-6)&lt;=$Q$3),INDEX(LINEST(OFFSET(AF570,1-$Q$5,0,$Q$5,1),OFFSET(AG570,1-$Q$5,0,$Q$5,9),TRUE,TRUE),3,1),"")</f>
        <v/>
      </c>
      <c r="BL570" s="9">
        <f>IF(AND((ROW()-6)&lt;=$Q$3,ISNUMBER(AY569)),AY569/$Q$4+AZ569*AG570+BA569*AH570+BB569*AI570+BC569*AJ570+BD569*AK570+BE569*AL570+BF569*AM570+BG569*AN570+BH569*AO570,"")</f>
        <v/>
      </c>
      <c r="BM570">
        <f>IF(ISNUMBER(BL570),AVERAGE(OFFSET(AF569,1-$Q$5,0,$Q$5,1)),"")</f>
        <v/>
      </c>
      <c r="BN570">
        <f>IF(ISNUMBER(BL570),(AF570-BL570)^2,"")</f>
        <v/>
      </c>
      <c r="BO570">
        <f>IF(ISNUMBER(BL570),AF570^2,"")</f>
        <v/>
      </c>
      <c r="BP570">
        <f>IF(ISNUMBER(BL570),(AF570-BM570)^2,"")</f>
        <v/>
      </c>
    </row>
    <row r="571">
      <c r="O571">
        <f>IF($R571="","",IF($Q$1="Weekly",INT(($R571-2)/7),IF($Q$1="Quarterly",YEAR($R571)*4+ROUNDUP(MONTH($R571)/3),YEAR($R571)*12+MONTH($R571))))</f>
        <v/>
      </c>
      <c r="P571">
        <f>IF($R571="","",IF($R572="",1,IF($O571&lt;&gt;$O572,1,0)))</f>
        <v/>
      </c>
      <c r="Q571">
        <f>IF($P571=1,SUM($P$7:$P571),"")</f>
        <v/>
      </c>
      <c r="R571">
        <f>IF($A571="","",IF(ISNUMBER($A571),$A571,IFERROR(DATEVALUE($A571),NA())))</f>
        <v/>
      </c>
      <c r="S571" s="7">
        <f>IFERROR(INDEX($R$7:$R$60000,MATCH(ROW()-6,$Q$7:$Q$60000,0)),"")</f>
        <v/>
      </c>
      <c r="T571">
        <f>IFERROR(INDEX($B$7:$B$60000,MATCH(ROW()-6,$Q$7:$Q$60000,0))*1,"")</f>
        <v/>
      </c>
      <c r="U571">
        <f>IFERROR(INDEX($C$7:$C$60000,MATCH(ROW()-6,$Q$7:$Q$60000,0))*1,"")</f>
        <v/>
      </c>
      <c r="V571">
        <f>IFERROR(INDEX($D$7:$D$60000,MATCH(ROW()-6,$Q$7:$Q$60000,0))*1,"")</f>
        <v/>
      </c>
      <c r="W571">
        <f>IFERROR(INDEX($E$7:$E$60000,MATCH(ROW()-6,$Q$7:$Q$60000,0))*1,"")</f>
        <v/>
      </c>
      <c r="X571">
        <f>IFERROR(INDEX($F$7:$F$60000,MATCH(ROW()-6,$Q$7:$Q$60000,0))*1,"")</f>
        <v/>
      </c>
      <c r="Y571">
        <f>IFERROR(INDEX($G$7:$G$60000,MATCH(ROW()-6,$Q$7:$Q$60000,0))*1,"")</f>
        <v/>
      </c>
      <c r="Z571">
        <f>IFERROR(INDEX($H$7:$H$60000,MATCH(ROW()-6,$Q$7:$Q$60000,0))*1,"")</f>
        <v/>
      </c>
      <c r="AA571">
        <f>IFERROR(INDEX($I$7:$I$60000,MATCH(ROW()-6,$Q$7:$Q$60000,0))*1,"")</f>
        <v/>
      </c>
      <c r="AB571">
        <f>IFERROR(INDEX($J$7:$J$60000,MATCH(ROW()-6,$Q$7:$Q$60000,0))*1,"")</f>
        <v/>
      </c>
      <c r="AC571">
        <f>IFERROR(INDEX($K$7:$K$60000,MATCH(ROW()-6,$Q$7:$Q$60000,0))*1,"")</f>
        <v/>
      </c>
      <c r="AF571" s="9">
        <f>IF(OR($S571="",$S570=""),"",IF($B$5="diff",($T571-$T570),LN($T571/$T570)))</f>
        <v/>
      </c>
      <c r="AG571" s="9">
        <f>IF(OR($S571="",$S570=""),"",IF($C$5="diff",(U571-U570),LN(U571/U570)))</f>
        <v/>
      </c>
      <c r="AH571" s="9">
        <f>IF(OR($S571="",$S570=""),"",IF($D$5="diff",(V571-V570),LN(V571/V570)))</f>
        <v/>
      </c>
      <c r="AI571" s="9">
        <f>IF(OR($S571="",$S570=""),"",IF($E$5="diff",(W571-W570),LN(W571/W570)))</f>
        <v/>
      </c>
      <c r="AJ571" s="9">
        <f>IF(OR($S571="",$S570=""),"",IF($F$5="diff",(X571-X570),LN(X571/X570)))</f>
        <v/>
      </c>
      <c r="AK571" s="9">
        <f>IF(OR($S571="",$S570=""),"",IF($G$5="diff",(Y571-Y570),LN(Y571/Y570)))</f>
        <v/>
      </c>
      <c r="AL571" s="9">
        <f>IF(OR($S571="",$S570=""),"",IF($H$5="diff",(Z571-Z570),LN(Z571/Z570)))</f>
        <v/>
      </c>
      <c r="AM571" s="9">
        <f>IF(OR($S571="",$S570=""),"",IF($I$5="diff",(AA571-AA570),LN(AA571/AA570)))</f>
        <v/>
      </c>
      <c r="AN571" s="9">
        <f>IF(OR($S571="",$S570=""),"",IF($J$5="diff",(AB571-AB570),LN(AB571/AB570)))</f>
        <v/>
      </c>
      <c r="AO571" s="9">
        <f>IF(OR($S571="",$S570=""),"",IF($K$5="diff",(AC571-AC570),LN(AC571/AC570)))</f>
        <v/>
      </c>
      <c r="AR571" s="9">
        <f>IF($AF571="","",$AU$13+$AU$4*AG571+$AU$5*AH571+$AU$6*AI571+$AU$7*AJ571+$AU$8*AK571+$AU$9*AL571+$AU$10*AM571+$AU$11*AN571+$AU$12*AO571)</f>
        <v/>
      </c>
      <c r="AY571" s="10">
        <f>IF(AND((ROW()-7)&gt;=$Q$5,(ROW()-6)&lt;=$Q$3),INDEX(LINEST(OFFSET(AF571,1-$Q$5,0,$Q$5,1),OFFSET(AG571,1-$Q$5,0,$Q$5,9),TRUE,TRUE),1,10)*$Q$4,"")</f>
        <v/>
      </c>
      <c r="AZ571" s="9">
        <f>IF(AND((ROW()-7)&gt;=$Q$5,(ROW()-6)&lt;=$Q$3),INDEX(LINEST(OFFSET(AF571,1-$Q$5,0,$Q$5,1),OFFSET(AG571,1-$Q$5,0,$Q$5,9),TRUE,TRUE),1,9),"")</f>
        <v/>
      </c>
      <c r="BA571" s="9">
        <f>IF(AND((ROW()-7)&gt;=$Q$5,(ROW()-6)&lt;=$Q$3),INDEX(LINEST(OFFSET(AF571,1-$Q$5,0,$Q$5,1),OFFSET(AG571,1-$Q$5,0,$Q$5,9),TRUE,TRUE),1,8),"")</f>
        <v/>
      </c>
      <c r="BB571" s="9">
        <f>IF(AND((ROW()-7)&gt;=$Q$5,(ROW()-6)&lt;=$Q$3),INDEX(LINEST(OFFSET(AF571,1-$Q$5,0,$Q$5,1),OFFSET(AG571,1-$Q$5,0,$Q$5,9),TRUE,TRUE),1,7),"")</f>
        <v/>
      </c>
      <c r="BC571" s="9">
        <f>IF(AND((ROW()-7)&gt;=$Q$5,(ROW()-6)&lt;=$Q$3),INDEX(LINEST(OFFSET(AF571,1-$Q$5,0,$Q$5,1),OFFSET(AG571,1-$Q$5,0,$Q$5,9),TRUE,TRUE),1,6),"")</f>
        <v/>
      </c>
      <c r="BD571" s="9">
        <f>IF(AND((ROW()-7)&gt;=$Q$5,(ROW()-6)&lt;=$Q$3),INDEX(LINEST(OFFSET(AF571,1-$Q$5,0,$Q$5,1),OFFSET(AG571,1-$Q$5,0,$Q$5,9),TRUE,TRUE),1,5),"")</f>
        <v/>
      </c>
      <c r="BE571" s="9">
        <f>IF(AND((ROW()-7)&gt;=$Q$5,(ROW()-6)&lt;=$Q$3),INDEX(LINEST(OFFSET(AF571,1-$Q$5,0,$Q$5,1),OFFSET(AG571,1-$Q$5,0,$Q$5,9),TRUE,TRUE),1,4),"")</f>
        <v/>
      </c>
      <c r="BF571" s="9">
        <f>IF(AND((ROW()-7)&gt;=$Q$5,(ROW()-6)&lt;=$Q$3),INDEX(LINEST(OFFSET(AF571,1-$Q$5,0,$Q$5,1),OFFSET(AG571,1-$Q$5,0,$Q$5,9),TRUE,TRUE),1,3),"")</f>
        <v/>
      </c>
      <c r="BG571" s="9">
        <f>IF(AND((ROW()-7)&gt;=$Q$5,(ROW()-6)&lt;=$Q$3),INDEX(LINEST(OFFSET(AF571,1-$Q$5,0,$Q$5,1),OFFSET(AG571,1-$Q$5,0,$Q$5,9),TRUE,TRUE),1,2),"")</f>
        <v/>
      </c>
      <c r="BH571" s="9">
        <f>IF(AND((ROW()-7)&gt;=$Q$5,(ROW()-6)&lt;=$Q$3),INDEX(LINEST(OFFSET(AF571,1-$Q$5,0,$Q$5,1),OFFSET(AG571,1-$Q$5,0,$Q$5,9),TRUE,TRUE),1,1),"")</f>
        <v/>
      </c>
      <c r="BI571" s="10">
        <f>IF(AND((ROW()-7)&gt;=$Q$5,(ROW()-6)&lt;=$Q$3),INDEX(LINEST(OFFSET(AF571,1-$Q$5,0,$Q$5,1),OFFSET(AG571,1-$Q$5,0,$Q$5,9),TRUE,TRUE),3,1),"")</f>
        <v/>
      </c>
      <c r="BL571" s="9">
        <f>IF(AND((ROW()-6)&lt;=$Q$3,ISNUMBER(AY570)),AY570/$Q$4+AZ570*AG571+BA570*AH571+BB570*AI571+BC570*AJ571+BD570*AK571+BE570*AL571+BF570*AM571+BG570*AN571+BH570*AO571,"")</f>
        <v/>
      </c>
      <c r="BM571">
        <f>IF(ISNUMBER(BL571),AVERAGE(OFFSET(AF570,1-$Q$5,0,$Q$5,1)),"")</f>
        <v/>
      </c>
      <c r="BN571">
        <f>IF(ISNUMBER(BL571),(AF571-BL571)^2,"")</f>
        <v/>
      </c>
      <c r="BO571">
        <f>IF(ISNUMBER(BL571),AF571^2,"")</f>
        <v/>
      </c>
      <c r="BP571">
        <f>IF(ISNUMBER(BL571),(AF571-BM571)^2,"")</f>
        <v/>
      </c>
    </row>
    <row r="572">
      <c r="O572">
        <f>IF($R572="","",IF($Q$1="Weekly",INT(($R572-2)/7),IF($Q$1="Quarterly",YEAR($R572)*4+ROUNDUP(MONTH($R572)/3),YEAR($R572)*12+MONTH($R572))))</f>
        <v/>
      </c>
      <c r="P572">
        <f>IF($R572="","",IF($R573="",1,IF($O572&lt;&gt;$O573,1,0)))</f>
        <v/>
      </c>
      <c r="Q572">
        <f>IF($P572=1,SUM($P$7:$P572),"")</f>
        <v/>
      </c>
      <c r="R572">
        <f>IF($A572="","",IF(ISNUMBER($A572),$A572,IFERROR(DATEVALUE($A572),NA())))</f>
        <v/>
      </c>
      <c r="S572" s="7">
        <f>IFERROR(INDEX($R$7:$R$60000,MATCH(ROW()-6,$Q$7:$Q$60000,0)),"")</f>
        <v/>
      </c>
      <c r="T572">
        <f>IFERROR(INDEX($B$7:$B$60000,MATCH(ROW()-6,$Q$7:$Q$60000,0))*1,"")</f>
        <v/>
      </c>
      <c r="U572">
        <f>IFERROR(INDEX($C$7:$C$60000,MATCH(ROW()-6,$Q$7:$Q$60000,0))*1,"")</f>
        <v/>
      </c>
      <c r="V572">
        <f>IFERROR(INDEX($D$7:$D$60000,MATCH(ROW()-6,$Q$7:$Q$60000,0))*1,"")</f>
        <v/>
      </c>
      <c r="W572">
        <f>IFERROR(INDEX($E$7:$E$60000,MATCH(ROW()-6,$Q$7:$Q$60000,0))*1,"")</f>
        <v/>
      </c>
      <c r="X572">
        <f>IFERROR(INDEX($F$7:$F$60000,MATCH(ROW()-6,$Q$7:$Q$60000,0))*1,"")</f>
        <v/>
      </c>
      <c r="Y572">
        <f>IFERROR(INDEX($G$7:$G$60000,MATCH(ROW()-6,$Q$7:$Q$60000,0))*1,"")</f>
        <v/>
      </c>
      <c r="Z572">
        <f>IFERROR(INDEX($H$7:$H$60000,MATCH(ROW()-6,$Q$7:$Q$60000,0))*1,"")</f>
        <v/>
      </c>
      <c r="AA572">
        <f>IFERROR(INDEX($I$7:$I$60000,MATCH(ROW()-6,$Q$7:$Q$60000,0))*1,"")</f>
        <v/>
      </c>
      <c r="AB572">
        <f>IFERROR(INDEX($J$7:$J$60000,MATCH(ROW()-6,$Q$7:$Q$60000,0))*1,"")</f>
        <v/>
      </c>
      <c r="AC572">
        <f>IFERROR(INDEX($K$7:$K$60000,MATCH(ROW()-6,$Q$7:$Q$60000,0))*1,"")</f>
        <v/>
      </c>
      <c r="AF572" s="9">
        <f>IF(OR($S572="",$S571=""),"",IF($B$5="diff",($T572-$T571),LN($T572/$T571)))</f>
        <v/>
      </c>
      <c r="AG572" s="9">
        <f>IF(OR($S572="",$S571=""),"",IF($C$5="diff",(U572-U571),LN(U572/U571)))</f>
        <v/>
      </c>
      <c r="AH572" s="9">
        <f>IF(OR($S572="",$S571=""),"",IF($D$5="diff",(V572-V571),LN(V572/V571)))</f>
        <v/>
      </c>
      <c r="AI572" s="9">
        <f>IF(OR($S572="",$S571=""),"",IF($E$5="diff",(W572-W571),LN(W572/W571)))</f>
        <v/>
      </c>
      <c r="AJ572" s="9">
        <f>IF(OR($S572="",$S571=""),"",IF($F$5="diff",(X572-X571),LN(X572/X571)))</f>
        <v/>
      </c>
      <c r="AK572" s="9">
        <f>IF(OR($S572="",$S571=""),"",IF($G$5="diff",(Y572-Y571),LN(Y572/Y571)))</f>
        <v/>
      </c>
      <c r="AL572" s="9">
        <f>IF(OR($S572="",$S571=""),"",IF($H$5="diff",(Z572-Z571),LN(Z572/Z571)))</f>
        <v/>
      </c>
      <c r="AM572" s="9">
        <f>IF(OR($S572="",$S571=""),"",IF($I$5="diff",(AA572-AA571),LN(AA572/AA571)))</f>
        <v/>
      </c>
      <c r="AN572" s="9">
        <f>IF(OR($S572="",$S571=""),"",IF($J$5="diff",(AB572-AB571),LN(AB572/AB571)))</f>
        <v/>
      </c>
      <c r="AO572" s="9">
        <f>IF(OR($S572="",$S571=""),"",IF($K$5="diff",(AC572-AC571),LN(AC572/AC571)))</f>
        <v/>
      </c>
      <c r="AR572" s="9">
        <f>IF($AF572="","",$AU$13+$AU$4*AG572+$AU$5*AH572+$AU$6*AI572+$AU$7*AJ572+$AU$8*AK572+$AU$9*AL572+$AU$10*AM572+$AU$11*AN572+$AU$12*AO572)</f>
        <v/>
      </c>
      <c r="AY572" s="10">
        <f>IF(AND((ROW()-7)&gt;=$Q$5,(ROW()-6)&lt;=$Q$3),INDEX(LINEST(OFFSET(AF572,1-$Q$5,0,$Q$5,1),OFFSET(AG572,1-$Q$5,0,$Q$5,9),TRUE,TRUE),1,10)*$Q$4,"")</f>
        <v/>
      </c>
      <c r="AZ572" s="9">
        <f>IF(AND((ROW()-7)&gt;=$Q$5,(ROW()-6)&lt;=$Q$3),INDEX(LINEST(OFFSET(AF572,1-$Q$5,0,$Q$5,1),OFFSET(AG572,1-$Q$5,0,$Q$5,9),TRUE,TRUE),1,9),"")</f>
        <v/>
      </c>
      <c r="BA572" s="9">
        <f>IF(AND((ROW()-7)&gt;=$Q$5,(ROW()-6)&lt;=$Q$3),INDEX(LINEST(OFFSET(AF572,1-$Q$5,0,$Q$5,1),OFFSET(AG572,1-$Q$5,0,$Q$5,9),TRUE,TRUE),1,8),"")</f>
        <v/>
      </c>
      <c r="BB572" s="9">
        <f>IF(AND((ROW()-7)&gt;=$Q$5,(ROW()-6)&lt;=$Q$3),INDEX(LINEST(OFFSET(AF572,1-$Q$5,0,$Q$5,1),OFFSET(AG572,1-$Q$5,0,$Q$5,9),TRUE,TRUE),1,7),"")</f>
        <v/>
      </c>
      <c r="BC572" s="9">
        <f>IF(AND((ROW()-7)&gt;=$Q$5,(ROW()-6)&lt;=$Q$3),INDEX(LINEST(OFFSET(AF572,1-$Q$5,0,$Q$5,1),OFFSET(AG572,1-$Q$5,0,$Q$5,9),TRUE,TRUE),1,6),"")</f>
        <v/>
      </c>
      <c r="BD572" s="9">
        <f>IF(AND((ROW()-7)&gt;=$Q$5,(ROW()-6)&lt;=$Q$3),INDEX(LINEST(OFFSET(AF572,1-$Q$5,0,$Q$5,1),OFFSET(AG572,1-$Q$5,0,$Q$5,9),TRUE,TRUE),1,5),"")</f>
        <v/>
      </c>
      <c r="BE572" s="9">
        <f>IF(AND((ROW()-7)&gt;=$Q$5,(ROW()-6)&lt;=$Q$3),INDEX(LINEST(OFFSET(AF572,1-$Q$5,0,$Q$5,1),OFFSET(AG572,1-$Q$5,0,$Q$5,9),TRUE,TRUE),1,4),"")</f>
        <v/>
      </c>
      <c r="BF572" s="9">
        <f>IF(AND((ROW()-7)&gt;=$Q$5,(ROW()-6)&lt;=$Q$3),INDEX(LINEST(OFFSET(AF572,1-$Q$5,0,$Q$5,1),OFFSET(AG572,1-$Q$5,0,$Q$5,9),TRUE,TRUE),1,3),"")</f>
        <v/>
      </c>
      <c r="BG572" s="9">
        <f>IF(AND((ROW()-7)&gt;=$Q$5,(ROW()-6)&lt;=$Q$3),INDEX(LINEST(OFFSET(AF572,1-$Q$5,0,$Q$5,1),OFFSET(AG572,1-$Q$5,0,$Q$5,9),TRUE,TRUE),1,2),"")</f>
        <v/>
      </c>
      <c r="BH572" s="9">
        <f>IF(AND((ROW()-7)&gt;=$Q$5,(ROW()-6)&lt;=$Q$3),INDEX(LINEST(OFFSET(AF572,1-$Q$5,0,$Q$5,1),OFFSET(AG572,1-$Q$5,0,$Q$5,9),TRUE,TRUE),1,1),"")</f>
        <v/>
      </c>
      <c r="BI572" s="10">
        <f>IF(AND((ROW()-7)&gt;=$Q$5,(ROW()-6)&lt;=$Q$3),INDEX(LINEST(OFFSET(AF572,1-$Q$5,0,$Q$5,1),OFFSET(AG572,1-$Q$5,0,$Q$5,9),TRUE,TRUE),3,1),"")</f>
        <v/>
      </c>
      <c r="BL572" s="9">
        <f>IF(AND((ROW()-6)&lt;=$Q$3,ISNUMBER(AY571)),AY571/$Q$4+AZ571*AG572+BA571*AH572+BB571*AI572+BC571*AJ572+BD571*AK572+BE571*AL572+BF571*AM572+BG571*AN572+BH571*AO572,"")</f>
        <v/>
      </c>
      <c r="BM572">
        <f>IF(ISNUMBER(BL572),AVERAGE(OFFSET(AF571,1-$Q$5,0,$Q$5,1)),"")</f>
        <v/>
      </c>
      <c r="BN572">
        <f>IF(ISNUMBER(BL572),(AF572-BL572)^2,"")</f>
        <v/>
      </c>
      <c r="BO572">
        <f>IF(ISNUMBER(BL572),AF572^2,"")</f>
        <v/>
      </c>
      <c r="BP572">
        <f>IF(ISNUMBER(BL572),(AF572-BM572)^2,"")</f>
        <v/>
      </c>
    </row>
    <row r="573">
      <c r="O573">
        <f>IF($R573="","",IF($Q$1="Weekly",INT(($R573-2)/7),IF($Q$1="Quarterly",YEAR($R573)*4+ROUNDUP(MONTH($R573)/3),YEAR($R573)*12+MONTH($R573))))</f>
        <v/>
      </c>
      <c r="P573">
        <f>IF($R573="","",IF($R574="",1,IF($O573&lt;&gt;$O574,1,0)))</f>
        <v/>
      </c>
      <c r="Q573">
        <f>IF($P573=1,SUM($P$7:$P573),"")</f>
        <v/>
      </c>
      <c r="R573">
        <f>IF($A573="","",IF(ISNUMBER($A573),$A573,IFERROR(DATEVALUE($A573),NA())))</f>
        <v/>
      </c>
      <c r="S573" s="7">
        <f>IFERROR(INDEX($R$7:$R$60000,MATCH(ROW()-6,$Q$7:$Q$60000,0)),"")</f>
        <v/>
      </c>
      <c r="T573">
        <f>IFERROR(INDEX($B$7:$B$60000,MATCH(ROW()-6,$Q$7:$Q$60000,0))*1,"")</f>
        <v/>
      </c>
      <c r="U573">
        <f>IFERROR(INDEX($C$7:$C$60000,MATCH(ROW()-6,$Q$7:$Q$60000,0))*1,"")</f>
        <v/>
      </c>
      <c r="V573">
        <f>IFERROR(INDEX($D$7:$D$60000,MATCH(ROW()-6,$Q$7:$Q$60000,0))*1,"")</f>
        <v/>
      </c>
      <c r="W573">
        <f>IFERROR(INDEX($E$7:$E$60000,MATCH(ROW()-6,$Q$7:$Q$60000,0))*1,"")</f>
        <v/>
      </c>
      <c r="X573">
        <f>IFERROR(INDEX($F$7:$F$60000,MATCH(ROW()-6,$Q$7:$Q$60000,0))*1,"")</f>
        <v/>
      </c>
      <c r="Y573">
        <f>IFERROR(INDEX($G$7:$G$60000,MATCH(ROW()-6,$Q$7:$Q$60000,0))*1,"")</f>
        <v/>
      </c>
      <c r="Z573">
        <f>IFERROR(INDEX($H$7:$H$60000,MATCH(ROW()-6,$Q$7:$Q$60000,0))*1,"")</f>
        <v/>
      </c>
      <c r="AA573">
        <f>IFERROR(INDEX($I$7:$I$60000,MATCH(ROW()-6,$Q$7:$Q$60000,0))*1,"")</f>
        <v/>
      </c>
      <c r="AB573">
        <f>IFERROR(INDEX($J$7:$J$60000,MATCH(ROW()-6,$Q$7:$Q$60000,0))*1,"")</f>
        <v/>
      </c>
      <c r="AC573">
        <f>IFERROR(INDEX($K$7:$K$60000,MATCH(ROW()-6,$Q$7:$Q$60000,0))*1,"")</f>
        <v/>
      </c>
      <c r="AF573" s="9">
        <f>IF(OR($S573="",$S572=""),"",IF($B$5="diff",($T573-$T572),LN($T573/$T572)))</f>
        <v/>
      </c>
      <c r="AG573" s="9">
        <f>IF(OR($S573="",$S572=""),"",IF($C$5="diff",(U573-U572),LN(U573/U572)))</f>
        <v/>
      </c>
      <c r="AH573" s="9">
        <f>IF(OR($S573="",$S572=""),"",IF($D$5="diff",(V573-V572),LN(V573/V572)))</f>
        <v/>
      </c>
      <c r="AI573" s="9">
        <f>IF(OR($S573="",$S572=""),"",IF($E$5="diff",(W573-W572),LN(W573/W572)))</f>
        <v/>
      </c>
      <c r="AJ573" s="9">
        <f>IF(OR($S573="",$S572=""),"",IF($F$5="diff",(X573-X572),LN(X573/X572)))</f>
        <v/>
      </c>
      <c r="AK573" s="9">
        <f>IF(OR($S573="",$S572=""),"",IF($G$5="diff",(Y573-Y572),LN(Y573/Y572)))</f>
        <v/>
      </c>
      <c r="AL573" s="9">
        <f>IF(OR($S573="",$S572=""),"",IF($H$5="diff",(Z573-Z572),LN(Z573/Z572)))</f>
        <v/>
      </c>
      <c r="AM573" s="9">
        <f>IF(OR($S573="",$S572=""),"",IF($I$5="diff",(AA573-AA572),LN(AA573/AA572)))</f>
        <v/>
      </c>
      <c r="AN573" s="9">
        <f>IF(OR($S573="",$S572=""),"",IF($J$5="diff",(AB573-AB572),LN(AB573/AB572)))</f>
        <v/>
      </c>
      <c r="AO573" s="9">
        <f>IF(OR($S573="",$S572=""),"",IF($K$5="diff",(AC573-AC572),LN(AC573/AC572)))</f>
        <v/>
      </c>
      <c r="AR573" s="9">
        <f>IF($AF573="","",$AU$13+$AU$4*AG573+$AU$5*AH573+$AU$6*AI573+$AU$7*AJ573+$AU$8*AK573+$AU$9*AL573+$AU$10*AM573+$AU$11*AN573+$AU$12*AO573)</f>
        <v/>
      </c>
      <c r="AY573" s="10">
        <f>IF(AND((ROW()-7)&gt;=$Q$5,(ROW()-6)&lt;=$Q$3),INDEX(LINEST(OFFSET(AF573,1-$Q$5,0,$Q$5,1),OFFSET(AG573,1-$Q$5,0,$Q$5,9),TRUE,TRUE),1,10)*$Q$4,"")</f>
        <v/>
      </c>
      <c r="AZ573" s="9">
        <f>IF(AND((ROW()-7)&gt;=$Q$5,(ROW()-6)&lt;=$Q$3),INDEX(LINEST(OFFSET(AF573,1-$Q$5,0,$Q$5,1),OFFSET(AG573,1-$Q$5,0,$Q$5,9),TRUE,TRUE),1,9),"")</f>
        <v/>
      </c>
      <c r="BA573" s="9">
        <f>IF(AND((ROW()-7)&gt;=$Q$5,(ROW()-6)&lt;=$Q$3),INDEX(LINEST(OFFSET(AF573,1-$Q$5,0,$Q$5,1),OFFSET(AG573,1-$Q$5,0,$Q$5,9),TRUE,TRUE),1,8),"")</f>
        <v/>
      </c>
      <c r="BB573" s="9">
        <f>IF(AND((ROW()-7)&gt;=$Q$5,(ROW()-6)&lt;=$Q$3),INDEX(LINEST(OFFSET(AF573,1-$Q$5,0,$Q$5,1),OFFSET(AG573,1-$Q$5,0,$Q$5,9),TRUE,TRUE),1,7),"")</f>
        <v/>
      </c>
      <c r="BC573" s="9">
        <f>IF(AND((ROW()-7)&gt;=$Q$5,(ROW()-6)&lt;=$Q$3),INDEX(LINEST(OFFSET(AF573,1-$Q$5,0,$Q$5,1),OFFSET(AG573,1-$Q$5,0,$Q$5,9),TRUE,TRUE),1,6),"")</f>
        <v/>
      </c>
      <c r="BD573" s="9">
        <f>IF(AND((ROW()-7)&gt;=$Q$5,(ROW()-6)&lt;=$Q$3),INDEX(LINEST(OFFSET(AF573,1-$Q$5,0,$Q$5,1),OFFSET(AG573,1-$Q$5,0,$Q$5,9),TRUE,TRUE),1,5),"")</f>
        <v/>
      </c>
      <c r="BE573" s="9">
        <f>IF(AND((ROW()-7)&gt;=$Q$5,(ROW()-6)&lt;=$Q$3),INDEX(LINEST(OFFSET(AF573,1-$Q$5,0,$Q$5,1),OFFSET(AG573,1-$Q$5,0,$Q$5,9),TRUE,TRUE),1,4),"")</f>
        <v/>
      </c>
      <c r="BF573" s="9">
        <f>IF(AND((ROW()-7)&gt;=$Q$5,(ROW()-6)&lt;=$Q$3),INDEX(LINEST(OFFSET(AF573,1-$Q$5,0,$Q$5,1),OFFSET(AG573,1-$Q$5,0,$Q$5,9),TRUE,TRUE),1,3),"")</f>
        <v/>
      </c>
      <c r="BG573" s="9">
        <f>IF(AND((ROW()-7)&gt;=$Q$5,(ROW()-6)&lt;=$Q$3),INDEX(LINEST(OFFSET(AF573,1-$Q$5,0,$Q$5,1),OFFSET(AG573,1-$Q$5,0,$Q$5,9),TRUE,TRUE),1,2),"")</f>
        <v/>
      </c>
      <c r="BH573" s="9">
        <f>IF(AND((ROW()-7)&gt;=$Q$5,(ROW()-6)&lt;=$Q$3),INDEX(LINEST(OFFSET(AF573,1-$Q$5,0,$Q$5,1),OFFSET(AG573,1-$Q$5,0,$Q$5,9),TRUE,TRUE),1,1),"")</f>
        <v/>
      </c>
      <c r="BI573" s="10">
        <f>IF(AND((ROW()-7)&gt;=$Q$5,(ROW()-6)&lt;=$Q$3),INDEX(LINEST(OFFSET(AF573,1-$Q$5,0,$Q$5,1),OFFSET(AG573,1-$Q$5,0,$Q$5,9),TRUE,TRUE),3,1),"")</f>
        <v/>
      </c>
      <c r="BL573" s="9">
        <f>IF(AND((ROW()-6)&lt;=$Q$3,ISNUMBER(AY572)),AY572/$Q$4+AZ572*AG573+BA572*AH573+BB572*AI573+BC572*AJ573+BD572*AK573+BE572*AL573+BF572*AM573+BG572*AN573+BH572*AO573,"")</f>
        <v/>
      </c>
      <c r="BM573">
        <f>IF(ISNUMBER(BL573),AVERAGE(OFFSET(AF572,1-$Q$5,0,$Q$5,1)),"")</f>
        <v/>
      </c>
      <c r="BN573">
        <f>IF(ISNUMBER(BL573),(AF573-BL573)^2,"")</f>
        <v/>
      </c>
      <c r="BO573">
        <f>IF(ISNUMBER(BL573),AF573^2,"")</f>
        <v/>
      </c>
      <c r="BP573">
        <f>IF(ISNUMBER(BL573),(AF573-BM573)^2,"")</f>
        <v/>
      </c>
    </row>
    <row r="574">
      <c r="O574">
        <f>IF($R574="","",IF($Q$1="Weekly",INT(($R574-2)/7),IF($Q$1="Quarterly",YEAR($R574)*4+ROUNDUP(MONTH($R574)/3),YEAR($R574)*12+MONTH($R574))))</f>
        <v/>
      </c>
      <c r="P574">
        <f>IF($R574="","",IF($R575="",1,IF($O574&lt;&gt;$O575,1,0)))</f>
        <v/>
      </c>
      <c r="Q574">
        <f>IF($P574=1,SUM($P$7:$P574),"")</f>
        <v/>
      </c>
      <c r="R574">
        <f>IF($A574="","",IF(ISNUMBER($A574),$A574,IFERROR(DATEVALUE($A574),NA())))</f>
        <v/>
      </c>
      <c r="S574" s="7">
        <f>IFERROR(INDEX($R$7:$R$60000,MATCH(ROW()-6,$Q$7:$Q$60000,0)),"")</f>
        <v/>
      </c>
      <c r="T574">
        <f>IFERROR(INDEX($B$7:$B$60000,MATCH(ROW()-6,$Q$7:$Q$60000,0))*1,"")</f>
        <v/>
      </c>
      <c r="U574">
        <f>IFERROR(INDEX($C$7:$C$60000,MATCH(ROW()-6,$Q$7:$Q$60000,0))*1,"")</f>
        <v/>
      </c>
      <c r="V574">
        <f>IFERROR(INDEX($D$7:$D$60000,MATCH(ROW()-6,$Q$7:$Q$60000,0))*1,"")</f>
        <v/>
      </c>
      <c r="W574">
        <f>IFERROR(INDEX($E$7:$E$60000,MATCH(ROW()-6,$Q$7:$Q$60000,0))*1,"")</f>
        <v/>
      </c>
      <c r="X574">
        <f>IFERROR(INDEX($F$7:$F$60000,MATCH(ROW()-6,$Q$7:$Q$60000,0))*1,"")</f>
        <v/>
      </c>
      <c r="Y574">
        <f>IFERROR(INDEX($G$7:$G$60000,MATCH(ROW()-6,$Q$7:$Q$60000,0))*1,"")</f>
        <v/>
      </c>
      <c r="Z574">
        <f>IFERROR(INDEX($H$7:$H$60000,MATCH(ROW()-6,$Q$7:$Q$60000,0))*1,"")</f>
        <v/>
      </c>
      <c r="AA574">
        <f>IFERROR(INDEX($I$7:$I$60000,MATCH(ROW()-6,$Q$7:$Q$60000,0))*1,"")</f>
        <v/>
      </c>
      <c r="AB574">
        <f>IFERROR(INDEX($J$7:$J$60000,MATCH(ROW()-6,$Q$7:$Q$60000,0))*1,"")</f>
        <v/>
      </c>
      <c r="AC574">
        <f>IFERROR(INDEX($K$7:$K$60000,MATCH(ROW()-6,$Q$7:$Q$60000,0))*1,"")</f>
        <v/>
      </c>
      <c r="AF574" s="9">
        <f>IF(OR($S574="",$S573=""),"",IF($B$5="diff",($T574-$T573),LN($T574/$T573)))</f>
        <v/>
      </c>
      <c r="AG574" s="9">
        <f>IF(OR($S574="",$S573=""),"",IF($C$5="diff",(U574-U573),LN(U574/U573)))</f>
        <v/>
      </c>
      <c r="AH574" s="9">
        <f>IF(OR($S574="",$S573=""),"",IF($D$5="diff",(V574-V573),LN(V574/V573)))</f>
        <v/>
      </c>
      <c r="AI574" s="9">
        <f>IF(OR($S574="",$S573=""),"",IF($E$5="diff",(W574-W573),LN(W574/W573)))</f>
        <v/>
      </c>
      <c r="AJ574" s="9">
        <f>IF(OR($S574="",$S573=""),"",IF($F$5="diff",(X574-X573),LN(X574/X573)))</f>
        <v/>
      </c>
      <c r="AK574" s="9">
        <f>IF(OR($S574="",$S573=""),"",IF($G$5="diff",(Y574-Y573),LN(Y574/Y573)))</f>
        <v/>
      </c>
      <c r="AL574" s="9">
        <f>IF(OR($S574="",$S573=""),"",IF($H$5="diff",(Z574-Z573),LN(Z574/Z573)))</f>
        <v/>
      </c>
      <c r="AM574" s="9">
        <f>IF(OR($S574="",$S573=""),"",IF($I$5="diff",(AA574-AA573),LN(AA574/AA573)))</f>
        <v/>
      </c>
      <c r="AN574" s="9">
        <f>IF(OR($S574="",$S573=""),"",IF($J$5="diff",(AB574-AB573),LN(AB574/AB573)))</f>
        <v/>
      </c>
      <c r="AO574" s="9">
        <f>IF(OR($S574="",$S573=""),"",IF($K$5="diff",(AC574-AC573),LN(AC574/AC573)))</f>
        <v/>
      </c>
      <c r="AR574" s="9">
        <f>IF($AF574="","",$AU$13+$AU$4*AG574+$AU$5*AH574+$AU$6*AI574+$AU$7*AJ574+$AU$8*AK574+$AU$9*AL574+$AU$10*AM574+$AU$11*AN574+$AU$12*AO574)</f>
        <v/>
      </c>
      <c r="AY574" s="10">
        <f>IF(AND((ROW()-7)&gt;=$Q$5,(ROW()-6)&lt;=$Q$3),INDEX(LINEST(OFFSET(AF574,1-$Q$5,0,$Q$5,1),OFFSET(AG574,1-$Q$5,0,$Q$5,9),TRUE,TRUE),1,10)*$Q$4,"")</f>
        <v/>
      </c>
      <c r="AZ574" s="9">
        <f>IF(AND((ROW()-7)&gt;=$Q$5,(ROW()-6)&lt;=$Q$3),INDEX(LINEST(OFFSET(AF574,1-$Q$5,0,$Q$5,1),OFFSET(AG574,1-$Q$5,0,$Q$5,9),TRUE,TRUE),1,9),"")</f>
        <v/>
      </c>
      <c r="BA574" s="9">
        <f>IF(AND((ROW()-7)&gt;=$Q$5,(ROW()-6)&lt;=$Q$3),INDEX(LINEST(OFFSET(AF574,1-$Q$5,0,$Q$5,1),OFFSET(AG574,1-$Q$5,0,$Q$5,9),TRUE,TRUE),1,8),"")</f>
        <v/>
      </c>
      <c r="BB574" s="9">
        <f>IF(AND((ROW()-7)&gt;=$Q$5,(ROW()-6)&lt;=$Q$3),INDEX(LINEST(OFFSET(AF574,1-$Q$5,0,$Q$5,1),OFFSET(AG574,1-$Q$5,0,$Q$5,9),TRUE,TRUE),1,7),"")</f>
        <v/>
      </c>
      <c r="BC574" s="9">
        <f>IF(AND((ROW()-7)&gt;=$Q$5,(ROW()-6)&lt;=$Q$3),INDEX(LINEST(OFFSET(AF574,1-$Q$5,0,$Q$5,1),OFFSET(AG574,1-$Q$5,0,$Q$5,9),TRUE,TRUE),1,6),"")</f>
        <v/>
      </c>
      <c r="BD574" s="9">
        <f>IF(AND((ROW()-7)&gt;=$Q$5,(ROW()-6)&lt;=$Q$3),INDEX(LINEST(OFFSET(AF574,1-$Q$5,0,$Q$5,1),OFFSET(AG574,1-$Q$5,0,$Q$5,9),TRUE,TRUE),1,5),"")</f>
        <v/>
      </c>
      <c r="BE574" s="9">
        <f>IF(AND((ROW()-7)&gt;=$Q$5,(ROW()-6)&lt;=$Q$3),INDEX(LINEST(OFFSET(AF574,1-$Q$5,0,$Q$5,1),OFFSET(AG574,1-$Q$5,0,$Q$5,9),TRUE,TRUE),1,4),"")</f>
        <v/>
      </c>
      <c r="BF574" s="9">
        <f>IF(AND((ROW()-7)&gt;=$Q$5,(ROW()-6)&lt;=$Q$3),INDEX(LINEST(OFFSET(AF574,1-$Q$5,0,$Q$5,1),OFFSET(AG574,1-$Q$5,0,$Q$5,9),TRUE,TRUE),1,3),"")</f>
        <v/>
      </c>
      <c r="BG574" s="9">
        <f>IF(AND((ROW()-7)&gt;=$Q$5,(ROW()-6)&lt;=$Q$3),INDEX(LINEST(OFFSET(AF574,1-$Q$5,0,$Q$5,1),OFFSET(AG574,1-$Q$5,0,$Q$5,9),TRUE,TRUE),1,2),"")</f>
        <v/>
      </c>
      <c r="BH574" s="9">
        <f>IF(AND((ROW()-7)&gt;=$Q$5,(ROW()-6)&lt;=$Q$3),INDEX(LINEST(OFFSET(AF574,1-$Q$5,0,$Q$5,1),OFFSET(AG574,1-$Q$5,0,$Q$5,9),TRUE,TRUE),1,1),"")</f>
        <v/>
      </c>
      <c r="BI574" s="10">
        <f>IF(AND((ROW()-7)&gt;=$Q$5,(ROW()-6)&lt;=$Q$3),INDEX(LINEST(OFFSET(AF574,1-$Q$5,0,$Q$5,1),OFFSET(AG574,1-$Q$5,0,$Q$5,9),TRUE,TRUE),3,1),"")</f>
        <v/>
      </c>
      <c r="BL574" s="9">
        <f>IF(AND((ROW()-6)&lt;=$Q$3,ISNUMBER(AY573)),AY573/$Q$4+AZ573*AG574+BA573*AH574+BB573*AI574+BC573*AJ574+BD573*AK574+BE573*AL574+BF573*AM574+BG573*AN574+BH573*AO574,"")</f>
        <v/>
      </c>
      <c r="BM574">
        <f>IF(ISNUMBER(BL574),AVERAGE(OFFSET(AF573,1-$Q$5,0,$Q$5,1)),"")</f>
        <v/>
      </c>
      <c r="BN574">
        <f>IF(ISNUMBER(BL574),(AF574-BL574)^2,"")</f>
        <v/>
      </c>
      <c r="BO574">
        <f>IF(ISNUMBER(BL574),AF574^2,"")</f>
        <v/>
      </c>
      <c r="BP574">
        <f>IF(ISNUMBER(BL574),(AF574-BM574)^2,"")</f>
        <v/>
      </c>
    </row>
    <row r="575">
      <c r="O575">
        <f>IF($R575="","",IF($Q$1="Weekly",INT(($R575-2)/7),IF($Q$1="Quarterly",YEAR($R575)*4+ROUNDUP(MONTH($R575)/3),YEAR($R575)*12+MONTH($R575))))</f>
        <v/>
      </c>
      <c r="P575">
        <f>IF($R575="","",IF($R576="",1,IF($O575&lt;&gt;$O576,1,0)))</f>
        <v/>
      </c>
      <c r="Q575">
        <f>IF($P575=1,SUM($P$7:$P575),"")</f>
        <v/>
      </c>
      <c r="R575">
        <f>IF($A575="","",IF(ISNUMBER($A575),$A575,IFERROR(DATEVALUE($A575),NA())))</f>
        <v/>
      </c>
      <c r="S575" s="7">
        <f>IFERROR(INDEX($R$7:$R$60000,MATCH(ROW()-6,$Q$7:$Q$60000,0)),"")</f>
        <v/>
      </c>
      <c r="T575">
        <f>IFERROR(INDEX($B$7:$B$60000,MATCH(ROW()-6,$Q$7:$Q$60000,0))*1,"")</f>
        <v/>
      </c>
      <c r="U575">
        <f>IFERROR(INDEX($C$7:$C$60000,MATCH(ROW()-6,$Q$7:$Q$60000,0))*1,"")</f>
        <v/>
      </c>
      <c r="V575">
        <f>IFERROR(INDEX($D$7:$D$60000,MATCH(ROW()-6,$Q$7:$Q$60000,0))*1,"")</f>
        <v/>
      </c>
      <c r="W575">
        <f>IFERROR(INDEX($E$7:$E$60000,MATCH(ROW()-6,$Q$7:$Q$60000,0))*1,"")</f>
        <v/>
      </c>
      <c r="X575">
        <f>IFERROR(INDEX($F$7:$F$60000,MATCH(ROW()-6,$Q$7:$Q$60000,0))*1,"")</f>
        <v/>
      </c>
      <c r="Y575">
        <f>IFERROR(INDEX($G$7:$G$60000,MATCH(ROW()-6,$Q$7:$Q$60000,0))*1,"")</f>
        <v/>
      </c>
      <c r="Z575">
        <f>IFERROR(INDEX($H$7:$H$60000,MATCH(ROW()-6,$Q$7:$Q$60000,0))*1,"")</f>
        <v/>
      </c>
      <c r="AA575">
        <f>IFERROR(INDEX($I$7:$I$60000,MATCH(ROW()-6,$Q$7:$Q$60000,0))*1,"")</f>
        <v/>
      </c>
      <c r="AB575">
        <f>IFERROR(INDEX($J$7:$J$60000,MATCH(ROW()-6,$Q$7:$Q$60000,0))*1,"")</f>
        <v/>
      </c>
      <c r="AC575">
        <f>IFERROR(INDEX($K$7:$K$60000,MATCH(ROW()-6,$Q$7:$Q$60000,0))*1,"")</f>
        <v/>
      </c>
      <c r="AF575" s="9">
        <f>IF(OR($S575="",$S574=""),"",IF($B$5="diff",($T575-$T574),LN($T575/$T574)))</f>
        <v/>
      </c>
      <c r="AG575" s="9">
        <f>IF(OR($S575="",$S574=""),"",IF($C$5="diff",(U575-U574),LN(U575/U574)))</f>
        <v/>
      </c>
      <c r="AH575" s="9">
        <f>IF(OR($S575="",$S574=""),"",IF($D$5="diff",(V575-V574),LN(V575/V574)))</f>
        <v/>
      </c>
      <c r="AI575" s="9">
        <f>IF(OR($S575="",$S574=""),"",IF($E$5="diff",(W575-W574),LN(W575/W574)))</f>
        <v/>
      </c>
      <c r="AJ575" s="9">
        <f>IF(OR($S575="",$S574=""),"",IF($F$5="diff",(X575-X574),LN(X575/X574)))</f>
        <v/>
      </c>
      <c r="AK575" s="9">
        <f>IF(OR($S575="",$S574=""),"",IF($G$5="diff",(Y575-Y574),LN(Y575/Y574)))</f>
        <v/>
      </c>
      <c r="AL575" s="9">
        <f>IF(OR($S575="",$S574=""),"",IF($H$5="diff",(Z575-Z574),LN(Z575/Z574)))</f>
        <v/>
      </c>
      <c r="AM575" s="9">
        <f>IF(OR($S575="",$S574=""),"",IF($I$5="diff",(AA575-AA574),LN(AA575/AA574)))</f>
        <v/>
      </c>
      <c r="AN575" s="9">
        <f>IF(OR($S575="",$S574=""),"",IF($J$5="diff",(AB575-AB574),LN(AB575/AB574)))</f>
        <v/>
      </c>
      <c r="AO575" s="9">
        <f>IF(OR($S575="",$S574=""),"",IF($K$5="diff",(AC575-AC574),LN(AC575/AC574)))</f>
        <v/>
      </c>
      <c r="AR575" s="9">
        <f>IF($AF575="","",$AU$13+$AU$4*AG575+$AU$5*AH575+$AU$6*AI575+$AU$7*AJ575+$AU$8*AK575+$AU$9*AL575+$AU$10*AM575+$AU$11*AN575+$AU$12*AO575)</f>
        <v/>
      </c>
      <c r="AY575" s="10">
        <f>IF(AND((ROW()-7)&gt;=$Q$5,(ROW()-6)&lt;=$Q$3),INDEX(LINEST(OFFSET(AF575,1-$Q$5,0,$Q$5,1),OFFSET(AG575,1-$Q$5,0,$Q$5,9),TRUE,TRUE),1,10)*$Q$4,"")</f>
        <v/>
      </c>
      <c r="AZ575" s="9">
        <f>IF(AND((ROW()-7)&gt;=$Q$5,(ROW()-6)&lt;=$Q$3),INDEX(LINEST(OFFSET(AF575,1-$Q$5,0,$Q$5,1),OFFSET(AG575,1-$Q$5,0,$Q$5,9),TRUE,TRUE),1,9),"")</f>
        <v/>
      </c>
      <c r="BA575" s="9">
        <f>IF(AND((ROW()-7)&gt;=$Q$5,(ROW()-6)&lt;=$Q$3),INDEX(LINEST(OFFSET(AF575,1-$Q$5,0,$Q$5,1),OFFSET(AG575,1-$Q$5,0,$Q$5,9),TRUE,TRUE),1,8),"")</f>
        <v/>
      </c>
      <c r="BB575" s="9">
        <f>IF(AND((ROW()-7)&gt;=$Q$5,(ROW()-6)&lt;=$Q$3),INDEX(LINEST(OFFSET(AF575,1-$Q$5,0,$Q$5,1),OFFSET(AG575,1-$Q$5,0,$Q$5,9),TRUE,TRUE),1,7),"")</f>
        <v/>
      </c>
      <c r="BC575" s="9">
        <f>IF(AND((ROW()-7)&gt;=$Q$5,(ROW()-6)&lt;=$Q$3),INDEX(LINEST(OFFSET(AF575,1-$Q$5,0,$Q$5,1),OFFSET(AG575,1-$Q$5,0,$Q$5,9),TRUE,TRUE),1,6),"")</f>
        <v/>
      </c>
      <c r="BD575" s="9">
        <f>IF(AND((ROW()-7)&gt;=$Q$5,(ROW()-6)&lt;=$Q$3),INDEX(LINEST(OFFSET(AF575,1-$Q$5,0,$Q$5,1),OFFSET(AG575,1-$Q$5,0,$Q$5,9),TRUE,TRUE),1,5),"")</f>
        <v/>
      </c>
      <c r="BE575" s="9">
        <f>IF(AND((ROW()-7)&gt;=$Q$5,(ROW()-6)&lt;=$Q$3),INDEX(LINEST(OFFSET(AF575,1-$Q$5,0,$Q$5,1),OFFSET(AG575,1-$Q$5,0,$Q$5,9),TRUE,TRUE),1,4),"")</f>
        <v/>
      </c>
      <c r="BF575" s="9">
        <f>IF(AND((ROW()-7)&gt;=$Q$5,(ROW()-6)&lt;=$Q$3),INDEX(LINEST(OFFSET(AF575,1-$Q$5,0,$Q$5,1),OFFSET(AG575,1-$Q$5,0,$Q$5,9),TRUE,TRUE),1,3),"")</f>
        <v/>
      </c>
      <c r="BG575" s="9">
        <f>IF(AND((ROW()-7)&gt;=$Q$5,(ROW()-6)&lt;=$Q$3),INDEX(LINEST(OFFSET(AF575,1-$Q$5,0,$Q$5,1),OFFSET(AG575,1-$Q$5,0,$Q$5,9),TRUE,TRUE),1,2),"")</f>
        <v/>
      </c>
      <c r="BH575" s="9">
        <f>IF(AND((ROW()-7)&gt;=$Q$5,(ROW()-6)&lt;=$Q$3),INDEX(LINEST(OFFSET(AF575,1-$Q$5,0,$Q$5,1),OFFSET(AG575,1-$Q$5,0,$Q$5,9),TRUE,TRUE),1,1),"")</f>
        <v/>
      </c>
      <c r="BI575" s="10">
        <f>IF(AND((ROW()-7)&gt;=$Q$5,(ROW()-6)&lt;=$Q$3),INDEX(LINEST(OFFSET(AF575,1-$Q$5,0,$Q$5,1),OFFSET(AG575,1-$Q$5,0,$Q$5,9),TRUE,TRUE),3,1),"")</f>
        <v/>
      </c>
      <c r="BL575" s="9">
        <f>IF(AND((ROW()-6)&lt;=$Q$3,ISNUMBER(AY574)),AY574/$Q$4+AZ574*AG575+BA574*AH575+BB574*AI575+BC574*AJ575+BD574*AK575+BE574*AL575+BF574*AM575+BG574*AN575+BH574*AO575,"")</f>
        <v/>
      </c>
      <c r="BM575">
        <f>IF(ISNUMBER(BL575),AVERAGE(OFFSET(AF574,1-$Q$5,0,$Q$5,1)),"")</f>
        <v/>
      </c>
      <c r="BN575">
        <f>IF(ISNUMBER(BL575),(AF575-BL575)^2,"")</f>
        <v/>
      </c>
      <c r="BO575">
        <f>IF(ISNUMBER(BL575),AF575^2,"")</f>
        <v/>
      </c>
      <c r="BP575">
        <f>IF(ISNUMBER(BL575),(AF575-BM575)^2,"")</f>
        <v/>
      </c>
    </row>
    <row r="576">
      <c r="O576">
        <f>IF($R576="","",IF($Q$1="Weekly",INT(($R576-2)/7),IF($Q$1="Quarterly",YEAR($R576)*4+ROUNDUP(MONTH($R576)/3),YEAR($R576)*12+MONTH($R576))))</f>
        <v/>
      </c>
      <c r="P576">
        <f>IF($R576="","",IF($R577="",1,IF($O576&lt;&gt;$O577,1,0)))</f>
        <v/>
      </c>
      <c r="Q576">
        <f>IF($P576=1,SUM($P$7:$P576),"")</f>
        <v/>
      </c>
      <c r="R576">
        <f>IF($A576="","",IF(ISNUMBER($A576),$A576,IFERROR(DATEVALUE($A576),NA())))</f>
        <v/>
      </c>
      <c r="S576" s="7">
        <f>IFERROR(INDEX($R$7:$R$60000,MATCH(ROW()-6,$Q$7:$Q$60000,0)),"")</f>
        <v/>
      </c>
      <c r="T576">
        <f>IFERROR(INDEX($B$7:$B$60000,MATCH(ROW()-6,$Q$7:$Q$60000,0))*1,"")</f>
        <v/>
      </c>
      <c r="U576">
        <f>IFERROR(INDEX($C$7:$C$60000,MATCH(ROW()-6,$Q$7:$Q$60000,0))*1,"")</f>
        <v/>
      </c>
      <c r="V576">
        <f>IFERROR(INDEX($D$7:$D$60000,MATCH(ROW()-6,$Q$7:$Q$60000,0))*1,"")</f>
        <v/>
      </c>
      <c r="W576">
        <f>IFERROR(INDEX($E$7:$E$60000,MATCH(ROW()-6,$Q$7:$Q$60000,0))*1,"")</f>
        <v/>
      </c>
      <c r="X576">
        <f>IFERROR(INDEX($F$7:$F$60000,MATCH(ROW()-6,$Q$7:$Q$60000,0))*1,"")</f>
        <v/>
      </c>
      <c r="Y576">
        <f>IFERROR(INDEX($G$7:$G$60000,MATCH(ROW()-6,$Q$7:$Q$60000,0))*1,"")</f>
        <v/>
      </c>
      <c r="Z576">
        <f>IFERROR(INDEX($H$7:$H$60000,MATCH(ROW()-6,$Q$7:$Q$60000,0))*1,"")</f>
        <v/>
      </c>
      <c r="AA576">
        <f>IFERROR(INDEX($I$7:$I$60000,MATCH(ROW()-6,$Q$7:$Q$60000,0))*1,"")</f>
        <v/>
      </c>
      <c r="AB576">
        <f>IFERROR(INDEX($J$7:$J$60000,MATCH(ROW()-6,$Q$7:$Q$60000,0))*1,"")</f>
        <v/>
      </c>
      <c r="AC576">
        <f>IFERROR(INDEX($K$7:$K$60000,MATCH(ROW()-6,$Q$7:$Q$60000,0))*1,"")</f>
        <v/>
      </c>
      <c r="AF576" s="9">
        <f>IF(OR($S576="",$S575=""),"",IF($B$5="diff",($T576-$T575),LN($T576/$T575)))</f>
        <v/>
      </c>
      <c r="AG576" s="9">
        <f>IF(OR($S576="",$S575=""),"",IF($C$5="diff",(U576-U575),LN(U576/U575)))</f>
        <v/>
      </c>
      <c r="AH576" s="9">
        <f>IF(OR($S576="",$S575=""),"",IF($D$5="diff",(V576-V575),LN(V576/V575)))</f>
        <v/>
      </c>
      <c r="AI576" s="9">
        <f>IF(OR($S576="",$S575=""),"",IF($E$5="diff",(W576-W575),LN(W576/W575)))</f>
        <v/>
      </c>
      <c r="AJ576" s="9">
        <f>IF(OR($S576="",$S575=""),"",IF($F$5="diff",(X576-X575),LN(X576/X575)))</f>
        <v/>
      </c>
      <c r="AK576" s="9">
        <f>IF(OR($S576="",$S575=""),"",IF($G$5="diff",(Y576-Y575),LN(Y576/Y575)))</f>
        <v/>
      </c>
      <c r="AL576" s="9">
        <f>IF(OR($S576="",$S575=""),"",IF($H$5="diff",(Z576-Z575),LN(Z576/Z575)))</f>
        <v/>
      </c>
      <c r="AM576" s="9">
        <f>IF(OR($S576="",$S575=""),"",IF($I$5="diff",(AA576-AA575),LN(AA576/AA575)))</f>
        <v/>
      </c>
      <c r="AN576" s="9">
        <f>IF(OR($S576="",$S575=""),"",IF($J$5="diff",(AB576-AB575),LN(AB576/AB575)))</f>
        <v/>
      </c>
      <c r="AO576" s="9">
        <f>IF(OR($S576="",$S575=""),"",IF($K$5="diff",(AC576-AC575),LN(AC576/AC575)))</f>
        <v/>
      </c>
      <c r="AR576" s="9">
        <f>IF($AF576="","",$AU$13+$AU$4*AG576+$AU$5*AH576+$AU$6*AI576+$AU$7*AJ576+$AU$8*AK576+$AU$9*AL576+$AU$10*AM576+$AU$11*AN576+$AU$12*AO576)</f>
        <v/>
      </c>
      <c r="AY576" s="10">
        <f>IF(AND((ROW()-7)&gt;=$Q$5,(ROW()-6)&lt;=$Q$3),INDEX(LINEST(OFFSET(AF576,1-$Q$5,0,$Q$5,1),OFFSET(AG576,1-$Q$5,0,$Q$5,9),TRUE,TRUE),1,10)*$Q$4,"")</f>
        <v/>
      </c>
      <c r="AZ576" s="9">
        <f>IF(AND((ROW()-7)&gt;=$Q$5,(ROW()-6)&lt;=$Q$3),INDEX(LINEST(OFFSET(AF576,1-$Q$5,0,$Q$5,1),OFFSET(AG576,1-$Q$5,0,$Q$5,9),TRUE,TRUE),1,9),"")</f>
        <v/>
      </c>
      <c r="BA576" s="9">
        <f>IF(AND((ROW()-7)&gt;=$Q$5,(ROW()-6)&lt;=$Q$3),INDEX(LINEST(OFFSET(AF576,1-$Q$5,0,$Q$5,1),OFFSET(AG576,1-$Q$5,0,$Q$5,9),TRUE,TRUE),1,8),"")</f>
        <v/>
      </c>
      <c r="BB576" s="9">
        <f>IF(AND((ROW()-7)&gt;=$Q$5,(ROW()-6)&lt;=$Q$3),INDEX(LINEST(OFFSET(AF576,1-$Q$5,0,$Q$5,1),OFFSET(AG576,1-$Q$5,0,$Q$5,9),TRUE,TRUE),1,7),"")</f>
        <v/>
      </c>
      <c r="BC576" s="9">
        <f>IF(AND((ROW()-7)&gt;=$Q$5,(ROW()-6)&lt;=$Q$3),INDEX(LINEST(OFFSET(AF576,1-$Q$5,0,$Q$5,1),OFFSET(AG576,1-$Q$5,0,$Q$5,9),TRUE,TRUE),1,6),"")</f>
        <v/>
      </c>
      <c r="BD576" s="9">
        <f>IF(AND((ROW()-7)&gt;=$Q$5,(ROW()-6)&lt;=$Q$3),INDEX(LINEST(OFFSET(AF576,1-$Q$5,0,$Q$5,1),OFFSET(AG576,1-$Q$5,0,$Q$5,9),TRUE,TRUE),1,5),"")</f>
        <v/>
      </c>
      <c r="BE576" s="9">
        <f>IF(AND((ROW()-7)&gt;=$Q$5,(ROW()-6)&lt;=$Q$3),INDEX(LINEST(OFFSET(AF576,1-$Q$5,0,$Q$5,1),OFFSET(AG576,1-$Q$5,0,$Q$5,9),TRUE,TRUE),1,4),"")</f>
        <v/>
      </c>
      <c r="BF576" s="9">
        <f>IF(AND((ROW()-7)&gt;=$Q$5,(ROW()-6)&lt;=$Q$3),INDEX(LINEST(OFFSET(AF576,1-$Q$5,0,$Q$5,1),OFFSET(AG576,1-$Q$5,0,$Q$5,9),TRUE,TRUE),1,3),"")</f>
        <v/>
      </c>
      <c r="BG576" s="9">
        <f>IF(AND((ROW()-7)&gt;=$Q$5,(ROW()-6)&lt;=$Q$3),INDEX(LINEST(OFFSET(AF576,1-$Q$5,0,$Q$5,1),OFFSET(AG576,1-$Q$5,0,$Q$5,9),TRUE,TRUE),1,2),"")</f>
        <v/>
      </c>
      <c r="BH576" s="9">
        <f>IF(AND((ROW()-7)&gt;=$Q$5,(ROW()-6)&lt;=$Q$3),INDEX(LINEST(OFFSET(AF576,1-$Q$5,0,$Q$5,1),OFFSET(AG576,1-$Q$5,0,$Q$5,9),TRUE,TRUE),1,1),"")</f>
        <v/>
      </c>
      <c r="BI576" s="10">
        <f>IF(AND((ROW()-7)&gt;=$Q$5,(ROW()-6)&lt;=$Q$3),INDEX(LINEST(OFFSET(AF576,1-$Q$5,0,$Q$5,1),OFFSET(AG576,1-$Q$5,0,$Q$5,9),TRUE,TRUE),3,1),"")</f>
        <v/>
      </c>
      <c r="BL576" s="9">
        <f>IF(AND((ROW()-6)&lt;=$Q$3,ISNUMBER(AY575)),AY575/$Q$4+AZ575*AG576+BA575*AH576+BB575*AI576+BC575*AJ576+BD575*AK576+BE575*AL576+BF575*AM576+BG575*AN576+BH575*AO576,"")</f>
        <v/>
      </c>
      <c r="BM576">
        <f>IF(ISNUMBER(BL576),AVERAGE(OFFSET(AF575,1-$Q$5,0,$Q$5,1)),"")</f>
        <v/>
      </c>
      <c r="BN576">
        <f>IF(ISNUMBER(BL576),(AF576-BL576)^2,"")</f>
        <v/>
      </c>
      <c r="BO576">
        <f>IF(ISNUMBER(BL576),AF576^2,"")</f>
        <v/>
      </c>
      <c r="BP576">
        <f>IF(ISNUMBER(BL576),(AF576-BM576)^2,"")</f>
        <v/>
      </c>
    </row>
    <row r="577">
      <c r="O577">
        <f>IF($R577="","",IF($Q$1="Weekly",INT(($R577-2)/7),IF($Q$1="Quarterly",YEAR($R577)*4+ROUNDUP(MONTH($R577)/3),YEAR($R577)*12+MONTH($R577))))</f>
        <v/>
      </c>
      <c r="P577">
        <f>IF($R577="","",IF($R578="",1,IF($O577&lt;&gt;$O578,1,0)))</f>
        <v/>
      </c>
      <c r="Q577">
        <f>IF($P577=1,SUM($P$7:$P577),"")</f>
        <v/>
      </c>
      <c r="R577">
        <f>IF($A577="","",IF(ISNUMBER($A577),$A577,IFERROR(DATEVALUE($A577),NA())))</f>
        <v/>
      </c>
      <c r="S577" s="7">
        <f>IFERROR(INDEX($R$7:$R$60000,MATCH(ROW()-6,$Q$7:$Q$60000,0)),"")</f>
        <v/>
      </c>
      <c r="T577">
        <f>IFERROR(INDEX($B$7:$B$60000,MATCH(ROW()-6,$Q$7:$Q$60000,0))*1,"")</f>
        <v/>
      </c>
      <c r="U577">
        <f>IFERROR(INDEX($C$7:$C$60000,MATCH(ROW()-6,$Q$7:$Q$60000,0))*1,"")</f>
        <v/>
      </c>
      <c r="V577">
        <f>IFERROR(INDEX($D$7:$D$60000,MATCH(ROW()-6,$Q$7:$Q$60000,0))*1,"")</f>
        <v/>
      </c>
      <c r="W577">
        <f>IFERROR(INDEX($E$7:$E$60000,MATCH(ROW()-6,$Q$7:$Q$60000,0))*1,"")</f>
        <v/>
      </c>
      <c r="X577">
        <f>IFERROR(INDEX($F$7:$F$60000,MATCH(ROW()-6,$Q$7:$Q$60000,0))*1,"")</f>
        <v/>
      </c>
      <c r="Y577">
        <f>IFERROR(INDEX($G$7:$G$60000,MATCH(ROW()-6,$Q$7:$Q$60000,0))*1,"")</f>
        <v/>
      </c>
      <c r="Z577">
        <f>IFERROR(INDEX($H$7:$H$60000,MATCH(ROW()-6,$Q$7:$Q$60000,0))*1,"")</f>
        <v/>
      </c>
      <c r="AA577">
        <f>IFERROR(INDEX($I$7:$I$60000,MATCH(ROW()-6,$Q$7:$Q$60000,0))*1,"")</f>
        <v/>
      </c>
      <c r="AB577">
        <f>IFERROR(INDEX($J$7:$J$60000,MATCH(ROW()-6,$Q$7:$Q$60000,0))*1,"")</f>
        <v/>
      </c>
      <c r="AC577">
        <f>IFERROR(INDEX($K$7:$K$60000,MATCH(ROW()-6,$Q$7:$Q$60000,0))*1,"")</f>
        <v/>
      </c>
      <c r="AF577" s="9">
        <f>IF(OR($S577="",$S576=""),"",IF($B$5="diff",($T577-$T576),LN($T577/$T576)))</f>
        <v/>
      </c>
      <c r="AG577" s="9">
        <f>IF(OR($S577="",$S576=""),"",IF($C$5="diff",(U577-U576),LN(U577/U576)))</f>
        <v/>
      </c>
      <c r="AH577" s="9">
        <f>IF(OR($S577="",$S576=""),"",IF($D$5="diff",(V577-V576),LN(V577/V576)))</f>
        <v/>
      </c>
      <c r="AI577" s="9">
        <f>IF(OR($S577="",$S576=""),"",IF($E$5="diff",(W577-W576),LN(W577/W576)))</f>
        <v/>
      </c>
      <c r="AJ577" s="9">
        <f>IF(OR($S577="",$S576=""),"",IF($F$5="diff",(X577-X576),LN(X577/X576)))</f>
        <v/>
      </c>
      <c r="AK577" s="9">
        <f>IF(OR($S577="",$S576=""),"",IF($G$5="diff",(Y577-Y576),LN(Y577/Y576)))</f>
        <v/>
      </c>
      <c r="AL577" s="9">
        <f>IF(OR($S577="",$S576=""),"",IF($H$5="diff",(Z577-Z576),LN(Z577/Z576)))</f>
        <v/>
      </c>
      <c r="AM577" s="9">
        <f>IF(OR($S577="",$S576=""),"",IF($I$5="diff",(AA577-AA576),LN(AA577/AA576)))</f>
        <v/>
      </c>
      <c r="AN577" s="9">
        <f>IF(OR($S577="",$S576=""),"",IF($J$5="diff",(AB577-AB576),LN(AB577/AB576)))</f>
        <v/>
      </c>
      <c r="AO577" s="9">
        <f>IF(OR($S577="",$S576=""),"",IF($K$5="diff",(AC577-AC576),LN(AC577/AC576)))</f>
        <v/>
      </c>
      <c r="AR577" s="9">
        <f>IF($AF577="","",$AU$13+$AU$4*AG577+$AU$5*AH577+$AU$6*AI577+$AU$7*AJ577+$AU$8*AK577+$AU$9*AL577+$AU$10*AM577+$AU$11*AN577+$AU$12*AO577)</f>
        <v/>
      </c>
      <c r="AY577" s="10">
        <f>IF(AND((ROW()-7)&gt;=$Q$5,(ROW()-6)&lt;=$Q$3),INDEX(LINEST(OFFSET(AF577,1-$Q$5,0,$Q$5,1),OFFSET(AG577,1-$Q$5,0,$Q$5,9),TRUE,TRUE),1,10)*$Q$4,"")</f>
        <v/>
      </c>
      <c r="AZ577" s="9">
        <f>IF(AND((ROW()-7)&gt;=$Q$5,(ROW()-6)&lt;=$Q$3),INDEX(LINEST(OFFSET(AF577,1-$Q$5,0,$Q$5,1),OFFSET(AG577,1-$Q$5,0,$Q$5,9),TRUE,TRUE),1,9),"")</f>
        <v/>
      </c>
      <c r="BA577" s="9">
        <f>IF(AND((ROW()-7)&gt;=$Q$5,(ROW()-6)&lt;=$Q$3),INDEX(LINEST(OFFSET(AF577,1-$Q$5,0,$Q$5,1),OFFSET(AG577,1-$Q$5,0,$Q$5,9),TRUE,TRUE),1,8),"")</f>
        <v/>
      </c>
      <c r="BB577" s="9">
        <f>IF(AND((ROW()-7)&gt;=$Q$5,(ROW()-6)&lt;=$Q$3),INDEX(LINEST(OFFSET(AF577,1-$Q$5,0,$Q$5,1),OFFSET(AG577,1-$Q$5,0,$Q$5,9),TRUE,TRUE),1,7),"")</f>
        <v/>
      </c>
      <c r="BC577" s="9">
        <f>IF(AND((ROW()-7)&gt;=$Q$5,(ROW()-6)&lt;=$Q$3),INDEX(LINEST(OFFSET(AF577,1-$Q$5,0,$Q$5,1),OFFSET(AG577,1-$Q$5,0,$Q$5,9),TRUE,TRUE),1,6),"")</f>
        <v/>
      </c>
      <c r="BD577" s="9">
        <f>IF(AND((ROW()-7)&gt;=$Q$5,(ROW()-6)&lt;=$Q$3),INDEX(LINEST(OFFSET(AF577,1-$Q$5,0,$Q$5,1),OFFSET(AG577,1-$Q$5,0,$Q$5,9),TRUE,TRUE),1,5),"")</f>
        <v/>
      </c>
      <c r="BE577" s="9">
        <f>IF(AND((ROW()-7)&gt;=$Q$5,(ROW()-6)&lt;=$Q$3),INDEX(LINEST(OFFSET(AF577,1-$Q$5,0,$Q$5,1),OFFSET(AG577,1-$Q$5,0,$Q$5,9),TRUE,TRUE),1,4),"")</f>
        <v/>
      </c>
      <c r="BF577" s="9">
        <f>IF(AND((ROW()-7)&gt;=$Q$5,(ROW()-6)&lt;=$Q$3),INDEX(LINEST(OFFSET(AF577,1-$Q$5,0,$Q$5,1),OFFSET(AG577,1-$Q$5,0,$Q$5,9),TRUE,TRUE),1,3),"")</f>
        <v/>
      </c>
      <c r="BG577" s="9">
        <f>IF(AND((ROW()-7)&gt;=$Q$5,(ROW()-6)&lt;=$Q$3),INDEX(LINEST(OFFSET(AF577,1-$Q$5,0,$Q$5,1),OFFSET(AG577,1-$Q$5,0,$Q$5,9),TRUE,TRUE),1,2),"")</f>
        <v/>
      </c>
      <c r="BH577" s="9">
        <f>IF(AND((ROW()-7)&gt;=$Q$5,(ROW()-6)&lt;=$Q$3),INDEX(LINEST(OFFSET(AF577,1-$Q$5,0,$Q$5,1),OFFSET(AG577,1-$Q$5,0,$Q$5,9),TRUE,TRUE),1,1),"")</f>
        <v/>
      </c>
      <c r="BI577" s="10">
        <f>IF(AND((ROW()-7)&gt;=$Q$5,(ROW()-6)&lt;=$Q$3),INDEX(LINEST(OFFSET(AF577,1-$Q$5,0,$Q$5,1),OFFSET(AG577,1-$Q$5,0,$Q$5,9),TRUE,TRUE),3,1),"")</f>
        <v/>
      </c>
      <c r="BL577" s="9">
        <f>IF(AND((ROW()-6)&lt;=$Q$3,ISNUMBER(AY576)),AY576/$Q$4+AZ576*AG577+BA576*AH577+BB576*AI577+BC576*AJ577+BD576*AK577+BE576*AL577+BF576*AM577+BG576*AN577+BH576*AO577,"")</f>
        <v/>
      </c>
      <c r="BM577">
        <f>IF(ISNUMBER(BL577),AVERAGE(OFFSET(AF576,1-$Q$5,0,$Q$5,1)),"")</f>
        <v/>
      </c>
      <c r="BN577">
        <f>IF(ISNUMBER(BL577),(AF577-BL577)^2,"")</f>
        <v/>
      </c>
      <c r="BO577">
        <f>IF(ISNUMBER(BL577),AF577^2,"")</f>
        <v/>
      </c>
      <c r="BP577">
        <f>IF(ISNUMBER(BL577),(AF577-BM577)^2,"")</f>
        <v/>
      </c>
    </row>
    <row r="578">
      <c r="O578">
        <f>IF($R578="","",IF($Q$1="Weekly",INT(($R578-2)/7),IF($Q$1="Quarterly",YEAR($R578)*4+ROUNDUP(MONTH($R578)/3),YEAR($R578)*12+MONTH($R578))))</f>
        <v/>
      </c>
      <c r="P578">
        <f>IF($R578="","",IF($R579="",1,IF($O578&lt;&gt;$O579,1,0)))</f>
        <v/>
      </c>
      <c r="Q578">
        <f>IF($P578=1,SUM($P$7:$P578),"")</f>
        <v/>
      </c>
      <c r="R578">
        <f>IF($A578="","",IF(ISNUMBER($A578),$A578,IFERROR(DATEVALUE($A578),NA())))</f>
        <v/>
      </c>
      <c r="S578" s="7">
        <f>IFERROR(INDEX($R$7:$R$60000,MATCH(ROW()-6,$Q$7:$Q$60000,0)),"")</f>
        <v/>
      </c>
      <c r="T578">
        <f>IFERROR(INDEX($B$7:$B$60000,MATCH(ROW()-6,$Q$7:$Q$60000,0))*1,"")</f>
        <v/>
      </c>
      <c r="U578">
        <f>IFERROR(INDEX($C$7:$C$60000,MATCH(ROW()-6,$Q$7:$Q$60000,0))*1,"")</f>
        <v/>
      </c>
      <c r="V578">
        <f>IFERROR(INDEX($D$7:$D$60000,MATCH(ROW()-6,$Q$7:$Q$60000,0))*1,"")</f>
        <v/>
      </c>
      <c r="W578">
        <f>IFERROR(INDEX($E$7:$E$60000,MATCH(ROW()-6,$Q$7:$Q$60000,0))*1,"")</f>
        <v/>
      </c>
      <c r="X578">
        <f>IFERROR(INDEX($F$7:$F$60000,MATCH(ROW()-6,$Q$7:$Q$60000,0))*1,"")</f>
        <v/>
      </c>
      <c r="Y578">
        <f>IFERROR(INDEX($G$7:$G$60000,MATCH(ROW()-6,$Q$7:$Q$60000,0))*1,"")</f>
        <v/>
      </c>
      <c r="Z578">
        <f>IFERROR(INDEX($H$7:$H$60000,MATCH(ROW()-6,$Q$7:$Q$60000,0))*1,"")</f>
        <v/>
      </c>
      <c r="AA578">
        <f>IFERROR(INDEX($I$7:$I$60000,MATCH(ROW()-6,$Q$7:$Q$60000,0))*1,"")</f>
        <v/>
      </c>
      <c r="AB578">
        <f>IFERROR(INDEX($J$7:$J$60000,MATCH(ROW()-6,$Q$7:$Q$60000,0))*1,"")</f>
        <v/>
      </c>
      <c r="AC578">
        <f>IFERROR(INDEX($K$7:$K$60000,MATCH(ROW()-6,$Q$7:$Q$60000,0))*1,"")</f>
        <v/>
      </c>
      <c r="AF578" s="9">
        <f>IF(OR($S578="",$S577=""),"",IF($B$5="diff",($T578-$T577),LN($T578/$T577)))</f>
        <v/>
      </c>
      <c r="AG578" s="9">
        <f>IF(OR($S578="",$S577=""),"",IF($C$5="diff",(U578-U577),LN(U578/U577)))</f>
        <v/>
      </c>
      <c r="AH578" s="9">
        <f>IF(OR($S578="",$S577=""),"",IF($D$5="diff",(V578-V577),LN(V578/V577)))</f>
        <v/>
      </c>
      <c r="AI578" s="9">
        <f>IF(OR($S578="",$S577=""),"",IF($E$5="diff",(W578-W577),LN(W578/W577)))</f>
        <v/>
      </c>
      <c r="AJ578" s="9">
        <f>IF(OR($S578="",$S577=""),"",IF($F$5="diff",(X578-X577),LN(X578/X577)))</f>
        <v/>
      </c>
      <c r="AK578" s="9">
        <f>IF(OR($S578="",$S577=""),"",IF($G$5="diff",(Y578-Y577),LN(Y578/Y577)))</f>
        <v/>
      </c>
      <c r="AL578" s="9">
        <f>IF(OR($S578="",$S577=""),"",IF($H$5="diff",(Z578-Z577),LN(Z578/Z577)))</f>
        <v/>
      </c>
      <c r="AM578" s="9">
        <f>IF(OR($S578="",$S577=""),"",IF($I$5="diff",(AA578-AA577),LN(AA578/AA577)))</f>
        <v/>
      </c>
      <c r="AN578" s="9">
        <f>IF(OR($S578="",$S577=""),"",IF($J$5="diff",(AB578-AB577),LN(AB578/AB577)))</f>
        <v/>
      </c>
      <c r="AO578" s="9">
        <f>IF(OR($S578="",$S577=""),"",IF($K$5="diff",(AC578-AC577),LN(AC578/AC577)))</f>
        <v/>
      </c>
      <c r="AR578" s="9">
        <f>IF($AF578="","",$AU$13+$AU$4*AG578+$AU$5*AH578+$AU$6*AI578+$AU$7*AJ578+$AU$8*AK578+$AU$9*AL578+$AU$10*AM578+$AU$11*AN578+$AU$12*AO578)</f>
        <v/>
      </c>
      <c r="AY578" s="10">
        <f>IF(AND((ROW()-7)&gt;=$Q$5,(ROW()-6)&lt;=$Q$3),INDEX(LINEST(OFFSET(AF578,1-$Q$5,0,$Q$5,1),OFFSET(AG578,1-$Q$5,0,$Q$5,9),TRUE,TRUE),1,10)*$Q$4,"")</f>
        <v/>
      </c>
      <c r="AZ578" s="9">
        <f>IF(AND((ROW()-7)&gt;=$Q$5,(ROW()-6)&lt;=$Q$3),INDEX(LINEST(OFFSET(AF578,1-$Q$5,0,$Q$5,1),OFFSET(AG578,1-$Q$5,0,$Q$5,9),TRUE,TRUE),1,9),"")</f>
        <v/>
      </c>
      <c r="BA578" s="9">
        <f>IF(AND((ROW()-7)&gt;=$Q$5,(ROW()-6)&lt;=$Q$3),INDEX(LINEST(OFFSET(AF578,1-$Q$5,0,$Q$5,1),OFFSET(AG578,1-$Q$5,0,$Q$5,9),TRUE,TRUE),1,8),"")</f>
        <v/>
      </c>
      <c r="BB578" s="9">
        <f>IF(AND((ROW()-7)&gt;=$Q$5,(ROW()-6)&lt;=$Q$3),INDEX(LINEST(OFFSET(AF578,1-$Q$5,0,$Q$5,1),OFFSET(AG578,1-$Q$5,0,$Q$5,9),TRUE,TRUE),1,7),"")</f>
        <v/>
      </c>
      <c r="BC578" s="9">
        <f>IF(AND((ROW()-7)&gt;=$Q$5,(ROW()-6)&lt;=$Q$3),INDEX(LINEST(OFFSET(AF578,1-$Q$5,0,$Q$5,1),OFFSET(AG578,1-$Q$5,0,$Q$5,9),TRUE,TRUE),1,6),"")</f>
        <v/>
      </c>
      <c r="BD578" s="9">
        <f>IF(AND((ROW()-7)&gt;=$Q$5,(ROW()-6)&lt;=$Q$3),INDEX(LINEST(OFFSET(AF578,1-$Q$5,0,$Q$5,1),OFFSET(AG578,1-$Q$5,0,$Q$5,9),TRUE,TRUE),1,5),"")</f>
        <v/>
      </c>
      <c r="BE578" s="9">
        <f>IF(AND((ROW()-7)&gt;=$Q$5,(ROW()-6)&lt;=$Q$3),INDEX(LINEST(OFFSET(AF578,1-$Q$5,0,$Q$5,1),OFFSET(AG578,1-$Q$5,0,$Q$5,9),TRUE,TRUE),1,4),"")</f>
        <v/>
      </c>
      <c r="BF578" s="9">
        <f>IF(AND((ROW()-7)&gt;=$Q$5,(ROW()-6)&lt;=$Q$3),INDEX(LINEST(OFFSET(AF578,1-$Q$5,0,$Q$5,1),OFFSET(AG578,1-$Q$5,0,$Q$5,9),TRUE,TRUE),1,3),"")</f>
        <v/>
      </c>
      <c r="BG578" s="9">
        <f>IF(AND((ROW()-7)&gt;=$Q$5,(ROW()-6)&lt;=$Q$3),INDEX(LINEST(OFFSET(AF578,1-$Q$5,0,$Q$5,1),OFFSET(AG578,1-$Q$5,0,$Q$5,9),TRUE,TRUE),1,2),"")</f>
        <v/>
      </c>
      <c r="BH578" s="9">
        <f>IF(AND((ROW()-7)&gt;=$Q$5,(ROW()-6)&lt;=$Q$3),INDEX(LINEST(OFFSET(AF578,1-$Q$5,0,$Q$5,1),OFFSET(AG578,1-$Q$5,0,$Q$5,9),TRUE,TRUE),1,1),"")</f>
        <v/>
      </c>
      <c r="BI578" s="10">
        <f>IF(AND((ROW()-7)&gt;=$Q$5,(ROW()-6)&lt;=$Q$3),INDEX(LINEST(OFFSET(AF578,1-$Q$5,0,$Q$5,1),OFFSET(AG578,1-$Q$5,0,$Q$5,9),TRUE,TRUE),3,1),"")</f>
        <v/>
      </c>
      <c r="BL578" s="9">
        <f>IF(AND((ROW()-6)&lt;=$Q$3,ISNUMBER(AY577)),AY577/$Q$4+AZ577*AG578+BA577*AH578+BB577*AI578+BC577*AJ578+BD577*AK578+BE577*AL578+BF577*AM578+BG577*AN578+BH577*AO578,"")</f>
        <v/>
      </c>
      <c r="BM578">
        <f>IF(ISNUMBER(BL578),AVERAGE(OFFSET(AF577,1-$Q$5,0,$Q$5,1)),"")</f>
        <v/>
      </c>
      <c r="BN578">
        <f>IF(ISNUMBER(BL578),(AF578-BL578)^2,"")</f>
        <v/>
      </c>
      <c r="BO578">
        <f>IF(ISNUMBER(BL578),AF578^2,"")</f>
        <v/>
      </c>
      <c r="BP578">
        <f>IF(ISNUMBER(BL578),(AF578-BM578)^2,"")</f>
        <v/>
      </c>
    </row>
    <row r="579">
      <c r="O579">
        <f>IF($R579="","",IF($Q$1="Weekly",INT(($R579-2)/7),IF($Q$1="Quarterly",YEAR($R579)*4+ROUNDUP(MONTH($R579)/3),YEAR($R579)*12+MONTH($R579))))</f>
        <v/>
      </c>
      <c r="P579">
        <f>IF($R579="","",IF($R580="",1,IF($O579&lt;&gt;$O580,1,0)))</f>
        <v/>
      </c>
      <c r="Q579">
        <f>IF($P579=1,SUM($P$7:$P579),"")</f>
        <v/>
      </c>
      <c r="R579">
        <f>IF($A579="","",IF(ISNUMBER($A579),$A579,IFERROR(DATEVALUE($A579),NA())))</f>
        <v/>
      </c>
      <c r="S579" s="7">
        <f>IFERROR(INDEX($R$7:$R$60000,MATCH(ROW()-6,$Q$7:$Q$60000,0)),"")</f>
        <v/>
      </c>
      <c r="T579">
        <f>IFERROR(INDEX($B$7:$B$60000,MATCH(ROW()-6,$Q$7:$Q$60000,0))*1,"")</f>
        <v/>
      </c>
      <c r="U579">
        <f>IFERROR(INDEX($C$7:$C$60000,MATCH(ROW()-6,$Q$7:$Q$60000,0))*1,"")</f>
        <v/>
      </c>
      <c r="V579">
        <f>IFERROR(INDEX($D$7:$D$60000,MATCH(ROW()-6,$Q$7:$Q$60000,0))*1,"")</f>
        <v/>
      </c>
      <c r="W579">
        <f>IFERROR(INDEX($E$7:$E$60000,MATCH(ROW()-6,$Q$7:$Q$60000,0))*1,"")</f>
        <v/>
      </c>
      <c r="X579">
        <f>IFERROR(INDEX($F$7:$F$60000,MATCH(ROW()-6,$Q$7:$Q$60000,0))*1,"")</f>
        <v/>
      </c>
      <c r="Y579">
        <f>IFERROR(INDEX($G$7:$G$60000,MATCH(ROW()-6,$Q$7:$Q$60000,0))*1,"")</f>
        <v/>
      </c>
      <c r="Z579">
        <f>IFERROR(INDEX($H$7:$H$60000,MATCH(ROW()-6,$Q$7:$Q$60000,0))*1,"")</f>
        <v/>
      </c>
      <c r="AA579">
        <f>IFERROR(INDEX($I$7:$I$60000,MATCH(ROW()-6,$Q$7:$Q$60000,0))*1,"")</f>
        <v/>
      </c>
      <c r="AB579">
        <f>IFERROR(INDEX($J$7:$J$60000,MATCH(ROW()-6,$Q$7:$Q$60000,0))*1,"")</f>
        <v/>
      </c>
      <c r="AC579">
        <f>IFERROR(INDEX($K$7:$K$60000,MATCH(ROW()-6,$Q$7:$Q$60000,0))*1,"")</f>
        <v/>
      </c>
      <c r="AF579" s="9">
        <f>IF(OR($S579="",$S578=""),"",IF($B$5="diff",($T579-$T578),LN($T579/$T578)))</f>
        <v/>
      </c>
      <c r="AG579" s="9">
        <f>IF(OR($S579="",$S578=""),"",IF($C$5="diff",(U579-U578),LN(U579/U578)))</f>
        <v/>
      </c>
      <c r="AH579" s="9">
        <f>IF(OR($S579="",$S578=""),"",IF($D$5="diff",(V579-V578),LN(V579/V578)))</f>
        <v/>
      </c>
      <c r="AI579" s="9">
        <f>IF(OR($S579="",$S578=""),"",IF($E$5="diff",(W579-W578),LN(W579/W578)))</f>
        <v/>
      </c>
      <c r="AJ579" s="9">
        <f>IF(OR($S579="",$S578=""),"",IF($F$5="diff",(X579-X578),LN(X579/X578)))</f>
        <v/>
      </c>
      <c r="AK579" s="9">
        <f>IF(OR($S579="",$S578=""),"",IF($G$5="diff",(Y579-Y578),LN(Y579/Y578)))</f>
        <v/>
      </c>
      <c r="AL579" s="9">
        <f>IF(OR($S579="",$S578=""),"",IF($H$5="diff",(Z579-Z578),LN(Z579/Z578)))</f>
        <v/>
      </c>
      <c r="AM579" s="9">
        <f>IF(OR($S579="",$S578=""),"",IF($I$5="diff",(AA579-AA578),LN(AA579/AA578)))</f>
        <v/>
      </c>
      <c r="AN579" s="9">
        <f>IF(OR($S579="",$S578=""),"",IF($J$5="diff",(AB579-AB578),LN(AB579/AB578)))</f>
        <v/>
      </c>
      <c r="AO579" s="9">
        <f>IF(OR($S579="",$S578=""),"",IF($K$5="diff",(AC579-AC578),LN(AC579/AC578)))</f>
        <v/>
      </c>
      <c r="AR579" s="9">
        <f>IF($AF579="","",$AU$13+$AU$4*AG579+$AU$5*AH579+$AU$6*AI579+$AU$7*AJ579+$AU$8*AK579+$AU$9*AL579+$AU$10*AM579+$AU$11*AN579+$AU$12*AO579)</f>
        <v/>
      </c>
      <c r="AY579" s="10">
        <f>IF(AND((ROW()-7)&gt;=$Q$5,(ROW()-6)&lt;=$Q$3),INDEX(LINEST(OFFSET(AF579,1-$Q$5,0,$Q$5,1),OFFSET(AG579,1-$Q$5,0,$Q$5,9),TRUE,TRUE),1,10)*$Q$4,"")</f>
        <v/>
      </c>
      <c r="AZ579" s="9">
        <f>IF(AND((ROW()-7)&gt;=$Q$5,(ROW()-6)&lt;=$Q$3),INDEX(LINEST(OFFSET(AF579,1-$Q$5,0,$Q$5,1),OFFSET(AG579,1-$Q$5,0,$Q$5,9),TRUE,TRUE),1,9),"")</f>
        <v/>
      </c>
      <c r="BA579" s="9">
        <f>IF(AND((ROW()-7)&gt;=$Q$5,(ROW()-6)&lt;=$Q$3),INDEX(LINEST(OFFSET(AF579,1-$Q$5,0,$Q$5,1),OFFSET(AG579,1-$Q$5,0,$Q$5,9),TRUE,TRUE),1,8),"")</f>
        <v/>
      </c>
      <c r="BB579" s="9">
        <f>IF(AND((ROW()-7)&gt;=$Q$5,(ROW()-6)&lt;=$Q$3),INDEX(LINEST(OFFSET(AF579,1-$Q$5,0,$Q$5,1),OFFSET(AG579,1-$Q$5,0,$Q$5,9),TRUE,TRUE),1,7),"")</f>
        <v/>
      </c>
      <c r="BC579" s="9">
        <f>IF(AND((ROW()-7)&gt;=$Q$5,(ROW()-6)&lt;=$Q$3),INDEX(LINEST(OFFSET(AF579,1-$Q$5,0,$Q$5,1),OFFSET(AG579,1-$Q$5,0,$Q$5,9),TRUE,TRUE),1,6),"")</f>
        <v/>
      </c>
      <c r="BD579" s="9">
        <f>IF(AND((ROW()-7)&gt;=$Q$5,(ROW()-6)&lt;=$Q$3),INDEX(LINEST(OFFSET(AF579,1-$Q$5,0,$Q$5,1),OFFSET(AG579,1-$Q$5,0,$Q$5,9),TRUE,TRUE),1,5),"")</f>
        <v/>
      </c>
      <c r="BE579" s="9">
        <f>IF(AND((ROW()-7)&gt;=$Q$5,(ROW()-6)&lt;=$Q$3),INDEX(LINEST(OFFSET(AF579,1-$Q$5,0,$Q$5,1),OFFSET(AG579,1-$Q$5,0,$Q$5,9),TRUE,TRUE),1,4),"")</f>
        <v/>
      </c>
      <c r="BF579" s="9">
        <f>IF(AND((ROW()-7)&gt;=$Q$5,(ROW()-6)&lt;=$Q$3),INDEX(LINEST(OFFSET(AF579,1-$Q$5,0,$Q$5,1),OFFSET(AG579,1-$Q$5,0,$Q$5,9),TRUE,TRUE),1,3),"")</f>
        <v/>
      </c>
      <c r="BG579" s="9">
        <f>IF(AND((ROW()-7)&gt;=$Q$5,(ROW()-6)&lt;=$Q$3),INDEX(LINEST(OFFSET(AF579,1-$Q$5,0,$Q$5,1),OFFSET(AG579,1-$Q$5,0,$Q$5,9),TRUE,TRUE),1,2),"")</f>
        <v/>
      </c>
      <c r="BH579" s="9">
        <f>IF(AND((ROW()-7)&gt;=$Q$5,(ROW()-6)&lt;=$Q$3),INDEX(LINEST(OFFSET(AF579,1-$Q$5,0,$Q$5,1),OFFSET(AG579,1-$Q$5,0,$Q$5,9),TRUE,TRUE),1,1),"")</f>
        <v/>
      </c>
      <c r="BI579" s="10">
        <f>IF(AND((ROW()-7)&gt;=$Q$5,(ROW()-6)&lt;=$Q$3),INDEX(LINEST(OFFSET(AF579,1-$Q$5,0,$Q$5,1),OFFSET(AG579,1-$Q$5,0,$Q$5,9),TRUE,TRUE),3,1),"")</f>
        <v/>
      </c>
      <c r="BL579" s="9">
        <f>IF(AND((ROW()-6)&lt;=$Q$3,ISNUMBER(AY578)),AY578/$Q$4+AZ578*AG579+BA578*AH579+BB578*AI579+BC578*AJ579+BD578*AK579+BE578*AL579+BF578*AM579+BG578*AN579+BH578*AO579,"")</f>
        <v/>
      </c>
      <c r="BM579">
        <f>IF(ISNUMBER(BL579),AVERAGE(OFFSET(AF578,1-$Q$5,0,$Q$5,1)),"")</f>
        <v/>
      </c>
      <c r="BN579">
        <f>IF(ISNUMBER(BL579),(AF579-BL579)^2,"")</f>
        <v/>
      </c>
      <c r="BO579">
        <f>IF(ISNUMBER(BL579),AF579^2,"")</f>
        <v/>
      </c>
      <c r="BP579">
        <f>IF(ISNUMBER(BL579),(AF579-BM579)^2,"")</f>
        <v/>
      </c>
    </row>
    <row r="580">
      <c r="O580">
        <f>IF($R580="","",IF($Q$1="Weekly",INT(($R580-2)/7),IF($Q$1="Quarterly",YEAR($R580)*4+ROUNDUP(MONTH($R580)/3),YEAR($R580)*12+MONTH($R580))))</f>
        <v/>
      </c>
      <c r="P580">
        <f>IF($R580="","",IF($R581="",1,IF($O580&lt;&gt;$O581,1,0)))</f>
        <v/>
      </c>
      <c r="Q580">
        <f>IF($P580=1,SUM($P$7:$P580),"")</f>
        <v/>
      </c>
      <c r="R580">
        <f>IF($A580="","",IF(ISNUMBER($A580),$A580,IFERROR(DATEVALUE($A580),NA())))</f>
        <v/>
      </c>
      <c r="S580" s="7">
        <f>IFERROR(INDEX($R$7:$R$60000,MATCH(ROW()-6,$Q$7:$Q$60000,0)),"")</f>
        <v/>
      </c>
      <c r="T580">
        <f>IFERROR(INDEX($B$7:$B$60000,MATCH(ROW()-6,$Q$7:$Q$60000,0))*1,"")</f>
        <v/>
      </c>
      <c r="U580">
        <f>IFERROR(INDEX($C$7:$C$60000,MATCH(ROW()-6,$Q$7:$Q$60000,0))*1,"")</f>
        <v/>
      </c>
      <c r="V580">
        <f>IFERROR(INDEX($D$7:$D$60000,MATCH(ROW()-6,$Q$7:$Q$60000,0))*1,"")</f>
        <v/>
      </c>
      <c r="W580">
        <f>IFERROR(INDEX($E$7:$E$60000,MATCH(ROW()-6,$Q$7:$Q$60000,0))*1,"")</f>
        <v/>
      </c>
      <c r="X580">
        <f>IFERROR(INDEX($F$7:$F$60000,MATCH(ROW()-6,$Q$7:$Q$60000,0))*1,"")</f>
        <v/>
      </c>
      <c r="Y580">
        <f>IFERROR(INDEX($G$7:$G$60000,MATCH(ROW()-6,$Q$7:$Q$60000,0))*1,"")</f>
        <v/>
      </c>
      <c r="Z580">
        <f>IFERROR(INDEX($H$7:$H$60000,MATCH(ROW()-6,$Q$7:$Q$60000,0))*1,"")</f>
        <v/>
      </c>
      <c r="AA580">
        <f>IFERROR(INDEX($I$7:$I$60000,MATCH(ROW()-6,$Q$7:$Q$60000,0))*1,"")</f>
        <v/>
      </c>
      <c r="AB580">
        <f>IFERROR(INDEX($J$7:$J$60000,MATCH(ROW()-6,$Q$7:$Q$60000,0))*1,"")</f>
        <v/>
      </c>
      <c r="AC580">
        <f>IFERROR(INDEX($K$7:$K$60000,MATCH(ROW()-6,$Q$7:$Q$60000,0))*1,"")</f>
        <v/>
      </c>
      <c r="AF580" s="9">
        <f>IF(OR($S580="",$S579=""),"",IF($B$5="diff",($T580-$T579),LN($T580/$T579)))</f>
        <v/>
      </c>
      <c r="AG580" s="9">
        <f>IF(OR($S580="",$S579=""),"",IF($C$5="diff",(U580-U579),LN(U580/U579)))</f>
        <v/>
      </c>
      <c r="AH580" s="9">
        <f>IF(OR($S580="",$S579=""),"",IF($D$5="diff",(V580-V579),LN(V580/V579)))</f>
        <v/>
      </c>
      <c r="AI580" s="9">
        <f>IF(OR($S580="",$S579=""),"",IF($E$5="diff",(W580-W579),LN(W580/W579)))</f>
        <v/>
      </c>
      <c r="AJ580" s="9">
        <f>IF(OR($S580="",$S579=""),"",IF($F$5="diff",(X580-X579),LN(X580/X579)))</f>
        <v/>
      </c>
      <c r="AK580" s="9">
        <f>IF(OR($S580="",$S579=""),"",IF($G$5="diff",(Y580-Y579),LN(Y580/Y579)))</f>
        <v/>
      </c>
      <c r="AL580" s="9">
        <f>IF(OR($S580="",$S579=""),"",IF($H$5="diff",(Z580-Z579),LN(Z580/Z579)))</f>
        <v/>
      </c>
      <c r="AM580" s="9">
        <f>IF(OR($S580="",$S579=""),"",IF($I$5="diff",(AA580-AA579),LN(AA580/AA579)))</f>
        <v/>
      </c>
      <c r="AN580" s="9">
        <f>IF(OR($S580="",$S579=""),"",IF($J$5="diff",(AB580-AB579),LN(AB580/AB579)))</f>
        <v/>
      </c>
      <c r="AO580" s="9">
        <f>IF(OR($S580="",$S579=""),"",IF($K$5="diff",(AC580-AC579),LN(AC580/AC579)))</f>
        <v/>
      </c>
      <c r="AR580" s="9">
        <f>IF($AF580="","",$AU$13+$AU$4*AG580+$AU$5*AH580+$AU$6*AI580+$AU$7*AJ580+$AU$8*AK580+$AU$9*AL580+$AU$10*AM580+$AU$11*AN580+$AU$12*AO580)</f>
        <v/>
      </c>
      <c r="AY580" s="10">
        <f>IF(AND((ROW()-7)&gt;=$Q$5,(ROW()-6)&lt;=$Q$3),INDEX(LINEST(OFFSET(AF580,1-$Q$5,0,$Q$5,1),OFFSET(AG580,1-$Q$5,0,$Q$5,9),TRUE,TRUE),1,10)*$Q$4,"")</f>
        <v/>
      </c>
      <c r="AZ580" s="9">
        <f>IF(AND((ROW()-7)&gt;=$Q$5,(ROW()-6)&lt;=$Q$3),INDEX(LINEST(OFFSET(AF580,1-$Q$5,0,$Q$5,1),OFFSET(AG580,1-$Q$5,0,$Q$5,9),TRUE,TRUE),1,9),"")</f>
        <v/>
      </c>
      <c r="BA580" s="9">
        <f>IF(AND((ROW()-7)&gt;=$Q$5,(ROW()-6)&lt;=$Q$3),INDEX(LINEST(OFFSET(AF580,1-$Q$5,0,$Q$5,1),OFFSET(AG580,1-$Q$5,0,$Q$5,9),TRUE,TRUE),1,8),"")</f>
        <v/>
      </c>
      <c r="BB580" s="9">
        <f>IF(AND((ROW()-7)&gt;=$Q$5,(ROW()-6)&lt;=$Q$3),INDEX(LINEST(OFFSET(AF580,1-$Q$5,0,$Q$5,1),OFFSET(AG580,1-$Q$5,0,$Q$5,9),TRUE,TRUE),1,7),"")</f>
        <v/>
      </c>
      <c r="BC580" s="9">
        <f>IF(AND((ROW()-7)&gt;=$Q$5,(ROW()-6)&lt;=$Q$3),INDEX(LINEST(OFFSET(AF580,1-$Q$5,0,$Q$5,1),OFFSET(AG580,1-$Q$5,0,$Q$5,9),TRUE,TRUE),1,6),"")</f>
        <v/>
      </c>
      <c r="BD580" s="9">
        <f>IF(AND((ROW()-7)&gt;=$Q$5,(ROW()-6)&lt;=$Q$3),INDEX(LINEST(OFFSET(AF580,1-$Q$5,0,$Q$5,1),OFFSET(AG580,1-$Q$5,0,$Q$5,9),TRUE,TRUE),1,5),"")</f>
        <v/>
      </c>
      <c r="BE580" s="9">
        <f>IF(AND((ROW()-7)&gt;=$Q$5,(ROW()-6)&lt;=$Q$3),INDEX(LINEST(OFFSET(AF580,1-$Q$5,0,$Q$5,1),OFFSET(AG580,1-$Q$5,0,$Q$5,9),TRUE,TRUE),1,4),"")</f>
        <v/>
      </c>
      <c r="BF580" s="9">
        <f>IF(AND((ROW()-7)&gt;=$Q$5,(ROW()-6)&lt;=$Q$3),INDEX(LINEST(OFFSET(AF580,1-$Q$5,0,$Q$5,1),OFFSET(AG580,1-$Q$5,0,$Q$5,9),TRUE,TRUE),1,3),"")</f>
        <v/>
      </c>
      <c r="BG580" s="9">
        <f>IF(AND((ROW()-7)&gt;=$Q$5,(ROW()-6)&lt;=$Q$3),INDEX(LINEST(OFFSET(AF580,1-$Q$5,0,$Q$5,1),OFFSET(AG580,1-$Q$5,0,$Q$5,9),TRUE,TRUE),1,2),"")</f>
        <v/>
      </c>
      <c r="BH580" s="9">
        <f>IF(AND((ROW()-7)&gt;=$Q$5,(ROW()-6)&lt;=$Q$3),INDEX(LINEST(OFFSET(AF580,1-$Q$5,0,$Q$5,1),OFFSET(AG580,1-$Q$5,0,$Q$5,9),TRUE,TRUE),1,1),"")</f>
        <v/>
      </c>
      <c r="BI580" s="10">
        <f>IF(AND((ROW()-7)&gt;=$Q$5,(ROW()-6)&lt;=$Q$3),INDEX(LINEST(OFFSET(AF580,1-$Q$5,0,$Q$5,1),OFFSET(AG580,1-$Q$5,0,$Q$5,9),TRUE,TRUE),3,1),"")</f>
        <v/>
      </c>
      <c r="BL580" s="9">
        <f>IF(AND((ROW()-6)&lt;=$Q$3,ISNUMBER(AY579)),AY579/$Q$4+AZ579*AG580+BA579*AH580+BB579*AI580+BC579*AJ580+BD579*AK580+BE579*AL580+BF579*AM580+BG579*AN580+BH579*AO580,"")</f>
        <v/>
      </c>
      <c r="BM580">
        <f>IF(ISNUMBER(BL580),AVERAGE(OFFSET(AF579,1-$Q$5,0,$Q$5,1)),"")</f>
        <v/>
      </c>
      <c r="BN580">
        <f>IF(ISNUMBER(BL580),(AF580-BL580)^2,"")</f>
        <v/>
      </c>
      <c r="BO580">
        <f>IF(ISNUMBER(BL580),AF580^2,"")</f>
        <v/>
      </c>
      <c r="BP580">
        <f>IF(ISNUMBER(BL580),(AF580-BM580)^2,"")</f>
        <v/>
      </c>
    </row>
    <row r="581">
      <c r="O581">
        <f>IF($R581="","",IF($Q$1="Weekly",INT(($R581-2)/7),IF($Q$1="Quarterly",YEAR($R581)*4+ROUNDUP(MONTH($R581)/3),YEAR($R581)*12+MONTH($R581))))</f>
        <v/>
      </c>
      <c r="P581">
        <f>IF($R581="","",IF($R582="",1,IF($O581&lt;&gt;$O582,1,0)))</f>
        <v/>
      </c>
      <c r="Q581">
        <f>IF($P581=1,SUM($P$7:$P581),"")</f>
        <v/>
      </c>
      <c r="R581">
        <f>IF($A581="","",IF(ISNUMBER($A581),$A581,IFERROR(DATEVALUE($A581),NA())))</f>
        <v/>
      </c>
      <c r="S581" s="7">
        <f>IFERROR(INDEX($R$7:$R$60000,MATCH(ROW()-6,$Q$7:$Q$60000,0)),"")</f>
        <v/>
      </c>
      <c r="T581">
        <f>IFERROR(INDEX($B$7:$B$60000,MATCH(ROW()-6,$Q$7:$Q$60000,0))*1,"")</f>
        <v/>
      </c>
      <c r="U581">
        <f>IFERROR(INDEX($C$7:$C$60000,MATCH(ROW()-6,$Q$7:$Q$60000,0))*1,"")</f>
        <v/>
      </c>
      <c r="V581">
        <f>IFERROR(INDEX($D$7:$D$60000,MATCH(ROW()-6,$Q$7:$Q$60000,0))*1,"")</f>
        <v/>
      </c>
      <c r="W581">
        <f>IFERROR(INDEX($E$7:$E$60000,MATCH(ROW()-6,$Q$7:$Q$60000,0))*1,"")</f>
        <v/>
      </c>
      <c r="X581">
        <f>IFERROR(INDEX($F$7:$F$60000,MATCH(ROW()-6,$Q$7:$Q$60000,0))*1,"")</f>
        <v/>
      </c>
      <c r="Y581">
        <f>IFERROR(INDEX($G$7:$G$60000,MATCH(ROW()-6,$Q$7:$Q$60000,0))*1,"")</f>
        <v/>
      </c>
      <c r="Z581">
        <f>IFERROR(INDEX($H$7:$H$60000,MATCH(ROW()-6,$Q$7:$Q$60000,0))*1,"")</f>
        <v/>
      </c>
      <c r="AA581">
        <f>IFERROR(INDEX($I$7:$I$60000,MATCH(ROW()-6,$Q$7:$Q$60000,0))*1,"")</f>
        <v/>
      </c>
      <c r="AB581">
        <f>IFERROR(INDEX($J$7:$J$60000,MATCH(ROW()-6,$Q$7:$Q$60000,0))*1,"")</f>
        <v/>
      </c>
      <c r="AC581">
        <f>IFERROR(INDEX($K$7:$K$60000,MATCH(ROW()-6,$Q$7:$Q$60000,0))*1,"")</f>
        <v/>
      </c>
      <c r="AF581" s="9">
        <f>IF(OR($S581="",$S580=""),"",IF($B$5="diff",($T581-$T580),LN($T581/$T580)))</f>
        <v/>
      </c>
      <c r="AG581" s="9">
        <f>IF(OR($S581="",$S580=""),"",IF($C$5="diff",(U581-U580),LN(U581/U580)))</f>
        <v/>
      </c>
      <c r="AH581" s="9">
        <f>IF(OR($S581="",$S580=""),"",IF($D$5="diff",(V581-V580),LN(V581/V580)))</f>
        <v/>
      </c>
      <c r="AI581" s="9">
        <f>IF(OR($S581="",$S580=""),"",IF($E$5="diff",(W581-W580),LN(W581/W580)))</f>
        <v/>
      </c>
      <c r="AJ581" s="9">
        <f>IF(OR($S581="",$S580=""),"",IF($F$5="diff",(X581-X580),LN(X581/X580)))</f>
        <v/>
      </c>
      <c r="AK581" s="9">
        <f>IF(OR($S581="",$S580=""),"",IF($G$5="diff",(Y581-Y580),LN(Y581/Y580)))</f>
        <v/>
      </c>
      <c r="AL581" s="9">
        <f>IF(OR($S581="",$S580=""),"",IF($H$5="diff",(Z581-Z580),LN(Z581/Z580)))</f>
        <v/>
      </c>
      <c r="AM581" s="9">
        <f>IF(OR($S581="",$S580=""),"",IF($I$5="diff",(AA581-AA580),LN(AA581/AA580)))</f>
        <v/>
      </c>
      <c r="AN581" s="9">
        <f>IF(OR($S581="",$S580=""),"",IF($J$5="diff",(AB581-AB580),LN(AB581/AB580)))</f>
        <v/>
      </c>
      <c r="AO581" s="9">
        <f>IF(OR($S581="",$S580=""),"",IF($K$5="diff",(AC581-AC580),LN(AC581/AC580)))</f>
        <v/>
      </c>
      <c r="AR581" s="9">
        <f>IF($AF581="","",$AU$13+$AU$4*AG581+$AU$5*AH581+$AU$6*AI581+$AU$7*AJ581+$AU$8*AK581+$AU$9*AL581+$AU$10*AM581+$AU$11*AN581+$AU$12*AO581)</f>
        <v/>
      </c>
      <c r="AY581" s="10">
        <f>IF(AND((ROW()-7)&gt;=$Q$5,(ROW()-6)&lt;=$Q$3),INDEX(LINEST(OFFSET(AF581,1-$Q$5,0,$Q$5,1),OFFSET(AG581,1-$Q$5,0,$Q$5,9),TRUE,TRUE),1,10)*$Q$4,"")</f>
        <v/>
      </c>
      <c r="AZ581" s="9">
        <f>IF(AND((ROW()-7)&gt;=$Q$5,(ROW()-6)&lt;=$Q$3),INDEX(LINEST(OFFSET(AF581,1-$Q$5,0,$Q$5,1),OFFSET(AG581,1-$Q$5,0,$Q$5,9),TRUE,TRUE),1,9),"")</f>
        <v/>
      </c>
      <c r="BA581" s="9">
        <f>IF(AND((ROW()-7)&gt;=$Q$5,(ROW()-6)&lt;=$Q$3),INDEX(LINEST(OFFSET(AF581,1-$Q$5,0,$Q$5,1),OFFSET(AG581,1-$Q$5,0,$Q$5,9),TRUE,TRUE),1,8),"")</f>
        <v/>
      </c>
      <c r="BB581" s="9">
        <f>IF(AND((ROW()-7)&gt;=$Q$5,(ROW()-6)&lt;=$Q$3),INDEX(LINEST(OFFSET(AF581,1-$Q$5,0,$Q$5,1),OFFSET(AG581,1-$Q$5,0,$Q$5,9),TRUE,TRUE),1,7),"")</f>
        <v/>
      </c>
      <c r="BC581" s="9">
        <f>IF(AND((ROW()-7)&gt;=$Q$5,(ROW()-6)&lt;=$Q$3),INDEX(LINEST(OFFSET(AF581,1-$Q$5,0,$Q$5,1),OFFSET(AG581,1-$Q$5,0,$Q$5,9),TRUE,TRUE),1,6),"")</f>
        <v/>
      </c>
      <c r="BD581" s="9">
        <f>IF(AND((ROW()-7)&gt;=$Q$5,(ROW()-6)&lt;=$Q$3),INDEX(LINEST(OFFSET(AF581,1-$Q$5,0,$Q$5,1),OFFSET(AG581,1-$Q$5,0,$Q$5,9),TRUE,TRUE),1,5),"")</f>
        <v/>
      </c>
      <c r="BE581" s="9">
        <f>IF(AND((ROW()-7)&gt;=$Q$5,(ROW()-6)&lt;=$Q$3),INDEX(LINEST(OFFSET(AF581,1-$Q$5,0,$Q$5,1),OFFSET(AG581,1-$Q$5,0,$Q$5,9),TRUE,TRUE),1,4),"")</f>
        <v/>
      </c>
      <c r="BF581" s="9">
        <f>IF(AND((ROW()-7)&gt;=$Q$5,(ROW()-6)&lt;=$Q$3),INDEX(LINEST(OFFSET(AF581,1-$Q$5,0,$Q$5,1),OFFSET(AG581,1-$Q$5,0,$Q$5,9),TRUE,TRUE),1,3),"")</f>
        <v/>
      </c>
      <c r="BG581" s="9">
        <f>IF(AND((ROW()-7)&gt;=$Q$5,(ROW()-6)&lt;=$Q$3),INDEX(LINEST(OFFSET(AF581,1-$Q$5,0,$Q$5,1),OFFSET(AG581,1-$Q$5,0,$Q$5,9),TRUE,TRUE),1,2),"")</f>
        <v/>
      </c>
      <c r="BH581" s="9">
        <f>IF(AND((ROW()-7)&gt;=$Q$5,(ROW()-6)&lt;=$Q$3),INDEX(LINEST(OFFSET(AF581,1-$Q$5,0,$Q$5,1),OFFSET(AG581,1-$Q$5,0,$Q$5,9),TRUE,TRUE),1,1),"")</f>
        <v/>
      </c>
      <c r="BI581" s="10">
        <f>IF(AND((ROW()-7)&gt;=$Q$5,(ROW()-6)&lt;=$Q$3),INDEX(LINEST(OFFSET(AF581,1-$Q$5,0,$Q$5,1),OFFSET(AG581,1-$Q$5,0,$Q$5,9),TRUE,TRUE),3,1),"")</f>
        <v/>
      </c>
      <c r="BL581" s="9">
        <f>IF(AND((ROW()-6)&lt;=$Q$3,ISNUMBER(AY580)),AY580/$Q$4+AZ580*AG581+BA580*AH581+BB580*AI581+BC580*AJ581+BD580*AK581+BE580*AL581+BF580*AM581+BG580*AN581+BH580*AO581,"")</f>
        <v/>
      </c>
      <c r="BM581">
        <f>IF(ISNUMBER(BL581),AVERAGE(OFFSET(AF580,1-$Q$5,0,$Q$5,1)),"")</f>
        <v/>
      </c>
      <c r="BN581">
        <f>IF(ISNUMBER(BL581),(AF581-BL581)^2,"")</f>
        <v/>
      </c>
      <c r="BO581">
        <f>IF(ISNUMBER(BL581),AF581^2,"")</f>
        <v/>
      </c>
      <c r="BP581">
        <f>IF(ISNUMBER(BL581),(AF581-BM581)^2,"")</f>
        <v/>
      </c>
    </row>
    <row r="582">
      <c r="O582">
        <f>IF($R582="","",IF($Q$1="Weekly",INT(($R582-2)/7),IF($Q$1="Quarterly",YEAR($R582)*4+ROUNDUP(MONTH($R582)/3),YEAR($R582)*12+MONTH($R582))))</f>
        <v/>
      </c>
      <c r="P582">
        <f>IF($R582="","",IF($R583="",1,IF($O582&lt;&gt;$O583,1,0)))</f>
        <v/>
      </c>
      <c r="Q582">
        <f>IF($P582=1,SUM($P$7:$P582),"")</f>
        <v/>
      </c>
      <c r="R582">
        <f>IF($A582="","",IF(ISNUMBER($A582),$A582,IFERROR(DATEVALUE($A582),NA())))</f>
        <v/>
      </c>
      <c r="S582" s="7">
        <f>IFERROR(INDEX($R$7:$R$60000,MATCH(ROW()-6,$Q$7:$Q$60000,0)),"")</f>
        <v/>
      </c>
      <c r="T582">
        <f>IFERROR(INDEX($B$7:$B$60000,MATCH(ROW()-6,$Q$7:$Q$60000,0))*1,"")</f>
        <v/>
      </c>
      <c r="U582">
        <f>IFERROR(INDEX($C$7:$C$60000,MATCH(ROW()-6,$Q$7:$Q$60000,0))*1,"")</f>
        <v/>
      </c>
      <c r="V582">
        <f>IFERROR(INDEX($D$7:$D$60000,MATCH(ROW()-6,$Q$7:$Q$60000,0))*1,"")</f>
        <v/>
      </c>
      <c r="W582">
        <f>IFERROR(INDEX($E$7:$E$60000,MATCH(ROW()-6,$Q$7:$Q$60000,0))*1,"")</f>
        <v/>
      </c>
      <c r="X582">
        <f>IFERROR(INDEX($F$7:$F$60000,MATCH(ROW()-6,$Q$7:$Q$60000,0))*1,"")</f>
        <v/>
      </c>
      <c r="Y582">
        <f>IFERROR(INDEX($G$7:$G$60000,MATCH(ROW()-6,$Q$7:$Q$60000,0))*1,"")</f>
        <v/>
      </c>
      <c r="Z582">
        <f>IFERROR(INDEX($H$7:$H$60000,MATCH(ROW()-6,$Q$7:$Q$60000,0))*1,"")</f>
        <v/>
      </c>
      <c r="AA582">
        <f>IFERROR(INDEX($I$7:$I$60000,MATCH(ROW()-6,$Q$7:$Q$60000,0))*1,"")</f>
        <v/>
      </c>
      <c r="AB582">
        <f>IFERROR(INDEX($J$7:$J$60000,MATCH(ROW()-6,$Q$7:$Q$60000,0))*1,"")</f>
        <v/>
      </c>
      <c r="AC582">
        <f>IFERROR(INDEX($K$7:$K$60000,MATCH(ROW()-6,$Q$7:$Q$60000,0))*1,"")</f>
        <v/>
      </c>
      <c r="AF582" s="9">
        <f>IF(OR($S582="",$S581=""),"",IF($B$5="diff",($T582-$T581),LN($T582/$T581)))</f>
        <v/>
      </c>
      <c r="AG582" s="9">
        <f>IF(OR($S582="",$S581=""),"",IF($C$5="diff",(U582-U581),LN(U582/U581)))</f>
        <v/>
      </c>
      <c r="AH582" s="9">
        <f>IF(OR($S582="",$S581=""),"",IF($D$5="diff",(V582-V581),LN(V582/V581)))</f>
        <v/>
      </c>
      <c r="AI582" s="9">
        <f>IF(OR($S582="",$S581=""),"",IF($E$5="diff",(W582-W581),LN(W582/W581)))</f>
        <v/>
      </c>
      <c r="AJ582" s="9">
        <f>IF(OR($S582="",$S581=""),"",IF($F$5="diff",(X582-X581),LN(X582/X581)))</f>
        <v/>
      </c>
      <c r="AK582" s="9">
        <f>IF(OR($S582="",$S581=""),"",IF($G$5="diff",(Y582-Y581),LN(Y582/Y581)))</f>
        <v/>
      </c>
      <c r="AL582" s="9">
        <f>IF(OR($S582="",$S581=""),"",IF($H$5="diff",(Z582-Z581),LN(Z582/Z581)))</f>
        <v/>
      </c>
      <c r="AM582" s="9">
        <f>IF(OR($S582="",$S581=""),"",IF($I$5="diff",(AA582-AA581),LN(AA582/AA581)))</f>
        <v/>
      </c>
      <c r="AN582" s="9">
        <f>IF(OR($S582="",$S581=""),"",IF($J$5="diff",(AB582-AB581),LN(AB582/AB581)))</f>
        <v/>
      </c>
      <c r="AO582" s="9">
        <f>IF(OR($S582="",$S581=""),"",IF($K$5="diff",(AC582-AC581),LN(AC582/AC581)))</f>
        <v/>
      </c>
      <c r="AR582" s="9">
        <f>IF($AF582="","",$AU$13+$AU$4*AG582+$AU$5*AH582+$AU$6*AI582+$AU$7*AJ582+$AU$8*AK582+$AU$9*AL582+$AU$10*AM582+$AU$11*AN582+$AU$12*AO582)</f>
        <v/>
      </c>
      <c r="AY582" s="10">
        <f>IF(AND((ROW()-7)&gt;=$Q$5,(ROW()-6)&lt;=$Q$3),INDEX(LINEST(OFFSET(AF582,1-$Q$5,0,$Q$5,1),OFFSET(AG582,1-$Q$5,0,$Q$5,9),TRUE,TRUE),1,10)*$Q$4,"")</f>
        <v/>
      </c>
      <c r="AZ582" s="9">
        <f>IF(AND((ROW()-7)&gt;=$Q$5,(ROW()-6)&lt;=$Q$3),INDEX(LINEST(OFFSET(AF582,1-$Q$5,0,$Q$5,1),OFFSET(AG582,1-$Q$5,0,$Q$5,9),TRUE,TRUE),1,9),"")</f>
        <v/>
      </c>
      <c r="BA582" s="9">
        <f>IF(AND((ROW()-7)&gt;=$Q$5,(ROW()-6)&lt;=$Q$3),INDEX(LINEST(OFFSET(AF582,1-$Q$5,0,$Q$5,1),OFFSET(AG582,1-$Q$5,0,$Q$5,9),TRUE,TRUE),1,8),"")</f>
        <v/>
      </c>
      <c r="BB582" s="9">
        <f>IF(AND((ROW()-7)&gt;=$Q$5,(ROW()-6)&lt;=$Q$3),INDEX(LINEST(OFFSET(AF582,1-$Q$5,0,$Q$5,1),OFFSET(AG582,1-$Q$5,0,$Q$5,9),TRUE,TRUE),1,7),"")</f>
        <v/>
      </c>
      <c r="BC582" s="9">
        <f>IF(AND((ROW()-7)&gt;=$Q$5,(ROW()-6)&lt;=$Q$3),INDEX(LINEST(OFFSET(AF582,1-$Q$5,0,$Q$5,1),OFFSET(AG582,1-$Q$5,0,$Q$5,9),TRUE,TRUE),1,6),"")</f>
        <v/>
      </c>
      <c r="BD582" s="9">
        <f>IF(AND((ROW()-7)&gt;=$Q$5,(ROW()-6)&lt;=$Q$3),INDEX(LINEST(OFFSET(AF582,1-$Q$5,0,$Q$5,1),OFFSET(AG582,1-$Q$5,0,$Q$5,9),TRUE,TRUE),1,5),"")</f>
        <v/>
      </c>
      <c r="BE582" s="9">
        <f>IF(AND((ROW()-7)&gt;=$Q$5,(ROW()-6)&lt;=$Q$3),INDEX(LINEST(OFFSET(AF582,1-$Q$5,0,$Q$5,1),OFFSET(AG582,1-$Q$5,0,$Q$5,9),TRUE,TRUE),1,4),"")</f>
        <v/>
      </c>
      <c r="BF582" s="9">
        <f>IF(AND((ROW()-7)&gt;=$Q$5,(ROW()-6)&lt;=$Q$3),INDEX(LINEST(OFFSET(AF582,1-$Q$5,0,$Q$5,1),OFFSET(AG582,1-$Q$5,0,$Q$5,9),TRUE,TRUE),1,3),"")</f>
        <v/>
      </c>
      <c r="BG582" s="9">
        <f>IF(AND((ROW()-7)&gt;=$Q$5,(ROW()-6)&lt;=$Q$3),INDEX(LINEST(OFFSET(AF582,1-$Q$5,0,$Q$5,1),OFFSET(AG582,1-$Q$5,0,$Q$5,9),TRUE,TRUE),1,2),"")</f>
        <v/>
      </c>
      <c r="BH582" s="9">
        <f>IF(AND((ROW()-7)&gt;=$Q$5,(ROW()-6)&lt;=$Q$3),INDEX(LINEST(OFFSET(AF582,1-$Q$5,0,$Q$5,1),OFFSET(AG582,1-$Q$5,0,$Q$5,9),TRUE,TRUE),1,1),"")</f>
        <v/>
      </c>
      <c r="BI582" s="10">
        <f>IF(AND((ROW()-7)&gt;=$Q$5,(ROW()-6)&lt;=$Q$3),INDEX(LINEST(OFFSET(AF582,1-$Q$5,0,$Q$5,1),OFFSET(AG582,1-$Q$5,0,$Q$5,9),TRUE,TRUE),3,1),"")</f>
        <v/>
      </c>
      <c r="BL582" s="9">
        <f>IF(AND((ROW()-6)&lt;=$Q$3,ISNUMBER(AY581)),AY581/$Q$4+AZ581*AG582+BA581*AH582+BB581*AI582+BC581*AJ582+BD581*AK582+BE581*AL582+BF581*AM582+BG581*AN582+BH581*AO582,"")</f>
        <v/>
      </c>
      <c r="BM582">
        <f>IF(ISNUMBER(BL582),AVERAGE(OFFSET(AF581,1-$Q$5,0,$Q$5,1)),"")</f>
        <v/>
      </c>
      <c r="BN582">
        <f>IF(ISNUMBER(BL582),(AF582-BL582)^2,"")</f>
        <v/>
      </c>
      <c r="BO582">
        <f>IF(ISNUMBER(BL582),AF582^2,"")</f>
        <v/>
      </c>
      <c r="BP582">
        <f>IF(ISNUMBER(BL582),(AF582-BM582)^2,"")</f>
        <v/>
      </c>
    </row>
    <row r="583">
      <c r="O583">
        <f>IF($R583="","",IF($Q$1="Weekly",INT(($R583-2)/7),IF($Q$1="Quarterly",YEAR($R583)*4+ROUNDUP(MONTH($R583)/3),YEAR($R583)*12+MONTH($R583))))</f>
        <v/>
      </c>
      <c r="P583">
        <f>IF($R583="","",IF($R584="",1,IF($O583&lt;&gt;$O584,1,0)))</f>
        <v/>
      </c>
      <c r="Q583">
        <f>IF($P583=1,SUM($P$7:$P583),"")</f>
        <v/>
      </c>
      <c r="R583">
        <f>IF($A583="","",IF(ISNUMBER($A583),$A583,IFERROR(DATEVALUE($A583),NA())))</f>
        <v/>
      </c>
      <c r="S583" s="7">
        <f>IFERROR(INDEX($R$7:$R$60000,MATCH(ROW()-6,$Q$7:$Q$60000,0)),"")</f>
        <v/>
      </c>
      <c r="T583">
        <f>IFERROR(INDEX($B$7:$B$60000,MATCH(ROW()-6,$Q$7:$Q$60000,0))*1,"")</f>
        <v/>
      </c>
      <c r="U583">
        <f>IFERROR(INDEX($C$7:$C$60000,MATCH(ROW()-6,$Q$7:$Q$60000,0))*1,"")</f>
        <v/>
      </c>
      <c r="V583">
        <f>IFERROR(INDEX($D$7:$D$60000,MATCH(ROW()-6,$Q$7:$Q$60000,0))*1,"")</f>
        <v/>
      </c>
      <c r="W583">
        <f>IFERROR(INDEX($E$7:$E$60000,MATCH(ROW()-6,$Q$7:$Q$60000,0))*1,"")</f>
        <v/>
      </c>
      <c r="X583">
        <f>IFERROR(INDEX($F$7:$F$60000,MATCH(ROW()-6,$Q$7:$Q$60000,0))*1,"")</f>
        <v/>
      </c>
      <c r="Y583">
        <f>IFERROR(INDEX($G$7:$G$60000,MATCH(ROW()-6,$Q$7:$Q$60000,0))*1,"")</f>
        <v/>
      </c>
      <c r="Z583">
        <f>IFERROR(INDEX($H$7:$H$60000,MATCH(ROW()-6,$Q$7:$Q$60000,0))*1,"")</f>
        <v/>
      </c>
      <c r="AA583">
        <f>IFERROR(INDEX($I$7:$I$60000,MATCH(ROW()-6,$Q$7:$Q$60000,0))*1,"")</f>
        <v/>
      </c>
      <c r="AB583">
        <f>IFERROR(INDEX($J$7:$J$60000,MATCH(ROW()-6,$Q$7:$Q$60000,0))*1,"")</f>
        <v/>
      </c>
      <c r="AC583">
        <f>IFERROR(INDEX($K$7:$K$60000,MATCH(ROW()-6,$Q$7:$Q$60000,0))*1,"")</f>
        <v/>
      </c>
      <c r="AF583" s="9">
        <f>IF(OR($S583="",$S582=""),"",IF($B$5="diff",($T583-$T582),LN($T583/$T582)))</f>
        <v/>
      </c>
      <c r="AG583" s="9">
        <f>IF(OR($S583="",$S582=""),"",IF($C$5="diff",(U583-U582),LN(U583/U582)))</f>
        <v/>
      </c>
      <c r="AH583" s="9">
        <f>IF(OR($S583="",$S582=""),"",IF($D$5="diff",(V583-V582),LN(V583/V582)))</f>
        <v/>
      </c>
      <c r="AI583" s="9">
        <f>IF(OR($S583="",$S582=""),"",IF($E$5="diff",(W583-W582),LN(W583/W582)))</f>
        <v/>
      </c>
      <c r="AJ583" s="9">
        <f>IF(OR($S583="",$S582=""),"",IF($F$5="diff",(X583-X582),LN(X583/X582)))</f>
        <v/>
      </c>
      <c r="AK583" s="9">
        <f>IF(OR($S583="",$S582=""),"",IF($G$5="diff",(Y583-Y582),LN(Y583/Y582)))</f>
        <v/>
      </c>
      <c r="AL583" s="9">
        <f>IF(OR($S583="",$S582=""),"",IF($H$5="diff",(Z583-Z582),LN(Z583/Z582)))</f>
        <v/>
      </c>
      <c r="AM583" s="9">
        <f>IF(OR($S583="",$S582=""),"",IF($I$5="diff",(AA583-AA582),LN(AA583/AA582)))</f>
        <v/>
      </c>
      <c r="AN583" s="9">
        <f>IF(OR($S583="",$S582=""),"",IF($J$5="diff",(AB583-AB582),LN(AB583/AB582)))</f>
        <v/>
      </c>
      <c r="AO583" s="9">
        <f>IF(OR($S583="",$S582=""),"",IF($K$5="diff",(AC583-AC582),LN(AC583/AC582)))</f>
        <v/>
      </c>
      <c r="AR583" s="9">
        <f>IF($AF583="","",$AU$13+$AU$4*AG583+$AU$5*AH583+$AU$6*AI583+$AU$7*AJ583+$AU$8*AK583+$AU$9*AL583+$AU$10*AM583+$AU$11*AN583+$AU$12*AO583)</f>
        <v/>
      </c>
      <c r="AY583" s="10">
        <f>IF(AND((ROW()-7)&gt;=$Q$5,(ROW()-6)&lt;=$Q$3),INDEX(LINEST(OFFSET(AF583,1-$Q$5,0,$Q$5,1),OFFSET(AG583,1-$Q$5,0,$Q$5,9),TRUE,TRUE),1,10)*$Q$4,"")</f>
        <v/>
      </c>
      <c r="AZ583" s="9">
        <f>IF(AND((ROW()-7)&gt;=$Q$5,(ROW()-6)&lt;=$Q$3),INDEX(LINEST(OFFSET(AF583,1-$Q$5,0,$Q$5,1),OFFSET(AG583,1-$Q$5,0,$Q$5,9),TRUE,TRUE),1,9),"")</f>
        <v/>
      </c>
      <c r="BA583" s="9">
        <f>IF(AND((ROW()-7)&gt;=$Q$5,(ROW()-6)&lt;=$Q$3),INDEX(LINEST(OFFSET(AF583,1-$Q$5,0,$Q$5,1),OFFSET(AG583,1-$Q$5,0,$Q$5,9),TRUE,TRUE),1,8),"")</f>
        <v/>
      </c>
      <c r="BB583" s="9">
        <f>IF(AND((ROW()-7)&gt;=$Q$5,(ROW()-6)&lt;=$Q$3),INDEX(LINEST(OFFSET(AF583,1-$Q$5,0,$Q$5,1),OFFSET(AG583,1-$Q$5,0,$Q$5,9),TRUE,TRUE),1,7),"")</f>
        <v/>
      </c>
      <c r="BC583" s="9">
        <f>IF(AND((ROW()-7)&gt;=$Q$5,(ROW()-6)&lt;=$Q$3),INDEX(LINEST(OFFSET(AF583,1-$Q$5,0,$Q$5,1),OFFSET(AG583,1-$Q$5,0,$Q$5,9),TRUE,TRUE),1,6),"")</f>
        <v/>
      </c>
      <c r="BD583" s="9">
        <f>IF(AND((ROW()-7)&gt;=$Q$5,(ROW()-6)&lt;=$Q$3),INDEX(LINEST(OFFSET(AF583,1-$Q$5,0,$Q$5,1),OFFSET(AG583,1-$Q$5,0,$Q$5,9),TRUE,TRUE),1,5),"")</f>
        <v/>
      </c>
      <c r="BE583" s="9">
        <f>IF(AND((ROW()-7)&gt;=$Q$5,(ROW()-6)&lt;=$Q$3),INDEX(LINEST(OFFSET(AF583,1-$Q$5,0,$Q$5,1),OFFSET(AG583,1-$Q$5,0,$Q$5,9),TRUE,TRUE),1,4),"")</f>
        <v/>
      </c>
      <c r="BF583" s="9">
        <f>IF(AND((ROW()-7)&gt;=$Q$5,(ROW()-6)&lt;=$Q$3),INDEX(LINEST(OFFSET(AF583,1-$Q$5,0,$Q$5,1),OFFSET(AG583,1-$Q$5,0,$Q$5,9),TRUE,TRUE),1,3),"")</f>
        <v/>
      </c>
      <c r="BG583" s="9">
        <f>IF(AND((ROW()-7)&gt;=$Q$5,(ROW()-6)&lt;=$Q$3),INDEX(LINEST(OFFSET(AF583,1-$Q$5,0,$Q$5,1),OFFSET(AG583,1-$Q$5,0,$Q$5,9),TRUE,TRUE),1,2),"")</f>
        <v/>
      </c>
      <c r="BH583" s="9">
        <f>IF(AND((ROW()-7)&gt;=$Q$5,(ROW()-6)&lt;=$Q$3),INDEX(LINEST(OFFSET(AF583,1-$Q$5,0,$Q$5,1),OFFSET(AG583,1-$Q$5,0,$Q$5,9),TRUE,TRUE),1,1),"")</f>
        <v/>
      </c>
      <c r="BI583" s="10">
        <f>IF(AND((ROW()-7)&gt;=$Q$5,(ROW()-6)&lt;=$Q$3),INDEX(LINEST(OFFSET(AF583,1-$Q$5,0,$Q$5,1),OFFSET(AG583,1-$Q$5,0,$Q$5,9),TRUE,TRUE),3,1),"")</f>
        <v/>
      </c>
      <c r="BL583" s="9">
        <f>IF(AND((ROW()-6)&lt;=$Q$3,ISNUMBER(AY582)),AY582/$Q$4+AZ582*AG583+BA582*AH583+BB582*AI583+BC582*AJ583+BD582*AK583+BE582*AL583+BF582*AM583+BG582*AN583+BH582*AO583,"")</f>
        <v/>
      </c>
      <c r="BM583">
        <f>IF(ISNUMBER(BL583),AVERAGE(OFFSET(AF582,1-$Q$5,0,$Q$5,1)),"")</f>
        <v/>
      </c>
      <c r="BN583">
        <f>IF(ISNUMBER(BL583),(AF583-BL583)^2,"")</f>
        <v/>
      </c>
      <c r="BO583">
        <f>IF(ISNUMBER(BL583),AF583^2,"")</f>
        <v/>
      </c>
      <c r="BP583">
        <f>IF(ISNUMBER(BL583),(AF583-BM583)^2,"")</f>
        <v/>
      </c>
    </row>
    <row r="584">
      <c r="O584">
        <f>IF($R584="","",IF($Q$1="Weekly",INT(($R584-2)/7),IF($Q$1="Quarterly",YEAR($R584)*4+ROUNDUP(MONTH($R584)/3),YEAR($R584)*12+MONTH($R584))))</f>
        <v/>
      </c>
      <c r="P584">
        <f>IF($R584="","",IF($R585="",1,IF($O584&lt;&gt;$O585,1,0)))</f>
        <v/>
      </c>
      <c r="Q584">
        <f>IF($P584=1,SUM($P$7:$P584),"")</f>
        <v/>
      </c>
      <c r="R584">
        <f>IF($A584="","",IF(ISNUMBER($A584),$A584,IFERROR(DATEVALUE($A584),NA())))</f>
        <v/>
      </c>
      <c r="S584" s="7">
        <f>IFERROR(INDEX($R$7:$R$60000,MATCH(ROW()-6,$Q$7:$Q$60000,0)),"")</f>
        <v/>
      </c>
      <c r="T584">
        <f>IFERROR(INDEX($B$7:$B$60000,MATCH(ROW()-6,$Q$7:$Q$60000,0))*1,"")</f>
        <v/>
      </c>
      <c r="U584">
        <f>IFERROR(INDEX($C$7:$C$60000,MATCH(ROW()-6,$Q$7:$Q$60000,0))*1,"")</f>
        <v/>
      </c>
      <c r="V584">
        <f>IFERROR(INDEX($D$7:$D$60000,MATCH(ROW()-6,$Q$7:$Q$60000,0))*1,"")</f>
        <v/>
      </c>
      <c r="W584">
        <f>IFERROR(INDEX($E$7:$E$60000,MATCH(ROW()-6,$Q$7:$Q$60000,0))*1,"")</f>
        <v/>
      </c>
      <c r="X584">
        <f>IFERROR(INDEX($F$7:$F$60000,MATCH(ROW()-6,$Q$7:$Q$60000,0))*1,"")</f>
        <v/>
      </c>
      <c r="Y584">
        <f>IFERROR(INDEX($G$7:$G$60000,MATCH(ROW()-6,$Q$7:$Q$60000,0))*1,"")</f>
        <v/>
      </c>
      <c r="Z584">
        <f>IFERROR(INDEX($H$7:$H$60000,MATCH(ROW()-6,$Q$7:$Q$60000,0))*1,"")</f>
        <v/>
      </c>
      <c r="AA584">
        <f>IFERROR(INDEX($I$7:$I$60000,MATCH(ROW()-6,$Q$7:$Q$60000,0))*1,"")</f>
        <v/>
      </c>
      <c r="AB584">
        <f>IFERROR(INDEX($J$7:$J$60000,MATCH(ROW()-6,$Q$7:$Q$60000,0))*1,"")</f>
        <v/>
      </c>
      <c r="AC584">
        <f>IFERROR(INDEX($K$7:$K$60000,MATCH(ROW()-6,$Q$7:$Q$60000,0))*1,"")</f>
        <v/>
      </c>
      <c r="AF584" s="9">
        <f>IF(OR($S584="",$S583=""),"",IF($B$5="diff",($T584-$T583),LN($T584/$T583)))</f>
        <v/>
      </c>
      <c r="AG584" s="9">
        <f>IF(OR($S584="",$S583=""),"",IF($C$5="diff",(U584-U583),LN(U584/U583)))</f>
        <v/>
      </c>
      <c r="AH584" s="9">
        <f>IF(OR($S584="",$S583=""),"",IF($D$5="diff",(V584-V583),LN(V584/V583)))</f>
        <v/>
      </c>
      <c r="AI584" s="9">
        <f>IF(OR($S584="",$S583=""),"",IF($E$5="diff",(W584-W583),LN(W584/W583)))</f>
        <v/>
      </c>
      <c r="AJ584" s="9">
        <f>IF(OR($S584="",$S583=""),"",IF($F$5="diff",(X584-X583),LN(X584/X583)))</f>
        <v/>
      </c>
      <c r="AK584" s="9">
        <f>IF(OR($S584="",$S583=""),"",IF($G$5="diff",(Y584-Y583),LN(Y584/Y583)))</f>
        <v/>
      </c>
      <c r="AL584" s="9">
        <f>IF(OR($S584="",$S583=""),"",IF($H$5="diff",(Z584-Z583),LN(Z584/Z583)))</f>
        <v/>
      </c>
      <c r="AM584" s="9">
        <f>IF(OR($S584="",$S583=""),"",IF($I$5="diff",(AA584-AA583),LN(AA584/AA583)))</f>
        <v/>
      </c>
      <c r="AN584" s="9">
        <f>IF(OR($S584="",$S583=""),"",IF($J$5="diff",(AB584-AB583),LN(AB584/AB583)))</f>
        <v/>
      </c>
      <c r="AO584" s="9">
        <f>IF(OR($S584="",$S583=""),"",IF($K$5="diff",(AC584-AC583),LN(AC584/AC583)))</f>
        <v/>
      </c>
      <c r="AR584" s="9">
        <f>IF($AF584="","",$AU$13+$AU$4*AG584+$AU$5*AH584+$AU$6*AI584+$AU$7*AJ584+$AU$8*AK584+$AU$9*AL584+$AU$10*AM584+$AU$11*AN584+$AU$12*AO584)</f>
        <v/>
      </c>
      <c r="AY584" s="10">
        <f>IF(AND((ROW()-7)&gt;=$Q$5,(ROW()-6)&lt;=$Q$3),INDEX(LINEST(OFFSET(AF584,1-$Q$5,0,$Q$5,1),OFFSET(AG584,1-$Q$5,0,$Q$5,9),TRUE,TRUE),1,10)*$Q$4,"")</f>
        <v/>
      </c>
      <c r="AZ584" s="9">
        <f>IF(AND((ROW()-7)&gt;=$Q$5,(ROW()-6)&lt;=$Q$3),INDEX(LINEST(OFFSET(AF584,1-$Q$5,0,$Q$5,1),OFFSET(AG584,1-$Q$5,0,$Q$5,9),TRUE,TRUE),1,9),"")</f>
        <v/>
      </c>
      <c r="BA584" s="9">
        <f>IF(AND((ROW()-7)&gt;=$Q$5,(ROW()-6)&lt;=$Q$3),INDEX(LINEST(OFFSET(AF584,1-$Q$5,0,$Q$5,1),OFFSET(AG584,1-$Q$5,0,$Q$5,9),TRUE,TRUE),1,8),"")</f>
        <v/>
      </c>
      <c r="BB584" s="9">
        <f>IF(AND((ROW()-7)&gt;=$Q$5,(ROW()-6)&lt;=$Q$3),INDEX(LINEST(OFFSET(AF584,1-$Q$5,0,$Q$5,1),OFFSET(AG584,1-$Q$5,0,$Q$5,9),TRUE,TRUE),1,7),"")</f>
        <v/>
      </c>
      <c r="BC584" s="9">
        <f>IF(AND((ROW()-7)&gt;=$Q$5,(ROW()-6)&lt;=$Q$3),INDEX(LINEST(OFFSET(AF584,1-$Q$5,0,$Q$5,1),OFFSET(AG584,1-$Q$5,0,$Q$5,9),TRUE,TRUE),1,6),"")</f>
        <v/>
      </c>
      <c r="BD584" s="9">
        <f>IF(AND((ROW()-7)&gt;=$Q$5,(ROW()-6)&lt;=$Q$3),INDEX(LINEST(OFFSET(AF584,1-$Q$5,0,$Q$5,1),OFFSET(AG584,1-$Q$5,0,$Q$5,9),TRUE,TRUE),1,5),"")</f>
        <v/>
      </c>
      <c r="BE584" s="9">
        <f>IF(AND((ROW()-7)&gt;=$Q$5,(ROW()-6)&lt;=$Q$3),INDEX(LINEST(OFFSET(AF584,1-$Q$5,0,$Q$5,1),OFFSET(AG584,1-$Q$5,0,$Q$5,9),TRUE,TRUE),1,4),"")</f>
        <v/>
      </c>
      <c r="BF584" s="9">
        <f>IF(AND((ROW()-7)&gt;=$Q$5,(ROW()-6)&lt;=$Q$3),INDEX(LINEST(OFFSET(AF584,1-$Q$5,0,$Q$5,1),OFFSET(AG584,1-$Q$5,0,$Q$5,9),TRUE,TRUE),1,3),"")</f>
        <v/>
      </c>
      <c r="BG584" s="9">
        <f>IF(AND((ROW()-7)&gt;=$Q$5,(ROW()-6)&lt;=$Q$3),INDEX(LINEST(OFFSET(AF584,1-$Q$5,0,$Q$5,1),OFFSET(AG584,1-$Q$5,0,$Q$5,9),TRUE,TRUE),1,2),"")</f>
        <v/>
      </c>
      <c r="BH584" s="9">
        <f>IF(AND((ROW()-7)&gt;=$Q$5,(ROW()-6)&lt;=$Q$3),INDEX(LINEST(OFFSET(AF584,1-$Q$5,0,$Q$5,1),OFFSET(AG584,1-$Q$5,0,$Q$5,9),TRUE,TRUE),1,1),"")</f>
        <v/>
      </c>
      <c r="BI584" s="10">
        <f>IF(AND((ROW()-7)&gt;=$Q$5,(ROW()-6)&lt;=$Q$3),INDEX(LINEST(OFFSET(AF584,1-$Q$5,0,$Q$5,1),OFFSET(AG584,1-$Q$5,0,$Q$5,9),TRUE,TRUE),3,1),"")</f>
        <v/>
      </c>
      <c r="BL584" s="9">
        <f>IF(AND((ROW()-6)&lt;=$Q$3,ISNUMBER(AY583)),AY583/$Q$4+AZ583*AG584+BA583*AH584+BB583*AI584+BC583*AJ584+BD583*AK584+BE583*AL584+BF583*AM584+BG583*AN584+BH583*AO584,"")</f>
        <v/>
      </c>
      <c r="BM584">
        <f>IF(ISNUMBER(BL584),AVERAGE(OFFSET(AF583,1-$Q$5,0,$Q$5,1)),"")</f>
        <v/>
      </c>
      <c r="BN584">
        <f>IF(ISNUMBER(BL584),(AF584-BL584)^2,"")</f>
        <v/>
      </c>
      <c r="BO584">
        <f>IF(ISNUMBER(BL584),AF584^2,"")</f>
        <v/>
      </c>
      <c r="BP584">
        <f>IF(ISNUMBER(BL584),(AF584-BM584)^2,"")</f>
        <v/>
      </c>
    </row>
    <row r="585">
      <c r="O585">
        <f>IF($R585="","",IF($Q$1="Weekly",INT(($R585-2)/7),IF($Q$1="Quarterly",YEAR($R585)*4+ROUNDUP(MONTH($R585)/3),YEAR($R585)*12+MONTH($R585))))</f>
        <v/>
      </c>
      <c r="P585">
        <f>IF($R585="","",IF($R586="",1,IF($O585&lt;&gt;$O586,1,0)))</f>
        <v/>
      </c>
      <c r="Q585">
        <f>IF($P585=1,SUM($P$7:$P585),"")</f>
        <v/>
      </c>
      <c r="R585">
        <f>IF($A585="","",IF(ISNUMBER($A585),$A585,IFERROR(DATEVALUE($A585),NA())))</f>
        <v/>
      </c>
      <c r="S585" s="7">
        <f>IFERROR(INDEX($R$7:$R$60000,MATCH(ROW()-6,$Q$7:$Q$60000,0)),"")</f>
        <v/>
      </c>
      <c r="T585">
        <f>IFERROR(INDEX($B$7:$B$60000,MATCH(ROW()-6,$Q$7:$Q$60000,0))*1,"")</f>
        <v/>
      </c>
      <c r="U585">
        <f>IFERROR(INDEX($C$7:$C$60000,MATCH(ROW()-6,$Q$7:$Q$60000,0))*1,"")</f>
        <v/>
      </c>
      <c r="V585">
        <f>IFERROR(INDEX($D$7:$D$60000,MATCH(ROW()-6,$Q$7:$Q$60000,0))*1,"")</f>
        <v/>
      </c>
      <c r="W585">
        <f>IFERROR(INDEX($E$7:$E$60000,MATCH(ROW()-6,$Q$7:$Q$60000,0))*1,"")</f>
        <v/>
      </c>
      <c r="X585">
        <f>IFERROR(INDEX($F$7:$F$60000,MATCH(ROW()-6,$Q$7:$Q$60000,0))*1,"")</f>
        <v/>
      </c>
      <c r="Y585">
        <f>IFERROR(INDEX($G$7:$G$60000,MATCH(ROW()-6,$Q$7:$Q$60000,0))*1,"")</f>
        <v/>
      </c>
      <c r="Z585">
        <f>IFERROR(INDEX($H$7:$H$60000,MATCH(ROW()-6,$Q$7:$Q$60000,0))*1,"")</f>
        <v/>
      </c>
      <c r="AA585">
        <f>IFERROR(INDEX($I$7:$I$60000,MATCH(ROW()-6,$Q$7:$Q$60000,0))*1,"")</f>
        <v/>
      </c>
      <c r="AB585">
        <f>IFERROR(INDEX($J$7:$J$60000,MATCH(ROW()-6,$Q$7:$Q$60000,0))*1,"")</f>
        <v/>
      </c>
      <c r="AC585">
        <f>IFERROR(INDEX($K$7:$K$60000,MATCH(ROW()-6,$Q$7:$Q$60000,0))*1,"")</f>
        <v/>
      </c>
      <c r="AF585" s="9">
        <f>IF(OR($S585="",$S584=""),"",IF($B$5="diff",($T585-$T584),LN($T585/$T584)))</f>
        <v/>
      </c>
      <c r="AG585" s="9">
        <f>IF(OR($S585="",$S584=""),"",IF($C$5="diff",(U585-U584),LN(U585/U584)))</f>
        <v/>
      </c>
      <c r="AH585" s="9">
        <f>IF(OR($S585="",$S584=""),"",IF($D$5="diff",(V585-V584),LN(V585/V584)))</f>
        <v/>
      </c>
      <c r="AI585" s="9">
        <f>IF(OR($S585="",$S584=""),"",IF($E$5="diff",(W585-W584),LN(W585/W584)))</f>
        <v/>
      </c>
      <c r="AJ585" s="9">
        <f>IF(OR($S585="",$S584=""),"",IF($F$5="diff",(X585-X584),LN(X585/X584)))</f>
        <v/>
      </c>
      <c r="AK585" s="9">
        <f>IF(OR($S585="",$S584=""),"",IF($G$5="diff",(Y585-Y584),LN(Y585/Y584)))</f>
        <v/>
      </c>
      <c r="AL585" s="9">
        <f>IF(OR($S585="",$S584=""),"",IF($H$5="diff",(Z585-Z584),LN(Z585/Z584)))</f>
        <v/>
      </c>
      <c r="AM585" s="9">
        <f>IF(OR($S585="",$S584=""),"",IF($I$5="diff",(AA585-AA584),LN(AA585/AA584)))</f>
        <v/>
      </c>
      <c r="AN585" s="9">
        <f>IF(OR($S585="",$S584=""),"",IF($J$5="diff",(AB585-AB584),LN(AB585/AB584)))</f>
        <v/>
      </c>
      <c r="AO585" s="9">
        <f>IF(OR($S585="",$S584=""),"",IF($K$5="diff",(AC585-AC584),LN(AC585/AC584)))</f>
        <v/>
      </c>
      <c r="AR585" s="9">
        <f>IF($AF585="","",$AU$13+$AU$4*AG585+$AU$5*AH585+$AU$6*AI585+$AU$7*AJ585+$AU$8*AK585+$AU$9*AL585+$AU$10*AM585+$AU$11*AN585+$AU$12*AO585)</f>
        <v/>
      </c>
      <c r="AY585" s="10">
        <f>IF(AND((ROW()-7)&gt;=$Q$5,(ROW()-6)&lt;=$Q$3),INDEX(LINEST(OFFSET(AF585,1-$Q$5,0,$Q$5,1),OFFSET(AG585,1-$Q$5,0,$Q$5,9),TRUE,TRUE),1,10)*$Q$4,"")</f>
        <v/>
      </c>
      <c r="AZ585" s="9">
        <f>IF(AND((ROW()-7)&gt;=$Q$5,(ROW()-6)&lt;=$Q$3),INDEX(LINEST(OFFSET(AF585,1-$Q$5,0,$Q$5,1),OFFSET(AG585,1-$Q$5,0,$Q$5,9),TRUE,TRUE),1,9),"")</f>
        <v/>
      </c>
      <c r="BA585" s="9">
        <f>IF(AND((ROW()-7)&gt;=$Q$5,(ROW()-6)&lt;=$Q$3),INDEX(LINEST(OFFSET(AF585,1-$Q$5,0,$Q$5,1),OFFSET(AG585,1-$Q$5,0,$Q$5,9),TRUE,TRUE),1,8),"")</f>
        <v/>
      </c>
      <c r="BB585" s="9">
        <f>IF(AND((ROW()-7)&gt;=$Q$5,(ROW()-6)&lt;=$Q$3),INDEX(LINEST(OFFSET(AF585,1-$Q$5,0,$Q$5,1),OFFSET(AG585,1-$Q$5,0,$Q$5,9),TRUE,TRUE),1,7),"")</f>
        <v/>
      </c>
      <c r="BC585" s="9">
        <f>IF(AND((ROW()-7)&gt;=$Q$5,(ROW()-6)&lt;=$Q$3),INDEX(LINEST(OFFSET(AF585,1-$Q$5,0,$Q$5,1),OFFSET(AG585,1-$Q$5,0,$Q$5,9),TRUE,TRUE),1,6),"")</f>
        <v/>
      </c>
      <c r="BD585" s="9">
        <f>IF(AND((ROW()-7)&gt;=$Q$5,(ROW()-6)&lt;=$Q$3),INDEX(LINEST(OFFSET(AF585,1-$Q$5,0,$Q$5,1),OFFSET(AG585,1-$Q$5,0,$Q$5,9),TRUE,TRUE),1,5),"")</f>
        <v/>
      </c>
      <c r="BE585" s="9">
        <f>IF(AND((ROW()-7)&gt;=$Q$5,(ROW()-6)&lt;=$Q$3),INDEX(LINEST(OFFSET(AF585,1-$Q$5,0,$Q$5,1),OFFSET(AG585,1-$Q$5,0,$Q$5,9),TRUE,TRUE),1,4),"")</f>
        <v/>
      </c>
      <c r="BF585" s="9">
        <f>IF(AND((ROW()-7)&gt;=$Q$5,(ROW()-6)&lt;=$Q$3),INDEX(LINEST(OFFSET(AF585,1-$Q$5,0,$Q$5,1),OFFSET(AG585,1-$Q$5,0,$Q$5,9),TRUE,TRUE),1,3),"")</f>
        <v/>
      </c>
      <c r="BG585" s="9">
        <f>IF(AND((ROW()-7)&gt;=$Q$5,(ROW()-6)&lt;=$Q$3),INDEX(LINEST(OFFSET(AF585,1-$Q$5,0,$Q$5,1),OFFSET(AG585,1-$Q$5,0,$Q$5,9),TRUE,TRUE),1,2),"")</f>
        <v/>
      </c>
      <c r="BH585" s="9">
        <f>IF(AND((ROW()-7)&gt;=$Q$5,(ROW()-6)&lt;=$Q$3),INDEX(LINEST(OFFSET(AF585,1-$Q$5,0,$Q$5,1),OFFSET(AG585,1-$Q$5,0,$Q$5,9),TRUE,TRUE),1,1),"")</f>
        <v/>
      </c>
      <c r="BI585" s="10">
        <f>IF(AND((ROW()-7)&gt;=$Q$5,(ROW()-6)&lt;=$Q$3),INDEX(LINEST(OFFSET(AF585,1-$Q$5,0,$Q$5,1),OFFSET(AG585,1-$Q$5,0,$Q$5,9),TRUE,TRUE),3,1),"")</f>
        <v/>
      </c>
      <c r="BL585" s="9">
        <f>IF(AND((ROW()-6)&lt;=$Q$3,ISNUMBER(AY584)),AY584/$Q$4+AZ584*AG585+BA584*AH585+BB584*AI585+BC584*AJ585+BD584*AK585+BE584*AL585+BF584*AM585+BG584*AN585+BH584*AO585,"")</f>
        <v/>
      </c>
      <c r="BM585">
        <f>IF(ISNUMBER(BL585),AVERAGE(OFFSET(AF584,1-$Q$5,0,$Q$5,1)),"")</f>
        <v/>
      </c>
      <c r="BN585">
        <f>IF(ISNUMBER(BL585),(AF585-BL585)^2,"")</f>
        <v/>
      </c>
      <c r="BO585">
        <f>IF(ISNUMBER(BL585),AF585^2,"")</f>
        <v/>
      </c>
      <c r="BP585">
        <f>IF(ISNUMBER(BL585),(AF585-BM585)^2,"")</f>
        <v/>
      </c>
    </row>
    <row r="586">
      <c r="O586">
        <f>IF($R586="","",IF($Q$1="Weekly",INT(($R586-2)/7),IF($Q$1="Quarterly",YEAR($R586)*4+ROUNDUP(MONTH($R586)/3),YEAR($R586)*12+MONTH($R586))))</f>
        <v/>
      </c>
      <c r="P586">
        <f>IF($R586="","",IF($R587="",1,IF($O586&lt;&gt;$O587,1,0)))</f>
        <v/>
      </c>
      <c r="Q586">
        <f>IF($P586=1,SUM($P$7:$P586),"")</f>
        <v/>
      </c>
      <c r="R586">
        <f>IF($A586="","",IF(ISNUMBER($A586),$A586,IFERROR(DATEVALUE($A586),NA())))</f>
        <v/>
      </c>
      <c r="S586" s="7">
        <f>IFERROR(INDEX($R$7:$R$60000,MATCH(ROW()-6,$Q$7:$Q$60000,0)),"")</f>
        <v/>
      </c>
      <c r="T586">
        <f>IFERROR(INDEX($B$7:$B$60000,MATCH(ROW()-6,$Q$7:$Q$60000,0))*1,"")</f>
        <v/>
      </c>
      <c r="U586">
        <f>IFERROR(INDEX($C$7:$C$60000,MATCH(ROW()-6,$Q$7:$Q$60000,0))*1,"")</f>
        <v/>
      </c>
      <c r="V586">
        <f>IFERROR(INDEX($D$7:$D$60000,MATCH(ROW()-6,$Q$7:$Q$60000,0))*1,"")</f>
        <v/>
      </c>
      <c r="W586">
        <f>IFERROR(INDEX($E$7:$E$60000,MATCH(ROW()-6,$Q$7:$Q$60000,0))*1,"")</f>
        <v/>
      </c>
      <c r="X586">
        <f>IFERROR(INDEX($F$7:$F$60000,MATCH(ROW()-6,$Q$7:$Q$60000,0))*1,"")</f>
        <v/>
      </c>
      <c r="Y586">
        <f>IFERROR(INDEX($G$7:$G$60000,MATCH(ROW()-6,$Q$7:$Q$60000,0))*1,"")</f>
        <v/>
      </c>
      <c r="Z586">
        <f>IFERROR(INDEX($H$7:$H$60000,MATCH(ROW()-6,$Q$7:$Q$60000,0))*1,"")</f>
        <v/>
      </c>
      <c r="AA586">
        <f>IFERROR(INDEX($I$7:$I$60000,MATCH(ROW()-6,$Q$7:$Q$60000,0))*1,"")</f>
        <v/>
      </c>
      <c r="AB586">
        <f>IFERROR(INDEX($J$7:$J$60000,MATCH(ROW()-6,$Q$7:$Q$60000,0))*1,"")</f>
        <v/>
      </c>
      <c r="AC586">
        <f>IFERROR(INDEX($K$7:$K$60000,MATCH(ROW()-6,$Q$7:$Q$60000,0))*1,"")</f>
        <v/>
      </c>
      <c r="AF586" s="9">
        <f>IF(OR($S586="",$S585=""),"",IF($B$5="diff",($T586-$T585),LN($T586/$T585)))</f>
        <v/>
      </c>
      <c r="AG586" s="9">
        <f>IF(OR($S586="",$S585=""),"",IF($C$5="diff",(U586-U585),LN(U586/U585)))</f>
        <v/>
      </c>
      <c r="AH586" s="9">
        <f>IF(OR($S586="",$S585=""),"",IF($D$5="diff",(V586-V585),LN(V586/V585)))</f>
        <v/>
      </c>
      <c r="AI586" s="9">
        <f>IF(OR($S586="",$S585=""),"",IF($E$5="diff",(W586-W585),LN(W586/W585)))</f>
        <v/>
      </c>
      <c r="AJ586" s="9">
        <f>IF(OR($S586="",$S585=""),"",IF($F$5="diff",(X586-X585),LN(X586/X585)))</f>
        <v/>
      </c>
      <c r="AK586" s="9">
        <f>IF(OR($S586="",$S585=""),"",IF($G$5="diff",(Y586-Y585),LN(Y586/Y585)))</f>
        <v/>
      </c>
      <c r="AL586" s="9">
        <f>IF(OR($S586="",$S585=""),"",IF($H$5="diff",(Z586-Z585),LN(Z586/Z585)))</f>
        <v/>
      </c>
      <c r="AM586" s="9">
        <f>IF(OR($S586="",$S585=""),"",IF($I$5="diff",(AA586-AA585),LN(AA586/AA585)))</f>
        <v/>
      </c>
      <c r="AN586" s="9">
        <f>IF(OR($S586="",$S585=""),"",IF($J$5="diff",(AB586-AB585),LN(AB586/AB585)))</f>
        <v/>
      </c>
      <c r="AO586" s="9">
        <f>IF(OR($S586="",$S585=""),"",IF($K$5="diff",(AC586-AC585),LN(AC586/AC585)))</f>
        <v/>
      </c>
      <c r="AR586" s="9">
        <f>IF($AF586="","",$AU$13+$AU$4*AG586+$AU$5*AH586+$AU$6*AI586+$AU$7*AJ586+$AU$8*AK586+$AU$9*AL586+$AU$10*AM586+$AU$11*AN586+$AU$12*AO586)</f>
        <v/>
      </c>
      <c r="AY586" s="10">
        <f>IF(AND((ROW()-7)&gt;=$Q$5,(ROW()-6)&lt;=$Q$3),INDEX(LINEST(OFFSET(AF586,1-$Q$5,0,$Q$5,1),OFFSET(AG586,1-$Q$5,0,$Q$5,9),TRUE,TRUE),1,10)*$Q$4,"")</f>
        <v/>
      </c>
      <c r="AZ586" s="9">
        <f>IF(AND((ROW()-7)&gt;=$Q$5,(ROW()-6)&lt;=$Q$3),INDEX(LINEST(OFFSET(AF586,1-$Q$5,0,$Q$5,1),OFFSET(AG586,1-$Q$5,0,$Q$5,9),TRUE,TRUE),1,9),"")</f>
        <v/>
      </c>
      <c r="BA586" s="9">
        <f>IF(AND((ROW()-7)&gt;=$Q$5,(ROW()-6)&lt;=$Q$3),INDEX(LINEST(OFFSET(AF586,1-$Q$5,0,$Q$5,1),OFFSET(AG586,1-$Q$5,0,$Q$5,9),TRUE,TRUE),1,8),"")</f>
        <v/>
      </c>
      <c r="BB586" s="9">
        <f>IF(AND((ROW()-7)&gt;=$Q$5,(ROW()-6)&lt;=$Q$3),INDEX(LINEST(OFFSET(AF586,1-$Q$5,0,$Q$5,1),OFFSET(AG586,1-$Q$5,0,$Q$5,9),TRUE,TRUE),1,7),"")</f>
        <v/>
      </c>
      <c r="BC586" s="9">
        <f>IF(AND((ROW()-7)&gt;=$Q$5,(ROW()-6)&lt;=$Q$3),INDEX(LINEST(OFFSET(AF586,1-$Q$5,0,$Q$5,1),OFFSET(AG586,1-$Q$5,0,$Q$5,9),TRUE,TRUE),1,6),"")</f>
        <v/>
      </c>
      <c r="BD586" s="9">
        <f>IF(AND((ROW()-7)&gt;=$Q$5,(ROW()-6)&lt;=$Q$3),INDEX(LINEST(OFFSET(AF586,1-$Q$5,0,$Q$5,1),OFFSET(AG586,1-$Q$5,0,$Q$5,9),TRUE,TRUE),1,5),"")</f>
        <v/>
      </c>
      <c r="BE586" s="9">
        <f>IF(AND((ROW()-7)&gt;=$Q$5,(ROW()-6)&lt;=$Q$3),INDEX(LINEST(OFFSET(AF586,1-$Q$5,0,$Q$5,1),OFFSET(AG586,1-$Q$5,0,$Q$5,9),TRUE,TRUE),1,4),"")</f>
        <v/>
      </c>
      <c r="BF586" s="9">
        <f>IF(AND((ROW()-7)&gt;=$Q$5,(ROW()-6)&lt;=$Q$3),INDEX(LINEST(OFFSET(AF586,1-$Q$5,0,$Q$5,1),OFFSET(AG586,1-$Q$5,0,$Q$5,9),TRUE,TRUE),1,3),"")</f>
        <v/>
      </c>
      <c r="BG586" s="9">
        <f>IF(AND((ROW()-7)&gt;=$Q$5,(ROW()-6)&lt;=$Q$3),INDEX(LINEST(OFFSET(AF586,1-$Q$5,0,$Q$5,1),OFFSET(AG586,1-$Q$5,0,$Q$5,9),TRUE,TRUE),1,2),"")</f>
        <v/>
      </c>
      <c r="BH586" s="9">
        <f>IF(AND((ROW()-7)&gt;=$Q$5,(ROW()-6)&lt;=$Q$3),INDEX(LINEST(OFFSET(AF586,1-$Q$5,0,$Q$5,1),OFFSET(AG586,1-$Q$5,0,$Q$5,9),TRUE,TRUE),1,1),"")</f>
        <v/>
      </c>
      <c r="BI586" s="10">
        <f>IF(AND((ROW()-7)&gt;=$Q$5,(ROW()-6)&lt;=$Q$3),INDEX(LINEST(OFFSET(AF586,1-$Q$5,0,$Q$5,1),OFFSET(AG586,1-$Q$5,0,$Q$5,9),TRUE,TRUE),3,1),"")</f>
        <v/>
      </c>
      <c r="BL586" s="9">
        <f>IF(AND((ROW()-6)&lt;=$Q$3,ISNUMBER(AY585)),AY585/$Q$4+AZ585*AG586+BA585*AH586+BB585*AI586+BC585*AJ586+BD585*AK586+BE585*AL586+BF585*AM586+BG585*AN586+BH585*AO586,"")</f>
        <v/>
      </c>
      <c r="BM586">
        <f>IF(ISNUMBER(BL586),AVERAGE(OFFSET(AF585,1-$Q$5,0,$Q$5,1)),"")</f>
        <v/>
      </c>
      <c r="BN586">
        <f>IF(ISNUMBER(BL586),(AF586-BL586)^2,"")</f>
        <v/>
      </c>
      <c r="BO586">
        <f>IF(ISNUMBER(BL586),AF586^2,"")</f>
        <v/>
      </c>
      <c r="BP586">
        <f>IF(ISNUMBER(BL586),(AF586-BM586)^2,"")</f>
        <v/>
      </c>
    </row>
    <row r="587">
      <c r="O587">
        <f>IF($R587="","",IF($Q$1="Weekly",INT(($R587-2)/7),IF($Q$1="Quarterly",YEAR($R587)*4+ROUNDUP(MONTH($R587)/3),YEAR($R587)*12+MONTH($R587))))</f>
        <v/>
      </c>
      <c r="P587">
        <f>IF($R587="","",IF($R588="",1,IF($O587&lt;&gt;$O588,1,0)))</f>
        <v/>
      </c>
      <c r="Q587">
        <f>IF($P587=1,SUM($P$7:$P587),"")</f>
        <v/>
      </c>
      <c r="R587">
        <f>IF($A587="","",IF(ISNUMBER($A587),$A587,IFERROR(DATEVALUE($A587),NA())))</f>
        <v/>
      </c>
      <c r="S587" s="7">
        <f>IFERROR(INDEX($R$7:$R$60000,MATCH(ROW()-6,$Q$7:$Q$60000,0)),"")</f>
        <v/>
      </c>
      <c r="T587">
        <f>IFERROR(INDEX($B$7:$B$60000,MATCH(ROW()-6,$Q$7:$Q$60000,0))*1,"")</f>
        <v/>
      </c>
      <c r="U587">
        <f>IFERROR(INDEX($C$7:$C$60000,MATCH(ROW()-6,$Q$7:$Q$60000,0))*1,"")</f>
        <v/>
      </c>
      <c r="V587">
        <f>IFERROR(INDEX($D$7:$D$60000,MATCH(ROW()-6,$Q$7:$Q$60000,0))*1,"")</f>
        <v/>
      </c>
      <c r="W587">
        <f>IFERROR(INDEX($E$7:$E$60000,MATCH(ROW()-6,$Q$7:$Q$60000,0))*1,"")</f>
        <v/>
      </c>
      <c r="X587">
        <f>IFERROR(INDEX($F$7:$F$60000,MATCH(ROW()-6,$Q$7:$Q$60000,0))*1,"")</f>
        <v/>
      </c>
      <c r="Y587">
        <f>IFERROR(INDEX($G$7:$G$60000,MATCH(ROW()-6,$Q$7:$Q$60000,0))*1,"")</f>
        <v/>
      </c>
      <c r="Z587">
        <f>IFERROR(INDEX($H$7:$H$60000,MATCH(ROW()-6,$Q$7:$Q$60000,0))*1,"")</f>
        <v/>
      </c>
      <c r="AA587">
        <f>IFERROR(INDEX($I$7:$I$60000,MATCH(ROW()-6,$Q$7:$Q$60000,0))*1,"")</f>
        <v/>
      </c>
      <c r="AB587">
        <f>IFERROR(INDEX($J$7:$J$60000,MATCH(ROW()-6,$Q$7:$Q$60000,0))*1,"")</f>
        <v/>
      </c>
      <c r="AC587">
        <f>IFERROR(INDEX($K$7:$K$60000,MATCH(ROW()-6,$Q$7:$Q$60000,0))*1,"")</f>
        <v/>
      </c>
      <c r="AF587" s="9">
        <f>IF(OR($S587="",$S586=""),"",IF($B$5="diff",($T587-$T586),LN($T587/$T586)))</f>
        <v/>
      </c>
      <c r="AG587" s="9">
        <f>IF(OR($S587="",$S586=""),"",IF($C$5="diff",(U587-U586),LN(U587/U586)))</f>
        <v/>
      </c>
      <c r="AH587" s="9">
        <f>IF(OR($S587="",$S586=""),"",IF($D$5="diff",(V587-V586),LN(V587/V586)))</f>
        <v/>
      </c>
      <c r="AI587" s="9">
        <f>IF(OR($S587="",$S586=""),"",IF($E$5="diff",(W587-W586),LN(W587/W586)))</f>
        <v/>
      </c>
      <c r="AJ587" s="9">
        <f>IF(OR($S587="",$S586=""),"",IF($F$5="diff",(X587-X586),LN(X587/X586)))</f>
        <v/>
      </c>
      <c r="AK587" s="9">
        <f>IF(OR($S587="",$S586=""),"",IF($G$5="diff",(Y587-Y586),LN(Y587/Y586)))</f>
        <v/>
      </c>
      <c r="AL587" s="9">
        <f>IF(OR($S587="",$S586=""),"",IF($H$5="diff",(Z587-Z586),LN(Z587/Z586)))</f>
        <v/>
      </c>
      <c r="AM587" s="9">
        <f>IF(OR($S587="",$S586=""),"",IF($I$5="diff",(AA587-AA586),LN(AA587/AA586)))</f>
        <v/>
      </c>
      <c r="AN587" s="9">
        <f>IF(OR($S587="",$S586=""),"",IF($J$5="diff",(AB587-AB586),LN(AB587/AB586)))</f>
        <v/>
      </c>
      <c r="AO587" s="9">
        <f>IF(OR($S587="",$S586=""),"",IF($K$5="diff",(AC587-AC586),LN(AC587/AC586)))</f>
        <v/>
      </c>
      <c r="AR587" s="9">
        <f>IF($AF587="","",$AU$13+$AU$4*AG587+$AU$5*AH587+$AU$6*AI587+$AU$7*AJ587+$AU$8*AK587+$AU$9*AL587+$AU$10*AM587+$AU$11*AN587+$AU$12*AO587)</f>
        <v/>
      </c>
      <c r="AY587" s="10">
        <f>IF(AND((ROW()-7)&gt;=$Q$5,(ROW()-6)&lt;=$Q$3),INDEX(LINEST(OFFSET(AF587,1-$Q$5,0,$Q$5,1),OFFSET(AG587,1-$Q$5,0,$Q$5,9),TRUE,TRUE),1,10)*$Q$4,"")</f>
        <v/>
      </c>
      <c r="AZ587" s="9">
        <f>IF(AND((ROW()-7)&gt;=$Q$5,(ROW()-6)&lt;=$Q$3),INDEX(LINEST(OFFSET(AF587,1-$Q$5,0,$Q$5,1),OFFSET(AG587,1-$Q$5,0,$Q$5,9),TRUE,TRUE),1,9),"")</f>
        <v/>
      </c>
      <c r="BA587" s="9">
        <f>IF(AND((ROW()-7)&gt;=$Q$5,(ROW()-6)&lt;=$Q$3),INDEX(LINEST(OFFSET(AF587,1-$Q$5,0,$Q$5,1),OFFSET(AG587,1-$Q$5,0,$Q$5,9),TRUE,TRUE),1,8),"")</f>
        <v/>
      </c>
      <c r="BB587" s="9">
        <f>IF(AND((ROW()-7)&gt;=$Q$5,(ROW()-6)&lt;=$Q$3),INDEX(LINEST(OFFSET(AF587,1-$Q$5,0,$Q$5,1),OFFSET(AG587,1-$Q$5,0,$Q$5,9),TRUE,TRUE),1,7),"")</f>
        <v/>
      </c>
      <c r="BC587" s="9">
        <f>IF(AND((ROW()-7)&gt;=$Q$5,(ROW()-6)&lt;=$Q$3),INDEX(LINEST(OFFSET(AF587,1-$Q$5,0,$Q$5,1),OFFSET(AG587,1-$Q$5,0,$Q$5,9),TRUE,TRUE),1,6),"")</f>
        <v/>
      </c>
      <c r="BD587" s="9">
        <f>IF(AND((ROW()-7)&gt;=$Q$5,(ROW()-6)&lt;=$Q$3),INDEX(LINEST(OFFSET(AF587,1-$Q$5,0,$Q$5,1),OFFSET(AG587,1-$Q$5,0,$Q$5,9),TRUE,TRUE),1,5),"")</f>
        <v/>
      </c>
      <c r="BE587" s="9">
        <f>IF(AND((ROW()-7)&gt;=$Q$5,(ROW()-6)&lt;=$Q$3),INDEX(LINEST(OFFSET(AF587,1-$Q$5,0,$Q$5,1),OFFSET(AG587,1-$Q$5,0,$Q$5,9),TRUE,TRUE),1,4),"")</f>
        <v/>
      </c>
      <c r="BF587" s="9">
        <f>IF(AND((ROW()-7)&gt;=$Q$5,(ROW()-6)&lt;=$Q$3),INDEX(LINEST(OFFSET(AF587,1-$Q$5,0,$Q$5,1),OFFSET(AG587,1-$Q$5,0,$Q$5,9),TRUE,TRUE),1,3),"")</f>
        <v/>
      </c>
      <c r="BG587" s="9">
        <f>IF(AND((ROW()-7)&gt;=$Q$5,(ROW()-6)&lt;=$Q$3),INDEX(LINEST(OFFSET(AF587,1-$Q$5,0,$Q$5,1),OFFSET(AG587,1-$Q$5,0,$Q$5,9),TRUE,TRUE),1,2),"")</f>
        <v/>
      </c>
      <c r="BH587" s="9">
        <f>IF(AND((ROW()-7)&gt;=$Q$5,(ROW()-6)&lt;=$Q$3),INDEX(LINEST(OFFSET(AF587,1-$Q$5,0,$Q$5,1),OFFSET(AG587,1-$Q$5,0,$Q$5,9),TRUE,TRUE),1,1),"")</f>
        <v/>
      </c>
      <c r="BI587" s="10">
        <f>IF(AND((ROW()-7)&gt;=$Q$5,(ROW()-6)&lt;=$Q$3),INDEX(LINEST(OFFSET(AF587,1-$Q$5,0,$Q$5,1),OFFSET(AG587,1-$Q$5,0,$Q$5,9),TRUE,TRUE),3,1),"")</f>
        <v/>
      </c>
      <c r="BL587" s="9">
        <f>IF(AND((ROW()-6)&lt;=$Q$3,ISNUMBER(AY586)),AY586/$Q$4+AZ586*AG587+BA586*AH587+BB586*AI587+BC586*AJ587+BD586*AK587+BE586*AL587+BF586*AM587+BG586*AN587+BH586*AO587,"")</f>
        <v/>
      </c>
      <c r="BM587">
        <f>IF(ISNUMBER(BL587),AVERAGE(OFFSET(AF586,1-$Q$5,0,$Q$5,1)),"")</f>
        <v/>
      </c>
      <c r="BN587">
        <f>IF(ISNUMBER(BL587),(AF587-BL587)^2,"")</f>
        <v/>
      </c>
      <c r="BO587">
        <f>IF(ISNUMBER(BL587),AF587^2,"")</f>
        <v/>
      </c>
      <c r="BP587">
        <f>IF(ISNUMBER(BL587),(AF587-BM587)^2,"")</f>
        <v/>
      </c>
    </row>
    <row r="588">
      <c r="O588">
        <f>IF($R588="","",IF($Q$1="Weekly",INT(($R588-2)/7),IF($Q$1="Quarterly",YEAR($R588)*4+ROUNDUP(MONTH($R588)/3),YEAR($R588)*12+MONTH($R588))))</f>
        <v/>
      </c>
      <c r="P588">
        <f>IF($R588="","",IF($R589="",1,IF($O588&lt;&gt;$O589,1,0)))</f>
        <v/>
      </c>
      <c r="Q588">
        <f>IF($P588=1,SUM($P$7:$P588),"")</f>
        <v/>
      </c>
      <c r="R588">
        <f>IF($A588="","",IF(ISNUMBER($A588),$A588,IFERROR(DATEVALUE($A588),NA())))</f>
        <v/>
      </c>
      <c r="S588" s="7">
        <f>IFERROR(INDEX($R$7:$R$60000,MATCH(ROW()-6,$Q$7:$Q$60000,0)),"")</f>
        <v/>
      </c>
      <c r="T588">
        <f>IFERROR(INDEX($B$7:$B$60000,MATCH(ROW()-6,$Q$7:$Q$60000,0))*1,"")</f>
        <v/>
      </c>
      <c r="U588">
        <f>IFERROR(INDEX($C$7:$C$60000,MATCH(ROW()-6,$Q$7:$Q$60000,0))*1,"")</f>
        <v/>
      </c>
      <c r="V588">
        <f>IFERROR(INDEX($D$7:$D$60000,MATCH(ROW()-6,$Q$7:$Q$60000,0))*1,"")</f>
        <v/>
      </c>
      <c r="W588">
        <f>IFERROR(INDEX($E$7:$E$60000,MATCH(ROW()-6,$Q$7:$Q$60000,0))*1,"")</f>
        <v/>
      </c>
      <c r="X588">
        <f>IFERROR(INDEX($F$7:$F$60000,MATCH(ROW()-6,$Q$7:$Q$60000,0))*1,"")</f>
        <v/>
      </c>
      <c r="Y588">
        <f>IFERROR(INDEX($G$7:$G$60000,MATCH(ROW()-6,$Q$7:$Q$60000,0))*1,"")</f>
        <v/>
      </c>
      <c r="Z588">
        <f>IFERROR(INDEX($H$7:$H$60000,MATCH(ROW()-6,$Q$7:$Q$60000,0))*1,"")</f>
        <v/>
      </c>
      <c r="AA588">
        <f>IFERROR(INDEX($I$7:$I$60000,MATCH(ROW()-6,$Q$7:$Q$60000,0))*1,"")</f>
        <v/>
      </c>
      <c r="AB588">
        <f>IFERROR(INDEX($J$7:$J$60000,MATCH(ROW()-6,$Q$7:$Q$60000,0))*1,"")</f>
        <v/>
      </c>
      <c r="AC588">
        <f>IFERROR(INDEX($K$7:$K$60000,MATCH(ROW()-6,$Q$7:$Q$60000,0))*1,"")</f>
        <v/>
      </c>
      <c r="AF588" s="9">
        <f>IF(OR($S588="",$S587=""),"",IF($B$5="diff",($T588-$T587),LN($T588/$T587)))</f>
        <v/>
      </c>
      <c r="AG588" s="9">
        <f>IF(OR($S588="",$S587=""),"",IF($C$5="diff",(U588-U587),LN(U588/U587)))</f>
        <v/>
      </c>
      <c r="AH588" s="9">
        <f>IF(OR($S588="",$S587=""),"",IF($D$5="diff",(V588-V587),LN(V588/V587)))</f>
        <v/>
      </c>
      <c r="AI588" s="9">
        <f>IF(OR($S588="",$S587=""),"",IF($E$5="diff",(W588-W587),LN(W588/W587)))</f>
        <v/>
      </c>
      <c r="AJ588" s="9">
        <f>IF(OR($S588="",$S587=""),"",IF($F$5="diff",(X588-X587),LN(X588/X587)))</f>
        <v/>
      </c>
      <c r="AK588" s="9">
        <f>IF(OR($S588="",$S587=""),"",IF($G$5="diff",(Y588-Y587),LN(Y588/Y587)))</f>
        <v/>
      </c>
      <c r="AL588" s="9">
        <f>IF(OR($S588="",$S587=""),"",IF($H$5="diff",(Z588-Z587),LN(Z588/Z587)))</f>
        <v/>
      </c>
      <c r="AM588" s="9">
        <f>IF(OR($S588="",$S587=""),"",IF($I$5="diff",(AA588-AA587),LN(AA588/AA587)))</f>
        <v/>
      </c>
      <c r="AN588" s="9">
        <f>IF(OR($S588="",$S587=""),"",IF($J$5="diff",(AB588-AB587),LN(AB588/AB587)))</f>
        <v/>
      </c>
      <c r="AO588" s="9">
        <f>IF(OR($S588="",$S587=""),"",IF($K$5="diff",(AC588-AC587),LN(AC588/AC587)))</f>
        <v/>
      </c>
      <c r="AR588" s="9">
        <f>IF($AF588="","",$AU$13+$AU$4*AG588+$AU$5*AH588+$AU$6*AI588+$AU$7*AJ588+$AU$8*AK588+$AU$9*AL588+$AU$10*AM588+$AU$11*AN588+$AU$12*AO588)</f>
        <v/>
      </c>
      <c r="AY588" s="10">
        <f>IF(AND((ROW()-7)&gt;=$Q$5,(ROW()-6)&lt;=$Q$3),INDEX(LINEST(OFFSET(AF588,1-$Q$5,0,$Q$5,1),OFFSET(AG588,1-$Q$5,0,$Q$5,9),TRUE,TRUE),1,10)*$Q$4,"")</f>
        <v/>
      </c>
      <c r="AZ588" s="9">
        <f>IF(AND((ROW()-7)&gt;=$Q$5,(ROW()-6)&lt;=$Q$3),INDEX(LINEST(OFFSET(AF588,1-$Q$5,0,$Q$5,1),OFFSET(AG588,1-$Q$5,0,$Q$5,9),TRUE,TRUE),1,9),"")</f>
        <v/>
      </c>
      <c r="BA588" s="9">
        <f>IF(AND((ROW()-7)&gt;=$Q$5,(ROW()-6)&lt;=$Q$3),INDEX(LINEST(OFFSET(AF588,1-$Q$5,0,$Q$5,1),OFFSET(AG588,1-$Q$5,0,$Q$5,9),TRUE,TRUE),1,8),"")</f>
        <v/>
      </c>
      <c r="BB588" s="9">
        <f>IF(AND((ROW()-7)&gt;=$Q$5,(ROW()-6)&lt;=$Q$3),INDEX(LINEST(OFFSET(AF588,1-$Q$5,0,$Q$5,1),OFFSET(AG588,1-$Q$5,0,$Q$5,9),TRUE,TRUE),1,7),"")</f>
        <v/>
      </c>
      <c r="BC588" s="9">
        <f>IF(AND((ROW()-7)&gt;=$Q$5,(ROW()-6)&lt;=$Q$3),INDEX(LINEST(OFFSET(AF588,1-$Q$5,0,$Q$5,1),OFFSET(AG588,1-$Q$5,0,$Q$5,9),TRUE,TRUE),1,6),"")</f>
        <v/>
      </c>
      <c r="BD588" s="9">
        <f>IF(AND((ROW()-7)&gt;=$Q$5,(ROW()-6)&lt;=$Q$3),INDEX(LINEST(OFFSET(AF588,1-$Q$5,0,$Q$5,1),OFFSET(AG588,1-$Q$5,0,$Q$5,9),TRUE,TRUE),1,5),"")</f>
        <v/>
      </c>
      <c r="BE588" s="9">
        <f>IF(AND((ROW()-7)&gt;=$Q$5,(ROW()-6)&lt;=$Q$3),INDEX(LINEST(OFFSET(AF588,1-$Q$5,0,$Q$5,1),OFFSET(AG588,1-$Q$5,0,$Q$5,9),TRUE,TRUE),1,4),"")</f>
        <v/>
      </c>
      <c r="BF588" s="9">
        <f>IF(AND((ROW()-7)&gt;=$Q$5,(ROW()-6)&lt;=$Q$3),INDEX(LINEST(OFFSET(AF588,1-$Q$5,0,$Q$5,1),OFFSET(AG588,1-$Q$5,0,$Q$5,9),TRUE,TRUE),1,3),"")</f>
        <v/>
      </c>
      <c r="BG588" s="9">
        <f>IF(AND((ROW()-7)&gt;=$Q$5,(ROW()-6)&lt;=$Q$3),INDEX(LINEST(OFFSET(AF588,1-$Q$5,0,$Q$5,1),OFFSET(AG588,1-$Q$5,0,$Q$5,9),TRUE,TRUE),1,2),"")</f>
        <v/>
      </c>
      <c r="BH588" s="9">
        <f>IF(AND((ROW()-7)&gt;=$Q$5,(ROW()-6)&lt;=$Q$3),INDEX(LINEST(OFFSET(AF588,1-$Q$5,0,$Q$5,1),OFFSET(AG588,1-$Q$5,0,$Q$5,9),TRUE,TRUE),1,1),"")</f>
        <v/>
      </c>
      <c r="BI588" s="10">
        <f>IF(AND((ROW()-7)&gt;=$Q$5,(ROW()-6)&lt;=$Q$3),INDEX(LINEST(OFFSET(AF588,1-$Q$5,0,$Q$5,1),OFFSET(AG588,1-$Q$5,0,$Q$5,9),TRUE,TRUE),3,1),"")</f>
        <v/>
      </c>
      <c r="BL588" s="9">
        <f>IF(AND((ROW()-6)&lt;=$Q$3,ISNUMBER(AY587)),AY587/$Q$4+AZ587*AG588+BA587*AH588+BB587*AI588+BC587*AJ588+BD587*AK588+BE587*AL588+BF587*AM588+BG587*AN588+BH587*AO588,"")</f>
        <v/>
      </c>
      <c r="BM588">
        <f>IF(ISNUMBER(BL588),AVERAGE(OFFSET(AF587,1-$Q$5,0,$Q$5,1)),"")</f>
        <v/>
      </c>
      <c r="BN588">
        <f>IF(ISNUMBER(BL588),(AF588-BL588)^2,"")</f>
        <v/>
      </c>
      <c r="BO588">
        <f>IF(ISNUMBER(BL588),AF588^2,"")</f>
        <v/>
      </c>
      <c r="BP588">
        <f>IF(ISNUMBER(BL588),(AF588-BM588)^2,"")</f>
        <v/>
      </c>
    </row>
    <row r="589">
      <c r="O589">
        <f>IF($R589="","",IF($Q$1="Weekly",INT(($R589-2)/7),IF($Q$1="Quarterly",YEAR($R589)*4+ROUNDUP(MONTH($R589)/3),YEAR($R589)*12+MONTH($R589))))</f>
        <v/>
      </c>
      <c r="P589">
        <f>IF($R589="","",IF($R590="",1,IF($O589&lt;&gt;$O590,1,0)))</f>
        <v/>
      </c>
      <c r="Q589">
        <f>IF($P589=1,SUM($P$7:$P589),"")</f>
        <v/>
      </c>
      <c r="R589">
        <f>IF($A589="","",IF(ISNUMBER($A589),$A589,IFERROR(DATEVALUE($A589),NA())))</f>
        <v/>
      </c>
      <c r="S589" s="7">
        <f>IFERROR(INDEX($R$7:$R$60000,MATCH(ROW()-6,$Q$7:$Q$60000,0)),"")</f>
        <v/>
      </c>
      <c r="T589">
        <f>IFERROR(INDEX($B$7:$B$60000,MATCH(ROW()-6,$Q$7:$Q$60000,0))*1,"")</f>
        <v/>
      </c>
      <c r="U589">
        <f>IFERROR(INDEX($C$7:$C$60000,MATCH(ROW()-6,$Q$7:$Q$60000,0))*1,"")</f>
        <v/>
      </c>
      <c r="V589">
        <f>IFERROR(INDEX($D$7:$D$60000,MATCH(ROW()-6,$Q$7:$Q$60000,0))*1,"")</f>
        <v/>
      </c>
      <c r="W589">
        <f>IFERROR(INDEX($E$7:$E$60000,MATCH(ROW()-6,$Q$7:$Q$60000,0))*1,"")</f>
        <v/>
      </c>
      <c r="X589">
        <f>IFERROR(INDEX($F$7:$F$60000,MATCH(ROW()-6,$Q$7:$Q$60000,0))*1,"")</f>
        <v/>
      </c>
      <c r="Y589">
        <f>IFERROR(INDEX($G$7:$G$60000,MATCH(ROW()-6,$Q$7:$Q$60000,0))*1,"")</f>
        <v/>
      </c>
      <c r="Z589">
        <f>IFERROR(INDEX($H$7:$H$60000,MATCH(ROW()-6,$Q$7:$Q$60000,0))*1,"")</f>
        <v/>
      </c>
      <c r="AA589">
        <f>IFERROR(INDEX($I$7:$I$60000,MATCH(ROW()-6,$Q$7:$Q$60000,0))*1,"")</f>
        <v/>
      </c>
      <c r="AB589">
        <f>IFERROR(INDEX($J$7:$J$60000,MATCH(ROW()-6,$Q$7:$Q$60000,0))*1,"")</f>
        <v/>
      </c>
      <c r="AC589">
        <f>IFERROR(INDEX($K$7:$K$60000,MATCH(ROW()-6,$Q$7:$Q$60000,0))*1,"")</f>
        <v/>
      </c>
      <c r="AF589" s="9">
        <f>IF(OR($S589="",$S588=""),"",IF($B$5="diff",($T589-$T588),LN($T589/$T588)))</f>
        <v/>
      </c>
      <c r="AG589" s="9">
        <f>IF(OR($S589="",$S588=""),"",IF($C$5="diff",(U589-U588),LN(U589/U588)))</f>
        <v/>
      </c>
      <c r="AH589" s="9">
        <f>IF(OR($S589="",$S588=""),"",IF($D$5="diff",(V589-V588),LN(V589/V588)))</f>
        <v/>
      </c>
      <c r="AI589" s="9">
        <f>IF(OR($S589="",$S588=""),"",IF($E$5="diff",(W589-W588),LN(W589/W588)))</f>
        <v/>
      </c>
      <c r="AJ589" s="9">
        <f>IF(OR($S589="",$S588=""),"",IF($F$5="diff",(X589-X588),LN(X589/X588)))</f>
        <v/>
      </c>
      <c r="AK589" s="9">
        <f>IF(OR($S589="",$S588=""),"",IF($G$5="diff",(Y589-Y588),LN(Y589/Y588)))</f>
        <v/>
      </c>
      <c r="AL589" s="9">
        <f>IF(OR($S589="",$S588=""),"",IF($H$5="diff",(Z589-Z588),LN(Z589/Z588)))</f>
        <v/>
      </c>
      <c r="AM589" s="9">
        <f>IF(OR($S589="",$S588=""),"",IF($I$5="diff",(AA589-AA588),LN(AA589/AA588)))</f>
        <v/>
      </c>
      <c r="AN589" s="9">
        <f>IF(OR($S589="",$S588=""),"",IF($J$5="diff",(AB589-AB588),LN(AB589/AB588)))</f>
        <v/>
      </c>
      <c r="AO589" s="9">
        <f>IF(OR($S589="",$S588=""),"",IF($K$5="diff",(AC589-AC588),LN(AC589/AC588)))</f>
        <v/>
      </c>
      <c r="AR589" s="9">
        <f>IF($AF589="","",$AU$13+$AU$4*AG589+$AU$5*AH589+$AU$6*AI589+$AU$7*AJ589+$AU$8*AK589+$AU$9*AL589+$AU$10*AM589+$AU$11*AN589+$AU$12*AO589)</f>
        <v/>
      </c>
      <c r="AY589" s="10">
        <f>IF(AND((ROW()-7)&gt;=$Q$5,(ROW()-6)&lt;=$Q$3),INDEX(LINEST(OFFSET(AF589,1-$Q$5,0,$Q$5,1),OFFSET(AG589,1-$Q$5,0,$Q$5,9),TRUE,TRUE),1,10)*$Q$4,"")</f>
        <v/>
      </c>
      <c r="AZ589" s="9">
        <f>IF(AND((ROW()-7)&gt;=$Q$5,(ROW()-6)&lt;=$Q$3),INDEX(LINEST(OFFSET(AF589,1-$Q$5,0,$Q$5,1),OFFSET(AG589,1-$Q$5,0,$Q$5,9),TRUE,TRUE),1,9),"")</f>
        <v/>
      </c>
      <c r="BA589" s="9">
        <f>IF(AND((ROW()-7)&gt;=$Q$5,(ROW()-6)&lt;=$Q$3),INDEX(LINEST(OFFSET(AF589,1-$Q$5,0,$Q$5,1),OFFSET(AG589,1-$Q$5,0,$Q$5,9),TRUE,TRUE),1,8),"")</f>
        <v/>
      </c>
      <c r="BB589" s="9">
        <f>IF(AND((ROW()-7)&gt;=$Q$5,(ROW()-6)&lt;=$Q$3),INDEX(LINEST(OFFSET(AF589,1-$Q$5,0,$Q$5,1),OFFSET(AG589,1-$Q$5,0,$Q$5,9),TRUE,TRUE),1,7),"")</f>
        <v/>
      </c>
      <c r="BC589" s="9">
        <f>IF(AND((ROW()-7)&gt;=$Q$5,(ROW()-6)&lt;=$Q$3),INDEX(LINEST(OFFSET(AF589,1-$Q$5,0,$Q$5,1),OFFSET(AG589,1-$Q$5,0,$Q$5,9),TRUE,TRUE),1,6),"")</f>
        <v/>
      </c>
      <c r="BD589" s="9">
        <f>IF(AND((ROW()-7)&gt;=$Q$5,(ROW()-6)&lt;=$Q$3),INDEX(LINEST(OFFSET(AF589,1-$Q$5,0,$Q$5,1),OFFSET(AG589,1-$Q$5,0,$Q$5,9),TRUE,TRUE),1,5),"")</f>
        <v/>
      </c>
      <c r="BE589" s="9">
        <f>IF(AND((ROW()-7)&gt;=$Q$5,(ROW()-6)&lt;=$Q$3),INDEX(LINEST(OFFSET(AF589,1-$Q$5,0,$Q$5,1),OFFSET(AG589,1-$Q$5,0,$Q$5,9),TRUE,TRUE),1,4),"")</f>
        <v/>
      </c>
      <c r="BF589" s="9">
        <f>IF(AND((ROW()-7)&gt;=$Q$5,(ROW()-6)&lt;=$Q$3),INDEX(LINEST(OFFSET(AF589,1-$Q$5,0,$Q$5,1),OFFSET(AG589,1-$Q$5,0,$Q$5,9),TRUE,TRUE),1,3),"")</f>
        <v/>
      </c>
      <c r="BG589" s="9">
        <f>IF(AND((ROW()-7)&gt;=$Q$5,(ROW()-6)&lt;=$Q$3),INDEX(LINEST(OFFSET(AF589,1-$Q$5,0,$Q$5,1),OFFSET(AG589,1-$Q$5,0,$Q$5,9),TRUE,TRUE),1,2),"")</f>
        <v/>
      </c>
      <c r="BH589" s="9">
        <f>IF(AND((ROW()-7)&gt;=$Q$5,(ROW()-6)&lt;=$Q$3),INDEX(LINEST(OFFSET(AF589,1-$Q$5,0,$Q$5,1),OFFSET(AG589,1-$Q$5,0,$Q$5,9),TRUE,TRUE),1,1),"")</f>
        <v/>
      </c>
      <c r="BI589" s="10">
        <f>IF(AND((ROW()-7)&gt;=$Q$5,(ROW()-6)&lt;=$Q$3),INDEX(LINEST(OFFSET(AF589,1-$Q$5,0,$Q$5,1),OFFSET(AG589,1-$Q$5,0,$Q$5,9),TRUE,TRUE),3,1),"")</f>
        <v/>
      </c>
      <c r="BL589" s="9">
        <f>IF(AND((ROW()-6)&lt;=$Q$3,ISNUMBER(AY588)),AY588/$Q$4+AZ588*AG589+BA588*AH589+BB588*AI589+BC588*AJ589+BD588*AK589+BE588*AL589+BF588*AM589+BG588*AN589+BH588*AO589,"")</f>
        <v/>
      </c>
      <c r="BM589">
        <f>IF(ISNUMBER(BL589),AVERAGE(OFFSET(AF588,1-$Q$5,0,$Q$5,1)),"")</f>
        <v/>
      </c>
      <c r="BN589">
        <f>IF(ISNUMBER(BL589),(AF589-BL589)^2,"")</f>
        <v/>
      </c>
      <c r="BO589">
        <f>IF(ISNUMBER(BL589),AF589^2,"")</f>
        <v/>
      </c>
      <c r="BP589">
        <f>IF(ISNUMBER(BL589),(AF589-BM589)^2,"")</f>
        <v/>
      </c>
    </row>
    <row r="590">
      <c r="O590">
        <f>IF($R590="","",IF($Q$1="Weekly",INT(($R590-2)/7),IF($Q$1="Quarterly",YEAR($R590)*4+ROUNDUP(MONTH($R590)/3),YEAR($R590)*12+MONTH($R590))))</f>
        <v/>
      </c>
      <c r="P590">
        <f>IF($R590="","",IF($R591="",1,IF($O590&lt;&gt;$O591,1,0)))</f>
        <v/>
      </c>
      <c r="Q590">
        <f>IF($P590=1,SUM($P$7:$P590),"")</f>
        <v/>
      </c>
      <c r="R590">
        <f>IF($A590="","",IF(ISNUMBER($A590),$A590,IFERROR(DATEVALUE($A590),NA())))</f>
        <v/>
      </c>
      <c r="S590" s="7">
        <f>IFERROR(INDEX($R$7:$R$60000,MATCH(ROW()-6,$Q$7:$Q$60000,0)),"")</f>
        <v/>
      </c>
      <c r="T590">
        <f>IFERROR(INDEX($B$7:$B$60000,MATCH(ROW()-6,$Q$7:$Q$60000,0))*1,"")</f>
        <v/>
      </c>
      <c r="U590">
        <f>IFERROR(INDEX($C$7:$C$60000,MATCH(ROW()-6,$Q$7:$Q$60000,0))*1,"")</f>
        <v/>
      </c>
      <c r="V590">
        <f>IFERROR(INDEX($D$7:$D$60000,MATCH(ROW()-6,$Q$7:$Q$60000,0))*1,"")</f>
        <v/>
      </c>
      <c r="W590">
        <f>IFERROR(INDEX($E$7:$E$60000,MATCH(ROW()-6,$Q$7:$Q$60000,0))*1,"")</f>
        <v/>
      </c>
      <c r="X590">
        <f>IFERROR(INDEX($F$7:$F$60000,MATCH(ROW()-6,$Q$7:$Q$60000,0))*1,"")</f>
        <v/>
      </c>
      <c r="Y590">
        <f>IFERROR(INDEX($G$7:$G$60000,MATCH(ROW()-6,$Q$7:$Q$60000,0))*1,"")</f>
        <v/>
      </c>
      <c r="Z590">
        <f>IFERROR(INDEX($H$7:$H$60000,MATCH(ROW()-6,$Q$7:$Q$60000,0))*1,"")</f>
        <v/>
      </c>
      <c r="AA590">
        <f>IFERROR(INDEX($I$7:$I$60000,MATCH(ROW()-6,$Q$7:$Q$60000,0))*1,"")</f>
        <v/>
      </c>
      <c r="AB590">
        <f>IFERROR(INDEX($J$7:$J$60000,MATCH(ROW()-6,$Q$7:$Q$60000,0))*1,"")</f>
        <v/>
      </c>
      <c r="AC590">
        <f>IFERROR(INDEX($K$7:$K$60000,MATCH(ROW()-6,$Q$7:$Q$60000,0))*1,"")</f>
        <v/>
      </c>
      <c r="AF590" s="9">
        <f>IF(OR($S590="",$S589=""),"",IF($B$5="diff",($T590-$T589),LN($T590/$T589)))</f>
        <v/>
      </c>
      <c r="AG590" s="9">
        <f>IF(OR($S590="",$S589=""),"",IF($C$5="diff",(U590-U589),LN(U590/U589)))</f>
        <v/>
      </c>
      <c r="AH590" s="9">
        <f>IF(OR($S590="",$S589=""),"",IF($D$5="diff",(V590-V589),LN(V590/V589)))</f>
        <v/>
      </c>
      <c r="AI590" s="9">
        <f>IF(OR($S590="",$S589=""),"",IF($E$5="diff",(W590-W589),LN(W590/W589)))</f>
        <v/>
      </c>
      <c r="AJ590" s="9">
        <f>IF(OR($S590="",$S589=""),"",IF($F$5="diff",(X590-X589),LN(X590/X589)))</f>
        <v/>
      </c>
      <c r="AK590" s="9">
        <f>IF(OR($S590="",$S589=""),"",IF($G$5="diff",(Y590-Y589),LN(Y590/Y589)))</f>
        <v/>
      </c>
      <c r="AL590" s="9">
        <f>IF(OR($S590="",$S589=""),"",IF($H$5="diff",(Z590-Z589),LN(Z590/Z589)))</f>
        <v/>
      </c>
      <c r="AM590" s="9">
        <f>IF(OR($S590="",$S589=""),"",IF($I$5="diff",(AA590-AA589),LN(AA590/AA589)))</f>
        <v/>
      </c>
      <c r="AN590" s="9">
        <f>IF(OR($S590="",$S589=""),"",IF($J$5="diff",(AB590-AB589),LN(AB590/AB589)))</f>
        <v/>
      </c>
      <c r="AO590" s="9">
        <f>IF(OR($S590="",$S589=""),"",IF($K$5="diff",(AC590-AC589),LN(AC590/AC589)))</f>
        <v/>
      </c>
      <c r="AR590" s="9">
        <f>IF($AF590="","",$AU$13+$AU$4*AG590+$AU$5*AH590+$AU$6*AI590+$AU$7*AJ590+$AU$8*AK590+$AU$9*AL590+$AU$10*AM590+$AU$11*AN590+$AU$12*AO590)</f>
        <v/>
      </c>
      <c r="AY590" s="10">
        <f>IF(AND((ROW()-7)&gt;=$Q$5,(ROW()-6)&lt;=$Q$3),INDEX(LINEST(OFFSET(AF590,1-$Q$5,0,$Q$5,1),OFFSET(AG590,1-$Q$5,0,$Q$5,9),TRUE,TRUE),1,10)*$Q$4,"")</f>
        <v/>
      </c>
      <c r="AZ590" s="9">
        <f>IF(AND((ROW()-7)&gt;=$Q$5,(ROW()-6)&lt;=$Q$3),INDEX(LINEST(OFFSET(AF590,1-$Q$5,0,$Q$5,1),OFFSET(AG590,1-$Q$5,0,$Q$5,9),TRUE,TRUE),1,9),"")</f>
        <v/>
      </c>
      <c r="BA590" s="9">
        <f>IF(AND((ROW()-7)&gt;=$Q$5,(ROW()-6)&lt;=$Q$3),INDEX(LINEST(OFFSET(AF590,1-$Q$5,0,$Q$5,1),OFFSET(AG590,1-$Q$5,0,$Q$5,9),TRUE,TRUE),1,8),"")</f>
        <v/>
      </c>
      <c r="BB590" s="9">
        <f>IF(AND((ROW()-7)&gt;=$Q$5,(ROW()-6)&lt;=$Q$3),INDEX(LINEST(OFFSET(AF590,1-$Q$5,0,$Q$5,1),OFFSET(AG590,1-$Q$5,0,$Q$5,9),TRUE,TRUE),1,7),"")</f>
        <v/>
      </c>
      <c r="BC590" s="9">
        <f>IF(AND((ROW()-7)&gt;=$Q$5,(ROW()-6)&lt;=$Q$3),INDEX(LINEST(OFFSET(AF590,1-$Q$5,0,$Q$5,1),OFFSET(AG590,1-$Q$5,0,$Q$5,9),TRUE,TRUE),1,6),"")</f>
        <v/>
      </c>
      <c r="BD590" s="9">
        <f>IF(AND((ROW()-7)&gt;=$Q$5,(ROW()-6)&lt;=$Q$3),INDEX(LINEST(OFFSET(AF590,1-$Q$5,0,$Q$5,1),OFFSET(AG590,1-$Q$5,0,$Q$5,9),TRUE,TRUE),1,5),"")</f>
        <v/>
      </c>
      <c r="BE590" s="9">
        <f>IF(AND((ROW()-7)&gt;=$Q$5,(ROW()-6)&lt;=$Q$3),INDEX(LINEST(OFFSET(AF590,1-$Q$5,0,$Q$5,1),OFFSET(AG590,1-$Q$5,0,$Q$5,9),TRUE,TRUE),1,4),"")</f>
        <v/>
      </c>
      <c r="BF590" s="9">
        <f>IF(AND((ROW()-7)&gt;=$Q$5,(ROW()-6)&lt;=$Q$3),INDEX(LINEST(OFFSET(AF590,1-$Q$5,0,$Q$5,1),OFFSET(AG590,1-$Q$5,0,$Q$5,9),TRUE,TRUE),1,3),"")</f>
        <v/>
      </c>
      <c r="BG590" s="9">
        <f>IF(AND((ROW()-7)&gt;=$Q$5,(ROW()-6)&lt;=$Q$3),INDEX(LINEST(OFFSET(AF590,1-$Q$5,0,$Q$5,1),OFFSET(AG590,1-$Q$5,0,$Q$5,9),TRUE,TRUE),1,2),"")</f>
        <v/>
      </c>
      <c r="BH590" s="9">
        <f>IF(AND((ROW()-7)&gt;=$Q$5,(ROW()-6)&lt;=$Q$3),INDEX(LINEST(OFFSET(AF590,1-$Q$5,0,$Q$5,1),OFFSET(AG590,1-$Q$5,0,$Q$5,9),TRUE,TRUE),1,1),"")</f>
        <v/>
      </c>
      <c r="BI590" s="10">
        <f>IF(AND((ROW()-7)&gt;=$Q$5,(ROW()-6)&lt;=$Q$3),INDEX(LINEST(OFFSET(AF590,1-$Q$5,0,$Q$5,1),OFFSET(AG590,1-$Q$5,0,$Q$5,9),TRUE,TRUE),3,1),"")</f>
        <v/>
      </c>
      <c r="BL590" s="9">
        <f>IF(AND((ROW()-6)&lt;=$Q$3,ISNUMBER(AY589)),AY589/$Q$4+AZ589*AG590+BA589*AH590+BB589*AI590+BC589*AJ590+BD589*AK590+BE589*AL590+BF589*AM590+BG589*AN590+BH589*AO590,"")</f>
        <v/>
      </c>
      <c r="BM590">
        <f>IF(ISNUMBER(BL590),AVERAGE(OFFSET(AF589,1-$Q$5,0,$Q$5,1)),"")</f>
        <v/>
      </c>
      <c r="BN590">
        <f>IF(ISNUMBER(BL590),(AF590-BL590)^2,"")</f>
        <v/>
      </c>
      <c r="BO590">
        <f>IF(ISNUMBER(BL590),AF590^2,"")</f>
        <v/>
      </c>
      <c r="BP590">
        <f>IF(ISNUMBER(BL590),(AF590-BM590)^2,"")</f>
        <v/>
      </c>
    </row>
    <row r="591">
      <c r="O591">
        <f>IF($R591="","",IF($Q$1="Weekly",INT(($R591-2)/7),IF($Q$1="Quarterly",YEAR($R591)*4+ROUNDUP(MONTH($R591)/3),YEAR($R591)*12+MONTH($R591))))</f>
        <v/>
      </c>
      <c r="P591">
        <f>IF($R591="","",IF($R592="",1,IF($O591&lt;&gt;$O592,1,0)))</f>
        <v/>
      </c>
      <c r="Q591">
        <f>IF($P591=1,SUM($P$7:$P591),"")</f>
        <v/>
      </c>
      <c r="R591">
        <f>IF($A591="","",IF(ISNUMBER($A591),$A591,IFERROR(DATEVALUE($A591),NA())))</f>
        <v/>
      </c>
      <c r="S591" s="7">
        <f>IFERROR(INDEX($R$7:$R$60000,MATCH(ROW()-6,$Q$7:$Q$60000,0)),"")</f>
        <v/>
      </c>
      <c r="T591">
        <f>IFERROR(INDEX($B$7:$B$60000,MATCH(ROW()-6,$Q$7:$Q$60000,0))*1,"")</f>
        <v/>
      </c>
      <c r="U591">
        <f>IFERROR(INDEX($C$7:$C$60000,MATCH(ROW()-6,$Q$7:$Q$60000,0))*1,"")</f>
        <v/>
      </c>
      <c r="V591">
        <f>IFERROR(INDEX($D$7:$D$60000,MATCH(ROW()-6,$Q$7:$Q$60000,0))*1,"")</f>
        <v/>
      </c>
      <c r="W591">
        <f>IFERROR(INDEX($E$7:$E$60000,MATCH(ROW()-6,$Q$7:$Q$60000,0))*1,"")</f>
        <v/>
      </c>
      <c r="X591">
        <f>IFERROR(INDEX($F$7:$F$60000,MATCH(ROW()-6,$Q$7:$Q$60000,0))*1,"")</f>
        <v/>
      </c>
      <c r="Y591">
        <f>IFERROR(INDEX($G$7:$G$60000,MATCH(ROW()-6,$Q$7:$Q$60000,0))*1,"")</f>
        <v/>
      </c>
      <c r="Z591">
        <f>IFERROR(INDEX($H$7:$H$60000,MATCH(ROW()-6,$Q$7:$Q$60000,0))*1,"")</f>
        <v/>
      </c>
      <c r="AA591">
        <f>IFERROR(INDEX($I$7:$I$60000,MATCH(ROW()-6,$Q$7:$Q$60000,0))*1,"")</f>
        <v/>
      </c>
      <c r="AB591">
        <f>IFERROR(INDEX($J$7:$J$60000,MATCH(ROW()-6,$Q$7:$Q$60000,0))*1,"")</f>
        <v/>
      </c>
      <c r="AC591">
        <f>IFERROR(INDEX($K$7:$K$60000,MATCH(ROW()-6,$Q$7:$Q$60000,0))*1,"")</f>
        <v/>
      </c>
      <c r="AF591" s="9">
        <f>IF(OR($S591="",$S590=""),"",IF($B$5="diff",($T591-$T590),LN($T591/$T590)))</f>
        <v/>
      </c>
      <c r="AG591" s="9">
        <f>IF(OR($S591="",$S590=""),"",IF($C$5="diff",(U591-U590),LN(U591/U590)))</f>
        <v/>
      </c>
      <c r="AH591" s="9">
        <f>IF(OR($S591="",$S590=""),"",IF($D$5="diff",(V591-V590),LN(V591/V590)))</f>
        <v/>
      </c>
      <c r="AI591" s="9">
        <f>IF(OR($S591="",$S590=""),"",IF($E$5="diff",(W591-W590),LN(W591/W590)))</f>
        <v/>
      </c>
      <c r="AJ591" s="9">
        <f>IF(OR($S591="",$S590=""),"",IF($F$5="diff",(X591-X590),LN(X591/X590)))</f>
        <v/>
      </c>
      <c r="AK591" s="9">
        <f>IF(OR($S591="",$S590=""),"",IF($G$5="diff",(Y591-Y590),LN(Y591/Y590)))</f>
        <v/>
      </c>
      <c r="AL591" s="9">
        <f>IF(OR($S591="",$S590=""),"",IF($H$5="diff",(Z591-Z590),LN(Z591/Z590)))</f>
        <v/>
      </c>
      <c r="AM591" s="9">
        <f>IF(OR($S591="",$S590=""),"",IF($I$5="diff",(AA591-AA590),LN(AA591/AA590)))</f>
        <v/>
      </c>
      <c r="AN591" s="9">
        <f>IF(OR($S591="",$S590=""),"",IF($J$5="diff",(AB591-AB590),LN(AB591/AB590)))</f>
        <v/>
      </c>
      <c r="AO591" s="9">
        <f>IF(OR($S591="",$S590=""),"",IF($K$5="diff",(AC591-AC590),LN(AC591/AC590)))</f>
        <v/>
      </c>
      <c r="AR591" s="9">
        <f>IF($AF591="","",$AU$13+$AU$4*AG591+$AU$5*AH591+$AU$6*AI591+$AU$7*AJ591+$AU$8*AK591+$AU$9*AL591+$AU$10*AM591+$AU$11*AN591+$AU$12*AO591)</f>
        <v/>
      </c>
      <c r="AY591" s="10">
        <f>IF(AND((ROW()-7)&gt;=$Q$5,(ROW()-6)&lt;=$Q$3),INDEX(LINEST(OFFSET(AF591,1-$Q$5,0,$Q$5,1),OFFSET(AG591,1-$Q$5,0,$Q$5,9),TRUE,TRUE),1,10)*$Q$4,"")</f>
        <v/>
      </c>
      <c r="AZ591" s="9">
        <f>IF(AND((ROW()-7)&gt;=$Q$5,(ROW()-6)&lt;=$Q$3),INDEX(LINEST(OFFSET(AF591,1-$Q$5,0,$Q$5,1),OFFSET(AG591,1-$Q$5,0,$Q$5,9),TRUE,TRUE),1,9),"")</f>
        <v/>
      </c>
      <c r="BA591" s="9">
        <f>IF(AND((ROW()-7)&gt;=$Q$5,(ROW()-6)&lt;=$Q$3),INDEX(LINEST(OFFSET(AF591,1-$Q$5,0,$Q$5,1),OFFSET(AG591,1-$Q$5,0,$Q$5,9),TRUE,TRUE),1,8),"")</f>
        <v/>
      </c>
      <c r="BB591" s="9">
        <f>IF(AND((ROW()-7)&gt;=$Q$5,(ROW()-6)&lt;=$Q$3),INDEX(LINEST(OFFSET(AF591,1-$Q$5,0,$Q$5,1),OFFSET(AG591,1-$Q$5,0,$Q$5,9),TRUE,TRUE),1,7),"")</f>
        <v/>
      </c>
      <c r="BC591" s="9">
        <f>IF(AND((ROW()-7)&gt;=$Q$5,(ROW()-6)&lt;=$Q$3),INDEX(LINEST(OFFSET(AF591,1-$Q$5,0,$Q$5,1),OFFSET(AG591,1-$Q$5,0,$Q$5,9),TRUE,TRUE),1,6),"")</f>
        <v/>
      </c>
      <c r="BD591" s="9">
        <f>IF(AND((ROW()-7)&gt;=$Q$5,(ROW()-6)&lt;=$Q$3),INDEX(LINEST(OFFSET(AF591,1-$Q$5,0,$Q$5,1),OFFSET(AG591,1-$Q$5,0,$Q$5,9),TRUE,TRUE),1,5),"")</f>
        <v/>
      </c>
      <c r="BE591" s="9">
        <f>IF(AND((ROW()-7)&gt;=$Q$5,(ROW()-6)&lt;=$Q$3),INDEX(LINEST(OFFSET(AF591,1-$Q$5,0,$Q$5,1),OFFSET(AG591,1-$Q$5,0,$Q$5,9),TRUE,TRUE),1,4),"")</f>
        <v/>
      </c>
      <c r="BF591" s="9">
        <f>IF(AND((ROW()-7)&gt;=$Q$5,(ROW()-6)&lt;=$Q$3),INDEX(LINEST(OFFSET(AF591,1-$Q$5,0,$Q$5,1),OFFSET(AG591,1-$Q$5,0,$Q$5,9),TRUE,TRUE),1,3),"")</f>
        <v/>
      </c>
      <c r="BG591" s="9">
        <f>IF(AND((ROW()-7)&gt;=$Q$5,(ROW()-6)&lt;=$Q$3),INDEX(LINEST(OFFSET(AF591,1-$Q$5,0,$Q$5,1),OFFSET(AG591,1-$Q$5,0,$Q$5,9),TRUE,TRUE),1,2),"")</f>
        <v/>
      </c>
      <c r="BH591" s="9">
        <f>IF(AND((ROW()-7)&gt;=$Q$5,(ROW()-6)&lt;=$Q$3),INDEX(LINEST(OFFSET(AF591,1-$Q$5,0,$Q$5,1),OFFSET(AG591,1-$Q$5,0,$Q$5,9),TRUE,TRUE),1,1),"")</f>
        <v/>
      </c>
      <c r="BI591" s="10">
        <f>IF(AND((ROW()-7)&gt;=$Q$5,(ROW()-6)&lt;=$Q$3),INDEX(LINEST(OFFSET(AF591,1-$Q$5,0,$Q$5,1),OFFSET(AG591,1-$Q$5,0,$Q$5,9),TRUE,TRUE),3,1),"")</f>
        <v/>
      </c>
      <c r="BL591" s="9">
        <f>IF(AND((ROW()-6)&lt;=$Q$3,ISNUMBER(AY590)),AY590/$Q$4+AZ590*AG591+BA590*AH591+BB590*AI591+BC590*AJ591+BD590*AK591+BE590*AL591+BF590*AM591+BG590*AN591+BH590*AO591,"")</f>
        <v/>
      </c>
      <c r="BM591">
        <f>IF(ISNUMBER(BL591),AVERAGE(OFFSET(AF590,1-$Q$5,0,$Q$5,1)),"")</f>
        <v/>
      </c>
      <c r="BN591">
        <f>IF(ISNUMBER(BL591),(AF591-BL591)^2,"")</f>
        <v/>
      </c>
      <c r="BO591">
        <f>IF(ISNUMBER(BL591),AF591^2,"")</f>
        <v/>
      </c>
      <c r="BP591">
        <f>IF(ISNUMBER(BL591),(AF591-BM591)^2,"")</f>
        <v/>
      </c>
    </row>
    <row r="592">
      <c r="O592">
        <f>IF($R592="","",IF($Q$1="Weekly",INT(($R592-2)/7),IF($Q$1="Quarterly",YEAR($R592)*4+ROUNDUP(MONTH($R592)/3),YEAR($R592)*12+MONTH($R592))))</f>
        <v/>
      </c>
      <c r="P592">
        <f>IF($R592="","",IF($R593="",1,IF($O592&lt;&gt;$O593,1,0)))</f>
        <v/>
      </c>
      <c r="Q592">
        <f>IF($P592=1,SUM($P$7:$P592),"")</f>
        <v/>
      </c>
      <c r="R592">
        <f>IF($A592="","",IF(ISNUMBER($A592),$A592,IFERROR(DATEVALUE($A592),NA())))</f>
        <v/>
      </c>
      <c r="S592" s="7">
        <f>IFERROR(INDEX($R$7:$R$60000,MATCH(ROW()-6,$Q$7:$Q$60000,0)),"")</f>
        <v/>
      </c>
      <c r="T592">
        <f>IFERROR(INDEX($B$7:$B$60000,MATCH(ROW()-6,$Q$7:$Q$60000,0))*1,"")</f>
        <v/>
      </c>
      <c r="U592">
        <f>IFERROR(INDEX($C$7:$C$60000,MATCH(ROW()-6,$Q$7:$Q$60000,0))*1,"")</f>
        <v/>
      </c>
      <c r="V592">
        <f>IFERROR(INDEX($D$7:$D$60000,MATCH(ROW()-6,$Q$7:$Q$60000,0))*1,"")</f>
        <v/>
      </c>
      <c r="W592">
        <f>IFERROR(INDEX($E$7:$E$60000,MATCH(ROW()-6,$Q$7:$Q$60000,0))*1,"")</f>
        <v/>
      </c>
      <c r="X592">
        <f>IFERROR(INDEX($F$7:$F$60000,MATCH(ROW()-6,$Q$7:$Q$60000,0))*1,"")</f>
        <v/>
      </c>
      <c r="Y592">
        <f>IFERROR(INDEX($G$7:$G$60000,MATCH(ROW()-6,$Q$7:$Q$60000,0))*1,"")</f>
        <v/>
      </c>
      <c r="Z592">
        <f>IFERROR(INDEX($H$7:$H$60000,MATCH(ROW()-6,$Q$7:$Q$60000,0))*1,"")</f>
        <v/>
      </c>
      <c r="AA592">
        <f>IFERROR(INDEX($I$7:$I$60000,MATCH(ROW()-6,$Q$7:$Q$60000,0))*1,"")</f>
        <v/>
      </c>
      <c r="AB592">
        <f>IFERROR(INDEX($J$7:$J$60000,MATCH(ROW()-6,$Q$7:$Q$60000,0))*1,"")</f>
        <v/>
      </c>
      <c r="AC592">
        <f>IFERROR(INDEX($K$7:$K$60000,MATCH(ROW()-6,$Q$7:$Q$60000,0))*1,"")</f>
        <v/>
      </c>
      <c r="AF592" s="9">
        <f>IF(OR($S592="",$S591=""),"",IF($B$5="diff",($T592-$T591),LN($T592/$T591)))</f>
        <v/>
      </c>
      <c r="AG592" s="9">
        <f>IF(OR($S592="",$S591=""),"",IF($C$5="diff",(U592-U591),LN(U592/U591)))</f>
        <v/>
      </c>
      <c r="AH592" s="9">
        <f>IF(OR($S592="",$S591=""),"",IF($D$5="diff",(V592-V591),LN(V592/V591)))</f>
        <v/>
      </c>
      <c r="AI592" s="9">
        <f>IF(OR($S592="",$S591=""),"",IF($E$5="diff",(W592-W591),LN(W592/W591)))</f>
        <v/>
      </c>
      <c r="AJ592" s="9">
        <f>IF(OR($S592="",$S591=""),"",IF($F$5="diff",(X592-X591),LN(X592/X591)))</f>
        <v/>
      </c>
      <c r="AK592" s="9">
        <f>IF(OR($S592="",$S591=""),"",IF($G$5="diff",(Y592-Y591),LN(Y592/Y591)))</f>
        <v/>
      </c>
      <c r="AL592" s="9">
        <f>IF(OR($S592="",$S591=""),"",IF($H$5="diff",(Z592-Z591),LN(Z592/Z591)))</f>
        <v/>
      </c>
      <c r="AM592" s="9">
        <f>IF(OR($S592="",$S591=""),"",IF($I$5="diff",(AA592-AA591),LN(AA592/AA591)))</f>
        <v/>
      </c>
      <c r="AN592" s="9">
        <f>IF(OR($S592="",$S591=""),"",IF($J$5="diff",(AB592-AB591),LN(AB592/AB591)))</f>
        <v/>
      </c>
      <c r="AO592" s="9">
        <f>IF(OR($S592="",$S591=""),"",IF($K$5="diff",(AC592-AC591),LN(AC592/AC591)))</f>
        <v/>
      </c>
      <c r="AR592" s="9">
        <f>IF($AF592="","",$AU$13+$AU$4*AG592+$AU$5*AH592+$AU$6*AI592+$AU$7*AJ592+$AU$8*AK592+$AU$9*AL592+$AU$10*AM592+$AU$11*AN592+$AU$12*AO592)</f>
        <v/>
      </c>
      <c r="AY592" s="10">
        <f>IF(AND((ROW()-7)&gt;=$Q$5,(ROW()-6)&lt;=$Q$3),INDEX(LINEST(OFFSET(AF592,1-$Q$5,0,$Q$5,1),OFFSET(AG592,1-$Q$5,0,$Q$5,9),TRUE,TRUE),1,10)*$Q$4,"")</f>
        <v/>
      </c>
      <c r="AZ592" s="9">
        <f>IF(AND((ROW()-7)&gt;=$Q$5,(ROW()-6)&lt;=$Q$3),INDEX(LINEST(OFFSET(AF592,1-$Q$5,0,$Q$5,1),OFFSET(AG592,1-$Q$5,0,$Q$5,9),TRUE,TRUE),1,9),"")</f>
        <v/>
      </c>
      <c r="BA592" s="9">
        <f>IF(AND((ROW()-7)&gt;=$Q$5,(ROW()-6)&lt;=$Q$3),INDEX(LINEST(OFFSET(AF592,1-$Q$5,0,$Q$5,1),OFFSET(AG592,1-$Q$5,0,$Q$5,9),TRUE,TRUE),1,8),"")</f>
        <v/>
      </c>
      <c r="BB592" s="9">
        <f>IF(AND((ROW()-7)&gt;=$Q$5,(ROW()-6)&lt;=$Q$3),INDEX(LINEST(OFFSET(AF592,1-$Q$5,0,$Q$5,1),OFFSET(AG592,1-$Q$5,0,$Q$5,9),TRUE,TRUE),1,7),"")</f>
        <v/>
      </c>
      <c r="BC592" s="9">
        <f>IF(AND((ROW()-7)&gt;=$Q$5,(ROW()-6)&lt;=$Q$3),INDEX(LINEST(OFFSET(AF592,1-$Q$5,0,$Q$5,1),OFFSET(AG592,1-$Q$5,0,$Q$5,9),TRUE,TRUE),1,6),"")</f>
        <v/>
      </c>
      <c r="BD592" s="9">
        <f>IF(AND((ROW()-7)&gt;=$Q$5,(ROW()-6)&lt;=$Q$3),INDEX(LINEST(OFFSET(AF592,1-$Q$5,0,$Q$5,1),OFFSET(AG592,1-$Q$5,0,$Q$5,9),TRUE,TRUE),1,5),"")</f>
        <v/>
      </c>
      <c r="BE592" s="9">
        <f>IF(AND((ROW()-7)&gt;=$Q$5,(ROW()-6)&lt;=$Q$3),INDEX(LINEST(OFFSET(AF592,1-$Q$5,0,$Q$5,1),OFFSET(AG592,1-$Q$5,0,$Q$5,9),TRUE,TRUE),1,4),"")</f>
        <v/>
      </c>
      <c r="BF592" s="9">
        <f>IF(AND((ROW()-7)&gt;=$Q$5,(ROW()-6)&lt;=$Q$3),INDEX(LINEST(OFFSET(AF592,1-$Q$5,0,$Q$5,1),OFFSET(AG592,1-$Q$5,0,$Q$5,9),TRUE,TRUE),1,3),"")</f>
        <v/>
      </c>
      <c r="BG592" s="9">
        <f>IF(AND((ROW()-7)&gt;=$Q$5,(ROW()-6)&lt;=$Q$3),INDEX(LINEST(OFFSET(AF592,1-$Q$5,0,$Q$5,1),OFFSET(AG592,1-$Q$5,0,$Q$5,9),TRUE,TRUE),1,2),"")</f>
        <v/>
      </c>
      <c r="BH592" s="9">
        <f>IF(AND((ROW()-7)&gt;=$Q$5,(ROW()-6)&lt;=$Q$3),INDEX(LINEST(OFFSET(AF592,1-$Q$5,0,$Q$5,1),OFFSET(AG592,1-$Q$5,0,$Q$5,9),TRUE,TRUE),1,1),"")</f>
        <v/>
      </c>
      <c r="BI592" s="10">
        <f>IF(AND((ROW()-7)&gt;=$Q$5,(ROW()-6)&lt;=$Q$3),INDEX(LINEST(OFFSET(AF592,1-$Q$5,0,$Q$5,1),OFFSET(AG592,1-$Q$5,0,$Q$5,9),TRUE,TRUE),3,1),"")</f>
        <v/>
      </c>
      <c r="BL592" s="9">
        <f>IF(AND((ROW()-6)&lt;=$Q$3,ISNUMBER(AY591)),AY591/$Q$4+AZ591*AG592+BA591*AH592+BB591*AI592+BC591*AJ592+BD591*AK592+BE591*AL592+BF591*AM592+BG591*AN592+BH591*AO592,"")</f>
        <v/>
      </c>
      <c r="BM592">
        <f>IF(ISNUMBER(BL592),AVERAGE(OFFSET(AF591,1-$Q$5,0,$Q$5,1)),"")</f>
        <v/>
      </c>
      <c r="BN592">
        <f>IF(ISNUMBER(BL592),(AF592-BL592)^2,"")</f>
        <v/>
      </c>
      <c r="BO592">
        <f>IF(ISNUMBER(BL592),AF592^2,"")</f>
        <v/>
      </c>
      <c r="BP592">
        <f>IF(ISNUMBER(BL592),(AF592-BM592)^2,"")</f>
        <v/>
      </c>
    </row>
    <row r="593">
      <c r="O593">
        <f>IF($R593="","",IF($Q$1="Weekly",INT(($R593-2)/7),IF($Q$1="Quarterly",YEAR($R593)*4+ROUNDUP(MONTH($R593)/3),YEAR($R593)*12+MONTH($R593))))</f>
        <v/>
      </c>
      <c r="P593">
        <f>IF($R593="","",IF($R594="",1,IF($O593&lt;&gt;$O594,1,0)))</f>
        <v/>
      </c>
      <c r="Q593">
        <f>IF($P593=1,SUM($P$7:$P593),"")</f>
        <v/>
      </c>
      <c r="R593">
        <f>IF($A593="","",IF(ISNUMBER($A593),$A593,IFERROR(DATEVALUE($A593),NA())))</f>
        <v/>
      </c>
      <c r="S593" s="7">
        <f>IFERROR(INDEX($R$7:$R$60000,MATCH(ROW()-6,$Q$7:$Q$60000,0)),"")</f>
        <v/>
      </c>
      <c r="T593">
        <f>IFERROR(INDEX($B$7:$B$60000,MATCH(ROW()-6,$Q$7:$Q$60000,0))*1,"")</f>
        <v/>
      </c>
      <c r="U593">
        <f>IFERROR(INDEX($C$7:$C$60000,MATCH(ROW()-6,$Q$7:$Q$60000,0))*1,"")</f>
        <v/>
      </c>
      <c r="V593">
        <f>IFERROR(INDEX($D$7:$D$60000,MATCH(ROW()-6,$Q$7:$Q$60000,0))*1,"")</f>
        <v/>
      </c>
      <c r="W593">
        <f>IFERROR(INDEX($E$7:$E$60000,MATCH(ROW()-6,$Q$7:$Q$60000,0))*1,"")</f>
        <v/>
      </c>
      <c r="X593">
        <f>IFERROR(INDEX($F$7:$F$60000,MATCH(ROW()-6,$Q$7:$Q$60000,0))*1,"")</f>
        <v/>
      </c>
      <c r="Y593">
        <f>IFERROR(INDEX($G$7:$G$60000,MATCH(ROW()-6,$Q$7:$Q$60000,0))*1,"")</f>
        <v/>
      </c>
      <c r="Z593">
        <f>IFERROR(INDEX($H$7:$H$60000,MATCH(ROW()-6,$Q$7:$Q$60000,0))*1,"")</f>
        <v/>
      </c>
      <c r="AA593">
        <f>IFERROR(INDEX($I$7:$I$60000,MATCH(ROW()-6,$Q$7:$Q$60000,0))*1,"")</f>
        <v/>
      </c>
      <c r="AB593">
        <f>IFERROR(INDEX($J$7:$J$60000,MATCH(ROW()-6,$Q$7:$Q$60000,0))*1,"")</f>
        <v/>
      </c>
      <c r="AC593">
        <f>IFERROR(INDEX($K$7:$K$60000,MATCH(ROW()-6,$Q$7:$Q$60000,0))*1,"")</f>
        <v/>
      </c>
      <c r="AF593" s="9">
        <f>IF(OR($S593="",$S592=""),"",IF($B$5="diff",($T593-$T592),LN($T593/$T592)))</f>
        <v/>
      </c>
      <c r="AG593" s="9">
        <f>IF(OR($S593="",$S592=""),"",IF($C$5="diff",(U593-U592),LN(U593/U592)))</f>
        <v/>
      </c>
      <c r="AH593" s="9">
        <f>IF(OR($S593="",$S592=""),"",IF($D$5="diff",(V593-V592),LN(V593/V592)))</f>
        <v/>
      </c>
      <c r="AI593" s="9">
        <f>IF(OR($S593="",$S592=""),"",IF($E$5="diff",(W593-W592),LN(W593/W592)))</f>
        <v/>
      </c>
      <c r="AJ593" s="9">
        <f>IF(OR($S593="",$S592=""),"",IF($F$5="diff",(X593-X592),LN(X593/X592)))</f>
        <v/>
      </c>
      <c r="AK593" s="9">
        <f>IF(OR($S593="",$S592=""),"",IF($G$5="diff",(Y593-Y592),LN(Y593/Y592)))</f>
        <v/>
      </c>
      <c r="AL593" s="9">
        <f>IF(OR($S593="",$S592=""),"",IF($H$5="diff",(Z593-Z592),LN(Z593/Z592)))</f>
        <v/>
      </c>
      <c r="AM593" s="9">
        <f>IF(OR($S593="",$S592=""),"",IF($I$5="diff",(AA593-AA592),LN(AA593/AA592)))</f>
        <v/>
      </c>
      <c r="AN593" s="9">
        <f>IF(OR($S593="",$S592=""),"",IF($J$5="diff",(AB593-AB592),LN(AB593/AB592)))</f>
        <v/>
      </c>
      <c r="AO593" s="9">
        <f>IF(OR($S593="",$S592=""),"",IF($K$5="diff",(AC593-AC592),LN(AC593/AC592)))</f>
        <v/>
      </c>
      <c r="AR593" s="9">
        <f>IF($AF593="","",$AU$13+$AU$4*AG593+$AU$5*AH593+$AU$6*AI593+$AU$7*AJ593+$AU$8*AK593+$AU$9*AL593+$AU$10*AM593+$AU$11*AN593+$AU$12*AO593)</f>
        <v/>
      </c>
      <c r="AY593" s="10">
        <f>IF(AND((ROW()-7)&gt;=$Q$5,(ROW()-6)&lt;=$Q$3),INDEX(LINEST(OFFSET(AF593,1-$Q$5,0,$Q$5,1),OFFSET(AG593,1-$Q$5,0,$Q$5,9),TRUE,TRUE),1,10)*$Q$4,"")</f>
        <v/>
      </c>
      <c r="AZ593" s="9">
        <f>IF(AND((ROW()-7)&gt;=$Q$5,(ROW()-6)&lt;=$Q$3),INDEX(LINEST(OFFSET(AF593,1-$Q$5,0,$Q$5,1),OFFSET(AG593,1-$Q$5,0,$Q$5,9),TRUE,TRUE),1,9),"")</f>
        <v/>
      </c>
      <c r="BA593" s="9">
        <f>IF(AND((ROW()-7)&gt;=$Q$5,(ROW()-6)&lt;=$Q$3),INDEX(LINEST(OFFSET(AF593,1-$Q$5,0,$Q$5,1),OFFSET(AG593,1-$Q$5,0,$Q$5,9),TRUE,TRUE),1,8),"")</f>
        <v/>
      </c>
      <c r="BB593" s="9">
        <f>IF(AND((ROW()-7)&gt;=$Q$5,(ROW()-6)&lt;=$Q$3),INDEX(LINEST(OFFSET(AF593,1-$Q$5,0,$Q$5,1),OFFSET(AG593,1-$Q$5,0,$Q$5,9),TRUE,TRUE),1,7),"")</f>
        <v/>
      </c>
      <c r="BC593" s="9">
        <f>IF(AND((ROW()-7)&gt;=$Q$5,(ROW()-6)&lt;=$Q$3),INDEX(LINEST(OFFSET(AF593,1-$Q$5,0,$Q$5,1),OFFSET(AG593,1-$Q$5,0,$Q$5,9),TRUE,TRUE),1,6),"")</f>
        <v/>
      </c>
      <c r="BD593" s="9">
        <f>IF(AND((ROW()-7)&gt;=$Q$5,(ROW()-6)&lt;=$Q$3),INDEX(LINEST(OFFSET(AF593,1-$Q$5,0,$Q$5,1),OFFSET(AG593,1-$Q$5,0,$Q$5,9),TRUE,TRUE),1,5),"")</f>
        <v/>
      </c>
      <c r="BE593" s="9">
        <f>IF(AND((ROW()-7)&gt;=$Q$5,(ROW()-6)&lt;=$Q$3),INDEX(LINEST(OFFSET(AF593,1-$Q$5,0,$Q$5,1),OFFSET(AG593,1-$Q$5,0,$Q$5,9),TRUE,TRUE),1,4),"")</f>
        <v/>
      </c>
      <c r="BF593" s="9">
        <f>IF(AND((ROW()-7)&gt;=$Q$5,(ROW()-6)&lt;=$Q$3),INDEX(LINEST(OFFSET(AF593,1-$Q$5,0,$Q$5,1),OFFSET(AG593,1-$Q$5,0,$Q$5,9),TRUE,TRUE),1,3),"")</f>
        <v/>
      </c>
      <c r="BG593" s="9">
        <f>IF(AND((ROW()-7)&gt;=$Q$5,(ROW()-6)&lt;=$Q$3),INDEX(LINEST(OFFSET(AF593,1-$Q$5,0,$Q$5,1),OFFSET(AG593,1-$Q$5,0,$Q$5,9),TRUE,TRUE),1,2),"")</f>
        <v/>
      </c>
      <c r="BH593" s="9">
        <f>IF(AND((ROW()-7)&gt;=$Q$5,(ROW()-6)&lt;=$Q$3),INDEX(LINEST(OFFSET(AF593,1-$Q$5,0,$Q$5,1),OFFSET(AG593,1-$Q$5,0,$Q$5,9),TRUE,TRUE),1,1),"")</f>
        <v/>
      </c>
      <c r="BI593" s="10">
        <f>IF(AND((ROW()-7)&gt;=$Q$5,(ROW()-6)&lt;=$Q$3),INDEX(LINEST(OFFSET(AF593,1-$Q$5,0,$Q$5,1),OFFSET(AG593,1-$Q$5,0,$Q$5,9),TRUE,TRUE),3,1),"")</f>
        <v/>
      </c>
      <c r="BL593" s="9">
        <f>IF(AND((ROW()-6)&lt;=$Q$3,ISNUMBER(AY592)),AY592/$Q$4+AZ592*AG593+BA592*AH593+BB592*AI593+BC592*AJ593+BD592*AK593+BE592*AL593+BF592*AM593+BG592*AN593+BH592*AO593,"")</f>
        <v/>
      </c>
      <c r="BM593">
        <f>IF(ISNUMBER(BL593),AVERAGE(OFFSET(AF592,1-$Q$5,0,$Q$5,1)),"")</f>
        <v/>
      </c>
      <c r="BN593">
        <f>IF(ISNUMBER(BL593),(AF593-BL593)^2,"")</f>
        <v/>
      </c>
      <c r="BO593">
        <f>IF(ISNUMBER(BL593),AF593^2,"")</f>
        <v/>
      </c>
      <c r="BP593">
        <f>IF(ISNUMBER(BL593),(AF593-BM593)^2,"")</f>
        <v/>
      </c>
    </row>
    <row r="594">
      <c r="O594">
        <f>IF($R594="","",IF($Q$1="Weekly",INT(($R594-2)/7),IF($Q$1="Quarterly",YEAR($R594)*4+ROUNDUP(MONTH($R594)/3),YEAR($R594)*12+MONTH($R594))))</f>
        <v/>
      </c>
      <c r="P594">
        <f>IF($R594="","",IF($R595="",1,IF($O594&lt;&gt;$O595,1,0)))</f>
        <v/>
      </c>
      <c r="Q594">
        <f>IF($P594=1,SUM($P$7:$P594),"")</f>
        <v/>
      </c>
      <c r="R594">
        <f>IF($A594="","",IF(ISNUMBER($A594),$A594,IFERROR(DATEVALUE($A594),NA())))</f>
        <v/>
      </c>
      <c r="S594" s="7">
        <f>IFERROR(INDEX($R$7:$R$60000,MATCH(ROW()-6,$Q$7:$Q$60000,0)),"")</f>
        <v/>
      </c>
      <c r="T594">
        <f>IFERROR(INDEX($B$7:$B$60000,MATCH(ROW()-6,$Q$7:$Q$60000,0))*1,"")</f>
        <v/>
      </c>
      <c r="U594">
        <f>IFERROR(INDEX($C$7:$C$60000,MATCH(ROW()-6,$Q$7:$Q$60000,0))*1,"")</f>
        <v/>
      </c>
      <c r="V594">
        <f>IFERROR(INDEX($D$7:$D$60000,MATCH(ROW()-6,$Q$7:$Q$60000,0))*1,"")</f>
        <v/>
      </c>
      <c r="W594">
        <f>IFERROR(INDEX($E$7:$E$60000,MATCH(ROW()-6,$Q$7:$Q$60000,0))*1,"")</f>
        <v/>
      </c>
      <c r="X594">
        <f>IFERROR(INDEX($F$7:$F$60000,MATCH(ROW()-6,$Q$7:$Q$60000,0))*1,"")</f>
        <v/>
      </c>
      <c r="Y594">
        <f>IFERROR(INDEX($G$7:$G$60000,MATCH(ROW()-6,$Q$7:$Q$60000,0))*1,"")</f>
        <v/>
      </c>
      <c r="Z594">
        <f>IFERROR(INDEX($H$7:$H$60000,MATCH(ROW()-6,$Q$7:$Q$60000,0))*1,"")</f>
        <v/>
      </c>
      <c r="AA594">
        <f>IFERROR(INDEX($I$7:$I$60000,MATCH(ROW()-6,$Q$7:$Q$60000,0))*1,"")</f>
        <v/>
      </c>
      <c r="AB594">
        <f>IFERROR(INDEX($J$7:$J$60000,MATCH(ROW()-6,$Q$7:$Q$60000,0))*1,"")</f>
        <v/>
      </c>
      <c r="AC594">
        <f>IFERROR(INDEX($K$7:$K$60000,MATCH(ROW()-6,$Q$7:$Q$60000,0))*1,"")</f>
        <v/>
      </c>
      <c r="AF594" s="9">
        <f>IF(OR($S594="",$S593=""),"",IF($B$5="diff",($T594-$T593),LN($T594/$T593)))</f>
        <v/>
      </c>
      <c r="AG594" s="9">
        <f>IF(OR($S594="",$S593=""),"",IF($C$5="diff",(U594-U593),LN(U594/U593)))</f>
        <v/>
      </c>
      <c r="AH594" s="9">
        <f>IF(OR($S594="",$S593=""),"",IF($D$5="diff",(V594-V593),LN(V594/V593)))</f>
        <v/>
      </c>
      <c r="AI594" s="9">
        <f>IF(OR($S594="",$S593=""),"",IF($E$5="diff",(W594-W593),LN(W594/W593)))</f>
        <v/>
      </c>
      <c r="AJ594" s="9">
        <f>IF(OR($S594="",$S593=""),"",IF($F$5="diff",(X594-X593),LN(X594/X593)))</f>
        <v/>
      </c>
      <c r="AK594" s="9">
        <f>IF(OR($S594="",$S593=""),"",IF($G$5="diff",(Y594-Y593),LN(Y594/Y593)))</f>
        <v/>
      </c>
      <c r="AL594" s="9">
        <f>IF(OR($S594="",$S593=""),"",IF($H$5="diff",(Z594-Z593),LN(Z594/Z593)))</f>
        <v/>
      </c>
      <c r="AM594" s="9">
        <f>IF(OR($S594="",$S593=""),"",IF($I$5="diff",(AA594-AA593),LN(AA594/AA593)))</f>
        <v/>
      </c>
      <c r="AN594" s="9">
        <f>IF(OR($S594="",$S593=""),"",IF($J$5="diff",(AB594-AB593),LN(AB594/AB593)))</f>
        <v/>
      </c>
      <c r="AO594" s="9">
        <f>IF(OR($S594="",$S593=""),"",IF($K$5="diff",(AC594-AC593),LN(AC594/AC593)))</f>
        <v/>
      </c>
      <c r="AR594" s="9">
        <f>IF($AF594="","",$AU$13+$AU$4*AG594+$AU$5*AH594+$AU$6*AI594+$AU$7*AJ594+$AU$8*AK594+$AU$9*AL594+$AU$10*AM594+$AU$11*AN594+$AU$12*AO594)</f>
        <v/>
      </c>
      <c r="AY594" s="10">
        <f>IF(AND((ROW()-7)&gt;=$Q$5,(ROW()-6)&lt;=$Q$3),INDEX(LINEST(OFFSET(AF594,1-$Q$5,0,$Q$5,1),OFFSET(AG594,1-$Q$5,0,$Q$5,9),TRUE,TRUE),1,10)*$Q$4,"")</f>
        <v/>
      </c>
      <c r="AZ594" s="9">
        <f>IF(AND((ROW()-7)&gt;=$Q$5,(ROW()-6)&lt;=$Q$3),INDEX(LINEST(OFFSET(AF594,1-$Q$5,0,$Q$5,1),OFFSET(AG594,1-$Q$5,0,$Q$5,9),TRUE,TRUE),1,9),"")</f>
        <v/>
      </c>
      <c r="BA594" s="9">
        <f>IF(AND((ROW()-7)&gt;=$Q$5,(ROW()-6)&lt;=$Q$3),INDEX(LINEST(OFFSET(AF594,1-$Q$5,0,$Q$5,1),OFFSET(AG594,1-$Q$5,0,$Q$5,9),TRUE,TRUE),1,8),"")</f>
        <v/>
      </c>
      <c r="BB594" s="9">
        <f>IF(AND((ROW()-7)&gt;=$Q$5,(ROW()-6)&lt;=$Q$3),INDEX(LINEST(OFFSET(AF594,1-$Q$5,0,$Q$5,1),OFFSET(AG594,1-$Q$5,0,$Q$5,9),TRUE,TRUE),1,7),"")</f>
        <v/>
      </c>
      <c r="BC594" s="9">
        <f>IF(AND((ROW()-7)&gt;=$Q$5,(ROW()-6)&lt;=$Q$3),INDEX(LINEST(OFFSET(AF594,1-$Q$5,0,$Q$5,1),OFFSET(AG594,1-$Q$5,0,$Q$5,9),TRUE,TRUE),1,6),"")</f>
        <v/>
      </c>
      <c r="BD594" s="9">
        <f>IF(AND((ROW()-7)&gt;=$Q$5,(ROW()-6)&lt;=$Q$3),INDEX(LINEST(OFFSET(AF594,1-$Q$5,0,$Q$5,1),OFFSET(AG594,1-$Q$5,0,$Q$5,9),TRUE,TRUE),1,5),"")</f>
        <v/>
      </c>
      <c r="BE594" s="9">
        <f>IF(AND((ROW()-7)&gt;=$Q$5,(ROW()-6)&lt;=$Q$3),INDEX(LINEST(OFFSET(AF594,1-$Q$5,0,$Q$5,1),OFFSET(AG594,1-$Q$5,0,$Q$5,9),TRUE,TRUE),1,4),"")</f>
        <v/>
      </c>
      <c r="BF594" s="9">
        <f>IF(AND((ROW()-7)&gt;=$Q$5,(ROW()-6)&lt;=$Q$3),INDEX(LINEST(OFFSET(AF594,1-$Q$5,0,$Q$5,1),OFFSET(AG594,1-$Q$5,0,$Q$5,9),TRUE,TRUE),1,3),"")</f>
        <v/>
      </c>
      <c r="BG594" s="9">
        <f>IF(AND((ROW()-7)&gt;=$Q$5,(ROW()-6)&lt;=$Q$3),INDEX(LINEST(OFFSET(AF594,1-$Q$5,0,$Q$5,1),OFFSET(AG594,1-$Q$5,0,$Q$5,9),TRUE,TRUE),1,2),"")</f>
        <v/>
      </c>
      <c r="BH594" s="9">
        <f>IF(AND((ROW()-7)&gt;=$Q$5,(ROW()-6)&lt;=$Q$3),INDEX(LINEST(OFFSET(AF594,1-$Q$5,0,$Q$5,1),OFFSET(AG594,1-$Q$5,0,$Q$5,9),TRUE,TRUE),1,1),"")</f>
        <v/>
      </c>
      <c r="BI594" s="10">
        <f>IF(AND((ROW()-7)&gt;=$Q$5,(ROW()-6)&lt;=$Q$3),INDEX(LINEST(OFFSET(AF594,1-$Q$5,0,$Q$5,1),OFFSET(AG594,1-$Q$5,0,$Q$5,9),TRUE,TRUE),3,1),"")</f>
        <v/>
      </c>
      <c r="BL594" s="9">
        <f>IF(AND((ROW()-6)&lt;=$Q$3,ISNUMBER(AY593)),AY593/$Q$4+AZ593*AG594+BA593*AH594+BB593*AI594+BC593*AJ594+BD593*AK594+BE593*AL594+BF593*AM594+BG593*AN594+BH593*AO594,"")</f>
        <v/>
      </c>
      <c r="BM594">
        <f>IF(ISNUMBER(BL594),AVERAGE(OFFSET(AF593,1-$Q$5,0,$Q$5,1)),"")</f>
        <v/>
      </c>
      <c r="BN594">
        <f>IF(ISNUMBER(BL594),(AF594-BL594)^2,"")</f>
        <v/>
      </c>
      <c r="BO594">
        <f>IF(ISNUMBER(BL594),AF594^2,"")</f>
        <v/>
      </c>
      <c r="BP594">
        <f>IF(ISNUMBER(BL594),(AF594-BM594)^2,"")</f>
        <v/>
      </c>
    </row>
    <row r="595">
      <c r="O595">
        <f>IF($R595="","",IF($Q$1="Weekly",INT(($R595-2)/7),IF($Q$1="Quarterly",YEAR($R595)*4+ROUNDUP(MONTH($R595)/3),YEAR($R595)*12+MONTH($R595))))</f>
        <v/>
      </c>
      <c r="P595">
        <f>IF($R595="","",IF($R596="",1,IF($O595&lt;&gt;$O596,1,0)))</f>
        <v/>
      </c>
      <c r="Q595">
        <f>IF($P595=1,SUM($P$7:$P595),"")</f>
        <v/>
      </c>
      <c r="R595">
        <f>IF($A595="","",IF(ISNUMBER($A595),$A595,IFERROR(DATEVALUE($A595),NA())))</f>
        <v/>
      </c>
      <c r="S595" s="7">
        <f>IFERROR(INDEX($R$7:$R$60000,MATCH(ROW()-6,$Q$7:$Q$60000,0)),"")</f>
        <v/>
      </c>
      <c r="T595">
        <f>IFERROR(INDEX($B$7:$B$60000,MATCH(ROW()-6,$Q$7:$Q$60000,0))*1,"")</f>
        <v/>
      </c>
      <c r="U595">
        <f>IFERROR(INDEX($C$7:$C$60000,MATCH(ROW()-6,$Q$7:$Q$60000,0))*1,"")</f>
        <v/>
      </c>
      <c r="V595">
        <f>IFERROR(INDEX($D$7:$D$60000,MATCH(ROW()-6,$Q$7:$Q$60000,0))*1,"")</f>
        <v/>
      </c>
      <c r="W595">
        <f>IFERROR(INDEX($E$7:$E$60000,MATCH(ROW()-6,$Q$7:$Q$60000,0))*1,"")</f>
        <v/>
      </c>
      <c r="X595">
        <f>IFERROR(INDEX($F$7:$F$60000,MATCH(ROW()-6,$Q$7:$Q$60000,0))*1,"")</f>
        <v/>
      </c>
      <c r="Y595">
        <f>IFERROR(INDEX($G$7:$G$60000,MATCH(ROW()-6,$Q$7:$Q$60000,0))*1,"")</f>
        <v/>
      </c>
      <c r="Z595">
        <f>IFERROR(INDEX($H$7:$H$60000,MATCH(ROW()-6,$Q$7:$Q$60000,0))*1,"")</f>
        <v/>
      </c>
      <c r="AA595">
        <f>IFERROR(INDEX($I$7:$I$60000,MATCH(ROW()-6,$Q$7:$Q$60000,0))*1,"")</f>
        <v/>
      </c>
      <c r="AB595">
        <f>IFERROR(INDEX($J$7:$J$60000,MATCH(ROW()-6,$Q$7:$Q$60000,0))*1,"")</f>
        <v/>
      </c>
      <c r="AC595">
        <f>IFERROR(INDEX($K$7:$K$60000,MATCH(ROW()-6,$Q$7:$Q$60000,0))*1,"")</f>
        <v/>
      </c>
      <c r="AF595" s="9">
        <f>IF(OR($S595="",$S594=""),"",IF($B$5="diff",($T595-$T594),LN($T595/$T594)))</f>
        <v/>
      </c>
      <c r="AG595" s="9">
        <f>IF(OR($S595="",$S594=""),"",IF($C$5="diff",(U595-U594),LN(U595/U594)))</f>
        <v/>
      </c>
      <c r="AH595" s="9">
        <f>IF(OR($S595="",$S594=""),"",IF($D$5="diff",(V595-V594),LN(V595/V594)))</f>
        <v/>
      </c>
      <c r="AI595" s="9">
        <f>IF(OR($S595="",$S594=""),"",IF($E$5="diff",(W595-W594),LN(W595/W594)))</f>
        <v/>
      </c>
      <c r="AJ595" s="9">
        <f>IF(OR($S595="",$S594=""),"",IF($F$5="diff",(X595-X594),LN(X595/X594)))</f>
        <v/>
      </c>
      <c r="AK595" s="9">
        <f>IF(OR($S595="",$S594=""),"",IF($G$5="diff",(Y595-Y594),LN(Y595/Y594)))</f>
        <v/>
      </c>
      <c r="AL595" s="9">
        <f>IF(OR($S595="",$S594=""),"",IF($H$5="diff",(Z595-Z594),LN(Z595/Z594)))</f>
        <v/>
      </c>
      <c r="AM595" s="9">
        <f>IF(OR($S595="",$S594=""),"",IF($I$5="diff",(AA595-AA594),LN(AA595/AA594)))</f>
        <v/>
      </c>
      <c r="AN595" s="9">
        <f>IF(OR($S595="",$S594=""),"",IF($J$5="diff",(AB595-AB594),LN(AB595/AB594)))</f>
        <v/>
      </c>
      <c r="AO595" s="9">
        <f>IF(OR($S595="",$S594=""),"",IF($K$5="diff",(AC595-AC594),LN(AC595/AC594)))</f>
        <v/>
      </c>
      <c r="AR595" s="9">
        <f>IF($AF595="","",$AU$13+$AU$4*AG595+$AU$5*AH595+$AU$6*AI595+$AU$7*AJ595+$AU$8*AK595+$AU$9*AL595+$AU$10*AM595+$AU$11*AN595+$AU$12*AO595)</f>
        <v/>
      </c>
      <c r="AY595" s="10">
        <f>IF(AND((ROW()-7)&gt;=$Q$5,(ROW()-6)&lt;=$Q$3),INDEX(LINEST(OFFSET(AF595,1-$Q$5,0,$Q$5,1),OFFSET(AG595,1-$Q$5,0,$Q$5,9),TRUE,TRUE),1,10)*$Q$4,"")</f>
        <v/>
      </c>
      <c r="AZ595" s="9">
        <f>IF(AND((ROW()-7)&gt;=$Q$5,(ROW()-6)&lt;=$Q$3),INDEX(LINEST(OFFSET(AF595,1-$Q$5,0,$Q$5,1),OFFSET(AG595,1-$Q$5,0,$Q$5,9),TRUE,TRUE),1,9),"")</f>
        <v/>
      </c>
      <c r="BA595" s="9">
        <f>IF(AND((ROW()-7)&gt;=$Q$5,(ROW()-6)&lt;=$Q$3),INDEX(LINEST(OFFSET(AF595,1-$Q$5,0,$Q$5,1),OFFSET(AG595,1-$Q$5,0,$Q$5,9),TRUE,TRUE),1,8),"")</f>
        <v/>
      </c>
      <c r="BB595" s="9">
        <f>IF(AND((ROW()-7)&gt;=$Q$5,(ROW()-6)&lt;=$Q$3),INDEX(LINEST(OFFSET(AF595,1-$Q$5,0,$Q$5,1),OFFSET(AG595,1-$Q$5,0,$Q$5,9),TRUE,TRUE),1,7),"")</f>
        <v/>
      </c>
      <c r="BC595" s="9">
        <f>IF(AND((ROW()-7)&gt;=$Q$5,(ROW()-6)&lt;=$Q$3),INDEX(LINEST(OFFSET(AF595,1-$Q$5,0,$Q$5,1),OFFSET(AG595,1-$Q$5,0,$Q$5,9),TRUE,TRUE),1,6),"")</f>
        <v/>
      </c>
      <c r="BD595" s="9">
        <f>IF(AND((ROW()-7)&gt;=$Q$5,(ROW()-6)&lt;=$Q$3),INDEX(LINEST(OFFSET(AF595,1-$Q$5,0,$Q$5,1),OFFSET(AG595,1-$Q$5,0,$Q$5,9),TRUE,TRUE),1,5),"")</f>
        <v/>
      </c>
      <c r="BE595" s="9">
        <f>IF(AND((ROW()-7)&gt;=$Q$5,(ROW()-6)&lt;=$Q$3),INDEX(LINEST(OFFSET(AF595,1-$Q$5,0,$Q$5,1),OFFSET(AG595,1-$Q$5,0,$Q$5,9),TRUE,TRUE),1,4),"")</f>
        <v/>
      </c>
      <c r="BF595" s="9">
        <f>IF(AND((ROW()-7)&gt;=$Q$5,(ROW()-6)&lt;=$Q$3),INDEX(LINEST(OFFSET(AF595,1-$Q$5,0,$Q$5,1),OFFSET(AG595,1-$Q$5,0,$Q$5,9),TRUE,TRUE),1,3),"")</f>
        <v/>
      </c>
      <c r="BG595" s="9">
        <f>IF(AND((ROW()-7)&gt;=$Q$5,(ROW()-6)&lt;=$Q$3),INDEX(LINEST(OFFSET(AF595,1-$Q$5,0,$Q$5,1),OFFSET(AG595,1-$Q$5,0,$Q$5,9),TRUE,TRUE),1,2),"")</f>
        <v/>
      </c>
      <c r="BH595" s="9">
        <f>IF(AND((ROW()-7)&gt;=$Q$5,(ROW()-6)&lt;=$Q$3),INDEX(LINEST(OFFSET(AF595,1-$Q$5,0,$Q$5,1),OFFSET(AG595,1-$Q$5,0,$Q$5,9),TRUE,TRUE),1,1),"")</f>
        <v/>
      </c>
      <c r="BI595" s="10">
        <f>IF(AND((ROW()-7)&gt;=$Q$5,(ROW()-6)&lt;=$Q$3),INDEX(LINEST(OFFSET(AF595,1-$Q$5,0,$Q$5,1),OFFSET(AG595,1-$Q$5,0,$Q$5,9),TRUE,TRUE),3,1),"")</f>
        <v/>
      </c>
      <c r="BL595" s="9">
        <f>IF(AND((ROW()-6)&lt;=$Q$3,ISNUMBER(AY594)),AY594/$Q$4+AZ594*AG595+BA594*AH595+BB594*AI595+BC594*AJ595+BD594*AK595+BE594*AL595+BF594*AM595+BG594*AN595+BH594*AO595,"")</f>
        <v/>
      </c>
      <c r="BM595">
        <f>IF(ISNUMBER(BL595),AVERAGE(OFFSET(AF594,1-$Q$5,0,$Q$5,1)),"")</f>
        <v/>
      </c>
      <c r="BN595">
        <f>IF(ISNUMBER(BL595),(AF595-BL595)^2,"")</f>
        <v/>
      </c>
      <c r="BO595">
        <f>IF(ISNUMBER(BL595),AF595^2,"")</f>
        <v/>
      </c>
      <c r="BP595">
        <f>IF(ISNUMBER(BL595),(AF595-BM595)^2,"")</f>
        <v/>
      </c>
    </row>
    <row r="596">
      <c r="O596">
        <f>IF($R596="","",IF($Q$1="Weekly",INT(($R596-2)/7),IF($Q$1="Quarterly",YEAR($R596)*4+ROUNDUP(MONTH($R596)/3),YEAR($R596)*12+MONTH($R596))))</f>
        <v/>
      </c>
      <c r="P596">
        <f>IF($R596="","",IF($R597="",1,IF($O596&lt;&gt;$O597,1,0)))</f>
        <v/>
      </c>
      <c r="Q596">
        <f>IF($P596=1,SUM($P$7:$P596),"")</f>
        <v/>
      </c>
      <c r="R596">
        <f>IF($A596="","",IF(ISNUMBER($A596),$A596,IFERROR(DATEVALUE($A596),NA())))</f>
        <v/>
      </c>
      <c r="S596" s="7">
        <f>IFERROR(INDEX($R$7:$R$60000,MATCH(ROW()-6,$Q$7:$Q$60000,0)),"")</f>
        <v/>
      </c>
      <c r="T596">
        <f>IFERROR(INDEX($B$7:$B$60000,MATCH(ROW()-6,$Q$7:$Q$60000,0))*1,"")</f>
        <v/>
      </c>
      <c r="U596">
        <f>IFERROR(INDEX($C$7:$C$60000,MATCH(ROW()-6,$Q$7:$Q$60000,0))*1,"")</f>
        <v/>
      </c>
      <c r="V596">
        <f>IFERROR(INDEX($D$7:$D$60000,MATCH(ROW()-6,$Q$7:$Q$60000,0))*1,"")</f>
        <v/>
      </c>
      <c r="W596">
        <f>IFERROR(INDEX($E$7:$E$60000,MATCH(ROW()-6,$Q$7:$Q$60000,0))*1,"")</f>
        <v/>
      </c>
      <c r="X596">
        <f>IFERROR(INDEX($F$7:$F$60000,MATCH(ROW()-6,$Q$7:$Q$60000,0))*1,"")</f>
        <v/>
      </c>
      <c r="Y596">
        <f>IFERROR(INDEX($G$7:$G$60000,MATCH(ROW()-6,$Q$7:$Q$60000,0))*1,"")</f>
        <v/>
      </c>
      <c r="Z596">
        <f>IFERROR(INDEX($H$7:$H$60000,MATCH(ROW()-6,$Q$7:$Q$60000,0))*1,"")</f>
        <v/>
      </c>
      <c r="AA596">
        <f>IFERROR(INDEX($I$7:$I$60000,MATCH(ROW()-6,$Q$7:$Q$60000,0))*1,"")</f>
        <v/>
      </c>
      <c r="AB596">
        <f>IFERROR(INDEX($J$7:$J$60000,MATCH(ROW()-6,$Q$7:$Q$60000,0))*1,"")</f>
        <v/>
      </c>
      <c r="AC596">
        <f>IFERROR(INDEX($K$7:$K$60000,MATCH(ROW()-6,$Q$7:$Q$60000,0))*1,"")</f>
        <v/>
      </c>
      <c r="AF596" s="9">
        <f>IF(OR($S596="",$S595=""),"",IF($B$5="diff",($T596-$T595),LN($T596/$T595)))</f>
        <v/>
      </c>
      <c r="AG596" s="9">
        <f>IF(OR($S596="",$S595=""),"",IF($C$5="diff",(U596-U595),LN(U596/U595)))</f>
        <v/>
      </c>
      <c r="AH596" s="9">
        <f>IF(OR($S596="",$S595=""),"",IF($D$5="diff",(V596-V595),LN(V596/V595)))</f>
        <v/>
      </c>
      <c r="AI596" s="9">
        <f>IF(OR($S596="",$S595=""),"",IF($E$5="diff",(W596-W595),LN(W596/W595)))</f>
        <v/>
      </c>
      <c r="AJ596" s="9">
        <f>IF(OR($S596="",$S595=""),"",IF($F$5="diff",(X596-X595),LN(X596/X595)))</f>
        <v/>
      </c>
      <c r="AK596" s="9">
        <f>IF(OR($S596="",$S595=""),"",IF($G$5="diff",(Y596-Y595),LN(Y596/Y595)))</f>
        <v/>
      </c>
      <c r="AL596" s="9">
        <f>IF(OR($S596="",$S595=""),"",IF($H$5="diff",(Z596-Z595),LN(Z596/Z595)))</f>
        <v/>
      </c>
      <c r="AM596" s="9">
        <f>IF(OR($S596="",$S595=""),"",IF($I$5="diff",(AA596-AA595),LN(AA596/AA595)))</f>
        <v/>
      </c>
      <c r="AN596" s="9">
        <f>IF(OR($S596="",$S595=""),"",IF($J$5="diff",(AB596-AB595),LN(AB596/AB595)))</f>
        <v/>
      </c>
      <c r="AO596" s="9">
        <f>IF(OR($S596="",$S595=""),"",IF($K$5="diff",(AC596-AC595),LN(AC596/AC595)))</f>
        <v/>
      </c>
      <c r="AR596" s="9">
        <f>IF($AF596="","",$AU$13+$AU$4*AG596+$AU$5*AH596+$AU$6*AI596+$AU$7*AJ596+$AU$8*AK596+$AU$9*AL596+$AU$10*AM596+$AU$11*AN596+$AU$12*AO596)</f>
        <v/>
      </c>
      <c r="AY596" s="10">
        <f>IF(AND((ROW()-7)&gt;=$Q$5,(ROW()-6)&lt;=$Q$3),INDEX(LINEST(OFFSET(AF596,1-$Q$5,0,$Q$5,1),OFFSET(AG596,1-$Q$5,0,$Q$5,9),TRUE,TRUE),1,10)*$Q$4,"")</f>
        <v/>
      </c>
      <c r="AZ596" s="9">
        <f>IF(AND((ROW()-7)&gt;=$Q$5,(ROW()-6)&lt;=$Q$3),INDEX(LINEST(OFFSET(AF596,1-$Q$5,0,$Q$5,1),OFFSET(AG596,1-$Q$5,0,$Q$5,9),TRUE,TRUE),1,9),"")</f>
        <v/>
      </c>
      <c r="BA596" s="9">
        <f>IF(AND((ROW()-7)&gt;=$Q$5,(ROW()-6)&lt;=$Q$3),INDEX(LINEST(OFFSET(AF596,1-$Q$5,0,$Q$5,1),OFFSET(AG596,1-$Q$5,0,$Q$5,9),TRUE,TRUE),1,8),"")</f>
        <v/>
      </c>
      <c r="BB596" s="9">
        <f>IF(AND((ROW()-7)&gt;=$Q$5,(ROW()-6)&lt;=$Q$3),INDEX(LINEST(OFFSET(AF596,1-$Q$5,0,$Q$5,1),OFFSET(AG596,1-$Q$5,0,$Q$5,9),TRUE,TRUE),1,7),"")</f>
        <v/>
      </c>
      <c r="BC596" s="9">
        <f>IF(AND((ROW()-7)&gt;=$Q$5,(ROW()-6)&lt;=$Q$3),INDEX(LINEST(OFFSET(AF596,1-$Q$5,0,$Q$5,1),OFFSET(AG596,1-$Q$5,0,$Q$5,9),TRUE,TRUE),1,6),"")</f>
        <v/>
      </c>
      <c r="BD596" s="9">
        <f>IF(AND((ROW()-7)&gt;=$Q$5,(ROW()-6)&lt;=$Q$3),INDEX(LINEST(OFFSET(AF596,1-$Q$5,0,$Q$5,1),OFFSET(AG596,1-$Q$5,0,$Q$5,9),TRUE,TRUE),1,5),"")</f>
        <v/>
      </c>
      <c r="BE596" s="9">
        <f>IF(AND((ROW()-7)&gt;=$Q$5,(ROW()-6)&lt;=$Q$3),INDEX(LINEST(OFFSET(AF596,1-$Q$5,0,$Q$5,1),OFFSET(AG596,1-$Q$5,0,$Q$5,9),TRUE,TRUE),1,4),"")</f>
        <v/>
      </c>
      <c r="BF596" s="9">
        <f>IF(AND((ROW()-7)&gt;=$Q$5,(ROW()-6)&lt;=$Q$3),INDEX(LINEST(OFFSET(AF596,1-$Q$5,0,$Q$5,1),OFFSET(AG596,1-$Q$5,0,$Q$5,9),TRUE,TRUE),1,3),"")</f>
        <v/>
      </c>
      <c r="BG596" s="9">
        <f>IF(AND((ROW()-7)&gt;=$Q$5,(ROW()-6)&lt;=$Q$3),INDEX(LINEST(OFFSET(AF596,1-$Q$5,0,$Q$5,1),OFFSET(AG596,1-$Q$5,0,$Q$5,9),TRUE,TRUE),1,2),"")</f>
        <v/>
      </c>
      <c r="BH596" s="9">
        <f>IF(AND((ROW()-7)&gt;=$Q$5,(ROW()-6)&lt;=$Q$3),INDEX(LINEST(OFFSET(AF596,1-$Q$5,0,$Q$5,1),OFFSET(AG596,1-$Q$5,0,$Q$5,9),TRUE,TRUE),1,1),"")</f>
        <v/>
      </c>
      <c r="BI596" s="10">
        <f>IF(AND((ROW()-7)&gt;=$Q$5,(ROW()-6)&lt;=$Q$3),INDEX(LINEST(OFFSET(AF596,1-$Q$5,0,$Q$5,1),OFFSET(AG596,1-$Q$5,0,$Q$5,9),TRUE,TRUE),3,1),"")</f>
        <v/>
      </c>
      <c r="BL596" s="9">
        <f>IF(AND((ROW()-6)&lt;=$Q$3,ISNUMBER(AY595)),AY595/$Q$4+AZ595*AG596+BA595*AH596+BB595*AI596+BC595*AJ596+BD595*AK596+BE595*AL596+BF595*AM596+BG595*AN596+BH595*AO596,"")</f>
        <v/>
      </c>
      <c r="BM596">
        <f>IF(ISNUMBER(BL596),AVERAGE(OFFSET(AF595,1-$Q$5,0,$Q$5,1)),"")</f>
        <v/>
      </c>
      <c r="BN596">
        <f>IF(ISNUMBER(BL596),(AF596-BL596)^2,"")</f>
        <v/>
      </c>
      <c r="BO596">
        <f>IF(ISNUMBER(BL596),AF596^2,"")</f>
        <v/>
      </c>
      <c r="BP596">
        <f>IF(ISNUMBER(BL596),(AF596-BM596)^2,"")</f>
        <v/>
      </c>
    </row>
    <row r="597">
      <c r="O597">
        <f>IF($R597="","",IF($Q$1="Weekly",INT(($R597-2)/7),IF($Q$1="Quarterly",YEAR($R597)*4+ROUNDUP(MONTH($R597)/3),YEAR($R597)*12+MONTH($R597))))</f>
        <v/>
      </c>
      <c r="P597">
        <f>IF($R597="","",IF($R598="",1,IF($O597&lt;&gt;$O598,1,0)))</f>
        <v/>
      </c>
      <c r="Q597">
        <f>IF($P597=1,SUM($P$7:$P597),"")</f>
        <v/>
      </c>
      <c r="R597">
        <f>IF($A597="","",IF(ISNUMBER($A597),$A597,IFERROR(DATEVALUE($A597),NA())))</f>
        <v/>
      </c>
      <c r="S597" s="7">
        <f>IFERROR(INDEX($R$7:$R$60000,MATCH(ROW()-6,$Q$7:$Q$60000,0)),"")</f>
        <v/>
      </c>
      <c r="T597">
        <f>IFERROR(INDEX($B$7:$B$60000,MATCH(ROW()-6,$Q$7:$Q$60000,0))*1,"")</f>
        <v/>
      </c>
      <c r="U597">
        <f>IFERROR(INDEX($C$7:$C$60000,MATCH(ROW()-6,$Q$7:$Q$60000,0))*1,"")</f>
        <v/>
      </c>
      <c r="V597">
        <f>IFERROR(INDEX($D$7:$D$60000,MATCH(ROW()-6,$Q$7:$Q$60000,0))*1,"")</f>
        <v/>
      </c>
      <c r="W597">
        <f>IFERROR(INDEX($E$7:$E$60000,MATCH(ROW()-6,$Q$7:$Q$60000,0))*1,"")</f>
        <v/>
      </c>
      <c r="X597">
        <f>IFERROR(INDEX($F$7:$F$60000,MATCH(ROW()-6,$Q$7:$Q$60000,0))*1,"")</f>
        <v/>
      </c>
      <c r="Y597">
        <f>IFERROR(INDEX($G$7:$G$60000,MATCH(ROW()-6,$Q$7:$Q$60000,0))*1,"")</f>
        <v/>
      </c>
      <c r="Z597">
        <f>IFERROR(INDEX($H$7:$H$60000,MATCH(ROW()-6,$Q$7:$Q$60000,0))*1,"")</f>
        <v/>
      </c>
      <c r="AA597">
        <f>IFERROR(INDEX($I$7:$I$60000,MATCH(ROW()-6,$Q$7:$Q$60000,0))*1,"")</f>
        <v/>
      </c>
      <c r="AB597">
        <f>IFERROR(INDEX($J$7:$J$60000,MATCH(ROW()-6,$Q$7:$Q$60000,0))*1,"")</f>
        <v/>
      </c>
      <c r="AC597">
        <f>IFERROR(INDEX($K$7:$K$60000,MATCH(ROW()-6,$Q$7:$Q$60000,0))*1,"")</f>
        <v/>
      </c>
      <c r="AF597" s="9">
        <f>IF(OR($S597="",$S596=""),"",IF($B$5="diff",($T597-$T596),LN($T597/$T596)))</f>
        <v/>
      </c>
      <c r="AG597" s="9">
        <f>IF(OR($S597="",$S596=""),"",IF($C$5="diff",(U597-U596),LN(U597/U596)))</f>
        <v/>
      </c>
      <c r="AH597" s="9">
        <f>IF(OR($S597="",$S596=""),"",IF($D$5="diff",(V597-V596),LN(V597/V596)))</f>
        <v/>
      </c>
      <c r="AI597" s="9">
        <f>IF(OR($S597="",$S596=""),"",IF($E$5="diff",(W597-W596),LN(W597/W596)))</f>
        <v/>
      </c>
      <c r="AJ597" s="9">
        <f>IF(OR($S597="",$S596=""),"",IF($F$5="diff",(X597-X596),LN(X597/X596)))</f>
        <v/>
      </c>
      <c r="AK597" s="9">
        <f>IF(OR($S597="",$S596=""),"",IF($G$5="diff",(Y597-Y596),LN(Y597/Y596)))</f>
        <v/>
      </c>
      <c r="AL597" s="9">
        <f>IF(OR($S597="",$S596=""),"",IF($H$5="diff",(Z597-Z596),LN(Z597/Z596)))</f>
        <v/>
      </c>
      <c r="AM597" s="9">
        <f>IF(OR($S597="",$S596=""),"",IF($I$5="diff",(AA597-AA596),LN(AA597/AA596)))</f>
        <v/>
      </c>
      <c r="AN597" s="9">
        <f>IF(OR($S597="",$S596=""),"",IF($J$5="diff",(AB597-AB596),LN(AB597/AB596)))</f>
        <v/>
      </c>
      <c r="AO597" s="9">
        <f>IF(OR($S597="",$S596=""),"",IF($K$5="diff",(AC597-AC596),LN(AC597/AC596)))</f>
        <v/>
      </c>
      <c r="AR597" s="9">
        <f>IF($AF597="","",$AU$13+$AU$4*AG597+$AU$5*AH597+$AU$6*AI597+$AU$7*AJ597+$AU$8*AK597+$AU$9*AL597+$AU$10*AM597+$AU$11*AN597+$AU$12*AO597)</f>
        <v/>
      </c>
      <c r="AY597" s="10">
        <f>IF(AND((ROW()-7)&gt;=$Q$5,(ROW()-6)&lt;=$Q$3),INDEX(LINEST(OFFSET(AF597,1-$Q$5,0,$Q$5,1),OFFSET(AG597,1-$Q$5,0,$Q$5,9),TRUE,TRUE),1,10)*$Q$4,"")</f>
        <v/>
      </c>
      <c r="AZ597" s="9">
        <f>IF(AND((ROW()-7)&gt;=$Q$5,(ROW()-6)&lt;=$Q$3),INDEX(LINEST(OFFSET(AF597,1-$Q$5,0,$Q$5,1),OFFSET(AG597,1-$Q$5,0,$Q$5,9),TRUE,TRUE),1,9),"")</f>
        <v/>
      </c>
      <c r="BA597" s="9">
        <f>IF(AND((ROW()-7)&gt;=$Q$5,(ROW()-6)&lt;=$Q$3),INDEX(LINEST(OFFSET(AF597,1-$Q$5,0,$Q$5,1),OFFSET(AG597,1-$Q$5,0,$Q$5,9),TRUE,TRUE),1,8),"")</f>
        <v/>
      </c>
      <c r="BB597" s="9">
        <f>IF(AND((ROW()-7)&gt;=$Q$5,(ROW()-6)&lt;=$Q$3),INDEX(LINEST(OFFSET(AF597,1-$Q$5,0,$Q$5,1),OFFSET(AG597,1-$Q$5,0,$Q$5,9),TRUE,TRUE),1,7),"")</f>
        <v/>
      </c>
      <c r="BC597" s="9">
        <f>IF(AND((ROW()-7)&gt;=$Q$5,(ROW()-6)&lt;=$Q$3),INDEX(LINEST(OFFSET(AF597,1-$Q$5,0,$Q$5,1),OFFSET(AG597,1-$Q$5,0,$Q$5,9),TRUE,TRUE),1,6),"")</f>
        <v/>
      </c>
      <c r="BD597" s="9">
        <f>IF(AND((ROW()-7)&gt;=$Q$5,(ROW()-6)&lt;=$Q$3),INDEX(LINEST(OFFSET(AF597,1-$Q$5,0,$Q$5,1),OFFSET(AG597,1-$Q$5,0,$Q$5,9),TRUE,TRUE),1,5),"")</f>
        <v/>
      </c>
      <c r="BE597" s="9">
        <f>IF(AND((ROW()-7)&gt;=$Q$5,(ROW()-6)&lt;=$Q$3),INDEX(LINEST(OFFSET(AF597,1-$Q$5,0,$Q$5,1),OFFSET(AG597,1-$Q$5,0,$Q$5,9),TRUE,TRUE),1,4),"")</f>
        <v/>
      </c>
      <c r="BF597" s="9">
        <f>IF(AND((ROW()-7)&gt;=$Q$5,(ROW()-6)&lt;=$Q$3),INDEX(LINEST(OFFSET(AF597,1-$Q$5,0,$Q$5,1),OFFSET(AG597,1-$Q$5,0,$Q$5,9),TRUE,TRUE),1,3),"")</f>
        <v/>
      </c>
      <c r="BG597" s="9">
        <f>IF(AND((ROW()-7)&gt;=$Q$5,(ROW()-6)&lt;=$Q$3),INDEX(LINEST(OFFSET(AF597,1-$Q$5,0,$Q$5,1),OFFSET(AG597,1-$Q$5,0,$Q$5,9),TRUE,TRUE),1,2),"")</f>
        <v/>
      </c>
      <c r="BH597" s="9">
        <f>IF(AND((ROW()-7)&gt;=$Q$5,(ROW()-6)&lt;=$Q$3),INDEX(LINEST(OFFSET(AF597,1-$Q$5,0,$Q$5,1),OFFSET(AG597,1-$Q$5,0,$Q$5,9),TRUE,TRUE),1,1),"")</f>
        <v/>
      </c>
      <c r="BI597" s="10">
        <f>IF(AND((ROW()-7)&gt;=$Q$5,(ROW()-6)&lt;=$Q$3),INDEX(LINEST(OFFSET(AF597,1-$Q$5,0,$Q$5,1),OFFSET(AG597,1-$Q$5,0,$Q$5,9),TRUE,TRUE),3,1),"")</f>
        <v/>
      </c>
      <c r="BL597" s="9">
        <f>IF(AND((ROW()-6)&lt;=$Q$3,ISNUMBER(AY596)),AY596/$Q$4+AZ596*AG597+BA596*AH597+BB596*AI597+BC596*AJ597+BD596*AK597+BE596*AL597+BF596*AM597+BG596*AN597+BH596*AO597,"")</f>
        <v/>
      </c>
      <c r="BM597">
        <f>IF(ISNUMBER(BL597),AVERAGE(OFFSET(AF596,1-$Q$5,0,$Q$5,1)),"")</f>
        <v/>
      </c>
      <c r="BN597">
        <f>IF(ISNUMBER(BL597),(AF597-BL597)^2,"")</f>
        <v/>
      </c>
      <c r="BO597">
        <f>IF(ISNUMBER(BL597),AF597^2,"")</f>
        <v/>
      </c>
      <c r="BP597">
        <f>IF(ISNUMBER(BL597),(AF597-BM597)^2,"")</f>
        <v/>
      </c>
    </row>
    <row r="598">
      <c r="O598">
        <f>IF($R598="","",IF($Q$1="Weekly",INT(($R598-2)/7),IF($Q$1="Quarterly",YEAR($R598)*4+ROUNDUP(MONTH($R598)/3),YEAR($R598)*12+MONTH($R598))))</f>
        <v/>
      </c>
      <c r="P598">
        <f>IF($R598="","",IF($R599="",1,IF($O598&lt;&gt;$O599,1,0)))</f>
        <v/>
      </c>
      <c r="Q598">
        <f>IF($P598=1,SUM($P$7:$P598),"")</f>
        <v/>
      </c>
      <c r="R598">
        <f>IF($A598="","",IF(ISNUMBER($A598),$A598,IFERROR(DATEVALUE($A598),NA())))</f>
        <v/>
      </c>
      <c r="S598" s="7">
        <f>IFERROR(INDEX($R$7:$R$60000,MATCH(ROW()-6,$Q$7:$Q$60000,0)),"")</f>
        <v/>
      </c>
      <c r="T598">
        <f>IFERROR(INDEX($B$7:$B$60000,MATCH(ROW()-6,$Q$7:$Q$60000,0))*1,"")</f>
        <v/>
      </c>
      <c r="U598">
        <f>IFERROR(INDEX($C$7:$C$60000,MATCH(ROW()-6,$Q$7:$Q$60000,0))*1,"")</f>
        <v/>
      </c>
      <c r="V598">
        <f>IFERROR(INDEX($D$7:$D$60000,MATCH(ROW()-6,$Q$7:$Q$60000,0))*1,"")</f>
        <v/>
      </c>
      <c r="W598">
        <f>IFERROR(INDEX($E$7:$E$60000,MATCH(ROW()-6,$Q$7:$Q$60000,0))*1,"")</f>
        <v/>
      </c>
      <c r="X598">
        <f>IFERROR(INDEX($F$7:$F$60000,MATCH(ROW()-6,$Q$7:$Q$60000,0))*1,"")</f>
        <v/>
      </c>
      <c r="Y598">
        <f>IFERROR(INDEX($G$7:$G$60000,MATCH(ROW()-6,$Q$7:$Q$60000,0))*1,"")</f>
        <v/>
      </c>
      <c r="Z598">
        <f>IFERROR(INDEX($H$7:$H$60000,MATCH(ROW()-6,$Q$7:$Q$60000,0))*1,"")</f>
        <v/>
      </c>
      <c r="AA598">
        <f>IFERROR(INDEX($I$7:$I$60000,MATCH(ROW()-6,$Q$7:$Q$60000,0))*1,"")</f>
        <v/>
      </c>
      <c r="AB598">
        <f>IFERROR(INDEX($J$7:$J$60000,MATCH(ROW()-6,$Q$7:$Q$60000,0))*1,"")</f>
        <v/>
      </c>
      <c r="AC598">
        <f>IFERROR(INDEX($K$7:$K$60000,MATCH(ROW()-6,$Q$7:$Q$60000,0))*1,"")</f>
        <v/>
      </c>
      <c r="AF598" s="9">
        <f>IF(OR($S598="",$S597=""),"",IF($B$5="diff",($T598-$T597),LN($T598/$T597)))</f>
        <v/>
      </c>
      <c r="AG598" s="9">
        <f>IF(OR($S598="",$S597=""),"",IF($C$5="diff",(U598-U597),LN(U598/U597)))</f>
        <v/>
      </c>
      <c r="AH598" s="9">
        <f>IF(OR($S598="",$S597=""),"",IF($D$5="diff",(V598-V597),LN(V598/V597)))</f>
        <v/>
      </c>
      <c r="AI598" s="9">
        <f>IF(OR($S598="",$S597=""),"",IF($E$5="diff",(W598-W597),LN(W598/W597)))</f>
        <v/>
      </c>
      <c r="AJ598" s="9">
        <f>IF(OR($S598="",$S597=""),"",IF($F$5="diff",(X598-X597),LN(X598/X597)))</f>
        <v/>
      </c>
      <c r="AK598" s="9">
        <f>IF(OR($S598="",$S597=""),"",IF($G$5="diff",(Y598-Y597),LN(Y598/Y597)))</f>
        <v/>
      </c>
      <c r="AL598" s="9">
        <f>IF(OR($S598="",$S597=""),"",IF($H$5="diff",(Z598-Z597),LN(Z598/Z597)))</f>
        <v/>
      </c>
      <c r="AM598" s="9">
        <f>IF(OR($S598="",$S597=""),"",IF($I$5="diff",(AA598-AA597),LN(AA598/AA597)))</f>
        <v/>
      </c>
      <c r="AN598" s="9">
        <f>IF(OR($S598="",$S597=""),"",IF($J$5="diff",(AB598-AB597),LN(AB598/AB597)))</f>
        <v/>
      </c>
      <c r="AO598" s="9">
        <f>IF(OR($S598="",$S597=""),"",IF($K$5="diff",(AC598-AC597),LN(AC598/AC597)))</f>
        <v/>
      </c>
      <c r="AR598" s="9">
        <f>IF($AF598="","",$AU$13+$AU$4*AG598+$AU$5*AH598+$AU$6*AI598+$AU$7*AJ598+$AU$8*AK598+$AU$9*AL598+$AU$10*AM598+$AU$11*AN598+$AU$12*AO598)</f>
        <v/>
      </c>
      <c r="AY598" s="10">
        <f>IF(AND((ROW()-7)&gt;=$Q$5,(ROW()-6)&lt;=$Q$3),INDEX(LINEST(OFFSET(AF598,1-$Q$5,0,$Q$5,1),OFFSET(AG598,1-$Q$5,0,$Q$5,9),TRUE,TRUE),1,10)*$Q$4,"")</f>
        <v/>
      </c>
      <c r="AZ598" s="9">
        <f>IF(AND((ROW()-7)&gt;=$Q$5,(ROW()-6)&lt;=$Q$3),INDEX(LINEST(OFFSET(AF598,1-$Q$5,0,$Q$5,1),OFFSET(AG598,1-$Q$5,0,$Q$5,9),TRUE,TRUE),1,9),"")</f>
        <v/>
      </c>
      <c r="BA598" s="9">
        <f>IF(AND((ROW()-7)&gt;=$Q$5,(ROW()-6)&lt;=$Q$3),INDEX(LINEST(OFFSET(AF598,1-$Q$5,0,$Q$5,1),OFFSET(AG598,1-$Q$5,0,$Q$5,9),TRUE,TRUE),1,8),"")</f>
        <v/>
      </c>
      <c r="BB598" s="9">
        <f>IF(AND((ROW()-7)&gt;=$Q$5,(ROW()-6)&lt;=$Q$3),INDEX(LINEST(OFFSET(AF598,1-$Q$5,0,$Q$5,1),OFFSET(AG598,1-$Q$5,0,$Q$5,9),TRUE,TRUE),1,7),"")</f>
        <v/>
      </c>
      <c r="BC598" s="9">
        <f>IF(AND((ROW()-7)&gt;=$Q$5,(ROW()-6)&lt;=$Q$3),INDEX(LINEST(OFFSET(AF598,1-$Q$5,0,$Q$5,1),OFFSET(AG598,1-$Q$5,0,$Q$5,9),TRUE,TRUE),1,6),"")</f>
        <v/>
      </c>
      <c r="BD598" s="9">
        <f>IF(AND((ROW()-7)&gt;=$Q$5,(ROW()-6)&lt;=$Q$3),INDEX(LINEST(OFFSET(AF598,1-$Q$5,0,$Q$5,1),OFFSET(AG598,1-$Q$5,0,$Q$5,9),TRUE,TRUE),1,5),"")</f>
        <v/>
      </c>
      <c r="BE598" s="9">
        <f>IF(AND((ROW()-7)&gt;=$Q$5,(ROW()-6)&lt;=$Q$3),INDEX(LINEST(OFFSET(AF598,1-$Q$5,0,$Q$5,1),OFFSET(AG598,1-$Q$5,0,$Q$5,9),TRUE,TRUE),1,4),"")</f>
        <v/>
      </c>
      <c r="BF598" s="9">
        <f>IF(AND((ROW()-7)&gt;=$Q$5,(ROW()-6)&lt;=$Q$3),INDEX(LINEST(OFFSET(AF598,1-$Q$5,0,$Q$5,1),OFFSET(AG598,1-$Q$5,0,$Q$5,9),TRUE,TRUE),1,3),"")</f>
        <v/>
      </c>
      <c r="BG598" s="9">
        <f>IF(AND((ROW()-7)&gt;=$Q$5,(ROW()-6)&lt;=$Q$3),INDEX(LINEST(OFFSET(AF598,1-$Q$5,0,$Q$5,1),OFFSET(AG598,1-$Q$5,0,$Q$5,9),TRUE,TRUE),1,2),"")</f>
        <v/>
      </c>
      <c r="BH598" s="9">
        <f>IF(AND((ROW()-7)&gt;=$Q$5,(ROW()-6)&lt;=$Q$3),INDEX(LINEST(OFFSET(AF598,1-$Q$5,0,$Q$5,1),OFFSET(AG598,1-$Q$5,0,$Q$5,9),TRUE,TRUE),1,1),"")</f>
        <v/>
      </c>
      <c r="BI598" s="10">
        <f>IF(AND((ROW()-7)&gt;=$Q$5,(ROW()-6)&lt;=$Q$3),INDEX(LINEST(OFFSET(AF598,1-$Q$5,0,$Q$5,1),OFFSET(AG598,1-$Q$5,0,$Q$5,9),TRUE,TRUE),3,1),"")</f>
        <v/>
      </c>
      <c r="BL598" s="9">
        <f>IF(AND((ROW()-6)&lt;=$Q$3,ISNUMBER(AY597)),AY597/$Q$4+AZ597*AG598+BA597*AH598+BB597*AI598+BC597*AJ598+BD597*AK598+BE597*AL598+BF597*AM598+BG597*AN598+BH597*AO598,"")</f>
        <v/>
      </c>
      <c r="BM598">
        <f>IF(ISNUMBER(BL598),AVERAGE(OFFSET(AF597,1-$Q$5,0,$Q$5,1)),"")</f>
        <v/>
      </c>
      <c r="BN598">
        <f>IF(ISNUMBER(BL598),(AF598-BL598)^2,"")</f>
        <v/>
      </c>
      <c r="BO598">
        <f>IF(ISNUMBER(BL598),AF598^2,"")</f>
        <v/>
      </c>
      <c r="BP598">
        <f>IF(ISNUMBER(BL598),(AF598-BM598)^2,"")</f>
        <v/>
      </c>
    </row>
    <row r="599">
      <c r="O599">
        <f>IF($R599="","",IF($Q$1="Weekly",INT(($R599-2)/7),IF($Q$1="Quarterly",YEAR($R599)*4+ROUNDUP(MONTH($R599)/3),YEAR($R599)*12+MONTH($R599))))</f>
        <v/>
      </c>
      <c r="P599">
        <f>IF($R599="","",IF($R600="",1,IF($O599&lt;&gt;$O600,1,0)))</f>
        <v/>
      </c>
      <c r="Q599">
        <f>IF($P599=1,SUM($P$7:$P599),"")</f>
        <v/>
      </c>
      <c r="R599">
        <f>IF($A599="","",IF(ISNUMBER($A599),$A599,IFERROR(DATEVALUE($A599),NA())))</f>
        <v/>
      </c>
      <c r="S599" s="7">
        <f>IFERROR(INDEX($R$7:$R$60000,MATCH(ROW()-6,$Q$7:$Q$60000,0)),"")</f>
        <v/>
      </c>
      <c r="T599">
        <f>IFERROR(INDEX($B$7:$B$60000,MATCH(ROW()-6,$Q$7:$Q$60000,0))*1,"")</f>
        <v/>
      </c>
      <c r="U599">
        <f>IFERROR(INDEX($C$7:$C$60000,MATCH(ROW()-6,$Q$7:$Q$60000,0))*1,"")</f>
        <v/>
      </c>
      <c r="V599">
        <f>IFERROR(INDEX($D$7:$D$60000,MATCH(ROW()-6,$Q$7:$Q$60000,0))*1,"")</f>
        <v/>
      </c>
      <c r="W599">
        <f>IFERROR(INDEX($E$7:$E$60000,MATCH(ROW()-6,$Q$7:$Q$60000,0))*1,"")</f>
        <v/>
      </c>
      <c r="X599">
        <f>IFERROR(INDEX($F$7:$F$60000,MATCH(ROW()-6,$Q$7:$Q$60000,0))*1,"")</f>
        <v/>
      </c>
      <c r="Y599">
        <f>IFERROR(INDEX($G$7:$G$60000,MATCH(ROW()-6,$Q$7:$Q$60000,0))*1,"")</f>
        <v/>
      </c>
      <c r="Z599">
        <f>IFERROR(INDEX($H$7:$H$60000,MATCH(ROW()-6,$Q$7:$Q$60000,0))*1,"")</f>
        <v/>
      </c>
      <c r="AA599">
        <f>IFERROR(INDEX($I$7:$I$60000,MATCH(ROW()-6,$Q$7:$Q$60000,0))*1,"")</f>
        <v/>
      </c>
      <c r="AB599">
        <f>IFERROR(INDEX($J$7:$J$60000,MATCH(ROW()-6,$Q$7:$Q$60000,0))*1,"")</f>
        <v/>
      </c>
      <c r="AC599">
        <f>IFERROR(INDEX($K$7:$K$60000,MATCH(ROW()-6,$Q$7:$Q$60000,0))*1,"")</f>
        <v/>
      </c>
      <c r="AF599" s="9">
        <f>IF(OR($S599="",$S598=""),"",IF($B$5="diff",($T599-$T598),LN($T599/$T598)))</f>
        <v/>
      </c>
      <c r="AG599" s="9">
        <f>IF(OR($S599="",$S598=""),"",IF($C$5="diff",(U599-U598),LN(U599/U598)))</f>
        <v/>
      </c>
      <c r="AH599" s="9">
        <f>IF(OR($S599="",$S598=""),"",IF($D$5="diff",(V599-V598),LN(V599/V598)))</f>
        <v/>
      </c>
      <c r="AI599" s="9">
        <f>IF(OR($S599="",$S598=""),"",IF($E$5="diff",(W599-W598),LN(W599/W598)))</f>
        <v/>
      </c>
      <c r="AJ599" s="9">
        <f>IF(OR($S599="",$S598=""),"",IF($F$5="diff",(X599-X598),LN(X599/X598)))</f>
        <v/>
      </c>
      <c r="AK599" s="9">
        <f>IF(OR($S599="",$S598=""),"",IF($G$5="diff",(Y599-Y598),LN(Y599/Y598)))</f>
        <v/>
      </c>
      <c r="AL599" s="9">
        <f>IF(OR($S599="",$S598=""),"",IF($H$5="diff",(Z599-Z598),LN(Z599/Z598)))</f>
        <v/>
      </c>
      <c r="AM599" s="9">
        <f>IF(OR($S599="",$S598=""),"",IF($I$5="diff",(AA599-AA598),LN(AA599/AA598)))</f>
        <v/>
      </c>
      <c r="AN599" s="9">
        <f>IF(OR($S599="",$S598=""),"",IF($J$5="diff",(AB599-AB598),LN(AB599/AB598)))</f>
        <v/>
      </c>
      <c r="AO599" s="9">
        <f>IF(OR($S599="",$S598=""),"",IF($K$5="diff",(AC599-AC598),LN(AC599/AC598)))</f>
        <v/>
      </c>
      <c r="AR599" s="9">
        <f>IF($AF599="","",$AU$13+$AU$4*AG599+$AU$5*AH599+$AU$6*AI599+$AU$7*AJ599+$AU$8*AK599+$AU$9*AL599+$AU$10*AM599+$AU$11*AN599+$AU$12*AO599)</f>
        <v/>
      </c>
      <c r="AY599" s="10">
        <f>IF(AND((ROW()-7)&gt;=$Q$5,(ROW()-6)&lt;=$Q$3),INDEX(LINEST(OFFSET(AF599,1-$Q$5,0,$Q$5,1),OFFSET(AG599,1-$Q$5,0,$Q$5,9),TRUE,TRUE),1,10)*$Q$4,"")</f>
        <v/>
      </c>
      <c r="AZ599" s="9">
        <f>IF(AND((ROW()-7)&gt;=$Q$5,(ROW()-6)&lt;=$Q$3),INDEX(LINEST(OFFSET(AF599,1-$Q$5,0,$Q$5,1),OFFSET(AG599,1-$Q$5,0,$Q$5,9),TRUE,TRUE),1,9),"")</f>
        <v/>
      </c>
      <c r="BA599" s="9">
        <f>IF(AND((ROW()-7)&gt;=$Q$5,(ROW()-6)&lt;=$Q$3),INDEX(LINEST(OFFSET(AF599,1-$Q$5,0,$Q$5,1),OFFSET(AG599,1-$Q$5,0,$Q$5,9),TRUE,TRUE),1,8),"")</f>
        <v/>
      </c>
      <c r="BB599" s="9">
        <f>IF(AND((ROW()-7)&gt;=$Q$5,(ROW()-6)&lt;=$Q$3),INDEX(LINEST(OFFSET(AF599,1-$Q$5,0,$Q$5,1),OFFSET(AG599,1-$Q$5,0,$Q$5,9),TRUE,TRUE),1,7),"")</f>
        <v/>
      </c>
      <c r="BC599" s="9">
        <f>IF(AND((ROW()-7)&gt;=$Q$5,(ROW()-6)&lt;=$Q$3),INDEX(LINEST(OFFSET(AF599,1-$Q$5,0,$Q$5,1),OFFSET(AG599,1-$Q$5,0,$Q$5,9),TRUE,TRUE),1,6),"")</f>
        <v/>
      </c>
      <c r="BD599" s="9">
        <f>IF(AND((ROW()-7)&gt;=$Q$5,(ROW()-6)&lt;=$Q$3),INDEX(LINEST(OFFSET(AF599,1-$Q$5,0,$Q$5,1),OFFSET(AG599,1-$Q$5,0,$Q$5,9),TRUE,TRUE),1,5),"")</f>
        <v/>
      </c>
      <c r="BE599" s="9">
        <f>IF(AND((ROW()-7)&gt;=$Q$5,(ROW()-6)&lt;=$Q$3),INDEX(LINEST(OFFSET(AF599,1-$Q$5,0,$Q$5,1),OFFSET(AG599,1-$Q$5,0,$Q$5,9),TRUE,TRUE),1,4),"")</f>
        <v/>
      </c>
      <c r="BF599" s="9">
        <f>IF(AND((ROW()-7)&gt;=$Q$5,(ROW()-6)&lt;=$Q$3),INDEX(LINEST(OFFSET(AF599,1-$Q$5,0,$Q$5,1),OFFSET(AG599,1-$Q$5,0,$Q$5,9),TRUE,TRUE),1,3),"")</f>
        <v/>
      </c>
      <c r="BG599" s="9">
        <f>IF(AND((ROW()-7)&gt;=$Q$5,(ROW()-6)&lt;=$Q$3),INDEX(LINEST(OFFSET(AF599,1-$Q$5,0,$Q$5,1),OFFSET(AG599,1-$Q$5,0,$Q$5,9),TRUE,TRUE),1,2),"")</f>
        <v/>
      </c>
      <c r="BH599" s="9">
        <f>IF(AND((ROW()-7)&gt;=$Q$5,(ROW()-6)&lt;=$Q$3),INDEX(LINEST(OFFSET(AF599,1-$Q$5,0,$Q$5,1),OFFSET(AG599,1-$Q$5,0,$Q$5,9),TRUE,TRUE),1,1),"")</f>
        <v/>
      </c>
      <c r="BI599" s="10">
        <f>IF(AND((ROW()-7)&gt;=$Q$5,(ROW()-6)&lt;=$Q$3),INDEX(LINEST(OFFSET(AF599,1-$Q$5,0,$Q$5,1),OFFSET(AG599,1-$Q$5,0,$Q$5,9),TRUE,TRUE),3,1),"")</f>
        <v/>
      </c>
      <c r="BL599" s="9">
        <f>IF(AND((ROW()-6)&lt;=$Q$3,ISNUMBER(AY598)),AY598/$Q$4+AZ598*AG599+BA598*AH599+BB598*AI599+BC598*AJ599+BD598*AK599+BE598*AL599+BF598*AM599+BG598*AN599+BH598*AO599,"")</f>
        <v/>
      </c>
      <c r="BM599">
        <f>IF(ISNUMBER(BL599),AVERAGE(OFFSET(AF598,1-$Q$5,0,$Q$5,1)),"")</f>
        <v/>
      </c>
      <c r="BN599">
        <f>IF(ISNUMBER(BL599),(AF599-BL599)^2,"")</f>
        <v/>
      </c>
      <c r="BO599">
        <f>IF(ISNUMBER(BL599),AF599^2,"")</f>
        <v/>
      </c>
      <c r="BP599">
        <f>IF(ISNUMBER(BL599),(AF599-BM599)^2,"")</f>
        <v/>
      </c>
    </row>
    <row r="600">
      <c r="O600">
        <f>IF($R600="","",IF($Q$1="Weekly",INT(($R600-2)/7),IF($Q$1="Quarterly",YEAR($R600)*4+ROUNDUP(MONTH($R600)/3),YEAR($R600)*12+MONTH($R600))))</f>
        <v/>
      </c>
      <c r="P600">
        <f>IF($R600="","",IF($R601="",1,IF($O600&lt;&gt;$O601,1,0)))</f>
        <v/>
      </c>
      <c r="Q600">
        <f>IF($P600=1,SUM($P$7:$P600),"")</f>
        <v/>
      </c>
      <c r="R600">
        <f>IF($A600="","",IF(ISNUMBER($A600),$A600,IFERROR(DATEVALUE($A600),NA())))</f>
        <v/>
      </c>
      <c r="S600" s="7">
        <f>IFERROR(INDEX($R$7:$R$60000,MATCH(ROW()-6,$Q$7:$Q$60000,0)),"")</f>
        <v/>
      </c>
      <c r="T600">
        <f>IFERROR(INDEX($B$7:$B$60000,MATCH(ROW()-6,$Q$7:$Q$60000,0))*1,"")</f>
        <v/>
      </c>
      <c r="U600">
        <f>IFERROR(INDEX($C$7:$C$60000,MATCH(ROW()-6,$Q$7:$Q$60000,0))*1,"")</f>
        <v/>
      </c>
      <c r="V600">
        <f>IFERROR(INDEX($D$7:$D$60000,MATCH(ROW()-6,$Q$7:$Q$60000,0))*1,"")</f>
        <v/>
      </c>
      <c r="W600">
        <f>IFERROR(INDEX($E$7:$E$60000,MATCH(ROW()-6,$Q$7:$Q$60000,0))*1,"")</f>
        <v/>
      </c>
      <c r="X600">
        <f>IFERROR(INDEX($F$7:$F$60000,MATCH(ROW()-6,$Q$7:$Q$60000,0))*1,"")</f>
        <v/>
      </c>
      <c r="Y600">
        <f>IFERROR(INDEX($G$7:$G$60000,MATCH(ROW()-6,$Q$7:$Q$60000,0))*1,"")</f>
        <v/>
      </c>
      <c r="Z600">
        <f>IFERROR(INDEX($H$7:$H$60000,MATCH(ROW()-6,$Q$7:$Q$60000,0))*1,"")</f>
        <v/>
      </c>
      <c r="AA600">
        <f>IFERROR(INDEX($I$7:$I$60000,MATCH(ROW()-6,$Q$7:$Q$60000,0))*1,"")</f>
        <v/>
      </c>
      <c r="AB600">
        <f>IFERROR(INDEX($J$7:$J$60000,MATCH(ROW()-6,$Q$7:$Q$60000,0))*1,"")</f>
        <v/>
      </c>
      <c r="AC600">
        <f>IFERROR(INDEX($K$7:$K$60000,MATCH(ROW()-6,$Q$7:$Q$60000,0))*1,"")</f>
        <v/>
      </c>
      <c r="AF600" s="9">
        <f>IF(OR($S600="",$S599=""),"",IF($B$5="diff",($T600-$T599),LN($T600/$T599)))</f>
        <v/>
      </c>
      <c r="AG600" s="9">
        <f>IF(OR($S600="",$S599=""),"",IF($C$5="diff",(U600-U599),LN(U600/U599)))</f>
        <v/>
      </c>
      <c r="AH600" s="9">
        <f>IF(OR($S600="",$S599=""),"",IF($D$5="diff",(V600-V599),LN(V600/V599)))</f>
        <v/>
      </c>
      <c r="AI600" s="9">
        <f>IF(OR($S600="",$S599=""),"",IF($E$5="diff",(W600-W599),LN(W600/W599)))</f>
        <v/>
      </c>
      <c r="AJ600" s="9">
        <f>IF(OR($S600="",$S599=""),"",IF($F$5="diff",(X600-X599),LN(X600/X599)))</f>
        <v/>
      </c>
      <c r="AK600" s="9">
        <f>IF(OR($S600="",$S599=""),"",IF($G$5="diff",(Y600-Y599),LN(Y600/Y599)))</f>
        <v/>
      </c>
      <c r="AL600" s="9">
        <f>IF(OR($S600="",$S599=""),"",IF($H$5="diff",(Z600-Z599),LN(Z600/Z599)))</f>
        <v/>
      </c>
      <c r="AM600" s="9">
        <f>IF(OR($S600="",$S599=""),"",IF($I$5="diff",(AA600-AA599),LN(AA600/AA599)))</f>
        <v/>
      </c>
      <c r="AN600" s="9">
        <f>IF(OR($S600="",$S599=""),"",IF($J$5="diff",(AB600-AB599),LN(AB600/AB599)))</f>
        <v/>
      </c>
      <c r="AO600" s="9">
        <f>IF(OR($S600="",$S599=""),"",IF($K$5="diff",(AC600-AC599),LN(AC600/AC599)))</f>
        <v/>
      </c>
      <c r="AR600" s="9">
        <f>IF($AF600="","",$AU$13+$AU$4*AG600+$AU$5*AH600+$AU$6*AI600+$AU$7*AJ600+$AU$8*AK600+$AU$9*AL600+$AU$10*AM600+$AU$11*AN600+$AU$12*AO600)</f>
        <v/>
      </c>
      <c r="AY600" s="10">
        <f>IF(AND((ROW()-7)&gt;=$Q$5,(ROW()-6)&lt;=$Q$3),INDEX(LINEST(OFFSET(AF600,1-$Q$5,0,$Q$5,1),OFFSET(AG600,1-$Q$5,0,$Q$5,9),TRUE,TRUE),1,10)*$Q$4,"")</f>
        <v/>
      </c>
      <c r="AZ600" s="9">
        <f>IF(AND((ROW()-7)&gt;=$Q$5,(ROW()-6)&lt;=$Q$3),INDEX(LINEST(OFFSET(AF600,1-$Q$5,0,$Q$5,1),OFFSET(AG600,1-$Q$5,0,$Q$5,9),TRUE,TRUE),1,9),"")</f>
        <v/>
      </c>
      <c r="BA600" s="9">
        <f>IF(AND((ROW()-7)&gt;=$Q$5,(ROW()-6)&lt;=$Q$3),INDEX(LINEST(OFFSET(AF600,1-$Q$5,0,$Q$5,1),OFFSET(AG600,1-$Q$5,0,$Q$5,9),TRUE,TRUE),1,8),"")</f>
        <v/>
      </c>
      <c r="BB600" s="9">
        <f>IF(AND((ROW()-7)&gt;=$Q$5,(ROW()-6)&lt;=$Q$3),INDEX(LINEST(OFFSET(AF600,1-$Q$5,0,$Q$5,1),OFFSET(AG600,1-$Q$5,0,$Q$5,9),TRUE,TRUE),1,7),"")</f>
        <v/>
      </c>
      <c r="BC600" s="9">
        <f>IF(AND((ROW()-7)&gt;=$Q$5,(ROW()-6)&lt;=$Q$3),INDEX(LINEST(OFFSET(AF600,1-$Q$5,0,$Q$5,1),OFFSET(AG600,1-$Q$5,0,$Q$5,9),TRUE,TRUE),1,6),"")</f>
        <v/>
      </c>
      <c r="BD600" s="9">
        <f>IF(AND((ROW()-7)&gt;=$Q$5,(ROW()-6)&lt;=$Q$3),INDEX(LINEST(OFFSET(AF600,1-$Q$5,0,$Q$5,1),OFFSET(AG600,1-$Q$5,0,$Q$5,9),TRUE,TRUE),1,5),"")</f>
        <v/>
      </c>
      <c r="BE600" s="9">
        <f>IF(AND((ROW()-7)&gt;=$Q$5,(ROW()-6)&lt;=$Q$3),INDEX(LINEST(OFFSET(AF600,1-$Q$5,0,$Q$5,1),OFFSET(AG600,1-$Q$5,0,$Q$5,9),TRUE,TRUE),1,4),"")</f>
        <v/>
      </c>
      <c r="BF600" s="9">
        <f>IF(AND((ROW()-7)&gt;=$Q$5,(ROW()-6)&lt;=$Q$3),INDEX(LINEST(OFFSET(AF600,1-$Q$5,0,$Q$5,1),OFFSET(AG600,1-$Q$5,0,$Q$5,9),TRUE,TRUE),1,3),"")</f>
        <v/>
      </c>
      <c r="BG600" s="9">
        <f>IF(AND((ROW()-7)&gt;=$Q$5,(ROW()-6)&lt;=$Q$3),INDEX(LINEST(OFFSET(AF600,1-$Q$5,0,$Q$5,1),OFFSET(AG600,1-$Q$5,0,$Q$5,9),TRUE,TRUE),1,2),"")</f>
        <v/>
      </c>
      <c r="BH600" s="9">
        <f>IF(AND((ROW()-7)&gt;=$Q$5,(ROW()-6)&lt;=$Q$3),INDEX(LINEST(OFFSET(AF600,1-$Q$5,0,$Q$5,1),OFFSET(AG600,1-$Q$5,0,$Q$5,9),TRUE,TRUE),1,1),"")</f>
        <v/>
      </c>
      <c r="BI600" s="10">
        <f>IF(AND((ROW()-7)&gt;=$Q$5,(ROW()-6)&lt;=$Q$3),INDEX(LINEST(OFFSET(AF600,1-$Q$5,0,$Q$5,1),OFFSET(AG600,1-$Q$5,0,$Q$5,9),TRUE,TRUE),3,1),"")</f>
        <v/>
      </c>
      <c r="BL600" s="9">
        <f>IF(AND((ROW()-6)&lt;=$Q$3,ISNUMBER(AY599)),AY599/$Q$4+AZ599*AG600+BA599*AH600+BB599*AI600+BC599*AJ600+BD599*AK600+BE599*AL600+BF599*AM600+BG599*AN600+BH599*AO600,"")</f>
        <v/>
      </c>
      <c r="BM600">
        <f>IF(ISNUMBER(BL600),AVERAGE(OFFSET(AF599,1-$Q$5,0,$Q$5,1)),"")</f>
        <v/>
      </c>
      <c r="BN600">
        <f>IF(ISNUMBER(BL600),(AF600-BL600)^2,"")</f>
        <v/>
      </c>
      <c r="BO600">
        <f>IF(ISNUMBER(BL600),AF600^2,"")</f>
        <v/>
      </c>
      <c r="BP600">
        <f>IF(ISNUMBER(BL600),(AF600-BM600)^2,"")</f>
        <v/>
      </c>
    </row>
    <row r="601">
      <c r="O601">
        <f>IF($R601="","",IF($Q$1="Weekly",INT(($R601-2)/7),IF($Q$1="Quarterly",YEAR($R601)*4+ROUNDUP(MONTH($R601)/3),YEAR($R601)*12+MONTH($R601))))</f>
        <v/>
      </c>
      <c r="P601">
        <f>IF($R601="","",IF($R602="",1,IF($O601&lt;&gt;$O602,1,0)))</f>
        <v/>
      </c>
      <c r="Q601">
        <f>IF($P601=1,SUM($P$7:$P601),"")</f>
        <v/>
      </c>
      <c r="R601">
        <f>IF($A601="","",IF(ISNUMBER($A601),$A601,IFERROR(DATEVALUE($A601),NA())))</f>
        <v/>
      </c>
      <c r="S601" s="7">
        <f>IFERROR(INDEX($R$7:$R$60000,MATCH(ROW()-6,$Q$7:$Q$60000,0)),"")</f>
        <v/>
      </c>
      <c r="T601">
        <f>IFERROR(INDEX($B$7:$B$60000,MATCH(ROW()-6,$Q$7:$Q$60000,0))*1,"")</f>
        <v/>
      </c>
      <c r="U601">
        <f>IFERROR(INDEX($C$7:$C$60000,MATCH(ROW()-6,$Q$7:$Q$60000,0))*1,"")</f>
        <v/>
      </c>
      <c r="V601">
        <f>IFERROR(INDEX($D$7:$D$60000,MATCH(ROW()-6,$Q$7:$Q$60000,0))*1,"")</f>
        <v/>
      </c>
      <c r="W601">
        <f>IFERROR(INDEX($E$7:$E$60000,MATCH(ROW()-6,$Q$7:$Q$60000,0))*1,"")</f>
        <v/>
      </c>
      <c r="X601">
        <f>IFERROR(INDEX($F$7:$F$60000,MATCH(ROW()-6,$Q$7:$Q$60000,0))*1,"")</f>
        <v/>
      </c>
      <c r="Y601">
        <f>IFERROR(INDEX($G$7:$G$60000,MATCH(ROW()-6,$Q$7:$Q$60000,0))*1,"")</f>
        <v/>
      </c>
      <c r="Z601">
        <f>IFERROR(INDEX($H$7:$H$60000,MATCH(ROW()-6,$Q$7:$Q$60000,0))*1,"")</f>
        <v/>
      </c>
      <c r="AA601">
        <f>IFERROR(INDEX($I$7:$I$60000,MATCH(ROW()-6,$Q$7:$Q$60000,0))*1,"")</f>
        <v/>
      </c>
      <c r="AB601">
        <f>IFERROR(INDEX($J$7:$J$60000,MATCH(ROW()-6,$Q$7:$Q$60000,0))*1,"")</f>
        <v/>
      </c>
      <c r="AC601">
        <f>IFERROR(INDEX($K$7:$K$60000,MATCH(ROW()-6,$Q$7:$Q$60000,0))*1,"")</f>
        <v/>
      </c>
      <c r="AF601" s="9">
        <f>IF(OR($S601="",$S600=""),"",IF($B$5="diff",($T601-$T600),LN($T601/$T600)))</f>
        <v/>
      </c>
      <c r="AG601" s="9">
        <f>IF(OR($S601="",$S600=""),"",IF($C$5="diff",(U601-U600),LN(U601/U600)))</f>
        <v/>
      </c>
      <c r="AH601" s="9">
        <f>IF(OR($S601="",$S600=""),"",IF($D$5="diff",(V601-V600),LN(V601/V600)))</f>
        <v/>
      </c>
      <c r="AI601" s="9">
        <f>IF(OR($S601="",$S600=""),"",IF($E$5="diff",(W601-W600),LN(W601/W600)))</f>
        <v/>
      </c>
      <c r="AJ601" s="9">
        <f>IF(OR($S601="",$S600=""),"",IF($F$5="diff",(X601-X600),LN(X601/X600)))</f>
        <v/>
      </c>
      <c r="AK601" s="9">
        <f>IF(OR($S601="",$S600=""),"",IF($G$5="diff",(Y601-Y600),LN(Y601/Y600)))</f>
        <v/>
      </c>
      <c r="AL601" s="9">
        <f>IF(OR($S601="",$S600=""),"",IF($H$5="diff",(Z601-Z600),LN(Z601/Z600)))</f>
        <v/>
      </c>
      <c r="AM601" s="9">
        <f>IF(OR($S601="",$S600=""),"",IF($I$5="diff",(AA601-AA600),LN(AA601/AA600)))</f>
        <v/>
      </c>
      <c r="AN601" s="9">
        <f>IF(OR($S601="",$S600=""),"",IF($J$5="diff",(AB601-AB600),LN(AB601/AB600)))</f>
        <v/>
      </c>
      <c r="AO601" s="9">
        <f>IF(OR($S601="",$S600=""),"",IF($K$5="diff",(AC601-AC600),LN(AC601/AC600)))</f>
        <v/>
      </c>
      <c r="AR601" s="9">
        <f>IF($AF601="","",$AU$13+$AU$4*AG601+$AU$5*AH601+$AU$6*AI601+$AU$7*AJ601+$AU$8*AK601+$AU$9*AL601+$AU$10*AM601+$AU$11*AN601+$AU$12*AO601)</f>
        <v/>
      </c>
      <c r="AY601" s="10">
        <f>IF(AND((ROW()-7)&gt;=$Q$5,(ROW()-6)&lt;=$Q$3),INDEX(LINEST(OFFSET(AF601,1-$Q$5,0,$Q$5,1),OFFSET(AG601,1-$Q$5,0,$Q$5,9),TRUE,TRUE),1,10)*$Q$4,"")</f>
        <v/>
      </c>
      <c r="AZ601" s="9">
        <f>IF(AND((ROW()-7)&gt;=$Q$5,(ROW()-6)&lt;=$Q$3),INDEX(LINEST(OFFSET(AF601,1-$Q$5,0,$Q$5,1),OFFSET(AG601,1-$Q$5,0,$Q$5,9),TRUE,TRUE),1,9),"")</f>
        <v/>
      </c>
      <c r="BA601" s="9">
        <f>IF(AND((ROW()-7)&gt;=$Q$5,(ROW()-6)&lt;=$Q$3),INDEX(LINEST(OFFSET(AF601,1-$Q$5,0,$Q$5,1),OFFSET(AG601,1-$Q$5,0,$Q$5,9),TRUE,TRUE),1,8),"")</f>
        <v/>
      </c>
      <c r="BB601" s="9">
        <f>IF(AND((ROW()-7)&gt;=$Q$5,(ROW()-6)&lt;=$Q$3),INDEX(LINEST(OFFSET(AF601,1-$Q$5,0,$Q$5,1),OFFSET(AG601,1-$Q$5,0,$Q$5,9),TRUE,TRUE),1,7),"")</f>
        <v/>
      </c>
      <c r="BC601" s="9">
        <f>IF(AND((ROW()-7)&gt;=$Q$5,(ROW()-6)&lt;=$Q$3),INDEX(LINEST(OFFSET(AF601,1-$Q$5,0,$Q$5,1),OFFSET(AG601,1-$Q$5,0,$Q$5,9),TRUE,TRUE),1,6),"")</f>
        <v/>
      </c>
      <c r="BD601" s="9">
        <f>IF(AND((ROW()-7)&gt;=$Q$5,(ROW()-6)&lt;=$Q$3),INDEX(LINEST(OFFSET(AF601,1-$Q$5,0,$Q$5,1),OFFSET(AG601,1-$Q$5,0,$Q$5,9),TRUE,TRUE),1,5),"")</f>
        <v/>
      </c>
      <c r="BE601" s="9">
        <f>IF(AND((ROW()-7)&gt;=$Q$5,(ROW()-6)&lt;=$Q$3),INDEX(LINEST(OFFSET(AF601,1-$Q$5,0,$Q$5,1),OFFSET(AG601,1-$Q$5,0,$Q$5,9),TRUE,TRUE),1,4),"")</f>
        <v/>
      </c>
      <c r="BF601" s="9">
        <f>IF(AND((ROW()-7)&gt;=$Q$5,(ROW()-6)&lt;=$Q$3),INDEX(LINEST(OFFSET(AF601,1-$Q$5,0,$Q$5,1),OFFSET(AG601,1-$Q$5,0,$Q$5,9),TRUE,TRUE),1,3),"")</f>
        <v/>
      </c>
      <c r="BG601" s="9">
        <f>IF(AND((ROW()-7)&gt;=$Q$5,(ROW()-6)&lt;=$Q$3),INDEX(LINEST(OFFSET(AF601,1-$Q$5,0,$Q$5,1),OFFSET(AG601,1-$Q$5,0,$Q$5,9),TRUE,TRUE),1,2),"")</f>
        <v/>
      </c>
      <c r="BH601" s="9">
        <f>IF(AND((ROW()-7)&gt;=$Q$5,(ROW()-6)&lt;=$Q$3),INDEX(LINEST(OFFSET(AF601,1-$Q$5,0,$Q$5,1),OFFSET(AG601,1-$Q$5,0,$Q$5,9),TRUE,TRUE),1,1),"")</f>
        <v/>
      </c>
      <c r="BI601" s="10">
        <f>IF(AND((ROW()-7)&gt;=$Q$5,(ROW()-6)&lt;=$Q$3),INDEX(LINEST(OFFSET(AF601,1-$Q$5,0,$Q$5,1),OFFSET(AG601,1-$Q$5,0,$Q$5,9),TRUE,TRUE),3,1),"")</f>
        <v/>
      </c>
      <c r="BL601" s="9">
        <f>IF(AND((ROW()-6)&lt;=$Q$3,ISNUMBER(AY600)),AY600/$Q$4+AZ600*AG601+BA600*AH601+BB600*AI601+BC600*AJ601+BD600*AK601+BE600*AL601+BF600*AM601+BG600*AN601+BH600*AO601,"")</f>
        <v/>
      </c>
      <c r="BM601">
        <f>IF(ISNUMBER(BL601),AVERAGE(OFFSET(AF600,1-$Q$5,0,$Q$5,1)),"")</f>
        <v/>
      </c>
      <c r="BN601">
        <f>IF(ISNUMBER(BL601),(AF601-BL601)^2,"")</f>
        <v/>
      </c>
      <c r="BO601">
        <f>IF(ISNUMBER(BL601),AF601^2,"")</f>
        <v/>
      </c>
      <c r="BP601">
        <f>IF(ISNUMBER(BL601),(AF601-BM601)^2,"")</f>
        <v/>
      </c>
    </row>
    <row r="602">
      <c r="O602">
        <f>IF($R602="","",IF($Q$1="Weekly",INT(($R602-2)/7),IF($Q$1="Quarterly",YEAR($R602)*4+ROUNDUP(MONTH($R602)/3),YEAR($R602)*12+MONTH($R602))))</f>
        <v/>
      </c>
      <c r="P602">
        <f>IF($R602="","",IF($R603="",1,IF($O602&lt;&gt;$O603,1,0)))</f>
        <v/>
      </c>
      <c r="Q602">
        <f>IF($P602=1,SUM($P$7:$P602),"")</f>
        <v/>
      </c>
      <c r="R602">
        <f>IF($A602="","",IF(ISNUMBER($A602),$A602,IFERROR(DATEVALUE($A602),NA())))</f>
        <v/>
      </c>
      <c r="S602" s="7">
        <f>IFERROR(INDEX($R$7:$R$60000,MATCH(ROW()-6,$Q$7:$Q$60000,0)),"")</f>
        <v/>
      </c>
      <c r="T602">
        <f>IFERROR(INDEX($B$7:$B$60000,MATCH(ROW()-6,$Q$7:$Q$60000,0))*1,"")</f>
        <v/>
      </c>
      <c r="U602">
        <f>IFERROR(INDEX($C$7:$C$60000,MATCH(ROW()-6,$Q$7:$Q$60000,0))*1,"")</f>
        <v/>
      </c>
      <c r="V602">
        <f>IFERROR(INDEX($D$7:$D$60000,MATCH(ROW()-6,$Q$7:$Q$60000,0))*1,"")</f>
        <v/>
      </c>
      <c r="W602">
        <f>IFERROR(INDEX($E$7:$E$60000,MATCH(ROW()-6,$Q$7:$Q$60000,0))*1,"")</f>
        <v/>
      </c>
      <c r="X602">
        <f>IFERROR(INDEX($F$7:$F$60000,MATCH(ROW()-6,$Q$7:$Q$60000,0))*1,"")</f>
        <v/>
      </c>
      <c r="Y602">
        <f>IFERROR(INDEX($G$7:$G$60000,MATCH(ROW()-6,$Q$7:$Q$60000,0))*1,"")</f>
        <v/>
      </c>
      <c r="Z602">
        <f>IFERROR(INDEX($H$7:$H$60000,MATCH(ROW()-6,$Q$7:$Q$60000,0))*1,"")</f>
        <v/>
      </c>
      <c r="AA602">
        <f>IFERROR(INDEX($I$7:$I$60000,MATCH(ROW()-6,$Q$7:$Q$60000,0))*1,"")</f>
        <v/>
      </c>
      <c r="AB602">
        <f>IFERROR(INDEX($J$7:$J$60000,MATCH(ROW()-6,$Q$7:$Q$60000,0))*1,"")</f>
        <v/>
      </c>
      <c r="AC602">
        <f>IFERROR(INDEX($K$7:$K$60000,MATCH(ROW()-6,$Q$7:$Q$60000,0))*1,"")</f>
        <v/>
      </c>
      <c r="AF602" s="9">
        <f>IF(OR($S602="",$S601=""),"",IF($B$5="diff",($T602-$T601),LN($T602/$T601)))</f>
        <v/>
      </c>
      <c r="AG602" s="9">
        <f>IF(OR($S602="",$S601=""),"",IF($C$5="diff",(U602-U601),LN(U602/U601)))</f>
        <v/>
      </c>
      <c r="AH602" s="9">
        <f>IF(OR($S602="",$S601=""),"",IF($D$5="diff",(V602-V601),LN(V602/V601)))</f>
        <v/>
      </c>
      <c r="AI602" s="9">
        <f>IF(OR($S602="",$S601=""),"",IF($E$5="diff",(W602-W601),LN(W602/W601)))</f>
        <v/>
      </c>
      <c r="AJ602" s="9">
        <f>IF(OR($S602="",$S601=""),"",IF($F$5="diff",(X602-X601),LN(X602/X601)))</f>
        <v/>
      </c>
      <c r="AK602" s="9">
        <f>IF(OR($S602="",$S601=""),"",IF($G$5="diff",(Y602-Y601),LN(Y602/Y601)))</f>
        <v/>
      </c>
      <c r="AL602" s="9">
        <f>IF(OR($S602="",$S601=""),"",IF($H$5="diff",(Z602-Z601),LN(Z602/Z601)))</f>
        <v/>
      </c>
      <c r="AM602" s="9">
        <f>IF(OR($S602="",$S601=""),"",IF($I$5="diff",(AA602-AA601),LN(AA602/AA601)))</f>
        <v/>
      </c>
      <c r="AN602" s="9">
        <f>IF(OR($S602="",$S601=""),"",IF($J$5="diff",(AB602-AB601),LN(AB602/AB601)))</f>
        <v/>
      </c>
      <c r="AO602" s="9">
        <f>IF(OR($S602="",$S601=""),"",IF($K$5="diff",(AC602-AC601),LN(AC602/AC601)))</f>
        <v/>
      </c>
      <c r="AR602" s="9">
        <f>IF($AF602="","",$AU$13+$AU$4*AG602+$AU$5*AH602+$AU$6*AI602+$AU$7*AJ602+$AU$8*AK602+$AU$9*AL602+$AU$10*AM602+$AU$11*AN602+$AU$12*AO602)</f>
        <v/>
      </c>
      <c r="AY602" s="10">
        <f>IF(AND((ROW()-7)&gt;=$Q$5,(ROW()-6)&lt;=$Q$3),INDEX(LINEST(OFFSET(AF602,1-$Q$5,0,$Q$5,1),OFFSET(AG602,1-$Q$5,0,$Q$5,9),TRUE,TRUE),1,10)*$Q$4,"")</f>
        <v/>
      </c>
      <c r="AZ602" s="9">
        <f>IF(AND((ROW()-7)&gt;=$Q$5,(ROW()-6)&lt;=$Q$3),INDEX(LINEST(OFFSET(AF602,1-$Q$5,0,$Q$5,1),OFFSET(AG602,1-$Q$5,0,$Q$5,9),TRUE,TRUE),1,9),"")</f>
        <v/>
      </c>
      <c r="BA602" s="9">
        <f>IF(AND((ROW()-7)&gt;=$Q$5,(ROW()-6)&lt;=$Q$3),INDEX(LINEST(OFFSET(AF602,1-$Q$5,0,$Q$5,1),OFFSET(AG602,1-$Q$5,0,$Q$5,9),TRUE,TRUE),1,8),"")</f>
        <v/>
      </c>
      <c r="BB602" s="9">
        <f>IF(AND((ROW()-7)&gt;=$Q$5,(ROW()-6)&lt;=$Q$3),INDEX(LINEST(OFFSET(AF602,1-$Q$5,0,$Q$5,1),OFFSET(AG602,1-$Q$5,0,$Q$5,9),TRUE,TRUE),1,7),"")</f>
        <v/>
      </c>
      <c r="BC602" s="9">
        <f>IF(AND((ROW()-7)&gt;=$Q$5,(ROW()-6)&lt;=$Q$3),INDEX(LINEST(OFFSET(AF602,1-$Q$5,0,$Q$5,1),OFFSET(AG602,1-$Q$5,0,$Q$5,9),TRUE,TRUE),1,6),"")</f>
        <v/>
      </c>
      <c r="BD602" s="9">
        <f>IF(AND((ROW()-7)&gt;=$Q$5,(ROW()-6)&lt;=$Q$3),INDEX(LINEST(OFFSET(AF602,1-$Q$5,0,$Q$5,1),OFFSET(AG602,1-$Q$5,0,$Q$5,9),TRUE,TRUE),1,5),"")</f>
        <v/>
      </c>
      <c r="BE602" s="9">
        <f>IF(AND((ROW()-7)&gt;=$Q$5,(ROW()-6)&lt;=$Q$3),INDEX(LINEST(OFFSET(AF602,1-$Q$5,0,$Q$5,1),OFFSET(AG602,1-$Q$5,0,$Q$5,9),TRUE,TRUE),1,4),"")</f>
        <v/>
      </c>
      <c r="BF602" s="9">
        <f>IF(AND((ROW()-7)&gt;=$Q$5,(ROW()-6)&lt;=$Q$3),INDEX(LINEST(OFFSET(AF602,1-$Q$5,0,$Q$5,1),OFFSET(AG602,1-$Q$5,0,$Q$5,9),TRUE,TRUE),1,3),"")</f>
        <v/>
      </c>
      <c r="BG602" s="9">
        <f>IF(AND((ROW()-7)&gt;=$Q$5,(ROW()-6)&lt;=$Q$3),INDEX(LINEST(OFFSET(AF602,1-$Q$5,0,$Q$5,1),OFFSET(AG602,1-$Q$5,0,$Q$5,9),TRUE,TRUE),1,2),"")</f>
        <v/>
      </c>
      <c r="BH602" s="9">
        <f>IF(AND((ROW()-7)&gt;=$Q$5,(ROW()-6)&lt;=$Q$3),INDEX(LINEST(OFFSET(AF602,1-$Q$5,0,$Q$5,1),OFFSET(AG602,1-$Q$5,0,$Q$5,9),TRUE,TRUE),1,1),"")</f>
        <v/>
      </c>
      <c r="BI602" s="10">
        <f>IF(AND((ROW()-7)&gt;=$Q$5,(ROW()-6)&lt;=$Q$3),INDEX(LINEST(OFFSET(AF602,1-$Q$5,0,$Q$5,1),OFFSET(AG602,1-$Q$5,0,$Q$5,9),TRUE,TRUE),3,1),"")</f>
        <v/>
      </c>
      <c r="BL602" s="9">
        <f>IF(AND((ROW()-6)&lt;=$Q$3,ISNUMBER(AY601)),AY601/$Q$4+AZ601*AG602+BA601*AH602+BB601*AI602+BC601*AJ602+BD601*AK602+BE601*AL602+BF601*AM602+BG601*AN602+BH601*AO602,"")</f>
        <v/>
      </c>
      <c r="BM602">
        <f>IF(ISNUMBER(BL602),AVERAGE(OFFSET(AF601,1-$Q$5,0,$Q$5,1)),"")</f>
        <v/>
      </c>
      <c r="BN602">
        <f>IF(ISNUMBER(BL602),(AF602-BL602)^2,"")</f>
        <v/>
      </c>
      <c r="BO602">
        <f>IF(ISNUMBER(BL602),AF602^2,"")</f>
        <v/>
      </c>
      <c r="BP602">
        <f>IF(ISNUMBER(BL602),(AF602-BM602)^2,"")</f>
        <v/>
      </c>
    </row>
    <row r="603">
      <c r="O603">
        <f>IF($R603="","",IF($Q$1="Weekly",INT(($R603-2)/7),IF($Q$1="Quarterly",YEAR($R603)*4+ROUNDUP(MONTH($R603)/3),YEAR($R603)*12+MONTH($R603))))</f>
        <v/>
      </c>
      <c r="P603">
        <f>IF($R603="","",IF($R604="",1,IF($O603&lt;&gt;$O604,1,0)))</f>
        <v/>
      </c>
      <c r="Q603">
        <f>IF($P603=1,SUM($P$7:$P603),"")</f>
        <v/>
      </c>
      <c r="R603">
        <f>IF($A603="","",IF(ISNUMBER($A603),$A603,IFERROR(DATEVALUE($A603),NA())))</f>
        <v/>
      </c>
      <c r="S603" s="7">
        <f>IFERROR(INDEX($R$7:$R$60000,MATCH(ROW()-6,$Q$7:$Q$60000,0)),"")</f>
        <v/>
      </c>
      <c r="T603">
        <f>IFERROR(INDEX($B$7:$B$60000,MATCH(ROW()-6,$Q$7:$Q$60000,0))*1,"")</f>
        <v/>
      </c>
      <c r="U603">
        <f>IFERROR(INDEX($C$7:$C$60000,MATCH(ROW()-6,$Q$7:$Q$60000,0))*1,"")</f>
        <v/>
      </c>
      <c r="V603">
        <f>IFERROR(INDEX($D$7:$D$60000,MATCH(ROW()-6,$Q$7:$Q$60000,0))*1,"")</f>
        <v/>
      </c>
      <c r="W603">
        <f>IFERROR(INDEX($E$7:$E$60000,MATCH(ROW()-6,$Q$7:$Q$60000,0))*1,"")</f>
        <v/>
      </c>
      <c r="X603">
        <f>IFERROR(INDEX($F$7:$F$60000,MATCH(ROW()-6,$Q$7:$Q$60000,0))*1,"")</f>
        <v/>
      </c>
      <c r="Y603">
        <f>IFERROR(INDEX($G$7:$G$60000,MATCH(ROW()-6,$Q$7:$Q$60000,0))*1,"")</f>
        <v/>
      </c>
      <c r="Z603">
        <f>IFERROR(INDEX($H$7:$H$60000,MATCH(ROW()-6,$Q$7:$Q$60000,0))*1,"")</f>
        <v/>
      </c>
      <c r="AA603">
        <f>IFERROR(INDEX($I$7:$I$60000,MATCH(ROW()-6,$Q$7:$Q$60000,0))*1,"")</f>
        <v/>
      </c>
      <c r="AB603">
        <f>IFERROR(INDEX($J$7:$J$60000,MATCH(ROW()-6,$Q$7:$Q$60000,0))*1,"")</f>
        <v/>
      </c>
      <c r="AC603">
        <f>IFERROR(INDEX($K$7:$K$60000,MATCH(ROW()-6,$Q$7:$Q$60000,0))*1,"")</f>
        <v/>
      </c>
      <c r="AF603" s="9">
        <f>IF(OR($S603="",$S602=""),"",IF($B$5="diff",($T603-$T602),LN($T603/$T602)))</f>
        <v/>
      </c>
      <c r="AG603" s="9">
        <f>IF(OR($S603="",$S602=""),"",IF($C$5="diff",(U603-U602),LN(U603/U602)))</f>
        <v/>
      </c>
      <c r="AH603" s="9">
        <f>IF(OR($S603="",$S602=""),"",IF($D$5="diff",(V603-V602),LN(V603/V602)))</f>
        <v/>
      </c>
      <c r="AI603" s="9">
        <f>IF(OR($S603="",$S602=""),"",IF($E$5="diff",(W603-W602),LN(W603/W602)))</f>
        <v/>
      </c>
      <c r="AJ603" s="9">
        <f>IF(OR($S603="",$S602=""),"",IF($F$5="diff",(X603-X602),LN(X603/X602)))</f>
        <v/>
      </c>
      <c r="AK603" s="9">
        <f>IF(OR($S603="",$S602=""),"",IF($G$5="diff",(Y603-Y602),LN(Y603/Y602)))</f>
        <v/>
      </c>
      <c r="AL603" s="9">
        <f>IF(OR($S603="",$S602=""),"",IF($H$5="diff",(Z603-Z602),LN(Z603/Z602)))</f>
        <v/>
      </c>
      <c r="AM603" s="9">
        <f>IF(OR($S603="",$S602=""),"",IF($I$5="diff",(AA603-AA602),LN(AA603/AA602)))</f>
        <v/>
      </c>
      <c r="AN603" s="9">
        <f>IF(OR($S603="",$S602=""),"",IF($J$5="diff",(AB603-AB602),LN(AB603/AB602)))</f>
        <v/>
      </c>
      <c r="AO603" s="9">
        <f>IF(OR($S603="",$S602=""),"",IF($K$5="diff",(AC603-AC602),LN(AC603/AC602)))</f>
        <v/>
      </c>
      <c r="AR603" s="9">
        <f>IF($AF603="","",$AU$13+$AU$4*AG603+$AU$5*AH603+$AU$6*AI603+$AU$7*AJ603+$AU$8*AK603+$AU$9*AL603+$AU$10*AM603+$AU$11*AN603+$AU$12*AO603)</f>
        <v/>
      </c>
      <c r="AY603" s="10">
        <f>IF(AND((ROW()-7)&gt;=$Q$5,(ROW()-6)&lt;=$Q$3),INDEX(LINEST(OFFSET(AF603,1-$Q$5,0,$Q$5,1),OFFSET(AG603,1-$Q$5,0,$Q$5,9),TRUE,TRUE),1,10)*$Q$4,"")</f>
        <v/>
      </c>
      <c r="AZ603" s="9">
        <f>IF(AND((ROW()-7)&gt;=$Q$5,(ROW()-6)&lt;=$Q$3),INDEX(LINEST(OFFSET(AF603,1-$Q$5,0,$Q$5,1),OFFSET(AG603,1-$Q$5,0,$Q$5,9),TRUE,TRUE),1,9),"")</f>
        <v/>
      </c>
      <c r="BA603" s="9">
        <f>IF(AND((ROW()-7)&gt;=$Q$5,(ROW()-6)&lt;=$Q$3),INDEX(LINEST(OFFSET(AF603,1-$Q$5,0,$Q$5,1),OFFSET(AG603,1-$Q$5,0,$Q$5,9),TRUE,TRUE),1,8),"")</f>
        <v/>
      </c>
      <c r="BB603" s="9">
        <f>IF(AND((ROW()-7)&gt;=$Q$5,(ROW()-6)&lt;=$Q$3),INDEX(LINEST(OFFSET(AF603,1-$Q$5,0,$Q$5,1),OFFSET(AG603,1-$Q$5,0,$Q$5,9),TRUE,TRUE),1,7),"")</f>
        <v/>
      </c>
      <c r="BC603" s="9">
        <f>IF(AND((ROW()-7)&gt;=$Q$5,(ROW()-6)&lt;=$Q$3),INDEX(LINEST(OFFSET(AF603,1-$Q$5,0,$Q$5,1),OFFSET(AG603,1-$Q$5,0,$Q$5,9),TRUE,TRUE),1,6),"")</f>
        <v/>
      </c>
      <c r="BD603" s="9">
        <f>IF(AND((ROW()-7)&gt;=$Q$5,(ROW()-6)&lt;=$Q$3),INDEX(LINEST(OFFSET(AF603,1-$Q$5,0,$Q$5,1),OFFSET(AG603,1-$Q$5,0,$Q$5,9),TRUE,TRUE),1,5),"")</f>
        <v/>
      </c>
      <c r="BE603" s="9">
        <f>IF(AND((ROW()-7)&gt;=$Q$5,(ROW()-6)&lt;=$Q$3),INDEX(LINEST(OFFSET(AF603,1-$Q$5,0,$Q$5,1),OFFSET(AG603,1-$Q$5,0,$Q$5,9),TRUE,TRUE),1,4),"")</f>
        <v/>
      </c>
      <c r="BF603" s="9">
        <f>IF(AND((ROW()-7)&gt;=$Q$5,(ROW()-6)&lt;=$Q$3),INDEX(LINEST(OFFSET(AF603,1-$Q$5,0,$Q$5,1),OFFSET(AG603,1-$Q$5,0,$Q$5,9),TRUE,TRUE),1,3),"")</f>
        <v/>
      </c>
      <c r="BG603" s="9">
        <f>IF(AND((ROW()-7)&gt;=$Q$5,(ROW()-6)&lt;=$Q$3),INDEX(LINEST(OFFSET(AF603,1-$Q$5,0,$Q$5,1),OFFSET(AG603,1-$Q$5,0,$Q$5,9),TRUE,TRUE),1,2),"")</f>
        <v/>
      </c>
      <c r="BH603" s="9">
        <f>IF(AND((ROW()-7)&gt;=$Q$5,(ROW()-6)&lt;=$Q$3),INDEX(LINEST(OFFSET(AF603,1-$Q$5,0,$Q$5,1),OFFSET(AG603,1-$Q$5,0,$Q$5,9),TRUE,TRUE),1,1),"")</f>
        <v/>
      </c>
      <c r="BI603" s="10">
        <f>IF(AND((ROW()-7)&gt;=$Q$5,(ROW()-6)&lt;=$Q$3),INDEX(LINEST(OFFSET(AF603,1-$Q$5,0,$Q$5,1),OFFSET(AG603,1-$Q$5,0,$Q$5,9),TRUE,TRUE),3,1),"")</f>
        <v/>
      </c>
      <c r="BL603" s="9">
        <f>IF(AND((ROW()-6)&lt;=$Q$3,ISNUMBER(AY602)),AY602/$Q$4+AZ602*AG603+BA602*AH603+BB602*AI603+BC602*AJ603+BD602*AK603+BE602*AL603+BF602*AM603+BG602*AN603+BH602*AO603,"")</f>
        <v/>
      </c>
      <c r="BM603">
        <f>IF(ISNUMBER(BL603),AVERAGE(OFFSET(AF602,1-$Q$5,0,$Q$5,1)),"")</f>
        <v/>
      </c>
      <c r="BN603">
        <f>IF(ISNUMBER(BL603),(AF603-BL603)^2,"")</f>
        <v/>
      </c>
      <c r="BO603">
        <f>IF(ISNUMBER(BL603),AF603^2,"")</f>
        <v/>
      </c>
      <c r="BP603">
        <f>IF(ISNUMBER(BL603),(AF603-BM603)^2,"")</f>
        <v/>
      </c>
    </row>
    <row r="604">
      <c r="O604">
        <f>IF($R604="","",IF($Q$1="Weekly",INT(($R604-2)/7),IF($Q$1="Quarterly",YEAR($R604)*4+ROUNDUP(MONTH($R604)/3),YEAR($R604)*12+MONTH($R604))))</f>
        <v/>
      </c>
      <c r="P604">
        <f>IF($R604="","",IF($R605="",1,IF($O604&lt;&gt;$O605,1,0)))</f>
        <v/>
      </c>
      <c r="Q604">
        <f>IF($P604=1,SUM($P$7:$P604),"")</f>
        <v/>
      </c>
      <c r="R604">
        <f>IF($A604="","",IF(ISNUMBER($A604),$A604,IFERROR(DATEVALUE($A604),NA())))</f>
        <v/>
      </c>
      <c r="S604" s="7">
        <f>IFERROR(INDEX($R$7:$R$60000,MATCH(ROW()-6,$Q$7:$Q$60000,0)),"")</f>
        <v/>
      </c>
      <c r="T604">
        <f>IFERROR(INDEX($B$7:$B$60000,MATCH(ROW()-6,$Q$7:$Q$60000,0))*1,"")</f>
        <v/>
      </c>
      <c r="U604">
        <f>IFERROR(INDEX($C$7:$C$60000,MATCH(ROW()-6,$Q$7:$Q$60000,0))*1,"")</f>
        <v/>
      </c>
      <c r="V604">
        <f>IFERROR(INDEX($D$7:$D$60000,MATCH(ROW()-6,$Q$7:$Q$60000,0))*1,"")</f>
        <v/>
      </c>
      <c r="W604">
        <f>IFERROR(INDEX($E$7:$E$60000,MATCH(ROW()-6,$Q$7:$Q$60000,0))*1,"")</f>
        <v/>
      </c>
      <c r="X604">
        <f>IFERROR(INDEX($F$7:$F$60000,MATCH(ROW()-6,$Q$7:$Q$60000,0))*1,"")</f>
        <v/>
      </c>
      <c r="Y604">
        <f>IFERROR(INDEX($G$7:$G$60000,MATCH(ROW()-6,$Q$7:$Q$60000,0))*1,"")</f>
        <v/>
      </c>
      <c r="Z604">
        <f>IFERROR(INDEX($H$7:$H$60000,MATCH(ROW()-6,$Q$7:$Q$60000,0))*1,"")</f>
        <v/>
      </c>
      <c r="AA604">
        <f>IFERROR(INDEX($I$7:$I$60000,MATCH(ROW()-6,$Q$7:$Q$60000,0))*1,"")</f>
        <v/>
      </c>
      <c r="AB604">
        <f>IFERROR(INDEX($J$7:$J$60000,MATCH(ROW()-6,$Q$7:$Q$60000,0))*1,"")</f>
        <v/>
      </c>
      <c r="AC604">
        <f>IFERROR(INDEX($K$7:$K$60000,MATCH(ROW()-6,$Q$7:$Q$60000,0))*1,"")</f>
        <v/>
      </c>
      <c r="AF604" s="9">
        <f>IF(OR($S604="",$S603=""),"",IF($B$5="diff",($T604-$T603),LN($T604/$T603)))</f>
        <v/>
      </c>
      <c r="AG604" s="9">
        <f>IF(OR($S604="",$S603=""),"",IF($C$5="diff",(U604-U603),LN(U604/U603)))</f>
        <v/>
      </c>
      <c r="AH604" s="9">
        <f>IF(OR($S604="",$S603=""),"",IF($D$5="diff",(V604-V603),LN(V604/V603)))</f>
        <v/>
      </c>
      <c r="AI604" s="9">
        <f>IF(OR($S604="",$S603=""),"",IF($E$5="diff",(W604-W603),LN(W604/W603)))</f>
        <v/>
      </c>
      <c r="AJ604" s="9">
        <f>IF(OR($S604="",$S603=""),"",IF($F$5="diff",(X604-X603),LN(X604/X603)))</f>
        <v/>
      </c>
      <c r="AK604" s="9">
        <f>IF(OR($S604="",$S603=""),"",IF($G$5="diff",(Y604-Y603),LN(Y604/Y603)))</f>
        <v/>
      </c>
      <c r="AL604" s="9">
        <f>IF(OR($S604="",$S603=""),"",IF($H$5="diff",(Z604-Z603),LN(Z604/Z603)))</f>
        <v/>
      </c>
      <c r="AM604" s="9">
        <f>IF(OR($S604="",$S603=""),"",IF($I$5="diff",(AA604-AA603),LN(AA604/AA603)))</f>
        <v/>
      </c>
      <c r="AN604" s="9">
        <f>IF(OR($S604="",$S603=""),"",IF($J$5="diff",(AB604-AB603),LN(AB604/AB603)))</f>
        <v/>
      </c>
      <c r="AO604" s="9">
        <f>IF(OR($S604="",$S603=""),"",IF($K$5="diff",(AC604-AC603),LN(AC604/AC603)))</f>
        <v/>
      </c>
      <c r="AR604" s="9">
        <f>IF($AF604="","",$AU$13+$AU$4*AG604+$AU$5*AH604+$AU$6*AI604+$AU$7*AJ604+$AU$8*AK604+$AU$9*AL604+$AU$10*AM604+$AU$11*AN604+$AU$12*AO604)</f>
        <v/>
      </c>
      <c r="AY604" s="10">
        <f>IF(AND((ROW()-7)&gt;=$Q$5,(ROW()-6)&lt;=$Q$3),INDEX(LINEST(OFFSET(AF604,1-$Q$5,0,$Q$5,1),OFFSET(AG604,1-$Q$5,0,$Q$5,9),TRUE,TRUE),1,10)*$Q$4,"")</f>
        <v/>
      </c>
      <c r="AZ604" s="9">
        <f>IF(AND((ROW()-7)&gt;=$Q$5,(ROW()-6)&lt;=$Q$3),INDEX(LINEST(OFFSET(AF604,1-$Q$5,0,$Q$5,1),OFFSET(AG604,1-$Q$5,0,$Q$5,9),TRUE,TRUE),1,9),"")</f>
        <v/>
      </c>
      <c r="BA604" s="9">
        <f>IF(AND((ROW()-7)&gt;=$Q$5,(ROW()-6)&lt;=$Q$3),INDEX(LINEST(OFFSET(AF604,1-$Q$5,0,$Q$5,1),OFFSET(AG604,1-$Q$5,0,$Q$5,9),TRUE,TRUE),1,8),"")</f>
        <v/>
      </c>
      <c r="BB604" s="9">
        <f>IF(AND((ROW()-7)&gt;=$Q$5,(ROW()-6)&lt;=$Q$3),INDEX(LINEST(OFFSET(AF604,1-$Q$5,0,$Q$5,1),OFFSET(AG604,1-$Q$5,0,$Q$5,9),TRUE,TRUE),1,7),"")</f>
        <v/>
      </c>
      <c r="BC604" s="9">
        <f>IF(AND((ROW()-7)&gt;=$Q$5,(ROW()-6)&lt;=$Q$3),INDEX(LINEST(OFFSET(AF604,1-$Q$5,0,$Q$5,1),OFFSET(AG604,1-$Q$5,0,$Q$5,9),TRUE,TRUE),1,6),"")</f>
        <v/>
      </c>
      <c r="BD604" s="9">
        <f>IF(AND((ROW()-7)&gt;=$Q$5,(ROW()-6)&lt;=$Q$3),INDEX(LINEST(OFFSET(AF604,1-$Q$5,0,$Q$5,1),OFFSET(AG604,1-$Q$5,0,$Q$5,9),TRUE,TRUE),1,5),"")</f>
        <v/>
      </c>
      <c r="BE604" s="9">
        <f>IF(AND((ROW()-7)&gt;=$Q$5,(ROW()-6)&lt;=$Q$3),INDEX(LINEST(OFFSET(AF604,1-$Q$5,0,$Q$5,1),OFFSET(AG604,1-$Q$5,0,$Q$5,9),TRUE,TRUE),1,4),"")</f>
        <v/>
      </c>
      <c r="BF604" s="9">
        <f>IF(AND((ROW()-7)&gt;=$Q$5,(ROW()-6)&lt;=$Q$3),INDEX(LINEST(OFFSET(AF604,1-$Q$5,0,$Q$5,1),OFFSET(AG604,1-$Q$5,0,$Q$5,9),TRUE,TRUE),1,3),"")</f>
        <v/>
      </c>
      <c r="BG604" s="9">
        <f>IF(AND((ROW()-7)&gt;=$Q$5,(ROW()-6)&lt;=$Q$3),INDEX(LINEST(OFFSET(AF604,1-$Q$5,0,$Q$5,1),OFFSET(AG604,1-$Q$5,0,$Q$5,9),TRUE,TRUE),1,2),"")</f>
        <v/>
      </c>
      <c r="BH604" s="9">
        <f>IF(AND((ROW()-7)&gt;=$Q$5,(ROW()-6)&lt;=$Q$3),INDEX(LINEST(OFFSET(AF604,1-$Q$5,0,$Q$5,1),OFFSET(AG604,1-$Q$5,0,$Q$5,9),TRUE,TRUE),1,1),"")</f>
        <v/>
      </c>
      <c r="BI604" s="10">
        <f>IF(AND((ROW()-7)&gt;=$Q$5,(ROW()-6)&lt;=$Q$3),INDEX(LINEST(OFFSET(AF604,1-$Q$5,0,$Q$5,1),OFFSET(AG604,1-$Q$5,0,$Q$5,9),TRUE,TRUE),3,1),"")</f>
        <v/>
      </c>
      <c r="BL604" s="9">
        <f>IF(AND((ROW()-6)&lt;=$Q$3,ISNUMBER(AY603)),AY603/$Q$4+AZ603*AG604+BA603*AH604+BB603*AI604+BC603*AJ604+BD603*AK604+BE603*AL604+BF603*AM604+BG603*AN604+BH603*AO604,"")</f>
        <v/>
      </c>
      <c r="BM604">
        <f>IF(ISNUMBER(BL604),AVERAGE(OFFSET(AF603,1-$Q$5,0,$Q$5,1)),"")</f>
        <v/>
      </c>
      <c r="BN604">
        <f>IF(ISNUMBER(BL604),(AF604-BL604)^2,"")</f>
        <v/>
      </c>
      <c r="BO604">
        <f>IF(ISNUMBER(BL604),AF604^2,"")</f>
        <v/>
      </c>
      <c r="BP604">
        <f>IF(ISNUMBER(BL604),(AF604-BM604)^2,"")</f>
        <v/>
      </c>
    </row>
    <row r="605">
      <c r="O605">
        <f>IF($R605="","",IF($Q$1="Weekly",INT(($R605-2)/7),IF($Q$1="Quarterly",YEAR($R605)*4+ROUNDUP(MONTH($R605)/3),YEAR($R605)*12+MONTH($R605))))</f>
        <v/>
      </c>
      <c r="P605">
        <f>IF($R605="","",IF($R606="",1,IF($O605&lt;&gt;$O606,1,0)))</f>
        <v/>
      </c>
      <c r="Q605">
        <f>IF($P605=1,SUM($P$7:$P605),"")</f>
        <v/>
      </c>
      <c r="R605">
        <f>IF($A605="","",IF(ISNUMBER($A605),$A605,IFERROR(DATEVALUE($A605),NA())))</f>
        <v/>
      </c>
      <c r="S605" s="7">
        <f>IFERROR(INDEX($R$7:$R$60000,MATCH(ROW()-6,$Q$7:$Q$60000,0)),"")</f>
        <v/>
      </c>
      <c r="T605">
        <f>IFERROR(INDEX($B$7:$B$60000,MATCH(ROW()-6,$Q$7:$Q$60000,0))*1,"")</f>
        <v/>
      </c>
      <c r="U605">
        <f>IFERROR(INDEX($C$7:$C$60000,MATCH(ROW()-6,$Q$7:$Q$60000,0))*1,"")</f>
        <v/>
      </c>
      <c r="V605">
        <f>IFERROR(INDEX($D$7:$D$60000,MATCH(ROW()-6,$Q$7:$Q$60000,0))*1,"")</f>
        <v/>
      </c>
      <c r="W605">
        <f>IFERROR(INDEX($E$7:$E$60000,MATCH(ROW()-6,$Q$7:$Q$60000,0))*1,"")</f>
        <v/>
      </c>
      <c r="X605">
        <f>IFERROR(INDEX($F$7:$F$60000,MATCH(ROW()-6,$Q$7:$Q$60000,0))*1,"")</f>
        <v/>
      </c>
      <c r="Y605">
        <f>IFERROR(INDEX($G$7:$G$60000,MATCH(ROW()-6,$Q$7:$Q$60000,0))*1,"")</f>
        <v/>
      </c>
      <c r="Z605">
        <f>IFERROR(INDEX($H$7:$H$60000,MATCH(ROW()-6,$Q$7:$Q$60000,0))*1,"")</f>
        <v/>
      </c>
      <c r="AA605">
        <f>IFERROR(INDEX($I$7:$I$60000,MATCH(ROW()-6,$Q$7:$Q$60000,0))*1,"")</f>
        <v/>
      </c>
      <c r="AB605">
        <f>IFERROR(INDEX($J$7:$J$60000,MATCH(ROW()-6,$Q$7:$Q$60000,0))*1,"")</f>
        <v/>
      </c>
      <c r="AC605">
        <f>IFERROR(INDEX($K$7:$K$60000,MATCH(ROW()-6,$Q$7:$Q$60000,0))*1,"")</f>
        <v/>
      </c>
      <c r="AF605" s="9">
        <f>IF(OR($S605="",$S604=""),"",IF($B$5="diff",($T605-$T604),LN($T605/$T604)))</f>
        <v/>
      </c>
      <c r="AG605" s="9">
        <f>IF(OR($S605="",$S604=""),"",IF($C$5="diff",(U605-U604),LN(U605/U604)))</f>
        <v/>
      </c>
      <c r="AH605" s="9">
        <f>IF(OR($S605="",$S604=""),"",IF($D$5="diff",(V605-V604),LN(V605/V604)))</f>
        <v/>
      </c>
      <c r="AI605" s="9">
        <f>IF(OR($S605="",$S604=""),"",IF($E$5="diff",(W605-W604),LN(W605/W604)))</f>
        <v/>
      </c>
      <c r="AJ605" s="9">
        <f>IF(OR($S605="",$S604=""),"",IF($F$5="diff",(X605-X604),LN(X605/X604)))</f>
        <v/>
      </c>
      <c r="AK605" s="9">
        <f>IF(OR($S605="",$S604=""),"",IF($G$5="diff",(Y605-Y604),LN(Y605/Y604)))</f>
        <v/>
      </c>
      <c r="AL605" s="9">
        <f>IF(OR($S605="",$S604=""),"",IF($H$5="diff",(Z605-Z604),LN(Z605/Z604)))</f>
        <v/>
      </c>
      <c r="AM605" s="9">
        <f>IF(OR($S605="",$S604=""),"",IF($I$5="diff",(AA605-AA604),LN(AA605/AA604)))</f>
        <v/>
      </c>
      <c r="AN605" s="9">
        <f>IF(OR($S605="",$S604=""),"",IF($J$5="diff",(AB605-AB604),LN(AB605/AB604)))</f>
        <v/>
      </c>
      <c r="AO605" s="9">
        <f>IF(OR($S605="",$S604=""),"",IF($K$5="diff",(AC605-AC604),LN(AC605/AC604)))</f>
        <v/>
      </c>
      <c r="AR605" s="9">
        <f>IF($AF605="","",$AU$13+$AU$4*AG605+$AU$5*AH605+$AU$6*AI605+$AU$7*AJ605+$AU$8*AK605+$AU$9*AL605+$AU$10*AM605+$AU$11*AN605+$AU$12*AO605)</f>
        <v/>
      </c>
      <c r="AY605" s="10">
        <f>IF(AND((ROW()-7)&gt;=$Q$5,(ROW()-6)&lt;=$Q$3),INDEX(LINEST(OFFSET(AF605,1-$Q$5,0,$Q$5,1),OFFSET(AG605,1-$Q$5,0,$Q$5,9),TRUE,TRUE),1,10)*$Q$4,"")</f>
        <v/>
      </c>
      <c r="AZ605" s="9">
        <f>IF(AND((ROW()-7)&gt;=$Q$5,(ROW()-6)&lt;=$Q$3),INDEX(LINEST(OFFSET(AF605,1-$Q$5,0,$Q$5,1),OFFSET(AG605,1-$Q$5,0,$Q$5,9),TRUE,TRUE),1,9),"")</f>
        <v/>
      </c>
      <c r="BA605" s="9">
        <f>IF(AND((ROW()-7)&gt;=$Q$5,(ROW()-6)&lt;=$Q$3),INDEX(LINEST(OFFSET(AF605,1-$Q$5,0,$Q$5,1),OFFSET(AG605,1-$Q$5,0,$Q$5,9),TRUE,TRUE),1,8),"")</f>
        <v/>
      </c>
      <c r="BB605" s="9">
        <f>IF(AND((ROW()-7)&gt;=$Q$5,(ROW()-6)&lt;=$Q$3),INDEX(LINEST(OFFSET(AF605,1-$Q$5,0,$Q$5,1),OFFSET(AG605,1-$Q$5,0,$Q$5,9),TRUE,TRUE),1,7),"")</f>
        <v/>
      </c>
      <c r="BC605" s="9">
        <f>IF(AND((ROW()-7)&gt;=$Q$5,(ROW()-6)&lt;=$Q$3),INDEX(LINEST(OFFSET(AF605,1-$Q$5,0,$Q$5,1),OFFSET(AG605,1-$Q$5,0,$Q$5,9),TRUE,TRUE),1,6),"")</f>
        <v/>
      </c>
      <c r="BD605" s="9">
        <f>IF(AND((ROW()-7)&gt;=$Q$5,(ROW()-6)&lt;=$Q$3),INDEX(LINEST(OFFSET(AF605,1-$Q$5,0,$Q$5,1),OFFSET(AG605,1-$Q$5,0,$Q$5,9),TRUE,TRUE),1,5),"")</f>
        <v/>
      </c>
      <c r="BE605" s="9">
        <f>IF(AND((ROW()-7)&gt;=$Q$5,(ROW()-6)&lt;=$Q$3),INDEX(LINEST(OFFSET(AF605,1-$Q$5,0,$Q$5,1),OFFSET(AG605,1-$Q$5,0,$Q$5,9),TRUE,TRUE),1,4),"")</f>
        <v/>
      </c>
      <c r="BF605" s="9">
        <f>IF(AND((ROW()-7)&gt;=$Q$5,(ROW()-6)&lt;=$Q$3),INDEX(LINEST(OFFSET(AF605,1-$Q$5,0,$Q$5,1),OFFSET(AG605,1-$Q$5,0,$Q$5,9),TRUE,TRUE),1,3),"")</f>
        <v/>
      </c>
      <c r="BG605" s="9">
        <f>IF(AND((ROW()-7)&gt;=$Q$5,(ROW()-6)&lt;=$Q$3),INDEX(LINEST(OFFSET(AF605,1-$Q$5,0,$Q$5,1),OFFSET(AG605,1-$Q$5,0,$Q$5,9),TRUE,TRUE),1,2),"")</f>
        <v/>
      </c>
      <c r="BH605" s="9">
        <f>IF(AND((ROW()-7)&gt;=$Q$5,(ROW()-6)&lt;=$Q$3),INDEX(LINEST(OFFSET(AF605,1-$Q$5,0,$Q$5,1),OFFSET(AG605,1-$Q$5,0,$Q$5,9),TRUE,TRUE),1,1),"")</f>
        <v/>
      </c>
      <c r="BI605" s="10">
        <f>IF(AND((ROW()-7)&gt;=$Q$5,(ROW()-6)&lt;=$Q$3),INDEX(LINEST(OFFSET(AF605,1-$Q$5,0,$Q$5,1),OFFSET(AG605,1-$Q$5,0,$Q$5,9),TRUE,TRUE),3,1),"")</f>
        <v/>
      </c>
      <c r="BL605" s="9">
        <f>IF(AND((ROW()-6)&lt;=$Q$3,ISNUMBER(AY604)),AY604/$Q$4+AZ604*AG605+BA604*AH605+BB604*AI605+BC604*AJ605+BD604*AK605+BE604*AL605+BF604*AM605+BG604*AN605+BH604*AO605,"")</f>
        <v/>
      </c>
      <c r="BM605">
        <f>IF(ISNUMBER(BL605),AVERAGE(OFFSET(AF604,1-$Q$5,0,$Q$5,1)),"")</f>
        <v/>
      </c>
      <c r="BN605">
        <f>IF(ISNUMBER(BL605),(AF605-BL605)^2,"")</f>
        <v/>
      </c>
      <c r="BO605">
        <f>IF(ISNUMBER(BL605),AF605^2,"")</f>
        <v/>
      </c>
      <c r="BP605">
        <f>IF(ISNUMBER(BL605),(AF605-BM605)^2,"")</f>
        <v/>
      </c>
    </row>
    <row r="606">
      <c r="O606">
        <f>IF($R606="","",IF($Q$1="Weekly",INT(($R606-2)/7),IF($Q$1="Quarterly",YEAR($R606)*4+ROUNDUP(MONTH($R606)/3),YEAR($R606)*12+MONTH($R606))))</f>
        <v/>
      </c>
      <c r="P606">
        <f>IF($R606="","",IF($R607="",1,IF($O606&lt;&gt;$O607,1,0)))</f>
        <v/>
      </c>
      <c r="Q606">
        <f>IF($P606=1,SUM($P$7:$P606),"")</f>
        <v/>
      </c>
      <c r="R606">
        <f>IF($A606="","",IF(ISNUMBER($A606),$A606,IFERROR(DATEVALUE($A606),NA())))</f>
        <v/>
      </c>
      <c r="S606" s="7">
        <f>IFERROR(INDEX($R$7:$R$60000,MATCH(ROW()-6,$Q$7:$Q$60000,0)),"")</f>
        <v/>
      </c>
      <c r="T606">
        <f>IFERROR(INDEX($B$7:$B$60000,MATCH(ROW()-6,$Q$7:$Q$60000,0))*1,"")</f>
        <v/>
      </c>
      <c r="U606">
        <f>IFERROR(INDEX($C$7:$C$60000,MATCH(ROW()-6,$Q$7:$Q$60000,0))*1,"")</f>
        <v/>
      </c>
      <c r="V606">
        <f>IFERROR(INDEX($D$7:$D$60000,MATCH(ROW()-6,$Q$7:$Q$60000,0))*1,"")</f>
        <v/>
      </c>
      <c r="W606">
        <f>IFERROR(INDEX($E$7:$E$60000,MATCH(ROW()-6,$Q$7:$Q$60000,0))*1,"")</f>
        <v/>
      </c>
      <c r="X606">
        <f>IFERROR(INDEX($F$7:$F$60000,MATCH(ROW()-6,$Q$7:$Q$60000,0))*1,"")</f>
        <v/>
      </c>
      <c r="Y606">
        <f>IFERROR(INDEX($G$7:$G$60000,MATCH(ROW()-6,$Q$7:$Q$60000,0))*1,"")</f>
        <v/>
      </c>
      <c r="Z606">
        <f>IFERROR(INDEX($H$7:$H$60000,MATCH(ROW()-6,$Q$7:$Q$60000,0))*1,"")</f>
        <v/>
      </c>
      <c r="AA606">
        <f>IFERROR(INDEX($I$7:$I$60000,MATCH(ROW()-6,$Q$7:$Q$60000,0))*1,"")</f>
        <v/>
      </c>
      <c r="AB606">
        <f>IFERROR(INDEX($J$7:$J$60000,MATCH(ROW()-6,$Q$7:$Q$60000,0))*1,"")</f>
        <v/>
      </c>
      <c r="AC606">
        <f>IFERROR(INDEX($K$7:$K$60000,MATCH(ROW()-6,$Q$7:$Q$60000,0))*1,"")</f>
        <v/>
      </c>
      <c r="AF606" s="9">
        <f>IF(OR($S606="",$S605=""),"",IF($B$5="diff",($T606-$T605),LN($T606/$T605)))</f>
        <v/>
      </c>
      <c r="AG606" s="9">
        <f>IF(OR($S606="",$S605=""),"",IF($C$5="diff",(U606-U605),LN(U606/U605)))</f>
        <v/>
      </c>
      <c r="AH606" s="9">
        <f>IF(OR($S606="",$S605=""),"",IF($D$5="diff",(V606-V605),LN(V606/V605)))</f>
        <v/>
      </c>
      <c r="AI606" s="9">
        <f>IF(OR($S606="",$S605=""),"",IF($E$5="diff",(W606-W605),LN(W606/W605)))</f>
        <v/>
      </c>
      <c r="AJ606" s="9">
        <f>IF(OR($S606="",$S605=""),"",IF($F$5="diff",(X606-X605),LN(X606/X605)))</f>
        <v/>
      </c>
      <c r="AK606" s="9">
        <f>IF(OR($S606="",$S605=""),"",IF($G$5="diff",(Y606-Y605),LN(Y606/Y605)))</f>
        <v/>
      </c>
      <c r="AL606" s="9">
        <f>IF(OR($S606="",$S605=""),"",IF($H$5="diff",(Z606-Z605),LN(Z606/Z605)))</f>
        <v/>
      </c>
      <c r="AM606" s="9">
        <f>IF(OR($S606="",$S605=""),"",IF($I$5="diff",(AA606-AA605),LN(AA606/AA605)))</f>
        <v/>
      </c>
      <c r="AN606" s="9">
        <f>IF(OR($S606="",$S605=""),"",IF($J$5="diff",(AB606-AB605),LN(AB606/AB605)))</f>
        <v/>
      </c>
      <c r="AO606" s="9">
        <f>IF(OR($S606="",$S605=""),"",IF($K$5="diff",(AC606-AC605),LN(AC606/AC605)))</f>
        <v/>
      </c>
      <c r="AR606" s="9">
        <f>IF($AF606="","",$AU$13+$AU$4*AG606+$AU$5*AH606+$AU$6*AI606+$AU$7*AJ606+$AU$8*AK606+$AU$9*AL606+$AU$10*AM606+$AU$11*AN606+$AU$12*AO606)</f>
        <v/>
      </c>
      <c r="AY606" s="10">
        <f>IF(AND((ROW()-7)&gt;=$Q$5,(ROW()-6)&lt;=$Q$3),INDEX(LINEST(OFFSET(AF606,1-$Q$5,0,$Q$5,1),OFFSET(AG606,1-$Q$5,0,$Q$5,9),TRUE,TRUE),1,10)*$Q$4,"")</f>
        <v/>
      </c>
      <c r="AZ606" s="9">
        <f>IF(AND((ROW()-7)&gt;=$Q$5,(ROW()-6)&lt;=$Q$3),INDEX(LINEST(OFFSET(AF606,1-$Q$5,0,$Q$5,1),OFFSET(AG606,1-$Q$5,0,$Q$5,9),TRUE,TRUE),1,9),"")</f>
        <v/>
      </c>
      <c r="BA606" s="9">
        <f>IF(AND((ROW()-7)&gt;=$Q$5,(ROW()-6)&lt;=$Q$3),INDEX(LINEST(OFFSET(AF606,1-$Q$5,0,$Q$5,1),OFFSET(AG606,1-$Q$5,0,$Q$5,9),TRUE,TRUE),1,8),"")</f>
        <v/>
      </c>
      <c r="BB606" s="9">
        <f>IF(AND((ROW()-7)&gt;=$Q$5,(ROW()-6)&lt;=$Q$3),INDEX(LINEST(OFFSET(AF606,1-$Q$5,0,$Q$5,1),OFFSET(AG606,1-$Q$5,0,$Q$5,9),TRUE,TRUE),1,7),"")</f>
        <v/>
      </c>
      <c r="BC606" s="9">
        <f>IF(AND((ROW()-7)&gt;=$Q$5,(ROW()-6)&lt;=$Q$3),INDEX(LINEST(OFFSET(AF606,1-$Q$5,0,$Q$5,1),OFFSET(AG606,1-$Q$5,0,$Q$5,9),TRUE,TRUE),1,6),"")</f>
        <v/>
      </c>
      <c r="BD606" s="9">
        <f>IF(AND((ROW()-7)&gt;=$Q$5,(ROW()-6)&lt;=$Q$3),INDEX(LINEST(OFFSET(AF606,1-$Q$5,0,$Q$5,1),OFFSET(AG606,1-$Q$5,0,$Q$5,9),TRUE,TRUE),1,5),"")</f>
        <v/>
      </c>
      <c r="BE606" s="9">
        <f>IF(AND((ROW()-7)&gt;=$Q$5,(ROW()-6)&lt;=$Q$3),INDEX(LINEST(OFFSET(AF606,1-$Q$5,0,$Q$5,1),OFFSET(AG606,1-$Q$5,0,$Q$5,9),TRUE,TRUE),1,4),"")</f>
        <v/>
      </c>
      <c r="BF606" s="9">
        <f>IF(AND((ROW()-7)&gt;=$Q$5,(ROW()-6)&lt;=$Q$3),INDEX(LINEST(OFFSET(AF606,1-$Q$5,0,$Q$5,1),OFFSET(AG606,1-$Q$5,0,$Q$5,9),TRUE,TRUE),1,3),"")</f>
        <v/>
      </c>
      <c r="BG606" s="9">
        <f>IF(AND((ROW()-7)&gt;=$Q$5,(ROW()-6)&lt;=$Q$3),INDEX(LINEST(OFFSET(AF606,1-$Q$5,0,$Q$5,1),OFFSET(AG606,1-$Q$5,0,$Q$5,9),TRUE,TRUE),1,2),"")</f>
        <v/>
      </c>
      <c r="BH606" s="9">
        <f>IF(AND((ROW()-7)&gt;=$Q$5,(ROW()-6)&lt;=$Q$3),INDEX(LINEST(OFFSET(AF606,1-$Q$5,0,$Q$5,1),OFFSET(AG606,1-$Q$5,0,$Q$5,9),TRUE,TRUE),1,1),"")</f>
        <v/>
      </c>
      <c r="BI606" s="10">
        <f>IF(AND((ROW()-7)&gt;=$Q$5,(ROW()-6)&lt;=$Q$3),INDEX(LINEST(OFFSET(AF606,1-$Q$5,0,$Q$5,1),OFFSET(AG606,1-$Q$5,0,$Q$5,9),TRUE,TRUE),3,1),"")</f>
        <v/>
      </c>
      <c r="BL606" s="9">
        <f>IF(AND((ROW()-6)&lt;=$Q$3,ISNUMBER(AY605)),AY605/$Q$4+AZ605*AG606+BA605*AH606+BB605*AI606+BC605*AJ606+BD605*AK606+BE605*AL606+BF605*AM606+BG605*AN606+BH605*AO606,"")</f>
        <v/>
      </c>
      <c r="BM606">
        <f>IF(ISNUMBER(BL606),AVERAGE(OFFSET(AF605,1-$Q$5,0,$Q$5,1)),"")</f>
        <v/>
      </c>
      <c r="BN606">
        <f>IF(ISNUMBER(BL606),(AF606-BL606)^2,"")</f>
        <v/>
      </c>
      <c r="BO606">
        <f>IF(ISNUMBER(BL606),AF606^2,"")</f>
        <v/>
      </c>
      <c r="BP606">
        <f>IF(ISNUMBER(BL606),(AF606-BM606)^2,"")</f>
        <v/>
      </c>
    </row>
    <row r="607">
      <c r="O607">
        <f>IF($R607="","",IF($Q$1="Weekly",INT(($R607-2)/7),IF($Q$1="Quarterly",YEAR($R607)*4+ROUNDUP(MONTH($R607)/3),YEAR($R607)*12+MONTH($R607))))</f>
        <v/>
      </c>
      <c r="P607">
        <f>IF($R607="","",IF($R608="",1,IF($O607&lt;&gt;$O608,1,0)))</f>
        <v/>
      </c>
      <c r="Q607">
        <f>IF($P607=1,SUM($P$7:$P607),"")</f>
        <v/>
      </c>
      <c r="R607">
        <f>IF($A607="","",IF(ISNUMBER($A607),$A607,IFERROR(DATEVALUE($A607),NA())))</f>
        <v/>
      </c>
      <c r="S607" s="7">
        <f>IFERROR(INDEX($R$7:$R$60000,MATCH(ROW()-6,$Q$7:$Q$60000,0)),"")</f>
        <v/>
      </c>
      <c r="T607">
        <f>IFERROR(INDEX($B$7:$B$60000,MATCH(ROW()-6,$Q$7:$Q$60000,0))*1,"")</f>
        <v/>
      </c>
      <c r="U607">
        <f>IFERROR(INDEX($C$7:$C$60000,MATCH(ROW()-6,$Q$7:$Q$60000,0))*1,"")</f>
        <v/>
      </c>
      <c r="V607">
        <f>IFERROR(INDEX($D$7:$D$60000,MATCH(ROW()-6,$Q$7:$Q$60000,0))*1,"")</f>
        <v/>
      </c>
      <c r="W607">
        <f>IFERROR(INDEX($E$7:$E$60000,MATCH(ROW()-6,$Q$7:$Q$60000,0))*1,"")</f>
        <v/>
      </c>
      <c r="X607">
        <f>IFERROR(INDEX($F$7:$F$60000,MATCH(ROW()-6,$Q$7:$Q$60000,0))*1,"")</f>
        <v/>
      </c>
      <c r="Y607">
        <f>IFERROR(INDEX($G$7:$G$60000,MATCH(ROW()-6,$Q$7:$Q$60000,0))*1,"")</f>
        <v/>
      </c>
      <c r="Z607">
        <f>IFERROR(INDEX($H$7:$H$60000,MATCH(ROW()-6,$Q$7:$Q$60000,0))*1,"")</f>
        <v/>
      </c>
      <c r="AA607">
        <f>IFERROR(INDEX($I$7:$I$60000,MATCH(ROW()-6,$Q$7:$Q$60000,0))*1,"")</f>
        <v/>
      </c>
      <c r="AB607">
        <f>IFERROR(INDEX($J$7:$J$60000,MATCH(ROW()-6,$Q$7:$Q$60000,0))*1,"")</f>
        <v/>
      </c>
      <c r="AC607">
        <f>IFERROR(INDEX($K$7:$K$60000,MATCH(ROW()-6,$Q$7:$Q$60000,0))*1,"")</f>
        <v/>
      </c>
      <c r="AF607" s="9">
        <f>IF(OR($S607="",$S606=""),"",IF($B$5="diff",($T607-$T606),LN($T607/$T606)))</f>
        <v/>
      </c>
      <c r="AG607" s="9">
        <f>IF(OR($S607="",$S606=""),"",IF($C$5="diff",(U607-U606),LN(U607/U606)))</f>
        <v/>
      </c>
      <c r="AH607" s="9">
        <f>IF(OR($S607="",$S606=""),"",IF($D$5="diff",(V607-V606),LN(V607/V606)))</f>
        <v/>
      </c>
      <c r="AI607" s="9">
        <f>IF(OR($S607="",$S606=""),"",IF($E$5="diff",(W607-W606),LN(W607/W606)))</f>
        <v/>
      </c>
      <c r="AJ607" s="9">
        <f>IF(OR($S607="",$S606=""),"",IF($F$5="diff",(X607-X606),LN(X607/X606)))</f>
        <v/>
      </c>
      <c r="AK607" s="9">
        <f>IF(OR($S607="",$S606=""),"",IF($G$5="diff",(Y607-Y606),LN(Y607/Y606)))</f>
        <v/>
      </c>
      <c r="AL607" s="9">
        <f>IF(OR($S607="",$S606=""),"",IF($H$5="diff",(Z607-Z606),LN(Z607/Z606)))</f>
        <v/>
      </c>
      <c r="AM607" s="9">
        <f>IF(OR($S607="",$S606=""),"",IF($I$5="diff",(AA607-AA606),LN(AA607/AA606)))</f>
        <v/>
      </c>
      <c r="AN607" s="9">
        <f>IF(OR($S607="",$S606=""),"",IF($J$5="diff",(AB607-AB606),LN(AB607/AB606)))</f>
        <v/>
      </c>
      <c r="AO607" s="9">
        <f>IF(OR($S607="",$S606=""),"",IF($K$5="diff",(AC607-AC606),LN(AC607/AC606)))</f>
        <v/>
      </c>
      <c r="AR607" s="9">
        <f>IF($AF607="","",$AU$13+$AU$4*AG607+$AU$5*AH607+$AU$6*AI607+$AU$7*AJ607+$AU$8*AK607+$AU$9*AL607+$AU$10*AM607+$AU$11*AN607+$AU$12*AO607)</f>
        <v/>
      </c>
      <c r="AY607" s="10">
        <f>IF(AND((ROW()-7)&gt;=$Q$5,(ROW()-6)&lt;=$Q$3),INDEX(LINEST(OFFSET(AF607,1-$Q$5,0,$Q$5,1),OFFSET(AG607,1-$Q$5,0,$Q$5,9),TRUE,TRUE),1,10)*$Q$4,"")</f>
        <v/>
      </c>
      <c r="AZ607" s="9">
        <f>IF(AND((ROW()-7)&gt;=$Q$5,(ROW()-6)&lt;=$Q$3),INDEX(LINEST(OFFSET(AF607,1-$Q$5,0,$Q$5,1),OFFSET(AG607,1-$Q$5,0,$Q$5,9),TRUE,TRUE),1,9),"")</f>
        <v/>
      </c>
      <c r="BA607" s="9">
        <f>IF(AND((ROW()-7)&gt;=$Q$5,(ROW()-6)&lt;=$Q$3),INDEX(LINEST(OFFSET(AF607,1-$Q$5,0,$Q$5,1),OFFSET(AG607,1-$Q$5,0,$Q$5,9),TRUE,TRUE),1,8),"")</f>
        <v/>
      </c>
      <c r="BB607" s="9">
        <f>IF(AND((ROW()-7)&gt;=$Q$5,(ROW()-6)&lt;=$Q$3),INDEX(LINEST(OFFSET(AF607,1-$Q$5,0,$Q$5,1),OFFSET(AG607,1-$Q$5,0,$Q$5,9),TRUE,TRUE),1,7),"")</f>
        <v/>
      </c>
      <c r="BC607" s="9">
        <f>IF(AND((ROW()-7)&gt;=$Q$5,(ROW()-6)&lt;=$Q$3),INDEX(LINEST(OFFSET(AF607,1-$Q$5,0,$Q$5,1),OFFSET(AG607,1-$Q$5,0,$Q$5,9),TRUE,TRUE),1,6),"")</f>
        <v/>
      </c>
      <c r="BD607" s="9">
        <f>IF(AND((ROW()-7)&gt;=$Q$5,(ROW()-6)&lt;=$Q$3),INDEX(LINEST(OFFSET(AF607,1-$Q$5,0,$Q$5,1),OFFSET(AG607,1-$Q$5,0,$Q$5,9),TRUE,TRUE),1,5),"")</f>
        <v/>
      </c>
      <c r="BE607" s="9">
        <f>IF(AND((ROW()-7)&gt;=$Q$5,(ROW()-6)&lt;=$Q$3),INDEX(LINEST(OFFSET(AF607,1-$Q$5,0,$Q$5,1),OFFSET(AG607,1-$Q$5,0,$Q$5,9),TRUE,TRUE),1,4),"")</f>
        <v/>
      </c>
      <c r="BF607" s="9">
        <f>IF(AND((ROW()-7)&gt;=$Q$5,(ROW()-6)&lt;=$Q$3),INDEX(LINEST(OFFSET(AF607,1-$Q$5,0,$Q$5,1),OFFSET(AG607,1-$Q$5,0,$Q$5,9),TRUE,TRUE),1,3),"")</f>
        <v/>
      </c>
      <c r="BG607" s="9">
        <f>IF(AND((ROW()-7)&gt;=$Q$5,(ROW()-6)&lt;=$Q$3),INDEX(LINEST(OFFSET(AF607,1-$Q$5,0,$Q$5,1),OFFSET(AG607,1-$Q$5,0,$Q$5,9),TRUE,TRUE),1,2),"")</f>
        <v/>
      </c>
      <c r="BH607" s="9">
        <f>IF(AND((ROW()-7)&gt;=$Q$5,(ROW()-6)&lt;=$Q$3),INDEX(LINEST(OFFSET(AF607,1-$Q$5,0,$Q$5,1),OFFSET(AG607,1-$Q$5,0,$Q$5,9),TRUE,TRUE),1,1),"")</f>
        <v/>
      </c>
      <c r="BI607" s="10">
        <f>IF(AND((ROW()-7)&gt;=$Q$5,(ROW()-6)&lt;=$Q$3),INDEX(LINEST(OFFSET(AF607,1-$Q$5,0,$Q$5,1),OFFSET(AG607,1-$Q$5,0,$Q$5,9),TRUE,TRUE),3,1),"")</f>
        <v/>
      </c>
      <c r="BL607" s="9">
        <f>IF(AND((ROW()-6)&lt;=$Q$3,ISNUMBER(AY606)),AY606/$Q$4+AZ606*AG607+BA606*AH607+BB606*AI607+BC606*AJ607+BD606*AK607+BE606*AL607+BF606*AM607+BG606*AN607+BH606*AO607,"")</f>
        <v/>
      </c>
      <c r="BM607">
        <f>IF(ISNUMBER(BL607),AVERAGE(OFFSET(AF606,1-$Q$5,0,$Q$5,1)),"")</f>
        <v/>
      </c>
      <c r="BN607">
        <f>IF(ISNUMBER(BL607),(AF607-BL607)^2,"")</f>
        <v/>
      </c>
      <c r="BO607">
        <f>IF(ISNUMBER(BL607),AF607^2,"")</f>
        <v/>
      </c>
      <c r="BP607">
        <f>IF(ISNUMBER(BL607),(AF607-BM607)^2,"")</f>
        <v/>
      </c>
    </row>
    <row r="608">
      <c r="O608">
        <f>IF($R608="","",IF($Q$1="Weekly",INT(($R608-2)/7),IF($Q$1="Quarterly",YEAR($R608)*4+ROUNDUP(MONTH($R608)/3),YEAR($R608)*12+MONTH($R608))))</f>
        <v/>
      </c>
      <c r="P608">
        <f>IF($R608="","",IF($R609="",1,IF($O608&lt;&gt;$O609,1,0)))</f>
        <v/>
      </c>
      <c r="Q608">
        <f>IF($P608=1,SUM($P$7:$P608),"")</f>
        <v/>
      </c>
      <c r="R608">
        <f>IF($A608="","",IF(ISNUMBER($A608),$A608,IFERROR(DATEVALUE($A608),NA())))</f>
        <v/>
      </c>
      <c r="S608" s="7">
        <f>IFERROR(INDEX($R$7:$R$60000,MATCH(ROW()-6,$Q$7:$Q$60000,0)),"")</f>
        <v/>
      </c>
      <c r="T608">
        <f>IFERROR(INDEX($B$7:$B$60000,MATCH(ROW()-6,$Q$7:$Q$60000,0))*1,"")</f>
        <v/>
      </c>
      <c r="U608">
        <f>IFERROR(INDEX($C$7:$C$60000,MATCH(ROW()-6,$Q$7:$Q$60000,0))*1,"")</f>
        <v/>
      </c>
      <c r="V608">
        <f>IFERROR(INDEX($D$7:$D$60000,MATCH(ROW()-6,$Q$7:$Q$60000,0))*1,"")</f>
        <v/>
      </c>
      <c r="W608">
        <f>IFERROR(INDEX($E$7:$E$60000,MATCH(ROW()-6,$Q$7:$Q$60000,0))*1,"")</f>
        <v/>
      </c>
      <c r="X608">
        <f>IFERROR(INDEX($F$7:$F$60000,MATCH(ROW()-6,$Q$7:$Q$60000,0))*1,"")</f>
        <v/>
      </c>
      <c r="Y608">
        <f>IFERROR(INDEX($G$7:$G$60000,MATCH(ROW()-6,$Q$7:$Q$60000,0))*1,"")</f>
        <v/>
      </c>
      <c r="Z608">
        <f>IFERROR(INDEX($H$7:$H$60000,MATCH(ROW()-6,$Q$7:$Q$60000,0))*1,"")</f>
        <v/>
      </c>
      <c r="AA608">
        <f>IFERROR(INDEX($I$7:$I$60000,MATCH(ROW()-6,$Q$7:$Q$60000,0))*1,"")</f>
        <v/>
      </c>
      <c r="AB608">
        <f>IFERROR(INDEX($J$7:$J$60000,MATCH(ROW()-6,$Q$7:$Q$60000,0))*1,"")</f>
        <v/>
      </c>
      <c r="AC608">
        <f>IFERROR(INDEX($K$7:$K$60000,MATCH(ROW()-6,$Q$7:$Q$60000,0))*1,"")</f>
        <v/>
      </c>
      <c r="AF608" s="9">
        <f>IF(OR($S608="",$S607=""),"",IF($B$5="diff",($T608-$T607),LN($T608/$T607)))</f>
        <v/>
      </c>
      <c r="AG608" s="9">
        <f>IF(OR($S608="",$S607=""),"",IF($C$5="diff",(U608-U607),LN(U608/U607)))</f>
        <v/>
      </c>
      <c r="AH608" s="9">
        <f>IF(OR($S608="",$S607=""),"",IF($D$5="diff",(V608-V607),LN(V608/V607)))</f>
        <v/>
      </c>
      <c r="AI608" s="9">
        <f>IF(OR($S608="",$S607=""),"",IF($E$5="diff",(W608-W607),LN(W608/W607)))</f>
        <v/>
      </c>
      <c r="AJ608" s="9">
        <f>IF(OR($S608="",$S607=""),"",IF($F$5="diff",(X608-X607),LN(X608/X607)))</f>
        <v/>
      </c>
      <c r="AK608" s="9">
        <f>IF(OR($S608="",$S607=""),"",IF($G$5="diff",(Y608-Y607),LN(Y608/Y607)))</f>
        <v/>
      </c>
      <c r="AL608" s="9">
        <f>IF(OR($S608="",$S607=""),"",IF($H$5="diff",(Z608-Z607),LN(Z608/Z607)))</f>
        <v/>
      </c>
      <c r="AM608" s="9">
        <f>IF(OR($S608="",$S607=""),"",IF($I$5="diff",(AA608-AA607),LN(AA608/AA607)))</f>
        <v/>
      </c>
      <c r="AN608" s="9">
        <f>IF(OR($S608="",$S607=""),"",IF($J$5="diff",(AB608-AB607),LN(AB608/AB607)))</f>
        <v/>
      </c>
      <c r="AO608" s="9">
        <f>IF(OR($S608="",$S607=""),"",IF($K$5="diff",(AC608-AC607),LN(AC608/AC607)))</f>
        <v/>
      </c>
      <c r="AR608" s="9">
        <f>IF($AF608="","",$AU$13+$AU$4*AG608+$AU$5*AH608+$AU$6*AI608+$AU$7*AJ608+$AU$8*AK608+$AU$9*AL608+$AU$10*AM608+$AU$11*AN608+$AU$12*AO608)</f>
        <v/>
      </c>
      <c r="AY608" s="10">
        <f>IF(AND((ROW()-7)&gt;=$Q$5,(ROW()-6)&lt;=$Q$3),INDEX(LINEST(OFFSET(AF608,1-$Q$5,0,$Q$5,1),OFFSET(AG608,1-$Q$5,0,$Q$5,9),TRUE,TRUE),1,10)*$Q$4,"")</f>
        <v/>
      </c>
      <c r="AZ608" s="9">
        <f>IF(AND((ROW()-7)&gt;=$Q$5,(ROW()-6)&lt;=$Q$3),INDEX(LINEST(OFFSET(AF608,1-$Q$5,0,$Q$5,1),OFFSET(AG608,1-$Q$5,0,$Q$5,9),TRUE,TRUE),1,9),"")</f>
        <v/>
      </c>
      <c r="BA608" s="9">
        <f>IF(AND((ROW()-7)&gt;=$Q$5,(ROW()-6)&lt;=$Q$3),INDEX(LINEST(OFFSET(AF608,1-$Q$5,0,$Q$5,1),OFFSET(AG608,1-$Q$5,0,$Q$5,9),TRUE,TRUE),1,8),"")</f>
        <v/>
      </c>
      <c r="BB608" s="9">
        <f>IF(AND((ROW()-7)&gt;=$Q$5,(ROW()-6)&lt;=$Q$3),INDEX(LINEST(OFFSET(AF608,1-$Q$5,0,$Q$5,1),OFFSET(AG608,1-$Q$5,0,$Q$5,9),TRUE,TRUE),1,7),"")</f>
        <v/>
      </c>
      <c r="BC608" s="9">
        <f>IF(AND((ROW()-7)&gt;=$Q$5,(ROW()-6)&lt;=$Q$3),INDEX(LINEST(OFFSET(AF608,1-$Q$5,0,$Q$5,1),OFFSET(AG608,1-$Q$5,0,$Q$5,9),TRUE,TRUE),1,6),"")</f>
        <v/>
      </c>
      <c r="BD608" s="9">
        <f>IF(AND((ROW()-7)&gt;=$Q$5,(ROW()-6)&lt;=$Q$3),INDEX(LINEST(OFFSET(AF608,1-$Q$5,0,$Q$5,1),OFFSET(AG608,1-$Q$5,0,$Q$5,9),TRUE,TRUE),1,5),"")</f>
        <v/>
      </c>
      <c r="BE608" s="9">
        <f>IF(AND((ROW()-7)&gt;=$Q$5,(ROW()-6)&lt;=$Q$3),INDEX(LINEST(OFFSET(AF608,1-$Q$5,0,$Q$5,1),OFFSET(AG608,1-$Q$5,0,$Q$5,9),TRUE,TRUE),1,4),"")</f>
        <v/>
      </c>
      <c r="BF608" s="9">
        <f>IF(AND((ROW()-7)&gt;=$Q$5,(ROW()-6)&lt;=$Q$3),INDEX(LINEST(OFFSET(AF608,1-$Q$5,0,$Q$5,1),OFFSET(AG608,1-$Q$5,0,$Q$5,9),TRUE,TRUE),1,3),"")</f>
        <v/>
      </c>
      <c r="BG608" s="9">
        <f>IF(AND((ROW()-7)&gt;=$Q$5,(ROW()-6)&lt;=$Q$3),INDEX(LINEST(OFFSET(AF608,1-$Q$5,0,$Q$5,1),OFFSET(AG608,1-$Q$5,0,$Q$5,9),TRUE,TRUE),1,2),"")</f>
        <v/>
      </c>
      <c r="BH608" s="9">
        <f>IF(AND((ROW()-7)&gt;=$Q$5,(ROW()-6)&lt;=$Q$3),INDEX(LINEST(OFFSET(AF608,1-$Q$5,0,$Q$5,1),OFFSET(AG608,1-$Q$5,0,$Q$5,9),TRUE,TRUE),1,1),"")</f>
        <v/>
      </c>
      <c r="BI608" s="10">
        <f>IF(AND((ROW()-7)&gt;=$Q$5,(ROW()-6)&lt;=$Q$3),INDEX(LINEST(OFFSET(AF608,1-$Q$5,0,$Q$5,1),OFFSET(AG608,1-$Q$5,0,$Q$5,9),TRUE,TRUE),3,1),"")</f>
        <v/>
      </c>
      <c r="BL608" s="9">
        <f>IF(AND((ROW()-6)&lt;=$Q$3,ISNUMBER(AY607)),AY607/$Q$4+AZ607*AG608+BA607*AH608+BB607*AI608+BC607*AJ608+BD607*AK608+BE607*AL608+BF607*AM608+BG607*AN608+BH607*AO608,"")</f>
        <v/>
      </c>
      <c r="BM608">
        <f>IF(ISNUMBER(BL608),AVERAGE(OFFSET(AF607,1-$Q$5,0,$Q$5,1)),"")</f>
        <v/>
      </c>
      <c r="BN608">
        <f>IF(ISNUMBER(BL608),(AF608-BL608)^2,"")</f>
        <v/>
      </c>
      <c r="BO608">
        <f>IF(ISNUMBER(BL608),AF608^2,"")</f>
        <v/>
      </c>
      <c r="BP608">
        <f>IF(ISNUMBER(BL608),(AF608-BM608)^2,"")</f>
        <v/>
      </c>
    </row>
    <row r="609">
      <c r="O609">
        <f>IF($R609="","",IF($Q$1="Weekly",INT(($R609-2)/7),IF($Q$1="Quarterly",YEAR($R609)*4+ROUNDUP(MONTH($R609)/3),YEAR($R609)*12+MONTH($R609))))</f>
        <v/>
      </c>
      <c r="P609">
        <f>IF($R609="","",IF($R610="",1,IF($O609&lt;&gt;$O610,1,0)))</f>
        <v/>
      </c>
      <c r="Q609">
        <f>IF($P609=1,SUM($P$7:$P609),"")</f>
        <v/>
      </c>
      <c r="R609">
        <f>IF($A609="","",IF(ISNUMBER($A609),$A609,IFERROR(DATEVALUE($A609),NA())))</f>
        <v/>
      </c>
      <c r="S609" s="7">
        <f>IFERROR(INDEX($R$7:$R$60000,MATCH(ROW()-6,$Q$7:$Q$60000,0)),"")</f>
        <v/>
      </c>
      <c r="T609">
        <f>IFERROR(INDEX($B$7:$B$60000,MATCH(ROW()-6,$Q$7:$Q$60000,0))*1,"")</f>
        <v/>
      </c>
      <c r="U609">
        <f>IFERROR(INDEX($C$7:$C$60000,MATCH(ROW()-6,$Q$7:$Q$60000,0))*1,"")</f>
        <v/>
      </c>
      <c r="V609">
        <f>IFERROR(INDEX($D$7:$D$60000,MATCH(ROW()-6,$Q$7:$Q$60000,0))*1,"")</f>
        <v/>
      </c>
      <c r="W609">
        <f>IFERROR(INDEX($E$7:$E$60000,MATCH(ROW()-6,$Q$7:$Q$60000,0))*1,"")</f>
        <v/>
      </c>
      <c r="X609">
        <f>IFERROR(INDEX($F$7:$F$60000,MATCH(ROW()-6,$Q$7:$Q$60000,0))*1,"")</f>
        <v/>
      </c>
      <c r="Y609">
        <f>IFERROR(INDEX($G$7:$G$60000,MATCH(ROW()-6,$Q$7:$Q$60000,0))*1,"")</f>
        <v/>
      </c>
      <c r="Z609">
        <f>IFERROR(INDEX($H$7:$H$60000,MATCH(ROW()-6,$Q$7:$Q$60000,0))*1,"")</f>
        <v/>
      </c>
      <c r="AA609">
        <f>IFERROR(INDEX($I$7:$I$60000,MATCH(ROW()-6,$Q$7:$Q$60000,0))*1,"")</f>
        <v/>
      </c>
      <c r="AB609">
        <f>IFERROR(INDEX($J$7:$J$60000,MATCH(ROW()-6,$Q$7:$Q$60000,0))*1,"")</f>
        <v/>
      </c>
      <c r="AC609">
        <f>IFERROR(INDEX($K$7:$K$60000,MATCH(ROW()-6,$Q$7:$Q$60000,0))*1,"")</f>
        <v/>
      </c>
      <c r="AF609" s="9">
        <f>IF(OR($S609="",$S608=""),"",IF($B$5="diff",($T609-$T608),LN($T609/$T608)))</f>
        <v/>
      </c>
      <c r="AG609" s="9">
        <f>IF(OR($S609="",$S608=""),"",IF($C$5="diff",(U609-U608),LN(U609/U608)))</f>
        <v/>
      </c>
      <c r="AH609" s="9">
        <f>IF(OR($S609="",$S608=""),"",IF($D$5="diff",(V609-V608),LN(V609/V608)))</f>
        <v/>
      </c>
      <c r="AI609" s="9">
        <f>IF(OR($S609="",$S608=""),"",IF($E$5="diff",(W609-W608),LN(W609/W608)))</f>
        <v/>
      </c>
      <c r="AJ609" s="9">
        <f>IF(OR($S609="",$S608=""),"",IF($F$5="diff",(X609-X608),LN(X609/X608)))</f>
        <v/>
      </c>
      <c r="AK609" s="9">
        <f>IF(OR($S609="",$S608=""),"",IF($G$5="diff",(Y609-Y608),LN(Y609/Y608)))</f>
        <v/>
      </c>
      <c r="AL609" s="9">
        <f>IF(OR($S609="",$S608=""),"",IF($H$5="diff",(Z609-Z608),LN(Z609/Z608)))</f>
        <v/>
      </c>
      <c r="AM609" s="9">
        <f>IF(OR($S609="",$S608=""),"",IF($I$5="diff",(AA609-AA608),LN(AA609/AA608)))</f>
        <v/>
      </c>
      <c r="AN609" s="9">
        <f>IF(OR($S609="",$S608=""),"",IF($J$5="diff",(AB609-AB608),LN(AB609/AB608)))</f>
        <v/>
      </c>
      <c r="AO609" s="9">
        <f>IF(OR($S609="",$S608=""),"",IF($K$5="diff",(AC609-AC608),LN(AC609/AC608)))</f>
        <v/>
      </c>
      <c r="AR609" s="9">
        <f>IF($AF609="","",$AU$13+$AU$4*AG609+$AU$5*AH609+$AU$6*AI609+$AU$7*AJ609+$AU$8*AK609+$AU$9*AL609+$AU$10*AM609+$AU$11*AN609+$AU$12*AO609)</f>
        <v/>
      </c>
      <c r="AY609" s="10">
        <f>IF(AND((ROW()-7)&gt;=$Q$5,(ROW()-6)&lt;=$Q$3),INDEX(LINEST(OFFSET(AF609,1-$Q$5,0,$Q$5,1),OFFSET(AG609,1-$Q$5,0,$Q$5,9),TRUE,TRUE),1,10)*$Q$4,"")</f>
        <v/>
      </c>
      <c r="AZ609" s="9">
        <f>IF(AND((ROW()-7)&gt;=$Q$5,(ROW()-6)&lt;=$Q$3),INDEX(LINEST(OFFSET(AF609,1-$Q$5,0,$Q$5,1),OFFSET(AG609,1-$Q$5,0,$Q$5,9),TRUE,TRUE),1,9),"")</f>
        <v/>
      </c>
      <c r="BA609" s="9">
        <f>IF(AND((ROW()-7)&gt;=$Q$5,(ROW()-6)&lt;=$Q$3),INDEX(LINEST(OFFSET(AF609,1-$Q$5,0,$Q$5,1),OFFSET(AG609,1-$Q$5,0,$Q$5,9),TRUE,TRUE),1,8),"")</f>
        <v/>
      </c>
      <c r="BB609" s="9">
        <f>IF(AND((ROW()-7)&gt;=$Q$5,(ROW()-6)&lt;=$Q$3),INDEX(LINEST(OFFSET(AF609,1-$Q$5,0,$Q$5,1),OFFSET(AG609,1-$Q$5,0,$Q$5,9),TRUE,TRUE),1,7),"")</f>
        <v/>
      </c>
      <c r="BC609" s="9">
        <f>IF(AND((ROW()-7)&gt;=$Q$5,(ROW()-6)&lt;=$Q$3),INDEX(LINEST(OFFSET(AF609,1-$Q$5,0,$Q$5,1),OFFSET(AG609,1-$Q$5,0,$Q$5,9),TRUE,TRUE),1,6),"")</f>
        <v/>
      </c>
      <c r="BD609" s="9">
        <f>IF(AND((ROW()-7)&gt;=$Q$5,(ROW()-6)&lt;=$Q$3),INDEX(LINEST(OFFSET(AF609,1-$Q$5,0,$Q$5,1),OFFSET(AG609,1-$Q$5,0,$Q$5,9),TRUE,TRUE),1,5),"")</f>
        <v/>
      </c>
      <c r="BE609" s="9">
        <f>IF(AND((ROW()-7)&gt;=$Q$5,(ROW()-6)&lt;=$Q$3),INDEX(LINEST(OFFSET(AF609,1-$Q$5,0,$Q$5,1),OFFSET(AG609,1-$Q$5,0,$Q$5,9),TRUE,TRUE),1,4),"")</f>
        <v/>
      </c>
      <c r="BF609" s="9">
        <f>IF(AND((ROW()-7)&gt;=$Q$5,(ROW()-6)&lt;=$Q$3),INDEX(LINEST(OFFSET(AF609,1-$Q$5,0,$Q$5,1),OFFSET(AG609,1-$Q$5,0,$Q$5,9),TRUE,TRUE),1,3),"")</f>
        <v/>
      </c>
      <c r="BG609" s="9">
        <f>IF(AND((ROW()-7)&gt;=$Q$5,(ROW()-6)&lt;=$Q$3),INDEX(LINEST(OFFSET(AF609,1-$Q$5,0,$Q$5,1),OFFSET(AG609,1-$Q$5,0,$Q$5,9),TRUE,TRUE),1,2),"")</f>
        <v/>
      </c>
      <c r="BH609" s="9">
        <f>IF(AND((ROW()-7)&gt;=$Q$5,(ROW()-6)&lt;=$Q$3),INDEX(LINEST(OFFSET(AF609,1-$Q$5,0,$Q$5,1),OFFSET(AG609,1-$Q$5,0,$Q$5,9),TRUE,TRUE),1,1),"")</f>
        <v/>
      </c>
      <c r="BI609" s="10">
        <f>IF(AND((ROW()-7)&gt;=$Q$5,(ROW()-6)&lt;=$Q$3),INDEX(LINEST(OFFSET(AF609,1-$Q$5,0,$Q$5,1),OFFSET(AG609,1-$Q$5,0,$Q$5,9),TRUE,TRUE),3,1),"")</f>
        <v/>
      </c>
      <c r="BL609" s="9">
        <f>IF(AND((ROW()-6)&lt;=$Q$3,ISNUMBER(AY608)),AY608/$Q$4+AZ608*AG609+BA608*AH609+BB608*AI609+BC608*AJ609+BD608*AK609+BE608*AL609+BF608*AM609+BG608*AN609+BH608*AO609,"")</f>
        <v/>
      </c>
      <c r="BM609">
        <f>IF(ISNUMBER(BL609),AVERAGE(OFFSET(AF608,1-$Q$5,0,$Q$5,1)),"")</f>
        <v/>
      </c>
      <c r="BN609">
        <f>IF(ISNUMBER(BL609),(AF609-BL609)^2,"")</f>
        <v/>
      </c>
      <c r="BO609">
        <f>IF(ISNUMBER(BL609),AF609^2,"")</f>
        <v/>
      </c>
      <c r="BP609">
        <f>IF(ISNUMBER(BL609),(AF609-BM609)^2,"")</f>
        <v/>
      </c>
    </row>
    <row r="610">
      <c r="O610">
        <f>IF($R610="","",IF($Q$1="Weekly",INT(($R610-2)/7),IF($Q$1="Quarterly",YEAR($R610)*4+ROUNDUP(MONTH($R610)/3),YEAR($R610)*12+MONTH($R610))))</f>
        <v/>
      </c>
      <c r="P610">
        <f>IF($R610="","",IF($R611="",1,IF($O610&lt;&gt;$O611,1,0)))</f>
        <v/>
      </c>
      <c r="Q610">
        <f>IF($P610=1,SUM($P$7:$P610),"")</f>
        <v/>
      </c>
      <c r="R610">
        <f>IF($A610="","",IF(ISNUMBER($A610),$A610,IFERROR(DATEVALUE($A610),NA())))</f>
        <v/>
      </c>
      <c r="S610" s="7">
        <f>IFERROR(INDEX($R$7:$R$60000,MATCH(ROW()-6,$Q$7:$Q$60000,0)),"")</f>
        <v/>
      </c>
      <c r="T610">
        <f>IFERROR(INDEX($B$7:$B$60000,MATCH(ROW()-6,$Q$7:$Q$60000,0))*1,"")</f>
        <v/>
      </c>
      <c r="U610">
        <f>IFERROR(INDEX($C$7:$C$60000,MATCH(ROW()-6,$Q$7:$Q$60000,0))*1,"")</f>
        <v/>
      </c>
      <c r="V610">
        <f>IFERROR(INDEX($D$7:$D$60000,MATCH(ROW()-6,$Q$7:$Q$60000,0))*1,"")</f>
        <v/>
      </c>
      <c r="W610">
        <f>IFERROR(INDEX($E$7:$E$60000,MATCH(ROW()-6,$Q$7:$Q$60000,0))*1,"")</f>
        <v/>
      </c>
      <c r="X610">
        <f>IFERROR(INDEX($F$7:$F$60000,MATCH(ROW()-6,$Q$7:$Q$60000,0))*1,"")</f>
        <v/>
      </c>
      <c r="Y610">
        <f>IFERROR(INDEX($G$7:$G$60000,MATCH(ROW()-6,$Q$7:$Q$60000,0))*1,"")</f>
        <v/>
      </c>
      <c r="Z610">
        <f>IFERROR(INDEX($H$7:$H$60000,MATCH(ROW()-6,$Q$7:$Q$60000,0))*1,"")</f>
        <v/>
      </c>
      <c r="AA610">
        <f>IFERROR(INDEX($I$7:$I$60000,MATCH(ROW()-6,$Q$7:$Q$60000,0))*1,"")</f>
        <v/>
      </c>
      <c r="AB610">
        <f>IFERROR(INDEX($J$7:$J$60000,MATCH(ROW()-6,$Q$7:$Q$60000,0))*1,"")</f>
        <v/>
      </c>
      <c r="AC610">
        <f>IFERROR(INDEX($K$7:$K$60000,MATCH(ROW()-6,$Q$7:$Q$60000,0))*1,"")</f>
        <v/>
      </c>
      <c r="AF610" s="9">
        <f>IF(OR($S610="",$S609=""),"",IF($B$5="diff",($T610-$T609),LN($T610/$T609)))</f>
        <v/>
      </c>
      <c r="AG610" s="9">
        <f>IF(OR($S610="",$S609=""),"",IF($C$5="diff",(U610-U609),LN(U610/U609)))</f>
        <v/>
      </c>
      <c r="AH610" s="9">
        <f>IF(OR($S610="",$S609=""),"",IF($D$5="diff",(V610-V609),LN(V610/V609)))</f>
        <v/>
      </c>
      <c r="AI610" s="9">
        <f>IF(OR($S610="",$S609=""),"",IF($E$5="diff",(W610-W609),LN(W610/W609)))</f>
        <v/>
      </c>
      <c r="AJ610" s="9">
        <f>IF(OR($S610="",$S609=""),"",IF($F$5="diff",(X610-X609),LN(X610/X609)))</f>
        <v/>
      </c>
      <c r="AK610" s="9">
        <f>IF(OR($S610="",$S609=""),"",IF($G$5="diff",(Y610-Y609),LN(Y610/Y609)))</f>
        <v/>
      </c>
      <c r="AL610" s="9">
        <f>IF(OR($S610="",$S609=""),"",IF($H$5="diff",(Z610-Z609),LN(Z610/Z609)))</f>
        <v/>
      </c>
      <c r="AM610" s="9">
        <f>IF(OR($S610="",$S609=""),"",IF($I$5="diff",(AA610-AA609),LN(AA610/AA609)))</f>
        <v/>
      </c>
      <c r="AN610" s="9">
        <f>IF(OR($S610="",$S609=""),"",IF($J$5="diff",(AB610-AB609),LN(AB610/AB609)))</f>
        <v/>
      </c>
      <c r="AO610" s="9">
        <f>IF(OR($S610="",$S609=""),"",IF($K$5="diff",(AC610-AC609),LN(AC610/AC609)))</f>
        <v/>
      </c>
      <c r="AR610" s="9">
        <f>IF($AF610="","",$AU$13+$AU$4*AG610+$AU$5*AH610+$AU$6*AI610+$AU$7*AJ610+$AU$8*AK610+$AU$9*AL610+$AU$10*AM610+$AU$11*AN610+$AU$12*AO610)</f>
        <v/>
      </c>
      <c r="AY610" s="10">
        <f>IF(AND((ROW()-7)&gt;=$Q$5,(ROW()-6)&lt;=$Q$3),INDEX(LINEST(OFFSET(AF610,1-$Q$5,0,$Q$5,1),OFFSET(AG610,1-$Q$5,0,$Q$5,9),TRUE,TRUE),1,10)*$Q$4,"")</f>
        <v/>
      </c>
      <c r="AZ610" s="9">
        <f>IF(AND((ROW()-7)&gt;=$Q$5,(ROW()-6)&lt;=$Q$3),INDEX(LINEST(OFFSET(AF610,1-$Q$5,0,$Q$5,1),OFFSET(AG610,1-$Q$5,0,$Q$5,9),TRUE,TRUE),1,9),"")</f>
        <v/>
      </c>
      <c r="BA610" s="9">
        <f>IF(AND((ROW()-7)&gt;=$Q$5,(ROW()-6)&lt;=$Q$3),INDEX(LINEST(OFFSET(AF610,1-$Q$5,0,$Q$5,1),OFFSET(AG610,1-$Q$5,0,$Q$5,9),TRUE,TRUE),1,8),"")</f>
        <v/>
      </c>
      <c r="BB610" s="9">
        <f>IF(AND((ROW()-7)&gt;=$Q$5,(ROW()-6)&lt;=$Q$3),INDEX(LINEST(OFFSET(AF610,1-$Q$5,0,$Q$5,1),OFFSET(AG610,1-$Q$5,0,$Q$5,9),TRUE,TRUE),1,7),"")</f>
        <v/>
      </c>
      <c r="BC610" s="9">
        <f>IF(AND((ROW()-7)&gt;=$Q$5,(ROW()-6)&lt;=$Q$3),INDEX(LINEST(OFFSET(AF610,1-$Q$5,0,$Q$5,1),OFFSET(AG610,1-$Q$5,0,$Q$5,9),TRUE,TRUE),1,6),"")</f>
        <v/>
      </c>
      <c r="BD610" s="9">
        <f>IF(AND((ROW()-7)&gt;=$Q$5,(ROW()-6)&lt;=$Q$3),INDEX(LINEST(OFFSET(AF610,1-$Q$5,0,$Q$5,1),OFFSET(AG610,1-$Q$5,0,$Q$5,9),TRUE,TRUE),1,5),"")</f>
        <v/>
      </c>
      <c r="BE610" s="9">
        <f>IF(AND((ROW()-7)&gt;=$Q$5,(ROW()-6)&lt;=$Q$3),INDEX(LINEST(OFFSET(AF610,1-$Q$5,0,$Q$5,1),OFFSET(AG610,1-$Q$5,0,$Q$5,9),TRUE,TRUE),1,4),"")</f>
        <v/>
      </c>
      <c r="BF610" s="9">
        <f>IF(AND((ROW()-7)&gt;=$Q$5,(ROW()-6)&lt;=$Q$3),INDEX(LINEST(OFFSET(AF610,1-$Q$5,0,$Q$5,1),OFFSET(AG610,1-$Q$5,0,$Q$5,9),TRUE,TRUE),1,3),"")</f>
        <v/>
      </c>
      <c r="BG610" s="9">
        <f>IF(AND((ROW()-7)&gt;=$Q$5,(ROW()-6)&lt;=$Q$3),INDEX(LINEST(OFFSET(AF610,1-$Q$5,0,$Q$5,1),OFFSET(AG610,1-$Q$5,0,$Q$5,9),TRUE,TRUE),1,2),"")</f>
        <v/>
      </c>
      <c r="BH610" s="9">
        <f>IF(AND((ROW()-7)&gt;=$Q$5,(ROW()-6)&lt;=$Q$3),INDEX(LINEST(OFFSET(AF610,1-$Q$5,0,$Q$5,1),OFFSET(AG610,1-$Q$5,0,$Q$5,9),TRUE,TRUE),1,1),"")</f>
        <v/>
      </c>
      <c r="BI610" s="10">
        <f>IF(AND((ROW()-7)&gt;=$Q$5,(ROW()-6)&lt;=$Q$3),INDEX(LINEST(OFFSET(AF610,1-$Q$5,0,$Q$5,1),OFFSET(AG610,1-$Q$5,0,$Q$5,9),TRUE,TRUE),3,1),"")</f>
        <v/>
      </c>
      <c r="BL610" s="9">
        <f>IF(AND((ROW()-6)&lt;=$Q$3,ISNUMBER(AY609)),AY609/$Q$4+AZ609*AG610+BA609*AH610+BB609*AI610+BC609*AJ610+BD609*AK610+BE609*AL610+BF609*AM610+BG609*AN610+BH609*AO610,"")</f>
        <v/>
      </c>
      <c r="BM610">
        <f>IF(ISNUMBER(BL610),AVERAGE(OFFSET(AF609,1-$Q$5,0,$Q$5,1)),"")</f>
        <v/>
      </c>
      <c r="BN610">
        <f>IF(ISNUMBER(BL610),(AF610-BL610)^2,"")</f>
        <v/>
      </c>
      <c r="BO610">
        <f>IF(ISNUMBER(BL610),AF610^2,"")</f>
        <v/>
      </c>
      <c r="BP610">
        <f>IF(ISNUMBER(BL610),(AF610-BM610)^2,"")</f>
        <v/>
      </c>
    </row>
    <row r="611">
      <c r="O611">
        <f>IF($R611="","",IF($Q$1="Weekly",INT(($R611-2)/7),IF($Q$1="Quarterly",YEAR($R611)*4+ROUNDUP(MONTH($R611)/3),YEAR($R611)*12+MONTH($R611))))</f>
        <v/>
      </c>
      <c r="P611">
        <f>IF($R611="","",IF($R612="",1,IF($O611&lt;&gt;$O612,1,0)))</f>
        <v/>
      </c>
      <c r="Q611">
        <f>IF($P611=1,SUM($P$7:$P611),"")</f>
        <v/>
      </c>
      <c r="R611">
        <f>IF($A611="","",IF(ISNUMBER($A611),$A611,IFERROR(DATEVALUE($A611),NA())))</f>
        <v/>
      </c>
      <c r="S611" s="7">
        <f>IFERROR(INDEX($R$7:$R$60000,MATCH(ROW()-6,$Q$7:$Q$60000,0)),"")</f>
        <v/>
      </c>
      <c r="T611">
        <f>IFERROR(INDEX($B$7:$B$60000,MATCH(ROW()-6,$Q$7:$Q$60000,0))*1,"")</f>
        <v/>
      </c>
      <c r="U611">
        <f>IFERROR(INDEX($C$7:$C$60000,MATCH(ROW()-6,$Q$7:$Q$60000,0))*1,"")</f>
        <v/>
      </c>
      <c r="V611">
        <f>IFERROR(INDEX($D$7:$D$60000,MATCH(ROW()-6,$Q$7:$Q$60000,0))*1,"")</f>
        <v/>
      </c>
      <c r="W611">
        <f>IFERROR(INDEX($E$7:$E$60000,MATCH(ROW()-6,$Q$7:$Q$60000,0))*1,"")</f>
        <v/>
      </c>
      <c r="X611">
        <f>IFERROR(INDEX($F$7:$F$60000,MATCH(ROW()-6,$Q$7:$Q$60000,0))*1,"")</f>
        <v/>
      </c>
      <c r="Y611">
        <f>IFERROR(INDEX($G$7:$G$60000,MATCH(ROW()-6,$Q$7:$Q$60000,0))*1,"")</f>
        <v/>
      </c>
      <c r="Z611">
        <f>IFERROR(INDEX($H$7:$H$60000,MATCH(ROW()-6,$Q$7:$Q$60000,0))*1,"")</f>
        <v/>
      </c>
      <c r="AA611">
        <f>IFERROR(INDEX($I$7:$I$60000,MATCH(ROW()-6,$Q$7:$Q$60000,0))*1,"")</f>
        <v/>
      </c>
      <c r="AB611">
        <f>IFERROR(INDEX($J$7:$J$60000,MATCH(ROW()-6,$Q$7:$Q$60000,0))*1,"")</f>
        <v/>
      </c>
      <c r="AC611">
        <f>IFERROR(INDEX($K$7:$K$60000,MATCH(ROW()-6,$Q$7:$Q$60000,0))*1,"")</f>
        <v/>
      </c>
      <c r="AF611" s="9">
        <f>IF(OR($S611="",$S610=""),"",IF($B$5="diff",($T611-$T610),LN($T611/$T610)))</f>
        <v/>
      </c>
      <c r="AG611" s="9">
        <f>IF(OR($S611="",$S610=""),"",IF($C$5="diff",(U611-U610),LN(U611/U610)))</f>
        <v/>
      </c>
      <c r="AH611" s="9">
        <f>IF(OR($S611="",$S610=""),"",IF($D$5="diff",(V611-V610),LN(V611/V610)))</f>
        <v/>
      </c>
      <c r="AI611" s="9">
        <f>IF(OR($S611="",$S610=""),"",IF($E$5="diff",(W611-W610),LN(W611/W610)))</f>
        <v/>
      </c>
      <c r="AJ611" s="9">
        <f>IF(OR($S611="",$S610=""),"",IF($F$5="diff",(X611-X610),LN(X611/X610)))</f>
        <v/>
      </c>
      <c r="AK611" s="9">
        <f>IF(OR($S611="",$S610=""),"",IF($G$5="diff",(Y611-Y610),LN(Y611/Y610)))</f>
        <v/>
      </c>
      <c r="AL611" s="9">
        <f>IF(OR($S611="",$S610=""),"",IF($H$5="diff",(Z611-Z610),LN(Z611/Z610)))</f>
        <v/>
      </c>
      <c r="AM611" s="9">
        <f>IF(OR($S611="",$S610=""),"",IF($I$5="diff",(AA611-AA610),LN(AA611/AA610)))</f>
        <v/>
      </c>
      <c r="AN611" s="9">
        <f>IF(OR($S611="",$S610=""),"",IF($J$5="diff",(AB611-AB610),LN(AB611/AB610)))</f>
        <v/>
      </c>
      <c r="AO611" s="9">
        <f>IF(OR($S611="",$S610=""),"",IF($K$5="diff",(AC611-AC610),LN(AC611/AC610)))</f>
        <v/>
      </c>
      <c r="AR611" s="9">
        <f>IF($AF611="","",$AU$13+$AU$4*AG611+$AU$5*AH611+$AU$6*AI611+$AU$7*AJ611+$AU$8*AK611+$AU$9*AL611+$AU$10*AM611+$AU$11*AN611+$AU$12*AO611)</f>
        <v/>
      </c>
      <c r="AY611" s="10">
        <f>IF(AND((ROW()-7)&gt;=$Q$5,(ROW()-6)&lt;=$Q$3),INDEX(LINEST(OFFSET(AF611,1-$Q$5,0,$Q$5,1),OFFSET(AG611,1-$Q$5,0,$Q$5,9),TRUE,TRUE),1,10)*$Q$4,"")</f>
        <v/>
      </c>
      <c r="AZ611" s="9">
        <f>IF(AND((ROW()-7)&gt;=$Q$5,(ROW()-6)&lt;=$Q$3),INDEX(LINEST(OFFSET(AF611,1-$Q$5,0,$Q$5,1),OFFSET(AG611,1-$Q$5,0,$Q$5,9),TRUE,TRUE),1,9),"")</f>
        <v/>
      </c>
      <c r="BA611" s="9">
        <f>IF(AND((ROW()-7)&gt;=$Q$5,(ROW()-6)&lt;=$Q$3),INDEX(LINEST(OFFSET(AF611,1-$Q$5,0,$Q$5,1),OFFSET(AG611,1-$Q$5,0,$Q$5,9),TRUE,TRUE),1,8),"")</f>
        <v/>
      </c>
      <c r="BB611" s="9">
        <f>IF(AND((ROW()-7)&gt;=$Q$5,(ROW()-6)&lt;=$Q$3),INDEX(LINEST(OFFSET(AF611,1-$Q$5,0,$Q$5,1),OFFSET(AG611,1-$Q$5,0,$Q$5,9),TRUE,TRUE),1,7),"")</f>
        <v/>
      </c>
      <c r="BC611" s="9">
        <f>IF(AND((ROW()-7)&gt;=$Q$5,(ROW()-6)&lt;=$Q$3),INDEX(LINEST(OFFSET(AF611,1-$Q$5,0,$Q$5,1),OFFSET(AG611,1-$Q$5,0,$Q$5,9),TRUE,TRUE),1,6),"")</f>
        <v/>
      </c>
      <c r="BD611" s="9">
        <f>IF(AND((ROW()-7)&gt;=$Q$5,(ROW()-6)&lt;=$Q$3),INDEX(LINEST(OFFSET(AF611,1-$Q$5,0,$Q$5,1),OFFSET(AG611,1-$Q$5,0,$Q$5,9),TRUE,TRUE),1,5),"")</f>
        <v/>
      </c>
      <c r="BE611" s="9">
        <f>IF(AND((ROW()-7)&gt;=$Q$5,(ROW()-6)&lt;=$Q$3),INDEX(LINEST(OFFSET(AF611,1-$Q$5,0,$Q$5,1),OFFSET(AG611,1-$Q$5,0,$Q$5,9),TRUE,TRUE),1,4),"")</f>
        <v/>
      </c>
      <c r="BF611" s="9">
        <f>IF(AND((ROW()-7)&gt;=$Q$5,(ROW()-6)&lt;=$Q$3),INDEX(LINEST(OFFSET(AF611,1-$Q$5,0,$Q$5,1),OFFSET(AG611,1-$Q$5,0,$Q$5,9),TRUE,TRUE),1,3),"")</f>
        <v/>
      </c>
      <c r="BG611" s="9">
        <f>IF(AND((ROW()-7)&gt;=$Q$5,(ROW()-6)&lt;=$Q$3),INDEX(LINEST(OFFSET(AF611,1-$Q$5,0,$Q$5,1),OFFSET(AG611,1-$Q$5,0,$Q$5,9),TRUE,TRUE),1,2),"")</f>
        <v/>
      </c>
      <c r="BH611" s="9">
        <f>IF(AND((ROW()-7)&gt;=$Q$5,(ROW()-6)&lt;=$Q$3),INDEX(LINEST(OFFSET(AF611,1-$Q$5,0,$Q$5,1),OFFSET(AG611,1-$Q$5,0,$Q$5,9),TRUE,TRUE),1,1),"")</f>
        <v/>
      </c>
      <c r="BI611" s="10">
        <f>IF(AND((ROW()-7)&gt;=$Q$5,(ROW()-6)&lt;=$Q$3),INDEX(LINEST(OFFSET(AF611,1-$Q$5,0,$Q$5,1),OFFSET(AG611,1-$Q$5,0,$Q$5,9),TRUE,TRUE),3,1),"")</f>
        <v/>
      </c>
      <c r="BL611" s="9">
        <f>IF(AND((ROW()-6)&lt;=$Q$3,ISNUMBER(AY610)),AY610/$Q$4+AZ610*AG611+BA610*AH611+BB610*AI611+BC610*AJ611+BD610*AK611+BE610*AL611+BF610*AM611+BG610*AN611+BH610*AO611,"")</f>
        <v/>
      </c>
      <c r="BM611">
        <f>IF(ISNUMBER(BL611),AVERAGE(OFFSET(AF610,1-$Q$5,0,$Q$5,1)),"")</f>
        <v/>
      </c>
      <c r="BN611">
        <f>IF(ISNUMBER(BL611),(AF611-BL611)^2,"")</f>
        <v/>
      </c>
      <c r="BO611">
        <f>IF(ISNUMBER(BL611),AF611^2,"")</f>
        <v/>
      </c>
      <c r="BP611">
        <f>IF(ISNUMBER(BL611),(AF611-BM611)^2,"")</f>
        <v/>
      </c>
    </row>
    <row r="612">
      <c r="O612">
        <f>IF($R612="","",IF($Q$1="Weekly",INT(($R612-2)/7),IF($Q$1="Quarterly",YEAR($R612)*4+ROUNDUP(MONTH($R612)/3),YEAR($R612)*12+MONTH($R612))))</f>
        <v/>
      </c>
      <c r="P612">
        <f>IF($R612="","",IF($R613="",1,IF($O612&lt;&gt;$O613,1,0)))</f>
        <v/>
      </c>
      <c r="Q612">
        <f>IF($P612=1,SUM($P$7:$P612),"")</f>
        <v/>
      </c>
      <c r="R612">
        <f>IF($A612="","",IF(ISNUMBER($A612),$A612,IFERROR(DATEVALUE($A612),NA())))</f>
        <v/>
      </c>
      <c r="S612" s="7">
        <f>IFERROR(INDEX($R$7:$R$60000,MATCH(ROW()-6,$Q$7:$Q$60000,0)),"")</f>
        <v/>
      </c>
      <c r="T612">
        <f>IFERROR(INDEX($B$7:$B$60000,MATCH(ROW()-6,$Q$7:$Q$60000,0))*1,"")</f>
        <v/>
      </c>
      <c r="U612">
        <f>IFERROR(INDEX($C$7:$C$60000,MATCH(ROW()-6,$Q$7:$Q$60000,0))*1,"")</f>
        <v/>
      </c>
      <c r="V612">
        <f>IFERROR(INDEX($D$7:$D$60000,MATCH(ROW()-6,$Q$7:$Q$60000,0))*1,"")</f>
        <v/>
      </c>
      <c r="W612">
        <f>IFERROR(INDEX($E$7:$E$60000,MATCH(ROW()-6,$Q$7:$Q$60000,0))*1,"")</f>
        <v/>
      </c>
      <c r="X612">
        <f>IFERROR(INDEX($F$7:$F$60000,MATCH(ROW()-6,$Q$7:$Q$60000,0))*1,"")</f>
        <v/>
      </c>
      <c r="Y612">
        <f>IFERROR(INDEX($G$7:$G$60000,MATCH(ROW()-6,$Q$7:$Q$60000,0))*1,"")</f>
        <v/>
      </c>
      <c r="Z612">
        <f>IFERROR(INDEX($H$7:$H$60000,MATCH(ROW()-6,$Q$7:$Q$60000,0))*1,"")</f>
        <v/>
      </c>
      <c r="AA612">
        <f>IFERROR(INDEX($I$7:$I$60000,MATCH(ROW()-6,$Q$7:$Q$60000,0))*1,"")</f>
        <v/>
      </c>
      <c r="AB612">
        <f>IFERROR(INDEX($J$7:$J$60000,MATCH(ROW()-6,$Q$7:$Q$60000,0))*1,"")</f>
        <v/>
      </c>
      <c r="AC612">
        <f>IFERROR(INDEX($K$7:$K$60000,MATCH(ROW()-6,$Q$7:$Q$60000,0))*1,"")</f>
        <v/>
      </c>
      <c r="AF612" s="9">
        <f>IF(OR($S612="",$S611=""),"",IF($B$5="diff",($T612-$T611),LN($T612/$T611)))</f>
        <v/>
      </c>
      <c r="AG612" s="9">
        <f>IF(OR($S612="",$S611=""),"",IF($C$5="diff",(U612-U611),LN(U612/U611)))</f>
        <v/>
      </c>
      <c r="AH612" s="9">
        <f>IF(OR($S612="",$S611=""),"",IF($D$5="diff",(V612-V611),LN(V612/V611)))</f>
        <v/>
      </c>
      <c r="AI612" s="9">
        <f>IF(OR($S612="",$S611=""),"",IF($E$5="diff",(W612-W611),LN(W612/W611)))</f>
        <v/>
      </c>
      <c r="AJ612" s="9">
        <f>IF(OR($S612="",$S611=""),"",IF($F$5="diff",(X612-X611),LN(X612/X611)))</f>
        <v/>
      </c>
      <c r="AK612" s="9">
        <f>IF(OR($S612="",$S611=""),"",IF($G$5="diff",(Y612-Y611),LN(Y612/Y611)))</f>
        <v/>
      </c>
      <c r="AL612" s="9">
        <f>IF(OR($S612="",$S611=""),"",IF($H$5="diff",(Z612-Z611),LN(Z612/Z611)))</f>
        <v/>
      </c>
      <c r="AM612" s="9">
        <f>IF(OR($S612="",$S611=""),"",IF($I$5="diff",(AA612-AA611),LN(AA612/AA611)))</f>
        <v/>
      </c>
      <c r="AN612" s="9">
        <f>IF(OR($S612="",$S611=""),"",IF($J$5="diff",(AB612-AB611),LN(AB612/AB611)))</f>
        <v/>
      </c>
      <c r="AO612" s="9">
        <f>IF(OR($S612="",$S611=""),"",IF($K$5="diff",(AC612-AC611),LN(AC612/AC611)))</f>
        <v/>
      </c>
      <c r="AR612" s="9">
        <f>IF($AF612="","",$AU$13+$AU$4*AG612+$AU$5*AH612+$AU$6*AI612+$AU$7*AJ612+$AU$8*AK612+$AU$9*AL612+$AU$10*AM612+$AU$11*AN612+$AU$12*AO612)</f>
        <v/>
      </c>
      <c r="AY612" s="10">
        <f>IF(AND((ROW()-7)&gt;=$Q$5,(ROW()-6)&lt;=$Q$3),INDEX(LINEST(OFFSET(AF612,1-$Q$5,0,$Q$5,1),OFFSET(AG612,1-$Q$5,0,$Q$5,9),TRUE,TRUE),1,10)*$Q$4,"")</f>
        <v/>
      </c>
      <c r="AZ612" s="9">
        <f>IF(AND((ROW()-7)&gt;=$Q$5,(ROW()-6)&lt;=$Q$3),INDEX(LINEST(OFFSET(AF612,1-$Q$5,0,$Q$5,1),OFFSET(AG612,1-$Q$5,0,$Q$5,9),TRUE,TRUE),1,9),"")</f>
        <v/>
      </c>
      <c r="BA612" s="9">
        <f>IF(AND((ROW()-7)&gt;=$Q$5,(ROW()-6)&lt;=$Q$3),INDEX(LINEST(OFFSET(AF612,1-$Q$5,0,$Q$5,1),OFFSET(AG612,1-$Q$5,0,$Q$5,9),TRUE,TRUE),1,8),"")</f>
        <v/>
      </c>
      <c r="BB612" s="9">
        <f>IF(AND((ROW()-7)&gt;=$Q$5,(ROW()-6)&lt;=$Q$3),INDEX(LINEST(OFFSET(AF612,1-$Q$5,0,$Q$5,1),OFFSET(AG612,1-$Q$5,0,$Q$5,9),TRUE,TRUE),1,7),"")</f>
        <v/>
      </c>
      <c r="BC612" s="9">
        <f>IF(AND((ROW()-7)&gt;=$Q$5,(ROW()-6)&lt;=$Q$3),INDEX(LINEST(OFFSET(AF612,1-$Q$5,0,$Q$5,1),OFFSET(AG612,1-$Q$5,0,$Q$5,9),TRUE,TRUE),1,6),"")</f>
        <v/>
      </c>
      <c r="BD612" s="9">
        <f>IF(AND((ROW()-7)&gt;=$Q$5,(ROW()-6)&lt;=$Q$3),INDEX(LINEST(OFFSET(AF612,1-$Q$5,0,$Q$5,1),OFFSET(AG612,1-$Q$5,0,$Q$5,9),TRUE,TRUE),1,5),"")</f>
        <v/>
      </c>
      <c r="BE612" s="9">
        <f>IF(AND((ROW()-7)&gt;=$Q$5,(ROW()-6)&lt;=$Q$3),INDEX(LINEST(OFFSET(AF612,1-$Q$5,0,$Q$5,1),OFFSET(AG612,1-$Q$5,0,$Q$5,9),TRUE,TRUE),1,4),"")</f>
        <v/>
      </c>
      <c r="BF612" s="9">
        <f>IF(AND((ROW()-7)&gt;=$Q$5,(ROW()-6)&lt;=$Q$3),INDEX(LINEST(OFFSET(AF612,1-$Q$5,0,$Q$5,1),OFFSET(AG612,1-$Q$5,0,$Q$5,9),TRUE,TRUE),1,3),"")</f>
        <v/>
      </c>
      <c r="BG612" s="9">
        <f>IF(AND((ROW()-7)&gt;=$Q$5,(ROW()-6)&lt;=$Q$3),INDEX(LINEST(OFFSET(AF612,1-$Q$5,0,$Q$5,1),OFFSET(AG612,1-$Q$5,0,$Q$5,9),TRUE,TRUE),1,2),"")</f>
        <v/>
      </c>
      <c r="BH612" s="9">
        <f>IF(AND((ROW()-7)&gt;=$Q$5,(ROW()-6)&lt;=$Q$3),INDEX(LINEST(OFFSET(AF612,1-$Q$5,0,$Q$5,1),OFFSET(AG612,1-$Q$5,0,$Q$5,9),TRUE,TRUE),1,1),"")</f>
        <v/>
      </c>
      <c r="BI612" s="10">
        <f>IF(AND((ROW()-7)&gt;=$Q$5,(ROW()-6)&lt;=$Q$3),INDEX(LINEST(OFFSET(AF612,1-$Q$5,0,$Q$5,1),OFFSET(AG612,1-$Q$5,0,$Q$5,9),TRUE,TRUE),3,1),"")</f>
        <v/>
      </c>
      <c r="BL612" s="9">
        <f>IF(AND((ROW()-6)&lt;=$Q$3,ISNUMBER(AY611)),AY611/$Q$4+AZ611*AG612+BA611*AH612+BB611*AI612+BC611*AJ612+BD611*AK612+BE611*AL612+BF611*AM612+BG611*AN612+BH611*AO612,"")</f>
        <v/>
      </c>
      <c r="BM612">
        <f>IF(ISNUMBER(BL612),AVERAGE(OFFSET(AF611,1-$Q$5,0,$Q$5,1)),"")</f>
        <v/>
      </c>
      <c r="BN612">
        <f>IF(ISNUMBER(BL612),(AF612-BL612)^2,"")</f>
        <v/>
      </c>
      <c r="BO612">
        <f>IF(ISNUMBER(BL612),AF612^2,"")</f>
        <v/>
      </c>
      <c r="BP612">
        <f>IF(ISNUMBER(BL612),(AF612-BM612)^2,"")</f>
        <v/>
      </c>
    </row>
    <row r="613">
      <c r="O613">
        <f>IF($R613="","",IF($Q$1="Weekly",INT(($R613-2)/7),IF($Q$1="Quarterly",YEAR($R613)*4+ROUNDUP(MONTH($R613)/3),YEAR($R613)*12+MONTH($R613))))</f>
        <v/>
      </c>
      <c r="P613">
        <f>IF($R613="","",IF($R614="",1,IF($O613&lt;&gt;$O614,1,0)))</f>
        <v/>
      </c>
      <c r="Q613">
        <f>IF($P613=1,SUM($P$7:$P613),"")</f>
        <v/>
      </c>
      <c r="R613">
        <f>IF($A613="","",IF(ISNUMBER($A613),$A613,IFERROR(DATEVALUE($A613),NA())))</f>
        <v/>
      </c>
      <c r="S613" s="7">
        <f>IFERROR(INDEX($R$7:$R$60000,MATCH(ROW()-6,$Q$7:$Q$60000,0)),"")</f>
        <v/>
      </c>
      <c r="T613">
        <f>IFERROR(INDEX($B$7:$B$60000,MATCH(ROW()-6,$Q$7:$Q$60000,0))*1,"")</f>
        <v/>
      </c>
      <c r="U613">
        <f>IFERROR(INDEX($C$7:$C$60000,MATCH(ROW()-6,$Q$7:$Q$60000,0))*1,"")</f>
        <v/>
      </c>
      <c r="V613">
        <f>IFERROR(INDEX($D$7:$D$60000,MATCH(ROW()-6,$Q$7:$Q$60000,0))*1,"")</f>
        <v/>
      </c>
      <c r="W613">
        <f>IFERROR(INDEX($E$7:$E$60000,MATCH(ROW()-6,$Q$7:$Q$60000,0))*1,"")</f>
        <v/>
      </c>
      <c r="X613">
        <f>IFERROR(INDEX($F$7:$F$60000,MATCH(ROW()-6,$Q$7:$Q$60000,0))*1,"")</f>
        <v/>
      </c>
      <c r="Y613">
        <f>IFERROR(INDEX($G$7:$G$60000,MATCH(ROW()-6,$Q$7:$Q$60000,0))*1,"")</f>
        <v/>
      </c>
      <c r="Z613">
        <f>IFERROR(INDEX($H$7:$H$60000,MATCH(ROW()-6,$Q$7:$Q$60000,0))*1,"")</f>
        <v/>
      </c>
      <c r="AA613">
        <f>IFERROR(INDEX($I$7:$I$60000,MATCH(ROW()-6,$Q$7:$Q$60000,0))*1,"")</f>
        <v/>
      </c>
      <c r="AB613">
        <f>IFERROR(INDEX($J$7:$J$60000,MATCH(ROW()-6,$Q$7:$Q$60000,0))*1,"")</f>
        <v/>
      </c>
      <c r="AC613">
        <f>IFERROR(INDEX($K$7:$K$60000,MATCH(ROW()-6,$Q$7:$Q$60000,0))*1,"")</f>
        <v/>
      </c>
      <c r="AF613" s="9">
        <f>IF(OR($S613="",$S612=""),"",IF($B$5="diff",($T613-$T612),LN($T613/$T612)))</f>
        <v/>
      </c>
      <c r="AG613" s="9">
        <f>IF(OR($S613="",$S612=""),"",IF($C$5="diff",(U613-U612),LN(U613/U612)))</f>
        <v/>
      </c>
      <c r="AH613" s="9">
        <f>IF(OR($S613="",$S612=""),"",IF($D$5="diff",(V613-V612),LN(V613/V612)))</f>
        <v/>
      </c>
      <c r="AI613" s="9">
        <f>IF(OR($S613="",$S612=""),"",IF($E$5="diff",(W613-W612),LN(W613/W612)))</f>
        <v/>
      </c>
      <c r="AJ613" s="9">
        <f>IF(OR($S613="",$S612=""),"",IF($F$5="diff",(X613-X612),LN(X613/X612)))</f>
        <v/>
      </c>
      <c r="AK613" s="9">
        <f>IF(OR($S613="",$S612=""),"",IF($G$5="diff",(Y613-Y612),LN(Y613/Y612)))</f>
        <v/>
      </c>
      <c r="AL613" s="9">
        <f>IF(OR($S613="",$S612=""),"",IF($H$5="diff",(Z613-Z612),LN(Z613/Z612)))</f>
        <v/>
      </c>
      <c r="AM613" s="9">
        <f>IF(OR($S613="",$S612=""),"",IF($I$5="diff",(AA613-AA612),LN(AA613/AA612)))</f>
        <v/>
      </c>
      <c r="AN613" s="9">
        <f>IF(OR($S613="",$S612=""),"",IF($J$5="diff",(AB613-AB612),LN(AB613/AB612)))</f>
        <v/>
      </c>
      <c r="AO613" s="9">
        <f>IF(OR($S613="",$S612=""),"",IF($K$5="diff",(AC613-AC612),LN(AC613/AC612)))</f>
        <v/>
      </c>
      <c r="AR613" s="9">
        <f>IF($AF613="","",$AU$13+$AU$4*AG613+$AU$5*AH613+$AU$6*AI613+$AU$7*AJ613+$AU$8*AK613+$AU$9*AL613+$AU$10*AM613+$AU$11*AN613+$AU$12*AO613)</f>
        <v/>
      </c>
      <c r="AY613" s="10">
        <f>IF(AND((ROW()-7)&gt;=$Q$5,(ROW()-6)&lt;=$Q$3),INDEX(LINEST(OFFSET(AF613,1-$Q$5,0,$Q$5,1),OFFSET(AG613,1-$Q$5,0,$Q$5,9),TRUE,TRUE),1,10)*$Q$4,"")</f>
        <v/>
      </c>
      <c r="AZ613" s="9">
        <f>IF(AND((ROW()-7)&gt;=$Q$5,(ROW()-6)&lt;=$Q$3),INDEX(LINEST(OFFSET(AF613,1-$Q$5,0,$Q$5,1),OFFSET(AG613,1-$Q$5,0,$Q$5,9),TRUE,TRUE),1,9),"")</f>
        <v/>
      </c>
      <c r="BA613" s="9">
        <f>IF(AND((ROW()-7)&gt;=$Q$5,(ROW()-6)&lt;=$Q$3),INDEX(LINEST(OFFSET(AF613,1-$Q$5,0,$Q$5,1),OFFSET(AG613,1-$Q$5,0,$Q$5,9),TRUE,TRUE),1,8),"")</f>
        <v/>
      </c>
      <c r="BB613" s="9">
        <f>IF(AND((ROW()-7)&gt;=$Q$5,(ROW()-6)&lt;=$Q$3),INDEX(LINEST(OFFSET(AF613,1-$Q$5,0,$Q$5,1),OFFSET(AG613,1-$Q$5,0,$Q$5,9),TRUE,TRUE),1,7),"")</f>
        <v/>
      </c>
      <c r="BC613" s="9">
        <f>IF(AND((ROW()-7)&gt;=$Q$5,(ROW()-6)&lt;=$Q$3),INDEX(LINEST(OFFSET(AF613,1-$Q$5,0,$Q$5,1),OFFSET(AG613,1-$Q$5,0,$Q$5,9),TRUE,TRUE),1,6),"")</f>
        <v/>
      </c>
      <c r="BD613" s="9">
        <f>IF(AND((ROW()-7)&gt;=$Q$5,(ROW()-6)&lt;=$Q$3),INDEX(LINEST(OFFSET(AF613,1-$Q$5,0,$Q$5,1),OFFSET(AG613,1-$Q$5,0,$Q$5,9),TRUE,TRUE),1,5),"")</f>
        <v/>
      </c>
      <c r="BE613" s="9">
        <f>IF(AND((ROW()-7)&gt;=$Q$5,(ROW()-6)&lt;=$Q$3),INDEX(LINEST(OFFSET(AF613,1-$Q$5,0,$Q$5,1),OFFSET(AG613,1-$Q$5,0,$Q$5,9),TRUE,TRUE),1,4),"")</f>
        <v/>
      </c>
      <c r="BF613" s="9">
        <f>IF(AND((ROW()-7)&gt;=$Q$5,(ROW()-6)&lt;=$Q$3),INDEX(LINEST(OFFSET(AF613,1-$Q$5,0,$Q$5,1),OFFSET(AG613,1-$Q$5,0,$Q$5,9),TRUE,TRUE),1,3),"")</f>
        <v/>
      </c>
      <c r="BG613" s="9">
        <f>IF(AND((ROW()-7)&gt;=$Q$5,(ROW()-6)&lt;=$Q$3),INDEX(LINEST(OFFSET(AF613,1-$Q$5,0,$Q$5,1),OFFSET(AG613,1-$Q$5,0,$Q$5,9),TRUE,TRUE),1,2),"")</f>
        <v/>
      </c>
      <c r="BH613" s="9">
        <f>IF(AND((ROW()-7)&gt;=$Q$5,(ROW()-6)&lt;=$Q$3),INDEX(LINEST(OFFSET(AF613,1-$Q$5,0,$Q$5,1),OFFSET(AG613,1-$Q$5,0,$Q$5,9),TRUE,TRUE),1,1),"")</f>
        <v/>
      </c>
      <c r="BI613" s="10">
        <f>IF(AND((ROW()-7)&gt;=$Q$5,(ROW()-6)&lt;=$Q$3),INDEX(LINEST(OFFSET(AF613,1-$Q$5,0,$Q$5,1),OFFSET(AG613,1-$Q$5,0,$Q$5,9),TRUE,TRUE),3,1),"")</f>
        <v/>
      </c>
      <c r="BL613" s="9">
        <f>IF(AND((ROW()-6)&lt;=$Q$3,ISNUMBER(AY612)),AY612/$Q$4+AZ612*AG613+BA612*AH613+BB612*AI613+BC612*AJ613+BD612*AK613+BE612*AL613+BF612*AM613+BG612*AN613+BH612*AO613,"")</f>
        <v/>
      </c>
      <c r="BM613">
        <f>IF(ISNUMBER(BL613),AVERAGE(OFFSET(AF612,1-$Q$5,0,$Q$5,1)),"")</f>
        <v/>
      </c>
      <c r="BN613">
        <f>IF(ISNUMBER(BL613),(AF613-BL613)^2,"")</f>
        <v/>
      </c>
      <c r="BO613">
        <f>IF(ISNUMBER(BL613),AF613^2,"")</f>
        <v/>
      </c>
      <c r="BP613">
        <f>IF(ISNUMBER(BL613),(AF613-BM613)^2,"")</f>
        <v/>
      </c>
    </row>
    <row r="614">
      <c r="O614">
        <f>IF($R614="","",IF($Q$1="Weekly",INT(($R614-2)/7),IF($Q$1="Quarterly",YEAR($R614)*4+ROUNDUP(MONTH($R614)/3),YEAR($R614)*12+MONTH($R614))))</f>
        <v/>
      </c>
      <c r="P614">
        <f>IF($R614="","",IF($R615="",1,IF($O614&lt;&gt;$O615,1,0)))</f>
        <v/>
      </c>
      <c r="Q614">
        <f>IF($P614=1,SUM($P$7:$P614),"")</f>
        <v/>
      </c>
      <c r="R614">
        <f>IF($A614="","",IF(ISNUMBER($A614),$A614,IFERROR(DATEVALUE($A614),NA())))</f>
        <v/>
      </c>
      <c r="S614" s="7">
        <f>IFERROR(INDEX($R$7:$R$60000,MATCH(ROW()-6,$Q$7:$Q$60000,0)),"")</f>
        <v/>
      </c>
      <c r="T614">
        <f>IFERROR(INDEX($B$7:$B$60000,MATCH(ROW()-6,$Q$7:$Q$60000,0))*1,"")</f>
        <v/>
      </c>
      <c r="U614">
        <f>IFERROR(INDEX($C$7:$C$60000,MATCH(ROW()-6,$Q$7:$Q$60000,0))*1,"")</f>
        <v/>
      </c>
      <c r="V614">
        <f>IFERROR(INDEX($D$7:$D$60000,MATCH(ROW()-6,$Q$7:$Q$60000,0))*1,"")</f>
        <v/>
      </c>
      <c r="W614">
        <f>IFERROR(INDEX($E$7:$E$60000,MATCH(ROW()-6,$Q$7:$Q$60000,0))*1,"")</f>
        <v/>
      </c>
      <c r="X614">
        <f>IFERROR(INDEX($F$7:$F$60000,MATCH(ROW()-6,$Q$7:$Q$60000,0))*1,"")</f>
        <v/>
      </c>
      <c r="Y614">
        <f>IFERROR(INDEX($G$7:$G$60000,MATCH(ROW()-6,$Q$7:$Q$60000,0))*1,"")</f>
        <v/>
      </c>
      <c r="Z614">
        <f>IFERROR(INDEX($H$7:$H$60000,MATCH(ROW()-6,$Q$7:$Q$60000,0))*1,"")</f>
        <v/>
      </c>
      <c r="AA614">
        <f>IFERROR(INDEX($I$7:$I$60000,MATCH(ROW()-6,$Q$7:$Q$60000,0))*1,"")</f>
        <v/>
      </c>
      <c r="AB614">
        <f>IFERROR(INDEX($J$7:$J$60000,MATCH(ROW()-6,$Q$7:$Q$60000,0))*1,"")</f>
        <v/>
      </c>
      <c r="AC614">
        <f>IFERROR(INDEX($K$7:$K$60000,MATCH(ROW()-6,$Q$7:$Q$60000,0))*1,"")</f>
        <v/>
      </c>
      <c r="AF614" s="9">
        <f>IF(OR($S614="",$S613=""),"",IF($B$5="diff",($T614-$T613),LN($T614/$T613)))</f>
        <v/>
      </c>
      <c r="AG614" s="9">
        <f>IF(OR($S614="",$S613=""),"",IF($C$5="diff",(U614-U613),LN(U614/U613)))</f>
        <v/>
      </c>
      <c r="AH614" s="9">
        <f>IF(OR($S614="",$S613=""),"",IF($D$5="diff",(V614-V613),LN(V614/V613)))</f>
        <v/>
      </c>
      <c r="AI614" s="9">
        <f>IF(OR($S614="",$S613=""),"",IF($E$5="diff",(W614-W613),LN(W614/W613)))</f>
        <v/>
      </c>
      <c r="AJ614" s="9">
        <f>IF(OR($S614="",$S613=""),"",IF($F$5="diff",(X614-X613),LN(X614/X613)))</f>
        <v/>
      </c>
      <c r="AK614" s="9">
        <f>IF(OR($S614="",$S613=""),"",IF($G$5="diff",(Y614-Y613),LN(Y614/Y613)))</f>
        <v/>
      </c>
      <c r="AL614" s="9">
        <f>IF(OR($S614="",$S613=""),"",IF($H$5="diff",(Z614-Z613),LN(Z614/Z613)))</f>
        <v/>
      </c>
      <c r="AM614" s="9">
        <f>IF(OR($S614="",$S613=""),"",IF($I$5="diff",(AA614-AA613),LN(AA614/AA613)))</f>
        <v/>
      </c>
      <c r="AN614" s="9">
        <f>IF(OR($S614="",$S613=""),"",IF($J$5="diff",(AB614-AB613),LN(AB614/AB613)))</f>
        <v/>
      </c>
      <c r="AO614" s="9">
        <f>IF(OR($S614="",$S613=""),"",IF($K$5="diff",(AC614-AC613),LN(AC614/AC613)))</f>
        <v/>
      </c>
      <c r="AR614" s="9">
        <f>IF($AF614="","",$AU$13+$AU$4*AG614+$AU$5*AH614+$AU$6*AI614+$AU$7*AJ614+$AU$8*AK614+$AU$9*AL614+$AU$10*AM614+$AU$11*AN614+$AU$12*AO614)</f>
        <v/>
      </c>
      <c r="AY614" s="10">
        <f>IF(AND((ROW()-7)&gt;=$Q$5,(ROW()-6)&lt;=$Q$3),INDEX(LINEST(OFFSET(AF614,1-$Q$5,0,$Q$5,1),OFFSET(AG614,1-$Q$5,0,$Q$5,9),TRUE,TRUE),1,10)*$Q$4,"")</f>
        <v/>
      </c>
      <c r="AZ614" s="9">
        <f>IF(AND((ROW()-7)&gt;=$Q$5,(ROW()-6)&lt;=$Q$3),INDEX(LINEST(OFFSET(AF614,1-$Q$5,0,$Q$5,1),OFFSET(AG614,1-$Q$5,0,$Q$5,9),TRUE,TRUE),1,9),"")</f>
        <v/>
      </c>
      <c r="BA614" s="9">
        <f>IF(AND((ROW()-7)&gt;=$Q$5,(ROW()-6)&lt;=$Q$3),INDEX(LINEST(OFFSET(AF614,1-$Q$5,0,$Q$5,1),OFFSET(AG614,1-$Q$5,0,$Q$5,9),TRUE,TRUE),1,8),"")</f>
        <v/>
      </c>
      <c r="BB614" s="9">
        <f>IF(AND((ROW()-7)&gt;=$Q$5,(ROW()-6)&lt;=$Q$3),INDEX(LINEST(OFFSET(AF614,1-$Q$5,0,$Q$5,1),OFFSET(AG614,1-$Q$5,0,$Q$5,9),TRUE,TRUE),1,7),"")</f>
        <v/>
      </c>
      <c r="BC614" s="9">
        <f>IF(AND((ROW()-7)&gt;=$Q$5,(ROW()-6)&lt;=$Q$3),INDEX(LINEST(OFFSET(AF614,1-$Q$5,0,$Q$5,1),OFFSET(AG614,1-$Q$5,0,$Q$5,9),TRUE,TRUE),1,6),"")</f>
        <v/>
      </c>
      <c r="BD614" s="9">
        <f>IF(AND((ROW()-7)&gt;=$Q$5,(ROW()-6)&lt;=$Q$3),INDEX(LINEST(OFFSET(AF614,1-$Q$5,0,$Q$5,1),OFFSET(AG614,1-$Q$5,0,$Q$5,9),TRUE,TRUE),1,5),"")</f>
        <v/>
      </c>
      <c r="BE614" s="9">
        <f>IF(AND((ROW()-7)&gt;=$Q$5,(ROW()-6)&lt;=$Q$3),INDEX(LINEST(OFFSET(AF614,1-$Q$5,0,$Q$5,1),OFFSET(AG614,1-$Q$5,0,$Q$5,9),TRUE,TRUE),1,4),"")</f>
        <v/>
      </c>
      <c r="BF614" s="9">
        <f>IF(AND((ROW()-7)&gt;=$Q$5,(ROW()-6)&lt;=$Q$3),INDEX(LINEST(OFFSET(AF614,1-$Q$5,0,$Q$5,1),OFFSET(AG614,1-$Q$5,0,$Q$5,9),TRUE,TRUE),1,3),"")</f>
        <v/>
      </c>
      <c r="BG614" s="9">
        <f>IF(AND((ROW()-7)&gt;=$Q$5,(ROW()-6)&lt;=$Q$3),INDEX(LINEST(OFFSET(AF614,1-$Q$5,0,$Q$5,1),OFFSET(AG614,1-$Q$5,0,$Q$5,9),TRUE,TRUE),1,2),"")</f>
        <v/>
      </c>
      <c r="BH614" s="9">
        <f>IF(AND((ROW()-7)&gt;=$Q$5,(ROW()-6)&lt;=$Q$3),INDEX(LINEST(OFFSET(AF614,1-$Q$5,0,$Q$5,1),OFFSET(AG614,1-$Q$5,0,$Q$5,9),TRUE,TRUE),1,1),"")</f>
        <v/>
      </c>
      <c r="BI614" s="10">
        <f>IF(AND((ROW()-7)&gt;=$Q$5,(ROW()-6)&lt;=$Q$3),INDEX(LINEST(OFFSET(AF614,1-$Q$5,0,$Q$5,1),OFFSET(AG614,1-$Q$5,0,$Q$5,9),TRUE,TRUE),3,1),"")</f>
        <v/>
      </c>
      <c r="BL614" s="9">
        <f>IF(AND((ROW()-6)&lt;=$Q$3,ISNUMBER(AY613)),AY613/$Q$4+AZ613*AG614+BA613*AH614+BB613*AI614+BC613*AJ614+BD613*AK614+BE613*AL614+BF613*AM614+BG613*AN614+BH613*AO614,"")</f>
        <v/>
      </c>
      <c r="BM614">
        <f>IF(ISNUMBER(BL614),AVERAGE(OFFSET(AF613,1-$Q$5,0,$Q$5,1)),"")</f>
        <v/>
      </c>
      <c r="BN614">
        <f>IF(ISNUMBER(BL614),(AF614-BL614)^2,"")</f>
        <v/>
      </c>
      <c r="BO614">
        <f>IF(ISNUMBER(BL614),AF614^2,"")</f>
        <v/>
      </c>
      <c r="BP614">
        <f>IF(ISNUMBER(BL614),(AF614-BM614)^2,"")</f>
        <v/>
      </c>
    </row>
    <row r="615">
      <c r="O615">
        <f>IF($R615="","",IF($Q$1="Weekly",INT(($R615-2)/7),IF($Q$1="Quarterly",YEAR($R615)*4+ROUNDUP(MONTH($R615)/3),YEAR($R615)*12+MONTH($R615))))</f>
        <v/>
      </c>
      <c r="P615">
        <f>IF($R615="","",IF($R616="",1,IF($O615&lt;&gt;$O616,1,0)))</f>
        <v/>
      </c>
      <c r="Q615">
        <f>IF($P615=1,SUM($P$7:$P615),"")</f>
        <v/>
      </c>
      <c r="R615">
        <f>IF($A615="","",IF(ISNUMBER($A615),$A615,IFERROR(DATEVALUE($A615),NA())))</f>
        <v/>
      </c>
      <c r="S615" s="7">
        <f>IFERROR(INDEX($R$7:$R$60000,MATCH(ROW()-6,$Q$7:$Q$60000,0)),"")</f>
        <v/>
      </c>
      <c r="T615">
        <f>IFERROR(INDEX($B$7:$B$60000,MATCH(ROW()-6,$Q$7:$Q$60000,0))*1,"")</f>
        <v/>
      </c>
      <c r="U615">
        <f>IFERROR(INDEX($C$7:$C$60000,MATCH(ROW()-6,$Q$7:$Q$60000,0))*1,"")</f>
        <v/>
      </c>
      <c r="V615">
        <f>IFERROR(INDEX($D$7:$D$60000,MATCH(ROW()-6,$Q$7:$Q$60000,0))*1,"")</f>
        <v/>
      </c>
      <c r="W615">
        <f>IFERROR(INDEX($E$7:$E$60000,MATCH(ROW()-6,$Q$7:$Q$60000,0))*1,"")</f>
        <v/>
      </c>
      <c r="X615">
        <f>IFERROR(INDEX($F$7:$F$60000,MATCH(ROW()-6,$Q$7:$Q$60000,0))*1,"")</f>
        <v/>
      </c>
      <c r="Y615">
        <f>IFERROR(INDEX($G$7:$G$60000,MATCH(ROW()-6,$Q$7:$Q$60000,0))*1,"")</f>
        <v/>
      </c>
      <c r="Z615">
        <f>IFERROR(INDEX($H$7:$H$60000,MATCH(ROW()-6,$Q$7:$Q$60000,0))*1,"")</f>
        <v/>
      </c>
      <c r="AA615">
        <f>IFERROR(INDEX($I$7:$I$60000,MATCH(ROW()-6,$Q$7:$Q$60000,0))*1,"")</f>
        <v/>
      </c>
      <c r="AB615">
        <f>IFERROR(INDEX($J$7:$J$60000,MATCH(ROW()-6,$Q$7:$Q$60000,0))*1,"")</f>
        <v/>
      </c>
      <c r="AC615">
        <f>IFERROR(INDEX($K$7:$K$60000,MATCH(ROW()-6,$Q$7:$Q$60000,0))*1,"")</f>
        <v/>
      </c>
      <c r="AF615" s="9">
        <f>IF(OR($S615="",$S614=""),"",IF($B$5="diff",($T615-$T614),LN($T615/$T614)))</f>
        <v/>
      </c>
      <c r="AG615" s="9">
        <f>IF(OR($S615="",$S614=""),"",IF($C$5="diff",(U615-U614),LN(U615/U614)))</f>
        <v/>
      </c>
      <c r="AH615" s="9">
        <f>IF(OR($S615="",$S614=""),"",IF($D$5="diff",(V615-V614),LN(V615/V614)))</f>
        <v/>
      </c>
      <c r="AI615" s="9">
        <f>IF(OR($S615="",$S614=""),"",IF($E$5="diff",(W615-W614),LN(W615/W614)))</f>
        <v/>
      </c>
      <c r="AJ615" s="9">
        <f>IF(OR($S615="",$S614=""),"",IF($F$5="diff",(X615-X614),LN(X615/X614)))</f>
        <v/>
      </c>
      <c r="AK615" s="9">
        <f>IF(OR($S615="",$S614=""),"",IF($G$5="diff",(Y615-Y614),LN(Y615/Y614)))</f>
        <v/>
      </c>
      <c r="AL615" s="9">
        <f>IF(OR($S615="",$S614=""),"",IF($H$5="diff",(Z615-Z614),LN(Z615/Z614)))</f>
        <v/>
      </c>
      <c r="AM615" s="9">
        <f>IF(OR($S615="",$S614=""),"",IF($I$5="diff",(AA615-AA614),LN(AA615/AA614)))</f>
        <v/>
      </c>
      <c r="AN615" s="9">
        <f>IF(OR($S615="",$S614=""),"",IF($J$5="diff",(AB615-AB614),LN(AB615/AB614)))</f>
        <v/>
      </c>
      <c r="AO615" s="9">
        <f>IF(OR($S615="",$S614=""),"",IF($K$5="diff",(AC615-AC614),LN(AC615/AC614)))</f>
        <v/>
      </c>
      <c r="AR615" s="9">
        <f>IF($AF615="","",$AU$13+$AU$4*AG615+$AU$5*AH615+$AU$6*AI615+$AU$7*AJ615+$AU$8*AK615+$AU$9*AL615+$AU$10*AM615+$AU$11*AN615+$AU$12*AO615)</f>
        <v/>
      </c>
      <c r="AY615" s="10">
        <f>IF(AND((ROW()-7)&gt;=$Q$5,(ROW()-6)&lt;=$Q$3),INDEX(LINEST(OFFSET(AF615,1-$Q$5,0,$Q$5,1),OFFSET(AG615,1-$Q$5,0,$Q$5,9),TRUE,TRUE),1,10)*$Q$4,"")</f>
        <v/>
      </c>
      <c r="AZ615" s="9">
        <f>IF(AND((ROW()-7)&gt;=$Q$5,(ROW()-6)&lt;=$Q$3),INDEX(LINEST(OFFSET(AF615,1-$Q$5,0,$Q$5,1),OFFSET(AG615,1-$Q$5,0,$Q$5,9),TRUE,TRUE),1,9),"")</f>
        <v/>
      </c>
      <c r="BA615" s="9">
        <f>IF(AND((ROW()-7)&gt;=$Q$5,(ROW()-6)&lt;=$Q$3),INDEX(LINEST(OFFSET(AF615,1-$Q$5,0,$Q$5,1),OFFSET(AG615,1-$Q$5,0,$Q$5,9),TRUE,TRUE),1,8),"")</f>
        <v/>
      </c>
      <c r="BB615" s="9">
        <f>IF(AND((ROW()-7)&gt;=$Q$5,(ROW()-6)&lt;=$Q$3),INDEX(LINEST(OFFSET(AF615,1-$Q$5,0,$Q$5,1),OFFSET(AG615,1-$Q$5,0,$Q$5,9),TRUE,TRUE),1,7),"")</f>
        <v/>
      </c>
      <c r="BC615" s="9">
        <f>IF(AND((ROW()-7)&gt;=$Q$5,(ROW()-6)&lt;=$Q$3),INDEX(LINEST(OFFSET(AF615,1-$Q$5,0,$Q$5,1),OFFSET(AG615,1-$Q$5,0,$Q$5,9),TRUE,TRUE),1,6),"")</f>
        <v/>
      </c>
      <c r="BD615" s="9">
        <f>IF(AND((ROW()-7)&gt;=$Q$5,(ROW()-6)&lt;=$Q$3),INDEX(LINEST(OFFSET(AF615,1-$Q$5,0,$Q$5,1),OFFSET(AG615,1-$Q$5,0,$Q$5,9),TRUE,TRUE),1,5),"")</f>
        <v/>
      </c>
      <c r="BE615" s="9">
        <f>IF(AND((ROW()-7)&gt;=$Q$5,(ROW()-6)&lt;=$Q$3),INDEX(LINEST(OFFSET(AF615,1-$Q$5,0,$Q$5,1),OFFSET(AG615,1-$Q$5,0,$Q$5,9),TRUE,TRUE),1,4),"")</f>
        <v/>
      </c>
      <c r="BF615" s="9">
        <f>IF(AND((ROW()-7)&gt;=$Q$5,(ROW()-6)&lt;=$Q$3),INDEX(LINEST(OFFSET(AF615,1-$Q$5,0,$Q$5,1),OFFSET(AG615,1-$Q$5,0,$Q$5,9),TRUE,TRUE),1,3),"")</f>
        <v/>
      </c>
      <c r="BG615" s="9">
        <f>IF(AND((ROW()-7)&gt;=$Q$5,(ROW()-6)&lt;=$Q$3),INDEX(LINEST(OFFSET(AF615,1-$Q$5,0,$Q$5,1),OFFSET(AG615,1-$Q$5,0,$Q$5,9),TRUE,TRUE),1,2),"")</f>
        <v/>
      </c>
      <c r="BH615" s="9">
        <f>IF(AND((ROW()-7)&gt;=$Q$5,(ROW()-6)&lt;=$Q$3),INDEX(LINEST(OFFSET(AF615,1-$Q$5,0,$Q$5,1),OFFSET(AG615,1-$Q$5,0,$Q$5,9),TRUE,TRUE),1,1),"")</f>
        <v/>
      </c>
      <c r="BI615" s="10">
        <f>IF(AND((ROW()-7)&gt;=$Q$5,(ROW()-6)&lt;=$Q$3),INDEX(LINEST(OFFSET(AF615,1-$Q$5,0,$Q$5,1),OFFSET(AG615,1-$Q$5,0,$Q$5,9),TRUE,TRUE),3,1),"")</f>
        <v/>
      </c>
      <c r="BL615" s="9">
        <f>IF(AND((ROW()-6)&lt;=$Q$3,ISNUMBER(AY614)),AY614/$Q$4+AZ614*AG615+BA614*AH615+BB614*AI615+BC614*AJ615+BD614*AK615+BE614*AL615+BF614*AM615+BG614*AN615+BH614*AO615,"")</f>
        <v/>
      </c>
      <c r="BM615">
        <f>IF(ISNUMBER(BL615),AVERAGE(OFFSET(AF614,1-$Q$5,0,$Q$5,1)),"")</f>
        <v/>
      </c>
      <c r="BN615">
        <f>IF(ISNUMBER(BL615),(AF615-BL615)^2,"")</f>
        <v/>
      </c>
      <c r="BO615">
        <f>IF(ISNUMBER(BL615),AF615^2,"")</f>
        <v/>
      </c>
      <c r="BP615">
        <f>IF(ISNUMBER(BL615),(AF615-BM615)^2,"")</f>
        <v/>
      </c>
    </row>
    <row r="616">
      <c r="O616">
        <f>IF($R616="","",IF($Q$1="Weekly",INT(($R616-2)/7),IF($Q$1="Quarterly",YEAR($R616)*4+ROUNDUP(MONTH($R616)/3),YEAR($R616)*12+MONTH($R616))))</f>
        <v/>
      </c>
      <c r="P616">
        <f>IF($R616="","",IF($R617="",1,IF($O616&lt;&gt;$O617,1,0)))</f>
        <v/>
      </c>
      <c r="Q616">
        <f>IF($P616=1,SUM($P$7:$P616),"")</f>
        <v/>
      </c>
      <c r="R616">
        <f>IF($A616="","",IF(ISNUMBER($A616),$A616,IFERROR(DATEVALUE($A616),NA())))</f>
        <v/>
      </c>
      <c r="S616" s="7">
        <f>IFERROR(INDEX($R$7:$R$60000,MATCH(ROW()-6,$Q$7:$Q$60000,0)),"")</f>
        <v/>
      </c>
      <c r="T616">
        <f>IFERROR(INDEX($B$7:$B$60000,MATCH(ROW()-6,$Q$7:$Q$60000,0))*1,"")</f>
        <v/>
      </c>
      <c r="U616">
        <f>IFERROR(INDEX($C$7:$C$60000,MATCH(ROW()-6,$Q$7:$Q$60000,0))*1,"")</f>
        <v/>
      </c>
      <c r="V616">
        <f>IFERROR(INDEX($D$7:$D$60000,MATCH(ROW()-6,$Q$7:$Q$60000,0))*1,"")</f>
        <v/>
      </c>
      <c r="W616">
        <f>IFERROR(INDEX($E$7:$E$60000,MATCH(ROW()-6,$Q$7:$Q$60000,0))*1,"")</f>
        <v/>
      </c>
      <c r="X616">
        <f>IFERROR(INDEX($F$7:$F$60000,MATCH(ROW()-6,$Q$7:$Q$60000,0))*1,"")</f>
        <v/>
      </c>
      <c r="Y616">
        <f>IFERROR(INDEX($G$7:$G$60000,MATCH(ROW()-6,$Q$7:$Q$60000,0))*1,"")</f>
        <v/>
      </c>
      <c r="Z616">
        <f>IFERROR(INDEX($H$7:$H$60000,MATCH(ROW()-6,$Q$7:$Q$60000,0))*1,"")</f>
        <v/>
      </c>
      <c r="AA616">
        <f>IFERROR(INDEX($I$7:$I$60000,MATCH(ROW()-6,$Q$7:$Q$60000,0))*1,"")</f>
        <v/>
      </c>
      <c r="AB616">
        <f>IFERROR(INDEX($J$7:$J$60000,MATCH(ROW()-6,$Q$7:$Q$60000,0))*1,"")</f>
        <v/>
      </c>
      <c r="AC616">
        <f>IFERROR(INDEX($K$7:$K$60000,MATCH(ROW()-6,$Q$7:$Q$60000,0))*1,"")</f>
        <v/>
      </c>
      <c r="AF616" s="9">
        <f>IF(OR($S616="",$S615=""),"",IF($B$5="diff",($T616-$T615),LN($T616/$T615)))</f>
        <v/>
      </c>
      <c r="AG616" s="9">
        <f>IF(OR($S616="",$S615=""),"",IF($C$5="diff",(U616-U615),LN(U616/U615)))</f>
        <v/>
      </c>
      <c r="AH616" s="9">
        <f>IF(OR($S616="",$S615=""),"",IF($D$5="diff",(V616-V615),LN(V616/V615)))</f>
        <v/>
      </c>
      <c r="AI616" s="9">
        <f>IF(OR($S616="",$S615=""),"",IF($E$5="diff",(W616-W615),LN(W616/W615)))</f>
        <v/>
      </c>
      <c r="AJ616" s="9">
        <f>IF(OR($S616="",$S615=""),"",IF($F$5="diff",(X616-X615),LN(X616/X615)))</f>
        <v/>
      </c>
      <c r="AK616" s="9">
        <f>IF(OR($S616="",$S615=""),"",IF($G$5="diff",(Y616-Y615),LN(Y616/Y615)))</f>
        <v/>
      </c>
      <c r="AL616" s="9">
        <f>IF(OR($S616="",$S615=""),"",IF($H$5="diff",(Z616-Z615),LN(Z616/Z615)))</f>
        <v/>
      </c>
      <c r="AM616" s="9">
        <f>IF(OR($S616="",$S615=""),"",IF($I$5="diff",(AA616-AA615),LN(AA616/AA615)))</f>
        <v/>
      </c>
      <c r="AN616" s="9">
        <f>IF(OR($S616="",$S615=""),"",IF($J$5="diff",(AB616-AB615),LN(AB616/AB615)))</f>
        <v/>
      </c>
      <c r="AO616" s="9">
        <f>IF(OR($S616="",$S615=""),"",IF($K$5="diff",(AC616-AC615),LN(AC616/AC615)))</f>
        <v/>
      </c>
      <c r="AR616" s="9">
        <f>IF($AF616="","",$AU$13+$AU$4*AG616+$AU$5*AH616+$AU$6*AI616+$AU$7*AJ616+$AU$8*AK616+$AU$9*AL616+$AU$10*AM616+$AU$11*AN616+$AU$12*AO616)</f>
        <v/>
      </c>
      <c r="AY616" s="10">
        <f>IF(AND((ROW()-7)&gt;=$Q$5,(ROW()-6)&lt;=$Q$3),INDEX(LINEST(OFFSET(AF616,1-$Q$5,0,$Q$5,1),OFFSET(AG616,1-$Q$5,0,$Q$5,9),TRUE,TRUE),1,10)*$Q$4,"")</f>
        <v/>
      </c>
      <c r="AZ616" s="9">
        <f>IF(AND((ROW()-7)&gt;=$Q$5,(ROW()-6)&lt;=$Q$3),INDEX(LINEST(OFFSET(AF616,1-$Q$5,0,$Q$5,1),OFFSET(AG616,1-$Q$5,0,$Q$5,9),TRUE,TRUE),1,9),"")</f>
        <v/>
      </c>
      <c r="BA616" s="9">
        <f>IF(AND((ROW()-7)&gt;=$Q$5,(ROW()-6)&lt;=$Q$3),INDEX(LINEST(OFFSET(AF616,1-$Q$5,0,$Q$5,1),OFFSET(AG616,1-$Q$5,0,$Q$5,9),TRUE,TRUE),1,8),"")</f>
        <v/>
      </c>
      <c r="BB616" s="9">
        <f>IF(AND((ROW()-7)&gt;=$Q$5,(ROW()-6)&lt;=$Q$3),INDEX(LINEST(OFFSET(AF616,1-$Q$5,0,$Q$5,1),OFFSET(AG616,1-$Q$5,0,$Q$5,9),TRUE,TRUE),1,7),"")</f>
        <v/>
      </c>
      <c r="BC616" s="9">
        <f>IF(AND((ROW()-7)&gt;=$Q$5,(ROW()-6)&lt;=$Q$3),INDEX(LINEST(OFFSET(AF616,1-$Q$5,0,$Q$5,1),OFFSET(AG616,1-$Q$5,0,$Q$5,9),TRUE,TRUE),1,6),"")</f>
        <v/>
      </c>
      <c r="BD616" s="9">
        <f>IF(AND((ROW()-7)&gt;=$Q$5,(ROW()-6)&lt;=$Q$3),INDEX(LINEST(OFFSET(AF616,1-$Q$5,0,$Q$5,1),OFFSET(AG616,1-$Q$5,0,$Q$5,9),TRUE,TRUE),1,5),"")</f>
        <v/>
      </c>
      <c r="BE616" s="9">
        <f>IF(AND((ROW()-7)&gt;=$Q$5,(ROW()-6)&lt;=$Q$3),INDEX(LINEST(OFFSET(AF616,1-$Q$5,0,$Q$5,1),OFFSET(AG616,1-$Q$5,0,$Q$5,9),TRUE,TRUE),1,4),"")</f>
        <v/>
      </c>
      <c r="BF616" s="9">
        <f>IF(AND((ROW()-7)&gt;=$Q$5,(ROW()-6)&lt;=$Q$3),INDEX(LINEST(OFFSET(AF616,1-$Q$5,0,$Q$5,1),OFFSET(AG616,1-$Q$5,0,$Q$5,9),TRUE,TRUE),1,3),"")</f>
        <v/>
      </c>
      <c r="BG616" s="9">
        <f>IF(AND((ROW()-7)&gt;=$Q$5,(ROW()-6)&lt;=$Q$3),INDEX(LINEST(OFFSET(AF616,1-$Q$5,0,$Q$5,1),OFFSET(AG616,1-$Q$5,0,$Q$5,9),TRUE,TRUE),1,2),"")</f>
        <v/>
      </c>
      <c r="BH616" s="9">
        <f>IF(AND((ROW()-7)&gt;=$Q$5,(ROW()-6)&lt;=$Q$3),INDEX(LINEST(OFFSET(AF616,1-$Q$5,0,$Q$5,1),OFFSET(AG616,1-$Q$5,0,$Q$5,9),TRUE,TRUE),1,1),"")</f>
        <v/>
      </c>
      <c r="BI616" s="10">
        <f>IF(AND((ROW()-7)&gt;=$Q$5,(ROW()-6)&lt;=$Q$3),INDEX(LINEST(OFFSET(AF616,1-$Q$5,0,$Q$5,1),OFFSET(AG616,1-$Q$5,0,$Q$5,9),TRUE,TRUE),3,1),"")</f>
        <v/>
      </c>
      <c r="BL616" s="9">
        <f>IF(AND((ROW()-6)&lt;=$Q$3,ISNUMBER(AY615)),AY615/$Q$4+AZ615*AG616+BA615*AH616+BB615*AI616+BC615*AJ616+BD615*AK616+BE615*AL616+BF615*AM616+BG615*AN616+BH615*AO616,"")</f>
        <v/>
      </c>
      <c r="BM616">
        <f>IF(ISNUMBER(BL616),AVERAGE(OFFSET(AF615,1-$Q$5,0,$Q$5,1)),"")</f>
        <v/>
      </c>
      <c r="BN616">
        <f>IF(ISNUMBER(BL616),(AF616-BL616)^2,"")</f>
        <v/>
      </c>
      <c r="BO616">
        <f>IF(ISNUMBER(BL616),AF616^2,"")</f>
        <v/>
      </c>
      <c r="BP616">
        <f>IF(ISNUMBER(BL616),(AF616-BM616)^2,"")</f>
        <v/>
      </c>
    </row>
    <row r="617">
      <c r="O617">
        <f>IF($R617="","",IF($Q$1="Weekly",INT(($R617-2)/7),IF($Q$1="Quarterly",YEAR($R617)*4+ROUNDUP(MONTH($R617)/3),YEAR($R617)*12+MONTH($R617))))</f>
        <v/>
      </c>
      <c r="P617">
        <f>IF($R617="","",IF($R618="",1,IF($O617&lt;&gt;$O618,1,0)))</f>
        <v/>
      </c>
      <c r="Q617">
        <f>IF($P617=1,SUM($P$7:$P617),"")</f>
        <v/>
      </c>
      <c r="R617">
        <f>IF($A617="","",IF(ISNUMBER($A617),$A617,IFERROR(DATEVALUE($A617),NA())))</f>
        <v/>
      </c>
      <c r="S617" s="7">
        <f>IFERROR(INDEX($R$7:$R$60000,MATCH(ROW()-6,$Q$7:$Q$60000,0)),"")</f>
        <v/>
      </c>
      <c r="T617">
        <f>IFERROR(INDEX($B$7:$B$60000,MATCH(ROW()-6,$Q$7:$Q$60000,0))*1,"")</f>
        <v/>
      </c>
      <c r="U617">
        <f>IFERROR(INDEX($C$7:$C$60000,MATCH(ROW()-6,$Q$7:$Q$60000,0))*1,"")</f>
        <v/>
      </c>
      <c r="V617">
        <f>IFERROR(INDEX($D$7:$D$60000,MATCH(ROW()-6,$Q$7:$Q$60000,0))*1,"")</f>
        <v/>
      </c>
      <c r="W617">
        <f>IFERROR(INDEX($E$7:$E$60000,MATCH(ROW()-6,$Q$7:$Q$60000,0))*1,"")</f>
        <v/>
      </c>
      <c r="X617">
        <f>IFERROR(INDEX($F$7:$F$60000,MATCH(ROW()-6,$Q$7:$Q$60000,0))*1,"")</f>
        <v/>
      </c>
      <c r="Y617">
        <f>IFERROR(INDEX($G$7:$G$60000,MATCH(ROW()-6,$Q$7:$Q$60000,0))*1,"")</f>
        <v/>
      </c>
      <c r="Z617">
        <f>IFERROR(INDEX($H$7:$H$60000,MATCH(ROW()-6,$Q$7:$Q$60000,0))*1,"")</f>
        <v/>
      </c>
      <c r="AA617">
        <f>IFERROR(INDEX($I$7:$I$60000,MATCH(ROW()-6,$Q$7:$Q$60000,0))*1,"")</f>
        <v/>
      </c>
      <c r="AB617">
        <f>IFERROR(INDEX($J$7:$J$60000,MATCH(ROW()-6,$Q$7:$Q$60000,0))*1,"")</f>
        <v/>
      </c>
      <c r="AC617">
        <f>IFERROR(INDEX($K$7:$K$60000,MATCH(ROW()-6,$Q$7:$Q$60000,0))*1,"")</f>
        <v/>
      </c>
      <c r="AF617" s="9">
        <f>IF(OR($S617="",$S616=""),"",IF($B$5="diff",($T617-$T616),LN($T617/$T616)))</f>
        <v/>
      </c>
      <c r="AG617" s="9">
        <f>IF(OR($S617="",$S616=""),"",IF($C$5="diff",(U617-U616),LN(U617/U616)))</f>
        <v/>
      </c>
      <c r="AH617" s="9">
        <f>IF(OR($S617="",$S616=""),"",IF($D$5="diff",(V617-V616),LN(V617/V616)))</f>
        <v/>
      </c>
      <c r="AI617" s="9">
        <f>IF(OR($S617="",$S616=""),"",IF($E$5="diff",(W617-W616),LN(W617/W616)))</f>
        <v/>
      </c>
      <c r="AJ617" s="9">
        <f>IF(OR($S617="",$S616=""),"",IF($F$5="diff",(X617-X616),LN(X617/X616)))</f>
        <v/>
      </c>
      <c r="AK617" s="9">
        <f>IF(OR($S617="",$S616=""),"",IF($G$5="diff",(Y617-Y616),LN(Y617/Y616)))</f>
        <v/>
      </c>
      <c r="AL617" s="9">
        <f>IF(OR($S617="",$S616=""),"",IF($H$5="diff",(Z617-Z616),LN(Z617/Z616)))</f>
        <v/>
      </c>
      <c r="AM617" s="9">
        <f>IF(OR($S617="",$S616=""),"",IF($I$5="diff",(AA617-AA616),LN(AA617/AA616)))</f>
        <v/>
      </c>
      <c r="AN617" s="9">
        <f>IF(OR($S617="",$S616=""),"",IF($J$5="diff",(AB617-AB616),LN(AB617/AB616)))</f>
        <v/>
      </c>
      <c r="AO617" s="9">
        <f>IF(OR($S617="",$S616=""),"",IF($K$5="diff",(AC617-AC616),LN(AC617/AC616)))</f>
        <v/>
      </c>
      <c r="AR617" s="9">
        <f>IF($AF617="","",$AU$13+$AU$4*AG617+$AU$5*AH617+$AU$6*AI617+$AU$7*AJ617+$AU$8*AK617+$AU$9*AL617+$AU$10*AM617+$AU$11*AN617+$AU$12*AO617)</f>
        <v/>
      </c>
      <c r="AY617" s="10">
        <f>IF(AND((ROW()-7)&gt;=$Q$5,(ROW()-6)&lt;=$Q$3),INDEX(LINEST(OFFSET(AF617,1-$Q$5,0,$Q$5,1),OFFSET(AG617,1-$Q$5,0,$Q$5,9),TRUE,TRUE),1,10)*$Q$4,"")</f>
        <v/>
      </c>
      <c r="AZ617" s="9">
        <f>IF(AND((ROW()-7)&gt;=$Q$5,(ROW()-6)&lt;=$Q$3),INDEX(LINEST(OFFSET(AF617,1-$Q$5,0,$Q$5,1),OFFSET(AG617,1-$Q$5,0,$Q$5,9),TRUE,TRUE),1,9),"")</f>
        <v/>
      </c>
      <c r="BA617" s="9">
        <f>IF(AND((ROW()-7)&gt;=$Q$5,(ROW()-6)&lt;=$Q$3),INDEX(LINEST(OFFSET(AF617,1-$Q$5,0,$Q$5,1),OFFSET(AG617,1-$Q$5,0,$Q$5,9),TRUE,TRUE),1,8),"")</f>
        <v/>
      </c>
      <c r="BB617" s="9">
        <f>IF(AND((ROW()-7)&gt;=$Q$5,(ROW()-6)&lt;=$Q$3),INDEX(LINEST(OFFSET(AF617,1-$Q$5,0,$Q$5,1),OFFSET(AG617,1-$Q$5,0,$Q$5,9),TRUE,TRUE),1,7),"")</f>
        <v/>
      </c>
      <c r="BC617" s="9">
        <f>IF(AND((ROW()-7)&gt;=$Q$5,(ROW()-6)&lt;=$Q$3),INDEX(LINEST(OFFSET(AF617,1-$Q$5,0,$Q$5,1),OFFSET(AG617,1-$Q$5,0,$Q$5,9),TRUE,TRUE),1,6),"")</f>
        <v/>
      </c>
      <c r="BD617" s="9">
        <f>IF(AND((ROW()-7)&gt;=$Q$5,(ROW()-6)&lt;=$Q$3),INDEX(LINEST(OFFSET(AF617,1-$Q$5,0,$Q$5,1),OFFSET(AG617,1-$Q$5,0,$Q$5,9),TRUE,TRUE),1,5),"")</f>
        <v/>
      </c>
      <c r="BE617" s="9">
        <f>IF(AND((ROW()-7)&gt;=$Q$5,(ROW()-6)&lt;=$Q$3),INDEX(LINEST(OFFSET(AF617,1-$Q$5,0,$Q$5,1),OFFSET(AG617,1-$Q$5,0,$Q$5,9),TRUE,TRUE),1,4),"")</f>
        <v/>
      </c>
      <c r="BF617" s="9">
        <f>IF(AND((ROW()-7)&gt;=$Q$5,(ROW()-6)&lt;=$Q$3),INDEX(LINEST(OFFSET(AF617,1-$Q$5,0,$Q$5,1),OFFSET(AG617,1-$Q$5,0,$Q$5,9),TRUE,TRUE),1,3),"")</f>
        <v/>
      </c>
      <c r="BG617" s="9">
        <f>IF(AND((ROW()-7)&gt;=$Q$5,(ROW()-6)&lt;=$Q$3),INDEX(LINEST(OFFSET(AF617,1-$Q$5,0,$Q$5,1),OFFSET(AG617,1-$Q$5,0,$Q$5,9),TRUE,TRUE),1,2),"")</f>
        <v/>
      </c>
      <c r="BH617" s="9">
        <f>IF(AND((ROW()-7)&gt;=$Q$5,(ROW()-6)&lt;=$Q$3),INDEX(LINEST(OFFSET(AF617,1-$Q$5,0,$Q$5,1),OFFSET(AG617,1-$Q$5,0,$Q$5,9),TRUE,TRUE),1,1),"")</f>
        <v/>
      </c>
      <c r="BI617" s="10">
        <f>IF(AND((ROW()-7)&gt;=$Q$5,(ROW()-6)&lt;=$Q$3),INDEX(LINEST(OFFSET(AF617,1-$Q$5,0,$Q$5,1),OFFSET(AG617,1-$Q$5,0,$Q$5,9),TRUE,TRUE),3,1),"")</f>
        <v/>
      </c>
      <c r="BL617" s="9">
        <f>IF(AND((ROW()-6)&lt;=$Q$3,ISNUMBER(AY616)),AY616/$Q$4+AZ616*AG617+BA616*AH617+BB616*AI617+BC616*AJ617+BD616*AK617+BE616*AL617+BF616*AM617+BG616*AN617+BH616*AO617,"")</f>
        <v/>
      </c>
      <c r="BM617">
        <f>IF(ISNUMBER(BL617),AVERAGE(OFFSET(AF616,1-$Q$5,0,$Q$5,1)),"")</f>
        <v/>
      </c>
      <c r="BN617">
        <f>IF(ISNUMBER(BL617),(AF617-BL617)^2,"")</f>
        <v/>
      </c>
      <c r="BO617">
        <f>IF(ISNUMBER(BL617),AF617^2,"")</f>
        <v/>
      </c>
      <c r="BP617">
        <f>IF(ISNUMBER(BL617),(AF617-BM617)^2,"")</f>
        <v/>
      </c>
    </row>
    <row r="618">
      <c r="O618">
        <f>IF($R618="","",IF($Q$1="Weekly",INT(($R618-2)/7),IF($Q$1="Quarterly",YEAR($R618)*4+ROUNDUP(MONTH($R618)/3),YEAR($R618)*12+MONTH($R618))))</f>
        <v/>
      </c>
      <c r="P618">
        <f>IF($R618="","",IF($R619="",1,IF($O618&lt;&gt;$O619,1,0)))</f>
        <v/>
      </c>
      <c r="Q618">
        <f>IF($P618=1,SUM($P$7:$P618),"")</f>
        <v/>
      </c>
      <c r="R618">
        <f>IF($A618="","",IF(ISNUMBER($A618),$A618,IFERROR(DATEVALUE($A618),NA())))</f>
        <v/>
      </c>
      <c r="S618" s="7">
        <f>IFERROR(INDEX($R$7:$R$60000,MATCH(ROW()-6,$Q$7:$Q$60000,0)),"")</f>
        <v/>
      </c>
      <c r="T618">
        <f>IFERROR(INDEX($B$7:$B$60000,MATCH(ROW()-6,$Q$7:$Q$60000,0))*1,"")</f>
        <v/>
      </c>
      <c r="U618">
        <f>IFERROR(INDEX($C$7:$C$60000,MATCH(ROW()-6,$Q$7:$Q$60000,0))*1,"")</f>
        <v/>
      </c>
      <c r="V618">
        <f>IFERROR(INDEX($D$7:$D$60000,MATCH(ROW()-6,$Q$7:$Q$60000,0))*1,"")</f>
        <v/>
      </c>
      <c r="W618">
        <f>IFERROR(INDEX($E$7:$E$60000,MATCH(ROW()-6,$Q$7:$Q$60000,0))*1,"")</f>
        <v/>
      </c>
      <c r="X618">
        <f>IFERROR(INDEX($F$7:$F$60000,MATCH(ROW()-6,$Q$7:$Q$60000,0))*1,"")</f>
        <v/>
      </c>
      <c r="Y618">
        <f>IFERROR(INDEX($G$7:$G$60000,MATCH(ROW()-6,$Q$7:$Q$60000,0))*1,"")</f>
        <v/>
      </c>
      <c r="Z618">
        <f>IFERROR(INDEX($H$7:$H$60000,MATCH(ROW()-6,$Q$7:$Q$60000,0))*1,"")</f>
        <v/>
      </c>
      <c r="AA618">
        <f>IFERROR(INDEX($I$7:$I$60000,MATCH(ROW()-6,$Q$7:$Q$60000,0))*1,"")</f>
        <v/>
      </c>
      <c r="AB618">
        <f>IFERROR(INDEX($J$7:$J$60000,MATCH(ROW()-6,$Q$7:$Q$60000,0))*1,"")</f>
        <v/>
      </c>
      <c r="AC618">
        <f>IFERROR(INDEX($K$7:$K$60000,MATCH(ROW()-6,$Q$7:$Q$60000,0))*1,"")</f>
        <v/>
      </c>
      <c r="AF618" s="9">
        <f>IF(OR($S618="",$S617=""),"",IF($B$5="diff",($T618-$T617),LN($T618/$T617)))</f>
        <v/>
      </c>
      <c r="AG618" s="9">
        <f>IF(OR($S618="",$S617=""),"",IF($C$5="diff",(U618-U617),LN(U618/U617)))</f>
        <v/>
      </c>
      <c r="AH618" s="9">
        <f>IF(OR($S618="",$S617=""),"",IF($D$5="diff",(V618-V617),LN(V618/V617)))</f>
        <v/>
      </c>
      <c r="AI618" s="9">
        <f>IF(OR($S618="",$S617=""),"",IF($E$5="diff",(W618-W617),LN(W618/W617)))</f>
        <v/>
      </c>
      <c r="AJ618" s="9">
        <f>IF(OR($S618="",$S617=""),"",IF($F$5="diff",(X618-X617),LN(X618/X617)))</f>
        <v/>
      </c>
      <c r="AK618" s="9">
        <f>IF(OR($S618="",$S617=""),"",IF($G$5="diff",(Y618-Y617),LN(Y618/Y617)))</f>
        <v/>
      </c>
      <c r="AL618" s="9">
        <f>IF(OR($S618="",$S617=""),"",IF($H$5="diff",(Z618-Z617),LN(Z618/Z617)))</f>
        <v/>
      </c>
      <c r="AM618" s="9">
        <f>IF(OR($S618="",$S617=""),"",IF($I$5="diff",(AA618-AA617),LN(AA618/AA617)))</f>
        <v/>
      </c>
      <c r="AN618" s="9">
        <f>IF(OR($S618="",$S617=""),"",IF($J$5="diff",(AB618-AB617),LN(AB618/AB617)))</f>
        <v/>
      </c>
      <c r="AO618" s="9">
        <f>IF(OR($S618="",$S617=""),"",IF($K$5="diff",(AC618-AC617),LN(AC618/AC617)))</f>
        <v/>
      </c>
      <c r="AR618" s="9">
        <f>IF($AF618="","",$AU$13+$AU$4*AG618+$AU$5*AH618+$AU$6*AI618+$AU$7*AJ618+$AU$8*AK618+$AU$9*AL618+$AU$10*AM618+$AU$11*AN618+$AU$12*AO618)</f>
        <v/>
      </c>
      <c r="AY618" s="10">
        <f>IF(AND((ROW()-7)&gt;=$Q$5,(ROW()-6)&lt;=$Q$3),INDEX(LINEST(OFFSET(AF618,1-$Q$5,0,$Q$5,1),OFFSET(AG618,1-$Q$5,0,$Q$5,9),TRUE,TRUE),1,10)*$Q$4,"")</f>
        <v/>
      </c>
      <c r="AZ618" s="9">
        <f>IF(AND((ROW()-7)&gt;=$Q$5,(ROW()-6)&lt;=$Q$3),INDEX(LINEST(OFFSET(AF618,1-$Q$5,0,$Q$5,1),OFFSET(AG618,1-$Q$5,0,$Q$5,9),TRUE,TRUE),1,9),"")</f>
        <v/>
      </c>
      <c r="BA618" s="9">
        <f>IF(AND((ROW()-7)&gt;=$Q$5,(ROW()-6)&lt;=$Q$3),INDEX(LINEST(OFFSET(AF618,1-$Q$5,0,$Q$5,1),OFFSET(AG618,1-$Q$5,0,$Q$5,9),TRUE,TRUE),1,8),"")</f>
        <v/>
      </c>
      <c r="BB618" s="9">
        <f>IF(AND((ROW()-7)&gt;=$Q$5,(ROW()-6)&lt;=$Q$3),INDEX(LINEST(OFFSET(AF618,1-$Q$5,0,$Q$5,1),OFFSET(AG618,1-$Q$5,0,$Q$5,9),TRUE,TRUE),1,7),"")</f>
        <v/>
      </c>
      <c r="BC618" s="9">
        <f>IF(AND((ROW()-7)&gt;=$Q$5,(ROW()-6)&lt;=$Q$3),INDEX(LINEST(OFFSET(AF618,1-$Q$5,0,$Q$5,1),OFFSET(AG618,1-$Q$5,0,$Q$5,9),TRUE,TRUE),1,6),"")</f>
        <v/>
      </c>
      <c r="BD618" s="9">
        <f>IF(AND((ROW()-7)&gt;=$Q$5,(ROW()-6)&lt;=$Q$3),INDEX(LINEST(OFFSET(AF618,1-$Q$5,0,$Q$5,1),OFFSET(AG618,1-$Q$5,0,$Q$5,9),TRUE,TRUE),1,5),"")</f>
        <v/>
      </c>
      <c r="BE618" s="9">
        <f>IF(AND((ROW()-7)&gt;=$Q$5,(ROW()-6)&lt;=$Q$3),INDEX(LINEST(OFFSET(AF618,1-$Q$5,0,$Q$5,1),OFFSET(AG618,1-$Q$5,0,$Q$5,9),TRUE,TRUE),1,4),"")</f>
        <v/>
      </c>
      <c r="BF618" s="9">
        <f>IF(AND((ROW()-7)&gt;=$Q$5,(ROW()-6)&lt;=$Q$3),INDEX(LINEST(OFFSET(AF618,1-$Q$5,0,$Q$5,1),OFFSET(AG618,1-$Q$5,0,$Q$5,9),TRUE,TRUE),1,3),"")</f>
        <v/>
      </c>
      <c r="BG618" s="9">
        <f>IF(AND((ROW()-7)&gt;=$Q$5,(ROW()-6)&lt;=$Q$3),INDEX(LINEST(OFFSET(AF618,1-$Q$5,0,$Q$5,1),OFFSET(AG618,1-$Q$5,0,$Q$5,9),TRUE,TRUE),1,2),"")</f>
        <v/>
      </c>
      <c r="BH618" s="9">
        <f>IF(AND((ROW()-7)&gt;=$Q$5,(ROW()-6)&lt;=$Q$3),INDEX(LINEST(OFFSET(AF618,1-$Q$5,0,$Q$5,1),OFFSET(AG618,1-$Q$5,0,$Q$5,9),TRUE,TRUE),1,1),"")</f>
        <v/>
      </c>
      <c r="BI618" s="10">
        <f>IF(AND((ROW()-7)&gt;=$Q$5,(ROW()-6)&lt;=$Q$3),INDEX(LINEST(OFFSET(AF618,1-$Q$5,0,$Q$5,1),OFFSET(AG618,1-$Q$5,0,$Q$5,9),TRUE,TRUE),3,1),"")</f>
        <v/>
      </c>
      <c r="BL618" s="9">
        <f>IF(AND((ROW()-6)&lt;=$Q$3,ISNUMBER(AY617)),AY617/$Q$4+AZ617*AG618+BA617*AH618+BB617*AI618+BC617*AJ618+BD617*AK618+BE617*AL618+BF617*AM618+BG617*AN618+BH617*AO618,"")</f>
        <v/>
      </c>
      <c r="BM618">
        <f>IF(ISNUMBER(BL618),AVERAGE(OFFSET(AF617,1-$Q$5,0,$Q$5,1)),"")</f>
        <v/>
      </c>
      <c r="BN618">
        <f>IF(ISNUMBER(BL618),(AF618-BL618)^2,"")</f>
        <v/>
      </c>
      <c r="BO618">
        <f>IF(ISNUMBER(BL618),AF618^2,"")</f>
        <v/>
      </c>
      <c r="BP618">
        <f>IF(ISNUMBER(BL618),(AF618-BM618)^2,"")</f>
        <v/>
      </c>
    </row>
    <row r="619">
      <c r="O619">
        <f>IF($R619="","",IF($Q$1="Weekly",INT(($R619-2)/7),IF($Q$1="Quarterly",YEAR($R619)*4+ROUNDUP(MONTH($R619)/3),YEAR($R619)*12+MONTH($R619))))</f>
        <v/>
      </c>
      <c r="P619">
        <f>IF($R619="","",IF($R620="",1,IF($O619&lt;&gt;$O620,1,0)))</f>
        <v/>
      </c>
      <c r="Q619">
        <f>IF($P619=1,SUM($P$7:$P619),"")</f>
        <v/>
      </c>
      <c r="R619">
        <f>IF($A619="","",IF(ISNUMBER($A619),$A619,IFERROR(DATEVALUE($A619),NA())))</f>
        <v/>
      </c>
      <c r="S619" s="7">
        <f>IFERROR(INDEX($R$7:$R$60000,MATCH(ROW()-6,$Q$7:$Q$60000,0)),"")</f>
        <v/>
      </c>
      <c r="T619">
        <f>IFERROR(INDEX($B$7:$B$60000,MATCH(ROW()-6,$Q$7:$Q$60000,0))*1,"")</f>
        <v/>
      </c>
      <c r="U619">
        <f>IFERROR(INDEX($C$7:$C$60000,MATCH(ROW()-6,$Q$7:$Q$60000,0))*1,"")</f>
        <v/>
      </c>
      <c r="V619">
        <f>IFERROR(INDEX($D$7:$D$60000,MATCH(ROW()-6,$Q$7:$Q$60000,0))*1,"")</f>
        <v/>
      </c>
      <c r="W619">
        <f>IFERROR(INDEX($E$7:$E$60000,MATCH(ROW()-6,$Q$7:$Q$60000,0))*1,"")</f>
        <v/>
      </c>
      <c r="X619">
        <f>IFERROR(INDEX($F$7:$F$60000,MATCH(ROW()-6,$Q$7:$Q$60000,0))*1,"")</f>
        <v/>
      </c>
      <c r="Y619">
        <f>IFERROR(INDEX($G$7:$G$60000,MATCH(ROW()-6,$Q$7:$Q$60000,0))*1,"")</f>
        <v/>
      </c>
      <c r="Z619">
        <f>IFERROR(INDEX($H$7:$H$60000,MATCH(ROW()-6,$Q$7:$Q$60000,0))*1,"")</f>
        <v/>
      </c>
      <c r="AA619">
        <f>IFERROR(INDEX($I$7:$I$60000,MATCH(ROW()-6,$Q$7:$Q$60000,0))*1,"")</f>
        <v/>
      </c>
      <c r="AB619">
        <f>IFERROR(INDEX($J$7:$J$60000,MATCH(ROW()-6,$Q$7:$Q$60000,0))*1,"")</f>
        <v/>
      </c>
      <c r="AC619">
        <f>IFERROR(INDEX($K$7:$K$60000,MATCH(ROW()-6,$Q$7:$Q$60000,0))*1,"")</f>
        <v/>
      </c>
      <c r="AF619" s="9">
        <f>IF(OR($S619="",$S618=""),"",IF($B$5="diff",($T619-$T618),LN($T619/$T618)))</f>
        <v/>
      </c>
      <c r="AG619" s="9">
        <f>IF(OR($S619="",$S618=""),"",IF($C$5="diff",(U619-U618),LN(U619/U618)))</f>
        <v/>
      </c>
      <c r="AH619" s="9">
        <f>IF(OR($S619="",$S618=""),"",IF($D$5="diff",(V619-V618),LN(V619/V618)))</f>
        <v/>
      </c>
      <c r="AI619" s="9">
        <f>IF(OR($S619="",$S618=""),"",IF($E$5="diff",(W619-W618),LN(W619/W618)))</f>
        <v/>
      </c>
      <c r="AJ619" s="9">
        <f>IF(OR($S619="",$S618=""),"",IF($F$5="diff",(X619-X618),LN(X619/X618)))</f>
        <v/>
      </c>
      <c r="AK619" s="9">
        <f>IF(OR($S619="",$S618=""),"",IF($G$5="diff",(Y619-Y618),LN(Y619/Y618)))</f>
        <v/>
      </c>
      <c r="AL619" s="9">
        <f>IF(OR($S619="",$S618=""),"",IF($H$5="diff",(Z619-Z618),LN(Z619/Z618)))</f>
        <v/>
      </c>
      <c r="AM619" s="9">
        <f>IF(OR($S619="",$S618=""),"",IF($I$5="diff",(AA619-AA618),LN(AA619/AA618)))</f>
        <v/>
      </c>
      <c r="AN619" s="9">
        <f>IF(OR($S619="",$S618=""),"",IF($J$5="diff",(AB619-AB618),LN(AB619/AB618)))</f>
        <v/>
      </c>
      <c r="AO619" s="9">
        <f>IF(OR($S619="",$S618=""),"",IF($K$5="diff",(AC619-AC618),LN(AC619/AC618)))</f>
        <v/>
      </c>
      <c r="AR619" s="9">
        <f>IF($AF619="","",$AU$13+$AU$4*AG619+$AU$5*AH619+$AU$6*AI619+$AU$7*AJ619+$AU$8*AK619+$AU$9*AL619+$AU$10*AM619+$AU$11*AN619+$AU$12*AO619)</f>
        <v/>
      </c>
      <c r="AY619" s="10">
        <f>IF(AND((ROW()-7)&gt;=$Q$5,(ROW()-6)&lt;=$Q$3),INDEX(LINEST(OFFSET(AF619,1-$Q$5,0,$Q$5,1),OFFSET(AG619,1-$Q$5,0,$Q$5,9),TRUE,TRUE),1,10)*$Q$4,"")</f>
        <v/>
      </c>
      <c r="AZ619" s="9">
        <f>IF(AND((ROW()-7)&gt;=$Q$5,(ROW()-6)&lt;=$Q$3),INDEX(LINEST(OFFSET(AF619,1-$Q$5,0,$Q$5,1),OFFSET(AG619,1-$Q$5,0,$Q$5,9),TRUE,TRUE),1,9),"")</f>
        <v/>
      </c>
      <c r="BA619" s="9">
        <f>IF(AND((ROW()-7)&gt;=$Q$5,(ROW()-6)&lt;=$Q$3),INDEX(LINEST(OFFSET(AF619,1-$Q$5,0,$Q$5,1),OFFSET(AG619,1-$Q$5,0,$Q$5,9),TRUE,TRUE),1,8),"")</f>
        <v/>
      </c>
      <c r="BB619" s="9">
        <f>IF(AND((ROW()-7)&gt;=$Q$5,(ROW()-6)&lt;=$Q$3),INDEX(LINEST(OFFSET(AF619,1-$Q$5,0,$Q$5,1),OFFSET(AG619,1-$Q$5,0,$Q$5,9),TRUE,TRUE),1,7),"")</f>
        <v/>
      </c>
      <c r="BC619" s="9">
        <f>IF(AND((ROW()-7)&gt;=$Q$5,(ROW()-6)&lt;=$Q$3),INDEX(LINEST(OFFSET(AF619,1-$Q$5,0,$Q$5,1),OFFSET(AG619,1-$Q$5,0,$Q$5,9),TRUE,TRUE),1,6),"")</f>
        <v/>
      </c>
      <c r="BD619" s="9">
        <f>IF(AND((ROW()-7)&gt;=$Q$5,(ROW()-6)&lt;=$Q$3),INDEX(LINEST(OFFSET(AF619,1-$Q$5,0,$Q$5,1),OFFSET(AG619,1-$Q$5,0,$Q$5,9),TRUE,TRUE),1,5),"")</f>
        <v/>
      </c>
      <c r="BE619" s="9">
        <f>IF(AND((ROW()-7)&gt;=$Q$5,(ROW()-6)&lt;=$Q$3),INDEX(LINEST(OFFSET(AF619,1-$Q$5,0,$Q$5,1),OFFSET(AG619,1-$Q$5,0,$Q$5,9),TRUE,TRUE),1,4),"")</f>
        <v/>
      </c>
      <c r="BF619" s="9">
        <f>IF(AND((ROW()-7)&gt;=$Q$5,(ROW()-6)&lt;=$Q$3),INDEX(LINEST(OFFSET(AF619,1-$Q$5,0,$Q$5,1),OFFSET(AG619,1-$Q$5,0,$Q$5,9),TRUE,TRUE),1,3),"")</f>
        <v/>
      </c>
      <c r="BG619" s="9">
        <f>IF(AND((ROW()-7)&gt;=$Q$5,(ROW()-6)&lt;=$Q$3),INDEX(LINEST(OFFSET(AF619,1-$Q$5,0,$Q$5,1),OFFSET(AG619,1-$Q$5,0,$Q$5,9),TRUE,TRUE),1,2),"")</f>
        <v/>
      </c>
      <c r="BH619" s="9">
        <f>IF(AND((ROW()-7)&gt;=$Q$5,(ROW()-6)&lt;=$Q$3),INDEX(LINEST(OFFSET(AF619,1-$Q$5,0,$Q$5,1),OFFSET(AG619,1-$Q$5,0,$Q$5,9),TRUE,TRUE),1,1),"")</f>
        <v/>
      </c>
      <c r="BI619" s="10">
        <f>IF(AND((ROW()-7)&gt;=$Q$5,(ROW()-6)&lt;=$Q$3),INDEX(LINEST(OFFSET(AF619,1-$Q$5,0,$Q$5,1),OFFSET(AG619,1-$Q$5,0,$Q$5,9),TRUE,TRUE),3,1),"")</f>
        <v/>
      </c>
      <c r="BL619" s="9">
        <f>IF(AND((ROW()-6)&lt;=$Q$3,ISNUMBER(AY618)),AY618/$Q$4+AZ618*AG619+BA618*AH619+BB618*AI619+BC618*AJ619+BD618*AK619+BE618*AL619+BF618*AM619+BG618*AN619+BH618*AO619,"")</f>
        <v/>
      </c>
      <c r="BM619">
        <f>IF(ISNUMBER(BL619),AVERAGE(OFFSET(AF618,1-$Q$5,0,$Q$5,1)),"")</f>
        <v/>
      </c>
      <c r="BN619">
        <f>IF(ISNUMBER(BL619),(AF619-BL619)^2,"")</f>
        <v/>
      </c>
      <c r="BO619">
        <f>IF(ISNUMBER(BL619),AF619^2,"")</f>
        <v/>
      </c>
      <c r="BP619">
        <f>IF(ISNUMBER(BL619),(AF619-BM619)^2,"")</f>
        <v/>
      </c>
    </row>
    <row r="620">
      <c r="O620">
        <f>IF($R620="","",IF($Q$1="Weekly",INT(($R620-2)/7),IF($Q$1="Quarterly",YEAR($R620)*4+ROUNDUP(MONTH($R620)/3),YEAR($R620)*12+MONTH($R620))))</f>
        <v/>
      </c>
      <c r="P620">
        <f>IF($R620="","",IF($R621="",1,IF($O620&lt;&gt;$O621,1,0)))</f>
        <v/>
      </c>
      <c r="Q620">
        <f>IF($P620=1,SUM($P$7:$P620),"")</f>
        <v/>
      </c>
      <c r="R620">
        <f>IF($A620="","",IF(ISNUMBER($A620),$A620,IFERROR(DATEVALUE($A620),NA())))</f>
        <v/>
      </c>
      <c r="S620" s="7">
        <f>IFERROR(INDEX($R$7:$R$60000,MATCH(ROW()-6,$Q$7:$Q$60000,0)),"")</f>
        <v/>
      </c>
      <c r="T620">
        <f>IFERROR(INDEX($B$7:$B$60000,MATCH(ROW()-6,$Q$7:$Q$60000,0))*1,"")</f>
        <v/>
      </c>
      <c r="U620">
        <f>IFERROR(INDEX($C$7:$C$60000,MATCH(ROW()-6,$Q$7:$Q$60000,0))*1,"")</f>
        <v/>
      </c>
      <c r="V620">
        <f>IFERROR(INDEX($D$7:$D$60000,MATCH(ROW()-6,$Q$7:$Q$60000,0))*1,"")</f>
        <v/>
      </c>
      <c r="W620">
        <f>IFERROR(INDEX($E$7:$E$60000,MATCH(ROW()-6,$Q$7:$Q$60000,0))*1,"")</f>
        <v/>
      </c>
      <c r="X620">
        <f>IFERROR(INDEX($F$7:$F$60000,MATCH(ROW()-6,$Q$7:$Q$60000,0))*1,"")</f>
        <v/>
      </c>
      <c r="Y620">
        <f>IFERROR(INDEX($G$7:$G$60000,MATCH(ROW()-6,$Q$7:$Q$60000,0))*1,"")</f>
        <v/>
      </c>
      <c r="Z620">
        <f>IFERROR(INDEX($H$7:$H$60000,MATCH(ROW()-6,$Q$7:$Q$60000,0))*1,"")</f>
        <v/>
      </c>
      <c r="AA620">
        <f>IFERROR(INDEX($I$7:$I$60000,MATCH(ROW()-6,$Q$7:$Q$60000,0))*1,"")</f>
        <v/>
      </c>
      <c r="AB620">
        <f>IFERROR(INDEX($J$7:$J$60000,MATCH(ROW()-6,$Q$7:$Q$60000,0))*1,"")</f>
        <v/>
      </c>
      <c r="AC620">
        <f>IFERROR(INDEX($K$7:$K$60000,MATCH(ROW()-6,$Q$7:$Q$60000,0))*1,"")</f>
        <v/>
      </c>
      <c r="AF620" s="9">
        <f>IF(OR($S620="",$S619=""),"",IF($B$5="diff",($T620-$T619),LN($T620/$T619)))</f>
        <v/>
      </c>
      <c r="AG620" s="9">
        <f>IF(OR($S620="",$S619=""),"",IF($C$5="diff",(U620-U619),LN(U620/U619)))</f>
        <v/>
      </c>
      <c r="AH620" s="9">
        <f>IF(OR($S620="",$S619=""),"",IF($D$5="diff",(V620-V619),LN(V620/V619)))</f>
        <v/>
      </c>
      <c r="AI620" s="9">
        <f>IF(OR($S620="",$S619=""),"",IF($E$5="diff",(W620-W619),LN(W620/W619)))</f>
        <v/>
      </c>
      <c r="AJ620" s="9">
        <f>IF(OR($S620="",$S619=""),"",IF($F$5="diff",(X620-X619),LN(X620/X619)))</f>
        <v/>
      </c>
      <c r="AK620" s="9">
        <f>IF(OR($S620="",$S619=""),"",IF($G$5="diff",(Y620-Y619),LN(Y620/Y619)))</f>
        <v/>
      </c>
      <c r="AL620" s="9">
        <f>IF(OR($S620="",$S619=""),"",IF($H$5="diff",(Z620-Z619),LN(Z620/Z619)))</f>
        <v/>
      </c>
      <c r="AM620" s="9">
        <f>IF(OR($S620="",$S619=""),"",IF($I$5="diff",(AA620-AA619),LN(AA620/AA619)))</f>
        <v/>
      </c>
      <c r="AN620" s="9">
        <f>IF(OR($S620="",$S619=""),"",IF($J$5="diff",(AB620-AB619),LN(AB620/AB619)))</f>
        <v/>
      </c>
      <c r="AO620" s="9">
        <f>IF(OR($S620="",$S619=""),"",IF($K$5="diff",(AC620-AC619),LN(AC620/AC619)))</f>
        <v/>
      </c>
      <c r="AR620" s="9">
        <f>IF($AF620="","",$AU$13+$AU$4*AG620+$AU$5*AH620+$AU$6*AI620+$AU$7*AJ620+$AU$8*AK620+$AU$9*AL620+$AU$10*AM620+$AU$11*AN620+$AU$12*AO620)</f>
        <v/>
      </c>
      <c r="AY620" s="10">
        <f>IF(AND((ROW()-7)&gt;=$Q$5,(ROW()-6)&lt;=$Q$3),INDEX(LINEST(OFFSET(AF620,1-$Q$5,0,$Q$5,1),OFFSET(AG620,1-$Q$5,0,$Q$5,9),TRUE,TRUE),1,10)*$Q$4,"")</f>
        <v/>
      </c>
      <c r="AZ620" s="9">
        <f>IF(AND((ROW()-7)&gt;=$Q$5,(ROW()-6)&lt;=$Q$3),INDEX(LINEST(OFFSET(AF620,1-$Q$5,0,$Q$5,1),OFFSET(AG620,1-$Q$5,0,$Q$5,9),TRUE,TRUE),1,9),"")</f>
        <v/>
      </c>
      <c r="BA620" s="9">
        <f>IF(AND((ROW()-7)&gt;=$Q$5,(ROW()-6)&lt;=$Q$3),INDEX(LINEST(OFFSET(AF620,1-$Q$5,0,$Q$5,1),OFFSET(AG620,1-$Q$5,0,$Q$5,9),TRUE,TRUE),1,8),"")</f>
        <v/>
      </c>
      <c r="BB620" s="9">
        <f>IF(AND((ROW()-7)&gt;=$Q$5,(ROW()-6)&lt;=$Q$3),INDEX(LINEST(OFFSET(AF620,1-$Q$5,0,$Q$5,1),OFFSET(AG620,1-$Q$5,0,$Q$5,9),TRUE,TRUE),1,7),"")</f>
        <v/>
      </c>
      <c r="BC620" s="9">
        <f>IF(AND((ROW()-7)&gt;=$Q$5,(ROW()-6)&lt;=$Q$3),INDEX(LINEST(OFFSET(AF620,1-$Q$5,0,$Q$5,1),OFFSET(AG620,1-$Q$5,0,$Q$5,9),TRUE,TRUE),1,6),"")</f>
        <v/>
      </c>
      <c r="BD620" s="9">
        <f>IF(AND((ROW()-7)&gt;=$Q$5,(ROW()-6)&lt;=$Q$3),INDEX(LINEST(OFFSET(AF620,1-$Q$5,0,$Q$5,1),OFFSET(AG620,1-$Q$5,0,$Q$5,9),TRUE,TRUE),1,5),"")</f>
        <v/>
      </c>
      <c r="BE620" s="9">
        <f>IF(AND((ROW()-7)&gt;=$Q$5,(ROW()-6)&lt;=$Q$3),INDEX(LINEST(OFFSET(AF620,1-$Q$5,0,$Q$5,1),OFFSET(AG620,1-$Q$5,0,$Q$5,9),TRUE,TRUE),1,4),"")</f>
        <v/>
      </c>
      <c r="BF620" s="9">
        <f>IF(AND((ROW()-7)&gt;=$Q$5,(ROW()-6)&lt;=$Q$3),INDEX(LINEST(OFFSET(AF620,1-$Q$5,0,$Q$5,1),OFFSET(AG620,1-$Q$5,0,$Q$5,9),TRUE,TRUE),1,3),"")</f>
        <v/>
      </c>
      <c r="BG620" s="9">
        <f>IF(AND((ROW()-7)&gt;=$Q$5,(ROW()-6)&lt;=$Q$3),INDEX(LINEST(OFFSET(AF620,1-$Q$5,0,$Q$5,1),OFFSET(AG620,1-$Q$5,0,$Q$5,9),TRUE,TRUE),1,2),"")</f>
        <v/>
      </c>
      <c r="BH620" s="9">
        <f>IF(AND((ROW()-7)&gt;=$Q$5,(ROW()-6)&lt;=$Q$3),INDEX(LINEST(OFFSET(AF620,1-$Q$5,0,$Q$5,1),OFFSET(AG620,1-$Q$5,0,$Q$5,9),TRUE,TRUE),1,1),"")</f>
        <v/>
      </c>
      <c r="BI620" s="10">
        <f>IF(AND((ROW()-7)&gt;=$Q$5,(ROW()-6)&lt;=$Q$3),INDEX(LINEST(OFFSET(AF620,1-$Q$5,0,$Q$5,1),OFFSET(AG620,1-$Q$5,0,$Q$5,9),TRUE,TRUE),3,1),"")</f>
        <v/>
      </c>
      <c r="BL620" s="9">
        <f>IF(AND((ROW()-6)&lt;=$Q$3,ISNUMBER(AY619)),AY619/$Q$4+AZ619*AG620+BA619*AH620+BB619*AI620+BC619*AJ620+BD619*AK620+BE619*AL620+BF619*AM620+BG619*AN620+BH619*AO620,"")</f>
        <v/>
      </c>
      <c r="BM620">
        <f>IF(ISNUMBER(BL620),AVERAGE(OFFSET(AF619,1-$Q$5,0,$Q$5,1)),"")</f>
        <v/>
      </c>
      <c r="BN620">
        <f>IF(ISNUMBER(BL620),(AF620-BL620)^2,"")</f>
        <v/>
      </c>
      <c r="BO620">
        <f>IF(ISNUMBER(BL620),AF620^2,"")</f>
        <v/>
      </c>
      <c r="BP620">
        <f>IF(ISNUMBER(BL620),(AF620-BM620)^2,"")</f>
        <v/>
      </c>
    </row>
    <row r="621">
      <c r="O621">
        <f>IF($R621="","",IF($Q$1="Weekly",INT(($R621-2)/7),IF($Q$1="Quarterly",YEAR($R621)*4+ROUNDUP(MONTH($R621)/3),YEAR($R621)*12+MONTH($R621))))</f>
        <v/>
      </c>
      <c r="P621">
        <f>IF($R621="","",IF($R622="",1,IF($O621&lt;&gt;$O622,1,0)))</f>
        <v/>
      </c>
      <c r="Q621">
        <f>IF($P621=1,SUM($P$7:$P621),"")</f>
        <v/>
      </c>
      <c r="R621">
        <f>IF($A621="","",IF(ISNUMBER($A621),$A621,IFERROR(DATEVALUE($A621),NA())))</f>
        <v/>
      </c>
      <c r="S621" s="7">
        <f>IFERROR(INDEX($R$7:$R$60000,MATCH(ROW()-6,$Q$7:$Q$60000,0)),"")</f>
        <v/>
      </c>
      <c r="T621">
        <f>IFERROR(INDEX($B$7:$B$60000,MATCH(ROW()-6,$Q$7:$Q$60000,0))*1,"")</f>
        <v/>
      </c>
      <c r="U621">
        <f>IFERROR(INDEX($C$7:$C$60000,MATCH(ROW()-6,$Q$7:$Q$60000,0))*1,"")</f>
        <v/>
      </c>
      <c r="V621">
        <f>IFERROR(INDEX($D$7:$D$60000,MATCH(ROW()-6,$Q$7:$Q$60000,0))*1,"")</f>
        <v/>
      </c>
      <c r="W621">
        <f>IFERROR(INDEX($E$7:$E$60000,MATCH(ROW()-6,$Q$7:$Q$60000,0))*1,"")</f>
        <v/>
      </c>
      <c r="X621">
        <f>IFERROR(INDEX($F$7:$F$60000,MATCH(ROW()-6,$Q$7:$Q$60000,0))*1,"")</f>
        <v/>
      </c>
      <c r="Y621">
        <f>IFERROR(INDEX($G$7:$G$60000,MATCH(ROW()-6,$Q$7:$Q$60000,0))*1,"")</f>
        <v/>
      </c>
      <c r="Z621">
        <f>IFERROR(INDEX($H$7:$H$60000,MATCH(ROW()-6,$Q$7:$Q$60000,0))*1,"")</f>
        <v/>
      </c>
      <c r="AA621">
        <f>IFERROR(INDEX($I$7:$I$60000,MATCH(ROW()-6,$Q$7:$Q$60000,0))*1,"")</f>
        <v/>
      </c>
      <c r="AB621">
        <f>IFERROR(INDEX($J$7:$J$60000,MATCH(ROW()-6,$Q$7:$Q$60000,0))*1,"")</f>
        <v/>
      </c>
      <c r="AC621">
        <f>IFERROR(INDEX($K$7:$K$60000,MATCH(ROW()-6,$Q$7:$Q$60000,0))*1,"")</f>
        <v/>
      </c>
      <c r="AF621" s="9">
        <f>IF(OR($S621="",$S620=""),"",IF($B$5="diff",($T621-$T620),LN($T621/$T620)))</f>
        <v/>
      </c>
      <c r="AG621" s="9">
        <f>IF(OR($S621="",$S620=""),"",IF($C$5="diff",(U621-U620),LN(U621/U620)))</f>
        <v/>
      </c>
      <c r="AH621" s="9">
        <f>IF(OR($S621="",$S620=""),"",IF($D$5="diff",(V621-V620),LN(V621/V620)))</f>
        <v/>
      </c>
      <c r="AI621" s="9">
        <f>IF(OR($S621="",$S620=""),"",IF($E$5="diff",(W621-W620),LN(W621/W620)))</f>
        <v/>
      </c>
      <c r="AJ621" s="9">
        <f>IF(OR($S621="",$S620=""),"",IF($F$5="diff",(X621-X620),LN(X621/X620)))</f>
        <v/>
      </c>
      <c r="AK621" s="9">
        <f>IF(OR($S621="",$S620=""),"",IF($G$5="diff",(Y621-Y620),LN(Y621/Y620)))</f>
        <v/>
      </c>
      <c r="AL621" s="9">
        <f>IF(OR($S621="",$S620=""),"",IF($H$5="diff",(Z621-Z620),LN(Z621/Z620)))</f>
        <v/>
      </c>
      <c r="AM621" s="9">
        <f>IF(OR($S621="",$S620=""),"",IF($I$5="diff",(AA621-AA620),LN(AA621/AA620)))</f>
        <v/>
      </c>
      <c r="AN621" s="9">
        <f>IF(OR($S621="",$S620=""),"",IF($J$5="diff",(AB621-AB620),LN(AB621/AB620)))</f>
        <v/>
      </c>
      <c r="AO621" s="9">
        <f>IF(OR($S621="",$S620=""),"",IF($K$5="diff",(AC621-AC620),LN(AC621/AC620)))</f>
        <v/>
      </c>
      <c r="AR621" s="9">
        <f>IF($AF621="","",$AU$13+$AU$4*AG621+$AU$5*AH621+$AU$6*AI621+$AU$7*AJ621+$AU$8*AK621+$AU$9*AL621+$AU$10*AM621+$AU$11*AN621+$AU$12*AO621)</f>
        <v/>
      </c>
      <c r="AY621" s="10">
        <f>IF(AND((ROW()-7)&gt;=$Q$5,(ROW()-6)&lt;=$Q$3),INDEX(LINEST(OFFSET(AF621,1-$Q$5,0,$Q$5,1),OFFSET(AG621,1-$Q$5,0,$Q$5,9),TRUE,TRUE),1,10)*$Q$4,"")</f>
        <v/>
      </c>
      <c r="AZ621" s="9">
        <f>IF(AND((ROW()-7)&gt;=$Q$5,(ROW()-6)&lt;=$Q$3),INDEX(LINEST(OFFSET(AF621,1-$Q$5,0,$Q$5,1),OFFSET(AG621,1-$Q$5,0,$Q$5,9),TRUE,TRUE),1,9),"")</f>
        <v/>
      </c>
      <c r="BA621" s="9">
        <f>IF(AND((ROW()-7)&gt;=$Q$5,(ROW()-6)&lt;=$Q$3),INDEX(LINEST(OFFSET(AF621,1-$Q$5,0,$Q$5,1),OFFSET(AG621,1-$Q$5,0,$Q$5,9),TRUE,TRUE),1,8),"")</f>
        <v/>
      </c>
      <c r="BB621" s="9">
        <f>IF(AND((ROW()-7)&gt;=$Q$5,(ROW()-6)&lt;=$Q$3),INDEX(LINEST(OFFSET(AF621,1-$Q$5,0,$Q$5,1),OFFSET(AG621,1-$Q$5,0,$Q$5,9),TRUE,TRUE),1,7),"")</f>
        <v/>
      </c>
      <c r="BC621" s="9">
        <f>IF(AND((ROW()-7)&gt;=$Q$5,(ROW()-6)&lt;=$Q$3),INDEX(LINEST(OFFSET(AF621,1-$Q$5,0,$Q$5,1),OFFSET(AG621,1-$Q$5,0,$Q$5,9),TRUE,TRUE),1,6),"")</f>
        <v/>
      </c>
      <c r="BD621" s="9">
        <f>IF(AND((ROW()-7)&gt;=$Q$5,(ROW()-6)&lt;=$Q$3),INDEX(LINEST(OFFSET(AF621,1-$Q$5,0,$Q$5,1),OFFSET(AG621,1-$Q$5,0,$Q$5,9),TRUE,TRUE),1,5),"")</f>
        <v/>
      </c>
      <c r="BE621" s="9">
        <f>IF(AND((ROW()-7)&gt;=$Q$5,(ROW()-6)&lt;=$Q$3),INDEX(LINEST(OFFSET(AF621,1-$Q$5,0,$Q$5,1),OFFSET(AG621,1-$Q$5,0,$Q$5,9),TRUE,TRUE),1,4),"")</f>
        <v/>
      </c>
      <c r="BF621" s="9">
        <f>IF(AND((ROW()-7)&gt;=$Q$5,(ROW()-6)&lt;=$Q$3),INDEX(LINEST(OFFSET(AF621,1-$Q$5,0,$Q$5,1),OFFSET(AG621,1-$Q$5,0,$Q$5,9),TRUE,TRUE),1,3),"")</f>
        <v/>
      </c>
      <c r="BG621" s="9">
        <f>IF(AND((ROW()-7)&gt;=$Q$5,(ROW()-6)&lt;=$Q$3),INDEX(LINEST(OFFSET(AF621,1-$Q$5,0,$Q$5,1),OFFSET(AG621,1-$Q$5,0,$Q$5,9),TRUE,TRUE),1,2),"")</f>
        <v/>
      </c>
      <c r="BH621" s="9">
        <f>IF(AND((ROW()-7)&gt;=$Q$5,(ROW()-6)&lt;=$Q$3),INDEX(LINEST(OFFSET(AF621,1-$Q$5,0,$Q$5,1),OFFSET(AG621,1-$Q$5,0,$Q$5,9),TRUE,TRUE),1,1),"")</f>
        <v/>
      </c>
      <c r="BI621" s="10">
        <f>IF(AND((ROW()-7)&gt;=$Q$5,(ROW()-6)&lt;=$Q$3),INDEX(LINEST(OFFSET(AF621,1-$Q$5,0,$Q$5,1),OFFSET(AG621,1-$Q$5,0,$Q$5,9),TRUE,TRUE),3,1),"")</f>
        <v/>
      </c>
      <c r="BL621" s="9">
        <f>IF(AND((ROW()-6)&lt;=$Q$3,ISNUMBER(AY620)),AY620/$Q$4+AZ620*AG621+BA620*AH621+BB620*AI621+BC620*AJ621+BD620*AK621+BE620*AL621+BF620*AM621+BG620*AN621+BH620*AO621,"")</f>
        <v/>
      </c>
      <c r="BM621">
        <f>IF(ISNUMBER(BL621),AVERAGE(OFFSET(AF620,1-$Q$5,0,$Q$5,1)),"")</f>
        <v/>
      </c>
      <c r="BN621">
        <f>IF(ISNUMBER(BL621),(AF621-BL621)^2,"")</f>
        <v/>
      </c>
      <c r="BO621">
        <f>IF(ISNUMBER(BL621),AF621^2,"")</f>
        <v/>
      </c>
      <c r="BP621">
        <f>IF(ISNUMBER(BL621),(AF621-BM621)^2,"")</f>
        <v/>
      </c>
    </row>
    <row r="622">
      <c r="O622">
        <f>IF($R622="","",IF($Q$1="Weekly",INT(($R622-2)/7),IF($Q$1="Quarterly",YEAR($R622)*4+ROUNDUP(MONTH($R622)/3),YEAR($R622)*12+MONTH($R622))))</f>
        <v/>
      </c>
      <c r="P622">
        <f>IF($R622="","",IF($R623="",1,IF($O622&lt;&gt;$O623,1,0)))</f>
        <v/>
      </c>
      <c r="Q622">
        <f>IF($P622=1,SUM($P$7:$P622),"")</f>
        <v/>
      </c>
      <c r="R622">
        <f>IF($A622="","",IF(ISNUMBER($A622),$A622,IFERROR(DATEVALUE($A622),NA())))</f>
        <v/>
      </c>
      <c r="S622" s="7">
        <f>IFERROR(INDEX($R$7:$R$60000,MATCH(ROW()-6,$Q$7:$Q$60000,0)),"")</f>
        <v/>
      </c>
      <c r="T622">
        <f>IFERROR(INDEX($B$7:$B$60000,MATCH(ROW()-6,$Q$7:$Q$60000,0))*1,"")</f>
        <v/>
      </c>
      <c r="U622">
        <f>IFERROR(INDEX($C$7:$C$60000,MATCH(ROW()-6,$Q$7:$Q$60000,0))*1,"")</f>
        <v/>
      </c>
      <c r="V622">
        <f>IFERROR(INDEX($D$7:$D$60000,MATCH(ROW()-6,$Q$7:$Q$60000,0))*1,"")</f>
        <v/>
      </c>
      <c r="W622">
        <f>IFERROR(INDEX($E$7:$E$60000,MATCH(ROW()-6,$Q$7:$Q$60000,0))*1,"")</f>
        <v/>
      </c>
      <c r="X622">
        <f>IFERROR(INDEX($F$7:$F$60000,MATCH(ROW()-6,$Q$7:$Q$60000,0))*1,"")</f>
        <v/>
      </c>
      <c r="Y622">
        <f>IFERROR(INDEX($G$7:$G$60000,MATCH(ROW()-6,$Q$7:$Q$60000,0))*1,"")</f>
        <v/>
      </c>
      <c r="Z622">
        <f>IFERROR(INDEX($H$7:$H$60000,MATCH(ROW()-6,$Q$7:$Q$60000,0))*1,"")</f>
        <v/>
      </c>
      <c r="AA622">
        <f>IFERROR(INDEX($I$7:$I$60000,MATCH(ROW()-6,$Q$7:$Q$60000,0))*1,"")</f>
        <v/>
      </c>
      <c r="AB622">
        <f>IFERROR(INDEX($J$7:$J$60000,MATCH(ROW()-6,$Q$7:$Q$60000,0))*1,"")</f>
        <v/>
      </c>
      <c r="AC622">
        <f>IFERROR(INDEX($K$7:$K$60000,MATCH(ROW()-6,$Q$7:$Q$60000,0))*1,"")</f>
        <v/>
      </c>
      <c r="AF622" s="9">
        <f>IF(OR($S622="",$S621=""),"",IF($B$5="diff",($T622-$T621),LN($T622/$T621)))</f>
        <v/>
      </c>
      <c r="AG622" s="9">
        <f>IF(OR($S622="",$S621=""),"",IF($C$5="diff",(U622-U621),LN(U622/U621)))</f>
        <v/>
      </c>
      <c r="AH622" s="9">
        <f>IF(OR($S622="",$S621=""),"",IF($D$5="diff",(V622-V621),LN(V622/V621)))</f>
        <v/>
      </c>
      <c r="AI622" s="9">
        <f>IF(OR($S622="",$S621=""),"",IF($E$5="diff",(W622-W621),LN(W622/W621)))</f>
        <v/>
      </c>
      <c r="AJ622" s="9">
        <f>IF(OR($S622="",$S621=""),"",IF($F$5="diff",(X622-X621),LN(X622/X621)))</f>
        <v/>
      </c>
      <c r="AK622" s="9">
        <f>IF(OR($S622="",$S621=""),"",IF($G$5="diff",(Y622-Y621),LN(Y622/Y621)))</f>
        <v/>
      </c>
      <c r="AL622" s="9">
        <f>IF(OR($S622="",$S621=""),"",IF($H$5="diff",(Z622-Z621),LN(Z622/Z621)))</f>
        <v/>
      </c>
      <c r="AM622" s="9">
        <f>IF(OR($S622="",$S621=""),"",IF($I$5="diff",(AA622-AA621),LN(AA622/AA621)))</f>
        <v/>
      </c>
      <c r="AN622" s="9">
        <f>IF(OR($S622="",$S621=""),"",IF($J$5="diff",(AB622-AB621),LN(AB622/AB621)))</f>
        <v/>
      </c>
      <c r="AO622" s="9">
        <f>IF(OR($S622="",$S621=""),"",IF($K$5="diff",(AC622-AC621),LN(AC622/AC621)))</f>
        <v/>
      </c>
      <c r="AR622" s="9">
        <f>IF($AF622="","",$AU$13+$AU$4*AG622+$AU$5*AH622+$AU$6*AI622+$AU$7*AJ622+$AU$8*AK622+$AU$9*AL622+$AU$10*AM622+$AU$11*AN622+$AU$12*AO622)</f>
        <v/>
      </c>
      <c r="AY622" s="10">
        <f>IF(AND((ROW()-7)&gt;=$Q$5,(ROW()-6)&lt;=$Q$3),INDEX(LINEST(OFFSET(AF622,1-$Q$5,0,$Q$5,1),OFFSET(AG622,1-$Q$5,0,$Q$5,9),TRUE,TRUE),1,10)*$Q$4,"")</f>
        <v/>
      </c>
      <c r="AZ622" s="9">
        <f>IF(AND((ROW()-7)&gt;=$Q$5,(ROW()-6)&lt;=$Q$3),INDEX(LINEST(OFFSET(AF622,1-$Q$5,0,$Q$5,1),OFFSET(AG622,1-$Q$5,0,$Q$5,9),TRUE,TRUE),1,9),"")</f>
        <v/>
      </c>
      <c r="BA622" s="9">
        <f>IF(AND((ROW()-7)&gt;=$Q$5,(ROW()-6)&lt;=$Q$3),INDEX(LINEST(OFFSET(AF622,1-$Q$5,0,$Q$5,1),OFFSET(AG622,1-$Q$5,0,$Q$5,9),TRUE,TRUE),1,8),"")</f>
        <v/>
      </c>
      <c r="BB622" s="9">
        <f>IF(AND((ROW()-7)&gt;=$Q$5,(ROW()-6)&lt;=$Q$3),INDEX(LINEST(OFFSET(AF622,1-$Q$5,0,$Q$5,1),OFFSET(AG622,1-$Q$5,0,$Q$5,9),TRUE,TRUE),1,7),"")</f>
        <v/>
      </c>
      <c r="BC622" s="9">
        <f>IF(AND((ROW()-7)&gt;=$Q$5,(ROW()-6)&lt;=$Q$3),INDEX(LINEST(OFFSET(AF622,1-$Q$5,0,$Q$5,1),OFFSET(AG622,1-$Q$5,0,$Q$5,9),TRUE,TRUE),1,6),"")</f>
        <v/>
      </c>
      <c r="BD622" s="9">
        <f>IF(AND((ROW()-7)&gt;=$Q$5,(ROW()-6)&lt;=$Q$3),INDEX(LINEST(OFFSET(AF622,1-$Q$5,0,$Q$5,1),OFFSET(AG622,1-$Q$5,0,$Q$5,9),TRUE,TRUE),1,5),"")</f>
        <v/>
      </c>
      <c r="BE622" s="9">
        <f>IF(AND((ROW()-7)&gt;=$Q$5,(ROW()-6)&lt;=$Q$3),INDEX(LINEST(OFFSET(AF622,1-$Q$5,0,$Q$5,1),OFFSET(AG622,1-$Q$5,0,$Q$5,9),TRUE,TRUE),1,4),"")</f>
        <v/>
      </c>
      <c r="BF622" s="9">
        <f>IF(AND((ROW()-7)&gt;=$Q$5,(ROW()-6)&lt;=$Q$3),INDEX(LINEST(OFFSET(AF622,1-$Q$5,0,$Q$5,1),OFFSET(AG622,1-$Q$5,0,$Q$5,9),TRUE,TRUE),1,3),"")</f>
        <v/>
      </c>
      <c r="BG622" s="9">
        <f>IF(AND((ROW()-7)&gt;=$Q$5,(ROW()-6)&lt;=$Q$3),INDEX(LINEST(OFFSET(AF622,1-$Q$5,0,$Q$5,1),OFFSET(AG622,1-$Q$5,0,$Q$5,9),TRUE,TRUE),1,2),"")</f>
        <v/>
      </c>
      <c r="BH622" s="9">
        <f>IF(AND((ROW()-7)&gt;=$Q$5,(ROW()-6)&lt;=$Q$3),INDEX(LINEST(OFFSET(AF622,1-$Q$5,0,$Q$5,1),OFFSET(AG622,1-$Q$5,0,$Q$5,9),TRUE,TRUE),1,1),"")</f>
        <v/>
      </c>
      <c r="BI622" s="10">
        <f>IF(AND((ROW()-7)&gt;=$Q$5,(ROW()-6)&lt;=$Q$3),INDEX(LINEST(OFFSET(AF622,1-$Q$5,0,$Q$5,1),OFFSET(AG622,1-$Q$5,0,$Q$5,9),TRUE,TRUE),3,1),"")</f>
        <v/>
      </c>
      <c r="BL622" s="9">
        <f>IF(AND((ROW()-6)&lt;=$Q$3,ISNUMBER(AY621)),AY621/$Q$4+AZ621*AG622+BA621*AH622+BB621*AI622+BC621*AJ622+BD621*AK622+BE621*AL622+BF621*AM622+BG621*AN622+BH621*AO622,"")</f>
        <v/>
      </c>
      <c r="BM622">
        <f>IF(ISNUMBER(BL622),AVERAGE(OFFSET(AF621,1-$Q$5,0,$Q$5,1)),"")</f>
        <v/>
      </c>
      <c r="BN622">
        <f>IF(ISNUMBER(BL622),(AF622-BL622)^2,"")</f>
        <v/>
      </c>
      <c r="BO622">
        <f>IF(ISNUMBER(BL622),AF622^2,"")</f>
        <v/>
      </c>
      <c r="BP622">
        <f>IF(ISNUMBER(BL622),(AF622-BM622)^2,"")</f>
        <v/>
      </c>
    </row>
    <row r="623">
      <c r="O623">
        <f>IF($R623="","",IF($Q$1="Weekly",INT(($R623-2)/7),IF($Q$1="Quarterly",YEAR($R623)*4+ROUNDUP(MONTH($R623)/3),YEAR($R623)*12+MONTH($R623))))</f>
        <v/>
      </c>
      <c r="P623">
        <f>IF($R623="","",IF($R624="",1,IF($O623&lt;&gt;$O624,1,0)))</f>
        <v/>
      </c>
      <c r="Q623">
        <f>IF($P623=1,SUM($P$7:$P623),"")</f>
        <v/>
      </c>
      <c r="R623">
        <f>IF($A623="","",IF(ISNUMBER($A623),$A623,IFERROR(DATEVALUE($A623),NA())))</f>
        <v/>
      </c>
      <c r="S623" s="7">
        <f>IFERROR(INDEX($R$7:$R$60000,MATCH(ROW()-6,$Q$7:$Q$60000,0)),"")</f>
        <v/>
      </c>
      <c r="T623">
        <f>IFERROR(INDEX($B$7:$B$60000,MATCH(ROW()-6,$Q$7:$Q$60000,0))*1,"")</f>
        <v/>
      </c>
      <c r="U623">
        <f>IFERROR(INDEX($C$7:$C$60000,MATCH(ROW()-6,$Q$7:$Q$60000,0))*1,"")</f>
        <v/>
      </c>
      <c r="V623">
        <f>IFERROR(INDEX($D$7:$D$60000,MATCH(ROW()-6,$Q$7:$Q$60000,0))*1,"")</f>
        <v/>
      </c>
      <c r="W623">
        <f>IFERROR(INDEX($E$7:$E$60000,MATCH(ROW()-6,$Q$7:$Q$60000,0))*1,"")</f>
        <v/>
      </c>
      <c r="X623">
        <f>IFERROR(INDEX($F$7:$F$60000,MATCH(ROW()-6,$Q$7:$Q$60000,0))*1,"")</f>
        <v/>
      </c>
      <c r="Y623">
        <f>IFERROR(INDEX($G$7:$G$60000,MATCH(ROW()-6,$Q$7:$Q$60000,0))*1,"")</f>
        <v/>
      </c>
      <c r="Z623">
        <f>IFERROR(INDEX($H$7:$H$60000,MATCH(ROW()-6,$Q$7:$Q$60000,0))*1,"")</f>
        <v/>
      </c>
      <c r="AA623">
        <f>IFERROR(INDEX($I$7:$I$60000,MATCH(ROW()-6,$Q$7:$Q$60000,0))*1,"")</f>
        <v/>
      </c>
      <c r="AB623">
        <f>IFERROR(INDEX($J$7:$J$60000,MATCH(ROW()-6,$Q$7:$Q$60000,0))*1,"")</f>
        <v/>
      </c>
      <c r="AC623">
        <f>IFERROR(INDEX($K$7:$K$60000,MATCH(ROW()-6,$Q$7:$Q$60000,0))*1,"")</f>
        <v/>
      </c>
      <c r="AF623" s="9">
        <f>IF(OR($S623="",$S622=""),"",IF($B$5="diff",($T623-$T622),LN($T623/$T622)))</f>
        <v/>
      </c>
      <c r="AG623" s="9">
        <f>IF(OR($S623="",$S622=""),"",IF($C$5="diff",(U623-U622),LN(U623/U622)))</f>
        <v/>
      </c>
      <c r="AH623" s="9">
        <f>IF(OR($S623="",$S622=""),"",IF($D$5="diff",(V623-V622),LN(V623/V622)))</f>
        <v/>
      </c>
      <c r="AI623" s="9">
        <f>IF(OR($S623="",$S622=""),"",IF($E$5="diff",(W623-W622),LN(W623/W622)))</f>
        <v/>
      </c>
      <c r="AJ623" s="9">
        <f>IF(OR($S623="",$S622=""),"",IF($F$5="diff",(X623-X622),LN(X623/X622)))</f>
        <v/>
      </c>
      <c r="AK623" s="9">
        <f>IF(OR($S623="",$S622=""),"",IF($G$5="diff",(Y623-Y622),LN(Y623/Y622)))</f>
        <v/>
      </c>
      <c r="AL623" s="9">
        <f>IF(OR($S623="",$S622=""),"",IF($H$5="diff",(Z623-Z622),LN(Z623/Z622)))</f>
        <v/>
      </c>
      <c r="AM623" s="9">
        <f>IF(OR($S623="",$S622=""),"",IF($I$5="diff",(AA623-AA622),LN(AA623/AA622)))</f>
        <v/>
      </c>
      <c r="AN623" s="9">
        <f>IF(OR($S623="",$S622=""),"",IF($J$5="diff",(AB623-AB622),LN(AB623/AB622)))</f>
        <v/>
      </c>
      <c r="AO623" s="9">
        <f>IF(OR($S623="",$S622=""),"",IF($K$5="diff",(AC623-AC622),LN(AC623/AC622)))</f>
        <v/>
      </c>
      <c r="AR623" s="9">
        <f>IF($AF623="","",$AU$13+$AU$4*AG623+$AU$5*AH623+$AU$6*AI623+$AU$7*AJ623+$AU$8*AK623+$AU$9*AL623+$AU$10*AM623+$AU$11*AN623+$AU$12*AO623)</f>
        <v/>
      </c>
      <c r="AY623" s="10">
        <f>IF(AND((ROW()-7)&gt;=$Q$5,(ROW()-6)&lt;=$Q$3),INDEX(LINEST(OFFSET(AF623,1-$Q$5,0,$Q$5,1),OFFSET(AG623,1-$Q$5,0,$Q$5,9),TRUE,TRUE),1,10)*$Q$4,"")</f>
        <v/>
      </c>
      <c r="AZ623" s="9">
        <f>IF(AND((ROW()-7)&gt;=$Q$5,(ROW()-6)&lt;=$Q$3),INDEX(LINEST(OFFSET(AF623,1-$Q$5,0,$Q$5,1),OFFSET(AG623,1-$Q$5,0,$Q$5,9),TRUE,TRUE),1,9),"")</f>
        <v/>
      </c>
      <c r="BA623" s="9">
        <f>IF(AND((ROW()-7)&gt;=$Q$5,(ROW()-6)&lt;=$Q$3),INDEX(LINEST(OFFSET(AF623,1-$Q$5,0,$Q$5,1),OFFSET(AG623,1-$Q$5,0,$Q$5,9),TRUE,TRUE),1,8),"")</f>
        <v/>
      </c>
      <c r="BB623" s="9">
        <f>IF(AND((ROW()-7)&gt;=$Q$5,(ROW()-6)&lt;=$Q$3),INDEX(LINEST(OFFSET(AF623,1-$Q$5,0,$Q$5,1),OFFSET(AG623,1-$Q$5,0,$Q$5,9),TRUE,TRUE),1,7),"")</f>
        <v/>
      </c>
      <c r="BC623" s="9">
        <f>IF(AND((ROW()-7)&gt;=$Q$5,(ROW()-6)&lt;=$Q$3),INDEX(LINEST(OFFSET(AF623,1-$Q$5,0,$Q$5,1),OFFSET(AG623,1-$Q$5,0,$Q$5,9),TRUE,TRUE),1,6),"")</f>
        <v/>
      </c>
      <c r="BD623" s="9">
        <f>IF(AND((ROW()-7)&gt;=$Q$5,(ROW()-6)&lt;=$Q$3),INDEX(LINEST(OFFSET(AF623,1-$Q$5,0,$Q$5,1),OFFSET(AG623,1-$Q$5,0,$Q$5,9),TRUE,TRUE),1,5),"")</f>
        <v/>
      </c>
      <c r="BE623" s="9">
        <f>IF(AND((ROW()-7)&gt;=$Q$5,(ROW()-6)&lt;=$Q$3),INDEX(LINEST(OFFSET(AF623,1-$Q$5,0,$Q$5,1),OFFSET(AG623,1-$Q$5,0,$Q$5,9),TRUE,TRUE),1,4),"")</f>
        <v/>
      </c>
      <c r="BF623" s="9">
        <f>IF(AND((ROW()-7)&gt;=$Q$5,(ROW()-6)&lt;=$Q$3),INDEX(LINEST(OFFSET(AF623,1-$Q$5,0,$Q$5,1),OFFSET(AG623,1-$Q$5,0,$Q$5,9),TRUE,TRUE),1,3),"")</f>
        <v/>
      </c>
      <c r="BG623" s="9">
        <f>IF(AND((ROW()-7)&gt;=$Q$5,(ROW()-6)&lt;=$Q$3),INDEX(LINEST(OFFSET(AF623,1-$Q$5,0,$Q$5,1),OFFSET(AG623,1-$Q$5,0,$Q$5,9),TRUE,TRUE),1,2),"")</f>
        <v/>
      </c>
      <c r="BH623" s="9">
        <f>IF(AND((ROW()-7)&gt;=$Q$5,(ROW()-6)&lt;=$Q$3),INDEX(LINEST(OFFSET(AF623,1-$Q$5,0,$Q$5,1),OFFSET(AG623,1-$Q$5,0,$Q$5,9),TRUE,TRUE),1,1),"")</f>
        <v/>
      </c>
      <c r="BI623" s="10">
        <f>IF(AND((ROW()-7)&gt;=$Q$5,(ROW()-6)&lt;=$Q$3),INDEX(LINEST(OFFSET(AF623,1-$Q$5,0,$Q$5,1),OFFSET(AG623,1-$Q$5,0,$Q$5,9),TRUE,TRUE),3,1),"")</f>
        <v/>
      </c>
      <c r="BL623" s="9">
        <f>IF(AND((ROW()-6)&lt;=$Q$3,ISNUMBER(AY622)),AY622/$Q$4+AZ622*AG623+BA622*AH623+BB622*AI623+BC622*AJ623+BD622*AK623+BE622*AL623+BF622*AM623+BG622*AN623+BH622*AO623,"")</f>
        <v/>
      </c>
      <c r="BM623">
        <f>IF(ISNUMBER(BL623),AVERAGE(OFFSET(AF622,1-$Q$5,0,$Q$5,1)),"")</f>
        <v/>
      </c>
      <c r="BN623">
        <f>IF(ISNUMBER(BL623),(AF623-BL623)^2,"")</f>
        <v/>
      </c>
      <c r="BO623">
        <f>IF(ISNUMBER(BL623),AF623^2,"")</f>
        <v/>
      </c>
      <c r="BP623">
        <f>IF(ISNUMBER(BL623),(AF623-BM623)^2,"")</f>
        <v/>
      </c>
    </row>
    <row r="624">
      <c r="O624">
        <f>IF($R624="","",IF($Q$1="Weekly",INT(($R624-2)/7),IF($Q$1="Quarterly",YEAR($R624)*4+ROUNDUP(MONTH($R624)/3),YEAR($R624)*12+MONTH($R624))))</f>
        <v/>
      </c>
      <c r="P624">
        <f>IF($R624="","",IF($R625="",1,IF($O624&lt;&gt;$O625,1,0)))</f>
        <v/>
      </c>
      <c r="Q624">
        <f>IF($P624=1,SUM($P$7:$P624),"")</f>
        <v/>
      </c>
      <c r="R624">
        <f>IF($A624="","",IF(ISNUMBER($A624),$A624,IFERROR(DATEVALUE($A624),NA())))</f>
        <v/>
      </c>
      <c r="S624" s="7">
        <f>IFERROR(INDEX($R$7:$R$60000,MATCH(ROW()-6,$Q$7:$Q$60000,0)),"")</f>
        <v/>
      </c>
      <c r="T624">
        <f>IFERROR(INDEX($B$7:$B$60000,MATCH(ROW()-6,$Q$7:$Q$60000,0))*1,"")</f>
        <v/>
      </c>
      <c r="U624">
        <f>IFERROR(INDEX($C$7:$C$60000,MATCH(ROW()-6,$Q$7:$Q$60000,0))*1,"")</f>
        <v/>
      </c>
      <c r="V624">
        <f>IFERROR(INDEX($D$7:$D$60000,MATCH(ROW()-6,$Q$7:$Q$60000,0))*1,"")</f>
        <v/>
      </c>
      <c r="W624">
        <f>IFERROR(INDEX($E$7:$E$60000,MATCH(ROW()-6,$Q$7:$Q$60000,0))*1,"")</f>
        <v/>
      </c>
      <c r="X624">
        <f>IFERROR(INDEX($F$7:$F$60000,MATCH(ROW()-6,$Q$7:$Q$60000,0))*1,"")</f>
        <v/>
      </c>
      <c r="Y624">
        <f>IFERROR(INDEX($G$7:$G$60000,MATCH(ROW()-6,$Q$7:$Q$60000,0))*1,"")</f>
        <v/>
      </c>
      <c r="Z624">
        <f>IFERROR(INDEX($H$7:$H$60000,MATCH(ROW()-6,$Q$7:$Q$60000,0))*1,"")</f>
        <v/>
      </c>
      <c r="AA624">
        <f>IFERROR(INDEX($I$7:$I$60000,MATCH(ROW()-6,$Q$7:$Q$60000,0))*1,"")</f>
        <v/>
      </c>
      <c r="AB624">
        <f>IFERROR(INDEX($J$7:$J$60000,MATCH(ROW()-6,$Q$7:$Q$60000,0))*1,"")</f>
        <v/>
      </c>
      <c r="AC624">
        <f>IFERROR(INDEX($K$7:$K$60000,MATCH(ROW()-6,$Q$7:$Q$60000,0))*1,"")</f>
        <v/>
      </c>
      <c r="AF624" s="9">
        <f>IF(OR($S624="",$S623=""),"",IF($B$5="diff",($T624-$T623),LN($T624/$T623)))</f>
        <v/>
      </c>
      <c r="AG624" s="9">
        <f>IF(OR($S624="",$S623=""),"",IF($C$5="diff",(U624-U623),LN(U624/U623)))</f>
        <v/>
      </c>
      <c r="AH624" s="9">
        <f>IF(OR($S624="",$S623=""),"",IF($D$5="diff",(V624-V623),LN(V624/V623)))</f>
        <v/>
      </c>
      <c r="AI624" s="9">
        <f>IF(OR($S624="",$S623=""),"",IF($E$5="diff",(W624-W623),LN(W624/W623)))</f>
        <v/>
      </c>
      <c r="AJ624" s="9">
        <f>IF(OR($S624="",$S623=""),"",IF($F$5="diff",(X624-X623),LN(X624/X623)))</f>
        <v/>
      </c>
      <c r="AK624" s="9">
        <f>IF(OR($S624="",$S623=""),"",IF($G$5="diff",(Y624-Y623),LN(Y624/Y623)))</f>
        <v/>
      </c>
      <c r="AL624" s="9">
        <f>IF(OR($S624="",$S623=""),"",IF($H$5="diff",(Z624-Z623),LN(Z624/Z623)))</f>
        <v/>
      </c>
      <c r="AM624" s="9">
        <f>IF(OR($S624="",$S623=""),"",IF($I$5="diff",(AA624-AA623),LN(AA624/AA623)))</f>
        <v/>
      </c>
      <c r="AN624" s="9">
        <f>IF(OR($S624="",$S623=""),"",IF($J$5="diff",(AB624-AB623),LN(AB624/AB623)))</f>
        <v/>
      </c>
      <c r="AO624" s="9">
        <f>IF(OR($S624="",$S623=""),"",IF($K$5="diff",(AC624-AC623),LN(AC624/AC623)))</f>
        <v/>
      </c>
      <c r="AR624" s="9">
        <f>IF($AF624="","",$AU$13+$AU$4*AG624+$AU$5*AH624+$AU$6*AI624+$AU$7*AJ624+$AU$8*AK624+$AU$9*AL624+$AU$10*AM624+$AU$11*AN624+$AU$12*AO624)</f>
        <v/>
      </c>
      <c r="AY624" s="10">
        <f>IF(AND((ROW()-7)&gt;=$Q$5,(ROW()-6)&lt;=$Q$3),INDEX(LINEST(OFFSET(AF624,1-$Q$5,0,$Q$5,1),OFFSET(AG624,1-$Q$5,0,$Q$5,9),TRUE,TRUE),1,10)*$Q$4,"")</f>
        <v/>
      </c>
      <c r="AZ624" s="9">
        <f>IF(AND((ROW()-7)&gt;=$Q$5,(ROW()-6)&lt;=$Q$3),INDEX(LINEST(OFFSET(AF624,1-$Q$5,0,$Q$5,1),OFFSET(AG624,1-$Q$5,0,$Q$5,9),TRUE,TRUE),1,9),"")</f>
        <v/>
      </c>
      <c r="BA624" s="9">
        <f>IF(AND((ROW()-7)&gt;=$Q$5,(ROW()-6)&lt;=$Q$3),INDEX(LINEST(OFFSET(AF624,1-$Q$5,0,$Q$5,1),OFFSET(AG624,1-$Q$5,0,$Q$5,9),TRUE,TRUE),1,8),"")</f>
        <v/>
      </c>
      <c r="BB624" s="9">
        <f>IF(AND((ROW()-7)&gt;=$Q$5,(ROW()-6)&lt;=$Q$3),INDEX(LINEST(OFFSET(AF624,1-$Q$5,0,$Q$5,1),OFFSET(AG624,1-$Q$5,0,$Q$5,9),TRUE,TRUE),1,7),"")</f>
        <v/>
      </c>
      <c r="BC624" s="9">
        <f>IF(AND((ROW()-7)&gt;=$Q$5,(ROW()-6)&lt;=$Q$3),INDEX(LINEST(OFFSET(AF624,1-$Q$5,0,$Q$5,1),OFFSET(AG624,1-$Q$5,0,$Q$5,9),TRUE,TRUE),1,6),"")</f>
        <v/>
      </c>
      <c r="BD624" s="9">
        <f>IF(AND((ROW()-7)&gt;=$Q$5,(ROW()-6)&lt;=$Q$3),INDEX(LINEST(OFFSET(AF624,1-$Q$5,0,$Q$5,1),OFFSET(AG624,1-$Q$5,0,$Q$5,9),TRUE,TRUE),1,5),"")</f>
        <v/>
      </c>
      <c r="BE624" s="9">
        <f>IF(AND((ROW()-7)&gt;=$Q$5,(ROW()-6)&lt;=$Q$3),INDEX(LINEST(OFFSET(AF624,1-$Q$5,0,$Q$5,1),OFFSET(AG624,1-$Q$5,0,$Q$5,9),TRUE,TRUE),1,4),"")</f>
        <v/>
      </c>
      <c r="BF624" s="9">
        <f>IF(AND((ROW()-7)&gt;=$Q$5,(ROW()-6)&lt;=$Q$3),INDEX(LINEST(OFFSET(AF624,1-$Q$5,0,$Q$5,1),OFFSET(AG624,1-$Q$5,0,$Q$5,9),TRUE,TRUE),1,3),"")</f>
        <v/>
      </c>
      <c r="BG624" s="9">
        <f>IF(AND((ROW()-7)&gt;=$Q$5,(ROW()-6)&lt;=$Q$3),INDEX(LINEST(OFFSET(AF624,1-$Q$5,0,$Q$5,1),OFFSET(AG624,1-$Q$5,0,$Q$5,9),TRUE,TRUE),1,2),"")</f>
        <v/>
      </c>
      <c r="BH624" s="9">
        <f>IF(AND((ROW()-7)&gt;=$Q$5,(ROW()-6)&lt;=$Q$3),INDEX(LINEST(OFFSET(AF624,1-$Q$5,0,$Q$5,1),OFFSET(AG624,1-$Q$5,0,$Q$5,9),TRUE,TRUE),1,1),"")</f>
        <v/>
      </c>
      <c r="BI624" s="10">
        <f>IF(AND((ROW()-7)&gt;=$Q$5,(ROW()-6)&lt;=$Q$3),INDEX(LINEST(OFFSET(AF624,1-$Q$5,0,$Q$5,1),OFFSET(AG624,1-$Q$5,0,$Q$5,9),TRUE,TRUE),3,1),"")</f>
        <v/>
      </c>
      <c r="BL624" s="9">
        <f>IF(AND((ROW()-6)&lt;=$Q$3,ISNUMBER(AY623)),AY623/$Q$4+AZ623*AG624+BA623*AH624+BB623*AI624+BC623*AJ624+BD623*AK624+BE623*AL624+BF623*AM624+BG623*AN624+BH623*AO624,"")</f>
        <v/>
      </c>
      <c r="BM624">
        <f>IF(ISNUMBER(BL624),AVERAGE(OFFSET(AF623,1-$Q$5,0,$Q$5,1)),"")</f>
        <v/>
      </c>
      <c r="BN624">
        <f>IF(ISNUMBER(BL624),(AF624-BL624)^2,"")</f>
        <v/>
      </c>
      <c r="BO624">
        <f>IF(ISNUMBER(BL624),AF624^2,"")</f>
        <v/>
      </c>
      <c r="BP624">
        <f>IF(ISNUMBER(BL624),(AF624-BM624)^2,"")</f>
        <v/>
      </c>
    </row>
    <row r="625">
      <c r="O625">
        <f>IF($R625="","",IF($Q$1="Weekly",INT(($R625-2)/7),IF($Q$1="Quarterly",YEAR($R625)*4+ROUNDUP(MONTH($R625)/3),YEAR($R625)*12+MONTH($R625))))</f>
        <v/>
      </c>
      <c r="P625">
        <f>IF($R625="","",IF($R626="",1,IF($O625&lt;&gt;$O626,1,0)))</f>
        <v/>
      </c>
      <c r="Q625">
        <f>IF($P625=1,SUM($P$7:$P625),"")</f>
        <v/>
      </c>
      <c r="R625">
        <f>IF($A625="","",IF(ISNUMBER($A625),$A625,IFERROR(DATEVALUE($A625),NA())))</f>
        <v/>
      </c>
      <c r="S625" s="7">
        <f>IFERROR(INDEX($R$7:$R$60000,MATCH(ROW()-6,$Q$7:$Q$60000,0)),"")</f>
        <v/>
      </c>
      <c r="T625">
        <f>IFERROR(INDEX($B$7:$B$60000,MATCH(ROW()-6,$Q$7:$Q$60000,0))*1,"")</f>
        <v/>
      </c>
      <c r="U625">
        <f>IFERROR(INDEX($C$7:$C$60000,MATCH(ROW()-6,$Q$7:$Q$60000,0))*1,"")</f>
        <v/>
      </c>
      <c r="V625">
        <f>IFERROR(INDEX($D$7:$D$60000,MATCH(ROW()-6,$Q$7:$Q$60000,0))*1,"")</f>
        <v/>
      </c>
      <c r="W625">
        <f>IFERROR(INDEX($E$7:$E$60000,MATCH(ROW()-6,$Q$7:$Q$60000,0))*1,"")</f>
        <v/>
      </c>
      <c r="X625">
        <f>IFERROR(INDEX($F$7:$F$60000,MATCH(ROW()-6,$Q$7:$Q$60000,0))*1,"")</f>
        <v/>
      </c>
      <c r="Y625">
        <f>IFERROR(INDEX($G$7:$G$60000,MATCH(ROW()-6,$Q$7:$Q$60000,0))*1,"")</f>
        <v/>
      </c>
      <c r="Z625">
        <f>IFERROR(INDEX($H$7:$H$60000,MATCH(ROW()-6,$Q$7:$Q$60000,0))*1,"")</f>
        <v/>
      </c>
      <c r="AA625">
        <f>IFERROR(INDEX($I$7:$I$60000,MATCH(ROW()-6,$Q$7:$Q$60000,0))*1,"")</f>
        <v/>
      </c>
      <c r="AB625">
        <f>IFERROR(INDEX($J$7:$J$60000,MATCH(ROW()-6,$Q$7:$Q$60000,0))*1,"")</f>
        <v/>
      </c>
      <c r="AC625">
        <f>IFERROR(INDEX($K$7:$K$60000,MATCH(ROW()-6,$Q$7:$Q$60000,0))*1,"")</f>
        <v/>
      </c>
      <c r="AF625" s="9">
        <f>IF(OR($S625="",$S624=""),"",IF($B$5="diff",($T625-$T624),LN($T625/$T624)))</f>
        <v/>
      </c>
      <c r="AG625" s="9">
        <f>IF(OR($S625="",$S624=""),"",IF($C$5="diff",(U625-U624),LN(U625/U624)))</f>
        <v/>
      </c>
      <c r="AH625" s="9">
        <f>IF(OR($S625="",$S624=""),"",IF($D$5="diff",(V625-V624),LN(V625/V624)))</f>
        <v/>
      </c>
      <c r="AI625" s="9">
        <f>IF(OR($S625="",$S624=""),"",IF($E$5="diff",(W625-W624),LN(W625/W624)))</f>
        <v/>
      </c>
      <c r="AJ625" s="9">
        <f>IF(OR($S625="",$S624=""),"",IF($F$5="diff",(X625-X624),LN(X625/X624)))</f>
        <v/>
      </c>
      <c r="AK625" s="9">
        <f>IF(OR($S625="",$S624=""),"",IF($G$5="diff",(Y625-Y624),LN(Y625/Y624)))</f>
        <v/>
      </c>
      <c r="AL625" s="9">
        <f>IF(OR($S625="",$S624=""),"",IF($H$5="diff",(Z625-Z624),LN(Z625/Z624)))</f>
        <v/>
      </c>
      <c r="AM625" s="9">
        <f>IF(OR($S625="",$S624=""),"",IF($I$5="diff",(AA625-AA624),LN(AA625/AA624)))</f>
        <v/>
      </c>
      <c r="AN625" s="9">
        <f>IF(OR($S625="",$S624=""),"",IF($J$5="diff",(AB625-AB624),LN(AB625/AB624)))</f>
        <v/>
      </c>
      <c r="AO625" s="9">
        <f>IF(OR($S625="",$S624=""),"",IF($K$5="diff",(AC625-AC624),LN(AC625/AC624)))</f>
        <v/>
      </c>
      <c r="AR625" s="9">
        <f>IF($AF625="","",$AU$13+$AU$4*AG625+$AU$5*AH625+$AU$6*AI625+$AU$7*AJ625+$AU$8*AK625+$AU$9*AL625+$AU$10*AM625+$AU$11*AN625+$AU$12*AO625)</f>
        <v/>
      </c>
      <c r="AY625" s="10">
        <f>IF(AND((ROW()-7)&gt;=$Q$5,(ROW()-6)&lt;=$Q$3),INDEX(LINEST(OFFSET(AF625,1-$Q$5,0,$Q$5,1),OFFSET(AG625,1-$Q$5,0,$Q$5,9),TRUE,TRUE),1,10)*$Q$4,"")</f>
        <v/>
      </c>
      <c r="AZ625" s="9">
        <f>IF(AND((ROW()-7)&gt;=$Q$5,(ROW()-6)&lt;=$Q$3),INDEX(LINEST(OFFSET(AF625,1-$Q$5,0,$Q$5,1),OFFSET(AG625,1-$Q$5,0,$Q$5,9),TRUE,TRUE),1,9),"")</f>
        <v/>
      </c>
      <c r="BA625" s="9">
        <f>IF(AND((ROW()-7)&gt;=$Q$5,(ROW()-6)&lt;=$Q$3),INDEX(LINEST(OFFSET(AF625,1-$Q$5,0,$Q$5,1),OFFSET(AG625,1-$Q$5,0,$Q$5,9),TRUE,TRUE),1,8),"")</f>
        <v/>
      </c>
      <c r="BB625" s="9">
        <f>IF(AND((ROW()-7)&gt;=$Q$5,(ROW()-6)&lt;=$Q$3),INDEX(LINEST(OFFSET(AF625,1-$Q$5,0,$Q$5,1),OFFSET(AG625,1-$Q$5,0,$Q$5,9),TRUE,TRUE),1,7),"")</f>
        <v/>
      </c>
      <c r="BC625" s="9">
        <f>IF(AND((ROW()-7)&gt;=$Q$5,(ROW()-6)&lt;=$Q$3),INDEX(LINEST(OFFSET(AF625,1-$Q$5,0,$Q$5,1),OFFSET(AG625,1-$Q$5,0,$Q$5,9),TRUE,TRUE),1,6),"")</f>
        <v/>
      </c>
      <c r="BD625" s="9">
        <f>IF(AND((ROW()-7)&gt;=$Q$5,(ROW()-6)&lt;=$Q$3),INDEX(LINEST(OFFSET(AF625,1-$Q$5,0,$Q$5,1),OFFSET(AG625,1-$Q$5,0,$Q$5,9),TRUE,TRUE),1,5),"")</f>
        <v/>
      </c>
      <c r="BE625" s="9">
        <f>IF(AND((ROW()-7)&gt;=$Q$5,(ROW()-6)&lt;=$Q$3),INDEX(LINEST(OFFSET(AF625,1-$Q$5,0,$Q$5,1),OFFSET(AG625,1-$Q$5,0,$Q$5,9),TRUE,TRUE),1,4),"")</f>
        <v/>
      </c>
      <c r="BF625" s="9">
        <f>IF(AND((ROW()-7)&gt;=$Q$5,(ROW()-6)&lt;=$Q$3),INDEX(LINEST(OFFSET(AF625,1-$Q$5,0,$Q$5,1),OFFSET(AG625,1-$Q$5,0,$Q$5,9),TRUE,TRUE),1,3),"")</f>
        <v/>
      </c>
      <c r="BG625" s="9">
        <f>IF(AND((ROW()-7)&gt;=$Q$5,(ROW()-6)&lt;=$Q$3),INDEX(LINEST(OFFSET(AF625,1-$Q$5,0,$Q$5,1),OFFSET(AG625,1-$Q$5,0,$Q$5,9),TRUE,TRUE),1,2),"")</f>
        <v/>
      </c>
      <c r="BH625" s="9">
        <f>IF(AND((ROW()-7)&gt;=$Q$5,(ROW()-6)&lt;=$Q$3),INDEX(LINEST(OFFSET(AF625,1-$Q$5,0,$Q$5,1),OFFSET(AG625,1-$Q$5,0,$Q$5,9),TRUE,TRUE),1,1),"")</f>
        <v/>
      </c>
      <c r="BI625" s="10">
        <f>IF(AND((ROW()-7)&gt;=$Q$5,(ROW()-6)&lt;=$Q$3),INDEX(LINEST(OFFSET(AF625,1-$Q$5,0,$Q$5,1),OFFSET(AG625,1-$Q$5,0,$Q$5,9),TRUE,TRUE),3,1),"")</f>
        <v/>
      </c>
      <c r="BL625" s="9">
        <f>IF(AND((ROW()-6)&lt;=$Q$3,ISNUMBER(AY624)),AY624/$Q$4+AZ624*AG625+BA624*AH625+BB624*AI625+BC624*AJ625+BD624*AK625+BE624*AL625+BF624*AM625+BG624*AN625+BH624*AO625,"")</f>
        <v/>
      </c>
      <c r="BM625">
        <f>IF(ISNUMBER(BL625),AVERAGE(OFFSET(AF624,1-$Q$5,0,$Q$5,1)),"")</f>
        <v/>
      </c>
      <c r="BN625">
        <f>IF(ISNUMBER(BL625),(AF625-BL625)^2,"")</f>
        <v/>
      </c>
      <c r="BO625">
        <f>IF(ISNUMBER(BL625),AF625^2,"")</f>
        <v/>
      </c>
      <c r="BP625">
        <f>IF(ISNUMBER(BL625),(AF625-BM625)^2,"")</f>
        <v/>
      </c>
    </row>
    <row r="626">
      <c r="O626">
        <f>IF($R626="","",IF($Q$1="Weekly",INT(($R626-2)/7),IF($Q$1="Quarterly",YEAR($R626)*4+ROUNDUP(MONTH($R626)/3),YEAR($R626)*12+MONTH($R626))))</f>
        <v/>
      </c>
      <c r="P626">
        <f>IF($R626="","",IF($R627="",1,IF($O626&lt;&gt;$O627,1,0)))</f>
        <v/>
      </c>
      <c r="Q626">
        <f>IF($P626=1,SUM($P$7:$P626),"")</f>
        <v/>
      </c>
      <c r="R626">
        <f>IF($A626="","",IF(ISNUMBER($A626),$A626,IFERROR(DATEVALUE($A626),NA())))</f>
        <v/>
      </c>
      <c r="S626" s="7">
        <f>IFERROR(INDEX($R$7:$R$60000,MATCH(ROW()-6,$Q$7:$Q$60000,0)),"")</f>
        <v/>
      </c>
      <c r="T626">
        <f>IFERROR(INDEX($B$7:$B$60000,MATCH(ROW()-6,$Q$7:$Q$60000,0))*1,"")</f>
        <v/>
      </c>
      <c r="U626">
        <f>IFERROR(INDEX($C$7:$C$60000,MATCH(ROW()-6,$Q$7:$Q$60000,0))*1,"")</f>
        <v/>
      </c>
      <c r="V626">
        <f>IFERROR(INDEX($D$7:$D$60000,MATCH(ROW()-6,$Q$7:$Q$60000,0))*1,"")</f>
        <v/>
      </c>
      <c r="W626">
        <f>IFERROR(INDEX($E$7:$E$60000,MATCH(ROW()-6,$Q$7:$Q$60000,0))*1,"")</f>
        <v/>
      </c>
      <c r="X626">
        <f>IFERROR(INDEX($F$7:$F$60000,MATCH(ROW()-6,$Q$7:$Q$60000,0))*1,"")</f>
        <v/>
      </c>
      <c r="Y626">
        <f>IFERROR(INDEX($G$7:$G$60000,MATCH(ROW()-6,$Q$7:$Q$60000,0))*1,"")</f>
        <v/>
      </c>
      <c r="Z626">
        <f>IFERROR(INDEX($H$7:$H$60000,MATCH(ROW()-6,$Q$7:$Q$60000,0))*1,"")</f>
        <v/>
      </c>
      <c r="AA626">
        <f>IFERROR(INDEX($I$7:$I$60000,MATCH(ROW()-6,$Q$7:$Q$60000,0))*1,"")</f>
        <v/>
      </c>
      <c r="AB626">
        <f>IFERROR(INDEX($J$7:$J$60000,MATCH(ROW()-6,$Q$7:$Q$60000,0))*1,"")</f>
        <v/>
      </c>
      <c r="AC626">
        <f>IFERROR(INDEX($K$7:$K$60000,MATCH(ROW()-6,$Q$7:$Q$60000,0))*1,"")</f>
        <v/>
      </c>
      <c r="AF626" s="9">
        <f>IF(OR($S626="",$S625=""),"",IF($B$5="diff",($T626-$T625),LN($T626/$T625)))</f>
        <v/>
      </c>
      <c r="AG626" s="9">
        <f>IF(OR($S626="",$S625=""),"",IF($C$5="diff",(U626-U625),LN(U626/U625)))</f>
        <v/>
      </c>
      <c r="AH626" s="9">
        <f>IF(OR($S626="",$S625=""),"",IF($D$5="diff",(V626-V625),LN(V626/V625)))</f>
        <v/>
      </c>
      <c r="AI626" s="9">
        <f>IF(OR($S626="",$S625=""),"",IF($E$5="diff",(W626-W625),LN(W626/W625)))</f>
        <v/>
      </c>
      <c r="AJ626" s="9">
        <f>IF(OR($S626="",$S625=""),"",IF($F$5="diff",(X626-X625),LN(X626/X625)))</f>
        <v/>
      </c>
      <c r="AK626" s="9">
        <f>IF(OR($S626="",$S625=""),"",IF($G$5="diff",(Y626-Y625),LN(Y626/Y625)))</f>
        <v/>
      </c>
      <c r="AL626" s="9">
        <f>IF(OR($S626="",$S625=""),"",IF($H$5="diff",(Z626-Z625),LN(Z626/Z625)))</f>
        <v/>
      </c>
      <c r="AM626" s="9">
        <f>IF(OR($S626="",$S625=""),"",IF($I$5="diff",(AA626-AA625),LN(AA626/AA625)))</f>
        <v/>
      </c>
      <c r="AN626" s="9">
        <f>IF(OR($S626="",$S625=""),"",IF($J$5="diff",(AB626-AB625),LN(AB626/AB625)))</f>
        <v/>
      </c>
      <c r="AO626" s="9">
        <f>IF(OR($S626="",$S625=""),"",IF($K$5="diff",(AC626-AC625),LN(AC626/AC625)))</f>
        <v/>
      </c>
      <c r="AR626" s="9">
        <f>IF($AF626="","",$AU$13+$AU$4*AG626+$AU$5*AH626+$AU$6*AI626+$AU$7*AJ626+$AU$8*AK626+$AU$9*AL626+$AU$10*AM626+$AU$11*AN626+$AU$12*AO626)</f>
        <v/>
      </c>
      <c r="AY626" s="10">
        <f>IF(AND((ROW()-7)&gt;=$Q$5,(ROW()-6)&lt;=$Q$3),INDEX(LINEST(OFFSET(AF626,1-$Q$5,0,$Q$5,1),OFFSET(AG626,1-$Q$5,0,$Q$5,9),TRUE,TRUE),1,10)*$Q$4,"")</f>
        <v/>
      </c>
      <c r="AZ626" s="9">
        <f>IF(AND((ROW()-7)&gt;=$Q$5,(ROW()-6)&lt;=$Q$3),INDEX(LINEST(OFFSET(AF626,1-$Q$5,0,$Q$5,1),OFFSET(AG626,1-$Q$5,0,$Q$5,9),TRUE,TRUE),1,9),"")</f>
        <v/>
      </c>
      <c r="BA626" s="9">
        <f>IF(AND((ROW()-7)&gt;=$Q$5,(ROW()-6)&lt;=$Q$3),INDEX(LINEST(OFFSET(AF626,1-$Q$5,0,$Q$5,1),OFFSET(AG626,1-$Q$5,0,$Q$5,9),TRUE,TRUE),1,8),"")</f>
        <v/>
      </c>
      <c r="BB626" s="9">
        <f>IF(AND((ROW()-7)&gt;=$Q$5,(ROW()-6)&lt;=$Q$3),INDEX(LINEST(OFFSET(AF626,1-$Q$5,0,$Q$5,1),OFFSET(AG626,1-$Q$5,0,$Q$5,9),TRUE,TRUE),1,7),"")</f>
        <v/>
      </c>
      <c r="BC626" s="9">
        <f>IF(AND((ROW()-7)&gt;=$Q$5,(ROW()-6)&lt;=$Q$3),INDEX(LINEST(OFFSET(AF626,1-$Q$5,0,$Q$5,1),OFFSET(AG626,1-$Q$5,0,$Q$5,9),TRUE,TRUE),1,6),"")</f>
        <v/>
      </c>
      <c r="BD626" s="9">
        <f>IF(AND((ROW()-7)&gt;=$Q$5,(ROW()-6)&lt;=$Q$3),INDEX(LINEST(OFFSET(AF626,1-$Q$5,0,$Q$5,1),OFFSET(AG626,1-$Q$5,0,$Q$5,9),TRUE,TRUE),1,5),"")</f>
        <v/>
      </c>
      <c r="BE626" s="9">
        <f>IF(AND((ROW()-7)&gt;=$Q$5,(ROW()-6)&lt;=$Q$3),INDEX(LINEST(OFFSET(AF626,1-$Q$5,0,$Q$5,1),OFFSET(AG626,1-$Q$5,0,$Q$5,9),TRUE,TRUE),1,4),"")</f>
        <v/>
      </c>
      <c r="BF626" s="9">
        <f>IF(AND((ROW()-7)&gt;=$Q$5,(ROW()-6)&lt;=$Q$3),INDEX(LINEST(OFFSET(AF626,1-$Q$5,0,$Q$5,1),OFFSET(AG626,1-$Q$5,0,$Q$5,9),TRUE,TRUE),1,3),"")</f>
        <v/>
      </c>
      <c r="BG626" s="9">
        <f>IF(AND((ROW()-7)&gt;=$Q$5,(ROW()-6)&lt;=$Q$3),INDEX(LINEST(OFFSET(AF626,1-$Q$5,0,$Q$5,1),OFFSET(AG626,1-$Q$5,0,$Q$5,9),TRUE,TRUE),1,2),"")</f>
        <v/>
      </c>
      <c r="BH626" s="9">
        <f>IF(AND((ROW()-7)&gt;=$Q$5,(ROW()-6)&lt;=$Q$3),INDEX(LINEST(OFFSET(AF626,1-$Q$5,0,$Q$5,1),OFFSET(AG626,1-$Q$5,0,$Q$5,9),TRUE,TRUE),1,1),"")</f>
        <v/>
      </c>
      <c r="BI626" s="10">
        <f>IF(AND((ROW()-7)&gt;=$Q$5,(ROW()-6)&lt;=$Q$3),INDEX(LINEST(OFFSET(AF626,1-$Q$5,0,$Q$5,1),OFFSET(AG626,1-$Q$5,0,$Q$5,9),TRUE,TRUE),3,1),"")</f>
        <v/>
      </c>
      <c r="BL626" s="9">
        <f>IF(AND((ROW()-6)&lt;=$Q$3,ISNUMBER(AY625)),AY625/$Q$4+AZ625*AG626+BA625*AH626+BB625*AI626+BC625*AJ626+BD625*AK626+BE625*AL626+BF625*AM626+BG625*AN626+BH625*AO626,"")</f>
        <v/>
      </c>
      <c r="BM626">
        <f>IF(ISNUMBER(BL626),AVERAGE(OFFSET(AF625,1-$Q$5,0,$Q$5,1)),"")</f>
        <v/>
      </c>
      <c r="BN626">
        <f>IF(ISNUMBER(BL626),(AF626-BL626)^2,"")</f>
        <v/>
      </c>
      <c r="BO626">
        <f>IF(ISNUMBER(BL626),AF626^2,"")</f>
        <v/>
      </c>
      <c r="BP626">
        <f>IF(ISNUMBER(BL626),(AF626-BM626)^2,"")</f>
        <v/>
      </c>
    </row>
    <row r="627">
      <c r="O627">
        <f>IF($R627="","",IF($Q$1="Weekly",INT(($R627-2)/7),IF($Q$1="Quarterly",YEAR($R627)*4+ROUNDUP(MONTH($R627)/3),YEAR($R627)*12+MONTH($R627))))</f>
        <v/>
      </c>
      <c r="P627">
        <f>IF($R627="","",IF($R628="",1,IF($O627&lt;&gt;$O628,1,0)))</f>
        <v/>
      </c>
      <c r="Q627">
        <f>IF($P627=1,SUM($P$7:$P627),"")</f>
        <v/>
      </c>
      <c r="R627">
        <f>IF($A627="","",IF(ISNUMBER($A627),$A627,IFERROR(DATEVALUE($A627),NA())))</f>
        <v/>
      </c>
      <c r="S627" s="7">
        <f>IFERROR(INDEX($R$7:$R$60000,MATCH(ROW()-6,$Q$7:$Q$60000,0)),"")</f>
        <v/>
      </c>
      <c r="T627">
        <f>IFERROR(INDEX($B$7:$B$60000,MATCH(ROW()-6,$Q$7:$Q$60000,0))*1,"")</f>
        <v/>
      </c>
      <c r="U627">
        <f>IFERROR(INDEX($C$7:$C$60000,MATCH(ROW()-6,$Q$7:$Q$60000,0))*1,"")</f>
        <v/>
      </c>
      <c r="V627">
        <f>IFERROR(INDEX($D$7:$D$60000,MATCH(ROW()-6,$Q$7:$Q$60000,0))*1,"")</f>
        <v/>
      </c>
      <c r="W627">
        <f>IFERROR(INDEX($E$7:$E$60000,MATCH(ROW()-6,$Q$7:$Q$60000,0))*1,"")</f>
        <v/>
      </c>
      <c r="X627">
        <f>IFERROR(INDEX($F$7:$F$60000,MATCH(ROW()-6,$Q$7:$Q$60000,0))*1,"")</f>
        <v/>
      </c>
      <c r="Y627">
        <f>IFERROR(INDEX($G$7:$G$60000,MATCH(ROW()-6,$Q$7:$Q$60000,0))*1,"")</f>
        <v/>
      </c>
      <c r="Z627">
        <f>IFERROR(INDEX($H$7:$H$60000,MATCH(ROW()-6,$Q$7:$Q$60000,0))*1,"")</f>
        <v/>
      </c>
      <c r="AA627">
        <f>IFERROR(INDEX($I$7:$I$60000,MATCH(ROW()-6,$Q$7:$Q$60000,0))*1,"")</f>
        <v/>
      </c>
      <c r="AB627">
        <f>IFERROR(INDEX($J$7:$J$60000,MATCH(ROW()-6,$Q$7:$Q$60000,0))*1,"")</f>
        <v/>
      </c>
      <c r="AC627">
        <f>IFERROR(INDEX($K$7:$K$60000,MATCH(ROW()-6,$Q$7:$Q$60000,0))*1,"")</f>
        <v/>
      </c>
      <c r="AF627" s="9">
        <f>IF(OR($S627="",$S626=""),"",IF($B$5="diff",($T627-$T626),LN($T627/$T626)))</f>
        <v/>
      </c>
      <c r="AG627" s="9">
        <f>IF(OR($S627="",$S626=""),"",IF($C$5="diff",(U627-U626),LN(U627/U626)))</f>
        <v/>
      </c>
      <c r="AH627" s="9">
        <f>IF(OR($S627="",$S626=""),"",IF($D$5="diff",(V627-V626),LN(V627/V626)))</f>
        <v/>
      </c>
      <c r="AI627" s="9">
        <f>IF(OR($S627="",$S626=""),"",IF($E$5="diff",(W627-W626),LN(W627/W626)))</f>
        <v/>
      </c>
      <c r="AJ627" s="9">
        <f>IF(OR($S627="",$S626=""),"",IF($F$5="diff",(X627-X626),LN(X627/X626)))</f>
        <v/>
      </c>
      <c r="AK627" s="9">
        <f>IF(OR($S627="",$S626=""),"",IF($G$5="diff",(Y627-Y626),LN(Y627/Y626)))</f>
        <v/>
      </c>
      <c r="AL627" s="9">
        <f>IF(OR($S627="",$S626=""),"",IF($H$5="diff",(Z627-Z626),LN(Z627/Z626)))</f>
        <v/>
      </c>
      <c r="AM627" s="9">
        <f>IF(OR($S627="",$S626=""),"",IF($I$5="diff",(AA627-AA626),LN(AA627/AA626)))</f>
        <v/>
      </c>
      <c r="AN627" s="9">
        <f>IF(OR($S627="",$S626=""),"",IF($J$5="diff",(AB627-AB626),LN(AB627/AB626)))</f>
        <v/>
      </c>
      <c r="AO627" s="9">
        <f>IF(OR($S627="",$S626=""),"",IF($K$5="diff",(AC627-AC626),LN(AC627/AC626)))</f>
        <v/>
      </c>
      <c r="AR627" s="9">
        <f>IF($AF627="","",$AU$13+$AU$4*AG627+$AU$5*AH627+$AU$6*AI627+$AU$7*AJ627+$AU$8*AK627+$AU$9*AL627+$AU$10*AM627+$AU$11*AN627+$AU$12*AO627)</f>
        <v/>
      </c>
      <c r="AY627" s="10">
        <f>IF(AND((ROW()-7)&gt;=$Q$5,(ROW()-6)&lt;=$Q$3),INDEX(LINEST(OFFSET(AF627,1-$Q$5,0,$Q$5,1),OFFSET(AG627,1-$Q$5,0,$Q$5,9),TRUE,TRUE),1,10)*$Q$4,"")</f>
        <v/>
      </c>
      <c r="AZ627" s="9">
        <f>IF(AND((ROW()-7)&gt;=$Q$5,(ROW()-6)&lt;=$Q$3),INDEX(LINEST(OFFSET(AF627,1-$Q$5,0,$Q$5,1),OFFSET(AG627,1-$Q$5,0,$Q$5,9),TRUE,TRUE),1,9),"")</f>
        <v/>
      </c>
      <c r="BA627" s="9">
        <f>IF(AND((ROW()-7)&gt;=$Q$5,(ROW()-6)&lt;=$Q$3),INDEX(LINEST(OFFSET(AF627,1-$Q$5,0,$Q$5,1),OFFSET(AG627,1-$Q$5,0,$Q$5,9),TRUE,TRUE),1,8),"")</f>
        <v/>
      </c>
      <c r="BB627" s="9">
        <f>IF(AND((ROW()-7)&gt;=$Q$5,(ROW()-6)&lt;=$Q$3),INDEX(LINEST(OFFSET(AF627,1-$Q$5,0,$Q$5,1),OFFSET(AG627,1-$Q$5,0,$Q$5,9),TRUE,TRUE),1,7),"")</f>
        <v/>
      </c>
      <c r="BC627" s="9">
        <f>IF(AND((ROW()-7)&gt;=$Q$5,(ROW()-6)&lt;=$Q$3),INDEX(LINEST(OFFSET(AF627,1-$Q$5,0,$Q$5,1),OFFSET(AG627,1-$Q$5,0,$Q$5,9),TRUE,TRUE),1,6),"")</f>
        <v/>
      </c>
      <c r="BD627" s="9">
        <f>IF(AND((ROW()-7)&gt;=$Q$5,(ROW()-6)&lt;=$Q$3),INDEX(LINEST(OFFSET(AF627,1-$Q$5,0,$Q$5,1),OFFSET(AG627,1-$Q$5,0,$Q$5,9),TRUE,TRUE),1,5),"")</f>
        <v/>
      </c>
      <c r="BE627" s="9">
        <f>IF(AND((ROW()-7)&gt;=$Q$5,(ROW()-6)&lt;=$Q$3),INDEX(LINEST(OFFSET(AF627,1-$Q$5,0,$Q$5,1),OFFSET(AG627,1-$Q$5,0,$Q$5,9),TRUE,TRUE),1,4),"")</f>
        <v/>
      </c>
      <c r="BF627" s="9">
        <f>IF(AND((ROW()-7)&gt;=$Q$5,(ROW()-6)&lt;=$Q$3),INDEX(LINEST(OFFSET(AF627,1-$Q$5,0,$Q$5,1),OFFSET(AG627,1-$Q$5,0,$Q$5,9),TRUE,TRUE),1,3),"")</f>
        <v/>
      </c>
      <c r="BG627" s="9">
        <f>IF(AND((ROW()-7)&gt;=$Q$5,(ROW()-6)&lt;=$Q$3),INDEX(LINEST(OFFSET(AF627,1-$Q$5,0,$Q$5,1),OFFSET(AG627,1-$Q$5,0,$Q$5,9),TRUE,TRUE),1,2),"")</f>
        <v/>
      </c>
      <c r="BH627" s="9">
        <f>IF(AND((ROW()-7)&gt;=$Q$5,(ROW()-6)&lt;=$Q$3),INDEX(LINEST(OFFSET(AF627,1-$Q$5,0,$Q$5,1),OFFSET(AG627,1-$Q$5,0,$Q$5,9),TRUE,TRUE),1,1),"")</f>
        <v/>
      </c>
      <c r="BI627" s="10">
        <f>IF(AND((ROW()-7)&gt;=$Q$5,(ROW()-6)&lt;=$Q$3),INDEX(LINEST(OFFSET(AF627,1-$Q$5,0,$Q$5,1),OFFSET(AG627,1-$Q$5,0,$Q$5,9),TRUE,TRUE),3,1),"")</f>
        <v/>
      </c>
      <c r="BL627" s="9">
        <f>IF(AND((ROW()-6)&lt;=$Q$3,ISNUMBER(AY626)),AY626/$Q$4+AZ626*AG627+BA626*AH627+BB626*AI627+BC626*AJ627+BD626*AK627+BE626*AL627+BF626*AM627+BG626*AN627+BH626*AO627,"")</f>
        <v/>
      </c>
      <c r="BM627">
        <f>IF(ISNUMBER(BL627),AVERAGE(OFFSET(AF626,1-$Q$5,0,$Q$5,1)),"")</f>
        <v/>
      </c>
      <c r="BN627">
        <f>IF(ISNUMBER(BL627),(AF627-BL627)^2,"")</f>
        <v/>
      </c>
      <c r="BO627">
        <f>IF(ISNUMBER(BL627),AF627^2,"")</f>
        <v/>
      </c>
      <c r="BP627">
        <f>IF(ISNUMBER(BL627),(AF627-BM627)^2,"")</f>
        <v/>
      </c>
    </row>
    <row r="628">
      <c r="O628">
        <f>IF($R628="","",IF($Q$1="Weekly",INT(($R628-2)/7),IF($Q$1="Quarterly",YEAR($R628)*4+ROUNDUP(MONTH($R628)/3),YEAR($R628)*12+MONTH($R628))))</f>
        <v/>
      </c>
      <c r="P628">
        <f>IF($R628="","",IF($R629="",1,IF($O628&lt;&gt;$O629,1,0)))</f>
        <v/>
      </c>
      <c r="Q628">
        <f>IF($P628=1,SUM($P$7:$P628),"")</f>
        <v/>
      </c>
      <c r="R628">
        <f>IF($A628="","",IF(ISNUMBER($A628),$A628,IFERROR(DATEVALUE($A628),NA())))</f>
        <v/>
      </c>
      <c r="S628" s="7">
        <f>IFERROR(INDEX($R$7:$R$60000,MATCH(ROW()-6,$Q$7:$Q$60000,0)),"")</f>
        <v/>
      </c>
      <c r="T628">
        <f>IFERROR(INDEX($B$7:$B$60000,MATCH(ROW()-6,$Q$7:$Q$60000,0))*1,"")</f>
        <v/>
      </c>
      <c r="U628">
        <f>IFERROR(INDEX($C$7:$C$60000,MATCH(ROW()-6,$Q$7:$Q$60000,0))*1,"")</f>
        <v/>
      </c>
      <c r="V628">
        <f>IFERROR(INDEX($D$7:$D$60000,MATCH(ROW()-6,$Q$7:$Q$60000,0))*1,"")</f>
        <v/>
      </c>
      <c r="W628">
        <f>IFERROR(INDEX($E$7:$E$60000,MATCH(ROW()-6,$Q$7:$Q$60000,0))*1,"")</f>
        <v/>
      </c>
      <c r="X628">
        <f>IFERROR(INDEX($F$7:$F$60000,MATCH(ROW()-6,$Q$7:$Q$60000,0))*1,"")</f>
        <v/>
      </c>
      <c r="Y628">
        <f>IFERROR(INDEX($G$7:$G$60000,MATCH(ROW()-6,$Q$7:$Q$60000,0))*1,"")</f>
        <v/>
      </c>
      <c r="Z628">
        <f>IFERROR(INDEX($H$7:$H$60000,MATCH(ROW()-6,$Q$7:$Q$60000,0))*1,"")</f>
        <v/>
      </c>
      <c r="AA628">
        <f>IFERROR(INDEX($I$7:$I$60000,MATCH(ROW()-6,$Q$7:$Q$60000,0))*1,"")</f>
        <v/>
      </c>
      <c r="AB628">
        <f>IFERROR(INDEX($J$7:$J$60000,MATCH(ROW()-6,$Q$7:$Q$60000,0))*1,"")</f>
        <v/>
      </c>
      <c r="AC628">
        <f>IFERROR(INDEX($K$7:$K$60000,MATCH(ROW()-6,$Q$7:$Q$60000,0))*1,"")</f>
        <v/>
      </c>
      <c r="AF628" s="9">
        <f>IF(OR($S628="",$S627=""),"",IF($B$5="diff",($T628-$T627),LN($T628/$T627)))</f>
        <v/>
      </c>
      <c r="AG628" s="9">
        <f>IF(OR($S628="",$S627=""),"",IF($C$5="diff",(U628-U627),LN(U628/U627)))</f>
        <v/>
      </c>
      <c r="AH628" s="9">
        <f>IF(OR($S628="",$S627=""),"",IF($D$5="diff",(V628-V627),LN(V628/V627)))</f>
        <v/>
      </c>
      <c r="AI628" s="9">
        <f>IF(OR($S628="",$S627=""),"",IF($E$5="diff",(W628-W627),LN(W628/W627)))</f>
        <v/>
      </c>
      <c r="AJ628" s="9">
        <f>IF(OR($S628="",$S627=""),"",IF($F$5="diff",(X628-X627),LN(X628/X627)))</f>
        <v/>
      </c>
      <c r="AK628" s="9">
        <f>IF(OR($S628="",$S627=""),"",IF($G$5="diff",(Y628-Y627),LN(Y628/Y627)))</f>
        <v/>
      </c>
      <c r="AL628" s="9">
        <f>IF(OR($S628="",$S627=""),"",IF($H$5="diff",(Z628-Z627),LN(Z628/Z627)))</f>
        <v/>
      </c>
      <c r="AM628" s="9">
        <f>IF(OR($S628="",$S627=""),"",IF($I$5="diff",(AA628-AA627),LN(AA628/AA627)))</f>
        <v/>
      </c>
      <c r="AN628" s="9">
        <f>IF(OR($S628="",$S627=""),"",IF($J$5="diff",(AB628-AB627),LN(AB628/AB627)))</f>
        <v/>
      </c>
      <c r="AO628" s="9">
        <f>IF(OR($S628="",$S627=""),"",IF($K$5="diff",(AC628-AC627),LN(AC628/AC627)))</f>
        <v/>
      </c>
      <c r="AR628" s="9">
        <f>IF($AF628="","",$AU$13+$AU$4*AG628+$AU$5*AH628+$AU$6*AI628+$AU$7*AJ628+$AU$8*AK628+$AU$9*AL628+$AU$10*AM628+$AU$11*AN628+$AU$12*AO628)</f>
        <v/>
      </c>
      <c r="AY628" s="10">
        <f>IF(AND((ROW()-7)&gt;=$Q$5,(ROW()-6)&lt;=$Q$3),INDEX(LINEST(OFFSET(AF628,1-$Q$5,0,$Q$5,1),OFFSET(AG628,1-$Q$5,0,$Q$5,9),TRUE,TRUE),1,10)*$Q$4,"")</f>
        <v/>
      </c>
      <c r="AZ628" s="9">
        <f>IF(AND((ROW()-7)&gt;=$Q$5,(ROW()-6)&lt;=$Q$3),INDEX(LINEST(OFFSET(AF628,1-$Q$5,0,$Q$5,1),OFFSET(AG628,1-$Q$5,0,$Q$5,9),TRUE,TRUE),1,9),"")</f>
        <v/>
      </c>
      <c r="BA628" s="9">
        <f>IF(AND((ROW()-7)&gt;=$Q$5,(ROW()-6)&lt;=$Q$3),INDEX(LINEST(OFFSET(AF628,1-$Q$5,0,$Q$5,1),OFFSET(AG628,1-$Q$5,0,$Q$5,9),TRUE,TRUE),1,8),"")</f>
        <v/>
      </c>
      <c r="BB628" s="9">
        <f>IF(AND((ROW()-7)&gt;=$Q$5,(ROW()-6)&lt;=$Q$3),INDEX(LINEST(OFFSET(AF628,1-$Q$5,0,$Q$5,1),OFFSET(AG628,1-$Q$5,0,$Q$5,9),TRUE,TRUE),1,7),"")</f>
        <v/>
      </c>
      <c r="BC628" s="9">
        <f>IF(AND((ROW()-7)&gt;=$Q$5,(ROW()-6)&lt;=$Q$3),INDEX(LINEST(OFFSET(AF628,1-$Q$5,0,$Q$5,1),OFFSET(AG628,1-$Q$5,0,$Q$5,9),TRUE,TRUE),1,6),"")</f>
        <v/>
      </c>
      <c r="BD628" s="9">
        <f>IF(AND((ROW()-7)&gt;=$Q$5,(ROW()-6)&lt;=$Q$3),INDEX(LINEST(OFFSET(AF628,1-$Q$5,0,$Q$5,1),OFFSET(AG628,1-$Q$5,0,$Q$5,9),TRUE,TRUE),1,5),"")</f>
        <v/>
      </c>
      <c r="BE628" s="9">
        <f>IF(AND((ROW()-7)&gt;=$Q$5,(ROW()-6)&lt;=$Q$3),INDEX(LINEST(OFFSET(AF628,1-$Q$5,0,$Q$5,1),OFFSET(AG628,1-$Q$5,0,$Q$5,9),TRUE,TRUE),1,4),"")</f>
        <v/>
      </c>
      <c r="BF628" s="9">
        <f>IF(AND((ROW()-7)&gt;=$Q$5,(ROW()-6)&lt;=$Q$3),INDEX(LINEST(OFFSET(AF628,1-$Q$5,0,$Q$5,1),OFFSET(AG628,1-$Q$5,0,$Q$5,9),TRUE,TRUE),1,3),"")</f>
        <v/>
      </c>
      <c r="BG628" s="9">
        <f>IF(AND((ROW()-7)&gt;=$Q$5,(ROW()-6)&lt;=$Q$3),INDEX(LINEST(OFFSET(AF628,1-$Q$5,0,$Q$5,1),OFFSET(AG628,1-$Q$5,0,$Q$5,9),TRUE,TRUE),1,2),"")</f>
        <v/>
      </c>
      <c r="BH628" s="9">
        <f>IF(AND((ROW()-7)&gt;=$Q$5,(ROW()-6)&lt;=$Q$3),INDEX(LINEST(OFFSET(AF628,1-$Q$5,0,$Q$5,1),OFFSET(AG628,1-$Q$5,0,$Q$5,9),TRUE,TRUE),1,1),"")</f>
        <v/>
      </c>
      <c r="BI628" s="10">
        <f>IF(AND((ROW()-7)&gt;=$Q$5,(ROW()-6)&lt;=$Q$3),INDEX(LINEST(OFFSET(AF628,1-$Q$5,0,$Q$5,1),OFFSET(AG628,1-$Q$5,0,$Q$5,9),TRUE,TRUE),3,1),"")</f>
        <v/>
      </c>
      <c r="BL628" s="9">
        <f>IF(AND((ROW()-6)&lt;=$Q$3,ISNUMBER(AY627)),AY627/$Q$4+AZ627*AG628+BA627*AH628+BB627*AI628+BC627*AJ628+BD627*AK628+BE627*AL628+BF627*AM628+BG627*AN628+BH627*AO628,"")</f>
        <v/>
      </c>
      <c r="BM628">
        <f>IF(ISNUMBER(BL628),AVERAGE(OFFSET(AF627,1-$Q$5,0,$Q$5,1)),"")</f>
        <v/>
      </c>
      <c r="BN628">
        <f>IF(ISNUMBER(BL628),(AF628-BL628)^2,"")</f>
        <v/>
      </c>
      <c r="BO628">
        <f>IF(ISNUMBER(BL628),AF628^2,"")</f>
        <v/>
      </c>
      <c r="BP628">
        <f>IF(ISNUMBER(BL628),(AF628-BM628)^2,"")</f>
        <v/>
      </c>
    </row>
    <row r="629">
      <c r="O629">
        <f>IF($R629="","",IF($Q$1="Weekly",INT(($R629-2)/7),IF($Q$1="Quarterly",YEAR($R629)*4+ROUNDUP(MONTH($R629)/3),YEAR($R629)*12+MONTH($R629))))</f>
        <v/>
      </c>
      <c r="P629">
        <f>IF($R629="","",IF($R630="",1,IF($O629&lt;&gt;$O630,1,0)))</f>
        <v/>
      </c>
      <c r="Q629">
        <f>IF($P629=1,SUM($P$7:$P629),"")</f>
        <v/>
      </c>
      <c r="R629">
        <f>IF($A629="","",IF(ISNUMBER($A629),$A629,IFERROR(DATEVALUE($A629),NA())))</f>
        <v/>
      </c>
      <c r="S629" s="7">
        <f>IFERROR(INDEX($R$7:$R$60000,MATCH(ROW()-6,$Q$7:$Q$60000,0)),"")</f>
        <v/>
      </c>
      <c r="T629">
        <f>IFERROR(INDEX($B$7:$B$60000,MATCH(ROW()-6,$Q$7:$Q$60000,0))*1,"")</f>
        <v/>
      </c>
      <c r="U629">
        <f>IFERROR(INDEX($C$7:$C$60000,MATCH(ROW()-6,$Q$7:$Q$60000,0))*1,"")</f>
        <v/>
      </c>
      <c r="V629">
        <f>IFERROR(INDEX($D$7:$D$60000,MATCH(ROW()-6,$Q$7:$Q$60000,0))*1,"")</f>
        <v/>
      </c>
      <c r="W629">
        <f>IFERROR(INDEX($E$7:$E$60000,MATCH(ROW()-6,$Q$7:$Q$60000,0))*1,"")</f>
        <v/>
      </c>
      <c r="X629">
        <f>IFERROR(INDEX($F$7:$F$60000,MATCH(ROW()-6,$Q$7:$Q$60000,0))*1,"")</f>
        <v/>
      </c>
      <c r="Y629">
        <f>IFERROR(INDEX($G$7:$G$60000,MATCH(ROW()-6,$Q$7:$Q$60000,0))*1,"")</f>
        <v/>
      </c>
      <c r="Z629">
        <f>IFERROR(INDEX($H$7:$H$60000,MATCH(ROW()-6,$Q$7:$Q$60000,0))*1,"")</f>
        <v/>
      </c>
      <c r="AA629">
        <f>IFERROR(INDEX($I$7:$I$60000,MATCH(ROW()-6,$Q$7:$Q$60000,0))*1,"")</f>
        <v/>
      </c>
      <c r="AB629">
        <f>IFERROR(INDEX($J$7:$J$60000,MATCH(ROW()-6,$Q$7:$Q$60000,0))*1,"")</f>
        <v/>
      </c>
      <c r="AC629">
        <f>IFERROR(INDEX($K$7:$K$60000,MATCH(ROW()-6,$Q$7:$Q$60000,0))*1,"")</f>
        <v/>
      </c>
      <c r="AF629" s="9">
        <f>IF(OR($S629="",$S628=""),"",IF($B$5="diff",($T629-$T628),LN($T629/$T628)))</f>
        <v/>
      </c>
      <c r="AG629" s="9">
        <f>IF(OR($S629="",$S628=""),"",IF($C$5="diff",(U629-U628),LN(U629/U628)))</f>
        <v/>
      </c>
      <c r="AH629" s="9">
        <f>IF(OR($S629="",$S628=""),"",IF($D$5="diff",(V629-V628),LN(V629/V628)))</f>
        <v/>
      </c>
      <c r="AI629" s="9">
        <f>IF(OR($S629="",$S628=""),"",IF($E$5="diff",(W629-W628),LN(W629/W628)))</f>
        <v/>
      </c>
      <c r="AJ629" s="9">
        <f>IF(OR($S629="",$S628=""),"",IF($F$5="diff",(X629-X628),LN(X629/X628)))</f>
        <v/>
      </c>
      <c r="AK629" s="9">
        <f>IF(OR($S629="",$S628=""),"",IF($G$5="diff",(Y629-Y628),LN(Y629/Y628)))</f>
        <v/>
      </c>
      <c r="AL629" s="9">
        <f>IF(OR($S629="",$S628=""),"",IF($H$5="diff",(Z629-Z628),LN(Z629/Z628)))</f>
        <v/>
      </c>
      <c r="AM629" s="9">
        <f>IF(OR($S629="",$S628=""),"",IF($I$5="diff",(AA629-AA628),LN(AA629/AA628)))</f>
        <v/>
      </c>
      <c r="AN629" s="9">
        <f>IF(OR($S629="",$S628=""),"",IF($J$5="diff",(AB629-AB628),LN(AB629/AB628)))</f>
        <v/>
      </c>
      <c r="AO629" s="9">
        <f>IF(OR($S629="",$S628=""),"",IF($K$5="diff",(AC629-AC628),LN(AC629/AC628)))</f>
        <v/>
      </c>
      <c r="AR629" s="9">
        <f>IF($AF629="","",$AU$13+$AU$4*AG629+$AU$5*AH629+$AU$6*AI629+$AU$7*AJ629+$AU$8*AK629+$AU$9*AL629+$AU$10*AM629+$AU$11*AN629+$AU$12*AO629)</f>
        <v/>
      </c>
      <c r="AY629" s="10">
        <f>IF(AND((ROW()-7)&gt;=$Q$5,(ROW()-6)&lt;=$Q$3),INDEX(LINEST(OFFSET(AF629,1-$Q$5,0,$Q$5,1),OFFSET(AG629,1-$Q$5,0,$Q$5,9),TRUE,TRUE),1,10)*$Q$4,"")</f>
        <v/>
      </c>
      <c r="AZ629" s="9">
        <f>IF(AND((ROW()-7)&gt;=$Q$5,(ROW()-6)&lt;=$Q$3),INDEX(LINEST(OFFSET(AF629,1-$Q$5,0,$Q$5,1),OFFSET(AG629,1-$Q$5,0,$Q$5,9),TRUE,TRUE),1,9),"")</f>
        <v/>
      </c>
      <c r="BA629" s="9">
        <f>IF(AND((ROW()-7)&gt;=$Q$5,(ROW()-6)&lt;=$Q$3),INDEX(LINEST(OFFSET(AF629,1-$Q$5,0,$Q$5,1),OFFSET(AG629,1-$Q$5,0,$Q$5,9),TRUE,TRUE),1,8),"")</f>
        <v/>
      </c>
      <c r="BB629" s="9">
        <f>IF(AND((ROW()-7)&gt;=$Q$5,(ROW()-6)&lt;=$Q$3),INDEX(LINEST(OFFSET(AF629,1-$Q$5,0,$Q$5,1),OFFSET(AG629,1-$Q$5,0,$Q$5,9),TRUE,TRUE),1,7),"")</f>
        <v/>
      </c>
      <c r="BC629" s="9">
        <f>IF(AND((ROW()-7)&gt;=$Q$5,(ROW()-6)&lt;=$Q$3),INDEX(LINEST(OFFSET(AF629,1-$Q$5,0,$Q$5,1),OFFSET(AG629,1-$Q$5,0,$Q$5,9),TRUE,TRUE),1,6),"")</f>
        <v/>
      </c>
      <c r="BD629" s="9">
        <f>IF(AND((ROW()-7)&gt;=$Q$5,(ROW()-6)&lt;=$Q$3),INDEX(LINEST(OFFSET(AF629,1-$Q$5,0,$Q$5,1),OFFSET(AG629,1-$Q$5,0,$Q$5,9),TRUE,TRUE),1,5),"")</f>
        <v/>
      </c>
      <c r="BE629" s="9">
        <f>IF(AND((ROW()-7)&gt;=$Q$5,(ROW()-6)&lt;=$Q$3),INDEX(LINEST(OFFSET(AF629,1-$Q$5,0,$Q$5,1),OFFSET(AG629,1-$Q$5,0,$Q$5,9),TRUE,TRUE),1,4),"")</f>
        <v/>
      </c>
      <c r="BF629" s="9">
        <f>IF(AND((ROW()-7)&gt;=$Q$5,(ROW()-6)&lt;=$Q$3),INDEX(LINEST(OFFSET(AF629,1-$Q$5,0,$Q$5,1),OFFSET(AG629,1-$Q$5,0,$Q$5,9),TRUE,TRUE),1,3),"")</f>
        <v/>
      </c>
      <c r="BG629" s="9">
        <f>IF(AND((ROW()-7)&gt;=$Q$5,(ROW()-6)&lt;=$Q$3),INDEX(LINEST(OFFSET(AF629,1-$Q$5,0,$Q$5,1),OFFSET(AG629,1-$Q$5,0,$Q$5,9),TRUE,TRUE),1,2),"")</f>
        <v/>
      </c>
      <c r="BH629" s="9">
        <f>IF(AND((ROW()-7)&gt;=$Q$5,(ROW()-6)&lt;=$Q$3),INDEX(LINEST(OFFSET(AF629,1-$Q$5,0,$Q$5,1),OFFSET(AG629,1-$Q$5,0,$Q$5,9),TRUE,TRUE),1,1),"")</f>
        <v/>
      </c>
      <c r="BI629" s="10">
        <f>IF(AND((ROW()-7)&gt;=$Q$5,(ROW()-6)&lt;=$Q$3),INDEX(LINEST(OFFSET(AF629,1-$Q$5,0,$Q$5,1),OFFSET(AG629,1-$Q$5,0,$Q$5,9),TRUE,TRUE),3,1),"")</f>
        <v/>
      </c>
      <c r="BL629" s="9">
        <f>IF(AND((ROW()-6)&lt;=$Q$3,ISNUMBER(AY628)),AY628/$Q$4+AZ628*AG629+BA628*AH629+BB628*AI629+BC628*AJ629+BD628*AK629+BE628*AL629+BF628*AM629+BG628*AN629+BH628*AO629,"")</f>
        <v/>
      </c>
      <c r="BM629">
        <f>IF(ISNUMBER(BL629),AVERAGE(OFFSET(AF628,1-$Q$5,0,$Q$5,1)),"")</f>
        <v/>
      </c>
      <c r="BN629">
        <f>IF(ISNUMBER(BL629),(AF629-BL629)^2,"")</f>
        <v/>
      </c>
      <c r="BO629">
        <f>IF(ISNUMBER(BL629),AF629^2,"")</f>
        <v/>
      </c>
      <c r="BP629">
        <f>IF(ISNUMBER(BL629),(AF629-BM629)^2,"")</f>
        <v/>
      </c>
    </row>
    <row r="630">
      <c r="O630">
        <f>IF($R630="","",IF($Q$1="Weekly",INT(($R630-2)/7),IF($Q$1="Quarterly",YEAR($R630)*4+ROUNDUP(MONTH($R630)/3),YEAR($R630)*12+MONTH($R630))))</f>
        <v/>
      </c>
      <c r="P630">
        <f>IF($R630="","",IF($R631="",1,IF($O630&lt;&gt;$O631,1,0)))</f>
        <v/>
      </c>
      <c r="Q630">
        <f>IF($P630=1,SUM($P$7:$P630),"")</f>
        <v/>
      </c>
      <c r="R630">
        <f>IF($A630="","",IF(ISNUMBER($A630),$A630,IFERROR(DATEVALUE($A630),NA())))</f>
        <v/>
      </c>
      <c r="S630" s="7">
        <f>IFERROR(INDEX($R$7:$R$60000,MATCH(ROW()-6,$Q$7:$Q$60000,0)),"")</f>
        <v/>
      </c>
      <c r="T630">
        <f>IFERROR(INDEX($B$7:$B$60000,MATCH(ROW()-6,$Q$7:$Q$60000,0))*1,"")</f>
        <v/>
      </c>
      <c r="U630">
        <f>IFERROR(INDEX($C$7:$C$60000,MATCH(ROW()-6,$Q$7:$Q$60000,0))*1,"")</f>
        <v/>
      </c>
      <c r="V630">
        <f>IFERROR(INDEX($D$7:$D$60000,MATCH(ROW()-6,$Q$7:$Q$60000,0))*1,"")</f>
        <v/>
      </c>
      <c r="W630">
        <f>IFERROR(INDEX($E$7:$E$60000,MATCH(ROW()-6,$Q$7:$Q$60000,0))*1,"")</f>
        <v/>
      </c>
      <c r="X630">
        <f>IFERROR(INDEX($F$7:$F$60000,MATCH(ROW()-6,$Q$7:$Q$60000,0))*1,"")</f>
        <v/>
      </c>
      <c r="Y630">
        <f>IFERROR(INDEX($G$7:$G$60000,MATCH(ROW()-6,$Q$7:$Q$60000,0))*1,"")</f>
        <v/>
      </c>
      <c r="Z630">
        <f>IFERROR(INDEX($H$7:$H$60000,MATCH(ROW()-6,$Q$7:$Q$60000,0))*1,"")</f>
        <v/>
      </c>
      <c r="AA630">
        <f>IFERROR(INDEX($I$7:$I$60000,MATCH(ROW()-6,$Q$7:$Q$60000,0))*1,"")</f>
        <v/>
      </c>
      <c r="AB630">
        <f>IFERROR(INDEX($J$7:$J$60000,MATCH(ROW()-6,$Q$7:$Q$60000,0))*1,"")</f>
        <v/>
      </c>
      <c r="AC630">
        <f>IFERROR(INDEX($K$7:$K$60000,MATCH(ROW()-6,$Q$7:$Q$60000,0))*1,"")</f>
        <v/>
      </c>
      <c r="AF630" s="9">
        <f>IF(OR($S630="",$S629=""),"",IF($B$5="diff",($T630-$T629),LN($T630/$T629)))</f>
        <v/>
      </c>
      <c r="AG630" s="9">
        <f>IF(OR($S630="",$S629=""),"",IF($C$5="diff",(U630-U629),LN(U630/U629)))</f>
        <v/>
      </c>
      <c r="AH630" s="9">
        <f>IF(OR($S630="",$S629=""),"",IF($D$5="diff",(V630-V629),LN(V630/V629)))</f>
        <v/>
      </c>
      <c r="AI630" s="9">
        <f>IF(OR($S630="",$S629=""),"",IF($E$5="diff",(W630-W629),LN(W630/W629)))</f>
        <v/>
      </c>
      <c r="AJ630" s="9">
        <f>IF(OR($S630="",$S629=""),"",IF($F$5="diff",(X630-X629),LN(X630/X629)))</f>
        <v/>
      </c>
      <c r="AK630" s="9">
        <f>IF(OR($S630="",$S629=""),"",IF($G$5="diff",(Y630-Y629),LN(Y630/Y629)))</f>
        <v/>
      </c>
      <c r="AL630" s="9">
        <f>IF(OR($S630="",$S629=""),"",IF($H$5="diff",(Z630-Z629),LN(Z630/Z629)))</f>
        <v/>
      </c>
      <c r="AM630" s="9">
        <f>IF(OR($S630="",$S629=""),"",IF($I$5="diff",(AA630-AA629),LN(AA630/AA629)))</f>
        <v/>
      </c>
      <c r="AN630" s="9">
        <f>IF(OR($S630="",$S629=""),"",IF($J$5="diff",(AB630-AB629),LN(AB630/AB629)))</f>
        <v/>
      </c>
      <c r="AO630" s="9">
        <f>IF(OR($S630="",$S629=""),"",IF($K$5="diff",(AC630-AC629),LN(AC630/AC629)))</f>
        <v/>
      </c>
      <c r="AR630" s="9">
        <f>IF($AF630="","",$AU$13+$AU$4*AG630+$AU$5*AH630+$AU$6*AI630+$AU$7*AJ630+$AU$8*AK630+$AU$9*AL630+$AU$10*AM630+$AU$11*AN630+$AU$12*AO630)</f>
        <v/>
      </c>
      <c r="AY630" s="10">
        <f>IF(AND((ROW()-7)&gt;=$Q$5,(ROW()-6)&lt;=$Q$3),INDEX(LINEST(OFFSET(AF630,1-$Q$5,0,$Q$5,1),OFFSET(AG630,1-$Q$5,0,$Q$5,9),TRUE,TRUE),1,10)*$Q$4,"")</f>
        <v/>
      </c>
      <c r="AZ630" s="9">
        <f>IF(AND((ROW()-7)&gt;=$Q$5,(ROW()-6)&lt;=$Q$3),INDEX(LINEST(OFFSET(AF630,1-$Q$5,0,$Q$5,1),OFFSET(AG630,1-$Q$5,0,$Q$5,9),TRUE,TRUE),1,9),"")</f>
        <v/>
      </c>
      <c r="BA630" s="9">
        <f>IF(AND((ROW()-7)&gt;=$Q$5,(ROW()-6)&lt;=$Q$3),INDEX(LINEST(OFFSET(AF630,1-$Q$5,0,$Q$5,1),OFFSET(AG630,1-$Q$5,0,$Q$5,9),TRUE,TRUE),1,8),"")</f>
        <v/>
      </c>
      <c r="BB630" s="9">
        <f>IF(AND((ROW()-7)&gt;=$Q$5,(ROW()-6)&lt;=$Q$3),INDEX(LINEST(OFFSET(AF630,1-$Q$5,0,$Q$5,1),OFFSET(AG630,1-$Q$5,0,$Q$5,9),TRUE,TRUE),1,7),"")</f>
        <v/>
      </c>
      <c r="BC630" s="9">
        <f>IF(AND((ROW()-7)&gt;=$Q$5,(ROW()-6)&lt;=$Q$3),INDEX(LINEST(OFFSET(AF630,1-$Q$5,0,$Q$5,1),OFFSET(AG630,1-$Q$5,0,$Q$5,9),TRUE,TRUE),1,6),"")</f>
        <v/>
      </c>
      <c r="BD630" s="9">
        <f>IF(AND((ROW()-7)&gt;=$Q$5,(ROW()-6)&lt;=$Q$3),INDEX(LINEST(OFFSET(AF630,1-$Q$5,0,$Q$5,1),OFFSET(AG630,1-$Q$5,0,$Q$5,9),TRUE,TRUE),1,5),"")</f>
        <v/>
      </c>
      <c r="BE630" s="9">
        <f>IF(AND((ROW()-7)&gt;=$Q$5,(ROW()-6)&lt;=$Q$3),INDEX(LINEST(OFFSET(AF630,1-$Q$5,0,$Q$5,1),OFFSET(AG630,1-$Q$5,0,$Q$5,9),TRUE,TRUE),1,4),"")</f>
        <v/>
      </c>
      <c r="BF630" s="9">
        <f>IF(AND((ROW()-7)&gt;=$Q$5,(ROW()-6)&lt;=$Q$3),INDEX(LINEST(OFFSET(AF630,1-$Q$5,0,$Q$5,1),OFFSET(AG630,1-$Q$5,0,$Q$5,9),TRUE,TRUE),1,3),"")</f>
        <v/>
      </c>
      <c r="BG630" s="9">
        <f>IF(AND((ROW()-7)&gt;=$Q$5,(ROW()-6)&lt;=$Q$3),INDEX(LINEST(OFFSET(AF630,1-$Q$5,0,$Q$5,1),OFFSET(AG630,1-$Q$5,0,$Q$5,9),TRUE,TRUE),1,2),"")</f>
        <v/>
      </c>
      <c r="BH630" s="9">
        <f>IF(AND((ROW()-7)&gt;=$Q$5,(ROW()-6)&lt;=$Q$3),INDEX(LINEST(OFFSET(AF630,1-$Q$5,0,$Q$5,1),OFFSET(AG630,1-$Q$5,0,$Q$5,9),TRUE,TRUE),1,1),"")</f>
        <v/>
      </c>
      <c r="BI630" s="10">
        <f>IF(AND((ROW()-7)&gt;=$Q$5,(ROW()-6)&lt;=$Q$3),INDEX(LINEST(OFFSET(AF630,1-$Q$5,0,$Q$5,1),OFFSET(AG630,1-$Q$5,0,$Q$5,9),TRUE,TRUE),3,1),"")</f>
        <v/>
      </c>
      <c r="BL630" s="9">
        <f>IF(AND((ROW()-6)&lt;=$Q$3,ISNUMBER(AY629)),AY629/$Q$4+AZ629*AG630+BA629*AH630+BB629*AI630+BC629*AJ630+BD629*AK630+BE629*AL630+BF629*AM630+BG629*AN630+BH629*AO630,"")</f>
        <v/>
      </c>
      <c r="BM630">
        <f>IF(ISNUMBER(BL630),AVERAGE(OFFSET(AF629,1-$Q$5,0,$Q$5,1)),"")</f>
        <v/>
      </c>
      <c r="BN630">
        <f>IF(ISNUMBER(BL630),(AF630-BL630)^2,"")</f>
        <v/>
      </c>
      <c r="BO630">
        <f>IF(ISNUMBER(BL630),AF630^2,"")</f>
        <v/>
      </c>
      <c r="BP630">
        <f>IF(ISNUMBER(BL630),(AF630-BM630)^2,"")</f>
        <v/>
      </c>
    </row>
    <row r="631">
      <c r="O631">
        <f>IF($R631="","",IF($Q$1="Weekly",INT(($R631-2)/7),IF($Q$1="Quarterly",YEAR($R631)*4+ROUNDUP(MONTH($R631)/3),YEAR($R631)*12+MONTH($R631))))</f>
        <v/>
      </c>
      <c r="P631">
        <f>IF($R631="","",IF($R632="",1,IF($O631&lt;&gt;$O632,1,0)))</f>
        <v/>
      </c>
      <c r="Q631">
        <f>IF($P631=1,SUM($P$7:$P631),"")</f>
        <v/>
      </c>
      <c r="R631">
        <f>IF($A631="","",IF(ISNUMBER($A631),$A631,IFERROR(DATEVALUE($A631),NA())))</f>
        <v/>
      </c>
      <c r="S631" s="7">
        <f>IFERROR(INDEX($R$7:$R$60000,MATCH(ROW()-6,$Q$7:$Q$60000,0)),"")</f>
        <v/>
      </c>
      <c r="T631">
        <f>IFERROR(INDEX($B$7:$B$60000,MATCH(ROW()-6,$Q$7:$Q$60000,0))*1,"")</f>
        <v/>
      </c>
      <c r="U631">
        <f>IFERROR(INDEX($C$7:$C$60000,MATCH(ROW()-6,$Q$7:$Q$60000,0))*1,"")</f>
        <v/>
      </c>
      <c r="V631">
        <f>IFERROR(INDEX($D$7:$D$60000,MATCH(ROW()-6,$Q$7:$Q$60000,0))*1,"")</f>
        <v/>
      </c>
      <c r="W631">
        <f>IFERROR(INDEX($E$7:$E$60000,MATCH(ROW()-6,$Q$7:$Q$60000,0))*1,"")</f>
        <v/>
      </c>
      <c r="X631">
        <f>IFERROR(INDEX($F$7:$F$60000,MATCH(ROW()-6,$Q$7:$Q$60000,0))*1,"")</f>
        <v/>
      </c>
      <c r="Y631">
        <f>IFERROR(INDEX($G$7:$G$60000,MATCH(ROW()-6,$Q$7:$Q$60000,0))*1,"")</f>
        <v/>
      </c>
      <c r="Z631">
        <f>IFERROR(INDEX($H$7:$H$60000,MATCH(ROW()-6,$Q$7:$Q$60000,0))*1,"")</f>
        <v/>
      </c>
      <c r="AA631">
        <f>IFERROR(INDEX($I$7:$I$60000,MATCH(ROW()-6,$Q$7:$Q$60000,0))*1,"")</f>
        <v/>
      </c>
      <c r="AB631">
        <f>IFERROR(INDEX($J$7:$J$60000,MATCH(ROW()-6,$Q$7:$Q$60000,0))*1,"")</f>
        <v/>
      </c>
      <c r="AC631">
        <f>IFERROR(INDEX($K$7:$K$60000,MATCH(ROW()-6,$Q$7:$Q$60000,0))*1,"")</f>
        <v/>
      </c>
      <c r="AF631" s="9">
        <f>IF(OR($S631="",$S630=""),"",IF($B$5="diff",($T631-$T630),LN($T631/$T630)))</f>
        <v/>
      </c>
      <c r="AG631" s="9">
        <f>IF(OR($S631="",$S630=""),"",IF($C$5="diff",(U631-U630),LN(U631/U630)))</f>
        <v/>
      </c>
      <c r="AH631" s="9">
        <f>IF(OR($S631="",$S630=""),"",IF($D$5="diff",(V631-V630),LN(V631/V630)))</f>
        <v/>
      </c>
      <c r="AI631" s="9">
        <f>IF(OR($S631="",$S630=""),"",IF($E$5="diff",(W631-W630),LN(W631/W630)))</f>
        <v/>
      </c>
      <c r="AJ631" s="9">
        <f>IF(OR($S631="",$S630=""),"",IF($F$5="diff",(X631-X630),LN(X631/X630)))</f>
        <v/>
      </c>
      <c r="AK631" s="9">
        <f>IF(OR($S631="",$S630=""),"",IF($G$5="diff",(Y631-Y630),LN(Y631/Y630)))</f>
        <v/>
      </c>
      <c r="AL631" s="9">
        <f>IF(OR($S631="",$S630=""),"",IF($H$5="diff",(Z631-Z630),LN(Z631/Z630)))</f>
        <v/>
      </c>
      <c r="AM631" s="9">
        <f>IF(OR($S631="",$S630=""),"",IF($I$5="diff",(AA631-AA630),LN(AA631/AA630)))</f>
        <v/>
      </c>
      <c r="AN631" s="9">
        <f>IF(OR($S631="",$S630=""),"",IF($J$5="diff",(AB631-AB630),LN(AB631/AB630)))</f>
        <v/>
      </c>
      <c r="AO631" s="9">
        <f>IF(OR($S631="",$S630=""),"",IF($K$5="diff",(AC631-AC630),LN(AC631/AC630)))</f>
        <v/>
      </c>
      <c r="AR631" s="9">
        <f>IF($AF631="","",$AU$13+$AU$4*AG631+$AU$5*AH631+$AU$6*AI631+$AU$7*AJ631+$AU$8*AK631+$AU$9*AL631+$AU$10*AM631+$AU$11*AN631+$AU$12*AO631)</f>
        <v/>
      </c>
      <c r="AY631" s="10">
        <f>IF(AND((ROW()-7)&gt;=$Q$5,(ROW()-6)&lt;=$Q$3),INDEX(LINEST(OFFSET(AF631,1-$Q$5,0,$Q$5,1),OFFSET(AG631,1-$Q$5,0,$Q$5,9),TRUE,TRUE),1,10)*$Q$4,"")</f>
        <v/>
      </c>
      <c r="AZ631" s="9">
        <f>IF(AND((ROW()-7)&gt;=$Q$5,(ROW()-6)&lt;=$Q$3),INDEX(LINEST(OFFSET(AF631,1-$Q$5,0,$Q$5,1),OFFSET(AG631,1-$Q$5,0,$Q$5,9),TRUE,TRUE),1,9),"")</f>
        <v/>
      </c>
      <c r="BA631" s="9">
        <f>IF(AND((ROW()-7)&gt;=$Q$5,(ROW()-6)&lt;=$Q$3),INDEX(LINEST(OFFSET(AF631,1-$Q$5,0,$Q$5,1),OFFSET(AG631,1-$Q$5,0,$Q$5,9),TRUE,TRUE),1,8),"")</f>
        <v/>
      </c>
      <c r="BB631" s="9">
        <f>IF(AND((ROW()-7)&gt;=$Q$5,(ROW()-6)&lt;=$Q$3),INDEX(LINEST(OFFSET(AF631,1-$Q$5,0,$Q$5,1),OFFSET(AG631,1-$Q$5,0,$Q$5,9),TRUE,TRUE),1,7),"")</f>
        <v/>
      </c>
      <c r="BC631" s="9">
        <f>IF(AND((ROW()-7)&gt;=$Q$5,(ROW()-6)&lt;=$Q$3),INDEX(LINEST(OFFSET(AF631,1-$Q$5,0,$Q$5,1),OFFSET(AG631,1-$Q$5,0,$Q$5,9),TRUE,TRUE),1,6),"")</f>
        <v/>
      </c>
      <c r="BD631" s="9">
        <f>IF(AND((ROW()-7)&gt;=$Q$5,(ROW()-6)&lt;=$Q$3),INDEX(LINEST(OFFSET(AF631,1-$Q$5,0,$Q$5,1),OFFSET(AG631,1-$Q$5,0,$Q$5,9),TRUE,TRUE),1,5),"")</f>
        <v/>
      </c>
      <c r="BE631" s="9">
        <f>IF(AND((ROW()-7)&gt;=$Q$5,(ROW()-6)&lt;=$Q$3),INDEX(LINEST(OFFSET(AF631,1-$Q$5,0,$Q$5,1),OFFSET(AG631,1-$Q$5,0,$Q$5,9),TRUE,TRUE),1,4),"")</f>
        <v/>
      </c>
      <c r="BF631" s="9">
        <f>IF(AND((ROW()-7)&gt;=$Q$5,(ROW()-6)&lt;=$Q$3),INDEX(LINEST(OFFSET(AF631,1-$Q$5,0,$Q$5,1),OFFSET(AG631,1-$Q$5,0,$Q$5,9),TRUE,TRUE),1,3),"")</f>
        <v/>
      </c>
      <c r="BG631" s="9">
        <f>IF(AND((ROW()-7)&gt;=$Q$5,(ROW()-6)&lt;=$Q$3),INDEX(LINEST(OFFSET(AF631,1-$Q$5,0,$Q$5,1),OFFSET(AG631,1-$Q$5,0,$Q$5,9),TRUE,TRUE),1,2),"")</f>
        <v/>
      </c>
      <c r="BH631" s="9">
        <f>IF(AND((ROW()-7)&gt;=$Q$5,(ROW()-6)&lt;=$Q$3),INDEX(LINEST(OFFSET(AF631,1-$Q$5,0,$Q$5,1),OFFSET(AG631,1-$Q$5,0,$Q$5,9),TRUE,TRUE),1,1),"")</f>
        <v/>
      </c>
      <c r="BI631" s="10">
        <f>IF(AND((ROW()-7)&gt;=$Q$5,(ROW()-6)&lt;=$Q$3),INDEX(LINEST(OFFSET(AF631,1-$Q$5,0,$Q$5,1),OFFSET(AG631,1-$Q$5,0,$Q$5,9),TRUE,TRUE),3,1),"")</f>
        <v/>
      </c>
      <c r="BL631" s="9">
        <f>IF(AND((ROW()-6)&lt;=$Q$3,ISNUMBER(AY630)),AY630/$Q$4+AZ630*AG631+BA630*AH631+BB630*AI631+BC630*AJ631+BD630*AK631+BE630*AL631+BF630*AM631+BG630*AN631+BH630*AO631,"")</f>
        <v/>
      </c>
      <c r="BM631">
        <f>IF(ISNUMBER(BL631),AVERAGE(OFFSET(AF630,1-$Q$5,0,$Q$5,1)),"")</f>
        <v/>
      </c>
      <c r="BN631">
        <f>IF(ISNUMBER(BL631),(AF631-BL631)^2,"")</f>
        <v/>
      </c>
      <c r="BO631">
        <f>IF(ISNUMBER(BL631),AF631^2,"")</f>
        <v/>
      </c>
      <c r="BP631">
        <f>IF(ISNUMBER(BL631),(AF631-BM631)^2,"")</f>
        <v/>
      </c>
    </row>
    <row r="632">
      <c r="O632">
        <f>IF($R632="","",IF($Q$1="Weekly",INT(($R632-2)/7),IF($Q$1="Quarterly",YEAR($R632)*4+ROUNDUP(MONTH($R632)/3),YEAR($R632)*12+MONTH($R632))))</f>
        <v/>
      </c>
      <c r="P632">
        <f>IF($R632="","",IF($R633="",1,IF($O632&lt;&gt;$O633,1,0)))</f>
        <v/>
      </c>
      <c r="Q632">
        <f>IF($P632=1,SUM($P$7:$P632),"")</f>
        <v/>
      </c>
      <c r="R632">
        <f>IF($A632="","",IF(ISNUMBER($A632),$A632,IFERROR(DATEVALUE($A632),NA())))</f>
        <v/>
      </c>
      <c r="S632" s="7">
        <f>IFERROR(INDEX($R$7:$R$60000,MATCH(ROW()-6,$Q$7:$Q$60000,0)),"")</f>
        <v/>
      </c>
      <c r="T632">
        <f>IFERROR(INDEX($B$7:$B$60000,MATCH(ROW()-6,$Q$7:$Q$60000,0))*1,"")</f>
        <v/>
      </c>
      <c r="U632">
        <f>IFERROR(INDEX($C$7:$C$60000,MATCH(ROW()-6,$Q$7:$Q$60000,0))*1,"")</f>
        <v/>
      </c>
      <c r="V632">
        <f>IFERROR(INDEX($D$7:$D$60000,MATCH(ROW()-6,$Q$7:$Q$60000,0))*1,"")</f>
        <v/>
      </c>
      <c r="W632">
        <f>IFERROR(INDEX($E$7:$E$60000,MATCH(ROW()-6,$Q$7:$Q$60000,0))*1,"")</f>
        <v/>
      </c>
      <c r="X632">
        <f>IFERROR(INDEX($F$7:$F$60000,MATCH(ROW()-6,$Q$7:$Q$60000,0))*1,"")</f>
        <v/>
      </c>
      <c r="Y632">
        <f>IFERROR(INDEX($G$7:$G$60000,MATCH(ROW()-6,$Q$7:$Q$60000,0))*1,"")</f>
        <v/>
      </c>
      <c r="Z632">
        <f>IFERROR(INDEX($H$7:$H$60000,MATCH(ROW()-6,$Q$7:$Q$60000,0))*1,"")</f>
        <v/>
      </c>
      <c r="AA632">
        <f>IFERROR(INDEX($I$7:$I$60000,MATCH(ROW()-6,$Q$7:$Q$60000,0))*1,"")</f>
        <v/>
      </c>
      <c r="AB632">
        <f>IFERROR(INDEX($J$7:$J$60000,MATCH(ROW()-6,$Q$7:$Q$60000,0))*1,"")</f>
        <v/>
      </c>
      <c r="AC632">
        <f>IFERROR(INDEX($K$7:$K$60000,MATCH(ROW()-6,$Q$7:$Q$60000,0))*1,"")</f>
        <v/>
      </c>
      <c r="AF632" s="9">
        <f>IF(OR($S632="",$S631=""),"",IF($B$5="diff",($T632-$T631),LN($T632/$T631)))</f>
        <v/>
      </c>
      <c r="AG632" s="9">
        <f>IF(OR($S632="",$S631=""),"",IF($C$5="diff",(U632-U631),LN(U632/U631)))</f>
        <v/>
      </c>
      <c r="AH632" s="9">
        <f>IF(OR($S632="",$S631=""),"",IF($D$5="diff",(V632-V631),LN(V632/V631)))</f>
        <v/>
      </c>
      <c r="AI632" s="9">
        <f>IF(OR($S632="",$S631=""),"",IF($E$5="diff",(W632-W631),LN(W632/W631)))</f>
        <v/>
      </c>
      <c r="AJ632" s="9">
        <f>IF(OR($S632="",$S631=""),"",IF($F$5="diff",(X632-X631),LN(X632/X631)))</f>
        <v/>
      </c>
      <c r="AK632" s="9">
        <f>IF(OR($S632="",$S631=""),"",IF($G$5="diff",(Y632-Y631),LN(Y632/Y631)))</f>
        <v/>
      </c>
      <c r="AL632" s="9">
        <f>IF(OR($S632="",$S631=""),"",IF($H$5="diff",(Z632-Z631),LN(Z632/Z631)))</f>
        <v/>
      </c>
      <c r="AM632" s="9">
        <f>IF(OR($S632="",$S631=""),"",IF($I$5="diff",(AA632-AA631),LN(AA632/AA631)))</f>
        <v/>
      </c>
      <c r="AN632" s="9">
        <f>IF(OR($S632="",$S631=""),"",IF($J$5="diff",(AB632-AB631),LN(AB632/AB631)))</f>
        <v/>
      </c>
      <c r="AO632" s="9">
        <f>IF(OR($S632="",$S631=""),"",IF($K$5="diff",(AC632-AC631),LN(AC632/AC631)))</f>
        <v/>
      </c>
      <c r="AR632" s="9">
        <f>IF($AF632="","",$AU$13+$AU$4*AG632+$AU$5*AH632+$AU$6*AI632+$AU$7*AJ632+$AU$8*AK632+$AU$9*AL632+$AU$10*AM632+$AU$11*AN632+$AU$12*AO632)</f>
        <v/>
      </c>
      <c r="AY632" s="10">
        <f>IF(AND((ROW()-7)&gt;=$Q$5,(ROW()-6)&lt;=$Q$3),INDEX(LINEST(OFFSET(AF632,1-$Q$5,0,$Q$5,1),OFFSET(AG632,1-$Q$5,0,$Q$5,9),TRUE,TRUE),1,10)*$Q$4,"")</f>
        <v/>
      </c>
      <c r="AZ632" s="9">
        <f>IF(AND((ROW()-7)&gt;=$Q$5,(ROW()-6)&lt;=$Q$3),INDEX(LINEST(OFFSET(AF632,1-$Q$5,0,$Q$5,1),OFFSET(AG632,1-$Q$5,0,$Q$5,9),TRUE,TRUE),1,9),"")</f>
        <v/>
      </c>
      <c r="BA632" s="9">
        <f>IF(AND((ROW()-7)&gt;=$Q$5,(ROW()-6)&lt;=$Q$3),INDEX(LINEST(OFFSET(AF632,1-$Q$5,0,$Q$5,1),OFFSET(AG632,1-$Q$5,0,$Q$5,9),TRUE,TRUE),1,8),"")</f>
        <v/>
      </c>
      <c r="BB632" s="9">
        <f>IF(AND((ROW()-7)&gt;=$Q$5,(ROW()-6)&lt;=$Q$3),INDEX(LINEST(OFFSET(AF632,1-$Q$5,0,$Q$5,1),OFFSET(AG632,1-$Q$5,0,$Q$5,9),TRUE,TRUE),1,7),"")</f>
        <v/>
      </c>
      <c r="BC632" s="9">
        <f>IF(AND((ROW()-7)&gt;=$Q$5,(ROW()-6)&lt;=$Q$3),INDEX(LINEST(OFFSET(AF632,1-$Q$5,0,$Q$5,1),OFFSET(AG632,1-$Q$5,0,$Q$5,9),TRUE,TRUE),1,6),"")</f>
        <v/>
      </c>
      <c r="BD632" s="9">
        <f>IF(AND((ROW()-7)&gt;=$Q$5,(ROW()-6)&lt;=$Q$3),INDEX(LINEST(OFFSET(AF632,1-$Q$5,0,$Q$5,1),OFFSET(AG632,1-$Q$5,0,$Q$5,9),TRUE,TRUE),1,5),"")</f>
        <v/>
      </c>
      <c r="BE632" s="9">
        <f>IF(AND((ROW()-7)&gt;=$Q$5,(ROW()-6)&lt;=$Q$3),INDEX(LINEST(OFFSET(AF632,1-$Q$5,0,$Q$5,1),OFFSET(AG632,1-$Q$5,0,$Q$5,9),TRUE,TRUE),1,4),"")</f>
        <v/>
      </c>
      <c r="BF632" s="9">
        <f>IF(AND((ROW()-7)&gt;=$Q$5,(ROW()-6)&lt;=$Q$3),INDEX(LINEST(OFFSET(AF632,1-$Q$5,0,$Q$5,1),OFFSET(AG632,1-$Q$5,0,$Q$5,9),TRUE,TRUE),1,3),"")</f>
        <v/>
      </c>
      <c r="BG632" s="9">
        <f>IF(AND((ROW()-7)&gt;=$Q$5,(ROW()-6)&lt;=$Q$3),INDEX(LINEST(OFFSET(AF632,1-$Q$5,0,$Q$5,1),OFFSET(AG632,1-$Q$5,0,$Q$5,9),TRUE,TRUE),1,2),"")</f>
        <v/>
      </c>
      <c r="BH632" s="9">
        <f>IF(AND((ROW()-7)&gt;=$Q$5,(ROW()-6)&lt;=$Q$3),INDEX(LINEST(OFFSET(AF632,1-$Q$5,0,$Q$5,1),OFFSET(AG632,1-$Q$5,0,$Q$5,9),TRUE,TRUE),1,1),"")</f>
        <v/>
      </c>
      <c r="BI632" s="10">
        <f>IF(AND((ROW()-7)&gt;=$Q$5,(ROW()-6)&lt;=$Q$3),INDEX(LINEST(OFFSET(AF632,1-$Q$5,0,$Q$5,1),OFFSET(AG632,1-$Q$5,0,$Q$5,9),TRUE,TRUE),3,1),"")</f>
        <v/>
      </c>
      <c r="BL632" s="9">
        <f>IF(AND((ROW()-6)&lt;=$Q$3,ISNUMBER(AY631)),AY631/$Q$4+AZ631*AG632+BA631*AH632+BB631*AI632+BC631*AJ632+BD631*AK632+BE631*AL632+BF631*AM632+BG631*AN632+BH631*AO632,"")</f>
        <v/>
      </c>
      <c r="BM632">
        <f>IF(ISNUMBER(BL632),AVERAGE(OFFSET(AF631,1-$Q$5,0,$Q$5,1)),"")</f>
        <v/>
      </c>
      <c r="BN632">
        <f>IF(ISNUMBER(BL632),(AF632-BL632)^2,"")</f>
        <v/>
      </c>
      <c r="BO632">
        <f>IF(ISNUMBER(BL632),AF632^2,"")</f>
        <v/>
      </c>
      <c r="BP632">
        <f>IF(ISNUMBER(BL632),(AF632-BM632)^2,"")</f>
        <v/>
      </c>
    </row>
    <row r="633">
      <c r="O633">
        <f>IF($R633="","",IF($Q$1="Weekly",INT(($R633-2)/7),IF($Q$1="Quarterly",YEAR($R633)*4+ROUNDUP(MONTH($R633)/3),YEAR($R633)*12+MONTH($R633))))</f>
        <v/>
      </c>
      <c r="P633">
        <f>IF($R633="","",IF($R634="",1,IF($O633&lt;&gt;$O634,1,0)))</f>
        <v/>
      </c>
      <c r="Q633">
        <f>IF($P633=1,SUM($P$7:$P633),"")</f>
        <v/>
      </c>
      <c r="R633">
        <f>IF($A633="","",IF(ISNUMBER($A633),$A633,IFERROR(DATEVALUE($A633),NA())))</f>
        <v/>
      </c>
      <c r="S633" s="7">
        <f>IFERROR(INDEX($R$7:$R$60000,MATCH(ROW()-6,$Q$7:$Q$60000,0)),"")</f>
        <v/>
      </c>
      <c r="T633">
        <f>IFERROR(INDEX($B$7:$B$60000,MATCH(ROW()-6,$Q$7:$Q$60000,0))*1,"")</f>
        <v/>
      </c>
      <c r="U633">
        <f>IFERROR(INDEX($C$7:$C$60000,MATCH(ROW()-6,$Q$7:$Q$60000,0))*1,"")</f>
        <v/>
      </c>
      <c r="V633">
        <f>IFERROR(INDEX($D$7:$D$60000,MATCH(ROW()-6,$Q$7:$Q$60000,0))*1,"")</f>
        <v/>
      </c>
      <c r="W633">
        <f>IFERROR(INDEX($E$7:$E$60000,MATCH(ROW()-6,$Q$7:$Q$60000,0))*1,"")</f>
        <v/>
      </c>
      <c r="X633">
        <f>IFERROR(INDEX($F$7:$F$60000,MATCH(ROW()-6,$Q$7:$Q$60000,0))*1,"")</f>
        <v/>
      </c>
      <c r="Y633">
        <f>IFERROR(INDEX($G$7:$G$60000,MATCH(ROW()-6,$Q$7:$Q$60000,0))*1,"")</f>
        <v/>
      </c>
      <c r="Z633">
        <f>IFERROR(INDEX($H$7:$H$60000,MATCH(ROW()-6,$Q$7:$Q$60000,0))*1,"")</f>
        <v/>
      </c>
      <c r="AA633">
        <f>IFERROR(INDEX($I$7:$I$60000,MATCH(ROW()-6,$Q$7:$Q$60000,0))*1,"")</f>
        <v/>
      </c>
      <c r="AB633">
        <f>IFERROR(INDEX($J$7:$J$60000,MATCH(ROW()-6,$Q$7:$Q$60000,0))*1,"")</f>
        <v/>
      </c>
      <c r="AC633">
        <f>IFERROR(INDEX($K$7:$K$60000,MATCH(ROW()-6,$Q$7:$Q$60000,0))*1,"")</f>
        <v/>
      </c>
      <c r="AF633" s="9">
        <f>IF(OR($S633="",$S632=""),"",IF($B$5="diff",($T633-$T632),LN($T633/$T632)))</f>
        <v/>
      </c>
      <c r="AG633" s="9">
        <f>IF(OR($S633="",$S632=""),"",IF($C$5="diff",(U633-U632),LN(U633/U632)))</f>
        <v/>
      </c>
      <c r="AH633" s="9">
        <f>IF(OR($S633="",$S632=""),"",IF($D$5="diff",(V633-V632),LN(V633/V632)))</f>
        <v/>
      </c>
      <c r="AI633" s="9">
        <f>IF(OR($S633="",$S632=""),"",IF($E$5="diff",(W633-W632),LN(W633/W632)))</f>
        <v/>
      </c>
      <c r="AJ633" s="9">
        <f>IF(OR($S633="",$S632=""),"",IF($F$5="diff",(X633-X632),LN(X633/X632)))</f>
        <v/>
      </c>
      <c r="AK633" s="9">
        <f>IF(OR($S633="",$S632=""),"",IF($G$5="diff",(Y633-Y632),LN(Y633/Y632)))</f>
        <v/>
      </c>
      <c r="AL633" s="9">
        <f>IF(OR($S633="",$S632=""),"",IF($H$5="diff",(Z633-Z632),LN(Z633/Z632)))</f>
        <v/>
      </c>
      <c r="AM633" s="9">
        <f>IF(OR($S633="",$S632=""),"",IF($I$5="diff",(AA633-AA632),LN(AA633/AA632)))</f>
        <v/>
      </c>
      <c r="AN633" s="9">
        <f>IF(OR($S633="",$S632=""),"",IF($J$5="diff",(AB633-AB632),LN(AB633/AB632)))</f>
        <v/>
      </c>
      <c r="AO633" s="9">
        <f>IF(OR($S633="",$S632=""),"",IF($K$5="diff",(AC633-AC632),LN(AC633/AC632)))</f>
        <v/>
      </c>
      <c r="AR633" s="9">
        <f>IF($AF633="","",$AU$13+$AU$4*AG633+$AU$5*AH633+$AU$6*AI633+$AU$7*AJ633+$AU$8*AK633+$AU$9*AL633+$AU$10*AM633+$AU$11*AN633+$AU$12*AO633)</f>
        <v/>
      </c>
      <c r="AY633" s="10">
        <f>IF(AND((ROW()-7)&gt;=$Q$5,(ROW()-6)&lt;=$Q$3),INDEX(LINEST(OFFSET(AF633,1-$Q$5,0,$Q$5,1),OFFSET(AG633,1-$Q$5,0,$Q$5,9),TRUE,TRUE),1,10)*$Q$4,"")</f>
        <v/>
      </c>
      <c r="AZ633" s="9">
        <f>IF(AND((ROW()-7)&gt;=$Q$5,(ROW()-6)&lt;=$Q$3),INDEX(LINEST(OFFSET(AF633,1-$Q$5,0,$Q$5,1),OFFSET(AG633,1-$Q$5,0,$Q$5,9),TRUE,TRUE),1,9),"")</f>
        <v/>
      </c>
      <c r="BA633" s="9">
        <f>IF(AND((ROW()-7)&gt;=$Q$5,(ROW()-6)&lt;=$Q$3),INDEX(LINEST(OFFSET(AF633,1-$Q$5,0,$Q$5,1),OFFSET(AG633,1-$Q$5,0,$Q$5,9),TRUE,TRUE),1,8),"")</f>
        <v/>
      </c>
      <c r="BB633" s="9">
        <f>IF(AND((ROW()-7)&gt;=$Q$5,(ROW()-6)&lt;=$Q$3),INDEX(LINEST(OFFSET(AF633,1-$Q$5,0,$Q$5,1),OFFSET(AG633,1-$Q$5,0,$Q$5,9),TRUE,TRUE),1,7),"")</f>
        <v/>
      </c>
      <c r="BC633" s="9">
        <f>IF(AND((ROW()-7)&gt;=$Q$5,(ROW()-6)&lt;=$Q$3),INDEX(LINEST(OFFSET(AF633,1-$Q$5,0,$Q$5,1),OFFSET(AG633,1-$Q$5,0,$Q$5,9),TRUE,TRUE),1,6),"")</f>
        <v/>
      </c>
      <c r="BD633" s="9">
        <f>IF(AND((ROW()-7)&gt;=$Q$5,(ROW()-6)&lt;=$Q$3),INDEX(LINEST(OFFSET(AF633,1-$Q$5,0,$Q$5,1),OFFSET(AG633,1-$Q$5,0,$Q$5,9),TRUE,TRUE),1,5),"")</f>
        <v/>
      </c>
      <c r="BE633" s="9">
        <f>IF(AND((ROW()-7)&gt;=$Q$5,(ROW()-6)&lt;=$Q$3),INDEX(LINEST(OFFSET(AF633,1-$Q$5,0,$Q$5,1),OFFSET(AG633,1-$Q$5,0,$Q$5,9),TRUE,TRUE),1,4),"")</f>
        <v/>
      </c>
      <c r="BF633" s="9">
        <f>IF(AND((ROW()-7)&gt;=$Q$5,(ROW()-6)&lt;=$Q$3),INDEX(LINEST(OFFSET(AF633,1-$Q$5,0,$Q$5,1),OFFSET(AG633,1-$Q$5,0,$Q$5,9),TRUE,TRUE),1,3),"")</f>
        <v/>
      </c>
      <c r="BG633" s="9">
        <f>IF(AND((ROW()-7)&gt;=$Q$5,(ROW()-6)&lt;=$Q$3),INDEX(LINEST(OFFSET(AF633,1-$Q$5,0,$Q$5,1),OFFSET(AG633,1-$Q$5,0,$Q$5,9),TRUE,TRUE),1,2),"")</f>
        <v/>
      </c>
      <c r="BH633" s="9">
        <f>IF(AND((ROW()-7)&gt;=$Q$5,(ROW()-6)&lt;=$Q$3),INDEX(LINEST(OFFSET(AF633,1-$Q$5,0,$Q$5,1),OFFSET(AG633,1-$Q$5,0,$Q$5,9),TRUE,TRUE),1,1),"")</f>
        <v/>
      </c>
      <c r="BI633" s="10">
        <f>IF(AND((ROW()-7)&gt;=$Q$5,(ROW()-6)&lt;=$Q$3),INDEX(LINEST(OFFSET(AF633,1-$Q$5,0,$Q$5,1),OFFSET(AG633,1-$Q$5,0,$Q$5,9),TRUE,TRUE),3,1),"")</f>
        <v/>
      </c>
      <c r="BL633" s="9">
        <f>IF(AND((ROW()-6)&lt;=$Q$3,ISNUMBER(AY632)),AY632/$Q$4+AZ632*AG633+BA632*AH633+BB632*AI633+BC632*AJ633+BD632*AK633+BE632*AL633+BF632*AM633+BG632*AN633+BH632*AO633,"")</f>
        <v/>
      </c>
      <c r="BM633">
        <f>IF(ISNUMBER(BL633),AVERAGE(OFFSET(AF632,1-$Q$5,0,$Q$5,1)),"")</f>
        <v/>
      </c>
      <c r="BN633">
        <f>IF(ISNUMBER(BL633),(AF633-BL633)^2,"")</f>
        <v/>
      </c>
      <c r="BO633">
        <f>IF(ISNUMBER(BL633),AF633^2,"")</f>
        <v/>
      </c>
      <c r="BP633">
        <f>IF(ISNUMBER(BL633),(AF633-BM633)^2,"")</f>
        <v/>
      </c>
    </row>
    <row r="634">
      <c r="O634">
        <f>IF($R634="","",IF($Q$1="Weekly",INT(($R634-2)/7),IF($Q$1="Quarterly",YEAR($R634)*4+ROUNDUP(MONTH($R634)/3),YEAR($R634)*12+MONTH($R634))))</f>
        <v/>
      </c>
      <c r="P634">
        <f>IF($R634="","",IF($R635="",1,IF($O634&lt;&gt;$O635,1,0)))</f>
        <v/>
      </c>
      <c r="Q634">
        <f>IF($P634=1,SUM($P$7:$P634),"")</f>
        <v/>
      </c>
      <c r="R634">
        <f>IF($A634="","",IF(ISNUMBER($A634),$A634,IFERROR(DATEVALUE($A634),NA())))</f>
        <v/>
      </c>
      <c r="S634" s="7">
        <f>IFERROR(INDEX($R$7:$R$60000,MATCH(ROW()-6,$Q$7:$Q$60000,0)),"")</f>
        <v/>
      </c>
      <c r="T634">
        <f>IFERROR(INDEX($B$7:$B$60000,MATCH(ROW()-6,$Q$7:$Q$60000,0))*1,"")</f>
        <v/>
      </c>
      <c r="U634">
        <f>IFERROR(INDEX($C$7:$C$60000,MATCH(ROW()-6,$Q$7:$Q$60000,0))*1,"")</f>
        <v/>
      </c>
      <c r="V634">
        <f>IFERROR(INDEX($D$7:$D$60000,MATCH(ROW()-6,$Q$7:$Q$60000,0))*1,"")</f>
        <v/>
      </c>
      <c r="W634">
        <f>IFERROR(INDEX($E$7:$E$60000,MATCH(ROW()-6,$Q$7:$Q$60000,0))*1,"")</f>
        <v/>
      </c>
      <c r="X634">
        <f>IFERROR(INDEX($F$7:$F$60000,MATCH(ROW()-6,$Q$7:$Q$60000,0))*1,"")</f>
        <v/>
      </c>
      <c r="Y634">
        <f>IFERROR(INDEX($G$7:$G$60000,MATCH(ROW()-6,$Q$7:$Q$60000,0))*1,"")</f>
        <v/>
      </c>
      <c r="Z634">
        <f>IFERROR(INDEX($H$7:$H$60000,MATCH(ROW()-6,$Q$7:$Q$60000,0))*1,"")</f>
        <v/>
      </c>
      <c r="AA634">
        <f>IFERROR(INDEX($I$7:$I$60000,MATCH(ROW()-6,$Q$7:$Q$60000,0))*1,"")</f>
        <v/>
      </c>
      <c r="AB634">
        <f>IFERROR(INDEX($J$7:$J$60000,MATCH(ROW()-6,$Q$7:$Q$60000,0))*1,"")</f>
        <v/>
      </c>
      <c r="AC634">
        <f>IFERROR(INDEX($K$7:$K$60000,MATCH(ROW()-6,$Q$7:$Q$60000,0))*1,"")</f>
        <v/>
      </c>
      <c r="AF634" s="9">
        <f>IF(OR($S634="",$S633=""),"",IF($B$5="diff",($T634-$T633),LN($T634/$T633)))</f>
        <v/>
      </c>
      <c r="AG634" s="9">
        <f>IF(OR($S634="",$S633=""),"",IF($C$5="diff",(U634-U633),LN(U634/U633)))</f>
        <v/>
      </c>
      <c r="AH634" s="9">
        <f>IF(OR($S634="",$S633=""),"",IF($D$5="diff",(V634-V633),LN(V634/V633)))</f>
        <v/>
      </c>
      <c r="AI634" s="9">
        <f>IF(OR($S634="",$S633=""),"",IF($E$5="diff",(W634-W633),LN(W634/W633)))</f>
        <v/>
      </c>
      <c r="AJ634" s="9">
        <f>IF(OR($S634="",$S633=""),"",IF($F$5="diff",(X634-X633),LN(X634/X633)))</f>
        <v/>
      </c>
      <c r="AK634" s="9">
        <f>IF(OR($S634="",$S633=""),"",IF($G$5="diff",(Y634-Y633),LN(Y634/Y633)))</f>
        <v/>
      </c>
      <c r="AL634" s="9">
        <f>IF(OR($S634="",$S633=""),"",IF($H$5="diff",(Z634-Z633),LN(Z634/Z633)))</f>
        <v/>
      </c>
      <c r="AM634" s="9">
        <f>IF(OR($S634="",$S633=""),"",IF($I$5="diff",(AA634-AA633),LN(AA634/AA633)))</f>
        <v/>
      </c>
      <c r="AN634" s="9">
        <f>IF(OR($S634="",$S633=""),"",IF($J$5="diff",(AB634-AB633),LN(AB634/AB633)))</f>
        <v/>
      </c>
      <c r="AO634" s="9">
        <f>IF(OR($S634="",$S633=""),"",IF($K$5="diff",(AC634-AC633),LN(AC634/AC633)))</f>
        <v/>
      </c>
      <c r="AR634" s="9">
        <f>IF($AF634="","",$AU$13+$AU$4*AG634+$AU$5*AH634+$AU$6*AI634+$AU$7*AJ634+$AU$8*AK634+$AU$9*AL634+$AU$10*AM634+$AU$11*AN634+$AU$12*AO634)</f>
        <v/>
      </c>
      <c r="AY634" s="10">
        <f>IF(AND((ROW()-7)&gt;=$Q$5,(ROW()-6)&lt;=$Q$3),INDEX(LINEST(OFFSET(AF634,1-$Q$5,0,$Q$5,1),OFFSET(AG634,1-$Q$5,0,$Q$5,9),TRUE,TRUE),1,10)*$Q$4,"")</f>
        <v/>
      </c>
      <c r="AZ634" s="9">
        <f>IF(AND((ROW()-7)&gt;=$Q$5,(ROW()-6)&lt;=$Q$3),INDEX(LINEST(OFFSET(AF634,1-$Q$5,0,$Q$5,1),OFFSET(AG634,1-$Q$5,0,$Q$5,9),TRUE,TRUE),1,9),"")</f>
        <v/>
      </c>
      <c r="BA634" s="9">
        <f>IF(AND((ROW()-7)&gt;=$Q$5,(ROW()-6)&lt;=$Q$3),INDEX(LINEST(OFFSET(AF634,1-$Q$5,0,$Q$5,1),OFFSET(AG634,1-$Q$5,0,$Q$5,9),TRUE,TRUE),1,8),"")</f>
        <v/>
      </c>
      <c r="BB634" s="9">
        <f>IF(AND((ROW()-7)&gt;=$Q$5,(ROW()-6)&lt;=$Q$3),INDEX(LINEST(OFFSET(AF634,1-$Q$5,0,$Q$5,1),OFFSET(AG634,1-$Q$5,0,$Q$5,9),TRUE,TRUE),1,7),"")</f>
        <v/>
      </c>
      <c r="BC634" s="9">
        <f>IF(AND((ROW()-7)&gt;=$Q$5,(ROW()-6)&lt;=$Q$3),INDEX(LINEST(OFFSET(AF634,1-$Q$5,0,$Q$5,1),OFFSET(AG634,1-$Q$5,0,$Q$5,9),TRUE,TRUE),1,6),"")</f>
        <v/>
      </c>
      <c r="BD634" s="9">
        <f>IF(AND((ROW()-7)&gt;=$Q$5,(ROW()-6)&lt;=$Q$3),INDEX(LINEST(OFFSET(AF634,1-$Q$5,0,$Q$5,1),OFFSET(AG634,1-$Q$5,0,$Q$5,9),TRUE,TRUE),1,5),"")</f>
        <v/>
      </c>
      <c r="BE634" s="9">
        <f>IF(AND((ROW()-7)&gt;=$Q$5,(ROW()-6)&lt;=$Q$3),INDEX(LINEST(OFFSET(AF634,1-$Q$5,0,$Q$5,1),OFFSET(AG634,1-$Q$5,0,$Q$5,9),TRUE,TRUE),1,4),"")</f>
        <v/>
      </c>
      <c r="BF634" s="9">
        <f>IF(AND((ROW()-7)&gt;=$Q$5,(ROW()-6)&lt;=$Q$3),INDEX(LINEST(OFFSET(AF634,1-$Q$5,0,$Q$5,1),OFFSET(AG634,1-$Q$5,0,$Q$5,9),TRUE,TRUE),1,3),"")</f>
        <v/>
      </c>
      <c r="BG634" s="9">
        <f>IF(AND((ROW()-7)&gt;=$Q$5,(ROW()-6)&lt;=$Q$3),INDEX(LINEST(OFFSET(AF634,1-$Q$5,0,$Q$5,1),OFFSET(AG634,1-$Q$5,0,$Q$5,9),TRUE,TRUE),1,2),"")</f>
        <v/>
      </c>
      <c r="BH634" s="9">
        <f>IF(AND((ROW()-7)&gt;=$Q$5,(ROW()-6)&lt;=$Q$3),INDEX(LINEST(OFFSET(AF634,1-$Q$5,0,$Q$5,1),OFFSET(AG634,1-$Q$5,0,$Q$5,9),TRUE,TRUE),1,1),"")</f>
        <v/>
      </c>
      <c r="BI634" s="10">
        <f>IF(AND((ROW()-7)&gt;=$Q$5,(ROW()-6)&lt;=$Q$3),INDEX(LINEST(OFFSET(AF634,1-$Q$5,0,$Q$5,1),OFFSET(AG634,1-$Q$5,0,$Q$5,9),TRUE,TRUE),3,1),"")</f>
        <v/>
      </c>
      <c r="BL634" s="9">
        <f>IF(AND((ROW()-6)&lt;=$Q$3,ISNUMBER(AY633)),AY633/$Q$4+AZ633*AG634+BA633*AH634+BB633*AI634+BC633*AJ634+BD633*AK634+BE633*AL634+BF633*AM634+BG633*AN634+BH633*AO634,"")</f>
        <v/>
      </c>
      <c r="BM634">
        <f>IF(ISNUMBER(BL634),AVERAGE(OFFSET(AF633,1-$Q$5,0,$Q$5,1)),"")</f>
        <v/>
      </c>
      <c r="BN634">
        <f>IF(ISNUMBER(BL634),(AF634-BL634)^2,"")</f>
        <v/>
      </c>
      <c r="BO634">
        <f>IF(ISNUMBER(BL634),AF634^2,"")</f>
        <v/>
      </c>
      <c r="BP634">
        <f>IF(ISNUMBER(BL634),(AF634-BM634)^2,"")</f>
        <v/>
      </c>
    </row>
    <row r="635">
      <c r="O635">
        <f>IF($R635="","",IF($Q$1="Weekly",INT(($R635-2)/7),IF($Q$1="Quarterly",YEAR($R635)*4+ROUNDUP(MONTH($R635)/3),YEAR($R635)*12+MONTH($R635))))</f>
        <v/>
      </c>
      <c r="P635">
        <f>IF($R635="","",IF($R636="",1,IF($O635&lt;&gt;$O636,1,0)))</f>
        <v/>
      </c>
      <c r="Q635">
        <f>IF($P635=1,SUM($P$7:$P635),"")</f>
        <v/>
      </c>
      <c r="R635">
        <f>IF($A635="","",IF(ISNUMBER($A635),$A635,IFERROR(DATEVALUE($A635),NA())))</f>
        <v/>
      </c>
      <c r="S635" s="7">
        <f>IFERROR(INDEX($R$7:$R$60000,MATCH(ROW()-6,$Q$7:$Q$60000,0)),"")</f>
        <v/>
      </c>
      <c r="T635">
        <f>IFERROR(INDEX($B$7:$B$60000,MATCH(ROW()-6,$Q$7:$Q$60000,0))*1,"")</f>
        <v/>
      </c>
      <c r="U635">
        <f>IFERROR(INDEX($C$7:$C$60000,MATCH(ROW()-6,$Q$7:$Q$60000,0))*1,"")</f>
        <v/>
      </c>
      <c r="V635">
        <f>IFERROR(INDEX($D$7:$D$60000,MATCH(ROW()-6,$Q$7:$Q$60000,0))*1,"")</f>
        <v/>
      </c>
      <c r="W635">
        <f>IFERROR(INDEX($E$7:$E$60000,MATCH(ROW()-6,$Q$7:$Q$60000,0))*1,"")</f>
        <v/>
      </c>
      <c r="X635">
        <f>IFERROR(INDEX($F$7:$F$60000,MATCH(ROW()-6,$Q$7:$Q$60000,0))*1,"")</f>
        <v/>
      </c>
      <c r="Y635">
        <f>IFERROR(INDEX($G$7:$G$60000,MATCH(ROW()-6,$Q$7:$Q$60000,0))*1,"")</f>
        <v/>
      </c>
      <c r="Z635">
        <f>IFERROR(INDEX($H$7:$H$60000,MATCH(ROW()-6,$Q$7:$Q$60000,0))*1,"")</f>
        <v/>
      </c>
      <c r="AA635">
        <f>IFERROR(INDEX($I$7:$I$60000,MATCH(ROW()-6,$Q$7:$Q$60000,0))*1,"")</f>
        <v/>
      </c>
      <c r="AB635">
        <f>IFERROR(INDEX($J$7:$J$60000,MATCH(ROW()-6,$Q$7:$Q$60000,0))*1,"")</f>
        <v/>
      </c>
      <c r="AC635">
        <f>IFERROR(INDEX($K$7:$K$60000,MATCH(ROW()-6,$Q$7:$Q$60000,0))*1,"")</f>
        <v/>
      </c>
      <c r="AF635" s="9">
        <f>IF(OR($S635="",$S634=""),"",IF($B$5="diff",($T635-$T634),LN($T635/$T634)))</f>
        <v/>
      </c>
      <c r="AG635" s="9">
        <f>IF(OR($S635="",$S634=""),"",IF($C$5="diff",(U635-U634),LN(U635/U634)))</f>
        <v/>
      </c>
      <c r="AH635" s="9">
        <f>IF(OR($S635="",$S634=""),"",IF($D$5="diff",(V635-V634),LN(V635/V634)))</f>
        <v/>
      </c>
      <c r="AI635" s="9">
        <f>IF(OR($S635="",$S634=""),"",IF($E$5="diff",(W635-W634),LN(W635/W634)))</f>
        <v/>
      </c>
      <c r="AJ635" s="9">
        <f>IF(OR($S635="",$S634=""),"",IF($F$5="diff",(X635-X634),LN(X635/X634)))</f>
        <v/>
      </c>
      <c r="AK635" s="9">
        <f>IF(OR($S635="",$S634=""),"",IF($G$5="diff",(Y635-Y634),LN(Y635/Y634)))</f>
        <v/>
      </c>
      <c r="AL635" s="9">
        <f>IF(OR($S635="",$S634=""),"",IF($H$5="diff",(Z635-Z634),LN(Z635/Z634)))</f>
        <v/>
      </c>
      <c r="AM635" s="9">
        <f>IF(OR($S635="",$S634=""),"",IF($I$5="diff",(AA635-AA634),LN(AA635/AA634)))</f>
        <v/>
      </c>
      <c r="AN635" s="9">
        <f>IF(OR($S635="",$S634=""),"",IF($J$5="diff",(AB635-AB634),LN(AB635/AB634)))</f>
        <v/>
      </c>
      <c r="AO635" s="9">
        <f>IF(OR($S635="",$S634=""),"",IF($K$5="diff",(AC635-AC634),LN(AC635/AC634)))</f>
        <v/>
      </c>
      <c r="AR635" s="9">
        <f>IF($AF635="","",$AU$13+$AU$4*AG635+$AU$5*AH635+$AU$6*AI635+$AU$7*AJ635+$AU$8*AK635+$AU$9*AL635+$AU$10*AM635+$AU$11*AN635+$AU$12*AO635)</f>
        <v/>
      </c>
      <c r="AY635" s="10">
        <f>IF(AND((ROW()-7)&gt;=$Q$5,(ROW()-6)&lt;=$Q$3),INDEX(LINEST(OFFSET(AF635,1-$Q$5,0,$Q$5,1),OFFSET(AG635,1-$Q$5,0,$Q$5,9),TRUE,TRUE),1,10)*$Q$4,"")</f>
        <v/>
      </c>
      <c r="AZ635" s="9">
        <f>IF(AND((ROW()-7)&gt;=$Q$5,(ROW()-6)&lt;=$Q$3),INDEX(LINEST(OFFSET(AF635,1-$Q$5,0,$Q$5,1),OFFSET(AG635,1-$Q$5,0,$Q$5,9),TRUE,TRUE),1,9),"")</f>
        <v/>
      </c>
      <c r="BA635" s="9">
        <f>IF(AND((ROW()-7)&gt;=$Q$5,(ROW()-6)&lt;=$Q$3),INDEX(LINEST(OFFSET(AF635,1-$Q$5,0,$Q$5,1),OFFSET(AG635,1-$Q$5,0,$Q$5,9),TRUE,TRUE),1,8),"")</f>
        <v/>
      </c>
      <c r="BB635" s="9">
        <f>IF(AND((ROW()-7)&gt;=$Q$5,(ROW()-6)&lt;=$Q$3),INDEX(LINEST(OFFSET(AF635,1-$Q$5,0,$Q$5,1),OFFSET(AG635,1-$Q$5,0,$Q$5,9),TRUE,TRUE),1,7),"")</f>
        <v/>
      </c>
      <c r="BC635" s="9">
        <f>IF(AND((ROW()-7)&gt;=$Q$5,(ROW()-6)&lt;=$Q$3),INDEX(LINEST(OFFSET(AF635,1-$Q$5,0,$Q$5,1),OFFSET(AG635,1-$Q$5,0,$Q$5,9),TRUE,TRUE),1,6),"")</f>
        <v/>
      </c>
      <c r="BD635" s="9">
        <f>IF(AND((ROW()-7)&gt;=$Q$5,(ROW()-6)&lt;=$Q$3),INDEX(LINEST(OFFSET(AF635,1-$Q$5,0,$Q$5,1),OFFSET(AG635,1-$Q$5,0,$Q$5,9),TRUE,TRUE),1,5),"")</f>
        <v/>
      </c>
      <c r="BE635" s="9">
        <f>IF(AND((ROW()-7)&gt;=$Q$5,(ROW()-6)&lt;=$Q$3),INDEX(LINEST(OFFSET(AF635,1-$Q$5,0,$Q$5,1),OFFSET(AG635,1-$Q$5,0,$Q$5,9),TRUE,TRUE),1,4),"")</f>
        <v/>
      </c>
      <c r="BF635" s="9">
        <f>IF(AND((ROW()-7)&gt;=$Q$5,(ROW()-6)&lt;=$Q$3),INDEX(LINEST(OFFSET(AF635,1-$Q$5,0,$Q$5,1),OFFSET(AG635,1-$Q$5,0,$Q$5,9),TRUE,TRUE),1,3),"")</f>
        <v/>
      </c>
      <c r="BG635" s="9">
        <f>IF(AND((ROW()-7)&gt;=$Q$5,(ROW()-6)&lt;=$Q$3),INDEX(LINEST(OFFSET(AF635,1-$Q$5,0,$Q$5,1),OFFSET(AG635,1-$Q$5,0,$Q$5,9),TRUE,TRUE),1,2),"")</f>
        <v/>
      </c>
      <c r="BH635" s="9">
        <f>IF(AND((ROW()-7)&gt;=$Q$5,(ROW()-6)&lt;=$Q$3),INDEX(LINEST(OFFSET(AF635,1-$Q$5,0,$Q$5,1),OFFSET(AG635,1-$Q$5,0,$Q$5,9),TRUE,TRUE),1,1),"")</f>
        <v/>
      </c>
      <c r="BI635" s="10">
        <f>IF(AND((ROW()-7)&gt;=$Q$5,(ROW()-6)&lt;=$Q$3),INDEX(LINEST(OFFSET(AF635,1-$Q$5,0,$Q$5,1),OFFSET(AG635,1-$Q$5,0,$Q$5,9),TRUE,TRUE),3,1),"")</f>
        <v/>
      </c>
      <c r="BL635" s="9">
        <f>IF(AND((ROW()-6)&lt;=$Q$3,ISNUMBER(AY634)),AY634/$Q$4+AZ634*AG635+BA634*AH635+BB634*AI635+BC634*AJ635+BD634*AK635+BE634*AL635+BF634*AM635+BG634*AN635+BH634*AO635,"")</f>
        <v/>
      </c>
      <c r="BM635">
        <f>IF(ISNUMBER(BL635),AVERAGE(OFFSET(AF634,1-$Q$5,0,$Q$5,1)),"")</f>
        <v/>
      </c>
      <c r="BN635">
        <f>IF(ISNUMBER(BL635),(AF635-BL635)^2,"")</f>
        <v/>
      </c>
      <c r="BO635">
        <f>IF(ISNUMBER(BL635),AF635^2,"")</f>
        <v/>
      </c>
      <c r="BP635">
        <f>IF(ISNUMBER(BL635),(AF635-BM635)^2,"")</f>
        <v/>
      </c>
    </row>
    <row r="636">
      <c r="O636">
        <f>IF($R636="","",IF($Q$1="Weekly",INT(($R636-2)/7),IF($Q$1="Quarterly",YEAR($R636)*4+ROUNDUP(MONTH($R636)/3),YEAR($R636)*12+MONTH($R636))))</f>
        <v/>
      </c>
      <c r="P636">
        <f>IF($R636="","",IF($R637="",1,IF($O636&lt;&gt;$O637,1,0)))</f>
        <v/>
      </c>
      <c r="Q636">
        <f>IF($P636=1,SUM($P$7:$P636),"")</f>
        <v/>
      </c>
      <c r="R636">
        <f>IF($A636="","",IF(ISNUMBER($A636),$A636,IFERROR(DATEVALUE($A636),NA())))</f>
        <v/>
      </c>
      <c r="S636" s="7">
        <f>IFERROR(INDEX($R$7:$R$60000,MATCH(ROW()-6,$Q$7:$Q$60000,0)),"")</f>
        <v/>
      </c>
      <c r="T636">
        <f>IFERROR(INDEX($B$7:$B$60000,MATCH(ROW()-6,$Q$7:$Q$60000,0))*1,"")</f>
        <v/>
      </c>
      <c r="U636">
        <f>IFERROR(INDEX($C$7:$C$60000,MATCH(ROW()-6,$Q$7:$Q$60000,0))*1,"")</f>
        <v/>
      </c>
      <c r="V636">
        <f>IFERROR(INDEX($D$7:$D$60000,MATCH(ROW()-6,$Q$7:$Q$60000,0))*1,"")</f>
        <v/>
      </c>
      <c r="W636">
        <f>IFERROR(INDEX($E$7:$E$60000,MATCH(ROW()-6,$Q$7:$Q$60000,0))*1,"")</f>
        <v/>
      </c>
      <c r="X636">
        <f>IFERROR(INDEX($F$7:$F$60000,MATCH(ROW()-6,$Q$7:$Q$60000,0))*1,"")</f>
        <v/>
      </c>
      <c r="Y636">
        <f>IFERROR(INDEX($G$7:$G$60000,MATCH(ROW()-6,$Q$7:$Q$60000,0))*1,"")</f>
        <v/>
      </c>
      <c r="Z636">
        <f>IFERROR(INDEX($H$7:$H$60000,MATCH(ROW()-6,$Q$7:$Q$60000,0))*1,"")</f>
        <v/>
      </c>
      <c r="AA636">
        <f>IFERROR(INDEX($I$7:$I$60000,MATCH(ROW()-6,$Q$7:$Q$60000,0))*1,"")</f>
        <v/>
      </c>
      <c r="AB636">
        <f>IFERROR(INDEX($J$7:$J$60000,MATCH(ROW()-6,$Q$7:$Q$60000,0))*1,"")</f>
        <v/>
      </c>
      <c r="AC636">
        <f>IFERROR(INDEX($K$7:$K$60000,MATCH(ROW()-6,$Q$7:$Q$60000,0))*1,"")</f>
        <v/>
      </c>
      <c r="AF636" s="9">
        <f>IF(OR($S636="",$S635=""),"",IF($B$5="diff",($T636-$T635),LN($T636/$T635)))</f>
        <v/>
      </c>
      <c r="AG636" s="9">
        <f>IF(OR($S636="",$S635=""),"",IF($C$5="diff",(U636-U635),LN(U636/U635)))</f>
        <v/>
      </c>
      <c r="AH636" s="9">
        <f>IF(OR($S636="",$S635=""),"",IF($D$5="diff",(V636-V635),LN(V636/V635)))</f>
        <v/>
      </c>
      <c r="AI636" s="9">
        <f>IF(OR($S636="",$S635=""),"",IF($E$5="diff",(W636-W635),LN(W636/W635)))</f>
        <v/>
      </c>
      <c r="AJ636" s="9">
        <f>IF(OR($S636="",$S635=""),"",IF($F$5="diff",(X636-X635),LN(X636/X635)))</f>
        <v/>
      </c>
      <c r="AK636" s="9">
        <f>IF(OR($S636="",$S635=""),"",IF($G$5="diff",(Y636-Y635),LN(Y636/Y635)))</f>
        <v/>
      </c>
      <c r="AL636" s="9">
        <f>IF(OR($S636="",$S635=""),"",IF($H$5="diff",(Z636-Z635),LN(Z636/Z635)))</f>
        <v/>
      </c>
      <c r="AM636" s="9">
        <f>IF(OR($S636="",$S635=""),"",IF($I$5="diff",(AA636-AA635),LN(AA636/AA635)))</f>
        <v/>
      </c>
      <c r="AN636" s="9">
        <f>IF(OR($S636="",$S635=""),"",IF($J$5="diff",(AB636-AB635),LN(AB636/AB635)))</f>
        <v/>
      </c>
      <c r="AO636" s="9">
        <f>IF(OR($S636="",$S635=""),"",IF($K$5="diff",(AC636-AC635),LN(AC636/AC635)))</f>
        <v/>
      </c>
      <c r="AR636" s="9">
        <f>IF($AF636="","",$AU$13+$AU$4*AG636+$AU$5*AH636+$AU$6*AI636+$AU$7*AJ636+$AU$8*AK636+$AU$9*AL636+$AU$10*AM636+$AU$11*AN636+$AU$12*AO636)</f>
        <v/>
      </c>
      <c r="AY636" s="10">
        <f>IF(AND((ROW()-7)&gt;=$Q$5,(ROW()-6)&lt;=$Q$3),INDEX(LINEST(OFFSET(AF636,1-$Q$5,0,$Q$5,1),OFFSET(AG636,1-$Q$5,0,$Q$5,9),TRUE,TRUE),1,10)*$Q$4,"")</f>
        <v/>
      </c>
      <c r="AZ636" s="9">
        <f>IF(AND((ROW()-7)&gt;=$Q$5,(ROW()-6)&lt;=$Q$3),INDEX(LINEST(OFFSET(AF636,1-$Q$5,0,$Q$5,1),OFFSET(AG636,1-$Q$5,0,$Q$5,9),TRUE,TRUE),1,9),"")</f>
        <v/>
      </c>
      <c r="BA636" s="9">
        <f>IF(AND((ROW()-7)&gt;=$Q$5,(ROW()-6)&lt;=$Q$3),INDEX(LINEST(OFFSET(AF636,1-$Q$5,0,$Q$5,1),OFFSET(AG636,1-$Q$5,0,$Q$5,9),TRUE,TRUE),1,8),"")</f>
        <v/>
      </c>
      <c r="BB636" s="9">
        <f>IF(AND((ROW()-7)&gt;=$Q$5,(ROW()-6)&lt;=$Q$3),INDEX(LINEST(OFFSET(AF636,1-$Q$5,0,$Q$5,1),OFFSET(AG636,1-$Q$5,0,$Q$5,9),TRUE,TRUE),1,7),"")</f>
        <v/>
      </c>
      <c r="BC636" s="9">
        <f>IF(AND((ROW()-7)&gt;=$Q$5,(ROW()-6)&lt;=$Q$3),INDEX(LINEST(OFFSET(AF636,1-$Q$5,0,$Q$5,1),OFFSET(AG636,1-$Q$5,0,$Q$5,9),TRUE,TRUE),1,6),"")</f>
        <v/>
      </c>
      <c r="BD636" s="9">
        <f>IF(AND((ROW()-7)&gt;=$Q$5,(ROW()-6)&lt;=$Q$3),INDEX(LINEST(OFFSET(AF636,1-$Q$5,0,$Q$5,1),OFFSET(AG636,1-$Q$5,0,$Q$5,9),TRUE,TRUE),1,5),"")</f>
        <v/>
      </c>
      <c r="BE636" s="9">
        <f>IF(AND((ROW()-7)&gt;=$Q$5,(ROW()-6)&lt;=$Q$3),INDEX(LINEST(OFFSET(AF636,1-$Q$5,0,$Q$5,1),OFFSET(AG636,1-$Q$5,0,$Q$5,9),TRUE,TRUE),1,4),"")</f>
        <v/>
      </c>
      <c r="BF636" s="9">
        <f>IF(AND((ROW()-7)&gt;=$Q$5,(ROW()-6)&lt;=$Q$3),INDEX(LINEST(OFFSET(AF636,1-$Q$5,0,$Q$5,1),OFFSET(AG636,1-$Q$5,0,$Q$5,9),TRUE,TRUE),1,3),"")</f>
        <v/>
      </c>
      <c r="BG636" s="9">
        <f>IF(AND((ROW()-7)&gt;=$Q$5,(ROW()-6)&lt;=$Q$3),INDEX(LINEST(OFFSET(AF636,1-$Q$5,0,$Q$5,1),OFFSET(AG636,1-$Q$5,0,$Q$5,9),TRUE,TRUE),1,2),"")</f>
        <v/>
      </c>
      <c r="BH636" s="9">
        <f>IF(AND((ROW()-7)&gt;=$Q$5,(ROW()-6)&lt;=$Q$3),INDEX(LINEST(OFFSET(AF636,1-$Q$5,0,$Q$5,1),OFFSET(AG636,1-$Q$5,0,$Q$5,9),TRUE,TRUE),1,1),"")</f>
        <v/>
      </c>
      <c r="BI636" s="10">
        <f>IF(AND((ROW()-7)&gt;=$Q$5,(ROW()-6)&lt;=$Q$3),INDEX(LINEST(OFFSET(AF636,1-$Q$5,0,$Q$5,1),OFFSET(AG636,1-$Q$5,0,$Q$5,9),TRUE,TRUE),3,1),"")</f>
        <v/>
      </c>
      <c r="BL636" s="9">
        <f>IF(AND((ROW()-6)&lt;=$Q$3,ISNUMBER(AY635)),AY635/$Q$4+AZ635*AG636+BA635*AH636+BB635*AI636+BC635*AJ636+BD635*AK636+BE635*AL636+BF635*AM636+BG635*AN636+BH635*AO636,"")</f>
        <v/>
      </c>
      <c r="BM636">
        <f>IF(ISNUMBER(BL636),AVERAGE(OFFSET(AF635,1-$Q$5,0,$Q$5,1)),"")</f>
        <v/>
      </c>
      <c r="BN636">
        <f>IF(ISNUMBER(BL636),(AF636-BL636)^2,"")</f>
        <v/>
      </c>
      <c r="BO636">
        <f>IF(ISNUMBER(BL636),AF636^2,"")</f>
        <v/>
      </c>
      <c r="BP636">
        <f>IF(ISNUMBER(BL636),(AF636-BM636)^2,"")</f>
        <v/>
      </c>
    </row>
    <row r="637">
      <c r="O637">
        <f>IF($R637="","",IF($Q$1="Weekly",INT(($R637-2)/7),IF($Q$1="Quarterly",YEAR($R637)*4+ROUNDUP(MONTH($R637)/3),YEAR($R637)*12+MONTH($R637))))</f>
        <v/>
      </c>
      <c r="P637">
        <f>IF($R637="","",IF($R638="",1,IF($O637&lt;&gt;$O638,1,0)))</f>
        <v/>
      </c>
      <c r="Q637">
        <f>IF($P637=1,SUM($P$7:$P637),"")</f>
        <v/>
      </c>
      <c r="R637">
        <f>IF($A637="","",IF(ISNUMBER($A637),$A637,IFERROR(DATEVALUE($A637),NA())))</f>
        <v/>
      </c>
      <c r="S637" s="7">
        <f>IFERROR(INDEX($R$7:$R$60000,MATCH(ROW()-6,$Q$7:$Q$60000,0)),"")</f>
        <v/>
      </c>
      <c r="T637">
        <f>IFERROR(INDEX($B$7:$B$60000,MATCH(ROW()-6,$Q$7:$Q$60000,0))*1,"")</f>
        <v/>
      </c>
      <c r="U637">
        <f>IFERROR(INDEX($C$7:$C$60000,MATCH(ROW()-6,$Q$7:$Q$60000,0))*1,"")</f>
        <v/>
      </c>
      <c r="V637">
        <f>IFERROR(INDEX($D$7:$D$60000,MATCH(ROW()-6,$Q$7:$Q$60000,0))*1,"")</f>
        <v/>
      </c>
      <c r="W637">
        <f>IFERROR(INDEX($E$7:$E$60000,MATCH(ROW()-6,$Q$7:$Q$60000,0))*1,"")</f>
        <v/>
      </c>
      <c r="X637">
        <f>IFERROR(INDEX($F$7:$F$60000,MATCH(ROW()-6,$Q$7:$Q$60000,0))*1,"")</f>
        <v/>
      </c>
      <c r="Y637">
        <f>IFERROR(INDEX($G$7:$G$60000,MATCH(ROW()-6,$Q$7:$Q$60000,0))*1,"")</f>
        <v/>
      </c>
      <c r="Z637">
        <f>IFERROR(INDEX($H$7:$H$60000,MATCH(ROW()-6,$Q$7:$Q$60000,0))*1,"")</f>
        <v/>
      </c>
      <c r="AA637">
        <f>IFERROR(INDEX($I$7:$I$60000,MATCH(ROW()-6,$Q$7:$Q$60000,0))*1,"")</f>
        <v/>
      </c>
      <c r="AB637">
        <f>IFERROR(INDEX($J$7:$J$60000,MATCH(ROW()-6,$Q$7:$Q$60000,0))*1,"")</f>
        <v/>
      </c>
      <c r="AC637">
        <f>IFERROR(INDEX($K$7:$K$60000,MATCH(ROW()-6,$Q$7:$Q$60000,0))*1,"")</f>
        <v/>
      </c>
      <c r="AF637" s="9">
        <f>IF(OR($S637="",$S636=""),"",IF($B$5="diff",($T637-$T636),LN($T637/$T636)))</f>
        <v/>
      </c>
      <c r="AG637" s="9">
        <f>IF(OR($S637="",$S636=""),"",IF($C$5="diff",(U637-U636),LN(U637/U636)))</f>
        <v/>
      </c>
      <c r="AH637" s="9">
        <f>IF(OR($S637="",$S636=""),"",IF($D$5="diff",(V637-V636),LN(V637/V636)))</f>
        <v/>
      </c>
      <c r="AI637" s="9">
        <f>IF(OR($S637="",$S636=""),"",IF($E$5="diff",(W637-W636),LN(W637/W636)))</f>
        <v/>
      </c>
      <c r="AJ637" s="9">
        <f>IF(OR($S637="",$S636=""),"",IF($F$5="diff",(X637-X636),LN(X637/X636)))</f>
        <v/>
      </c>
      <c r="AK637" s="9">
        <f>IF(OR($S637="",$S636=""),"",IF($G$5="diff",(Y637-Y636),LN(Y637/Y636)))</f>
        <v/>
      </c>
      <c r="AL637" s="9">
        <f>IF(OR($S637="",$S636=""),"",IF($H$5="diff",(Z637-Z636),LN(Z637/Z636)))</f>
        <v/>
      </c>
      <c r="AM637" s="9">
        <f>IF(OR($S637="",$S636=""),"",IF($I$5="diff",(AA637-AA636),LN(AA637/AA636)))</f>
        <v/>
      </c>
      <c r="AN637" s="9">
        <f>IF(OR($S637="",$S636=""),"",IF($J$5="diff",(AB637-AB636),LN(AB637/AB636)))</f>
        <v/>
      </c>
      <c r="AO637" s="9">
        <f>IF(OR($S637="",$S636=""),"",IF($K$5="diff",(AC637-AC636),LN(AC637/AC636)))</f>
        <v/>
      </c>
      <c r="AR637" s="9">
        <f>IF($AF637="","",$AU$13+$AU$4*AG637+$AU$5*AH637+$AU$6*AI637+$AU$7*AJ637+$AU$8*AK637+$AU$9*AL637+$AU$10*AM637+$AU$11*AN637+$AU$12*AO637)</f>
        <v/>
      </c>
      <c r="AY637" s="10">
        <f>IF(AND((ROW()-7)&gt;=$Q$5,(ROW()-6)&lt;=$Q$3),INDEX(LINEST(OFFSET(AF637,1-$Q$5,0,$Q$5,1),OFFSET(AG637,1-$Q$5,0,$Q$5,9),TRUE,TRUE),1,10)*$Q$4,"")</f>
        <v/>
      </c>
      <c r="AZ637" s="9">
        <f>IF(AND((ROW()-7)&gt;=$Q$5,(ROW()-6)&lt;=$Q$3),INDEX(LINEST(OFFSET(AF637,1-$Q$5,0,$Q$5,1),OFFSET(AG637,1-$Q$5,0,$Q$5,9),TRUE,TRUE),1,9),"")</f>
        <v/>
      </c>
      <c r="BA637" s="9">
        <f>IF(AND((ROW()-7)&gt;=$Q$5,(ROW()-6)&lt;=$Q$3),INDEX(LINEST(OFFSET(AF637,1-$Q$5,0,$Q$5,1),OFFSET(AG637,1-$Q$5,0,$Q$5,9),TRUE,TRUE),1,8),"")</f>
        <v/>
      </c>
      <c r="BB637" s="9">
        <f>IF(AND((ROW()-7)&gt;=$Q$5,(ROW()-6)&lt;=$Q$3),INDEX(LINEST(OFFSET(AF637,1-$Q$5,0,$Q$5,1),OFFSET(AG637,1-$Q$5,0,$Q$5,9),TRUE,TRUE),1,7),"")</f>
        <v/>
      </c>
      <c r="BC637" s="9">
        <f>IF(AND((ROW()-7)&gt;=$Q$5,(ROW()-6)&lt;=$Q$3),INDEX(LINEST(OFFSET(AF637,1-$Q$5,0,$Q$5,1),OFFSET(AG637,1-$Q$5,0,$Q$5,9),TRUE,TRUE),1,6),"")</f>
        <v/>
      </c>
      <c r="BD637" s="9">
        <f>IF(AND((ROW()-7)&gt;=$Q$5,(ROW()-6)&lt;=$Q$3),INDEX(LINEST(OFFSET(AF637,1-$Q$5,0,$Q$5,1),OFFSET(AG637,1-$Q$5,0,$Q$5,9),TRUE,TRUE),1,5),"")</f>
        <v/>
      </c>
      <c r="BE637" s="9">
        <f>IF(AND((ROW()-7)&gt;=$Q$5,(ROW()-6)&lt;=$Q$3),INDEX(LINEST(OFFSET(AF637,1-$Q$5,0,$Q$5,1),OFFSET(AG637,1-$Q$5,0,$Q$5,9),TRUE,TRUE),1,4),"")</f>
        <v/>
      </c>
      <c r="BF637" s="9">
        <f>IF(AND((ROW()-7)&gt;=$Q$5,(ROW()-6)&lt;=$Q$3),INDEX(LINEST(OFFSET(AF637,1-$Q$5,0,$Q$5,1),OFFSET(AG637,1-$Q$5,0,$Q$5,9),TRUE,TRUE),1,3),"")</f>
        <v/>
      </c>
      <c r="BG637" s="9">
        <f>IF(AND((ROW()-7)&gt;=$Q$5,(ROW()-6)&lt;=$Q$3),INDEX(LINEST(OFFSET(AF637,1-$Q$5,0,$Q$5,1),OFFSET(AG637,1-$Q$5,0,$Q$5,9),TRUE,TRUE),1,2),"")</f>
        <v/>
      </c>
      <c r="BH637" s="9">
        <f>IF(AND((ROW()-7)&gt;=$Q$5,(ROW()-6)&lt;=$Q$3),INDEX(LINEST(OFFSET(AF637,1-$Q$5,0,$Q$5,1),OFFSET(AG637,1-$Q$5,0,$Q$5,9),TRUE,TRUE),1,1),"")</f>
        <v/>
      </c>
      <c r="BI637" s="10">
        <f>IF(AND((ROW()-7)&gt;=$Q$5,(ROW()-6)&lt;=$Q$3),INDEX(LINEST(OFFSET(AF637,1-$Q$5,0,$Q$5,1),OFFSET(AG637,1-$Q$5,0,$Q$5,9),TRUE,TRUE),3,1),"")</f>
        <v/>
      </c>
      <c r="BL637" s="9">
        <f>IF(AND((ROW()-6)&lt;=$Q$3,ISNUMBER(AY636)),AY636/$Q$4+AZ636*AG637+BA636*AH637+BB636*AI637+BC636*AJ637+BD636*AK637+BE636*AL637+BF636*AM637+BG636*AN637+BH636*AO637,"")</f>
        <v/>
      </c>
      <c r="BM637">
        <f>IF(ISNUMBER(BL637),AVERAGE(OFFSET(AF636,1-$Q$5,0,$Q$5,1)),"")</f>
        <v/>
      </c>
      <c r="BN637">
        <f>IF(ISNUMBER(BL637),(AF637-BL637)^2,"")</f>
        <v/>
      </c>
      <c r="BO637">
        <f>IF(ISNUMBER(BL637),AF637^2,"")</f>
        <v/>
      </c>
      <c r="BP637">
        <f>IF(ISNUMBER(BL637),(AF637-BM637)^2,"")</f>
        <v/>
      </c>
    </row>
    <row r="638">
      <c r="O638">
        <f>IF($R638="","",IF($Q$1="Weekly",INT(($R638-2)/7),IF($Q$1="Quarterly",YEAR($R638)*4+ROUNDUP(MONTH($R638)/3),YEAR($R638)*12+MONTH($R638))))</f>
        <v/>
      </c>
      <c r="P638">
        <f>IF($R638="","",IF($R639="",1,IF($O638&lt;&gt;$O639,1,0)))</f>
        <v/>
      </c>
      <c r="Q638">
        <f>IF($P638=1,SUM($P$7:$P638),"")</f>
        <v/>
      </c>
      <c r="R638">
        <f>IF($A638="","",IF(ISNUMBER($A638),$A638,IFERROR(DATEVALUE($A638),NA())))</f>
        <v/>
      </c>
      <c r="S638" s="7">
        <f>IFERROR(INDEX($R$7:$R$60000,MATCH(ROW()-6,$Q$7:$Q$60000,0)),"")</f>
        <v/>
      </c>
      <c r="T638">
        <f>IFERROR(INDEX($B$7:$B$60000,MATCH(ROW()-6,$Q$7:$Q$60000,0))*1,"")</f>
        <v/>
      </c>
      <c r="U638">
        <f>IFERROR(INDEX($C$7:$C$60000,MATCH(ROW()-6,$Q$7:$Q$60000,0))*1,"")</f>
        <v/>
      </c>
      <c r="V638">
        <f>IFERROR(INDEX($D$7:$D$60000,MATCH(ROW()-6,$Q$7:$Q$60000,0))*1,"")</f>
        <v/>
      </c>
      <c r="W638">
        <f>IFERROR(INDEX($E$7:$E$60000,MATCH(ROW()-6,$Q$7:$Q$60000,0))*1,"")</f>
        <v/>
      </c>
      <c r="X638">
        <f>IFERROR(INDEX($F$7:$F$60000,MATCH(ROW()-6,$Q$7:$Q$60000,0))*1,"")</f>
        <v/>
      </c>
      <c r="Y638">
        <f>IFERROR(INDEX($G$7:$G$60000,MATCH(ROW()-6,$Q$7:$Q$60000,0))*1,"")</f>
        <v/>
      </c>
      <c r="Z638">
        <f>IFERROR(INDEX($H$7:$H$60000,MATCH(ROW()-6,$Q$7:$Q$60000,0))*1,"")</f>
        <v/>
      </c>
      <c r="AA638">
        <f>IFERROR(INDEX($I$7:$I$60000,MATCH(ROW()-6,$Q$7:$Q$60000,0))*1,"")</f>
        <v/>
      </c>
      <c r="AB638">
        <f>IFERROR(INDEX($J$7:$J$60000,MATCH(ROW()-6,$Q$7:$Q$60000,0))*1,"")</f>
        <v/>
      </c>
      <c r="AC638">
        <f>IFERROR(INDEX($K$7:$K$60000,MATCH(ROW()-6,$Q$7:$Q$60000,0))*1,"")</f>
        <v/>
      </c>
      <c r="AF638" s="9">
        <f>IF(OR($S638="",$S637=""),"",IF($B$5="diff",($T638-$T637),LN($T638/$T637)))</f>
        <v/>
      </c>
      <c r="AG638" s="9">
        <f>IF(OR($S638="",$S637=""),"",IF($C$5="diff",(U638-U637),LN(U638/U637)))</f>
        <v/>
      </c>
      <c r="AH638" s="9">
        <f>IF(OR($S638="",$S637=""),"",IF($D$5="diff",(V638-V637),LN(V638/V637)))</f>
        <v/>
      </c>
      <c r="AI638" s="9">
        <f>IF(OR($S638="",$S637=""),"",IF($E$5="diff",(W638-W637),LN(W638/W637)))</f>
        <v/>
      </c>
      <c r="AJ638" s="9">
        <f>IF(OR($S638="",$S637=""),"",IF($F$5="diff",(X638-X637),LN(X638/X637)))</f>
        <v/>
      </c>
      <c r="AK638" s="9">
        <f>IF(OR($S638="",$S637=""),"",IF($G$5="diff",(Y638-Y637),LN(Y638/Y637)))</f>
        <v/>
      </c>
      <c r="AL638" s="9">
        <f>IF(OR($S638="",$S637=""),"",IF($H$5="diff",(Z638-Z637),LN(Z638/Z637)))</f>
        <v/>
      </c>
      <c r="AM638" s="9">
        <f>IF(OR($S638="",$S637=""),"",IF($I$5="diff",(AA638-AA637),LN(AA638/AA637)))</f>
        <v/>
      </c>
      <c r="AN638" s="9">
        <f>IF(OR($S638="",$S637=""),"",IF($J$5="diff",(AB638-AB637),LN(AB638/AB637)))</f>
        <v/>
      </c>
      <c r="AO638" s="9">
        <f>IF(OR($S638="",$S637=""),"",IF($K$5="diff",(AC638-AC637),LN(AC638/AC637)))</f>
        <v/>
      </c>
      <c r="AR638" s="9">
        <f>IF($AF638="","",$AU$13+$AU$4*AG638+$AU$5*AH638+$AU$6*AI638+$AU$7*AJ638+$AU$8*AK638+$AU$9*AL638+$AU$10*AM638+$AU$11*AN638+$AU$12*AO638)</f>
        <v/>
      </c>
      <c r="AY638" s="10">
        <f>IF(AND((ROW()-7)&gt;=$Q$5,(ROW()-6)&lt;=$Q$3),INDEX(LINEST(OFFSET(AF638,1-$Q$5,0,$Q$5,1),OFFSET(AG638,1-$Q$5,0,$Q$5,9),TRUE,TRUE),1,10)*$Q$4,"")</f>
        <v/>
      </c>
      <c r="AZ638" s="9">
        <f>IF(AND((ROW()-7)&gt;=$Q$5,(ROW()-6)&lt;=$Q$3),INDEX(LINEST(OFFSET(AF638,1-$Q$5,0,$Q$5,1),OFFSET(AG638,1-$Q$5,0,$Q$5,9),TRUE,TRUE),1,9),"")</f>
        <v/>
      </c>
      <c r="BA638" s="9">
        <f>IF(AND((ROW()-7)&gt;=$Q$5,(ROW()-6)&lt;=$Q$3),INDEX(LINEST(OFFSET(AF638,1-$Q$5,0,$Q$5,1),OFFSET(AG638,1-$Q$5,0,$Q$5,9),TRUE,TRUE),1,8),"")</f>
        <v/>
      </c>
      <c r="BB638" s="9">
        <f>IF(AND((ROW()-7)&gt;=$Q$5,(ROW()-6)&lt;=$Q$3),INDEX(LINEST(OFFSET(AF638,1-$Q$5,0,$Q$5,1),OFFSET(AG638,1-$Q$5,0,$Q$5,9),TRUE,TRUE),1,7),"")</f>
        <v/>
      </c>
      <c r="BC638" s="9">
        <f>IF(AND((ROW()-7)&gt;=$Q$5,(ROW()-6)&lt;=$Q$3),INDEX(LINEST(OFFSET(AF638,1-$Q$5,0,$Q$5,1),OFFSET(AG638,1-$Q$5,0,$Q$5,9),TRUE,TRUE),1,6),"")</f>
        <v/>
      </c>
      <c r="BD638" s="9">
        <f>IF(AND((ROW()-7)&gt;=$Q$5,(ROW()-6)&lt;=$Q$3),INDEX(LINEST(OFFSET(AF638,1-$Q$5,0,$Q$5,1),OFFSET(AG638,1-$Q$5,0,$Q$5,9),TRUE,TRUE),1,5),"")</f>
        <v/>
      </c>
      <c r="BE638" s="9">
        <f>IF(AND((ROW()-7)&gt;=$Q$5,(ROW()-6)&lt;=$Q$3),INDEX(LINEST(OFFSET(AF638,1-$Q$5,0,$Q$5,1),OFFSET(AG638,1-$Q$5,0,$Q$5,9),TRUE,TRUE),1,4),"")</f>
        <v/>
      </c>
      <c r="BF638" s="9">
        <f>IF(AND((ROW()-7)&gt;=$Q$5,(ROW()-6)&lt;=$Q$3),INDEX(LINEST(OFFSET(AF638,1-$Q$5,0,$Q$5,1),OFFSET(AG638,1-$Q$5,0,$Q$5,9),TRUE,TRUE),1,3),"")</f>
        <v/>
      </c>
      <c r="BG638" s="9">
        <f>IF(AND((ROW()-7)&gt;=$Q$5,(ROW()-6)&lt;=$Q$3),INDEX(LINEST(OFFSET(AF638,1-$Q$5,0,$Q$5,1),OFFSET(AG638,1-$Q$5,0,$Q$5,9),TRUE,TRUE),1,2),"")</f>
        <v/>
      </c>
      <c r="BH638" s="9">
        <f>IF(AND((ROW()-7)&gt;=$Q$5,(ROW()-6)&lt;=$Q$3),INDEX(LINEST(OFFSET(AF638,1-$Q$5,0,$Q$5,1),OFFSET(AG638,1-$Q$5,0,$Q$5,9),TRUE,TRUE),1,1),"")</f>
        <v/>
      </c>
      <c r="BI638" s="10">
        <f>IF(AND((ROW()-7)&gt;=$Q$5,(ROW()-6)&lt;=$Q$3),INDEX(LINEST(OFFSET(AF638,1-$Q$5,0,$Q$5,1),OFFSET(AG638,1-$Q$5,0,$Q$5,9),TRUE,TRUE),3,1),"")</f>
        <v/>
      </c>
      <c r="BL638" s="9">
        <f>IF(AND((ROW()-6)&lt;=$Q$3,ISNUMBER(AY637)),AY637/$Q$4+AZ637*AG638+BA637*AH638+BB637*AI638+BC637*AJ638+BD637*AK638+BE637*AL638+BF637*AM638+BG637*AN638+BH637*AO638,"")</f>
        <v/>
      </c>
      <c r="BM638">
        <f>IF(ISNUMBER(BL638),AVERAGE(OFFSET(AF637,1-$Q$5,0,$Q$5,1)),"")</f>
        <v/>
      </c>
      <c r="BN638">
        <f>IF(ISNUMBER(BL638),(AF638-BL638)^2,"")</f>
        <v/>
      </c>
      <c r="BO638">
        <f>IF(ISNUMBER(BL638),AF638^2,"")</f>
        <v/>
      </c>
      <c r="BP638">
        <f>IF(ISNUMBER(BL638),(AF638-BM638)^2,"")</f>
        <v/>
      </c>
    </row>
    <row r="639">
      <c r="O639">
        <f>IF($R639="","",IF($Q$1="Weekly",INT(($R639-2)/7),IF($Q$1="Quarterly",YEAR($R639)*4+ROUNDUP(MONTH($R639)/3),YEAR($R639)*12+MONTH($R639))))</f>
        <v/>
      </c>
      <c r="P639">
        <f>IF($R639="","",IF($R640="",1,IF($O639&lt;&gt;$O640,1,0)))</f>
        <v/>
      </c>
      <c r="Q639">
        <f>IF($P639=1,SUM($P$7:$P639),"")</f>
        <v/>
      </c>
      <c r="R639">
        <f>IF($A639="","",IF(ISNUMBER($A639),$A639,IFERROR(DATEVALUE($A639),NA())))</f>
        <v/>
      </c>
      <c r="S639" s="7">
        <f>IFERROR(INDEX($R$7:$R$60000,MATCH(ROW()-6,$Q$7:$Q$60000,0)),"")</f>
        <v/>
      </c>
      <c r="T639">
        <f>IFERROR(INDEX($B$7:$B$60000,MATCH(ROW()-6,$Q$7:$Q$60000,0))*1,"")</f>
        <v/>
      </c>
      <c r="U639">
        <f>IFERROR(INDEX($C$7:$C$60000,MATCH(ROW()-6,$Q$7:$Q$60000,0))*1,"")</f>
        <v/>
      </c>
      <c r="V639">
        <f>IFERROR(INDEX($D$7:$D$60000,MATCH(ROW()-6,$Q$7:$Q$60000,0))*1,"")</f>
        <v/>
      </c>
      <c r="W639">
        <f>IFERROR(INDEX($E$7:$E$60000,MATCH(ROW()-6,$Q$7:$Q$60000,0))*1,"")</f>
        <v/>
      </c>
      <c r="X639">
        <f>IFERROR(INDEX($F$7:$F$60000,MATCH(ROW()-6,$Q$7:$Q$60000,0))*1,"")</f>
        <v/>
      </c>
      <c r="Y639">
        <f>IFERROR(INDEX($G$7:$G$60000,MATCH(ROW()-6,$Q$7:$Q$60000,0))*1,"")</f>
        <v/>
      </c>
      <c r="Z639">
        <f>IFERROR(INDEX($H$7:$H$60000,MATCH(ROW()-6,$Q$7:$Q$60000,0))*1,"")</f>
        <v/>
      </c>
      <c r="AA639">
        <f>IFERROR(INDEX($I$7:$I$60000,MATCH(ROW()-6,$Q$7:$Q$60000,0))*1,"")</f>
        <v/>
      </c>
      <c r="AB639">
        <f>IFERROR(INDEX($J$7:$J$60000,MATCH(ROW()-6,$Q$7:$Q$60000,0))*1,"")</f>
        <v/>
      </c>
      <c r="AC639">
        <f>IFERROR(INDEX($K$7:$K$60000,MATCH(ROW()-6,$Q$7:$Q$60000,0))*1,"")</f>
        <v/>
      </c>
      <c r="AF639" s="9">
        <f>IF(OR($S639="",$S638=""),"",IF($B$5="diff",($T639-$T638),LN($T639/$T638)))</f>
        <v/>
      </c>
      <c r="AG639" s="9">
        <f>IF(OR($S639="",$S638=""),"",IF($C$5="diff",(U639-U638),LN(U639/U638)))</f>
        <v/>
      </c>
      <c r="AH639" s="9">
        <f>IF(OR($S639="",$S638=""),"",IF($D$5="diff",(V639-V638),LN(V639/V638)))</f>
        <v/>
      </c>
      <c r="AI639" s="9">
        <f>IF(OR($S639="",$S638=""),"",IF($E$5="diff",(W639-W638),LN(W639/W638)))</f>
        <v/>
      </c>
      <c r="AJ639" s="9">
        <f>IF(OR($S639="",$S638=""),"",IF($F$5="diff",(X639-X638),LN(X639/X638)))</f>
        <v/>
      </c>
      <c r="AK639" s="9">
        <f>IF(OR($S639="",$S638=""),"",IF($G$5="diff",(Y639-Y638),LN(Y639/Y638)))</f>
        <v/>
      </c>
      <c r="AL639" s="9">
        <f>IF(OR($S639="",$S638=""),"",IF($H$5="diff",(Z639-Z638),LN(Z639/Z638)))</f>
        <v/>
      </c>
      <c r="AM639" s="9">
        <f>IF(OR($S639="",$S638=""),"",IF($I$5="diff",(AA639-AA638),LN(AA639/AA638)))</f>
        <v/>
      </c>
      <c r="AN639" s="9">
        <f>IF(OR($S639="",$S638=""),"",IF($J$5="diff",(AB639-AB638),LN(AB639/AB638)))</f>
        <v/>
      </c>
      <c r="AO639" s="9">
        <f>IF(OR($S639="",$S638=""),"",IF($K$5="diff",(AC639-AC638),LN(AC639/AC638)))</f>
        <v/>
      </c>
      <c r="AR639" s="9">
        <f>IF($AF639="","",$AU$13+$AU$4*AG639+$AU$5*AH639+$AU$6*AI639+$AU$7*AJ639+$AU$8*AK639+$AU$9*AL639+$AU$10*AM639+$AU$11*AN639+$AU$12*AO639)</f>
        <v/>
      </c>
      <c r="AY639" s="10">
        <f>IF(AND((ROW()-7)&gt;=$Q$5,(ROW()-6)&lt;=$Q$3),INDEX(LINEST(OFFSET(AF639,1-$Q$5,0,$Q$5,1),OFFSET(AG639,1-$Q$5,0,$Q$5,9),TRUE,TRUE),1,10)*$Q$4,"")</f>
        <v/>
      </c>
      <c r="AZ639" s="9">
        <f>IF(AND((ROW()-7)&gt;=$Q$5,(ROW()-6)&lt;=$Q$3),INDEX(LINEST(OFFSET(AF639,1-$Q$5,0,$Q$5,1),OFFSET(AG639,1-$Q$5,0,$Q$5,9),TRUE,TRUE),1,9),"")</f>
        <v/>
      </c>
      <c r="BA639" s="9">
        <f>IF(AND((ROW()-7)&gt;=$Q$5,(ROW()-6)&lt;=$Q$3),INDEX(LINEST(OFFSET(AF639,1-$Q$5,0,$Q$5,1),OFFSET(AG639,1-$Q$5,0,$Q$5,9),TRUE,TRUE),1,8),"")</f>
        <v/>
      </c>
      <c r="BB639" s="9">
        <f>IF(AND((ROW()-7)&gt;=$Q$5,(ROW()-6)&lt;=$Q$3),INDEX(LINEST(OFFSET(AF639,1-$Q$5,0,$Q$5,1),OFFSET(AG639,1-$Q$5,0,$Q$5,9),TRUE,TRUE),1,7),"")</f>
        <v/>
      </c>
      <c r="BC639" s="9">
        <f>IF(AND((ROW()-7)&gt;=$Q$5,(ROW()-6)&lt;=$Q$3),INDEX(LINEST(OFFSET(AF639,1-$Q$5,0,$Q$5,1),OFFSET(AG639,1-$Q$5,0,$Q$5,9),TRUE,TRUE),1,6),"")</f>
        <v/>
      </c>
      <c r="BD639" s="9">
        <f>IF(AND((ROW()-7)&gt;=$Q$5,(ROW()-6)&lt;=$Q$3),INDEX(LINEST(OFFSET(AF639,1-$Q$5,0,$Q$5,1),OFFSET(AG639,1-$Q$5,0,$Q$5,9),TRUE,TRUE),1,5),"")</f>
        <v/>
      </c>
      <c r="BE639" s="9">
        <f>IF(AND((ROW()-7)&gt;=$Q$5,(ROW()-6)&lt;=$Q$3),INDEX(LINEST(OFFSET(AF639,1-$Q$5,0,$Q$5,1),OFFSET(AG639,1-$Q$5,0,$Q$5,9),TRUE,TRUE),1,4),"")</f>
        <v/>
      </c>
      <c r="BF639" s="9">
        <f>IF(AND((ROW()-7)&gt;=$Q$5,(ROW()-6)&lt;=$Q$3),INDEX(LINEST(OFFSET(AF639,1-$Q$5,0,$Q$5,1),OFFSET(AG639,1-$Q$5,0,$Q$5,9),TRUE,TRUE),1,3),"")</f>
        <v/>
      </c>
      <c r="BG639" s="9">
        <f>IF(AND((ROW()-7)&gt;=$Q$5,(ROW()-6)&lt;=$Q$3),INDEX(LINEST(OFFSET(AF639,1-$Q$5,0,$Q$5,1),OFFSET(AG639,1-$Q$5,0,$Q$5,9),TRUE,TRUE),1,2),"")</f>
        <v/>
      </c>
      <c r="BH639" s="9">
        <f>IF(AND((ROW()-7)&gt;=$Q$5,(ROW()-6)&lt;=$Q$3),INDEX(LINEST(OFFSET(AF639,1-$Q$5,0,$Q$5,1),OFFSET(AG639,1-$Q$5,0,$Q$5,9),TRUE,TRUE),1,1),"")</f>
        <v/>
      </c>
      <c r="BI639" s="10">
        <f>IF(AND((ROW()-7)&gt;=$Q$5,(ROW()-6)&lt;=$Q$3),INDEX(LINEST(OFFSET(AF639,1-$Q$5,0,$Q$5,1),OFFSET(AG639,1-$Q$5,0,$Q$5,9),TRUE,TRUE),3,1),"")</f>
        <v/>
      </c>
      <c r="BL639" s="9">
        <f>IF(AND((ROW()-6)&lt;=$Q$3,ISNUMBER(AY638)),AY638/$Q$4+AZ638*AG639+BA638*AH639+BB638*AI639+BC638*AJ639+BD638*AK639+BE638*AL639+BF638*AM639+BG638*AN639+BH638*AO639,"")</f>
        <v/>
      </c>
      <c r="BM639">
        <f>IF(ISNUMBER(BL639),AVERAGE(OFFSET(AF638,1-$Q$5,0,$Q$5,1)),"")</f>
        <v/>
      </c>
      <c r="BN639">
        <f>IF(ISNUMBER(BL639),(AF639-BL639)^2,"")</f>
        <v/>
      </c>
      <c r="BO639">
        <f>IF(ISNUMBER(BL639),AF639^2,"")</f>
        <v/>
      </c>
      <c r="BP639">
        <f>IF(ISNUMBER(BL639),(AF639-BM639)^2,"")</f>
        <v/>
      </c>
    </row>
    <row r="640">
      <c r="O640">
        <f>IF($R640="","",IF($Q$1="Weekly",INT(($R640-2)/7),IF($Q$1="Quarterly",YEAR($R640)*4+ROUNDUP(MONTH($R640)/3),YEAR($R640)*12+MONTH($R640))))</f>
        <v/>
      </c>
      <c r="P640">
        <f>IF($R640="","",IF($R641="",1,IF($O640&lt;&gt;$O641,1,0)))</f>
        <v/>
      </c>
      <c r="Q640">
        <f>IF($P640=1,SUM($P$7:$P640),"")</f>
        <v/>
      </c>
      <c r="R640">
        <f>IF($A640="","",IF(ISNUMBER($A640),$A640,IFERROR(DATEVALUE($A640),NA())))</f>
        <v/>
      </c>
      <c r="S640" s="7">
        <f>IFERROR(INDEX($R$7:$R$60000,MATCH(ROW()-6,$Q$7:$Q$60000,0)),"")</f>
        <v/>
      </c>
      <c r="T640">
        <f>IFERROR(INDEX($B$7:$B$60000,MATCH(ROW()-6,$Q$7:$Q$60000,0))*1,"")</f>
        <v/>
      </c>
      <c r="U640">
        <f>IFERROR(INDEX($C$7:$C$60000,MATCH(ROW()-6,$Q$7:$Q$60000,0))*1,"")</f>
        <v/>
      </c>
      <c r="V640">
        <f>IFERROR(INDEX($D$7:$D$60000,MATCH(ROW()-6,$Q$7:$Q$60000,0))*1,"")</f>
        <v/>
      </c>
      <c r="W640">
        <f>IFERROR(INDEX($E$7:$E$60000,MATCH(ROW()-6,$Q$7:$Q$60000,0))*1,"")</f>
        <v/>
      </c>
      <c r="X640">
        <f>IFERROR(INDEX($F$7:$F$60000,MATCH(ROW()-6,$Q$7:$Q$60000,0))*1,"")</f>
        <v/>
      </c>
      <c r="Y640">
        <f>IFERROR(INDEX($G$7:$G$60000,MATCH(ROW()-6,$Q$7:$Q$60000,0))*1,"")</f>
        <v/>
      </c>
      <c r="Z640">
        <f>IFERROR(INDEX($H$7:$H$60000,MATCH(ROW()-6,$Q$7:$Q$60000,0))*1,"")</f>
        <v/>
      </c>
      <c r="AA640">
        <f>IFERROR(INDEX($I$7:$I$60000,MATCH(ROW()-6,$Q$7:$Q$60000,0))*1,"")</f>
        <v/>
      </c>
      <c r="AB640">
        <f>IFERROR(INDEX($J$7:$J$60000,MATCH(ROW()-6,$Q$7:$Q$60000,0))*1,"")</f>
        <v/>
      </c>
      <c r="AC640">
        <f>IFERROR(INDEX($K$7:$K$60000,MATCH(ROW()-6,$Q$7:$Q$60000,0))*1,"")</f>
        <v/>
      </c>
      <c r="AF640" s="9">
        <f>IF(OR($S640="",$S639=""),"",IF($B$5="diff",($T640-$T639),LN($T640/$T639)))</f>
        <v/>
      </c>
      <c r="AG640" s="9">
        <f>IF(OR($S640="",$S639=""),"",IF($C$5="diff",(U640-U639),LN(U640/U639)))</f>
        <v/>
      </c>
      <c r="AH640" s="9">
        <f>IF(OR($S640="",$S639=""),"",IF($D$5="diff",(V640-V639),LN(V640/V639)))</f>
        <v/>
      </c>
      <c r="AI640" s="9">
        <f>IF(OR($S640="",$S639=""),"",IF($E$5="diff",(W640-W639),LN(W640/W639)))</f>
        <v/>
      </c>
      <c r="AJ640" s="9">
        <f>IF(OR($S640="",$S639=""),"",IF($F$5="diff",(X640-X639),LN(X640/X639)))</f>
        <v/>
      </c>
      <c r="AK640" s="9">
        <f>IF(OR($S640="",$S639=""),"",IF($G$5="diff",(Y640-Y639),LN(Y640/Y639)))</f>
        <v/>
      </c>
      <c r="AL640" s="9">
        <f>IF(OR($S640="",$S639=""),"",IF($H$5="diff",(Z640-Z639),LN(Z640/Z639)))</f>
        <v/>
      </c>
      <c r="AM640" s="9">
        <f>IF(OR($S640="",$S639=""),"",IF($I$5="diff",(AA640-AA639),LN(AA640/AA639)))</f>
        <v/>
      </c>
      <c r="AN640" s="9">
        <f>IF(OR($S640="",$S639=""),"",IF($J$5="diff",(AB640-AB639),LN(AB640/AB639)))</f>
        <v/>
      </c>
      <c r="AO640" s="9">
        <f>IF(OR($S640="",$S639=""),"",IF($K$5="diff",(AC640-AC639),LN(AC640/AC639)))</f>
        <v/>
      </c>
      <c r="AR640" s="9">
        <f>IF($AF640="","",$AU$13+$AU$4*AG640+$AU$5*AH640+$AU$6*AI640+$AU$7*AJ640+$AU$8*AK640+$AU$9*AL640+$AU$10*AM640+$AU$11*AN640+$AU$12*AO640)</f>
        <v/>
      </c>
      <c r="AY640" s="10">
        <f>IF(AND((ROW()-7)&gt;=$Q$5,(ROW()-6)&lt;=$Q$3),INDEX(LINEST(OFFSET(AF640,1-$Q$5,0,$Q$5,1),OFFSET(AG640,1-$Q$5,0,$Q$5,9),TRUE,TRUE),1,10)*$Q$4,"")</f>
        <v/>
      </c>
      <c r="AZ640" s="9">
        <f>IF(AND((ROW()-7)&gt;=$Q$5,(ROW()-6)&lt;=$Q$3),INDEX(LINEST(OFFSET(AF640,1-$Q$5,0,$Q$5,1),OFFSET(AG640,1-$Q$5,0,$Q$5,9),TRUE,TRUE),1,9),"")</f>
        <v/>
      </c>
      <c r="BA640" s="9">
        <f>IF(AND((ROW()-7)&gt;=$Q$5,(ROW()-6)&lt;=$Q$3),INDEX(LINEST(OFFSET(AF640,1-$Q$5,0,$Q$5,1),OFFSET(AG640,1-$Q$5,0,$Q$5,9),TRUE,TRUE),1,8),"")</f>
        <v/>
      </c>
      <c r="BB640" s="9">
        <f>IF(AND((ROW()-7)&gt;=$Q$5,(ROW()-6)&lt;=$Q$3),INDEX(LINEST(OFFSET(AF640,1-$Q$5,0,$Q$5,1),OFFSET(AG640,1-$Q$5,0,$Q$5,9),TRUE,TRUE),1,7),"")</f>
        <v/>
      </c>
      <c r="BC640" s="9">
        <f>IF(AND((ROW()-7)&gt;=$Q$5,(ROW()-6)&lt;=$Q$3),INDEX(LINEST(OFFSET(AF640,1-$Q$5,0,$Q$5,1),OFFSET(AG640,1-$Q$5,0,$Q$5,9),TRUE,TRUE),1,6),"")</f>
        <v/>
      </c>
      <c r="BD640" s="9">
        <f>IF(AND((ROW()-7)&gt;=$Q$5,(ROW()-6)&lt;=$Q$3),INDEX(LINEST(OFFSET(AF640,1-$Q$5,0,$Q$5,1),OFFSET(AG640,1-$Q$5,0,$Q$5,9),TRUE,TRUE),1,5),"")</f>
        <v/>
      </c>
      <c r="BE640" s="9">
        <f>IF(AND((ROW()-7)&gt;=$Q$5,(ROW()-6)&lt;=$Q$3),INDEX(LINEST(OFFSET(AF640,1-$Q$5,0,$Q$5,1),OFFSET(AG640,1-$Q$5,0,$Q$5,9),TRUE,TRUE),1,4),"")</f>
        <v/>
      </c>
      <c r="BF640" s="9">
        <f>IF(AND((ROW()-7)&gt;=$Q$5,(ROW()-6)&lt;=$Q$3),INDEX(LINEST(OFFSET(AF640,1-$Q$5,0,$Q$5,1),OFFSET(AG640,1-$Q$5,0,$Q$5,9),TRUE,TRUE),1,3),"")</f>
        <v/>
      </c>
      <c r="BG640" s="9">
        <f>IF(AND((ROW()-7)&gt;=$Q$5,(ROW()-6)&lt;=$Q$3),INDEX(LINEST(OFFSET(AF640,1-$Q$5,0,$Q$5,1),OFFSET(AG640,1-$Q$5,0,$Q$5,9),TRUE,TRUE),1,2),"")</f>
        <v/>
      </c>
      <c r="BH640" s="9">
        <f>IF(AND((ROW()-7)&gt;=$Q$5,(ROW()-6)&lt;=$Q$3),INDEX(LINEST(OFFSET(AF640,1-$Q$5,0,$Q$5,1),OFFSET(AG640,1-$Q$5,0,$Q$5,9),TRUE,TRUE),1,1),"")</f>
        <v/>
      </c>
      <c r="BI640" s="10">
        <f>IF(AND((ROW()-7)&gt;=$Q$5,(ROW()-6)&lt;=$Q$3),INDEX(LINEST(OFFSET(AF640,1-$Q$5,0,$Q$5,1),OFFSET(AG640,1-$Q$5,0,$Q$5,9),TRUE,TRUE),3,1),"")</f>
        <v/>
      </c>
      <c r="BL640" s="9">
        <f>IF(AND((ROW()-6)&lt;=$Q$3,ISNUMBER(AY639)),AY639/$Q$4+AZ639*AG640+BA639*AH640+BB639*AI640+BC639*AJ640+BD639*AK640+BE639*AL640+BF639*AM640+BG639*AN640+BH639*AO640,"")</f>
        <v/>
      </c>
      <c r="BM640">
        <f>IF(ISNUMBER(BL640),AVERAGE(OFFSET(AF639,1-$Q$5,0,$Q$5,1)),"")</f>
        <v/>
      </c>
      <c r="BN640">
        <f>IF(ISNUMBER(BL640),(AF640-BL640)^2,"")</f>
        <v/>
      </c>
      <c r="BO640">
        <f>IF(ISNUMBER(BL640),AF640^2,"")</f>
        <v/>
      </c>
      <c r="BP640">
        <f>IF(ISNUMBER(BL640),(AF640-BM640)^2,"")</f>
        <v/>
      </c>
    </row>
    <row r="641">
      <c r="O641">
        <f>IF($R641="","",IF($Q$1="Weekly",INT(($R641-2)/7),IF($Q$1="Quarterly",YEAR($R641)*4+ROUNDUP(MONTH($R641)/3),YEAR($R641)*12+MONTH($R641))))</f>
        <v/>
      </c>
      <c r="P641">
        <f>IF($R641="","",IF($R642="",1,IF($O641&lt;&gt;$O642,1,0)))</f>
        <v/>
      </c>
      <c r="Q641">
        <f>IF($P641=1,SUM($P$7:$P641),"")</f>
        <v/>
      </c>
      <c r="R641">
        <f>IF($A641="","",IF(ISNUMBER($A641),$A641,IFERROR(DATEVALUE($A641),NA())))</f>
        <v/>
      </c>
      <c r="S641" s="7">
        <f>IFERROR(INDEX($R$7:$R$60000,MATCH(ROW()-6,$Q$7:$Q$60000,0)),"")</f>
        <v/>
      </c>
      <c r="T641">
        <f>IFERROR(INDEX($B$7:$B$60000,MATCH(ROW()-6,$Q$7:$Q$60000,0))*1,"")</f>
        <v/>
      </c>
      <c r="U641">
        <f>IFERROR(INDEX($C$7:$C$60000,MATCH(ROW()-6,$Q$7:$Q$60000,0))*1,"")</f>
        <v/>
      </c>
      <c r="V641">
        <f>IFERROR(INDEX($D$7:$D$60000,MATCH(ROW()-6,$Q$7:$Q$60000,0))*1,"")</f>
        <v/>
      </c>
      <c r="W641">
        <f>IFERROR(INDEX($E$7:$E$60000,MATCH(ROW()-6,$Q$7:$Q$60000,0))*1,"")</f>
        <v/>
      </c>
      <c r="X641">
        <f>IFERROR(INDEX($F$7:$F$60000,MATCH(ROW()-6,$Q$7:$Q$60000,0))*1,"")</f>
        <v/>
      </c>
      <c r="Y641">
        <f>IFERROR(INDEX($G$7:$G$60000,MATCH(ROW()-6,$Q$7:$Q$60000,0))*1,"")</f>
        <v/>
      </c>
      <c r="Z641">
        <f>IFERROR(INDEX($H$7:$H$60000,MATCH(ROW()-6,$Q$7:$Q$60000,0))*1,"")</f>
        <v/>
      </c>
      <c r="AA641">
        <f>IFERROR(INDEX($I$7:$I$60000,MATCH(ROW()-6,$Q$7:$Q$60000,0))*1,"")</f>
        <v/>
      </c>
      <c r="AB641">
        <f>IFERROR(INDEX($J$7:$J$60000,MATCH(ROW()-6,$Q$7:$Q$60000,0))*1,"")</f>
        <v/>
      </c>
      <c r="AC641">
        <f>IFERROR(INDEX($K$7:$K$60000,MATCH(ROW()-6,$Q$7:$Q$60000,0))*1,"")</f>
        <v/>
      </c>
      <c r="AF641" s="9">
        <f>IF(OR($S641="",$S640=""),"",IF($B$5="diff",($T641-$T640),LN($T641/$T640)))</f>
        <v/>
      </c>
      <c r="AG641" s="9">
        <f>IF(OR($S641="",$S640=""),"",IF($C$5="diff",(U641-U640),LN(U641/U640)))</f>
        <v/>
      </c>
      <c r="AH641" s="9">
        <f>IF(OR($S641="",$S640=""),"",IF($D$5="diff",(V641-V640),LN(V641/V640)))</f>
        <v/>
      </c>
      <c r="AI641" s="9">
        <f>IF(OR($S641="",$S640=""),"",IF($E$5="diff",(W641-W640),LN(W641/W640)))</f>
        <v/>
      </c>
      <c r="AJ641" s="9">
        <f>IF(OR($S641="",$S640=""),"",IF($F$5="diff",(X641-X640),LN(X641/X640)))</f>
        <v/>
      </c>
      <c r="AK641" s="9">
        <f>IF(OR($S641="",$S640=""),"",IF($G$5="diff",(Y641-Y640),LN(Y641/Y640)))</f>
        <v/>
      </c>
      <c r="AL641" s="9">
        <f>IF(OR($S641="",$S640=""),"",IF($H$5="diff",(Z641-Z640),LN(Z641/Z640)))</f>
        <v/>
      </c>
      <c r="AM641" s="9">
        <f>IF(OR($S641="",$S640=""),"",IF($I$5="diff",(AA641-AA640),LN(AA641/AA640)))</f>
        <v/>
      </c>
      <c r="AN641" s="9">
        <f>IF(OR($S641="",$S640=""),"",IF($J$5="diff",(AB641-AB640),LN(AB641/AB640)))</f>
        <v/>
      </c>
      <c r="AO641" s="9">
        <f>IF(OR($S641="",$S640=""),"",IF($K$5="diff",(AC641-AC640),LN(AC641/AC640)))</f>
        <v/>
      </c>
      <c r="AR641" s="9">
        <f>IF($AF641="","",$AU$13+$AU$4*AG641+$AU$5*AH641+$AU$6*AI641+$AU$7*AJ641+$AU$8*AK641+$AU$9*AL641+$AU$10*AM641+$AU$11*AN641+$AU$12*AO641)</f>
        <v/>
      </c>
      <c r="AY641" s="10">
        <f>IF(AND((ROW()-7)&gt;=$Q$5,(ROW()-6)&lt;=$Q$3),INDEX(LINEST(OFFSET(AF641,1-$Q$5,0,$Q$5,1),OFFSET(AG641,1-$Q$5,0,$Q$5,9),TRUE,TRUE),1,10)*$Q$4,"")</f>
        <v/>
      </c>
      <c r="AZ641" s="9">
        <f>IF(AND((ROW()-7)&gt;=$Q$5,(ROW()-6)&lt;=$Q$3),INDEX(LINEST(OFFSET(AF641,1-$Q$5,0,$Q$5,1),OFFSET(AG641,1-$Q$5,0,$Q$5,9),TRUE,TRUE),1,9),"")</f>
        <v/>
      </c>
      <c r="BA641" s="9">
        <f>IF(AND((ROW()-7)&gt;=$Q$5,(ROW()-6)&lt;=$Q$3),INDEX(LINEST(OFFSET(AF641,1-$Q$5,0,$Q$5,1),OFFSET(AG641,1-$Q$5,0,$Q$5,9),TRUE,TRUE),1,8),"")</f>
        <v/>
      </c>
      <c r="BB641" s="9">
        <f>IF(AND((ROW()-7)&gt;=$Q$5,(ROW()-6)&lt;=$Q$3),INDEX(LINEST(OFFSET(AF641,1-$Q$5,0,$Q$5,1),OFFSET(AG641,1-$Q$5,0,$Q$5,9),TRUE,TRUE),1,7),"")</f>
        <v/>
      </c>
      <c r="BC641" s="9">
        <f>IF(AND((ROW()-7)&gt;=$Q$5,(ROW()-6)&lt;=$Q$3),INDEX(LINEST(OFFSET(AF641,1-$Q$5,0,$Q$5,1),OFFSET(AG641,1-$Q$5,0,$Q$5,9),TRUE,TRUE),1,6),"")</f>
        <v/>
      </c>
      <c r="BD641" s="9">
        <f>IF(AND((ROW()-7)&gt;=$Q$5,(ROW()-6)&lt;=$Q$3),INDEX(LINEST(OFFSET(AF641,1-$Q$5,0,$Q$5,1),OFFSET(AG641,1-$Q$5,0,$Q$5,9),TRUE,TRUE),1,5),"")</f>
        <v/>
      </c>
      <c r="BE641" s="9">
        <f>IF(AND((ROW()-7)&gt;=$Q$5,(ROW()-6)&lt;=$Q$3),INDEX(LINEST(OFFSET(AF641,1-$Q$5,0,$Q$5,1),OFFSET(AG641,1-$Q$5,0,$Q$5,9),TRUE,TRUE),1,4),"")</f>
        <v/>
      </c>
      <c r="BF641" s="9">
        <f>IF(AND((ROW()-7)&gt;=$Q$5,(ROW()-6)&lt;=$Q$3),INDEX(LINEST(OFFSET(AF641,1-$Q$5,0,$Q$5,1),OFFSET(AG641,1-$Q$5,0,$Q$5,9),TRUE,TRUE),1,3),"")</f>
        <v/>
      </c>
      <c r="BG641" s="9">
        <f>IF(AND((ROW()-7)&gt;=$Q$5,(ROW()-6)&lt;=$Q$3),INDEX(LINEST(OFFSET(AF641,1-$Q$5,0,$Q$5,1),OFFSET(AG641,1-$Q$5,0,$Q$5,9),TRUE,TRUE),1,2),"")</f>
        <v/>
      </c>
      <c r="BH641" s="9">
        <f>IF(AND((ROW()-7)&gt;=$Q$5,(ROW()-6)&lt;=$Q$3),INDEX(LINEST(OFFSET(AF641,1-$Q$5,0,$Q$5,1),OFFSET(AG641,1-$Q$5,0,$Q$5,9),TRUE,TRUE),1,1),"")</f>
        <v/>
      </c>
      <c r="BI641" s="10">
        <f>IF(AND((ROW()-7)&gt;=$Q$5,(ROW()-6)&lt;=$Q$3),INDEX(LINEST(OFFSET(AF641,1-$Q$5,0,$Q$5,1),OFFSET(AG641,1-$Q$5,0,$Q$5,9),TRUE,TRUE),3,1),"")</f>
        <v/>
      </c>
      <c r="BL641" s="9">
        <f>IF(AND((ROW()-6)&lt;=$Q$3,ISNUMBER(AY640)),AY640/$Q$4+AZ640*AG641+BA640*AH641+BB640*AI641+BC640*AJ641+BD640*AK641+BE640*AL641+BF640*AM641+BG640*AN641+BH640*AO641,"")</f>
        <v/>
      </c>
      <c r="BM641">
        <f>IF(ISNUMBER(BL641),AVERAGE(OFFSET(AF640,1-$Q$5,0,$Q$5,1)),"")</f>
        <v/>
      </c>
      <c r="BN641">
        <f>IF(ISNUMBER(BL641),(AF641-BL641)^2,"")</f>
        <v/>
      </c>
      <c r="BO641">
        <f>IF(ISNUMBER(BL641),AF641^2,"")</f>
        <v/>
      </c>
      <c r="BP641">
        <f>IF(ISNUMBER(BL641),(AF641-BM641)^2,"")</f>
        <v/>
      </c>
    </row>
    <row r="642">
      <c r="O642">
        <f>IF($R642="","",IF($Q$1="Weekly",INT(($R642-2)/7),IF($Q$1="Quarterly",YEAR($R642)*4+ROUNDUP(MONTH($R642)/3),YEAR($R642)*12+MONTH($R642))))</f>
        <v/>
      </c>
      <c r="P642">
        <f>IF($R642="","",IF($R643="",1,IF($O642&lt;&gt;$O643,1,0)))</f>
        <v/>
      </c>
      <c r="Q642">
        <f>IF($P642=1,SUM($P$7:$P642),"")</f>
        <v/>
      </c>
      <c r="R642">
        <f>IF($A642="","",IF(ISNUMBER($A642),$A642,IFERROR(DATEVALUE($A642),NA())))</f>
        <v/>
      </c>
      <c r="S642" s="7">
        <f>IFERROR(INDEX($R$7:$R$60000,MATCH(ROW()-6,$Q$7:$Q$60000,0)),"")</f>
        <v/>
      </c>
      <c r="T642">
        <f>IFERROR(INDEX($B$7:$B$60000,MATCH(ROW()-6,$Q$7:$Q$60000,0))*1,"")</f>
        <v/>
      </c>
      <c r="U642">
        <f>IFERROR(INDEX($C$7:$C$60000,MATCH(ROW()-6,$Q$7:$Q$60000,0))*1,"")</f>
        <v/>
      </c>
      <c r="V642">
        <f>IFERROR(INDEX($D$7:$D$60000,MATCH(ROW()-6,$Q$7:$Q$60000,0))*1,"")</f>
        <v/>
      </c>
      <c r="W642">
        <f>IFERROR(INDEX($E$7:$E$60000,MATCH(ROW()-6,$Q$7:$Q$60000,0))*1,"")</f>
        <v/>
      </c>
      <c r="X642">
        <f>IFERROR(INDEX($F$7:$F$60000,MATCH(ROW()-6,$Q$7:$Q$60000,0))*1,"")</f>
        <v/>
      </c>
      <c r="Y642">
        <f>IFERROR(INDEX($G$7:$G$60000,MATCH(ROW()-6,$Q$7:$Q$60000,0))*1,"")</f>
        <v/>
      </c>
      <c r="Z642">
        <f>IFERROR(INDEX($H$7:$H$60000,MATCH(ROW()-6,$Q$7:$Q$60000,0))*1,"")</f>
        <v/>
      </c>
      <c r="AA642">
        <f>IFERROR(INDEX($I$7:$I$60000,MATCH(ROW()-6,$Q$7:$Q$60000,0))*1,"")</f>
        <v/>
      </c>
      <c r="AB642">
        <f>IFERROR(INDEX($J$7:$J$60000,MATCH(ROW()-6,$Q$7:$Q$60000,0))*1,"")</f>
        <v/>
      </c>
      <c r="AC642">
        <f>IFERROR(INDEX($K$7:$K$60000,MATCH(ROW()-6,$Q$7:$Q$60000,0))*1,"")</f>
        <v/>
      </c>
      <c r="AF642" s="9">
        <f>IF(OR($S642="",$S641=""),"",IF($B$5="diff",($T642-$T641),LN($T642/$T641)))</f>
        <v/>
      </c>
      <c r="AG642" s="9">
        <f>IF(OR($S642="",$S641=""),"",IF($C$5="diff",(U642-U641),LN(U642/U641)))</f>
        <v/>
      </c>
      <c r="AH642" s="9">
        <f>IF(OR($S642="",$S641=""),"",IF($D$5="diff",(V642-V641),LN(V642/V641)))</f>
        <v/>
      </c>
      <c r="AI642" s="9">
        <f>IF(OR($S642="",$S641=""),"",IF($E$5="diff",(W642-W641),LN(W642/W641)))</f>
        <v/>
      </c>
      <c r="AJ642" s="9">
        <f>IF(OR($S642="",$S641=""),"",IF($F$5="diff",(X642-X641),LN(X642/X641)))</f>
        <v/>
      </c>
      <c r="AK642" s="9">
        <f>IF(OR($S642="",$S641=""),"",IF($G$5="diff",(Y642-Y641),LN(Y642/Y641)))</f>
        <v/>
      </c>
      <c r="AL642" s="9">
        <f>IF(OR($S642="",$S641=""),"",IF($H$5="diff",(Z642-Z641),LN(Z642/Z641)))</f>
        <v/>
      </c>
      <c r="AM642" s="9">
        <f>IF(OR($S642="",$S641=""),"",IF($I$5="diff",(AA642-AA641),LN(AA642/AA641)))</f>
        <v/>
      </c>
      <c r="AN642" s="9">
        <f>IF(OR($S642="",$S641=""),"",IF($J$5="diff",(AB642-AB641),LN(AB642/AB641)))</f>
        <v/>
      </c>
      <c r="AO642" s="9">
        <f>IF(OR($S642="",$S641=""),"",IF($K$5="diff",(AC642-AC641),LN(AC642/AC641)))</f>
        <v/>
      </c>
      <c r="AR642" s="9">
        <f>IF($AF642="","",$AU$13+$AU$4*AG642+$AU$5*AH642+$AU$6*AI642+$AU$7*AJ642+$AU$8*AK642+$AU$9*AL642+$AU$10*AM642+$AU$11*AN642+$AU$12*AO642)</f>
        <v/>
      </c>
      <c r="AY642" s="10">
        <f>IF(AND((ROW()-7)&gt;=$Q$5,(ROW()-6)&lt;=$Q$3),INDEX(LINEST(OFFSET(AF642,1-$Q$5,0,$Q$5,1),OFFSET(AG642,1-$Q$5,0,$Q$5,9),TRUE,TRUE),1,10)*$Q$4,"")</f>
        <v/>
      </c>
      <c r="AZ642" s="9">
        <f>IF(AND((ROW()-7)&gt;=$Q$5,(ROW()-6)&lt;=$Q$3),INDEX(LINEST(OFFSET(AF642,1-$Q$5,0,$Q$5,1),OFFSET(AG642,1-$Q$5,0,$Q$5,9),TRUE,TRUE),1,9),"")</f>
        <v/>
      </c>
      <c r="BA642" s="9">
        <f>IF(AND((ROW()-7)&gt;=$Q$5,(ROW()-6)&lt;=$Q$3),INDEX(LINEST(OFFSET(AF642,1-$Q$5,0,$Q$5,1),OFFSET(AG642,1-$Q$5,0,$Q$5,9),TRUE,TRUE),1,8),"")</f>
        <v/>
      </c>
      <c r="BB642" s="9">
        <f>IF(AND((ROW()-7)&gt;=$Q$5,(ROW()-6)&lt;=$Q$3),INDEX(LINEST(OFFSET(AF642,1-$Q$5,0,$Q$5,1),OFFSET(AG642,1-$Q$5,0,$Q$5,9),TRUE,TRUE),1,7),"")</f>
        <v/>
      </c>
      <c r="BC642" s="9">
        <f>IF(AND((ROW()-7)&gt;=$Q$5,(ROW()-6)&lt;=$Q$3),INDEX(LINEST(OFFSET(AF642,1-$Q$5,0,$Q$5,1),OFFSET(AG642,1-$Q$5,0,$Q$5,9),TRUE,TRUE),1,6),"")</f>
        <v/>
      </c>
      <c r="BD642" s="9">
        <f>IF(AND((ROW()-7)&gt;=$Q$5,(ROW()-6)&lt;=$Q$3),INDEX(LINEST(OFFSET(AF642,1-$Q$5,0,$Q$5,1),OFFSET(AG642,1-$Q$5,0,$Q$5,9),TRUE,TRUE),1,5),"")</f>
        <v/>
      </c>
      <c r="BE642" s="9">
        <f>IF(AND((ROW()-7)&gt;=$Q$5,(ROW()-6)&lt;=$Q$3),INDEX(LINEST(OFFSET(AF642,1-$Q$5,0,$Q$5,1),OFFSET(AG642,1-$Q$5,0,$Q$5,9),TRUE,TRUE),1,4),"")</f>
        <v/>
      </c>
      <c r="BF642" s="9">
        <f>IF(AND((ROW()-7)&gt;=$Q$5,(ROW()-6)&lt;=$Q$3),INDEX(LINEST(OFFSET(AF642,1-$Q$5,0,$Q$5,1),OFFSET(AG642,1-$Q$5,0,$Q$5,9),TRUE,TRUE),1,3),"")</f>
        <v/>
      </c>
      <c r="BG642" s="9">
        <f>IF(AND((ROW()-7)&gt;=$Q$5,(ROW()-6)&lt;=$Q$3),INDEX(LINEST(OFFSET(AF642,1-$Q$5,0,$Q$5,1),OFFSET(AG642,1-$Q$5,0,$Q$5,9),TRUE,TRUE),1,2),"")</f>
        <v/>
      </c>
      <c r="BH642" s="9">
        <f>IF(AND((ROW()-7)&gt;=$Q$5,(ROW()-6)&lt;=$Q$3),INDEX(LINEST(OFFSET(AF642,1-$Q$5,0,$Q$5,1),OFFSET(AG642,1-$Q$5,0,$Q$5,9),TRUE,TRUE),1,1),"")</f>
        <v/>
      </c>
      <c r="BI642" s="10">
        <f>IF(AND((ROW()-7)&gt;=$Q$5,(ROW()-6)&lt;=$Q$3),INDEX(LINEST(OFFSET(AF642,1-$Q$5,0,$Q$5,1),OFFSET(AG642,1-$Q$5,0,$Q$5,9),TRUE,TRUE),3,1),"")</f>
        <v/>
      </c>
      <c r="BL642" s="9">
        <f>IF(AND((ROW()-6)&lt;=$Q$3,ISNUMBER(AY641)),AY641/$Q$4+AZ641*AG642+BA641*AH642+BB641*AI642+BC641*AJ642+BD641*AK642+BE641*AL642+BF641*AM642+BG641*AN642+BH641*AO642,"")</f>
        <v/>
      </c>
      <c r="BM642">
        <f>IF(ISNUMBER(BL642),AVERAGE(OFFSET(AF641,1-$Q$5,0,$Q$5,1)),"")</f>
        <v/>
      </c>
      <c r="BN642">
        <f>IF(ISNUMBER(BL642),(AF642-BL642)^2,"")</f>
        <v/>
      </c>
      <c r="BO642">
        <f>IF(ISNUMBER(BL642),AF642^2,"")</f>
        <v/>
      </c>
      <c r="BP642">
        <f>IF(ISNUMBER(BL642),(AF642-BM642)^2,"")</f>
        <v/>
      </c>
    </row>
    <row r="643">
      <c r="O643">
        <f>IF($R643="","",IF($Q$1="Weekly",INT(($R643-2)/7),IF($Q$1="Quarterly",YEAR($R643)*4+ROUNDUP(MONTH($R643)/3),YEAR($R643)*12+MONTH($R643))))</f>
        <v/>
      </c>
      <c r="P643">
        <f>IF($R643="","",IF($R644="",1,IF($O643&lt;&gt;$O644,1,0)))</f>
        <v/>
      </c>
      <c r="Q643">
        <f>IF($P643=1,SUM($P$7:$P643),"")</f>
        <v/>
      </c>
      <c r="R643">
        <f>IF($A643="","",IF(ISNUMBER($A643),$A643,IFERROR(DATEVALUE($A643),NA())))</f>
        <v/>
      </c>
      <c r="S643" s="7">
        <f>IFERROR(INDEX($R$7:$R$60000,MATCH(ROW()-6,$Q$7:$Q$60000,0)),"")</f>
        <v/>
      </c>
      <c r="T643">
        <f>IFERROR(INDEX($B$7:$B$60000,MATCH(ROW()-6,$Q$7:$Q$60000,0))*1,"")</f>
        <v/>
      </c>
      <c r="U643">
        <f>IFERROR(INDEX($C$7:$C$60000,MATCH(ROW()-6,$Q$7:$Q$60000,0))*1,"")</f>
        <v/>
      </c>
      <c r="V643">
        <f>IFERROR(INDEX($D$7:$D$60000,MATCH(ROW()-6,$Q$7:$Q$60000,0))*1,"")</f>
        <v/>
      </c>
      <c r="W643">
        <f>IFERROR(INDEX($E$7:$E$60000,MATCH(ROW()-6,$Q$7:$Q$60000,0))*1,"")</f>
        <v/>
      </c>
      <c r="X643">
        <f>IFERROR(INDEX($F$7:$F$60000,MATCH(ROW()-6,$Q$7:$Q$60000,0))*1,"")</f>
        <v/>
      </c>
      <c r="Y643">
        <f>IFERROR(INDEX($G$7:$G$60000,MATCH(ROW()-6,$Q$7:$Q$60000,0))*1,"")</f>
        <v/>
      </c>
      <c r="Z643">
        <f>IFERROR(INDEX($H$7:$H$60000,MATCH(ROW()-6,$Q$7:$Q$60000,0))*1,"")</f>
        <v/>
      </c>
      <c r="AA643">
        <f>IFERROR(INDEX($I$7:$I$60000,MATCH(ROW()-6,$Q$7:$Q$60000,0))*1,"")</f>
        <v/>
      </c>
      <c r="AB643">
        <f>IFERROR(INDEX($J$7:$J$60000,MATCH(ROW()-6,$Q$7:$Q$60000,0))*1,"")</f>
        <v/>
      </c>
      <c r="AC643">
        <f>IFERROR(INDEX($K$7:$K$60000,MATCH(ROW()-6,$Q$7:$Q$60000,0))*1,"")</f>
        <v/>
      </c>
      <c r="AF643" s="9">
        <f>IF(OR($S643="",$S642=""),"",IF($B$5="diff",($T643-$T642),LN($T643/$T642)))</f>
        <v/>
      </c>
      <c r="AG643" s="9">
        <f>IF(OR($S643="",$S642=""),"",IF($C$5="diff",(U643-U642),LN(U643/U642)))</f>
        <v/>
      </c>
      <c r="AH643" s="9">
        <f>IF(OR($S643="",$S642=""),"",IF($D$5="diff",(V643-V642),LN(V643/V642)))</f>
        <v/>
      </c>
      <c r="AI643" s="9">
        <f>IF(OR($S643="",$S642=""),"",IF($E$5="diff",(W643-W642),LN(W643/W642)))</f>
        <v/>
      </c>
      <c r="AJ643" s="9">
        <f>IF(OR($S643="",$S642=""),"",IF($F$5="diff",(X643-X642),LN(X643/X642)))</f>
        <v/>
      </c>
      <c r="AK643" s="9">
        <f>IF(OR($S643="",$S642=""),"",IF($G$5="diff",(Y643-Y642),LN(Y643/Y642)))</f>
        <v/>
      </c>
      <c r="AL643" s="9">
        <f>IF(OR($S643="",$S642=""),"",IF($H$5="diff",(Z643-Z642),LN(Z643/Z642)))</f>
        <v/>
      </c>
      <c r="AM643" s="9">
        <f>IF(OR($S643="",$S642=""),"",IF($I$5="diff",(AA643-AA642),LN(AA643/AA642)))</f>
        <v/>
      </c>
      <c r="AN643" s="9">
        <f>IF(OR($S643="",$S642=""),"",IF($J$5="diff",(AB643-AB642),LN(AB643/AB642)))</f>
        <v/>
      </c>
      <c r="AO643" s="9">
        <f>IF(OR($S643="",$S642=""),"",IF($K$5="diff",(AC643-AC642),LN(AC643/AC642)))</f>
        <v/>
      </c>
      <c r="AR643" s="9">
        <f>IF($AF643="","",$AU$13+$AU$4*AG643+$AU$5*AH643+$AU$6*AI643+$AU$7*AJ643+$AU$8*AK643+$AU$9*AL643+$AU$10*AM643+$AU$11*AN643+$AU$12*AO643)</f>
        <v/>
      </c>
      <c r="AY643" s="10">
        <f>IF(AND((ROW()-7)&gt;=$Q$5,(ROW()-6)&lt;=$Q$3),INDEX(LINEST(OFFSET(AF643,1-$Q$5,0,$Q$5,1),OFFSET(AG643,1-$Q$5,0,$Q$5,9),TRUE,TRUE),1,10)*$Q$4,"")</f>
        <v/>
      </c>
      <c r="AZ643" s="9">
        <f>IF(AND((ROW()-7)&gt;=$Q$5,(ROW()-6)&lt;=$Q$3),INDEX(LINEST(OFFSET(AF643,1-$Q$5,0,$Q$5,1),OFFSET(AG643,1-$Q$5,0,$Q$5,9),TRUE,TRUE),1,9),"")</f>
        <v/>
      </c>
      <c r="BA643" s="9">
        <f>IF(AND((ROW()-7)&gt;=$Q$5,(ROW()-6)&lt;=$Q$3),INDEX(LINEST(OFFSET(AF643,1-$Q$5,0,$Q$5,1),OFFSET(AG643,1-$Q$5,0,$Q$5,9),TRUE,TRUE),1,8),"")</f>
        <v/>
      </c>
      <c r="BB643" s="9">
        <f>IF(AND((ROW()-7)&gt;=$Q$5,(ROW()-6)&lt;=$Q$3),INDEX(LINEST(OFFSET(AF643,1-$Q$5,0,$Q$5,1),OFFSET(AG643,1-$Q$5,0,$Q$5,9),TRUE,TRUE),1,7),"")</f>
        <v/>
      </c>
      <c r="BC643" s="9">
        <f>IF(AND((ROW()-7)&gt;=$Q$5,(ROW()-6)&lt;=$Q$3),INDEX(LINEST(OFFSET(AF643,1-$Q$5,0,$Q$5,1),OFFSET(AG643,1-$Q$5,0,$Q$5,9),TRUE,TRUE),1,6),"")</f>
        <v/>
      </c>
      <c r="BD643" s="9">
        <f>IF(AND((ROW()-7)&gt;=$Q$5,(ROW()-6)&lt;=$Q$3),INDEX(LINEST(OFFSET(AF643,1-$Q$5,0,$Q$5,1),OFFSET(AG643,1-$Q$5,0,$Q$5,9),TRUE,TRUE),1,5),"")</f>
        <v/>
      </c>
      <c r="BE643" s="9">
        <f>IF(AND((ROW()-7)&gt;=$Q$5,(ROW()-6)&lt;=$Q$3),INDEX(LINEST(OFFSET(AF643,1-$Q$5,0,$Q$5,1),OFFSET(AG643,1-$Q$5,0,$Q$5,9),TRUE,TRUE),1,4),"")</f>
        <v/>
      </c>
      <c r="BF643" s="9">
        <f>IF(AND((ROW()-7)&gt;=$Q$5,(ROW()-6)&lt;=$Q$3),INDEX(LINEST(OFFSET(AF643,1-$Q$5,0,$Q$5,1),OFFSET(AG643,1-$Q$5,0,$Q$5,9),TRUE,TRUE),1,3),"")</f>
        <v/>
      </c>
      <c r="BG643" s="9">
        <f>IF(AND((ROW()-7)&gt;=$Q$5,(ROW()-6)&lt;=$Q$3),INDEX(LINEST(OFFSET(AF643,1-$Q$5,0,$Q$5,1),OFFSET(AG643,1-$Q$5,0,$Q$5,9),TRUE,TRUE),1,2),"")</f>
        <v/>
      </c>
      <c r="BH643" s="9">
        <f>IF(AND((ROW()-7)&gt;=$Q$5,(ROW()-6)&lt;=$Q$3),INDEX(LINEST(OFFSET(AF643,1-$Q$5,0,$Q$5,1),OFFSET(AG643,1-$Q$5,0,$Q$5,9),TRUE,TRUE),1,1),"")</f>
        <v/>
      </c>
      <c r="BI643" s="10">
        <f>IF(AND((ROW()-7)&gt;=$Q$5,(ROW()-6)&lt;=$Q$3),INDEX(LINEST(OFFSET(AF643,1-$Q$5,0,$Q$5,1),OFFSET(AG643,1-$Q$5,0,$Q$5,9),TRUE,TRUE),3,1),"")</f>
        <v/>
      </c>
      <c r="BL643" s="9">
        <f>IF(AND((ROW()-6)&lt;=$Q$3,ISNUMBER(AY642)),AY642/$Q$4+AZ642*AG643+BA642*AH643+BB642*AI643+BC642*AJ643+BD642*AK643+BE642*AL643+BF642*AM643+BG642*AN643+BH642*AO643,"")</f>
        <v/>
      </c>
      <c r="BM643">
        <f>IF(ISNUMBER(BL643),AVERAGE(OFFSET(AF642,1-$Q$5,0,$Q$5,1)),"")</f>
        <v/>
      </c>
      <c r="BN643">
        <f>IF(ISNUMBER(BL643),(AF643-BL643)^2,"")</f>
        <v/>
      </c>
      <c r="BO643">
        <f>IF(ISNUMBER(BL643),AF643^2,"")</f>
        <v/>
      </c>
      <c r="BP643">
        <f>IF(ISNUMBER(BL643),(AF643-BM643)^2,"")</f>
        <v/>
      </c>
    </row>
    <row r="644">
      <c r="O644">
        <f>IF($R644="","",IF($Q$1="Weekly",INT(($R644-2)/7),IF($Q$1="Quarterly",YEAR($R644)*4+ROUNDUP(MONTH($R644)/3),YEAR($R644)*12+MONTH($R644))))</f>
        <v/>
      </c>
      <c r="P644">
        <f>IF($R644="","",IF($R645="",1,IF($O644&lt;&gt;$O645,1,0)))</f>
        <v/>
      </c>
      <c r="Q644">
        <f>IF($P644=1,SUM($P$7:$P644),"")</f>
        <v/>
      </c>
      <c r="R644">
        <f>IF($A644="","",IF(ISNUMBER($A644),$A644,IFERROR(DATEVALUE($A644),NA())))</f>
        <v/>
      </c>
      <c r="S644" s="7">
        <f>IFERROR(INDEX($R$7:$R$60000,MATCH(ROW()-6,$Q$7:$Q$60000,0)),"")</f>
        <v/>
      </c>
      <c r="T644">
        <f>IFERROR(INDEX($B$7:$B$60000,MATCH(ROW()-6,$Q$7:$Q$60000,0))*1,"")</f>
        <v/>
      </c>
      <c r="U644">
        <f>IFERROR(INDEX($C$7:$C$60000,MATCH(ROW()-6,$Q$7:$Q$60000,0))*1,"")</f>
        <v/>
      </c>
      <c r="V644">
        <f>IFERROR(INDEX($D$7:$D$60000,MATCH(ROW()-6,$Q$7:$Q$60000,0))*1,"")</f>
        <v/>
      </c>
      <c r="W644">
        <f>IFERROR(INDEX($E$7:$E$60000,MATCH(ROW()-6,$Q$7:$Q$60000,0))*1,"")</f>
        <v/>
      </c>
      <c r="X644">
        <f>IFERROR(INDEX($F$7:$F$60000,MATCH(ROW()-6,$Q$7:$Q$60000,0))*1,"")</f>
        <v/>
      </c>
      <c r="Y644">
        <f>IFERROR(INDEX($G$7:$G$60000,MATCH(ROW()-6,$Q$7:$Q$60000,0))*1,"")</f>
        <v/>
      </c>
      <c r="Z644">
        <f>IFERROR(INDEX($H$7:$H$60000,MATCH(ROW()-6,$Q$7:$Q$60000,0))*1,"")</f>
        <v/>
      </c>
      <c r="AA644">
        <f>IFERROR(INDEX($I$7:$I$60000,MATCH(ROW()-6,$Q$7:$Q$60000,0))*1,"")</f>
        <v/>
      </c>
      <c r="AB644">
        <f>IFERROR(INDEX($J$7:$J$60000,MATCH(ROW()-6,$Q$7:$Q$60000,0))*1,"")</f>
        <v/>
      </c>
      <c r="AC644">
        <f>IFERROR(INDEX($K$7:$K$60000,MATCH(ROW()-6,$Q$7:$Q$60000,0))*1,"")</f>
        <v/>
      </c>
      <c r="AF644" s="9">
        <f>IF(OR($S644="",$S643=""),"",IF($B$5="diff",($T644-$T643),LN($T644/$T643)))</f>
        <v/>
      </c>
      <c r="AG644" s="9">
        <f>IF(OR($S644="",$S643=""),"",IF($C$5="diff",(U644-U643),LN(U644/U643)))</f>
        <v/>
      </c>
      <c r="AH644" s="9">
        <f>IF(OR($S644="",$S643=""),"",IF($D$5="diff",(V644-V643),LN(V644/V643)))</f>
        <v/>
      </c>
      <c r="AI644" s="9">
        <f>IF(OR($S644="",$S643=""),"",IF($E$5="diff",(W644-W643),LN(W644/W643)))</f>
        <v/>
      </c>
      <c r="AJ644" s="9">
        <f>IF(OR($S644="",$S643=""),"",IF($F$5="diff",(X644-X643),LN(X644/X643)))</f>
        <v/>
      </c>
      <c r="AK644" s="9">
        <f>IF(OR($S644="",$S643=""),"",IF($G$5="diff",(Y644-Y643),LN(Y644/Y643)))</f>
        <v/>
      </c>
      <c r="AL644" s="9">
        <f>IF(OR($S644="",$S643=""),"",IF($H$5="diff",(Z644-Z643),LN(Z644/Z643)))</f>
        <v/>
      </c>
      <c r="AM644" s="9">
        <f>IF(OR($S644="",$S643=""),"",IF($I$5="diff",(AA644-AA643),LN(AA644/AA643)))</f>
        <v/>
      </c>
      <c r="AN644" s="9">
        <f>IF(OR($S644="",$S643=""),"",IF($J$5="diff",(AB644-AB643),LN(AB644/AB643)))</f>
        <v/>
      </c>
      <c r="AO644" s="9">
        <f>IF(OR($S644="",$S643=""),"",IF($K$5="diff",(AC644-AC643),LN(AC644/AC643)))</f>
        <v/>
      </c>
      <c r="AR644" s="9">
        <f>IF($AF644="","",$AU$13+$AU$4*AG644+$AU$5*AH644+$AU$6*AI644+$AU$7*AJ644+$AU$8*AK644+$AU$9*AL644+$AU$10*AM644+$AU$11*AN644+$AU$12*AO644)</f>
        <v/>
      </c>
      <c r="AY644" s="10">
        <f>IF(AND((ROW()-7)&gt;=$Q$5,(ROW()-6)&lt;=$Q$3),INDEX(LINEST(OFFSET(AF644,1-$Q$5,0,$Q$5,1),OFFSET(AG644,1-$Q$5,0,$Q$5,9),TRUE,TRUE),1,10)*$Q$4,"")</f>
        <v/>
      </c>
      <c r="AZ644" s="9">
        <f>IF(AND((ROW()-7)&gt;=$Q$5,(ROW()-6)&lt;=$Q$3),INDEX(LINEST(OFFSET(AF644,1-$Q$5,0,$Q$5,1),OFFSET(AG644,1-$Q$5,0,$Q$5,9),TRUE,TRUE),1,9),"")</f>
        <v/>
      </c>
      <c r="BA644" s="9">
        <f>IF(AND((ROW()-7)&gt;=$Q$5,(ROW()-6)&lt;=$Q$3),INDEX(LINEST(OFFSET(AF644,1-$Q$5,0,$Q$5,1),OFFSET(AG644,1-$Q$5,0,$Q$5,9),TRUE,TRUE),1,8),"")</f>
        <v/>
      </c>
      <c r="BB644" s="9">
        <f>IF(AND((ROW()-7)&gt;=$Q$5,(ROW()-6)&lt;=$Q$3),INDEX(LINEST(OFFSET(AF644,1-$Q$5,0,$Q$5,1),OFFSET(AG644,1-$Q$5,0,$Q$5,9),TRUE,TRUE),1,7),"")</f>
        <v/>
      </c>
      <c r="BC644" s="9">
        <f>IF(AND((ROW()-7)&gt;=$Q$5,(ROW()-6)&lt;=$Q$3),INDEX(LINEST(OFFSET(AF644,1-$Q$5,0,$Q$5,1),OFFSET(AG644,1-$Q$5,0,$Q$5,9),TRUE,TRUE),1,6),"")</f>
        <v/>
      </c>
      <c r="BD644" s="9">
        <f>IF(AND((ROW()-7)&gt;=$Q$5,(ROW()-6)&lt;=$Q$3),INDEX(LINEST(OFFSET(AF644,1-$Q$5,0,$Q$5,1),OFFSET(AG644,1-$Q$5,0,$Q$5,9),TRUE,TRUE),1,5),"")</f>
        <v/>
      </c>
      <c r="BE644" s="9">
        <f>IF(AND((ROW()-7)&gt;=$Q$5,(ROW()-6)&lt;=$Q$3),INDEX(LINEST(OFFSET(AF644,1-$Q$5,0,$Q$5,1),OFFSET(AG644,1-$Q$5,0,$Q$5,9),TRUE,TRUE),1,4),"")</f>
        <v/>
      </c>
      <c r="BF644" s="9">
        <f>IF(AND((ROW()-7)&gt;=$Q$5,(ROW()-6)&lt;=$Q$3),INDEX(LINEST(OFFSET(AF644,1-$Q$5,0,$Q$5,1),OFFSET(AG644,1-$Q$5,0,$Q$5,9),TRUE,TRUE),1,3),"")</f>
        <v/>
      </c>
      <c r="BG644" s="9">
        <f>IF(AND((ROW()-7)&gt;=$Q$5,(ROW()-6)&lt;=$Q$3),INDEX(LINEST(OFFSET(AF644,1-$Q$5,0,$Q$5,1),OFFSET(AG644,1-$Q$5,0,$Q$5,9),TRUE,TRUE),1,2),"")</f>
        <v/>
      </c>
      <c r="BH644" s="9">
        <f>IF(AND((ROW()-7)&gt;=$Q$5,(ROW()-6)&lt;=$Q$3),INDEX(LINEST(OFFSET(AF644,1-$Q$5,0,$Q$5,1),OFFSET(AG644,1-$Q$5,0,$Q$5,9),TRUE,TRUE),1,1),"")</f>
        <v/>
      </c>
      <c r="BI644" s="10">
        <f>IF(AND((ROW()-7)&gt;=$Q$5,(ROW()-6)&lt;=$Q$3),INDEX(LINEST(OFFSET(AF644,1-$Q$5,0,$Q$5,1),OFFSET(AG644,1-$Q$5,0,$Q$5,9),TRUE,TRUE),3,1),"")</f>
        <v/>
      </c>
      <c r="BL644" s="9">
        <f>IF(AND((ROW()-6)&lt;=$Q$3,ISNUMBER(AY643)),AY643/$Q$4+AZ643*AG644+BA643*AH644+BB643*AI644+BC643*AJ644+BD643*AK644+BE643*AL644+BF643*AM644+BG643*AN644+BH643*AO644,"")</f>
        <v/>
      </c>
      <c r="BM644">
        <f>IF(ISNUMBER(BL644),AVERAGE(OFFSET(AF643,1-$Q$5,0,$Q$5,1)),"")</f>
        <v/>
      </c>
      <c r="BN644">
        <f>IF(ISNUMBER(BL644),(AF644-BL644)^2,"")</f>
        <v/>
      </c>
      <c r="BO644">
        <f>IF(ISNUMBER(BL644),AF644^2,"")</f>
        <v/>
      </c>
      <c r="BP644">
        <f>IF(ISNUMBER(BL644),(AF644-BM644)^2,"")</f>
        <v/>
      </c>
    </row>
    <row r="645">
      <c r="O645">
        <f>IF($R645="","",IF($Q$1="Weekly",INT(($R645-2)/7),IF($Q$1="Quarterly",YEAR($R645)*4+ROUNDUP(MONTH($R645)/3),YEAR($R645)*12+MONTH($R645))))</f>
        <v/>
      </c>
      <c r="P645">
        <f>IF($R645="","",IF($R646="",1,IF($O645&lt;&gt;$O646,1,0)))</f>
        <v/>
      </c>
      <c r="Q645">
        <f>IF($P645=1,SUM($P$7:$P645),"")</f>
        <v/>
      </c>
      <c r="R645">
        <f>IF($A645="","",IF(ISNUMBER($A645),$A645,IFERROR(DATEVALUE($A645),NA())))</f>
        <v/>
      </c>
      <c r="S645" s="7">
        <f>IFERROR(INDEX($R$7:$R$60000,MATCH(ROW()-6,$Q$7:$Q$60000,0)),"")</f>
        <v/>
      </c>
      <c r="T645">
        <f>IFERROR(INDEX($B$7:$B$60000,MATCH(ROW()-6,$Q$7:$Q$60000,0))*1,"")</f>
        <v/>
      </c>
      <c r="U645">
        <f>IFERROR(INDEX($C$7:$C$60000,MATCH(ROW()-6,$Q$7:$Q$60000,0))*1,"")</f>
        <v/>
      </c>
      <c r="V645">
        <f>IFERROR(INDEX($D$7:$D$60000,MATCH(ROW()-6,$Q$7:$Q$60000,0))*1,"")</f>
        <v/>
      </c>
      <c r="W645">
        <f>IFERROR(INDEX($E$7:$E$60000,MATCH(ROW()-6,$Q$7:$Q$60000,0))*1,"")</f>
        <v/>
      </c>
      <c r="X645">
        <f>IFERROR(INDEX($F$7:$F$60000,MATCH(ROW()-6,$Q$7:$Q$60000,0))*1,"")</f>
        <v/>
      </c>
      <c r="Y645">
        <f>IFERROR(INDEX($G$7:$G$60000,MATCH(ROW()-6,$Q$7:$Q$60000,0))*1,"")</f>
        <v/>
      </c>
      <c r="Z645">
        <f>IFERROR(INDEX($H$7:$H$60000,MATCH(ROW()-6,$Q$7:$Q$60000,0))*1,"")</f>
        <v/>
      </c>
      <c r="AA645">
        <f>IFERROR(INDEX($I$7:$I$60000,MATCH(ROW()-6,$Q$7:$Q$60000,0))*1,"")</f>
        <v/>
      </c>
      <c r="AB645">
        <f>IFERROR(INDEX($J$7:$J$60000,MATCH(ROW()-6,$Q$7:$Q$60000,0))*1,"")</f>
        <v/>
      </c>
      <c r="AC645">
        <f>IFERROR(INDEX($K$7:$K$60000,MATCH(ROW()-6,$Q$7:$Q$60000,0))*1,"")</f>
        <v/>
      </c>
      <c r="AF645" s="9">
        <f>IF(OR($S645="",$S644=""),"",IF($B$5="diff",($T645-$T644),LN($T645/$T644)))</f>
        <v/>
      </c>
      <c r="AG645" s="9">
        <f>IF(OR($S645="",$S644=""),"",IF($C$5="diff",(U645-U644),LN(U645/U644)))</f>
        <v/>
      </c>
      <c r="AH645" s="9">
        <f>IF(OR($S645="",$S644=""),"",IF($D$5="diff",(V645-V644),LN(V645/V644)))</f>
        <v/>
      </c>
      <c r="AI645" s="9">
        <f>IF(OR($S645="",$S644=""),"",IF($E$5="diff",(W645-W644),LN(W645/W644)))</f>
        <v/>
      </c>
      <c r="AJ645" s="9">
        <f>IF(OR($S645="",$S644=""),"",IF($F$5="diff",(X645-X644),LN(X645/X644)))</f>
        <v/>
      </c>
      <c r="AK645" s="9">
        <f>IF(OR($S645="",$S644=""),"",IF($G$5="diff",(Y645-Y644),LN(Y645/Y644)))</f>
        <v/>
      </c>
      <c r="AL645" s="9">
        <f>IF(OR($S645="",$S644=""),"",IF($H$5="diff",(Z645-Z644),LN(Z645/Z644)))</f>
        <v/>
      </c>
      <c r="AM645" s="9">
        <f>IF(OR($S645="",$S644=""),"",IF($I$5="diff",(AA645-AA644),LN(AA645/AA644)))</f>
        <v/>
      </c>
      <c r="AN645" s="9">
        <f>IF(OR($S645="",$S644=""),"",IF($J$5="diff",(AB645-AB644),LN(AB645/AB644)))</f>
        <v/>
      </c>
      <c r="AO645" s="9">
        <f>IF(OR($S645="",$S644=""),"",IF($K$5="diff",(AC645-AC644),LN(AC645/AC644)))</f>
        <v/>
      </c>
      <c r="AR645" s="9">
        <f>IF($AF645="","",$AU$13+$AU$4*AG645+$AU$5*AH645+$AU$6*AI645+$AU$7*AJ645+$AU$8*AK645+$AU$9*AL645+$AU$10*AM645+$AU$11*AN645+$AU$12*AO645)</f>
        <v/>
      </c>
      <c r="AY645" s="10">
        <f>IF(AND((ROW()-7)&gt;=$Q$5,(ROW()-6)&lt;=$Q$3),INDEX(LINEST(OFFSET(AF645,1-$Q$5,0,$Q$5,1),OFFSET(AG645,1-$Q$5,0,$Q$5,9),TRUE,TRUE),1,10)*$Q$4,"")</f>
        <v/>
      </c>
      <c r="AZ645" s="9">
        <f>IF(AND((ROW()-7)&gt;=$Q$5,(ROW()-6)&lt;=$Q$3),INDEX(LINEST(OFFSET(AF645,1-$Q$5,0,$Q$5,1),OFFSET(AG645,1-$Q$5,0,$Q$5,9),TRUE,TRUE),1,9),"")</f>
        <v/>
      </c>
      <c r="BA645" s="9">
        <f>IF(AND((ROW()-7)&gt;=$Q$5,(ROW()-6)&lt;=$Q$3),INDEX(LINEST(OFFSET(AF645,1-$Q$5,0,$Q$5,1),OFFSET(AG645,1-$Q$5,0,$Q$5,9),TRUE,TRUE),1,8),"")</f>
        <v/>
      </c>
      <c r="BB645" s="9">
        <f>IF(AND((ROW()-7)&gt;=$Q$5,(ROW()-6)&lt;=$Q$3),INDEX(LINEST(OFFSET(AF645,1-$Q$5,0,$Q$5,1),OFFSET(AG645,1-$Q$5,0,$Q$5,9),TRUE,TRUE),1,7),"")</f>
        <v/>
      </c>
      <c r="BC645" s="9">
        <f>IF(AND((ROW()-7)&gt;=$Q$5,(ROW()-6)&lt;=$Q$3),INDEX(LINEST(OFFSET(AF645,1-$Q$5,0,$Q$5,1),OFFSET(AG645,1-$Q$5,0,$Q$5,9),TRUE,TRUE),1,6),"")</f>
        <v/>
      </c>
      <c r="BD645" s="9">
        <f>IF(AND((ROW()-7)&gt;=$Q$5,(ROW()-6)&lt;=$Q$3),INDEX(LINEST(OFFSET(AF645,1-$Q$5,0,$Q$5,1),OFFSET(AG645,1-$Q$5,0,$Q$5,9),TRUE,TRUE),1,5),"")</f>
        <v/>
      </c>
      <c r="BE645" s="9">
        <f>IF(AND((ROW()-7)&gt;=$Q$5,(ROW()-6)&lt;=$Q$3),INDEX(LINEST(OFFSET(AF645,1-$Q$5,0,$Q$5,1),OFFSET(AG645,1-$Q$5,0,$Q$5,9),TRUE,TRUE),1,4),"")</f>
        <v/>
      </c>
      <c r="BF645" s="9">
        <f>IF(AND((ROW()-7)&gt;=$Q$5,(ROW()-6)&lt;=$Q$3),INDEX(LINEST(OFFSET(AF645,1-$Q$5,0,$Q$5,1),OFFSET(AG645,1-$Q$5,0,$Q$5,9),TRUE,TRUE),1,3),"")</f>
        <v/>
      </c>
      <c r="BG645" s="9">
        <f>IF(AND((ROW()-7)&gt;=$Q$5,(ROW()-6)&lt;=$Q$3),INDEX(LINEST(OFFSET(AF645,1-$Q$5,0,$Q$5,1),OFFSET(AG645,1-$Q$5,0,$Q$5,9),TRUE,TRUE),1,2),"")</f>
        <v/>
      </c>
      <c r="BH645" s="9">
        <f>IF(AND((ROW()-7)&gt;=$Q$5,(ROW()-6)&lt;=$Q$3),INDEX(LINEST(OFFSET(AF645,1-$Q$5,0,$Q$5,1),OFFSET(AG645,1-$Q$5,0,$Q$5,9),TRUE,TRUE),1,1),"")</f>
        <v/>
      </c>
      <c r="BI645" s="10">
        <f>IF(AND((ROW()-7)&gt;=$Q$5,(ROW()-6)&lt;=$Q$3),INDEX(LINEST(OFFSET(AF645,1-$Q$5,0,$Q$5,1),OFFSET(AG645,1-$Q$5,0,$Q$5,9),TRUE,TRUE),3,1),"")</f>
        <v/>
      </c>
      <c r="BL645" s="9">
        <f>IF(AND((ROW()-6)&lt;=$Q$3,ISNUMBER(AY644)),AY644/$Q$4+AZ644*AG645+BA644*AH645+BB644*AI645+BC644*AJ645+BD644*AK645+BE644*AL645+BF644*AM645+BG644*AN645+BH644*AO645,"")</f>
        <v/>
      </c>
      <c r="BM645">
        <f>IF(ISNUMBER(BL645),AVERAGE(OFFSET(AF644,1-$Q$5,0,$Q$5,1)),"")</f>
        <v/>
      </c>
      <c r="BN645">
        <f>IF(ISNUMBER(BL645),(AF645-BL645)^2,"")</f>
        <v/>
      </c>
      <c r="BO645">
        <f>IF(ISNUMBER(BL645),AF645^2,"")</f>
        <v/>
      </c>
      <c r="BP645">
        <f>IF(ISNUMBER(BL645),(AF645-BM645)^2,"")</f>
        <v/>
      </c>
    </row>
    <row r="646">
      <c r="O646">
        <f>IF($R646="","",IF($Q$1="Weekly",INT(($R646-2)/7),IF($Q$1="Quarterly",YEAR($R646)*4+ROUNDUP(MONTH($R646)/3),YEAR($R646)*12+MONTH($R646))))</f>
        <v/>
      </c>
      <c r="P646">
        <f>IF($R646="","",IF($R647="",1,IF($O646&lt;&gt;$O647,1,0)))</f>
        <v/>
      </c>
      <c r="Q646">
        <f>IF($P646=1,SUM($P$7:$P646),"")</f>
        <v/>
      </c>
      <c r="R646">
        <f>IF($A646="","",IF(ISNUMBER($A646),$A646,IFERROR(DATEVALUE($A646),NA())))</f>
        <v/>
      </c>
      <c r="S646" s="7">
        <f>IFERROR(INDEX($R$7:$R$60000,MATCH(ROW()-6,$Q$7:$Q$60000,0)),"")</f>
        <v/>
      </c>
      <c r="T646">
        <f>IFERROR(INDEX($B$7:$B$60000,MATCH(ROW()-6,$Q$7:$Q$60000,0))*1,"")</f>
        <v/>
      </c>
      <c r="U646">
        <f>IFERROR(INDEX($C$7:$C$60000,MATCH(ROW()-6,$Q$7:$Q$60000,0))*1,"")</f>
        <v/>
      </c>
      <c r="V646">
        <f>IFERROR(INDEX($D$7:$D$60000,MATCH(ROW()-6,$Q$7:$Q$60000,0))*1,"")</f>
        <v/>
      </c>
      <c r="W646">
        <f>IFERROR(INDEX($E$7:$E$60000,MATCH(ROW()-6,$Q$7:$Q$60000,0))*1,"")</f>
        <v/>
      </c>
      <c r="X646">
        <f>IFERROR(INDEX($F$7:$F$60000,MATCH(ROW()-6,$Q$7:$Q$60000,0))*1,"")</f>
        <v/>
      </c>
      <c r="Y646">
        <f>IFERROR(INDEX($G$7:$G$60000,MATCH(ROW()-6,$Q$7:$Q$60000,0))*1,"")</f>
        <v/>
      </c>
      <c r="Z646">
        <f>IFERROR(INDEX($H$7:$H$60000,MATCH(ROW()-6,$Q$7:$Q$60000,0))*1,"")</f>
        <v/>
      </c>
      <c r="AA646">
        <f>IFERROR(INDEX($I$7:$I$60000,MATCH(ROW()-6,$Q$7:$Q$60000,0))*1,"")</f>
        <v/>
      </c>
      <c r="AB646">
        <f>IFERROR(INDEX($J$7:$J$60000,MATCH(ROW()-6,$Q$7:$Q$60000,0))*1,"")</f>
        <v/>
      </c>
      <c r="AC646">
        <f>IFERROR(INDEX($K$7:$K$60000,MATCH(ROW()-6,$Q$7:$Q$60000,0))*1,"")</f>
        <v/>
      </c>
      <c r="AF646" s="9">
        <f>IF(OR($S646="",$S645=""),"",IF($B$5="diff",($T646-$T645),LN($T646/$T645)))</f>
        <v/>
      </c>
      <c r="AG646" s="9">
        <f>IF(OR($S646="",$S645=""),"",IF($C$5="diff",(U646-U645),LN(U646/U645)))</f>
        <v/>
      </c>
      <c r="AH646" s="9">
        <f>IF(OR($S646="",$S645=""),"",IF($D$5="diff",(V646-V645),LN(V646/V645)))</f>
        <v/>
      </c>
      <c r="AI646" s="9">
        <f>IF(OR($S646="",$S645=""),"",IF($E$5="diff",(W646-W645),LN(W646/W645)))</f>
        <v/>
      </c>
      <c r="AJ646" s="9">
        <f>IF(OR($S646="",$S645=""),"",IF($F$5="diff",(X646-X645),LN(X646/X645)))</f>
        <v/>
      </c>
      <c r="AK646" s="9">
        <f>IF(OR($S646="",$S645=""),"",IF($G$5="diff",(Y646-Y645),LN(Y646/Y645)))</f>
        <v/>
      </c>
      <c r="AL646" s="9">
        <f>IF(OR($S646="",$S645=""),"",IF($H$5="diff",(Z646-Z645),LN(Z646/Z645)))</f>
        <v/>
      </c>
      <c r="AM646" s="9">
        <f>IF(OR($S646="",$S645=""),"",IF($I$5="diff",(AA646-AA645),LN(AA646/AA645)))</f>
        <v/>
      </c>
      <c r="AN646" s="9">
        <f>IF(OR($S646="",$S645=""),"",IF($J$5="diff",(AB646-AB645),LN(AB646/AB645)))</f>
        <v/>
      </c>
      <c r="AO646" s="9">
        <f>IF(OR($S646="",$S645=""),"",IF($K$5="diff",(AC646-AC645),LN(AC646/AC645)))</f>
        <v/>
      </c>
      <c r="AR646" s="9">
        <f>IF($AF646="","",$AU$13+$AU$4*AG646+$AU$5*AH646+$AU$6*AI646+$AU$7*AJ646+$AU$8*AK646+$AU$9*AL646+$AU$10*AM646+$AU$11*AN646+$AU$12*AO646)</f>
        <v/>
      </c>
      <c r="AY646" s="10">
        <f>IF(AND((ROW()-7)&gt;=$Q$5,(ROW()-6)&lt;=$Q$3),INDEX(LINEST(OFFSET(AF646,1-$Q$5,0,$Q$5,1),OFFSET(AG646,1-$Q$5,0,$Q$5,9),TRUE,TRUE),1,10)*$Q$4,"")</f>
        <v/>
      </c>
      <c r="AZ646" s="9">
        <f>IF(AND((ROW()-7)&gt;=$Q$5,(ROW()-6)&lt;=$Q$3),INDEX(LINEST(OFFSET(AF646,1-$Q$5,0,$Q$5,1),OFFSET(AG646,1-$Q$5,0,$Q$5,9),TRUE,TRUE),1,9),"")</f>
        <v/>
      </c>
      <c r="BA646" s="9">
        <f>IF(AND((ROW()-7)&gt;=$Q$5,(ROW()-6)&lt;=$Q$3),INDEX(LINEST(OFFSET(AF646,1-$Q$5,0,$Q$5,1),OFFSET(AG646,1-$Q$5,0,$Q$5,9),TRUE,TRUE),1,8),"")</f>
        <v/>
      </c>
      <c r="BB646" s="9">
        <f>IF(AND((ROW()-7)&gt;=$Q$5,(ROW()-6)&lt;=$Q$3),INDEX(LINEST(OFFSET(AF646,1-$Q$5,0,$Q$5,1),OFFSET(AG646,1-$Q$5,0,$Q$5,9),TRUE,TRUE),1,7),"")</f>
        <v/>
      </c>
      <c r="BC646" s="9">
        <f>IF(AND((ROW()-7)&gt;=$Q$5,(ROW()-6)&lt;=$Q$3),INDEX(LINEST(OFFSET(AF646,1-$Q$5,0,$Q$5,1),OFFSET(AG646,1-$Q$5,0,$Q$5,9),TRUE,TRUE),1,6),"")</f>
        <v/>
      </c>
      <c r="BD646" s="9">
        <f>IF(AND((ROW()-7)&gt;=$Q$5,(ROW()-6)&lt;=$Q$3),INDEX(LINEST(OFFSET(AF646,1-$Q$5,0,$Q$5,1),OFFSET(AG646,1-$Q$5,0,$Q$5,9),TRUE,TRUE),1,5),"")</f>
        <v/>
      </c>
      <c r="BE646" s="9">
        <f>IF(AND((ROW()-7)&gt;=$Q$5,(ROW()-6)&lt;=$Q$3),INDEX(LINEST(OFFSET(AF646,1-$Q$5,0,$Q$5,1),OFFSET(AG646,1-$Q$5,0,$Q$5,9),TRUE,TRUE),1,4),"")</f>
        <v/>
      </c>
      <c r="BF646" s="9">
        <f>IF(AND((ROW()-7)&gt;=$Q$5,(ROW()-6)&lt;=$Q$3),INDEX(LINEST(OFFSET(AF646,1-$Q$5,0,$Q$5,1),OFFSET(AG646,1-$Q$5,0,$Q$5,9),TRUE,TRUE),1,3),"")</f>
        <v/>
      </c>
      <c r="BG646" s="9">
        <f>IF(AND((ROW()-7)&gt;=$Q$5,(ROW()-6)&lt;=$Q$3),INDEX(LINEST(OFFSET(AF646,1-$Q$5,0,$Q$5,1),OFFSET(AG646,1-$Q$5,0,$Q$5,9),TRUE,TRUE),1,2),"")</f>
        <v/>
      </c>
      <c r="BH646" s="9">
        <f>IF(AND((ROW()-7)&gt;=$Q$5,(ROW()-6)&lt;=$Q$3),INDEX(LINEST(OFFSET(AF646,1-$Q$5,0,$Q$5,1),OFFSET(AG646,1-$Q$5,0,$Q$5,9),TRUE,TRUE),1,1),"")</f>
        <v/>
      </c>
      <c r="BI646" s="10">
        <f>IF(AND((ROW()-7)&gt;=$Q$5,(ROW()-6)&lt;=$Q$3),INDEX(LINEST(OFFSET(AF646,1-$Q$5,0,$Q$5,1),OFFSET(AG646,1-$Q$5,0,$Q$5,9),TRUE,TRUE),3,1),"")</f>
        <v/>
      </c>
      <c r="BL646" s="9">
        <f>IF(AND((ROW()-6)&lt;=$Q$3,ISNUMBER(AY645)),AY645/$Q$4+AZ645*AG646+BA645*AH646+BB645*AI646+BC645*AJ646+BD645*AK646+BE645*AL646+BF645*AM646+BG645*AN646+BH645*AO646,"")</f>
        <v/>
      </c>
      <c r="BM646">
        <f>IF(ISNUMBER(BL646),AVERAGE(OFFSET(AF645,1-$Q$5,0,$Q$5,1)),"")</f>
        <v/>
      </c>
      <c r="BN646">
        <f>IF(ISNUMBER(BL646),(AF646-BL646)^2,"")</f>
        <v/>
      </c>
      <c r="BO646">
        <f>IF(ISNUMBER(BL646),AF646^2,"")</f>
        <v/>
      </c>
      <c r="BP646">
        <f>IF(ISNUMBER(BL646),(AF646-BM646)^2,"")</f>
        <v/>
      </c>
    </row>
    <row r="647">
      <c r="O647">
        <f>IF($R647="","",IF($Q$1="Weekly",INT(($R647-2)/7),IF($Q$1="Quarterly",YEAR($R647)*4+ROUNDUP(MONTH($R647)/3),YEAR($R647)*12+MONTH($R647))))</f>
        <v/>
      </c>
      <c r="P647">
        <f>IF($R647="","",IF($R648="",1,IF($O647&lt;&gt;$O648,1,0)))</f>
        <v/>
      </c>
      <c r="Q647">
        <f>IF($P647=1,SUM($P$7:$P647),"")</f>
        <v/>
      </c>
      <c r="R647">
        <f>IF($A647="","",IF(ISNUMBER($A647),$A647,IFERROR(DATEVALUE($A647),NA())))</f>
        <v/>
      </c>
      <c r="S647" s="7">
        <f>IFERROR(INDEX($R$7:$R$60000,MATCH(ROW()-6,$Q$7:$Q$60000,0)),"")</f>
        <v/>
      </c>
      <c r="T647">
        <f>IFERROR(INDEX($B$7:$B$60000,MATCH(ROW()-6,$Q$7:$Q$60000,0))*1,"")</f>
        <v/>
      </c>
      <c r="U647">
        <f>IFERROR(INDEX($C$7:$C$60000,MATCH(ROW()-6,$Q$7:$Q$60000,0))*1,"")</f>
        <v/>
      </c>
      <c r="V647">
        <f>IFERROR(INDEX($D$7:$D$60000,MATCH(ROW()-6,$Q$7:$Q$60000,0))*1,"")</f>
        <v/>
      </c>
      <c r="W647">
        <f>IFERROR(INDEX($E$7:$E$60000,MATCH(ROW()-6,$Q$7:$Q$60000,0))*1,"")</f>
        <v/>
      </c>
      <c r="X647">
        <f>IFERROR(INDEX($F$7:$F$60000,MATCH(ROW()-6,$Q$7:$Q$60000,0))*1,"")</f>
        <v/>
      </c>
      <c r="Y647">
        <f>IFERROR(INDEX($G$7:$G$60000,MATCH(ROW()-6,$Q$7:$Q$60000,0))*1,"")</f>
        <v/>
      </c>
      <c r="Z647">
        <f>IFERROR(INDEX($H$7:$H$60000,MATCH(ROW()-6,$Q$7:$Q$60000,0))*1,"")</f>
        <v/>
      </c>
      <c r="AA647">
        <f>IFERROR(INDEX($I$7:$I$60000,MATCH(ROW()-6,$Q$7:$Q$60000,0))*1,"")</f>
        <v/>
      </c>
      <c r="AB647">
        <f>IFERROR(INDEX($J$7:$J$60000,MATCH(ROW()-6,$Q$7:$Q$60000,0))*1,"")</f>
        <v/>
      </c>
      <c r="AC647">
        <f>IFERROR(INDEX($K$7:$K$60000,MATCH(ROW()-6,$Q$7:$Q$60000,0))*1,"")</f>
        <v/>
      </c>
      <c r="AF647" s="9">
        <f>IF(OR($S647="",$S646=""),"",IF($B$5="diff",($T647-$T646),LN($T647/$T646)))</f>
        <v/>
      </c>
      <c r="AG647" s="9">
        <f>IF(OR($S647="",$S646=""),"",IF($C$5="diff",(U647-U646),LN(U647/U646)))</f>
        <v/>
      </c>
      <c r="AH647" s="9">
        <f>IF(OR($S647="",$S646=""),"",IF($D$5="diff",(V647-V646),LN(V647/V646)))</f>
        <v/>
      </c>
      <c r="AI647" s="9">
        <f>IF(OR($S647="",$S646=""),"",IF($E$5="diff",(W647-W646),LN(W647/W646)))</f>
        <v/>
      </c>
      <c r="AJ647" s="9">
        <f>IF(OR($S647="",$S646=""),"",IF($F$5="diff",(X647-X646),LN(X647/X646)))</f>
        <v/>
      </c>
      <c r="AK647" s="9">
        <f>IF(OR($S647="",$S646=""),"",IF($G$5="diff",(Y647-Y646),LN(Y647/Y646)))</f>
        <v/>
      </c>
      <c r="AL647" s="9">
        <f>IF(OR($S647="",$S646=""),"",IF($H$5="diff",(Z647-Z646),LN(Z647/Z646)))</f>
        <v/>
      </c>
      <c r="AM647" s="9">
        <f>IF(OR($S647="",$S646=""),"",IF($I$5="diff",(AA647-AA646),LN(AA647/AA646)))</f>
        <v/>
      </c>
      <c r="AN647" s="9">
        <f>IF(OR($S647="",$S646=""),"",IF($J$5="diff",(AB647-AB646),LN(AB647/AB646)))</f>
        <v/>
      </c>
      <c r="AO647" s="9">
        <f>IF(OR($S647="",$S646=""),"",IF($K$5="diff",(AC647-AC646),LN(AC647/AC646)))</f>
        <v/>
      </c>
      <c r="AR647" s="9">
        <f>IF($AF647="","",$AU$13+$AU$4*AG647+$AU$5*AH647+$AU$6*AI647+$AU$7*AJ647+$AU$8*AK647+$AU$9*AL647+$AU$10*AM647+$AU$11*AN647+$AU$12*AO647)</f>
        <v/>
      </c>
      <c r="AY647" s="10">
        <f>IF(AND((ROW()-7)&gt;=$Q$5,(ROW()-6)&lt;=$Q$3),INDEX(LINEST(OFFSET(AF647,1-$Q$5,0,$Q$5,1),OFFSET(AG647,1-$Q$5,0,$Q$5,9),TRUE,TRUE),1,10)*$Q$4,"")</f>
        <v/>
      </c>
      <c r="AZ647" s="9">
        <f>IF(AND((ROW()-7)&gt;=$Q$5,(ROW()-6)&lt;=$Q$3),INDEX(LINEST(OFFSET(AF647,1-$Q$5,0,$Q$5,1),OFFSET(AG647,1-$Q$5,0,$Q$5,9),TRUE,TRUE),1,9),"")</f>
        <v/>
      </c>
      <c r="BA647" s="9">
        <f>IF(AND((ROW()-7)&gt;=$Q$5,(ROW()-6)&lt;=$Q$3),INDEX(LINEST(OFFSET(AF647,1-$Q$5,0,$Q$5,1),OFFSET(AG647,1-$Q$5,0,$Q$5,9),TRUE,TRUE),1,8),"")</f>
        <v/>
      </c>
      <c r="BB647" s="9">
        <f>IF(AND((ROW()-7)&gt;=$Q$5,(ROW()-6)&lt;=$Q$3),INDEX(LINEST(OFFSET(AF647,1-$Q$5,0,$Q$5,1),OFFSET(AG647,1-$Q$5,0,$Q$5,9),TRUE,TRUE),1,7),"")</f>
        <v/>
      </c>
      <c r="BC647" s="9">
        <f>IF(AND((ROW()-7)&gt;=$Q$5,(ROW()-6)&lt;=$Q$3),INDEX(LINEST(OFFSET(AF647,1-$Q$5,0,$Q$5,1),OFFSET(AG647,1-$Q$5,0,$Q$5,9),TRUE,TRUE),1,6),"")</f>
        <v/>
      </c>
      <c r="BD647" s="9">
        <f>IF(AND((ROW()-7)&gt;=$Q$5,(ROW()-6)&lt;=$Q$3),INDEX(LINEST(OFFSET(AF647,1-$Q$5,0,$Q$5,1),OFFSET(AG647,1-$Q$5,0,$Q$5,9),TRUE,TRUE),1,5),"")</f>
        <v/>
      </c>
      <c r="BE647" s="9">
        <f>IF(AND((ROW()-7)&gt;=$Q$5,(ROW()-6)&lt;=$Q$3),INDEX(LINEST(OFFSET(AF647,1-$Q$5,0,$Q$5,1),OFFSET(AG647,1-$Q$5,0,$Q$5,9),TRUE,TRUE),1,4),"")</f>
        <v/>
      </c>
      <c r="BF647" s="9">
        <f>IF(AND((ROW()-7)&gt;=$Q$5,(ROW()-6)&lt;=$Q$3),INDEX(LINEST(OFFSET(AF647,1-$Q$5,0,$Q$5,1),OFFSET(AG647,1-$Q$5,0,$Q$5,9),TRUE,TRUE),1,3),"")</f>
        <v/>
      </c>
      <c r="BG647" s="9">
        <f>IF(AND((ROW()-7)&gt;=$Q$5,(ROW()-6)&lt;=$Q$3),INDEX(LINEST(OFFSET(AF647,1-$Q$5,0,$Q$5,1),OFFSET(AG647,1-$Q$5,0,$Q$5,9),TRUE,TRUE),1,2),"")</f>
        <v/>
      </c>
      <c r="BH647" s="9">
        <f>IF(AND((ROW()-7)&gt;=$Q$5,(ROW()-6)&lt;=$Q$3),INDEX(LINEST(OFFSET(AF647,1-$Q$5,0,$Q$5,1),OFFSET(AG647,1-$Q$5,0,$Q$5,9),TRUE,TRUE),1,1),"")</f>
        <v/>
      </c>
      <c r="BI647" s="10">
        <f>IF(AND((ROW()-7)&gt;=$Q$5,(ROW()-6)&lt;=$Q$3),INDEX(LINEST(OFFSET(AF647,1-$Q$5,0,$Q$5,1),OFFSET(AG647,1-$Q$5,0,$Q$5,9),TRUE,TRUE),3,1),"")</f>
        <v/>
      </c>
      <c r="BL647" s="9">
        <f>IF(AND((ROW()-6)&lt;=$Q$3,ISNUMBER(AY646)),AY646/$Q$4+AZ646*AG647+BA646*AH647+BB646*AI647+BC646*AJ647+BD646*AK647+BE646*AL647+BF646*AM647+BG646*AN647+BH646*AO647,"")</f>
        <v/>
      </c>
      <c r="BM647">
        <f>IF(ISNUMBER(BL647),AVERAGE(OFFSET(AF646,1-$Q$5,0,$Q$5,1)),"")</f>
        <v/>
      </c>
      <c r="BN647">
        <f>IF(ISNUMBER(BL647),(AF647-BL647)^2,"")</f>
        <v/>
      </c>
      <c r="BO647">
        <f>IF(ISNUMBER(BL647),AF647^2,"")</f>
        <v/>
      </c>
      <c r="BP647">
        <f>IF(ISNUMBER(BL647),(AF647-BM647)^2,"")</f>
        <v/>
      </c>
    </row>
    <row r="648">
      <c r="O648">
        <f>IF($R648="","",IF($Q$1="Weekly",INT(($R648-2)/7),IF($Q$1="Quarterly",YEAR($R648)*4+ROUNDUP(MONTH($R648)/3),YEAR($R648)*12+MONTH($R648))))</f>
        <v/>
      </c>
      <c r="P648">
        <f>IF($R648="","",IF($R649="",1,IF($O648&lt;&gt;$O649,1,0)))</f>
        <v/>
      </c>
      <c r="Q648">
        <f>IF($P648=1,SUM($P$7:$P648),"")</f>
        <v/>
      </c>
      <c r="R648">
        <f>IF($A648="","",IF(ISNUMBER($A648),$A648,IFERROR(DATEVALUE($A648),NA())))</f>
        <v/>
      </c>
      <c r="S648" s="7">
        <f>IFERROR(INDEX($R$7:$R$60000,MATCH(ROW()-6,$Q$7:$Q$60000,0)),"")</f>
        <v/>
      </c>
      <c r="T648">
        <f>IFERROR(INDEX($B$7:$B$60000,MATCH(ROW()-6,$Q$7:$Q$60000,0))*1,"")</f>
        <v/>
      </c>
      <c r="U648">
        <f>IFERROR(INDEX($C$7:$C$60000,MATCH(ROW()-6,$Q$7:$Q$60000,0))*1,"")</f>
        <v/>
      </c>
      <c r="V648">
        <f>IFERROR(INDEX($D$7:$D$60000,MATCH(ROW()-6,$Q$7:$Q$60000,0))*1,"")</f>
        <v/>
      </c>
      <c r="W648">
        <f>IFERROR(INDEX($E$7:$E$60000,MATCH(ROW()-6,$Q$7:$Q$60000,0))*1,"")</f>
        <v/>
      </c>
      <c r="X648">
        <f>IFERROR(INDEX($F$7:$F$60000,MATCH(ROW()-6,$Q$7:$Q$60000,0))*1,"")</f>
        <v/>
      </c>
      <c r="Y648">
        <f>IFERROR(INDEX($G$7:$G$60000,MATCH(ROW()-6,$Q$7:$Q$60000,0))*1,"")</f>
        <v/>
      </c>
      <c r="Z648">
        <f>IFERROR(INDEX($H$7:$H$60000,MATCH(ROW()-6,$Q$7:$Q$60000,0))*1,"")</f>
        <v/>
      </c>
      <c r="AA648">
        <f>IFERROR(INDEX($I$7:$I$60000,MATCH(ROW()-6,$Q$7:$Q$60000,0))*1,"")</f>
        <v/>
      </c>
      <c r="AB648">
        <f>IFERROR(INDEX($J$7:$J$60000,MATCH(ROW()-6,$Q$7:$Q$60000,0))*1,"")</f>
        <v/>
      </c>
      <c r="AC648">
        <f>IFERROR(INDEX($K$7:$K$60000,MATCH(ROW()-6,$Q$7:$Q$60000,0))*1,"")</f>
        <v/>
      </c>
      <c r="AF648" s="9">
        <f>IF(OR($S648="",$S647=""),"",IF($B$5="diff",($T648-$T647),LN($T648/$T647)))</f>
        <v/>
      </c>
      <c r="AG648" s="9">
        <f>IF(OR($S648="",$S647=""),"",IF($C$5="diff",(U648-U647),LN(U648/U647)))</f>
        <v/>
      </c>
      <c r="AH648" s="9">
        <f>IF(OR($S648="",$S647=""),"",IF($D$5="diff",(V648-V647),LN(V648/V647)))</f>
        <v/>
      </c>
      <c r="AI648" s="9">
        <f>IF(OR($S648="",$S647=""),"",IF($E$5="diff",(W648-W647),LN(W648/W647)))</f>
        <v/>
      </c>
      <c r="AJ648" s="9">
        <f>IF(OR($S648="",$S647=""),"",IF($F$5="diff",(X648-X647),LN(X648/X647)))</f>
        <v/>
      </c>
      <c r="AK648" s="9">
        <f>IF(OR($S648="",$S647=""),"",IF($G$5="diff",(Y648-Y647),LN(Y648/Y647)))</f>
        <v/>
      </c>
      <c r="AL648" s="9">
        <f>IF(OR($S648="",$S647=""),"",IF($H$5="diff",(Z648-Z647),LN(Z648/Z647)))</f>
        <v/>
      </c>
      <c r="AM648" s="9">
        <f>IF(OR($S648="",$S647=""),"",IF($I$5="diff",(AA648-AA647),LN(AA648/AA647)))</f>
        <v/>
      </c>
      <c r="AN648" s="9">
        <f>IF(OR($S648="",$S647=""),"",IF($J$5="diff",(AB648-AB647),LN(AB648/AB647)))</f>
        <v/>
      </c>
      <c r="AO648" s="9">
        <f>IF(OR($S648="",$S647=""),"",IF($K$5="diff",(AC648-AC647),LN(AC648/AC647)))</f>
        <v/>
      </c>
      <c r="AR648" s="9">
        <f>IF($AF648="","",$AU$13+$AU$4*AG648+$AU$5*AH648+$AU$6*AI648+$AU$7*AJ648+$AU$8*AK648+$AU$9*AL648+$AU$10*AM648+$AU$11*AN648+$AU$12*AO648)</f>
        <v/>
      </c>
      <c r="AY648" s="10">
        <f>IF(AND((ROW()-7)&gt;=$Q$5,(ROW()-6)&lt;=$Q$3),INDEX(LINEST(OFFSET(AF648,1-$Q$5,0,$Q$5,1),OFFSET(AG648,1-$Q$5,0,$Q$5,9),TRUE,TRUE),1,10)*$Q$4,"")</f>
        <v/>
      </c>
      <c r="AZ648" s="9">
        <f>IF(AND((ROW()-7)&gt;=$Q$5,(ROW()-6)&lt;=$Q$3),INDEX(LINEST(OFFSET(AF648,1-$Q$5,0,$Q$5,1),OFFSET(AG648,1-$Q$5,0,$Q$5,9),TRUE,TRUE),1,9),"")</f>
        <v/>
      </c>
      <c r="BA648" s="9">
        <f>IF(AND((ROW()-7)&gt;=$Q$5,(ROW()-6)&lt;=$Q$3),INDEX(LINEST(OFFSET(AF648,1-$Q$5,0,$Q$5,1),OFFSET(AG648,1-$Q$5,0,$Q$5,9),TRUE,TRUE),1,8),"")</f>
        <v/>
      </c>
      <c r="BB648" s="9">
        <f>IF(AND((ROW()-7)&gt;=$Q$5,(ROW()-6)&lt;=$Q$3),INDEX(LINEST(OFFSET(AF648,1-$Q$5,0,$Q$5,1),OFFSET(AG648,1-$Q$5,0,$Q$5,9),TRUE,TRUE),1,7),"")</f>
        <v/>
      </c>
      <c r="BC648" s="9">
        <f>IF(AND((ROW()-7)&gt;=$Q$5,(ROW()-6)&lt;=$Q$3),INDEX(LINEST(OFFSET(AF648,1-$Q$5,0,$Q$5,1),OFFSET(AG648,1-$Q$5,0,$Q$5,9),TRUE,TRUE),1,6),"")</f>
        <v/>
      </c>
      <c r="BD648" s="9">
        <f>IF(AND((ROW()-7)&gt;=$Q$5,(ROW()-6)&lt;=$Q$3),INDEX(LINEST(OFFSET(AF648,1-$Q$5,0,$Q$5,1),OFFSET(AG648,1-$Q$5,0,$Q$5,9),TRUE,TRUE),1,5),"")</f>
        <v/>
      </c>
      <c r="BE648" s="9">
        <f>IF(AND((ROW()-7)&gt;=$Q$5,(ROW()-6)&lt;=$Q$3),INDEX(LINEST(OFFSET(AF648,1-$Q$5,0,$Q$5,1),OFFSET(AG648,1-$Q$5,0,$Q$5,9),TRUE,TRUE),1,4),"")</f>
        <v/>
      </c>
      <c r="BF648" s="9">
        <f>IF(AND((ROW()-7)&gt;=$Q$5,(ROW()-6)&lt;=$Q$3),INDEX(LINEST(OFFSET(AF648,1-$Q$5,0,$Q$5,1),OFFSET(AG648,1-$Q$5,0,$Q$5,9),TRUE,TRUE),1,3),"")</f>
        <v/>
      </c>
      <c r="BG648" s="9">
        <f>IF(AND((ROW()-7)&gt;=$Q$5,(ROW()-6)&lt;=$Q$3),INDEX(LINEST(OFFSET(AF648,1-$Q$5,0,$Q$5,1),OFFSET(AG648,1-$Q$5,0,$Q$5,9),TRUE,TRUE),1,2),"")</f>
        <v/>
      </c>
      <c r="BH648" s="9">
        <f>IF(AND((ROW()-7)&gt;=$Q$5,(ROW()-6)&lt;=$Q$3),INDEX(LINEST(OFFSET(AF648,1-$Q$5,0,$Q$5,1),OFFSET(AG648,1-$Q$5,0,$Q$5,9),TRUE,TRUE),1,1),"")</f>
        <v/>
      </c>
      <c r="BI648" s="10">
        <f>IF(AND((ROW()-7)&gt;=$Q$5,(ROW()-6)&lt;=$Q$3),INDEX(LINEST(OFFSET(AF648,1-$Q$5,0,$Q$5,1),OFFSET(AG648,1-$Q$5,0,$Q$5,9),TRUE,TRUE),3,1),"")</f>
        <v/>
      </c>
      <c r="BL648" s="9">
        <f>IF(AND((ROW()-6)&lt;=$Q$3,ISNUMBER(AY647)),AY647/$Q$4+AZ647*AG648+BA647*AH648+BB647*AI648+BC647*AJ648+BD647*AK648+BE647*AL648+BF647*AM648+BG647*AN648+BH647*AO648,"")</f>
        <v/>
      </c>
      <c r="BM648">
        <f>IF(ISNUMBER(BL648),AVERAGE(OFFSET(AF647,1-$Q$5,0,$Q$5,1)),"")</f>
        <v/>
      </c>
      <c r="BN648">
        <f>IF(ISNUMBER(BL648),(AF648-BL648)^2,"")</f>
        <v/>
      </c>
      <c r="BO648">
        <f>IF(ISNUMBER(BL648),AF648^2,"")</f>
        <v/>
      </c>
      <c r="BP648">
        <f>IF(ISNUMBER(BL648),(AF648-BM648)^2,"")</f>
        <v/>
      </c>
    </row>
    <row r="649">
      <c r="O649">
        <f>IF($R649="","",IF($Q$1="Weekly",INT(($R649-2)/7),IF($Q$1="Quarterly",YEAR($R649)*4+ROUNDUP(MONTH($R649)/3),YEAR($R649)*12+MONTH($R649))))</f>
        <v/>
      </c>
      <c r="P649">
        <f>IF($R649="","",IF($R650="",1,IF($O649&lt;&gt;$O650,1,0)))</f>
        <v/>
      </c>
      <c r="Q649">
        <f>IF($P649=1,SUM($P$7:$P649),"")</f>
        <v/>
      </c>
      <c r="R649">
        <f>IF($A649="","",IF(ISNUMBER($A649),$A649,IFERROR(DATEVALUE($A649),NA())))</f>
        <v/>
      </c>
      <c r="S649" s="7">
        <f>IFERROR(INDEX($R$7:$R$60000,MATCH(ROW()-6,$Q$7:$Q$60000,0)),"")</f>
        <v/>
      </c>
      <c r="T649">
        <f>IFERROR(INDEX($B$7:$B$60000,MATCH(ROW()-6,$Q$7:$Q$60000,0))*1,"")</f>
        <v/>
      </c>
      <c r="U649">
        <f>IFERROR(INDEX($C$7:$C$60000,MATCH(ROW()-6,$Q$7:$Q$60000,0))*1,"")</f>
        <v/>
      </c>
      <c r="V649">
        <f>IFERROR(INDEX($D$7:$D$60000,MATCH(ROW()-6,$Q$7:$Q$60000,0))*1,"")</f>
        <v/>
      </c>
      <c r="W649">
        <f>IFERROR(INDEX($E$7:$E$60000,MATCH(ROW()-6,$Q$7:$Q$60000,0))*1,"")</f>
        <v/>
      </c>
      <c r="X649">
        <f>IFERROR(INDEX($F$7:$F$60000,MATCH(ROW()-6,$Q$7:$Q$60000,0))*1,"")</f>
        <v/>
      </c>
      <c r="Y649">
        <f>IFERROR(INDEX($G$7:$G$60000,MATCH(ROW()-6,$Q$7:$Q$60000,0))*1,"")</f>
        <v/>
      </c>
      <c r="Z649">
        <f>IFERROR(INDEX($H$7:$H$60000,MATCH(ROW()-6,$Q$7:$Q$60000,0))*1,"")</f>
        <v/>
      </c>
      <c r="AA649">
        <f>IFERROR(INDEX($I$7:$I$60000,MATCH(ROW()-6,$Q$7:$Q$60000,0))*1,"")</f>
        <v/>
      </c>
      <c r="AB649">
        <f>IFERROR(INDEX($J$7:$J$60000,MATCH(ROW()-6,$Q$7:$Q$60000,0))*1,"")</f>
        <v/>
      </c>
      <c r="AC649">
        <f>IFERROR(INDEX($K$7:$K$60000,MATCH(ROW()-6,$Q$7:$Q$60000,0))*1,"")</f>
        <v/>
      </c>
      <c r="AF649" s="9">
        <f>IF(OR($S649="",$S648=""),"",IF($B$5="diff",($T649-$T648),LN($T649/$T648)))</f>
        <v/>
      </c>
      <c r="AG649" s="9">
        <f>IF(OR($S649="",$S648=""),"",IF($C$5="diff",(U649-U648),LN(U649/U648)))</f>
        <v/>
      </c>
      <c r="AH649" s="9">
        <f>IF(OR($S649="",$S648=""),"",IF($D$5="diff",(V649-V648),LN(V649/V648)))</f>
        <v/>
      </c>
      <c r="AI649" s="9">
        <f>IF(OR($S649="",$S648=""),"",IF($E$5="diff",(W649-W648),LN(W649/W648)))</f>
        <v/>
      </c>
      <c r="AJ649" s="9">
        <f>IF(OR($S649="",$S648=""),"",IF($F$5="diff",(X649-X648),LN(X649/X648)))</f>
        <v/>
      </c>
      <c r="AK649" s="9">
        <f>IF(OR($S649="",$S648=""),"",IF($G$5="diff",(Y649-Y648),LN(Y649/Y648)))</f>
        <v/>
      </c>
      <c r="AL649" s="9">
        <f>IF(OR($S649="",$S648=""),"",IF($H$5="diff",(Z649-Z648),LN(Z649/Z648)))</f>
        <v/>
      </c>
      <c r="AM649" s="9">
        <f>IF(OR($S649="",$S648=""),"",IF($I$5="diff",(AA649-AA648),LN(AA649/AA648)))</f>
        <v/>
      </c>
      <c r="AN649" s="9">
        <f>IF(OR($S649="",$S648=""),"",IF($J$5="diff",(AB649-AB648),LN(AB649/AB648)))</f>
        <v/>
      </c>
      <c r="AO649" s="9">
        <f>IF(OR($S649="",$S648=""),"",IF($K$5="diff",(AC649-AC648),LN(AC649/AC648)))</f>
        <v/>
      </c>
      <c r="AR649" s="9">
        <f>IF($AF649="","",$AU$13+$AU$4*AG649+$AU$5*AH649+$AU$6*AI649+$AU$7*AJ649+$AU$8*AK649+$AU$9*AL649+$AU$10*AM649+$AU$11*AN649+$AU$12*AO649)</f>
        <v/>
      </c>
      <c r="AY649" s="10">
        <f>IF(AND((ROW()-7)&gt;=$Q$5,(ROW()-6)&lt;=$Q$3),INDEX(LINEST(OFFSET(AF649,1-$Q$5,0,$Q$5,1),OFFSET(AG649,1-$Q$5,0,$Q$5,9),TRUE,TRUE),1,10)*$Q$4,"")</f>
        <v/>
      </c>
      <c r="AZ649" s="9">
        <f>IF(AND((ROW()-7)&gt;=$Q$5,(ROW()-6)&lt;=$Q$3),INDEX(LINEST(OFFSET(AF649,1-$Q$5,0,$Q$5,1),OFFSET(AG649,1-$Q$5,0,$Q$5,9),TRUE,TRUE),1,9),"")</f>
        <v/>
      </c>
      <c r="BA649" s="9">
        <f>IF(AND((ROW()-7)&gt;=$Q$5,(ROW()-6)&lt;=$Q$3),INDEX(LINEST(OFFSET(AF649,1-$Q$5,0,$Q$5,1),OFFSET(AG649,1-$Q$5,0,$Q$5,9),TRUE,TRUE),1,8),"")</f>
        <v/>
      </c>
      <c r="BB649" s="9">
        <f>IF(AND((ROW()-7)&gt;=$Q$5,(ROW()-6)&lt;=$Q$3),INDEX(LINEST(OFFSET(AF649,1-$Q$5,0,$Q$5,1),OFFSET(AG649,1-$Q$5,0,$Q$5,9),TRUE,TRUE),1,7),"")</f>
        <v/>
      </c>
      <c r="BC649" s="9">
        <f>IF(AND((ROW()-7)&gt;=$Q$5,(ROW()-6)&lt;=$Q$3),INDEX(LINEST(OFFSET(AF649,1-$Q$5,0,$Q$5,1),OFFSET(AG649,1-$Q$5,0,$Q$5,9),TRUE,TRUE),1,6),"")</f>
        <v/>
      </c>
      <c r="BD649" s="9">
        <f>IF(AND((ROW()-7)&gt;=$Q$5,(ROW()-6)&lt;=$Q$3),INDEX(LINEST(OFFSET(AF649,1-$Q$5,0,$Q$5,1),OFFSET(AG649,1-$Q$5,0,$Q$5,9),TRUE,TRUE),1,5),"")</f>
        <v/>
      </c>
      <c r="BE649" s="9">
        <f>IF(AND((ROW()-7)&gt;=$Q$5,(ROW()-6)&lt;=$Q$3),INDEX(LINEST(OFFSET(AF649,1-$Q$5,0,$Q$5,1),OFFSET(AG649,1-$Q$5,0,$Q$5,9),TRUE,TRUE),1,4),"")</f>
        <v/>
      </c>
      <c r="BF649" s="9">
        <f>IF(AND((ROW()-7)&gt;=$Q$5,(ROW()-6)&lt;=$Q$3),INDEX(LINEST(OFFSET(AF649,1-$Q$5,0,$Q$5,1),OFFSET(AG649,1-$Q$5,0,$Q$5,9),TRUE,TRUE),1,3),"")</f>
        <v/>
      </c>
      <c r="BG649" s="9">
        <f>IF(AND((ROW()-7)&gt;=$Q$5,(ROW()-6)&lt;=$Q$3),INDEX(LINEST(OFFSET(AF649,1-$Q$5,0,$Q$5,1),OFFSET(AG649,1-$Q$5,0,$Q$5,9),TRUE,TRUE),1,2),"")</f>
        <v/>
      </c>
      <c r="BH649" s="9">
        <f>IF(AND((ROW()-7)&gt;=$Q$5,(ROW()-6)&lt;=$Q$3),INDEX(LINEST(OFFSET(AF649,1-$Q$5,0,$Q$5,1),OFFSET(AG649,1-$Q$5,0,$Q$5,9),TRUE,TRUE),1,1),"")</f>
        <v/>
      </c>
      <c r="BI649" s="10">
        <f>IF(AND((ROW()-7)&gt;=$Q$5,(ROW()-6)&lt;=$Q$3),INDEX(LINEST(OFFSET(AF649,1-$Q$5,0,$Q$5,1),OFFSET(AG649,1-$Q$5,0,$Q$5,9),TRUE,TRUE),3,1),"")</f>
        <v/>
      </c>
      <c r="BL649" s="9">
        <f>IF(AND((ROW()-6)&lt;=$Q$3,ISNUMBER(AY648)),AY648/$Q$4+AZ648*AG649+BA648*AH649+BB648*AI649+BC648*AJ649+BD648*AK649+BE648*AL649+BF648*AM649+BG648*AN649+BH648*AO649,"")</f>
        <v/>
      </c>
      <c r="BM649">
        <f>IF(ISNUMBER(BL649),AVERAGE(OFFSET(AF648,1-$Q$5,0,$Q$5,1)),"")</f>
        <v/>
      </c>
      <c r="BN649">
        <f>IF(ISNUMBER(BL649),(AF649-BL649)^2,"")</f>
        <v/>
      </c>
      <c r="BO649">
        <f>IF(ISNUMBER(BL649),AF649^2,"")</f>
        <v/>
      </c>
      <c r="BP649">
        <f>IF(ISNUMBER(BL649),(AF649-BM649)^2,"")</f>
        <v/>
      </c>
    </row>
    <row r="650">
      <c r="O650">
        <f>IF($R650="","",IF($Q$1="Weekly",INT(($R650-2)/7),IF($Q$1="Quarterly",YEAR($R650)*4+ROUNDUP(MONTH($R650)/3),YEAR($R650)*12+MONTH($R650))))</f>
        <v/>
      </c>
      <c r="P650">
        <f>IF($R650="","",IF($R651="",1,IF($O650&lt;&gt;$O651,1,0)))</f>
        <v/>
      </c>
      <c r="Q650">
        <f>IF($P650=1,SUM($P$7:$P650),"")</f>
        <v/>
      </c>
      <c r="R650">
        <f>IF($A650="","",IF(ISNUMBER($A650),$A650,IFERROR(DATEVALUE($A650),NA())))</f>
        <v/>
      </c>
      <c r="S650" s="7">
        <f>IFERROR(INDEX($R$7:$R$60000,MATCH(ROW()-6,$Q$7:$Q$60000,0)),"")</f>
        <v/>
      </c>
      <c r="T650">
        <f>IFERROR(INDEX($B$7:$B$60000,MATCH(ROW()-6,$Q$7:$Q$60000,0))*1,"")</f>
        <v/>
      </c>
      <c r="U650">
        <f>IFERROR(INDEX($C$7:$C$60000,MATCH(ROW()-6,$Q$7:$Q$60000,0))*1,"")</f>
        <v/>
      </c>
      <c r="V650">
        <f>IFERROR(INDEX($D$7:$D$60000,MATCH(ROW()-6,$Q$7:$Q$60000,0))*1,"")</f>
        <v/>
      </c>
      <c r="W650">
        <f>IFERROR(INDEX($E$7:$E$60000,MATCH(ROW()-6,$Q$7:$Q$60000,0))*1,"")</f>
        <v/>
      </c>
      <c r="X650">
        <f>IFERROR(INDEX($F$7:$F$60000,MATCH(ROW()-6,$Q$7:$Q$60000,0))*1,"")</f>
        <v/>
      </c>
      <c r="Y650">
        <f>IFERROR(INDEX($G$7:$G$60000,MATCH(ROW()-6,$Q$7:$Q$60000,0))*1,"")</f>
        <v/>
      </c>
      <c r="Z650">
        <f>IFERROR(INDEX($H$7:$H$60000,MATCH(ROW()-6,$Q$7:$Q$60000,0))*1,"")</f>
        <v/>
      </c>
      <c r="AA650">
        <f>IFERROR(INDEX($I$7:$I$60000,MATCH(ROW()-6,$Q$7:$Q$60000,0))*1,"")</f>
        <v/>
      </c>
      <c r="AB650">
        <f>IFERROR(INDEX($J$7:$J$60000,MATCH(ROW()-6,$Q$7:$Q$60000,0))*1,"")</f>
        <v/>
      </c>
      <c r="AC650">
        <f>IFERROR(INDEX($K$7:$K$60000,MATCH(ROW()-6,$Q$7:$Q$60000,0))*1,"")</f>
        <v/>
      </c>
      <c r="AF650" s="9">
        <f>IF(OR($S650="",$S649=""),"",IF($B$5="diff",($T650-$T649),LN($T650/$T649)))</f>
        <v/>
      </c>
      <c r="AG650" s="9">
        <f>IF(OR($S650="",$S649=""),"",IF($C$5="diff",(U650-U649),LN(U650/U649)))</f>
        <v/>
      </c>
      <c r="AH650" s="9">
        <f>IF(OR($S650="",$S649=""),"",IF($D$5="diff",(V650-V649),LN(V650/V649)))</f>
        <v/>
      </c>
      <c r="AI650" s="9">
        <f>IF(OR($S650="",$S649=""),"",IF($E$5="diff",(W650-W649),LN(W650/W649)))</f>
        <v/>
      </c>
      <c r="AJ650" s="9">
        <f>IF(OR($S650="",$S649=""),"",IF($F$5="diff",(X650-X649),LN(X650/X649)))</f>
        <v/>
      </c>
      <c r="AK650" s="9">
        <f>IF(OR($S650="",$S649=""),"",IF($G$5="diff",(Y650-Y649),LN(Y650/Y649)))</f>
        <v/>
      </c>
      <c r="AL650" s="9">
        <f>IF(OR($S650="",$S649=""),"",IF($H$5="diff",(Z650-Z649),LN(Z650/Z649)))</f>
        <v/>
      </c>
      <c r="AM650" s="9">
        <f>IF(OR($S650="",$S649=""),"",IF($I$5="diff",(AA650-AA649),LN(AA650/AA649)))</f>
        <v/>
      </c>
      <c r="AN650" s="9">
        <f>IF(OR($S650="",$S649=""),"",IF($J$5="diff",(AB650-AB649),LN(AB650/AB649)))</f>
        <v/>
      </c>
      <c r="AO650" s="9">
        <f>IF(OR($S650="",$S649=""),"",IF($K$5="diff",(AC650-AC649),LN(AC650/AC649)))</f>
        <v/>
      </c>
      <c r="AR650" s="9">
        <f>IF($AF650="","",$AU$13+$AU$4*AG650+$AU$5*AH650+$AU$6*AI650+$AU$7*AJ650+$AU$8*AK650+$AU$9*AL650+$AU$10*AM650+$AU$11*AN650+$AU$12*AO650)</f>
        <v/>
      </c>
      <c r="AY650" s="10">
        <f>IF(AND((ROW()-7)&gt;=$Q$5,(ROW()-6)&lt;=$Q$3),INDEX(LINEST(OFFSET(AF650,1-$Q$5,0,$Q$5,1),OFFSET(AG650,1-$Q$5,0,$Q$5,9),TRUE,TRUE),1,10)*$Q$4,"")</f>
        <v/>
      </c>
      <c r="AZ650" s="9">
        <f>IF(AND((ROW()-7)&gt;=$Q$5,(ROW()-6)&lt;=$Q$3),INDEX(LINEST(OFFSET(AF650,1-$Q$5,0,$Q$5,1),OFFSET(AG650,1-$Q$5,0,$Q$5,9),TRUE,TRUE),1,9),"")</f>
        <v/>
      </c>
      <c r="BA650" s="9">
        <f>IF(AND((ROW()-7)&gt;=$Q$5,(ROW()-6)&lt;=$Q$3),INDEX(LINEST(OFFSET(AF650,1-$Q$5,0,$Q$5,1),OFFSET(AG650,1-$Q$5,0,$Q$5,9),TRUE,TRUE),1,8),"")</f>
        <v/>
      </c>
      <c r="BB650" s="9">
        <f>IF(AND((ROW()-7)&gt;=$Q$5,(ROW()-6)&lt;=$Q$3),INDEX(LINEST(OFFSET(AF650,1-$Q$5,0,$Q$5,1),OFFSET(AG650,1-$Q$5,0,$Q$5,9),TRUE,TRUE),1,7),"")</f>
        <v/>
      </c>
      <c r="BC650" s="9">
        <f>IF(AND((ROW()-7)&gt;=$Q$5,(ROW()-6)&lt;=$Q$3),INDEX(LINEST(OFFSET(AF650,1-$Q$5,0,$Q$5,1),OFFSET(AG650,1-$Q$5,0,$Q$5,9),TRUE,TRUE),1,6),"")</f>
        <v/>
      </c>
      <c r="BD650" s="9">
        <f>IF(AND((ROW()-7)&gt;=$Q$5,(ROW()-6)&lt;=$Q$3),INDEX(LINEST(OFFSET(AF650,1-$Q$5,0,$Q$5,1),OFFSET(AG650,1-$Q$5,0,$Q$5,9),TRUE,TRUE),1,5),"")</f>
        <v/>
      </c>
      <c r="BE650" s="9">
        <f>IF(AND((ROW()-7)&gt;=$Q$5,(ROW()-6)&lt;=$Q$3),INDEX(LINEST(OFFSET(AF650,1-$Q$5,0,$Q$5,1),OFFSET(AG650,1-$Q$5,0,$Q$5,9),TRUE,TRUE),1,4),"")</f>
        <v/>
      </c>
      <c r="BF650" s="9">
        <f>IF(AND((ROW()-7)&gt;=$Q$5,(ROW()-6)&lt;=$Q$3),INDEX(LINEST(OFFSET(AF650,1-$Q$5,0,$Q$5,1),OFFSET(AG650,1-$Q$5,0,$Q$5,9),TRUE,TRUE),1,3),"")</f>
        <v/>
      </c>
      <c r="BG650" s="9">
        <f>IF(AND((ROW()-7)&gt;=$Q$5,(ROW()-6)&lt;=$Q$3),INDEX(LINEST(OFFSET(AF650,1-$Q$5,0,$Q$5,1),OFFSET(AG650,1-$Q$5,0,$Q$5,9),TRUE,TRUE),1,2),"")</f>
        <v/>
      </c>
      <c r="BH650" s="9">
        <f>IF(AND((ROW()-7)&gt;=$Q$5,(ROW()-6)&lt;=$Q$3),INDEX(LINEST(OFFSET(AF650,1-$Q$5,0,$Q$5,1),OFFSET(AG650,1-$Q$5,0,$Q$5,9),TRUE,TRUE),1,1),"")</f>
        <v/>
      </c>
      <c r="BI650" s="10">
        <f>IF(AND((ROW()-7)&gt;=$Q$5,(ROW()-6)&lt;=$Q$3),INDEX(LINEST(OFFSET(AF650,1-$Q$5,0,$Q$5,1),OFFSET(AG650,1-$Q$5,0,$Q$5,9),TRUE,TRUE),3,1),"")</f>
        <v/>
      </c>
      <c r="BL650" s="9">
        <f>IF(AND((ROW()-6)&lt;=$Q$3,ISNUMBER(AY649)),AY649/$Q$4+AZ649*AG650+BA649*AH650+BB649*AI650+BC649*AJ650+BD649*AK650+BE649*AL650+BF649*AM650+BG649*AN650+BH649*AO650,"")</f>
        <v/>
      </c>
      <c r="BM650">
        <f>IF(ISNUMBER(BL650),AVERAGE(OFFSET(AF649,1-$Q$5,0,$Q$5,1)),"")</f>
        <v/>
      </c>
      <c r="BN650">
        <f>IF(ISNUMBER(BL650),(AF650-BL650)^2,"")</f>
        <v/>
      </c>
      <c r="BO650">
        <f>IF(ISNUMBER(BL650),AF650^2,"")</f>
        <v/>
      </c>
      <c r="BP650">
        <f>IF(ISNUMBER(BL650),(AF650-BM650)^2,"")</f>
        <v/>
      </c>
    </row>
    <row r="651">
      <c r="O651">
        <f>IF($R651="","",IF($Q$1="Weekly",INT(($R651-2)/7),IF($Q$1="Quarterly",YEAR($R651)*4+ROUNDUP(MONTH($R651)/3),YEAR($R651)*12+MONTH($R651))))</f>
        <v/>
      </c>
      <c r="P651">
        <f>IF($R651="","",IF($R652="",1,IF($O651&lt;&gt;$O652,1,0)))</f>
        <v/>
      </c>
      <c r="Q651">
        <f>IF($P651=1,SUM($P$7:$P651),"")</f>
        <v/>
      </c>
      <c r="R651">
        <f>IF($A651="","",IF(ISNUMBER($A651),$A651,IFERROR(DATEVALUE($A651),NA())))</f>
        <v/>
      </c>
      <c r="S651" s="7">
        <f>IFERROR(INDEX($R$7:$R$60000,MATCH(ROW()-6,$Q$7:$Q$60000,0)),"")</f>
        <v/>
      </c>
      <c r="T651">
        <f>IFERROR(INDEX($B$7:$B$60000,MATCH(ROW()-6,$Q$7:$Q$60000,0))*1,"")</f>
        <v/>
      </c>
      <c r="U651">
        <f>IFERROR(INDEX($C$7:$C$60000,MATCH(ROW()-6,$Q$7:$Q$60000,0))*1,"")</f>
        <v/>
      </c>
      <c r="V651">
        <f>IFERROR(INDEX($D$7:$D$60000,MATCH(ROW()-6,$Q$7:$Q$60000,0))*1,"")</f>
        <v/>
      </c>
      <c r="W651">
        <f>IFERROR(INDEX($E$7:$E$60000,MATCH(ROW()-6,$Q$7:$Q$60000,0))*1,"")</f>
        <v/>
      </c>
      <c r="X651">
        <f>IFERROR(INDEX($F$7:$F$60000,MATCH(ROW()-6,$Q$7:$Q$60000,0))*1,"")</f>
        <v/>
      </c>
      <c r="Y651">
        <f>IFERROR(INDEX($G$7:$G$60000,MATCH(ROW()-6,$Q$7:$Q$60000,0))*1,"")</f>
        <v/>
      </c>
      <c r="Z651">
        <f>IFERROR(INDEX($H$7:$H$60000,MATCH(ROW()-6,$Q$7:$Q$60000,0))*1,"")</f>
        <v/>
      </c>
      <c r="AA651">
        <f>IFERROR(INDEX($I$7:$I$60000,MATCH(ROW()-6,$Q$7:$Q$60000,0))*1,"")</f>
        <v/>
      </c>
      <c r="AB651">
        <f>IFERROR(INDEX($J$7:$J$60000,MATCH(ROW()-6,$Q$7:$Q$60000,0))*1,"")</f>
        <v/>
      </c>
      <c r="AC651">
        <f>IFERROR(INDEX($K$7:$K$60000,MATCH(ROW()-6,$Q$7:$Q$60000,0))*1,"")</f>
        <v/>
      </c>
      <c r="AF651" s="9">
        <f>IF(OR($S651="",$S650=""),"",IF($B$5="diff",($T651-$T650),LN($T651/$T650)))</f>
        <v/>
      </c>
      <c r="AG651" s="9">
        <f>IF(OR($S651="",$S650=""),"",IF($C$5="diff",(U651-U650),LN(U651/U650)))</f>
        <v/>
      </c>
      <c r="AH651" s="9">
        <f>IF(OR($S651="",$S650=""),"",IF($D$5="diff",(V651-V650),LN(V651/V650)))</f>
        <v/>
      </c>
      <c r="AI651" s="9">
        <f>IF(OR($S651="",$S650=""),"",IF($E$5="diff",(W651-W650),LN(W651/W650)))</f>
        <v/>
      </c>
      <c r="AJ651" s="9">
        <f>IF(OR($S651="",$S650=""),"",IF($F$5="diff",(X651-X650),LN(X651/X650)))</f>
        <v/>
      </c>
      <c r="AK651" s="9">
        <f>IF(OR($S651="",$S650=""),"",IF($G$5="diff",(Y651-Y650),LN(Y651/Y650)))</f>
        <v/>
      </c>
      <c r="AL651" s="9">
        <f>IF(OR($S651="",$S650=""),"",IF($H$5="diff",(Z651-Z650),LN(Z651/Z650)))</f>
        <v/>
      </c>
      <c r="AM651" s="9">
        <f>IF(OR($S651="",$S650=""),"",IF($I$5="diff",(AA651-AA650),LN(AA651/AA650)))</f>
        <v/>
      </c>
      <c r="AN651" s="9">
        <f>IF(OR($S651="",$S650=""),"",IF($J$5="diff",(AB651-AB650),LN(AB651/AB650)))</f>
        <v/>
      </c>
      <c r="AO651" s="9">
        <f>IF(OR($S651="",$S650=""),"",IF($K$5="diff",(AC651-AC650),LN(AC651/AC650)))</f>
        <v/>
      </c>
      <c r="AR651" s="9">
        <f>IF($AF651="","",$AU$13+$AU$4*AG651+$AU$5*AH651+$AU$6*AI651+$AU$7*AJ651+$AU$8*AK651+$AU$9*AL651+$AU$10*AM651+$AU$11*AN651+$AU$12*AO651)</f>
        <v/>
      </c>
      <c r="AY651" s="10">
        <f>IF(AND((ROW()-7)&gt;=$Q$5,(ROW()-6)&lt;=$Q$3),INDEX(LINEST(OFFSET(AF651,1-$Q$5,0,$Q$5,1),OFFSET(AG651,1-$Q$5,0,$Q$5,9),TRUE,TRUE),1,10)*$Q$4,"")</f>
        <v/>
      </c>
      <c r="AZ651" s="9">
        <f>IF(AND((ROW()-7)&gt;=$Q$5,(ROW()-6)&lt;=$Q$3),INDEX(LINEST(OFFSET(AF651,1-$Q$5,0,$Q$5,1),OFFSET(AG651,1-$Q$5,0,$Q$5,9),TRUE,TRUE),1,9),"")</f>
        <v/>
      </c>
      <c r="BA651" s="9">
        <f>IF(AND((ROW()-7)&gt;=$Q$5,(ROW()-6)&lt;=$Q$3),INDEX(LINEST(OFFSET(AF651,1-$Q$5,0,$Q$5,1),OFFSET(AG651,1-$Q$5,0,$Q$5,9),TRUE,TRUE),1,8),"")</f>
        <v/>
      </c>
      <c r="BB651" s="9">
        <f>IF(AND((ROW()-7)&gt;=$Q$5,(ROW()-6)&lt;=$Q$3),INDEX(LINEST(OFFSET(AF651,1-$Q$5,0,$Q$5,1),OFFSET(AG651,1-$Q$5,0,$Q$5,9),TRUE,TRUE),1,7),"")</f>
        <v/>
      </c>
      <c r="BC651" s="9">
        <f>IF(AND((ROW()-7)&gt;=$Q$5,(ROW()-6)&lt;=$Q$3),INDEX(LINEST(OFFSET(AF651,1-$Q$5,0,$Q$5,1),OFFSET(AG651,1-$Q$5,0,$Q$5,9),TRUE,TRUE),1,6),"")</f>
        <v/>
      </c>
      <c r="BD651" s="9">
        <f>IF(AND((ROW()-7)&gt;=$Q$5,(ROW()-6)&lt;=$Q$3),INDEX(LINEST(OFFSET(AF651,1-$Q$5,0,$Q$5,1),OFFSET(AG651,1-$Q$5,0,$Q$5,9),TRUE,TRUE),1,5),"")</f>
        <v/>
      </c>
      <c r="BE651" s="9">
        <f>IF(AND((ROW()-7)&gt;=$Q$5,(ROW()-6)&lt;=$Q$3),INDEX(LINEST(OFFSET(AF651,1-$Q$5,0,$Q$5,1),OFFSET(AG651,1-$Q$5,0,$Q$5,9),TRUE,TRUE),1,4),"")</f>
        <v/>
      </c>
      <c r="BF651" s="9">
        <f>IF(AND((ROW()-7)&gt;=$Q$5,(ROW()-6)&lt;=$Q$3),INDEX(LINEST(OFFSET(AF651,1-$Q$5,0,$Q$5,1),OFFSET(AG651,1-$Q$5,0,$Q$5,9),TRUE,TRUE),1,3),"")</f>
        <v/>
      </c>
      <c r="BG651" s="9">
        <f>IF(AND((ROW()-7)&gt;=$Q$5,(ROW()-6)&lt;=$Q$3),INDEX(LINEST(OFFSET(AF651,1-$Q$5,0,$Q$5,1),OFFSET(AG651,1-$Q$5,0,$Q$5,9),TRUE,TRUE),1,2),"")</f>
        <v/>
      </c>
      <c r="BH651" s="9">
        <f>IF(AND((ROW()-7)&gt;=$Q$5,(ROW()-6)&lt;=$Q$3),INDEX(LINEST(OFFSET(AF651,1-$Q$5,0,$Q$5,1),OFFSET(AG651,1-$Q$5,0,$Q$5,9),TRUE,TRUE),1,1),"")</f>
        <v/>
      </c>
      <c r="BI651" s="10">
        <f>IF(AND((ROW()-7)&gt;=$Q$5,(ROW()-6)&lt;=$Q$3),INDEX(LINEST(OFFSET(AF651,1-$Q$5,0,$Q$5,1),OFFSET(AG651,1-$Q$5,0,$Q$5,9),TRUE,TRUE),3,1),"")</f>
        <v/>
      </c>
      <c r="BL651" s="9">
        <f>IF(AND((ROW()-6)&lt;=$Q$3,ISNUMBER(AY650)),AY650/$Q$4+AZ650*AG651+BA650*AH651+BB650*AI651+BC650*AJ651+BD650*AK651+BE650*AL651+BF650*AM651+BG650*AN651+BH650*AO651,"")</f>
        <v/>
      </c>
      <c r="BM651">
        <f>IF(ISNUMBER(BL651),AVERAGE(OFFSET(AF650,1-$Q$5,0,$Q$5,1)),"")</f>
        <v/>
      </c>
      <c r="BN651">
        <f>IF(ISNUMBER(BL651),(AF651-BL651)^2,"")</f>
        <v/>
      </c>
      <c r="BO651">
        <f>IF(ISNUMBER(BL651),AF651^2,"")</f>
        <v/>
      </c>
      <c r="BP651">
        <f>IF(ISNUMBER(BL651),(AF651-BM651)^2,"")</f>
        <v/>
      </c>
    </row>
    <row r="652">
      <c r="O652">
        <f>IF($R652="","",IF($Q$1="Weekly",INT(($R652-2)/7),IF($Q$1="Quarterly",YEAR($R652)*4+ROUNDUP(MONTH($R652)/3),YEAR($R652)*12+MONTH($R652))))</f>
        <v/>
      </c>
      <c r="P652">
        <f>IF($R652="","",IF($R653="",1,IF($O652&lt;&gt;$O653,1,0)))</f>
        <v/>
      </c>
      <c r="Q652">
        <f>IF($P652=1,SUM($P$7:$P652),"")</f>
        <v/>
      </c>
      <c r="R652">
        <f>IF($A652="","",IF(ISNUMBER($A652),$A652,IFERROR(DATEVALUE($A652),NA())))</f>
        <v/>
      </c>
      <c r="S652" s="7">
        <f>IFERROR(INDEX($R$7:$R$60000,MATCH(ROW()-6,$Q$7:$Q$60000,0)),"")</f>
        <v/>
      </c>
      <c r="T652">
        <f>IFERROR(INDEX($B$7:$B$60000,MATCH(ROW()-6,$Q$7:$Q$60000,0))*1,"")</f>
        <v/>
      </c>
      <c r="U652">
        <f>IFERROR(INDEX($C$7:$C$60000,MATCH(ROW()-6,$Q$7:$Q$60000,0))*1,"")</f>
        <v/>
      </c>
      <c r="V652">
        <f>IFERROR(INDEX($D$7:$D$60000,MATCH(ROW()-6,$Q$7:$Q$60000,0))*1,"")</f>
        <v/>
      </c>
      <c r="W652">
        <f>IFERROR(INDEX($E$7:$E$60000,MATCH(ROW()-6,$Q$7:$Q$60000,0))*1,"")</f>
        <v/>
      </c>
      <c r="X652">
        <f>IFERROR(INDEX($F$7:$F$60000,MATCH(ROW()-6,$Q$7:$Q$60000,0))*1,"")</f>
        <v/>
      </c>
      <c r="Y652">
        <f>IFERROR(INDEX($G$7:$G$60000,MATCH(ROW()-6,$Q$7:$Q$60000,0))*1,"")</f>
        <v/>
      </c>
      <c r="Z652">
        <f>IFERROR(INDEX($H$7:$H$60000,MATCH(ROW()-6,$Q$7:$Q$60000,0))*1,"")</f>
        <v/>
      </c>
      <c r="AA652">
        <f>IFERROR(INDEX($I$7:$I$60000,MATCH(ROW()-6,$Q$7:$Q$60000,0))*1,"")</f>
        <v/>
      </c>
      <c r="AB652">
        <f>IFERROR(INDEX($J$7:$J$60000,MATCH(ROW()-6,$Q$7:$Q$60000,0))*1,"")</f>
        <v/>
      </c>
      <c r="AC652">
        <f>IFERROR(INDEX($K$7:$K$60000,MATCH(ROW()-6,$Q$7:$Q$60000,0))*1,"")</f>
        <v/>
      </c>
      <c r="AF652" s="9">
        <f>IF(OR($S652="",$S651=""),"",IF($B$5="diff",($T652-$T651),LN($T652/$T651)))</f>
        <v/>
      </c>
      <c r="AG652" s="9">
        <f>IF(OR($S652="",$S651=""),"",IF($C$5="diff",(U652-U651),LN(U652/U651)))</f>
        <v/>
      </c>
      <c r="AH652" s="9">
        <f>IF(OR($S652="",$S651=""),"",IF($D$5="diff",(V652-V651),LN(V652/V651)))</f>
        <v/>
      </c>
      <c r="AI652" s="9">
        <f>IF(OR($S652="",$S651=""),"",IF($E$5="diff",(W652-W651),LN(W652/W651)))</f>
        <v/>
      </c>
      <c r="AJ652" s="9">
        <f>IF(OR($S652="",$S651=""),"",IF($F$5="diff",(X652-X651),LN(X652/X651)))</f>
        <v/>
      </c>
      <c r="AK652" s="9">
        <f>IF(OR($S652="",$S651=""),"",IF($G$5="diff",(Y652-Y651),LN(Y652/Y651)))</f>
        <v/>
      </c>
      <c r="AL652" s="9">
        <f>IF(OR($S652="",$S651=""),"",IF($H$5="diff",(Z652-Z651),LN(Z652/Z651)))</f>
        <v/>
      </c>
      <c r="AM652" s="9">
        <f>IF(OR($S652="",$S651=""),"",IF($I$5="diff",(AA652-AA651),LN(AA652/AA651)))</f>
        <v/>
      </c>
      <c r="AN652" s="9">
        <f>IF(OR($S652="",$S651=""),"",IF($J$5="diff",(AB652-AB651),LN(AB652/AB651)))</f>
        <v/>
      </c>
      <c r="AO652" s="9">
        <f>IF(OR($S652="",$S651=""),"",IF($K$5="diff",(AC652-AC651),LN(AC652/AC651)))</f>
        <v/>
      </c>
      <c r="AR652" s="9">
        <f>IF($AF652="","",$AU$13+$AU$4*AG652+$AU$5*AH652+$AU$6*AI652+$AU$7*AJ652+$AU$8*AK652+$AU$9*AL652+$AU$10*AM652+$AU$11*AN652+$AU$12*AO652)</f>
        <v/>
      </c>
      <c r="AY652" s="10">
        <f>IF(AND((ROW()-7)&gt;=$Q$5,(ROW()-6)&lt;=$Q$3),INDEX(LINEST(OFFSET(AF652,1-$Q$5,0,$Q$5,1),OFFSET(AG652,1-$Q$5,0,$Q$5,9),TRUE,TRUE),1,10)*$Q$4,"")</f>
        <v/>
      </c>
      <c r="AZ652" s="9">
        <f>IF(AND((ROW()-7)&gt;=$Q$5,(ROW()-6)&lt;=$Q$3),INDEX(LINEST(OFFSET(AF652,1-$Q$5,0,$Q$5,1),OFFSET(AG652,1-$Q$5,0,$Q$5,9),TRUE,TRUE),1,9),"")</f>
        <v/>
      </c>
      <c r="BA652" s="9">
        <f>IF(AND((ROW()-7)&gt;=$Q$5,(ROW()-6)&lt;=$Q$3),INDEX(LINEST(OFFSET(AF652,1-$Q$5,0,$Q$5,1),OFFSET(AG652,1-$Q$5,0,$Q$5,9),TRUE,TRUE),1,8),"")</f>
        <v/>
      </c>
      <c r="BB652" s="9">
        <f>IF(AND((ROW()-7)&gt;=$Q$5,(ROW()-6)&lt;=$Q$3),INDEX(LINEST(OFFSET(AF652,1-$Q$5,0,$Q$5,1),OFFSET(AG652,1-$Q$5,0,$Q$5,9),TRUE,TRUE),1,7),"")</f>
        <v/>
      </c>
      <c r="BC652" s="9">
        <f>IF(AND((ROW()-7)&gt;=$Q$5,(ROW()-6)&lt;=$Q$3),INDEX(LINEST(OFFSET(AF652,1-$Q$5,0,$Q$5,1),OFFSET(AG652,1-$Q$5,0,$Q$5,9),TRUE,TRUE),1,6),"")</f>
        <v/>
      </c>
      <c r="BD652" s="9">
        <f>IF(AND((ROW()-7)&gt;=$Q$5,(ROW()-6)&lt;=$Q$3),INDEX(LINEST(OFFSET(AF652,1-$Q$5,0,$Q$5,1),OFFSET(AG652,1-$Q$5,0,$Q$5,9),TRUE,TRUE),1,5),"")</f>
        <v/>
      </c>
      <c r="BE652" s="9">
        <f>IF(AND((ROW()-7)&gt;=$Q$5,(ROW()-6)&lt;=$Q$3),INDEX(LINEST(OFFSET(AF652,1-$Q$5,0,$Q$5,1),OFFSET(AG652,1-$Q$5,0,$Q$5,9),TRUE,TRUE),1,4),"")</f>
        <v/>
      </c>
      <c r="BF652" s="9">
        <f>IF(AND((ROW()-7)&gt;=$Q$5,(ROW()-6)&lt;=$Q$3),INDEX(LINEST(OFFSET(AF652,1-$Q$5,0,$Q$5,1),OFFSET(AG652,1-$Q$5,0,$Q$5,9),TRUE,TRUE),1,3),"")</f>
        <v/>
      </c>
      <c r="BG652" s="9">
        <f>IF(AND((ROW()-7)&gt;=$Q$5,(ROW()-6)&lt;=$Q$3),INDEX(LINEST(OFFSET(AF652,1-$Q$5,0,$Q$5,1),OFFSET(AG652,1-$Q$5,0,$Q$5,9),TRUE,TRUE),1,2),"")</f>
        <v/>
      </c>
      <c r="BH652" s="9">
        <f>IF(AND((ROW()-7)&gt;=$Q$5,(ROW()-6)&lt;=$Q$3),INDEX(LINEST(OFFSET(AF652,1-$Q$5,0,$Q$5,1),OFFSET(AG652,1-$Q$5,0,$Q$5,9),TRUE,TRUE),1,1),"")</f>
        <v/>
      </c>
      <c r="BI652" s="10">
        <f>IF(AND((ROW()-7)&gt;=$Q$5,(ROW()-6)&lt;=$Q$3),INDEX(LINEST(OFFSET(AF652,1-$Q$5,0,$Q$5,1),OFFSET(AG652,1-$Q$5,0,$Q$5,9),TRUE,TRUE),3,1),"")</f>
        <v/>
      </c>
      <c r="BL652" s="9">
        <f>IF(AND((ROW()-6)&lt;=$Q$3,ISNUMBER(AY651)),AY651/$Q$4+AZ651*AG652+BA651*AH652+BB651*AI652+BC651*AJ652+BD651*AK652+BE651*AL652+BF651*AM652+BG651*AN652+BH651*AO652,"")</f>
        <v/>
      </c>
      <c r="BM652">
        <f>IF(ISNUMBER(BL652),AVERAGE(OFFSET(AF651,1-$Q$5,0,$Q$5,1)),"")</f>
        <v/>
      </c>
      <c r="BN652">
        <f>IF(ISNUMBER(BL652),(AF652-BL652)^2,"")</f>
        <v/>
      </c>
      <c r="BO652">
        <f>IF(ISNUMBER(BL652),AF652^2,"")</f>
        <v/>
      </c>
      <c r="BP652">
        <f>IF(ISNUMBER(BL652),(AF652-BM652)^2,"")</f>
        <v/>
      </c>
    </row>
    <row r="653">
      <c r="O653">
        <f>IF($R653="","",IF($Q$1="Weekly",INT(($R653-2)/7),IF($Q$1="Quarterly",YEAR($R653)*4+ROUNDUP(MONTH($R653)/3),YEAR($R653)*12+MONTH($R653))))</f>
        <v/>
      </c>
      <c r="P653">
        <f>IF($R653="","",IF($R654="",1,IF($O653&lt;&gt;$O654,1,0)))</f>
        <v/>
      </c>
      <c r="Q653">
        <f>IF($P653=1,SUM($P$7:$P653),"")</f>
        <v/>
      </c>
      <c r="R653">
        <f>IF($A653="","",IF(ISNUMBER($A653),$A653,IFERROR(DATEVALUE($A653),NA())))</f>
        <v/>
      </c>
      <c r="S653" s="7">
        <f>IFERROR(INDEX($R$7:$R$60000,MATCH(ROW()-6,$Q$7:$Q$60000,0)),"")</f>
        <v/>
      </c>
      <c r="T653">
        <f>IFERROR(INDEX($B$7:$B$60000,MATCH(ROW()-6,$Q$7:$Q$60000,0))*1,"")</f>
        <v/>
      </c>
      <c r="U653">
        <f>IFERROR(INDEX($C$7:$C$60000,MATCH(ROW()-6,$Q$7:$Q$60000,0))*1,"")</f>
        <v/>
      </c>
      <c r="V653">
        <f>IFERROR(INDEX($D$7:$D$60000,MATCH(ROW()-6,$Q$7:$Q$60000,0))*1,"")</f>
        <v/>
      </c>
      <c r="W653">
        <f>IFERROR(INDEX($E$7:$E$60000,MATCH(ROW()-6,$Q$7:$Q$60000,0))*1,"")</f>
        <v/>
      </c>
      <c r="X653">
        <f>IFERROR(INDEX($F$7:$F$60000,MATCH(ROW()-6,$Q$7:$Q$60000,0))*1,"")</f>
        <v/>
      </c>
      <c r="Y653">
        <f>IFERROR(INDEX($G$7:$G$60000,MATCH(ROW()-6,$Q$7:$Q$60000,0))*1,"")</f>
        <v/>
      </c>
      <c r="Z653">
        <f>IFERROR(INDEX($H$7:$H$60000,MATCH(ROW()-6,$Q$7:$Q$60000,0))*1,"")</f>
        <v/>
      </c>
      <c r="AA653">
        <f>IFERROR(INDEX($I$7:$I$60000,MATCH(ROW()-6,$Q$7:$Q$60000,0))*1,"")</f>
        <v/>
      </c>
      <c r="AB653">
        <f>IFERROR(INDEX($J$7:$J$60000,MATCH(ROW()-6,$Q$7:$Q$60000,0))*1,"")</f>
        <v/>
      </c>
      <c r="AC653">
        <f>IFERROR(INDEX($K$7:$K$60000,MATCH(ROW()-6,$Q$7:$Q$60000,0))*1,"")</f>
        <v/>
      </c>
      <c r="AF653" s="9">
        <f>IF(OR($S653="",$S652=""),"",IF($B$5="diff",($T653-$T652),LN($T653/$T652)))</f>
        <v/>
      </c>
      <c r="AG653" s="9">
        <f>IF(OR($S653="",$S652=""),"",IF($C$5="diff",(U653-U652),LN(U653/U652)))</f>
        <v/>
      </c>
      <c r="AH653" s="9">
        <f>IF(OR($S653="",$S652=""),"",IF($D$5="diff",(V653-V652),LN(V653/V652)))</f>
        <v/>
      </c>
      <c r="AI653" s="9">
        <f>IF(OR($S653="",$S652=""),"",IF($E$5="diff",(W653-W652),LN(W653/W652)))</f>
        <v/>
      </c>
      <c r="AJ653" s="9">
        <f>IF(OR($S653="",$S652=""),"",IF($F$5="diff",(X653-X652),LN(X653/X652)))</f>
        <v/>
      </c>
      <c r="AK653" s="9">
        <f>IF(OR($S653="",$S652=""),"",IF($G$5="diff",(Y653-Y652),LN(Y653/Y652)))</f>
        <v/>
      </c>
      <c r="AL653" s="9">
        <f>IF(OR($S653="",$S652=""),"",IF($H$5="diff",(Z653-Z652),LN(Z653/Z652)))</f>
        <v/>
      </c>
      <c r="AM653" s="9">
        <f>IF(OR($S653="",$S652=""),"",IF($I$5="diff",(AA653-AA652),LN(AA653/AA652)))</f>
        <v/>
      </c>
      <c r="AN653" s="9">
        <f>IF(OR($S653="",$S652=""),"",IF($J$5="diff",(AB653-AB652),LN(AB653/AB652)))</f>
        <v/>
      </c>
      <c r="AO653" s="9">
        <f>IF(OR($S653="",$S652=""),"",IF($K$5="diff",(AC653-AC652),LN(AC653/AC652)))</f>
        <v/>
      </c>
      <c r="AR653" s="9">
        <f>IF($AF653="","",$AU$13+$AU$4*AG653+$AU$5*AH653+$AU$6*AI653+$AU$7*AJ653+$AU$8*AK653+$AU$9*AL653+$AU$10*AM653+$AU$11*AN653+$AU$12*AO653)</f>
        <v/>
      </c>
      <c r="AY653" s="10">
        <f>IF(AND((ROW()-7)&gt;=$Q$5,(ROW()-6)&lt;=$Q$3),INDEX(LINEST(OFFSET(AF653,1-$Q$5,0,$Q$5,1),OFFSET(AG653,1-$Q$5,0,$Q$5,9),TRUE,TRUE),1,10)*$Q$4,"")</f>
        <v/>
      </c>
      <c r="AZ653" s="9">
        <f>IF(AND((ROW()-7)&gt;=$Q$5,(ROW()-6)&lt;=$Q$3),INDEX(LINEST(OFFSET(AF653,1-$Q$5,0,$Q$5,1),OFFSET(AG653,1-$Q$5,0,$Q$5,9),TRUE,TRUE),1,9),"")</f>
        <v/>
      </c>
      <c r="BA653" s="9">
        <f>IF(AND((ROW()-7)&gt;=$Q$5,(ROW()-6)&lt;=$Q$3),INDEX(LINEST(OFFSET(AF653,1-$Q$5,0,$Q$5,1),OFFSET(AG653,1-$Q$5,0,$Q$5,9),TRUE,TRUE),1,8),"")</f>
        <v/>
      </c>
      <c r="BB653" s="9">
        <f>IF(AND((ROW()-7)&gt;=$Q$5,(ROW()-6)&lt;=$Q$3),INDEX(LINEST(OFFSET(AF653,1-$Q$5,0,$Q$5,1),OFFSET(AG653,1-$Q$5,0,$Q$5,9),TRUE,TRUE),1,7),"")</f>
        <v/>
      </c>
      <c r="BC653" s="9">
        <f>IF(AND((ROW()-7)&gt;=$Q$5,(ROW()-6)&lt;=$Q$3),INDEX(LINEST(OFFSET(AF653,1-$Q$5,0,$Q$5,1),OFFSET(AG653,1-$Q$5,0,$Q$5,9),TRUE,TRUE),1,6),"")</f>
        <v/>
      </c>
      <c r="BD653" s="9">
        <f>IF(AND((ROW()-7)&gt;=$Q$5,(ROW()-6)&lt;=$Q$3),INDEX(LINEST(OFFSET(AF653,1-$Q$5,0,$Q$5,1),OFFSET(AG653,1-$Q$5,0,$Q$5,9),TRUE,TRUE),1,5),"")</f>
        <v/>
      </c>
      <c r="BE653" s="9">
        <f>IF(AND((ROW()-7)&gt;=$Q$5,(ROW()-6)&lt;=$Q$3),INDEX(LINEST(OFFSET(AF653,1-$Q$5,0,$Q$5,1),OFFSET(AG653,1-$Q$5,0,$Q$5,9),TRUE,TRUE),1,4),"")</f>
        <v/>
      </c>
      <c r="BF653" s="9">
        <f>IF(AND((ROW()-7)&gt;=$Q$5,(ROW()-6)&lt;=$Q$3),INDEX(LINEST(OFFSET(AF653,1-$Q$5,0,$Q$5,1),OFFSET(AG653,1-$Q$5,0,$Q$5,9),TRUE,TRUE),1,3),"")</f>
        <v/>
      </c>
      <c r="BG653" s="9">
        <f>IF(AND((ROW()-7)&gt;=$Q$5,(ROW()-6)&lt;=$Q$3),INDEX(LINEST(OFFSET(AF653,1-$Q$5,0,$Q$5,1),OFFSET(AG653,1-$Q$5,0,$Q$5,9),TRUE,TRUE),1,2),"")</f>
        <v/>
      </c>
      <c r="BH653" s="9">
        <f>IF(AND((ROW()-7)&gt;=$Q$5,(ROW()-6)&lt;=$Q$3),INDEX(LINEST(OFFSET(AF653,1-$Q$5,0,$Q$5,1),OFFSET(AG653,1-$Q$5,0,$Q$5,9),TRUE,TRUE),1,1),"")</f>
        <v/>
      </c>
      <c r="BI653" s="10">
        <f>IF(AND((ROW()-7)&gt;=$Q$5,(ROW()-6)&lt;=$Q$3),INDEX(LINEST(OFFSET(AF653,1-$Q$5,0,$Q$5,1),OFFSET(AG653,1-$Q$5,0,$Q$5,9),TRUE,TRUE),3,1),"")</f>
        <v/>
      </c>
      <c r="BL653" s="9">
        <f>IF(AND((ROW()-6)&lt;=$Q$3,ISNUMBER(AY652)),AY652/$Q$4+AZ652*AG653+BA652*AH653+BB652*AI653+BC652*AJ653+BD652*AK653+BE652*AL653+BF652*AM653+BG652*AN653+BH652*AO653,"")</f>
        <v/>
      </c>
      <c r="BM653">
        <f>IF(ISNUMBER(BL653),AVERAGE(OFFSET(AF652,1-$Q$5,0,$Q$5,1)),"")</f>
        <v/>
      </c>
      <c r="BN653">
        <f>IF(ISNUMBER(BL653),(AF653-BL653)^2,"")</f>
        <v/>
      </c>
      <c r="BO653">
        <f>IF(ISNUMBER(BL653),AF653^2,"")</f>
        <v/>
      </c>
      <c r="BP653">
        <f>IF(ISNUMBER(BL653),(AF653-BM653)^2,"")</f>
        <v/>
      </c>
    </row>
    <row r="654">
      <c r="O654">
        <f>IF($R654="","",IF($Q$1="Weekly",INT(($R654-2)/7),IF($Q$1="Quarterly",YEAR($R654)*4+ROUNDUP(MONTH($R654)/3),YEAR($R654)*12+MONTH($R654))))</f>
        <v/>
      </c>
      <c r="P654">
        <f>IF($R654="","",IF($R655="",1,IF($O654&lt;&gt;$O655,1,0)))</f>
        <v/>
      </c>
      <c r="Q654">
        <f>IF($P654=1,SUM($P$7:$P654),"")</f>
        <v/>
      </c>
      <c r="R654">
        <f>IF($A654="","",IF(ISNUMBER($A654),$A654,IFERROR(DATEVALUE($A654),NA())))</f>
        <v/>
      </c>
      <c r="S654" s="7">
        <f>IFERROR(INDEX($R$7:$R$60000,MATCH(ROW()-6,$Q$7:$Q$60000,0)),"")</f>
        <v/>
      </c>
      <c r="T654">
        <f>IFERROR(INDEX($B$7:$B$60000,MATCH(ROW()-6,$Q$7:$Q$60000,0))*1,"")</f>
        <v/>
      </c>
      <c r="U654">
        <f>IFERROR(INDEX($C$7:$C$60000,MATCH(ROW()-6,$Q$7:$Q$60000,0))*1,"")</f>
        <v/>
      </c>
      <c r="V654">
        <f>IFERROR(INDEX($D$7:$D$60000,MATCH(ROW()-6,$Q$7:$Q$60000,0))*1,"")</f>
        <v/>
      </c>
      <c r="W654">
        <f>IFERROR(INDEX($E$7:$E$60000,MATCH(ROW()-6,$Q$7:$Q$60000,0))*1,"")</f>
        <v/>
      </c>
      <c r="X654">
        <f>IFERROR(INDEX($F$7:$F$60000,MATCH(ROW()-6,$Q$7:$Q$60000,0))*1,"")</f>
        <v/>
      </c>
      <c r="Y654">
        <f>IFERROR(INDEX($G$7:$G$60000,MATCH(ROW()-6,$Q$7:$Q$60000,0))*1,"")</f>
        <v/>
      </c>
      <c r="Z654">
        <f>IFERROR(INDEX($H$7:$H$60000,MATCH(ROW()-6,$Q$7:$Q$60000,0))*1,"")</f>
        <v/>
      </c>
      <c r="AA654">
        <f>IFERROR(INDEX($I$7:$I$60000,MATCH(ROW()-6,$Q$7:$Q$60000,0))*1,"")</f>
        <v/>
      </c>
      <c r="AB654">
        <f>IFERROR(INDEX($J$7:$J$60000,MATCH(ROW()-6,$Q$7:$Q$60000,0))*1,"")</f>
        <v/>
      </c>
      <c r="AC654">
        <f>IFERROR(INDEX($K$7:$K$60000,MATCH(ROW()-6,$Q$7:$Q$60000,0))*1,"")</f>
        <v/>
      </c>
      <c r="AF654" s="9">
        <f>IF(OR($S654="",$S653=""),"",IF($B$5="diff",($T654-$T653),LN($T654/$T653)))</f>
        <v/>
      </c>
      <c r="AG654" s="9">
        <f>IF(OR($S654="",$S653=""),"",IF($C$5="diff",(U654-U653),LN(U654/U653)))</f>
        <v/>
      </c>
      <c r="AH654" s="9">
        <f>IF(OR($S654="",$S653=""),"",IF($D$5="diff",(V654-V653),LN(V654/V653)))</f>
        <v/>
      </c>
      <c r="AI654" s="9">
        <f>IF(OR($S654="",$S653=""),"",IF($E$5="diff",(W654-W653),LN(W654/W653)))</f>
        <v/>
      </c>
      <c r="AJ654" s="9">
        <f>IF(OR($S654="",$S653=""),"",IF($F$5="diff",(X654-X653),LN(X654/X653)))</f>
        <v/>
      </c>
      <c r="AK654" s="9">
        <f>IF(OR($S654="",$S653=""),"",IF($G$5="diff",(Y654-Y653),LN(Y654/Y653)))</f>
        <v/>
      </c>
      <c r="AL654" s="9">
        <f>IF(OR($S654="",$S653=""),"",IF($H$5="diff",(Z654-Z653),LN(Z654/Z653)))</f>
        <v/>
      </c>
      <c r="AM654" s="9">
        <f>IF(OR($S654="",$S653=""),"",IF($I$5="diff",(AA654-AA653),LN(AA654/AA653)))</f>
        <v/>
      </c>
      <c r="AN654" s="9">
        <f>IF(OR($S654="",$S653=""),"",IF($J$5="diff",(AB654-AB653),LN(AB654/AB653)))</f>
        <v/>
      </c>
      <c r="AO654" s="9">
        <f>IF(OR($S654="",$S653=""),"",IF($K$5="diff",(AC654-AC653),LN(AC654/AC653)))</f>
        <v/>
      </c>
      <c r="AR654" s="9">
        <f>IF($AF654="","",$AU$13+$AU$4*AG654+$AU$5*AH654+$AU$6*AI654+$AU$7*AJ654+$AU$8*AK654+$AU$9*AL654+$AU$10*AM654+$AU$11*AN654+$AU$12*AO654)</f>
        <v/>
      </c>
      <c r="AY654" s="10">
        <f>IF(AND((ROW()-7)&gt;=$Q$5,(ROW()-6)&lt;=$Q$3),INDEX(LINEST(OFFSET(AF654,1-$Q$5,0,$Q$5,1),OFFSET(AG654,1-$Q$5,0,$Q$5,9),TRUE,TRUE),1,10)*$Q$4,"")</f>
        <v/>
      </c>
      <c r="AZ654" s="9">
        <f>IF(AND((ROW()-7)&gt;=$Q$5,(ROW()-6)&lt;=$Q$3),INDEX(LINEST(OFFSET(AF654,1-$Q$5,0,$Q$5,1),OFFSET(AG654,1-$Q$5,0,$Q$5,9),TRUE,TRUE),1,9),"")</f>
        <v/>
      </c>
      <c r="BA654" s="9">
        <f>IF(AND((ROW()-7)&gt;=$Q$5,(ROW()-6)&lt;=$Q$3),INDEX(LINEST(OFFSET(AF654,1-$Q$5,0,$Q$5,1),OFFSET(AG654,1-$Q$5,0,$Q$5,9),TRUE,TRUE),1,8),"")</f>
        <v/>
      </c>
      <c r="BB654" s="9">
        <f>IF(AND((ROW()-7)&gt;=$Q$5,(ROW()-6)&lt;=$Q$3),INDEX(LINEST(OFFSET(AF654,1-$Q$5,0,$Q$5,1),OFFSET(AG654,1-$Q$5,0,$Q$5,9),TRUE,TRUE),1,7),"")</f>
        <v/>
      </c>
      <c r="BC654" s="9">
        <f>IF(AND((ROW()-7)&gt;=$Q$5,(ROW()-6)&lt;=$Q$3),INDEX(LINEST(OFFSET(AF654,1-$Q$5,0,$Q$5,1),OFFSET(AG654,1-$Q$5,0,$Q$5,9),TRUE,TRUE),1,6),"")</f>
        <v/>
      </c>
      <c r="BD654" s="9">
        <f>IF(AND((ROW()-7)&gt;=$Q$5,(ROW()-6)&lt;=$Q$3),INDEX(LINEST(OFFSET(AF654,1-$Q$5,0,$Q$5,1),OFFSET(AG654,1-$Q$5,0,$Q$5,9),TRUE,TRUE),1,5),"")</f>
        <v/>
      </c>
      <c r="BE654" s="9">
        <f>IF(AND((ROW()-7)&gt;=$Q$5,(ROW()-6)&lt;=$Q$3),INDEX(LINEST(OFFSET(AF654,1-$Q$5,0,$Q$5,1),OFFSET(AG654,1-$Q$5,0,$Q$5,9),TRUE,TRUE),1,4),"")</f>
        <v/>
      </c>
      <c r="BF654" s="9">
        <f>IF(AND((ROW()-7)&gt;=$Q$5,(ROW()-6)&lt;=$Q$3),INDEX(LINEST(OFFSET(AF654,1-$Q$5,0,$Q$5,1),OFFSET(AG654,1-$Q$5,0,$Q$5,9),TRUE,TRUE),1,3),"")</f>
        <v/>
      </c>
      <c r="BG654" s="9">
        <f>IF(AND((ROW()-7)&gt;=$Q$5,(ROW()-6)&lt;=$Q$3),INDEX(LINEST(OFFSET(AF654,1-$Q$5,0,$Q$5,1),OFFSET(AG654,1-$Q$5,0,$Q$5,9),TRUE,TRUE),1,2),"")</f>
        <v/>
      </c>
      <c r="BH654" s="9">
        <f>IF(AND((ROW()-7)&gt;=$Q$5,(ROW()-6)&lt;=$Q$3),INDEX(LINEST(OFFSET(AF654,1-$Q$5,0,$Q$5,1),OFFSET(AG654,1-$Q$5,0,$Q$5,9),TRUE,TRUE),1,1),"")</f>
        <v/>
      </c>
      <c r="BI654" s="10">
        <f>IF(AND((ROW()-7)&gt;=$Q$5,(ROW()-6)&lt;=$Q$3),INDEX(LINEST(OFFSET(AF654,1-$Q$5,0,$Q$5,1),OFFSET(AG654,1-$Q$5,0,$Q$5,9),TRUE,TRUE),3,1),"")</f>
        <v/>
      </c>
      <c r="BL654" s="9">
        <f>IF(AND((ROW()-6)&lt;=$Q$3,ISNUMBER(AY653)),AY653/$Q$4+AZ653*AG654+BA653*AH654+BB653*AI654+BC653*AJ654+BD653*AK654+BE653*AL654+BF653*AM654+BG653*AN654+BH653*AO654,"")</f>
        <v/>
      </c>
      <c r="BM654">
        <f>IF(ISNUMBER(BL654),AVERAGE(OFFSET(AF653,1-$Q$5,0,$Q$5,1)),"")</f>
        <v/>
      </c>
      <c r="BN654">
        <f>IF(ISNUMBER(BL654),(AF654-BL654)^2,"")</f>
        <v/>
      </c>
      <c r="BO654">
        <f>IF(ISNUMBER(BL654),AF654^2,"")</f>
        <v/>
      </c>
      <c r="BP654">
        <f>IF(ISNUMBER(BL654),(AF654-BM654)^2,"")</f>
        <v/>
      </c>
    </row>
    <row r="655">
      <c r="O655">
        <f>IF($R655="","",IF($Q$1="Weekly",INT(($R655-2)/7),IF($Q$1="Quarterly",YEAR($R655)*4+ROUNDUP(MONTH($R655)/3),YEAR($R655)*12+MONTH($R655))))</f>
        <v/>
      </c>
      <c r="P655">
        <f>IF($R655="","",IF($R656="",1,IF($O655&lt;&gt;$O656,1,0)))</f>
        <v/>
      </c>
      <c r="Q655">
        <f>IF($P655=1,SUM($P$7:$P655),"")</f>
        <v/>
      </c>
      <c r="R655">
        <f>IF($A655="","",IF(ISNUMBER($A655),$A655,IFERROR(DATEVALUE($A655),NA())))</f>
        <v/>
      </c>
      <c r="S655" s="7">
        <f>IFERROR(INDEX($R$7:$R$60000,MATCH(ROW()-6,$Q$7:$Q$60000,0)),"")</f>
        <v/>
      </c>
      <c r="T655">
        <f>IFERROR(INDEX($B$7:$B$60000,MATCH(ROW()-6,$Q$7:$Q$60000,0))*1,"")</f>
        <v/>
      </c>
      <c r="U655">
        <f>IFERROR(INDEX($C$7:$C$60000,MATCH(ROW()-6,$Q$7:$Q$60000,0))*1,"")</f>
        <v/>
      </c>
      <c r="V655">
        <f>IFERROR(INDEX($D$7:$D$60000,MATCH(ROW()-6,$Q$7:$Q$60000,0))*1,"")</f>
        <v/>
      </c>
      <c r="W655">
        <f>IFERROR(INDEX($E$7:$E$60000,MATCH(ROW()-6,$Q$7:$Q$60000,0))*1,"")</f>
        <v/>
      </c>
      <c r="X655">
        <f>IFERROR(INDEX($F$7:$F$60000,MATCH(ROW()-6,$Q$7:$Q$60000,0))*1,"")</f>
        <v/>
      </c>
      <c r="Y655">
        <f>IFERROR(INDEX($G$7:$G$60000,MATCH(ROW()-6,$Q$7:$Q$60000,0))*1,"")</f>
        <v/>
      </c>
      <c r="Z655">
        <f>IFERROR(INDEX($H$7:$H$60000,MATCH(ROW()-6,$Q$7:$Q$60000,0))*1,"")</f>
        <v/>
      </c>
      <c r="AA655">
        <f>IFERROR(INDEX($I$7:$I$60000,MATCH(ROW()-6,$Q$7:$Q$60000,0))*1,"")</f>
        <v/>
      </c>
      <c r="AB655">
        <f>IFERROR(INDEX($J$7:$J$60000,MATCH(ROW()-6,$Q$7:$Q$60000,0))*1,"")</f>
        <v/>
      </c>
      <c r="AC655">
        <f>IFERROR(INDEX($K$7:$K$60000,MATCH(ROW()-6,$Q$7:$Q$60000,0))*1,"")</f>
        <v/>
      </c>
      <c r="AF655" s="9">
        <f>IF(OR($S655="",$S654=""),"",IF($B$5="diff",($T655-$T654),LN($T655/$T654)))</f>
        <v/>
      </c>
      <c r="AG655" s="9">
        <f>IF(OR($S655="",$S654=""),"",IF($C$5="diff",(U655-U654),LN(U655/U654)))</f>
        <v/>
      </c>
      <c r="AH655" s="9">
        <f>IF(OR($S655="",$S654=""),"",IF($D$5="diff",(V655-V654),LN(V655/V654)))</f>
        <v/>
      </c>
      <c r="AI655" s="9">
        <f>IF(OR($S655="",$S654=""),"",IF($E$5="diff",(W655-W654),LN(W655/W654)))</f>
        <v/>
      </c>
      <c r="AJ655" s="9">
        <f>IF(OR($S655="",$S654=""),"",IF($F$5="diff",(X655-X654),LN(X655/X654)))</f>
        <v/>
      </c>
      <c r="AK655" s="9">
        <f>IF(OR($S655="",$S654=""),"",IF($G$5="diff",(Y655-Y654),LN(Y655/Y654)))</f>
        <v/>
      </c>
      <c r="AL655" s="9">
        <f>IF(OR($S655="",$S654=""),"",IF($H$5="diff",(Z655-Z654),LN(Z655/Z654)))</f>
        <v/>
      </c>
      <c r="AM655" s="9">
        <f>IF(OR($S655="",$S654=""),"",IF($I$5="diff",(AA655-AA654),LN(AA655/AA654)))</f>
        <v/>
      </c>
      <c r="AN655" s="9">
        <f>IF(OR($S655="",$S654=""),"",IF($J$5="diff",(AB655-AB654),LN(AB655/AB654)))</f>
        <v/>
      </c>
      <c r="AO655" s="9">
        <f>IF(OR($S655="",$S654=""),"",IF($K$5="diff",(AC655-AC654),LN(AC655/AC654)))</f>
        <v/>
      </c>
      <c r="AR655" s="9">
        <f>IF($AF655="","",$AU$13+$AU$4*AG655+$AU$5*AH655+$AU$6*AI655+$AU$7*AJ655+$AU$8*AK655+$AU$9*AL655+$AU$10*AM655+$AU$11*AN655+$AU$12*AO655)</f>
        <v/>
      </c>
      <c r="AY655" s="10">
        <f>IF(AND((ROW()-7)&gt;=$Q$5,(ROW()-6)&lt;=$Q$3),INDEX(LINEST(OFFSET(AF655,1-$Q$5,0,$Q$5,1),OFFSET(AG655,1-$Q$5,0,$Q$5,9),TRUE,TRUE),1,10)*$Q$4,"")</f>
        <v/>
      </c>
      <c r="AZ655" s="9">
        <f>IF(AND((ROW()-7)&gt;=$Q$5,(ROW()-6)&lt;=$Q$3),INDEX(LINEST(OFFSET(AF655,1-$Q$5,0,$Q$5,1),OFFSET(AG655,1-$Q$5,0,$Q$5,9),TRUE,TRUE),1,9),"")</f>
        <v/>
      </c>
      <c r="BA655" s="9">
        <f>IF(AND((ROW()-7)&gt;=$Q$5,(ROW()-6)&lt;=$Q$3),INDEX(LINEST(OFFSET(AF655,1-$Q$5,0,$Q$5,1),OFFSET(AG655,1-$Q$5,0,$Q$5,9),TRUE,TRUE),1,8),"")</f>
        <v/>
      </c>
      <c r="BB655" s="9">
        <f>IF(AND((ROW()-7)&gt;=$Q$5,(ROW()-6)&lt;=$Q$3),INDEX(LINEST(OFFSET(AF655,1-$Q$5,0,$Q$5,1),OFFSET(AG655,1-$Q$5,0,$Q$5,9),TRUE,TRUE),1,7),"")</f>
        <v/>
      </c>
      <c r="BC655" s="9">
        <f>IF(AND((ROW()-7)&gt;=$Q$5,(ROW()-6)&lt;=$Q$3),INDEX(LINEST(OFFSET(AF655,1-$Q$5,0,$Q$5,1),OFFSET(AG655,1-$Q$5,0,$Q$5,9),TRUE,TRUE),1,6),"")</f>
        <v/>
      </c>
      <c r="BD655" s="9">
        <f>IF(AND((ROW()-7)&gt;=$Q$5,(ROW()-6)&lt;=$Q$3),INDEX(LINEST(OFFSET(AF655,1-$Q$5,0,$Q$5,1),OFFSET(AG655,1-$Q$5,0,$Q$5,9),TRUE,TRUE),1,5),"")</f>
        <v/>
      </c>
      <c r="BE655" s="9">
        <f>IF(AND((ROW()-7)&gt;=$Q$5,(ROW()-6)&lt;=$Q$3),INDEX(LINEST(OFFSET(AF655,1-$Q$5,0,$Q$5,1),OFFSET(AG655,1-$Q$5,0,$Q$5,9),TRUE,TRUE),1,4),"")</f>
        <v/>
      </c>
      <c r="BF655" s="9">
        <f>IF(AND((ROW()-7)&gt;=$Q$5,(ROW()-6)&lt;=$Q$3),INDEX(LINEST(OFFSET(AF655,1-$Q$5,0,$Q$5,1),OFFSET(AG655,1-$Q$5,0,$Q$5,9),TRUE,TRUE),1,3),"")</f>
        <v/>
      </c>
      <c r="BG655" s="9">
        <f>IF(AND((ROW()-7)&gt;=$Q$5,(ROW()-6)&lt;=$Q$3),INDEX(LINEST(OFFSET(AF655,1-$Q$5,0,$Q$5,1),OFFSET(AG655,1-$Q$5,0,$Q$5,9),TRUE,TRUE),1,2),"")</f>
        <v/>
      </c>
      <c r="BH655" s="9">
        <f>IF(AND((ROW()-7)&gt;=$Q$5,(ROW()-6)&lt;=$Q$3),INDEX(LINEST(OFFSET(AF655,1-$Q$5,0,$Q$5,1),OFFSET(AG655,1-$Q$5,0,$Q$5,9),TRUE,TRUE),1,1),"")</f>
        <v/>
      </c>
      <c r="BI655" s="10">
        <f>IF(AND((ROW()-7)&gt;=$Q$5,(ROW()-6)&lt;=$Q$3),INDEX(LINEST(OFFSET(AF655,1-$Q$5,0,$Q$5,1),OFFSET(AG655,1-$Q$5,0,$Q$5,9),TRUE,TRUE),3,1),"")</f>
        <v/>
      </c>
      <c r="BL655" s="9">
        <f>IF(AND((ROW()-6)&lt;=$Q$3,ISNUMBER(AY654)),AY654/$Q$4+AZ654*AG655+BA654*AH655+BB654*AI655+BC654*AJ655+BD654*AK655+BE654*AL655+BF654*AM655+BG654*AN655+BH654*AO655,"")</f>
        <v/>
      </c>
      <c r="BM655">
        <f>IF(ISNUMBER(BL655),AVERAGE(OFFSET(AF654,1-$Q$5,0,$Q$5,1)),"")</f>
        <v/>
      </c>
      <c r="BN655">
        <f>IF(ISNUMBER(BL655),(AF655-BL655)^2,"")</f>
        <v/>
      </c>
      <c r="BO655">
        <f>IF(ISNUMBER(BL655),AF655^2,"")</f>
        <v/>
      </c>
      <c r="BP655">
        <f>IF(ISNUMBER(BL655),(AF655-BM655)^2,"")</f>
        <v/>
      </c>
    </row>
    <row r="656">
      <c r="O656">
        <f>IF($R656="","",IF($Q$1="Weekly",INT(($R656-2)/7),IF($Q$1="Quarterly",YEAR($R656)*4+ROUNDUP(MONTH($R656)/3),YEAR($R656)*12+MONTH($R656))))</f>
        <v/>
      </c>
      <c r="P656">
        <f>IF($R656="","",IF($R657="",1,IF($O656&lt;&gt;$O657,1,0)))</f>
        <v/>
      </c>
      <c r="Q656">
        <f>IF($P656=1,SUM($P$7:$P656),"")</f>
        <v/>
      </c>
      <c r="R656">
        <f>IF($A656="","",IF(ISNUMBER($A656),$A656,IFERROR(DATEVALUE($A656),NA())))</f>
        <v/>
      </c>
      <c r="S656" s="7">
        <f>IFERROR(INDEX($R$7:$R$60000,MATCH(ROW()-6,$Q$7:$Q$60000,0)),"")</f>
        <v/>
      </c>
      <c r="T656">
        <f>IFERROR(INDEX($B$7:$B$60000,MATCH(ROW()-6,$Q$7:$Q$60000,0))*1,"")</f>
        <v/>
      </c>
      <c r="U656">
        <f>IFERROR(INDEX($C$7:$C$60000,MATCH(ROW()-6,$Q$7:$Q$60000,0))*1,"")</f>
        <v/>
      </c>
      <c r="V656">
        <f>IFERROR(INDEX($D$7:$D$60000,MATCH(ROW()-6,$Q$7:$Q$60000,0))*1,"")</f>
        <v/>
      </c>
      <c r="W656">
        <f>IFERROR(INDEX($E$7:$E$60000,MATCH(ROW()-6,$Q$7:$Q$60000,0))*1,"")</f>
        <v/>
      </c>
      <c r="X656">
        <f>IFERROR(INDEX($F$7:$F$60000,MATCH(ROW()-6,$Q$7:$Q$60000,0))*1,"")</f>
        <v/>
      </c>
      <c r="Y656">
        <f>IFERROR(INDEX($G$7:$G$60000,MATCH(ROW()-6,$Q$7:$Q$60000,0))*1,"")</f>
        <v/>
      </c>
      <c r="Z656">
        <f>IFERROR(INDEX($H$7:$H$60000,MATCH(ROW()-6,$Q$7:$Q$60000,0))*1,"")</f>
        <v/>
      </c>
      <c r="AA656">
        <f>IFERROR(INDEX($I$7:$I$60000,MATCH(ROW()-6,$Q$7:$Q$60000,0))*1,"")</f>
        <v/>
      </c>
      <c r="AB656">
        <f>IFERROR(INDEX($J$7:$J$60000,MATCH(ROW()-6,$Q$7:$Q$60000,0))*1,"")</f>
        <v/>
      </c>
      <c r="AC656">
        <f>IFERROR(INDEX($K$7:$K$60000,MATCH(ROW()-6,$Q$7:$Q$60000,0))*1,"")</f>
        <v/>
      </c>
      <c r="AF656" s="9">
        <f>IF(OR($S656="",$S655=""),"",IF($B$5="diff",($T656-$T655),LN($T656/$T655)))</f>
        <v/>
      </c>
      <c r="AG656" s="9">
        <f>IF(OR($S656="",$S655=""),"",IF($C$5="diff",(U656-U655),LN(U656/U655)))</f>
        <v/>
      </c>
      <c r="AH656" s="9">
        <f>IF(OR($S656="",$S655=""),"",IF($D$5="diff",(V656-V655),LN(V656/V655)))</f>
        <v/>
      </c>
      <c r="AI656" s="9">
        <f>IF(OR($S656="",$S655=""),"",IF($E$5="diff",(W656-W655),LN(W656/W655)))</f>
        <v/>
      </c>
      <c r="AJ656" s="9">
        <f>IF(OR($S656="",$S655=""),"",IF($F$5="diff",(X656-X655),LN(X656/X655)))</f>
        <v/>
      </c>
      <c r="AK656" s="9">
        <f>IF(OR($S656="",$S655=""),"",IF($G$5="diff",(Y656-Y655),LN(Y656/Y655)))</f>
        <v/>
      </c>
      <c r="AL656" s="9">
        <f>IF(OR($S656="",$S655=""),"",IF($H$5="diff",(Z656-Z655),LN(Z656/Z655)))</f>
        <v/>
      </c>
      <c r="AM656" s="9">
        <f>IF(OR($S656="",$S655=""),"",IF($I$5="diff",(AA656-AA655),LN(AA656/AA655)))</f>
        <v/>
      </c>
      <c r="AN656" s="9">
        <f>IF(OR($S656="",$S655=""),"",IF($J$5="diff",(AB656-AB655),LN(AB656/AB655)))</f>
        <v/>
      </c>
      <c r="AO656" s="9">
        <f>IF(OR($S656="",$S655=""),"",IF($K$5="diff",(AC656-AC655),LN(AC656/AC655)))</f>
        <v/>
      </c>
      <c r="AR656" s="9">
        <f>IF($AF656="","",$AU$13+$AU$4*AG656+$AU$5*AH656+$AU$6*AI656+$AU$7*AJ656+$AU$8*AK656+$AU$9*AL656+$AU$10*AM656+$AU$11*AN656+$AU$12*AO656)</f>
        <v/>
      </c>
      <c r="AY656" s="10">
        <f>IF(AND((ROW()-7)&gt;=$Q$5,(ROW()-6)&lt;=$Q$3),INDEX(LINEST(OFFSET(AF656,1-$Q$5,0,$Q$5,1),OFFSET(AG656,1-$Q$5,0,$Q$5,9),TRUE,TRUE),1,10)*$Q$4,"")</f>
        <v/>
      </c>
      <c r="AZ656" s="9">
        <f>IF(AND((ROW()-7)&gt;=$Q$5,(ROW()-6)&lt;=$Q$3),INDEX(LINEST(OFFSET(AF656,1-$Q$5,0,$Q$5,1),OFFSET(AG656,1-$Q$5,0,$Q$5,9),TRUE,TRUE),1,9),"")</f>
        <v/>
      </c>
      <c r="BA656" s="9">
        <f>IF(AND((ROW()-7)&gt;=$Q$5,(ROW()-6)&lt;=$Q$3),INDEX(LINEST(OFFSET(AF656,1-$Q$5,0,$Q$5,1),OFFSET(AG656,1-$Q$5,0,$Q$5,9),TRUE,TRUE),1,8),"")</f>
        <v/>
      </c>
      <c r="BB656" s="9">
        <f>IF(AND((ROW()-7)&gt;=$Q$5,(ROW()-6)&lt;=$Q$3),INDEX(LINEST(OFFSET(AF656,1-$Q$5,0,$Q$5,1),OFFSET(AG656,1-$Q$5,0,$Q$5,9),TRUE,TRUE),1,7),"")</f>
        <v/>
      </c>
      <c r="BC656" s="9">
        <f>IF(AND((ROW()-7)&gt;=$Q$5,(ROW()-6)&lt;=$Q$3),INDEX(LINEST(OFFSET(AF656,1-$Q$5,0,$Q$5,1),OFFSET(AG656,1-$Q$5,0,$Q$5,9),TRUE,TRUE),1,6),"")</f>
        <v/>
      </c>
      <c r="BD656" s="9">
        <f>IF(AND((ROW()-7)&gt;=$Q$5,(ROW()-6)&lt;=$Q$3),INDEX(LINEST(OFFSET(AF656,1-$Q$5,0,$Q$5,1),OFFSET(AG656,1-$Q$5,0,$Q$5,9),TRUE,TRUE),1,5),"")</f>
        <v/>
      </c>
      <c r="BE656" s="9">
        <f>IF(AND((ROW()-7)&gt;=$Q$5,(ROW()-6)&lt;=$Q$3),INDEX(LINEST(OFFSET(AF656,1-$Q$5,0,$Q$5,1),OFFSET(AG656,1-$Q$5,0,$Q$5,9),TRUE,TRUE),1,4),"")</f>
        <v/>
      </c>
      <c r="BF656" s="9">
        <f>IF(AND((ROW()-7)&gt;=$Q$5,(ROW()-6)&lt;=$Q$3),INDEX(LINEST(OFFSET(AF656,1-$Q$5,0,$Q$5,1),OFFSET(AG656,1-$Q$5,0,$Q$5,9),TRUE,TRUE),1,3),"")</f>
        <v/>
      </c>
      <c r="BG656" s="9">
        <f>IF(AND((ROW()-7)&gt;=$Q$5,(ROW()-6)&lt;=$Q$3),INDEX(LINEST(OFFSET(AF656,1-$Q$5,0,$Q$5,1),OFFSET(AG656,1-$Q$5,0,$Q$5,9),TRUE,TRUE),1,2),"")</f>
        <v/>
      </c>
      <c r="BH656" s="9">
        <f>IF(AND((ROW()-7)&gt;=$Q$5,(ROW()-6)&lt;=$Q$3),INDEX(LINEST(OFFSET(AF656,1-$Q$5,0,$Q$5,1),OFFSET(AG656,1-$Q$5,0,$Q$5,9),TRUE,TRUE),1,1),"")</f>
        <v/>
      </c>
      <c r="BI656" s="10">
        <f>IF(AND((ROW()-7)&gt;=$Q$5,(ROW()-6)&lt;=$Q$3),INDEX(LINEST(OFFSET(AF656,1-$Q$5,0,$Q$5,1),OFFSET(AG656,1-$Q$5,0,$Q$5,9),TRUE,TRUE),3,1),"")</f>
        <v/>
      </c>
      <c r="BL656" s="9">
        <f>IF(AND((ROW()-6)&lt;=$Q$3,ISNUMBER(AY655)),AY655/$Q$4+AZ655*AG656+BA655*AH656+BB655*AI656+BC655*AJ656+BD655*AK656+BE655*AL656+BF655*AM656+BG655*AN656+BH655*AO656,"")</f>
        <v/>
      </c>
      <c r="BM656">
        <f>IF(ISNUMBER(BL656),AVERAGE(OFFSET(AF655,1-$Q$5,0,$Q$5,1)),"")</f>
        <v/>
      </c>
      <c r="BN656">
        <f>IF(ISNUMBER(BL656),(AF656-BL656)^2,"")</f>
        <v/>
      </c>
      <c r="BO656">
        <f>IF(ISNUMBER(BL656),AF656^2,"")</f>
        <v/>
      </c>
      <c r="BP656">
        <f>IF(ISNUMBER(BL656),(AF656-BM656)^2,"")</f>
        <v/>
      </c>
    </row>
    <row r="657">
      <c r="O657">
        <f>IF($R657="","",IF($Q$1="Weekly",INT(($R657-2)/7),IF($Q$1="Quarterly",YEAR($R657)*4+ROUNDUP(MONTH($R657)/3),YEAR($R657)*12+MONTH($R657))))</f>
        <v/>
      </c>
      <c r="P657">
        <f>IF($R657="","",IF($R658="",1,IF($O657&lt;&gt;$O658,1,0)))</f>
        <v/>
      </c>
      <c r="Q657">
        <f>IF($P657=1,SUM($P$7:$P657),"")</f>
        <v/>
      </c>
      <c r="R657">
        <f>IF($A657="","",IF(ISNUMBER($A657),$A657,IFERROR(DATEVALUE($A657),NA())))</f>
        <v/>
      </c>
      <c r="S657" s="7">
        <f>IFERROR(INDEX($R$7:$R$60000,MATCH(ROW()-6,$Q$7:$Q$60000,0)),"")</f>
        <v/>
      </c>
      <c r="T657">
        <f>IFERROR(INDEX($B$7:$B$60000,MATCH(ROW()-6,$Q$7:$Q$60000,0))*1,"")</f>
        <v/>
      </c>
      <c r="U657">
        <f>IFERROR(INDEX($C$7:$C$60000,MATCH(ROW()-6,$Q$7:$Q$60000,0))*1,"")</f>
        <v/>
      </c>
      <c r="V657">
        <f>IFERROR(INDEX($D$7:$D$60000,MATCH(ROW()-6,$Q$7:$Q$60000,0))*1,"")</f>
        <v/>
      </c>
      <c r="W657">
        <f>IFERROR(INDEX($E$7:$E$60000,MATCH(ROW()-6,$Q$7:$Q$60000,0))*1,"")</f>
        <v/>
      </c>
      <c r="X657">
        <f>IFERROR(INDEX($F$7:$F$60000,MATCH(ROW()-6,$Q$7:$Q$60000,0))*1,"")</f>
        <v/>
      </c>
      <c r="Y657">
        <f>IFERROR(INDEX($G$7:$G$60000,MATCH(ROW()-6,$Q$7:$Q$60000,0))*1,"")</f>
        <v/>
      </c>
      <c r="Z657">
        <f>IFERROR(INDEX($H$7:$H$60000,MATCH(ROW()-6,$Q$7:$Q$60000,0))*1,"")</f>
        <v/>
      </c>
      <c r="AA657">
        <f>IFERROR(INDEX($I$7:$I$60000,MATCH(ROW()-6,$Q$7:$Q$60000,0))*1,"")</f>
        <v/>
      </c>
      <c r="AB657">
        <f>IFERROR(INDEX($J$7:$J$60000,MATCH(ROW()-6,$Q$7:$Q$60000,0))*1,"")</f>
        <v/>
      </c>
      <c r="AC657">
        <f>IFERROR(INDEX($K$7:$K$60000,MATCH(ROW()-6,$Q$7:$Q$60000,0))*1,"")</f>
        <v/>
      </c>
      <c r="AF657" s="9">
        <f>IF(OR($S657="",$S656=""),"",IF($B$5="diff",($T657-$T656),LN($T657/$T656)))</f>
        <v/>
      </c>
      <c r="AG657" s="9">
        <f>IF(OR($S657="",$S656=""),"",IF($C$5="diff",(U657-U656),LN(U657/U656)))</f>
        <v/>
      </c>
      <c r="AH657" s="9">
        <f>IF(OR($S657="",$S656=""),"",IF($D$5="diff",(V657-V656),LN(V657/V656)))</f>
        <v/>
      </c>
      <c r="AI657" s="9">
        <f>IF(OR($S657="",$S656=""),"",IF($E$5="diff",(W657-W656),LN(W657/W656)))</f>
        <v/>
      </c>
      <c r="AJ657" s="9">
        <f>IF(OR($S657="",$S656=""),"",IF($F$5="diff",(X657-X656),LN(X657/X656)))</f>
        <v/>
      </c>
      <c r="AK657" s="9">
        <f>IF(OR($S657="",$S656=""),"",IF($G$5="diff",(Y657-Y656),LN(Y657/Y656)))</f>
        <v/>
      </c>
      <c r="AL657" s="9">
        <f>IF(OR($S657="",$S656=""),"",IF($H$5="diff",(Z657-Z656),LN(Z657/Z656)))</f>
        <v/>
      </c>
      <c r="AM657" s="9">
        <f>IF(OR($S657="",$S656=""),"",IF($I$5="diff",(AA657-AA656),LN(AA657/AA656)))</f>
        <v/>
      </c>
      <c r="AN657" s="9">
        <f>IF(OR($S657="",$S656=""),"",IF($J$5="diff",(AB657-AB656),LN(AB657/AB656)))</f>
        <v/>
      </c>
      <c r="AO657" s="9">
        <f>IF(OR($S657="",$S656=""),"",IF($K$5="diff",(AC657-AC656),LN(AC657/AC656)))</f>
        <v/>
      </c>
      <c r="AR657" s="9">
        <f>IF($AF657="","",$AU$13+$AU$4*AG657+$AU$5*AH657+$AU$6*AI657+$AU$7*AJ657+$AU$8*AK657+$AU$9*AL657+$AU$10*AM657+$AU$11*AN657+$AU$12*AO657)</f>
        <v/>
      </c>
      <c r="AY657" s="10">
        <f>IF(AND((ROW()-7)&gt;=$Q$5,(ROW()-6)&lt;=$Q$3),INDEX(LINEST(OFFSET(AF657,1-$Q$5,0,$Q$5,1),OFFSET(AG657,1-$Q$5,0,$Q$5,9),TRUE,TRUE),1,10)*$Q$4,"")</f>
        <v/>
      </c>
      <c r="AZ657" s="9">
        <f>IF(AND((ROW()-7)&gt;=$Q$5,(ROW()-6)&lt;=$Q$3),INDEX(LINEST(OFFSET(AF657,1-$Q$5,0,$Q$5,1),OFFSET(AG657,1-$Q$5,0,$Q$5,9),TRUE,TRUE),1,9),"")</f>
        <v/>
      </c>
      <c r="BA657" s="9">
        <f>IF(AND((ROW()-7)&gt;=$Q$5,(ROW()-6)&lt;=$Q$3),INDEX(LINEST(OFFSET(AF657,1-$Q$5,0,$Q$5,1),OFFSET(AG657,1-$Q$5,0,$Q$5,9),TRUE,TRUE),1,8),"")</f>
        <v/>
      </c>
      <c r="BB657" s="9">
        <f>IF(AND((ROW()-7)&gt;=$Q$5,(ROW()-6)&lt;=$Q$3),INDEX(LINEST(OFFSET(AF657,1-$Q$5,0,$Q$5,1),OFFSET(AG657,1-$Q$5,0,$Q$5,9),TRUE,TRUE),1,7),"")</f>
        <v/>
      </c>
      <c r="BC657" s="9">
        <f>IF(AND((ROW()-7)&gt;=$Q$5,(ROW()-6)&lt;=$Q$3),INDEX(LINEST(OFFSET(AF657,1-$Q$5,0,$Q$5,1),OFFSET(AG657,1-$Q$5,0,$Q$5,9),TRUE,TRUE),1,6),"")</f>
        <v/>
      </c>
      <c r="BD657" s="9">
        <f>IF(AND((ROW()-7)&gt;=$Q$5,(ROW()-6)&lt;=$Q$3),INDEX(LINEST(OFFSET(AF657,1-$Q$5,0,$Q$5,1),OFFSET(AG657,1-$Q$5,0,$Q$5,9),TRUE,TRUE),1,5),"")</f>
        <v/>
      </c>
      <c r="BE657" s="9">
        <f>IF(AND((ROW()-7)&gt;=$Q$5,(ROW()-6)&lt;=$Q$3),INDEX(LINEST(OFFSET(AF657,1-$Q$5,0,$Q$5,1),OFFSET(AG657,1-$Q$5,0,$Q$5,9),TRUE,TRUE),1,4),"")</f>
        <v/>
      </c>
      <c r="BF657" s="9">
        <f>IF(AND((ROW()-7)&gt;=$Q$5,(ROW()-6)&lt;=$Q$3),INDEX(LINEST(OFFSET(AF657,1-$Q$5,0,$Q$5,1),OFFSET(AG657,1-$Q$5,0,$Q$5,9),TRUE,TRUE),1,3),"")</f>
        <v/>
      </c>
      <c r="BG657" s="9">
        <f>IF(AND((ROW()-7)&gt;=$Q$5,(ROW()-6)&lt;=$Q$3),INDEX(LINEST(OFFSET(AF657,1-$Q$5,0,$Q$5,1),OFFSET(AG657,1-$Q$5,0,$Q$5,9),TRUE,TRUE),1,2),"")</f>
        <v/>
      </c>
      <c r="BH657" s="9">
        <f>IF(AND((ROW()-7)&gt;=$Q$5,(ROW()-6)&lt;=$Q$3),INDEX(LINEST(OFFSET(AF657,1-$Q$5,0,$Q$5,1),OFFSET(AG657,1-$Q$5,0,$Q$5,9),TRUE,TRUE),1,1),"")</f>
        <v/>
      </c>
      <c r="BI657" s="10">
        <f>IF(AND((ROW()-7)&gt;=$Q$5,(ROW()-6)&lt;=$Q$3),INDEX(LINEST(OFFSET(AF657,1-$Q$5,0,$Q$5,1),OFFSET(AG657,1-$Q$5,0,$Q$5,9),TRUE,TRUE),3,1),"")</f>
        <v/>
      </c>
      <c r="BL657" s="9">
        <f>IF(AND((ROW()-6)&lt;=$Q$3,ISNUMBER(AY656)),AY656/$Q$4+AZ656*AG657+BA656*AH657+BB656*AI657+BC656*AJ657+BD656*AK657+BE656*AL657+BF656*AM657+BG656*AN657+BH656*AO657,"")</f>
        <v/>
      </c>
      <c r="BM657">
        <f>IF(ISNUMBER(BL657),AVERAGE(OFFSET(AF656,1-$Q$5,0,$Q$5,1)),"")</f>
        <v/>
      </c>
      <c r="BN657">
        <f>IF(ISNUMBER(BL657),(AF657-BL657)^2,"")</f>
        <v/>
      </c>
      <c r="BO657">
        <f>IF(ISNUMBER(BL657),AF657^2,"")</f>
        <v/>
      </c>
      <c r="BP657">
        <f>IF(ISNUMBER(BL657),(AF657-BM657)^2,"")</f>
        <v/>
      </c>
    </row>
    <row r="658">
      <c r="O658">
        <f>IF($R658="","",IF($Q$1="Weekly",INT(($R658-2)/7),IF($Q$1="Quarterly",YEAR($R658)*4+ROUNDUP(MONTH($R658)/3),YEAR($R658)*12+MONTH($R658))))</f>
        <v/>
      </c>
      <c r="P658">
        <f>IF($R658="","",IF($R659="",1,IF($O658&lt;&gt;$O659,1,0)))</f>
        <v/>
      </c>
      <c r="Q658">
        <f>IF($P658=1,SUM($P$7:$P658),"")</f>
        <v/>
      </c>
      <c r="R658">
        <f>IF($A658="","",IF(ISNUMBER($A658),$A658,IFERROR(DATEVALUE($A658),NA())))</f>
        <v/>
      </c>
      <c r="S658" s="7">
        <f>IFERROR(INDEX($R$7:$R$60000,MATCH(ROW()-6,$Q$7:$Q$60000,0)),"")</f>
        <v/>
      </c>
      <c r="T658">
        <f>IFERROR(INDEX($B$7:$B$60000,MATCH(ROW()-6,$Q$7:$Q$60000,0))*1,"")</f>
        <v/>
      </c>
      <c r="U658">
        <f>IFERROR(INDEX($C$7:$C$60000,MATCH(ROW()-6,$Q$7:$Q$60000,0))*1,"")</f>
        <v/>
      </c>
      <c r="V658">
        <f>IFERROR(INDEX($D$7:$D$60000,MATCH(ROW()-6,$Q$7:$Q$60000,0))*1,"")</f>
        <v/>
      </c>
      <c r="W658">
        <f>IFERROR(INDEX($E$7:$E$60000,MATCH(ROW()-6,$Q$7:$Q$60000,0))*1,"")</f>
        <v/>
      </c>
      <c r="X658">
        <f>IFERROR(INDEX($F$7:$F$60000,MATCH(ROW()-6,$Q$7:$Q$60000,0))*1,"")</f>
        <v/>
      </c>
      <c r="Y658">
        <f>IFERROR(INDEX($G$7:$G$60000,MATCH(ROW()-6,$Q$7:$Q$60000,0))*1,"")</f>
        <v/>
      </c>
      <c r="Z658">
        <f>IFERROR(INDEX($H$7:$H$60000,MATCH(ROW()-6,$Q$7:$Q$60000,0))*1,"")</f>
        <v/>
      </c>
      <c r="AA658">
        <f>IFERROR(INDEX($I$7:$I$60000,MATCH(ROW()-6,$Q$7:$Q$60000,0))*1,"")</f>
        <v/>
      </c>
      <c r="AB658">
        <f>IFERROR(INDEX($J$7:$J$60000,MATCH(ROW()-6,$Q$7:$Q$60000,0))*1,"")</f>
        <v/>
      </c>
      <c r="AC658">
        <f>IFERROR(INDEX($K$7:$K$60000,MATCH(ROW()-6,$Q$7:$Q$60000,0))*1,"")</f>
        <v/>
      </c>
      <c r="AF658" s="9">
        <f>IF(OR($S658="",$S657=""),"",IF($B$5="diff",($T658-$T657),LN($T658/$T657)))</f>
        <v/>
      </c>
      <c r="AG658" s="9">
        <f>IF(OR($S658="",$S657=""),"",IF($C$5="diff",(U658-U657),LN(U658/U657)))</f>
        <v/>
      </c>
      <c r="AH658" s="9">
        <f>IF(OR($S658="",$S657=""),"",IF($D$5="diff",(V658-V657),LN(V658/V657)))</f>
        <v/>
      </c>
      <c r="AI658" s="9">
        <f>IF(OR($S658="",$S657=""),"",IF($E$5="diff",(W658-W657),LN(W658/W657)))</f>
        <v/>
      </c>
      <c r="AJ658" s="9">
        <f>IF(OR($S658="",$S657=""),"",IF($F$5="diff",(X658-X657),LN(X658/X657)))</f>
        <v/>
      </c>
      <c r="AK658" s="9">
        <f>IF(OR($S658="",$S657=""),"",IF($G$5="diff",(Y658-Y657),LN(Y658/Y657)))</f>
        <v/>
      </c>
      <c r="AL658" s="9">
        <f>IF(OR($S658="",$S657=""),"",IF($H$5="diff",(Z658-Z657),LN(Z658/Z657)))</f>
        <v/>
      </c>
      <c r="AM658" s="9">
        <f>IF(OR($S658="",$S657=""),"",IF($I$5="diff",(AA658-AA657),LN(AA658/AA657)))</f>
        <v/>
      </c>
      <c r="AN658" s="9">
        <f>IF(OR($S658="",$S657=""),"",IF($J$5="diff",(AB658-AB657),LN(AB658/AB657)))</f>
        <v/>
      </c>
      <c r="AO658" s="9">
        <f>IF(OR($S658="",$S657=""),"",IF($K$5="diff",(AC658-AC657),LN(AC658/AC657)))</f>
        <v/>
      </c>
      <c r="AR658" s="9">
        <f>IF($AF658="","",$AU$13+$AU$4*AG658+$AU$5*AH658+$AU$6*AI658+$AU$7*AJ658+$AU$8*AK658+$AU$9*AL658+$AU$10*AM658+$AU$11*AN658+$AU$12*AO658)</f>
        <v/>
      </c>
      <c r="AY658" s="10">
        <f>IF(AND((ROW()-7)&gt;=$Q$5,(ROW()-6)&lt;=$Q$3),INDEX(LINEST(OFFSET(AF658,1-$Q$5,0,$Q$5,1),OFFSET(AG658,1-$Q$5,0,$Q$5,9),TRUE,TRUE),1,10)*$Q$4,"")</f>
        <v/>
      </c>
      <c r="AZ658" s="9">
        <f>IF(AND((ROW()-7)&gt;=$Q$5,(ROW()-6)&lt;=$Q$3),INDEX(LINEST(OFFSET(AF658,1-$Q$5,0,$Q$5,1),OFFSET(AG658,1-$Q$5,0,$Q$5,9),TRUE,TRUE),1,9),"")</f>
        <v/>
      </c>
      <c r="BA658" s="9">
        <f>IF(AND((ROW()-7)&gt;=$Q$5,(ROW()-6)&lt;=$Q$3),INDEX(LINEST(OFFSET(AF658,1-$Q$5,0,$Q$5,1),OFFSET(AG658,1-$Q$5,0,$Q$5,9),TRUE,TRUE),1,8),"")</f>
        <v/>
      </c>
      <c r="BB658" s="9">
        <f>IF(AND((ROW()-7)&gt;=$Q$5,(ROW()-6)&lt;=$Q$3),INDEX(LINEST(OFFSET(AF658,1-$Q$5,0,$Q$5,1),OFFSET(AG658,1-$Q$5,0,$Q$5,9),TRUE,TRUE),1,7),"")</f>
        <v/>
      </c>
      <c r="BC658" s="9">
        <f>IF(AND((ROW()-7)&gt;=$Q$5,(ROW()-6)&lt;=$Q$3),INDEX(LINEST(OFFSET(AF658,1-$Q$5,0,$Q$5,1),OFFSET(AG658,1-$Q$5,0,$Q$5,9),TRUE,TRUE),1,6),"")</f>
        <v/>
      </c>
      <c r="BD658" s="9">
        <f>IF(AND((ROW()-7)&gt;=$Q$5,(ROW()-6)&lt;=$Q$3),INDEX(LINEST(OFFSET(AF658,1-$Q$5,0,$Q$5,1),OFFSET(AG658,1-$Q$5,0,$Q$5,9),TRUE,TRUE),1,5),"")</f>
        <v/>
      </c>
      <c r="BE658" s="9">
        <f>IF(AND((ROW()-7)&gt;=$Q$5,(ROW()-6)&lt;=$Q$3),INDEX(LINEST(OFFSET(AF658,1-$Q$5,0,$Q$5,1),OFFSET(AG658,1-$Q$5,0,$Q$5,9),TRUE,TRUE),1,4),"")</f>
        <v/>
      </c>
      <c r="BF658" s="9">
        <f>IF(AND((ROW()-7)&gt;=$Q$5,(ROW()-6)&lt;=$Q$3),INDEX(LINEST(OFFSET(AF658,1-$Q$5,0,$Q$5,1),OFFSET(AG658,1-$Q$5,0,$Q$5,9),TRUE,TRUE),1,3),"")</f>
        <v/>
      </c>
      <c r="BG658" s="9">
        <f>IF(AND((ROW()-7)&gt;=$Q$5,(ROW()-6)&lt;=$Q$3),INDEX(LINEST(OFFSET(AF658,1-$Q$5,0,$Q$5,1),OFFSET(AG658,1-$Q$5,0,$Q$5,9),TRUE,TRUE),1,2),"")</f>
        <v/>
      </c>
      <c r="BH658" s="9">
        <f>IF(AND((ROW()-7)&gt;=$Q$5,(ROW()-6)&lt;=$Q$3),INDEX(LINEST(OFFSET(AF658,1-$Q$5,0,$Q$5,1),OFFSET(AG658,1-$Q$5,0,$Q$5,9),TRUE,TRUE),1,1),"")</f>
        <v/>
      </c>
      <c r="BI658" s="10">
        <f>IF(AND((ROW()-7)&gt;=$Q$5,(ROW()-6)&lt;=$Q$3),INDEX(LINEST(OFFSET(AF658,1-$Q$5,0,$Q$5,1),OFFSET(AG658,1-$Q$5,0,$Q$5,9),TRUE,TRUE),3,1),"")</f>
        <v/>
      </c>
      <c r="BL658" s="9">
        <f>IF(AND((ROW()-6)&lt;=$Q$3,ISNUMBER(AY657)),AY657/$Q$4+AZ657*AG658+BA657*AH658+BB657*AI658+BC657*AJ658+BD657*AK658+BE657*AL658+BF657*AM658+BG657*AN658+BH657*AO658,"")</f>
        <v/>
      </c>
      <c r="BM658">
        <f>IF(ISNUMBER(BL658),AVERAGE(OFFSET(AF657,1-$Q$5,0,$Q$5,1)),"")</f>
        <v/>
      </c>
      <c r="BN658">
        <f>IF(ISNUMBER(BL658),(AF658-BL658)^2,"")</f>
        <v/>
      </c>
      <c r="BO658">
        <f>IF(ISNUMBER(BL658),AF658^2,"")</f>
        <v/>
      </c>
      <c r="BP658">
        <f>IF(ISNUMBER(BL658),(AF658-BM658)^2,"")</f>
        <v/>
      </c>
    </row>
    <row r="659">
      <c r="O659">
        <f>IF($R659="","",IF($Q$1="Weekly",INT(($R659-2)/7),IF($Q$1="Quarterly",YEAR($R659)*4+ROUNDUP(MONTH($R659)/3),YEAR($R659)*12+MONTH($R659))))</f>
        <v/>
      </c>
      <c r="P659">
        <f>IF($R659="","",IF($R660="",1,IF($O659&lt;&gt;$O660,1,0)))</f>
        <v/>
      </c>
      <c r="Q659">
        <f>IF($P659=1,SUM($P$7:$P659),"")</f>
        <v/>
      </c>
      <c r="R659">
        <f>IF($A659="","",IF(ISNUMBER($A659),$A659,IFERROR(DATEVALUE($A659),NA())))</f>
        <v/>
      </c>
      <c r="S659" s="7">
        <f>IFERROR(INDEX($R$7:$R$60000,MATCH(ROW()-6,$Q$7:$Q$60000,0)),"")</f>
        <v/>
      </c>
      <c r="T659">
        <f>IFERROR(INDEX($B$7:$B$60000,MATCH(ROW()-6,$Q$7:$Q$60000,0))*1,"")</f>
        <v/>
      </c>
      <c r="U659">
        <f>IFERROR(INDEX($C$7:$C$60000,MATCH(ROW()-6,$Q$7:$Q$60000,0))*1,"")</f>
        <v/>
      </c>
      <c r="V659">
        <f>IFERROR(INDEX($D$7:$D$60000,MATCH(ROW()-6,$Q$7:$Q$60000,0))*1,"")</f>
        <v/>
      </c>
      <c r="W659">
        <f>IFERROR(INDEX($E$7:$E$60000,MATCH(ROW()-6,$Q$7:$Q$60000,0))*1,"")</f>
        <v/>
      </c>
      <c r="X659">
        <f>IFERROR(INDEX($F$7:$F$60000,MATCH(ROW()-6,$Q$7:$Q$60000,0))*1,"")</f>
        <v/>
      </c>
      <c r="Y659">
        <f>IFERROR(INDEX($G$7:$G$60000,MATCH(ROW()-6,$Q$7:$Q$60000,0))*1,"")</f>
        <v/>
      </c>
      <c r="Z659">
        <f>IFERROR(INDEX($H$7:$H$60000,MATCH(ROW()-6,$Q$7:$Q$60000,0))*1,"")</f>
        <v/>
      </c>
      <c r="AA659">
        <f>IFERROR(INDEX($I$7:$I$60000,MATCH(ROW()-6,$Q$7:$Q$60000,0))*1,"")</f>
        <v/>
      </c>
      <c r="AB659">
        <f>IFERROR(INDEX($J$7:$J$60000,MATCH(ROW()-6,$Q$7:$Q$60000,0))*1,"")</f>
        <v/>
      </c>
      <c r="AC659">
        <f>IFERROR(INDEX($K$7:$K$60000,MATCH(ROW()-6,$Q$7:$Q$60000,0))*1,"")</f>
        <v/>
      </c>
      <c r="AF659" s="9">
        <f>IF(OR($S659="",$S658=""),"",IF($B$5="diff",($T659-$T658),LN($T659/$T658)))</f>
        <v/>
      </c>
      <c r="AG659" s="9">
        <f>IF(OR($S659="",$S658=""),"",IF($C$5="diff",(U659-U658),LN(U659/U658)))</f>
        <v/>
      </c>
      <c r="AH659" s="9">
        <f>IF(OR($S659="",$S658=""),"",IF($D$5="diff",(V659-V658),LN(V659/V658)))</f>
        <v/>
      </c>
      <c r="AI659" s="9">
        <f>IF(OR($S659="",$S658=""),"",IF($E$5="diff",(W659-W658),LN(W659/W658)))</f>
        <v/>
      </c>
      <c r="AJ659" s="9">
        <f>IF(OR($S659="",$S658=""),"",IF($F$5="diff",(X659-X658),LN(X659/X658)))</f>
        <v/>
      </c>
      <c r="AK659" s="9">
        <f>IF(OR($S659="",$S658=""),"",IF($G$5="diff",(Y659-Y658),LN(Y659/Y658)))</f>
        <v/>
      </c>
      <c r="AL659" s="9">
        <f>IF(OR($S659="",$S658=""),"",IF($H$5="diff",(Z659-Z658),LN(Z659/Z658)))</f>
        <v/>
      </c>
      <c r="AM659" s="9">
        <f>IF(OR($S659="",$S658=""),"",IF($I$5="diff",(AA659-AA658),LN(AA659/AA658)))</f>
        <v/>
      </c>
      <c r="AN659" s="9">
        <f>IF(OR($S659="",$S658=""),"",IF($J$5="diff",(AB659-AB658),LN(AB659/AB658)))</f>
        <v/>
      </c>
      <c r="AO659" s="9">
        <f>IF(OR($S659="",$S658=""),"",IF($K$5="diff",(AC659-AC658),LN(AC659/AC658)))</f>
        <v/>
      </c>
      <c r="AR659" s="9">
        <f>IF($AF659="","",$AU$13+$AU$4*AG659+$AU$5*AH659+$AU$6*AI659+$AU$7*AJ659+$AU$8*AK659+$AU$9*AL659+$AU$10*AM659+$AU$11*AN659+$AU$12*AO659)</f>
        <v/>
      </c>
      <c r="AY659" s="10">
        <f>IF(AND((ROW()-7)&gt;=$Q$5,(ROW()-6)&lt;=$Q$3),INDEX(LINEST(OFFSET(AF659,1-$Q$5,0,$Q$5,1),OFFSET(AG659,1-$Q$5,0,$Q$5,9),TRUE,TRUE),1,10)*$Q$4,"")</f>
        <v/>
      </c>
      <c r="AZ659" s="9">
        <f>IF(AND((ROW()-7)&gt;=$Q$5,(ROW()-6)&lt;=$Q$3),INDEX(LINEST(OFFSET(AF659,1-$Q$5,0,$Q$5,1),OFFSET(AG659,1-$Q$5,0,$Q$5,9),TRUE,TRUE),1,9),"")</f>
        <v/>
      </c>
      <c r="BA659" s="9">
        <f>IF(AND((ROW()-7)&gt;=$Q$5,(ROW()-6)&lt;=$Q$3),INDEX(LINEST(OFFSET(AF659,1-$Q$5,0,$Q$5,1),OFFSET(AG659,1-$Q$5,0,$Q$5,9),TRUE,TRUE),1,8),"")</f>
        <v/>
      </c>
      <c r="BB659" s="9">
        <f>IF(AND((ROW()-7)&gt;=$Q$5,(ROW()-6)&lt;=$Q$3),INDEX(LINEST(OFFSET(AF659,1-$Q$5,0,$Q$5,1),OFFSET(AG659,1-$Q$5,0,$Q$5,9),TRUE,TRUE),1,7),"")</f>
        <v/>
      </c>
      <c r="BC659" s="9">
        <f>IF(AND((ROW()-7)&gt;=$Q$5,(ROW()-6)&lt;=$Q$3),INDEX(LINEST(OFFSET(AF659,1-$Q$5,0,$Q$5,1),OFFSET(AG659,1-$Q$5,0,$Q$5,9),TRUE,TRUE),1,6),"")</f>
        <v/>
      </c>
      <c r="BD659" s="9">
        <f>IF(AND((ROW()-7)&gt;=$Q$5,(ROW()-6)&lt;=$Q$3),INDEX(LINEST(OFFSET(AF659,1-$Q$5,0,$Q$5,1),OFFSET(AG659,1-$Q$5,0,$Q$5,9),TRUE,TRUE),1,5),"")</f>
        <v/>
      </c>
      <c r="BE659" s="9">
        <f>IF(AND((ROW()-7)&gt;=$Q$5,(ROW()-6)&lt;=$Q$3),INDEX(LINEST(OFFSET(AF659,1-$Q$5,0,$Q$5,1),OFFSET(AG659,1-$Q$5,0,$Q$5,9),TRUE,TRUE),1,4),"")</f>
        <v/>
      </c>
      <c r="BF659" s="9">
        <f>IF(AND((ROW()-7)&gt;=$Q$5,(ROW()-6)&lt;=$Q$3),INDEX(LINEST(OFFSET(AF659,1-$Q$5,0,$Q$5,1),OFFSET(AG659,1-$Q$5,0,$Q$5,9),TRUE,TRUE),1,3),"")</f>
        <v/>
      </c>
      <c r="BG659" s="9">
        <f>IF(AND((ROW()-7)&gt;=$Q$5,(ROW()-6)&lt;=$Q$3),INDEX(LINEST(OFFSET(AF659,1-$Q$5,0,$Q$5,1),OFFSET(AG659,1-$Q$5,0,$Q$5,9),TRUE,TRUE),1,2),"")</f>
        <v/>
      </c>
      <c r="BH659" s="9">
        <f>IF(AND((ROW()-7)&gt;=$Q$5,(ROW()-6)&lt;=$Q$3),INDEX(LINEST(OFFSET(AF659,1-$Q$5,0,$Q$5,1),OFFSET(AG659,1-$Q$5,0,$Q$5,9),TRUE,TRUE),1,1),"")</f>
        <v/>
      </c>
      <c r="BI659" s="10">
        <f>IF(AND((ROW()-7)&gt;=$Q$5,(ROW()-6)&lt;=$Q$3),INDEX(LINEST(OFFSET(AF659,1-$Q$5,0,$Q$5,1),OFFSET(AG659,1-$Q$5,0,$Q$5,9),TRUE,TRUE),3,1),"")</f>
        <v/>
      </c>
      <c r="BL659" s="9">
        <f>IF(AND((ROW()-6)&lt;=$Q$3,ISNUMBER(AY658)),AY658/$Q$4+AZ658*AG659+BA658*AH659+BB658*AI659+BC658*AJ659+BD658*AK659+BE658*AL659+BF658*AM659+BG658*AN659+BH658*AO659,"")</f>
        <v/>
      </c>
      <c r="BM659">
        <f>IF(ISNUMBER(BL659),AVERAGE(OFFSET(AF658,1-$Q$5,0,$Q$5,1)),"")</f>
        <v/>
      </c>
      <c r="BN659">
        <f>IF(ISNUMBER(BL659),(AF659-BL659)^2,"")</f>
        <v/>
      </c>
      <c r="BO659">
        <f>IF(ISNUMBER(BL659),AF659^2,"")</f>
        <v/>
      </c>
      <c r="BP659">
        <f>IF(ISNUMBER(BL659),(AF659-BM659)^2,"")</f>
        <v/>
      </c>
    </row>
    <row r="660">
      <c r="O660">
        <f>IF($R660="","",IF($Q$1="Weekly",INT(($R660-2)/7),IF($Q$1="Quarterly",YEAR($R660)*4+ROUNDUP(MONTH($R660)/3),YEAR($R660)*12+MONTH($R660))))</f>
        <v/>
      </c>
      <c r="P660">
        <f>IF($R660="","",IF($R661="",1,IF($O660&lt;&gt;$O661,1,0)))</f>
        <v/>
      </c>
      <c r="Q660">
        <f>IF($P660=1,SUM($P$7:$P660),"")</f>
        <v/>
      </c>
      <c r="R660">
        <f>IF($A660="","",IF(ISNUMBER($A660),$A660,IFERROR(DATEVALUE($A660),NA())))</f>
        <v/>
      </c>
      <c r="S660" s="7">
        <f>IFERROR(INDEX($R$7:$R$60000,MATCH(ROW()-6,$Q$7:$Q$60000,0)),"")</f>
        <v/>
      </c>
      <c r="T660">
        <f>IFERROR(INDEX($B$7:$B$60000,MATCH(ROW()-6,$Q$7:$Q$60000,0))*1,"")</f>
        <v/>
      </c>
      <c r="U660">
        <f>IFERROR(INDEX($C$7:$C$60000,MATCH(ROW()-6,$Q$7:$Q$60000,0))*1,"")</f>
        <v/>
      </c>
      <c r="V660">
        <f>IFERROR(INDEX($D$7:$D$60000,MATCH(ROW()-6,$Q$7:$Q$60000,0))*1,"")</f>
        <v/>
      </c>
      <c r="W660">
        <f>IFERROR(INDEX($E$7:$E$60000,MATCH(ROW()-6,$Q$7:$Q$60000,0))*1,"")</f>
        <v/>
      </c>
      <c r="X660">
        <f>IFERROR(INDEX($F$7:$F$60000,MATCH(ROW()-6,$Q$7:$Q$60000,0))*1,"")</f>
        <v/>
      </c>
      <c r="Y660">
        <f>IFERROR(INDEX($G$7:$G$60000,MATCH(ROW()-6,$Q$7:$Q$60000,0))*1,"")</f>
        <v/>
      </c>
      <c r="Z660">
        <f>IFERROR(INDEX($H$7:$H$60000,MATCH(ROW()-6,$Q$7:$Q$60000,0))*1,"")</f>
        <v/>
      </c>
      <c r="AA660">
        <f>IFERROR(INDEX($I$7:$I$60000,MATCH(ROW()-6,$Q$7:$Q$60000,0))*1,"")</f>
        <v/>
      </c>
      <c r="AB660">
        <f>IFERROR(INDEX($J$7:$J$60000,MATCH(ROW()-6,$Q$7:$Q$60000,0))*1,"")</f>
        <v/>
      </c>
      <c r="AC660">
        <f>IFERROR(INDEX($K$7:$K$60000,MATCH(ROW()-6,$Q$7:$Q$60000,0))*1,"")</f>
        <v/>
      </c>
      <c r="AF660" s="9">
        <f>IF(OR($S660="",$S659=""),"",IF($B$5="diff",($T660-$T659),LN($T660/$T659)))</f>
        <v/>
      </c>
      <c r="AG660" s="9">
        <f>IF(OR($S660="",$S659=""),"",IF($C$5="diff",(U660-U659),LN(U660/U659)))</f>
        <v/>
      </c>
      <c r="AH660" s="9">
        <f>IF(OR($S660="",$S659=""),"",IF($D$5="diff",(V660-V659),LN(V660/V659)))</f>
        <v/>
      </c>
      <c r="AI660" s="9">
        <f>IF(OR($S660="",$S659=""),"",IF($E$5="diff",(W660-W659),LN(W660/W659)))</f>
        <v/>
      </c>
      <c r="AJ660" s="9">
        <f>IF(OR($S660="",$S659=""),"",IF($F$5="diff",(X660-X659),LN(X660/X659)))</f>
        <v/>
      </c>
      <c r="AK660" s="9">
        <f>IF(OR($S660="",$S659=""),"",IF($G$5="diff",(Y660-Y659),LN(Y660/Y659)))</f>
        <v/>
      </c>
      <c r="AL660" s="9">
        <f>IF(OR($S660="",$S659=""),"",IF($H$5="diff",(Z660-Z659),LN(Z660/Z659)))</f>
        <v/>
      </c>
      <c r="AM660" s="9">
        <f>IF(OR($S660="",$S659=""),"",IF($I$5="diff",(AA660-AA659),LN(AA660/AA659)))</f>
        <v/>
      </c>
      <c r="AN660" s="9">
        <f>IF(OR($S660="",$S659=""),"",IF($J$5="diff",(AB660-AB659),LN(AB660/AB659)))</f>
        <v/>
      </c>
      <c r="AO660" s="9">
        <f>IF(OR($S660="",$S659=""),"",IF($K$5="diff",(AC660-AC659),LN(AC660/AC659)))</f>
        <v/>
      </c>
      <c r="AR660" s="9">
        <f>IF($AF660="","",$AU$13+$AU$4*AG660+$AU$5*AH660+$AU$6*AI660+$AU$7*AJ660+$AU$8*AK660+$AU$9*AL660+$AU$10*AM660+$AU$11*AN660+$AU$12*AO660)</f>
        <v/>
      </c>
      <c r="AY660" s="10">
        <f>IF(AND((ROW()-7)&gt;=$Q$5,(ROW()-6)&lt;=$Q$3),INDEX(LINEST(OFFSET(AF660,1-$Q$5,0,$Q$5,1),OFFSET(AG660,1-$Q$5,0,$Q$5,9),TRUE,TRUE),1,10)*$Q$4,"")</f>
        <v/>
      </c>
      <c r="AZ660" s="9">
        <f>IF(AND((ROW()-7)&gt;=$Q$5,(ROW()-6)&lt;=$Q$3),INDEX(LINEST(OFFSET(AF660,1-$Q$5,0,$Q$5,1),OFFSET(AG660,1-$Q$5,0,$Q$5,9),TRUE,TRUE),1,9),"")</f>
        <v/>
      </c>
      <c r="BA660" s="9">
        <f>IF(AND((ROW()-7)&gt;=$Q$5,(ROW()-6)&lt;=$Q$3),INDEX(LINEST(OFFSET(AF660,1-$Q$5,0,$Q$5,1),OFFSET(AG660,1-$Q$5,0,$Q$5,9),TRUE,TRUE),1,8),"")</f>
        <v/>
      </c>
      <c r="BB660" s="9">
        <f>IF(AND((ROW()-7)&gt;=$Q$5,(ROW()-6)&lt;=$Q$3),INDEX(LINEST(OFFSET(AF660,1-$Q$5,0,$Q$5,1),OFFSET(AG660,1-$Q$5,0,$Q$5,9),TRUE,TRUE),1,7),"")</f>
        <v/>
      </c>
      <c r="BC660" s="9">
        <f>IF(AND((ROW()-7)&gt;=$Q$5,(ROW()-6)&lt;=$Q$3),INDEX(LINEST(OFFSET(AF660,1-$Q$5,0,$Q$5,1),OFFSET(AG660,1-$Q$5,0,$Q$5,9),TRUE,TRUE),1,6),"")</f>
        <v/>
      </c>
      <c r="BD660" s="9">
        <f>IF(AND((ROW()-7)&gt;=$Q$5,(ROW()-6)&lt;=$Q$3),INDEX(LINEST(OFFSET(AF660,1-$Q$5,0,$Q$5,1),OFFSET(AG660,1-$Q$5,0,$Q$5,9),TRUE,TRUE),1,5),"")</f>
        <v/>
      </c>
      <c r="BE660" s="9">
        <f>IF(AND((ROW()-7)&gt;=$Q$5,(ROW()-6)&lt;=$Q$3),INDEX(LINEST(OFFSET(AF660,1-$Q$5,0,$Q$5,1),OFFSET(AG660,1-$Q$5,0,$Q$5,9),TRUE,TRUE),1,4),"")</f>
        <v/>
      </c>
      <c r="BF660" s="9">
        <f>IF(AND((ROW()-7)&gt;=$Q$5,(ROW()-6)&lt;=$Q$3),INDEX(LINEST(OFFSET(AF660,1-$Q$5,0,$Q$5,1),OFFSET(AG660,1-$Q$5,0,$Q$5,9),TRUE,TRUE),1,3),"")</f>
        <v/>
      </c>
      <c r="BG660" s="9">
        <f>IF(AND((ROW()-7)&gt;=$Q$5,(ROW()-6)&lt;=$Q$3),INDEX(LINEST(OFFSET(AF660,1-$Q$5,0,$Q$5,1),OFFSET(AG660,1-$Q$5,0,$Q$5,9),TRUE,TRUE),1,2),"")</f>
        <v/>
      </c>
      <c r="BH660" s="9">
        <f>IF(AND((ROW()-7)&gt;=$Q$5,(ROW()-6)&lt;=$Q$3),INDEX(LINEST(OFFSET(AF660,1-$Q$5,0,$Q$5,1),OFFSET(AG660,1-$Q$5,0,$Q$5,9),TRUE,TRUE),1,1),"")</f>
        <v/>
      </c>
      <c r="BI660" s="10">
        <f>IF(AND((ROW()-7)&gt;=$Q$5,(ROW()-6)&lt;=$Q$3),INDEX(LINEST(OFFSET(AF660,1-$Q$5,0,$Q$5,1),OFFSET(AG660,1-$Q$5,0,$Q$5,9),TRUE,TRUE),3,1),"")</f>
        <v/>
      </c>
      <c r="BL660" s="9">
        <f>IF(AND((ROW()-6)&lt;=$Q$3,ISNUMBER(AY659)),AY659/$Q$4+AZ659*AG660+BA659*AH660+BB659*AI660+BC659*AJ660+BD659*AK660+BE659*AL660+BF659*AM660+BG659*AN660+BH659*AO660,"")</f>
        <v/>
      </c>
      <c r="BM660">
        <f>IF(ISNUMBER(BL660),AVERAGE(OFFSET(AF659,1-$Q$5,0,$Q$5,1)),"")</f>
        <v/>
      </c>
      <c r="BN660">
        <f>IF(ISNUMBER(BL660),(AF660-BL660)^2,"")</f>
        <v/>
      </c>
      <c r="BO660">
        <f>IF(ISNUMBER(BL660),AF660^2,"")</f>
        <v/>
      </c>
      <c r="BP660">
        <f>IF(ISNUMBER(BL660),(AF660-BM660)^2,"")</f>
        <v/>
      </c>
    </row>
    <row r="661">
      <c r="O661">
        <f>IF($R661="","",IF($Q$1="Weekly",INT(($R661-2)/7),IF($Q$1="Quarterly",YEAR($R661)*4+ROUNDUP(MONTH($R661)/3),YEAR($R661)*12+MONTH($R661))))</f>
        <v/>
      </c>
      <c r="P661">
        <f>IF($R661="","",IF($R662="",1,IF($O661&lt;&gt;$O662,1,0)))</f>
        <v/>
      </c>
      <c r="Q661">
        <f>IF($P661=1,SUM($P$7:$P661),"")</f>
        <v/>
      </c>
      <c r="R661">
        <f>IF($A661="","",IF(ISNUMBER($A661),$A661,IFERROR(DATEVALUE($A661),NA())))</f>
        <v/>
      </c>
      <c r="S661" s="7">
        <f>IFERROR(INDEX($R$7:$R$60000,MATCH(ROW()-6,$Q$7:$Q$60000,0)),"")</f>
        <v/>
      </c>
      <c r="T661">
        <f>IFERROR(INDEX($B$7:$B$60000,MATCH(ROW()-6,$Q$7:$Q$60000,0))*1,"")</f>
        <v/>
      </c>
      <c r="U661">
        <f>IFERROR(INDEX($C$7:$C$60000,MATCH(ROW()-6,$Q$7:$Q$60000,0))*1,"")</f>
        <v/>
      </c>
      <c r="V661">
        <f>IFERROR(INDEX($D$7:$D$60000,MATCH(ROW()-6,$Q$7:$Q$60000,0))*1,"")</f>
        <v/>
      </c>
      <c r="W661">
        <f>IFERROR(INDEX($E$7:$E$60000,MATCH(ROW()-6,$Q$7:$Q$60000,0))*1,"")</f>
        <v/>
      </c>
      <c r="X661">
        <f>IFERROR(INDEX($F$7:$F$60000,MATCH(ROW()-6,$Q$7:$Q$60000,0))*1,"")</f>
        <v/>
      </c>
      <c r="Y661">
        <f>IFERROR(INDEX($G$7:$G$60000,MATCH(ROW()-6,$Q$7:$Q$60000,0))*1,"")</f>
        <v/>
      </c>
      <c r="Z661">
        <f>IFERROR(INDEX($H$7:$H$60000,MATCH(ROW()-6,$Q$7:$Q$60000,0))*1,"")</f>
        <v/>
      </c>
      <c r="AA661">
        <f>IFERROR(INDEX($I$7:$I$60000,MATCH(ROW()-6,$Q$7:$Q$60000,0))*1,"")</f>
        <v/>
      </c>
      <c r="AB661">
        <f>IFERROR(INDEX($J$7:$J$60000,MATCH(ROW()-6,$Q$7:$Q$60000,0))*1,"")</f>
        <v/>
      </c>
      <c r="AC661">
        <f>IFERROR(INDEX($K$7:$K$60000,MATCH(ROW()-6,$Q$7:$Q$60000,0))*1,"")</f>
        <v/>
      </c>
      <c r="AF661" s="9">
        <f>IF(OR($S661="",$S660=""),"",IF($B$5="diff",($T661-$T660),LN($T661/$T660)))</f>
        <v/>
      </c>
      <c r="AG661" s="9">
        <f>IF(OR($S661="",$S660=""),"",IF($C$5="diff",(U661-U660),LN(U661/U660)))</f>
        <v/>
      </c>
      <c r="AH661" s="9">
        <f>IF(OR($S661="",$S660=""),"",IF($D$5="diff",(V661-V660),LN(V661/V660)))</f>
        <v/>
      </c>
      <c r="AI661" s="9">
        <f>IF(OR($S661="",$S660=""),"",IF($E$5="diff",(W661-W660),LN(W661/W660)))</f>
        <v/>
      </c>
      <c r="AJ661" s="9">
        <f>IF(OR($S661="",$S660=""),"",IF($F$5="diff",(X661-X660),LN(X661/X660)))</f>
        <v/>
      </c>
      <c r="AK661" s="9">
        <f>IF(OR($S661="",$S660=""),"",IF($G$5="diff",(Y661-Y660),LN(Y661/Y660)))</f>
        <v/>
      </c>
      <c r="AL661" s="9">
        <f>IF(OR($S661="",$S660=""),"",IF($H$5="diff",(Z661-Z660),LN(Z661/Z660)))</f>
        <v/>
      </c>
      <c r="AM661" s="9">
        <f>IF(OR($S661="",$S660=""),"",IF($I$5="diff",(AA661-AA660),LN(AA661/AA660)))</f>
        <v/>
      </c>
      <c r="AN661" s="9">
        <f>IF(OR($S661="",$S660=""),"",IF($J$5="diff",(AB661-AB660),LN(AB661/AB660)))</f>
        <v/>
      </c>
      <c r="AO661" s="9">
        <f>IF(OR($S661="",$S660=""),"",IF($K$5="diff",(AC661-AC660),LN(AC661/AC660)))</f>
        <v/>
      </c>
      <c r="AR661" s="9">
        <f>IF($AF661="","",$AU$13+$AU$4*AG661+$AU$5*AH661+$AU$6*AI661+$AU$7*AJ661+$AU$8*AK661+$AU$9*AL661+$AU$10*AM661+$AU$11*AN661+$AU$12*AO661)</f>
        <v/>
      </c>
      <c r="AY661" s="10">
        <f>IF(AND((ROW()-7)&gt;=$Q$5,(ROW()-6)&lt;=$Q$3),INDEX(LINEST(OFFSET(AF661,1-$Q$5,0,$Q$5,1),OFFSET(AG661,1-$Q$5,0,$Q$5,9),TRUE,TRUE),1,10)*$Q$4,"")</f>
        <v/>
      </c>
      <c r="AZ661" s="9">
        <f>IF(AND((ROW()-7)&gt;=$Q$5,(ROW()-6)&lt;=$Q$3),INDEX(LINEST(OFFSET(AF661,1-$Q$5,0,$Q$5,1),OFFSET(AG661,1-$Q$5,0,$Q$5,9),TRUE,TRUE),1,9),"")</f>
        <v/>
      </c>
      <c r="BA661" s="9">
        <f>IF(AND((ROW()-7)&gt;=$Q$5,(ROW()-6)&lt;=$Q$3),INDEX(LINEST(OFFSET(AF661,1-$Q$5,0,$Q$5,1),OFFSET(AG661,1-$Q$5,0,$Q$5,9),TRUE,TRUE),1,8),"")</f>
        <v/>
      </c>
      <c r="BB661" s="9">
        <f>IF(AND((ROW()-7)&gt;=$Q$5,(ROW()-6)&lt;=$Q$3),INDEX(LINEST(OFFSET(AF661,1-$Q$5,0,$Q$5,1),OFFSET(AG661,1-$Q$5,0,$Q$5,9),TRUE,TRUE),1,7),"")</f>
        <v/>
      </c>
      <c r="BC661" s="9">
        <f>IF(AND((ROW()-7)&gt;=$Q$5,(ROW()-6)&lt;=$Q$3),INDEX(LINEST(OFFSET(AF661,1-$Q$5,0,$Q$5,1),OFFSET(AG661,1-$Q$5,0,$Q$5,9),TRUE,TRUE),1,6),"")</f>
        <v/>
      </c>
      <c r="BD661" s="9">
        <f>IF(AND((ROW()-7)&gt;=$Q$5,(ROW()-6)&lt;=$Q$3),INDEX(LINEST(OFFSET(AF661,1-$Q$5,0,$Q$5,1),OFFSET(AG661,1-$Q$5,0,$Q$5,9),TRUE,TRUE),1,5),"")</f>
        <v/>
      </c>
      <c r="BE661" s="9">
        <f>IF(AND((ROW()-7)&gt;=$Q$5,(ROW()-6)&lt;=$Q$3),INDEX(LINEST(OFFSET(AF661,1-$Q$5,0,$Q$5,1),OFFSET(AG661,1-$Q$5,0,$Q$5,9),TRUE,TRUE),1,4),"")</f>
        <v/>
      </c>
      <c r="BF661" s="9">
        <f>IF(AND((ROW()-7)&gt;=$Q$5,(ROW()-6)&lt;=$Q$3),INDEX(LINEST(OFFSET(AF661,1-$Q$5,0,$Q$5,1),OFFSET(AG661,1-$Q$5,0,$Q$5,9),TRUE,TRUE),1,3),"")</f>
        <v/>
      </c>
      <c r="BG661" s="9">
        <f>IF(AND((ROW()-7)&gt;=$Q$5,(ROW()-6)&lt;=$Q$3),INDEX(LINEST(OFFSET(AF661,1-$Q$5,0,$Q$5,1),OFFSET(AG661,1-$Q$5,0,$Q$5,9),TRUE,TRUE),1,2),"")</f>
        <v/>
      </c>
      <c r="BH661" s="9">
        <f>IF(AND((ROW()-7)&gt;=$Q$5,(ROW()-6)&lt;=$Q$3),INDEX(LINEST(OFFSET(AF661,1-$Q$5,0,$Q$5,1),OFFSET(AG661,1-$Q$5,0,$Q$5,9),TRUE,TRUE),1,1),"")</f>
        <v/>
      </c>
      <c r="BI661" s="10">
        <f>IF(AND((ROW()-7)&gt;=$Q$5,(ROW()-6)&lt;=$Q$3),INDEX(LINEST(OFFSET(AF661,1-$Q$5,0,$Q$5,1),OFFSET(AG661,1-$Q$5,0,$Q$5,9),TRUE,TRUE),3,1),"")</f>
        <v/>
      </c>
      <c r="BL661" s="9">
        <f>IF(AND((ROW()-6)&lt;=$Q$3,ISNUMBER(AY660)),AY660/$Q$4+AZ660*AG661+BA660*AH661+BB660*AI661+BC660*AJ661+BD660*AK661+BE660*AL661+BF660*AM661+BG660*AN661+BH660*AO661,"")</f>
        <v/>
      </c>
      <c r="BM661">
        <f>IF(ISNUMBER(BL661),AVERAGE(OFFSET(AF660,1-$Q$5,0,$Q$5,1)),"")</f>
        <v/>
      </c>
      <c r="BN661">
        <f>IF(ISNUMBER(BL661),(AF661-BL661)^2,"")</f>
        <v/>
      </c>
      <c r="BO661">
        <f>IF(ISNUMBER(BL661),AF661^2,"")</f>
        <v/>
      </c>
      <c r="BP661">
        <f>IF(ISNUMBER(BL661),(AF661-BM661)^2,"")</f>
        <v/>
      </c>
    </row>
    <row r="662">
      <c r="O662">
        <f>IF($R662="","",IF($Q$1="Weekly",INT(($R662-2)/7),IF($Q$1="Quarterly",YEAR($R662)*4+ROUNDUP(MONTH($R662)/3),YEAR($R662)*12+MONTH($R662))))</f>
        <v/>
      </c>
      <c r="P662">
        <f>IF($R662="","",IF($R663="",1,IF($O662&lt;&gt;$O663,1,0)))</f>
        <v/>
      </c>
      <c r="Q662">
        <f>IF($P662=1,SUM($P$7:$P662),"")</f>
        <v/>
      </c>
      <c r="R662">
        <f>IF($A662="","",IF(ISNUMBER($A662),$A662,IFERROR(DATEVALUE($A662),NA())))</f>
        <v/>
      </c>
      <c r="S662" s="7">
        <f>IFERROR(INDEX($R$7:$R$60000,MATCH(ROW()-6,$Q$7:$Q$60000,0)),"")</f>
        <v/>
      </c>
      <c r="T662">
        <f>IFERROR(INDEX($B$7:$B$60000,MATCH(ROW()-6,$Q$7:$Q$60000,0))*1,"")</f>
        <v/>
      </c>
      <c r="U662">
        <f>IFERROR(INDEX($C$7:$C$60000,MATCH(ROW()-6,$Q$7:$Q$60000,0))*1,"")</f>
        <v/>
      </c>
      <c r="V662">
        <f>IFERROR(INDEX($D$7:$D$60000,MATCH(ROW()-6,$Q$7:$Q$60000,0))*1,"")</f>
        <v/>
      </c>
      <c r="W662">
        <f>IFERROR(INDEX($E$7:$E$60000,MATCH(ROW()-6,$Q$7:$Q$60000,0))*1,"")</f>
        <v/>
      </c>
      <c r="X662">
        <f>IFERROR(INDEX($F$7:$F$60000,MATCH(ROW()-6,$Q$7:$Q$60000,0))*1,"")</f>
        <v/>
      </c>
      <c r="Y662">
        <f>IFERROR(INDEX($G$7:$G$60000,MATCH(ROW()-6,$Q$7:$Q$60000,0))*1,"")</f>
        <v/>
      </c>
      <c r="Z662">
        <f>IFERROR(INDEX($H$7:$H$60000,MATCH(ROW()-6,$Q$7:$Q$60000,0))*1,"")</f>
        <v/>
      </c>
      <c r="AA662">
        <f>IFERROR(INDEX($I$7:$I$60000,MATCH(ROW()-6,$Q$7:$Q$60000,0))*1,"")</f>
        <v/>
      </c>
      <c r="AB662">
        <f>IFERROR(INDEX($J$7:$J$60000,MATCH(ROW()-6,$Q$7:$Q$60000,0))*1,"")</f>
        <v/>
      </c>
      <c r="AC662">
        <f>IFERROR(INDEX($K$7:$K$60000,MATCH(ROW()-6,$Q$7:$Q$60000,0))*1,"")</f>
        <v/>
      </c>
      <c r="AF662" s="9">
        <f>IF(OR($S662="",$S661=""),"",IF($B$5="diff",($T662-$T661),LN($T662/$T661)))</f>
        <v/>
      </c>
      <c r="AG662" s="9">
        <f>IF(OR($S662="",$S661=""),"",IF($C$5="diff",(U662-U661),LN(U662/U661)))</f>
        <v/>
      </c>
      <c r="AH662" s="9">
        <f>IF(OR($S662="",$S661=""),"",IF($D$5="diff",(V662-V661),LN(V662/V661)))</f>
        <v/>
      </c>
      <c r="AI662" s="9">
        <f>IF(OR($S662="",$S661=""),"",IF($E$5="diff",(W662-W661),LN(W662/W661)))</f>
        <v/>
      </c>
      <c r="AJ662" s="9">
        <f>IF(OR($S662="",$S661=""),"",IF($F$5="diff",(X662-X661),LN(X662/X661)))</f>
        <v/>
      </c>
      <c r="AK662" s="9">
        <f>IF(OR($S662="",$S661=""),"",IF($G$5="diff",(Y662-Y661),LN(Y662/Y661)))</f>
        <v/>
      </c>
      <c r="AL662" s="9">
        <f>IF(OR($S662="",$S661=""),"",IF($H$5="diff",(Z662-Z661),LN(Z662/Z661)))</f>
        <v/>
      </c>
      <c r="AM662" s="9">
        <f>IF(OR($S662="",$S661=""),"",IF($I$5="diff",(AA662-AA661),LN(AA662/AA661)))</f>
        <v/>
      </c>
      <c r="AN662" s="9">
        <f>IF(OR($S662="",$S661=""),"",IF($J$5="diff",(AB662-AB661),LN(AB662/AB661)))</f>
        <v/>
      </c>
      <c r="AO662" s="9">
        <f>IF(OR($S662="",$S661=""),"",IF($K$5="diff",(AC662-AC661),LN(AC662/AC661)))</f>
        <v/>
      </c>
      <c r="AR662" s="9">
        <f>IF($AF662="","",$AU$13+$AU$4*AG662+$AU$5*AH662+$AU$6*AI662+$AU$7*AJ662+$AU$8*AK662+$AU$9*AL662+$AU$10*AM662+$AU$11*AN662+$AU$12*AO662)</f>
        <v/>
      </c>
      <c r="AY662" s="10">
        <f>IF(AND((ROW()-7)&gt;=$Q$5,(ROW()-6)&lt;=$Q$3),INDEX(LINEST(OFFSET(AF662,1-$Q$5,0,$Q$5,1),OFFSET(AG662,1-$Q$5,0,$Q$5,9),TRUE,TRUE),1,10)*$Q$4,"")</f>
        <v/>
      </c>
      <c r="AZ662" s="9">
        <f>IF(AND((ROW()-7)&gt;=$Q$5,(ROW()-6)&lt;=$Q$3),INDEX(LINEST(OFFSET(AF662,1-$Q$5,0,$Q$5,1),OFFSET(AG662,1-$Q$5,0,$Q$5,9),TRUE,TRUE),1,9),"")</f>
        <v/>
      </c>
      <c r="BA662" s="9">
        <f>IF(AND((ROW()-7)&gt;=$Q$5,(ROW()-6)&lt;=$Q$3),INDEX(LINEST(OFFSET(AF662,1-$Q$5,0,$Q$5,1),OFFSET(AG662,1-$Q$5,0,$Q$5,9),TRUE,TRUE),1,8),"")</f>
        <v/>
      </c>
      <c r="BB662" s="9">
        <f>IF(AND((ROW()-7)&gt;=$Q$5,(ROW()-6)&lt;=$Q$3),INDEX(LINEST(OFFSET(AF662,1-$Q$5,0,$Q$5,1),OFFSET(AG662,1-$Q$5,0,$Q$5,9),TRUE,TRUE),1,7),"")</f>
        <v/>
      </c>
      <c r="BC662" s="9">
        <f>IF(AND((ROW()-7)&gt;=$Q$5,(ROW()-6)&lt;=$Q$3),INDEX(LINEST(OFFSET(AF662,1-$Q$5,0,$Q$5,1),OFFSET(AG662,1-$Q$5,0,$Q$5,9),TRUE,TRUE),1,6),"")</f>
        <v/>
      </c>
      <c r="BD662" s="9">
        <f>IF(AND((ROW()-7)&gt;=$Q$5,(ROW()-6)&lt;=$Q$3),INDEX(LINEST(OFFSET(AF662,1-$Q$5,0,$Q$5,1),OFFSET(AG662,1-$Q$5,0,$Q$5,9),TRUE,TRUE),1,5),"")</f>
        <v/>
      </c>
      <c r="BE662" s="9">
        <f>IF(AND((ROW()-7)&gt;=$Q$5,(ROW()-6)&lt;=$Q$3),INDEX(LINEST(OFFSET(AF662,1-$Q$5,0,$Q$5,1),OFFSET(AG662,1-$Q$5,0,$Q$5,9),TRUE,TRUE),1,4),"")</f>
        <v/>
      </c>
      <c r="BF662" s="9">
        <f>IF(AND((ROW()-7)&gt;=$Q$5,(ROW()-6)&lt;=$Q$3),INDEX(LINEST(OFFSET(AF662,1-$Q$5,0,$Q$5,1),OFFSET(AG662,1-$Q$5,0,$Q$5,9),TRUE,TRUE),1,3),"")</f>
        <v/>
      </c>
      <c r="BG662" s="9">
        <f>IF(AND((ROW()-7)&gt;=$Q$5,(ROW()-6)&lt;=$Q$3),INDEX(LINEST(OFFSET(AF662,1-$Q$5,0,$Q$5,1),OFFSET(AG662,1-$Q$5,0,$Q$5,9),TRUE,TRUE),1,2),"")</f>
        <v/>
      </c>
      <c r="BH662" s="9">
        <f>IF(AND((ROW()-7)&gt;=$Q$5,(ROW()-6)&lt;=$Q$3),INDEX(LINEST(OFFSET(AF662,1-$Q$5,0,$Q$5,1),OFFSET(AG662,1-$Q$5,0,$Q$5,9),TRUE,TRUE),1,1),"")</f>
        <v/>
      </c>
      <c r="BI662" s="10">
        <f>IF(AND((ROW()-7)&gt;=$Q$5,(ROW()-6)&lt;=$Q$3),INDEX(LINEST(OFFSET(AF662,1-$Q$5,0,$Q$5,1),OFFSET(AG662,1-$Q$5,0,$Q$5,9),TRUE,TRUE),3,1),"")</f>
        <v/>
      </c>
      <c r="BL662" s="9">
        <f>IF(AND((ROW()-6)&lt;=$Q$3,ISNUMBER(AY661)),AY661/$Q$4+AZ661*AG662+BA661*AH662+BB661*AI662+BC661*AJ662+BD661*AK662+BE661*AL662+BF661*AM662+BG661*AN662+BH661*AO662,"")</f>
        <v/>
      </c>
      <c r="BM662">
        <f>IF(ISNUMBER(BL662),AVERAGE(OFFSET(AF661,1-$Q$5,0,$Q$5,1)),"")</f>
        <v/>
      </c>
      <c r="BN662">
        <f>IF(ISNUMBER(BL662),(AF662-BL662)^2,"")</f>
        <v/>
      </c>
      <c r="BO662">
        <f>IF(ISNUMBER(BL662),AF662^2,"")</f>
        <v/>
      </c>
      <c r="BP662">
        <f>IF(ISNUMBER(BL662),(AF662-BM662)^2,"")</f>
        <v/>
      </c>
    </row>
    <row r="663">
      <c r="O663">
        <f>IF($R663="","",IF($Q$1="Weekly",INT(($R663-2)/7),IF($Q$1="Quarterly",YEAR($R663)*4+ROUNDUP(MONTH($R663)/3),YEAR($R663)*12+MONTH($R663))))</f>
        <v/>
      </c>
      <c r="P663">
        <f>IF($R663="","",IF($R664="",1,IF($O663&lt;&gt;$O664,1,0)))</f>
        <v/>
      </c>
      <c r="Q663">
        <f>IF($P663=1,SUM($P$7:$P663),"")</f>
        <v/>
      </c>
      <c r="R663">
        <f>IF($A663="","",IF(ISNUMBER($A663),$A663,IFERROR(DATEVALUE($A663),NA())))</f>
        <v/>
      </c>
      <c r="S663" s="7">
        <f>IFERROR(INDEX($R$7:$R$60000,MATCH(ROW()-6,$Q$7:$Q$60000,0)),"")</f>
        <v/>
      </c>
      <c r="T663">
        <f>IFERROR(INDEX($B$7:$B$60000,MATCH(ROW()-6,$Q$7:$Q$60000,0))*1,"")</f>
        <v/>
      </c>
      <c r="U663">
        <f>IFERROR(INDEX($C$7:$C$60000,MATCH(ROW()-6,$Q$7:$Q$60000,0))*1,"")</f>
        <v/>
      </c>
      <c r="V663">
        <f>IFERROR(INDEX($D$7:$D$60000,MATCH(ROW()-6,$Q$7:$Q$60000,0))*1,"")</f>
        <v/>
      </c>
      <c r="W663">
        <f>IFERROR(INDEX($E$7:$E$60000,MATCH(ROW()-6,$Q$7:$Q$60000,0))*1,"")</f>
        <v/>
      </c>
      <c r="X663">
        <f>IFERROR(INDEX($F$7:$F$60000,MATCH(ROW()-6,$Q$7:$Q$60000,0))*1,"")</f>
        <v/>
      </c>
      <c r="Y663">
        <f>IFERROR(INDEX($G$7:$G$60000,MATCH(ROW()-6,$Q$7:$Q$60000,0))*1,"")</f>
        <v/>
      </c>
      <c r="Z663">
        <f>IFERROR(INDEX($H$7:$H$60000,MATCH(ROW()-6,$Q$7:$Q$60000,0))*1,"")</f>
        <v/>
      </c>
      <c r="AA663">
        <f>IFERROR(INDEX($I$7:$I$60000,MATCH(ROW()-6,$Q$7:$Q$60000,0))*1,"")</f>
        <v/>
      </c>
      <c r="AB663">
        <f>IFERROR(INDEX($J$7:$J$60000,MATCH(ROW()-6,$Q$7:$Q$60000,0))*1,"")</f>
        <v/>
      </c>
      <c r="AC663">
        <f>IFERROR(INDEX($K$7:$K$60000,MATCH(ROW()-6,$Q$7:$Q$60000,0))*1,"")</f>
        <v/>
      </c>
      <c r="AF663" s="9">
        <f>IF(OR($S663="",$S662=""),"",IF($B$5="diff",($T663-$T662),LN($T663/$T662)))</f>
        <v/>
      </c>
      <c r="AG663" s="9">
        <f>IF(OR($S663="",$S662=""),"",IF($C$5="diff",(U663-U662),LN(U663/U662)))</f>
        <v/>
      </c>
      <c r="AH663" s="9">
        <f>IF(OR($S663="",$S662=""),"",IF($D$5="diff",(V663-V662),LN(V663/V662)))</f>
        <v/>
      </c>
      <c r="AI663" s="9">
        <f>IF(OR($S663="",$S662=""),"",IF($E$5="diff",(W663-W662),LN(W663/W662)))</f>
        <v/>
      </c>
      <c r="AJ663" s="9">
        <f>IF(OR($S663="",$S662=""),"",IF($F$5="diff",(X663-X662),LN(X663/X662)))</f>
        <v/>
      </c>
      <c r="AK663" s="9">
        <f>IF(OR($S663="",$S662=""),"",IF($G$5="diff",(Y663-Y662),LN(Y663/Y662)))</f>
        <v/>
      </c>
      <c r="AL663" s="9">
        <f>IF(OR($S663="",$S662=""),"",IF($H$5="diff",(Z663-Z662),LN(Z663/Z662)))</f>
        <v/>
      </c>
      <c r="AM663" s="9">
        <f>IF(OR($S663="",$S662=""),"",IF($I$5="diff",(AA663-AA662),LN(AA663/AA662)))</f>
        <v/>
      </c>
      <c r="AN663" s="9">
        <f>IF(OR($S663="",$S662=""),"",IF($J$5="diff",(AB663-AB662),LN(AB663/AB662)))</f>
        <v/>
      </c>
      <c r="AO663" s="9">
        <f>IF(OR($S663="",$S662=""),"",IF($K$5="diff",(AC663-AC662),LN(AC663/AC662)))</f>
        <v/>
      </c>
      <c r="AR663" s="9">
        <f>IF($AF663="","",$AU$13+$AU$4*AG663+$AU$5*AH663+$AU$6*AI663+$AU$7*AJ663+$AU$8*AK663+$AU$9*AL663+$AU$10*AM663+$AU$11*AN663+$AU$12*AO663)</f>
        <v/>
      </c>
      <c r="AY663" s="10">
        <f>IF(AND((ROW()-7)&gt;=$Q$5,(ROW()-6)&lt;=$Q$3),INDEX(LINEST(OFFSET(AF663,1-$Q$5,0,$Q$5,1),OFFSET(AG663,1-$Q$5,0,$Q$5,9),TRUE,TRUE),1,10)*$Q$4,"")</f>
        <v/>
      </c>
      <c r="AZ663" s="9">
        <f>IF(AND((ROW()-7)&gt;=$Q$5,(ROW()-6)&lt;=$Q$3),INDEX(LINEST(OFFSET(AF663,1-$Q$5,0,$Q$5,1),OFFSET(AG663,1-$Q$5,0,$Q$5,9),TRUE,TRUE),1,9),"")</f>
        <v/>
      </c>
      <c r="BA663" s="9">
        <f>IF(AND((ROW()-7)&gt;=$Q$5,(ROW()-6)&lt;=$Q$3),INDEX(LINEST(OFFSET(AF663,1-$Q$5,0,$Q$5,1),OFFSET(AG663,1-$Q$5,0,$Q$5,9),TRUE,TRUE),1,8),"")</f>
        <v/>
      </c>
      <c r="BB663" s="9">
        <f>IF(AND((ROW()-7)&gt;=$Q$5,(ROW()-6)&lt;=$Q$3),INDEX(LINEST(OFFSET(AF663,1-$Q$5,0,$Q$5,1),OFFSET(AG663,1-$Q$5,0,$Q$5,9),TRUE,TRUE),1,7),"")</f>
        <v/>
      </c>
      <c r="BC663" s="9">
        <f>IF(AND((ROW()-7)&gt;=$Q$5,(ROW()-6)&lt;=$Q$3),INDEX(LINEST(OFFSET(AF663,1-$Q$5,0,$Q$5,1),OFFSET(AG663,1-$Q$5,0,$Q$5,9),TRUE,TRUE),1,6),"")</f>
        <v/>
      </c>
      <c r="BD663" s="9">
        <f>IF(AND((ROW()-7)&gt;=$Q$5,(ROW()-6)&lt;=$Q$3),INDEX(LINEST(OFFSET(AF663,1-$Q$5,0,$Q$5,1),OFFSET(AG663,1-$Q$5,0,$Q$5,9),TRUE,TRUE),1,5),"")</f>
        <v/>
      </c>
      <c r="BE663" s="9">
        <f>IF(AND((ROW()-7)&gt;=$Q$5,(ROW()-6)&lt;=$Q$3),INDEX(LINEST(OFFSET(AF663,1-$Q$5,0,$Q$5,1),OFFSET(AG663,1-$Q$5,0,$Q$5,9),TRUE,TRUE),1,4),"")</f>
        <v/>
      </c>
      <c r="BF663" s="9">
        <f>IF(AND((ROW()-7)&gt;=$Q$5,(ROW()-6)&lt;=$Q$3),INDEX(LINEST(OFFSET(AF663,1-$Q$5,0,$Q$5,1),OFFSET(AG663,1-$Q$5,0,$Q$5,9),TRUE,TRUE),1,3),"")</f>
        <v/>
      </c>
      <c r="BG663" s="9">
        <f>IF(AND((ROW()-7)&gt;=$Q$5,(ROW()-6)&lt;=$Q$3),INDEX(LINEST(OFFSET(AF663,1-$Q$5,0,$Q$5,1),OFFSET(AG663,1-$Q$5,0,$Q$5,9),TRUE,TRUE),1,2),"")</f>
        <v/>
      </c>
      <c r="BH663" s="9">
        <f>IF(AND((ROW()-7)&gt;=$Q$5,(ROW()-6)&lt;=$Q$3),INDEX(LINEST(OFFSET(AF663,1-$Q$5,0,$Q$5,1),OFFSET(AG663,1-$Q$5,0,$Q$5,9),TRUE,TRUE),1,1),"")</f>
        <v/>
      </c>
      <c r="BI663" s="10">
        <f>IF(AND((ROW()-7)&gt;=$Q$5,(ROW()-6)&lt;=$Q$3),INDEX(LINEST(OFFSET(AF663,1-$Q$5,0,$Q$5,1),OFFSET(AG663,1-$Q$5,0,$Q$5,9),TRUE,TRUE),3,1),"")</f>
        <v/>
      </c>
      <c r="BL663" s="9">
        <f>IF(AND((ROW()-6)&lt;=$Q$3,ISNUMBER(AY662)),AY662/$Q$4+AZ662*AG663+BA662*AH663+BB662*AI663+BC662*AJ663+BD662*AK663+BE662*AL663+BF662*AM663+BG662*AN663+BH662*AO663,"")</f>
        <v/>
      </c>
      <c r="BM663">
        <f>IF(ISNUMBER(BL663),AVERAGE(OFFSET(AF662,1-$Q$5,0,$Q$5,1)),"")</f>
        <v/>
      </c>
      <c r="BN663">
        <f>IF(ISNUMBER(BL663),(AF663-BL663)^2,"")</f>
        <v/>
      </c>
      <c r="BO663">
        <f>IF(ISNUMBER(BL663),AF663^2,"")</f>
        <v/>
      </c>
      <c r="BP663">
        <f>IF(ISNUMBER(BL663),(AF663-BM663)^2,"")</f>
        <v/>
      </c>
    </row>
    <row r="664">
      <c r="O664">
        <f>IF($R664="","",IF($Q$1="Weekly",INT(($R664-2)/7),IF($Q$1="Quarterly",YEAR($R664)*4+ROUNDUP(MONTH($R664)/3),YEAR($R664)*12+MONTH($R664))))</f>
        <v/>
      </c>
      <c r="P664">
        <f>IF($R664="","",IF($R665="",1,IF($O664&lt;&gt;$O665,1,0)))</f>
        <v/>
      </c>
      <c r="Q664">
        <f>IF($P664=1,SUM($P$7:$P664),"")</f>
        <v/>
      </c>
      <c r="R664">
        <f>IF($A664="","",IF(ISNUMBER($A664),$A664,IFERROR(DATEVALUE($A664),NA())))</f>
        <v/>
      </c>
      <c r="S664" s="7">
        <f>IFERROR(INDEX($R$7:$R$60000,MATCH(ROW()-6,$Q$7:$Q$60000,0)),"")</f>
        <v/>
      </c>
      <c r="T664">
        <f>IFERROR(INDEX($B$7:$B$60000,MATCH(ROW()-6,$Q$7:$Q$60000,0))*1,"")</f>
        <v/>
      </c>
      <c r="U664">
        <f>IFERROR(INDEX($C$7:$C$60000,MATCH(ROW()-6,$Q$7:$Q$60000,0))*1,"")</f>
        <v/>
      </c>
      <c r="V664">
        <f>IFERROR(INDEX($D$7:$D$60000,MATCH(ROW()-6,$Q$7:$Q$60000,0))*1,"")</f>
        <v/>
      </c>
      <c r="W664">
        <f>IFERROR(INDEX($E$7:$E$60000,MATCH(ROW()-6,$Q$7:$Q$60000,0))*1,"")</f>
        <v/>
      </c>
      <c r="X664">
        <f>IFERROR(INDEX($F$7:$F$60000,MATCH(ROW()-6,$Q$7:$Q$60000,0))*1,"")</f>
        <v/>
      </c>
      <c r="Y664">
        <f>IFERROR(INDEX($G$7:$G$60000,MATCH(ROW()-6,$Q$7:$Q$60000,0))*1,"")</f>
        <v/>
      </c>
      <c r="Z664">
        <f>IFERROR(INDEX($H$7:$H$60000,MATCH(ROW()-6,$Q$7:$Q$60000,0))*1,"")</f>
        <v/>
      </c>
      <c r="AA664">
        <f>IFERROR(INDEX($I$7:$I$60000,MATCH(ROW()-6,$Q$7:$Q$60000,0))*1,"")</f>
        <v/>
      </c>
      <c r="AB664">
        <f>IFERROR(INDEX($J$7:$J$60000,MATCH(ROW()-6,$Q$7:$Q$60000,0))*1,"")</f>
        <v/>
      </c>
      <c r="AC664">
        <f>IFERROR(INDEX($K$7:$K$60000,MATCH(ROW()-6,$Q$7:$Q$60000,0))*1,"")</f>
        <v/>
      </c>
      <c r="AF664" s="9">
        <f>IF(OR($S664="",$S663=""),"",IF($B$5="diff",($T664-$T663),LN($T664/$T663)))</f>
        <v/>
      </c>
      <c r="AG664" s="9">
        <f>IF(OR($S664="",$S663=""),"",IF($C$5="diff",(U664-U663),LN(U664/U663)))</f>
        <v/>
      </c>
      <c r="AH664" s="9">
        <f>IF(OR($S664="",$S663=""),"",IF($D$5="diff",(V664-V663),LN(V664/V663)))</f>
        <v/>
      </c>
      <c r="AI664" s="9">
        <f>IF(OR($S664="",$S663=""),"",IF($E$5="diff",(W664-W663),LN(W664/W663)))</f>
        <v/>
      </c>
      <c r="AJ664" s="9">
        <f>IF(OR($S664="",$S663=""),"",IF($F$5="diff",(X664-X663),LN(X664/X663)))</f>
        <v/>
      </c>
      <c r="AK664" s="9">
        <f>IF(OR($S664="",$S663=""),"",IF($G$5="diff",(Y664-Y663),LN(Y664/Y663)))</f>
        <v/>
      </c>
      <c r="AL664" s="9">
        <f>IF(OR($S664="",$S663=""),"",IF($H$5="diff",(Z664-Z663),LN(Z664/Z663)))</f>
        <v/>
      </c>
      <c r="AM664" s="9">
        <f>IF(OR($S664="",$S663=""),"",IF($I$5="diff",(AA664-AA663),LN(AA664/AA663)))</f>
        <v/>
      </c>
      <c r="AN664" s="9">
        <f>IF(OR($S664="",$S663=""),"",IF($J$5="diff",(AB664-AB663),LN(AB664/AB663)))</f>
        <v/>
      </c>
      <c r="AO664" s="9">
        <f>IF(OR($S664="",$S663=""),"",IF($K$5="diff",(AC664-AC663),LN(AC664/AC663)))</f>
        <v/>
      </c>
      <c r="AR664" s="9">
        <f>IF($AF664="","",$AU$13+$AU$4*AG664+$AU$5*AH664+$AU$6*AI664+$AU$7*AJ664+$AU$8*AK664+$AU$9*AL664+$AU$10*AM664+$AU$11*AN664+$AU$12*AO664)</f>
        <v/>
      </c>
      <c r="AY664" s="10">
        <f>IF(AND((ROW()-7)&gt;=$Q$5,(ROW()-6)&lt;=$Q$3),INDEX(LINEST(OFFSET(AF664,1-$Q$5,0,$Q$5,1),OFFSET(AG664,1-$Q$5,0,$Q$5,9),TRUE,TRUE),1,10)*$Q$4,"")</f>
        <v/>
      </c>
      <c r="AZ664" s="9">
        <f>IF(AND((ROW()-7)&gt;=$Q$5,(ROW()-6)&lt;=$Q$3),INDEX(LINEST(OFFSET(AF664,1-$Q$5,0,$Q$5,1),OFFSET(AG664,1-$Q$5,0,$Q$5,9),TRUE,TRUE),1,9),"")</f>
        <v/>
      </c>
      <c r="BA664" s="9">
        <f>IF(AND((ROW()-7)&gt;=$Q$5,(ROW()-6)&lt;=$Q$3),INDEX(LINEST(OFFSET(AF664,1-$Q$5,0,$Q$5,1),OFFSET(AG664,1-$Q$5,0,$Q$5,9),TRUE,TRUE),1,8),"")</f>
        <v/>
      </c>
      <c r="BB664" s="9">
        <f>IF(AND((ROW()-7)&gt;=$Q$5,(ROW()-6)&lt;=$Q$3),INDEX(LINEST(OFFSET(AF664,1-$Q$5,0,$Q$5,1),OFFSET(AG664,1-$Q$5,0,$Q$5,9),TRUE,TRUE),1,7),"")</f>
        <v/>
      </c>
      <c r="BC664" s="9">
        <f>IF(AND((ROW()-7)&gt;=$Q$5,(ROW()-6)&lt;=$Q$3),INDEX(LINEST(OFFSET(AF664,1-$Q$5,0,$Q$5,1),OFFSET(AG664,1-$Q$5,0,$Q$5,9),TRUE,TRUE),1,6),"")</f>
        <v/>
      </c>
      <c r="BD664" s="9">
        <f>IF(AND((ROW()-7)&gt;=$Q$5,(ROW()-6)&lt;=$Q$3),INDEX(LINEST(OFFSET(AF664,1-$Q$5,0,$Q$5,1),OFFSET(AG664,1-$Q$5,0,$Q$5,9),TRUE,TRUE),1,5),"")</f>
        <v/>
      </c>
      <c r="BE664" s="9">
        <f>IF(AND((ROW()-7)&gt;=$Q$5,(ROW()-6)&lt;=$Q$3),INDEX(LINEST(OFFSET(AF664,1-$Q$5,0,$Q$5,1),OFFSET(AG664,1-$Q$5,0,$Q$5,9),TRUE,TRUE),1,4),"")</f>
        <v/>
      </c>
      <c r="BF664" s="9">
        <f>IF(AND((ROW()-7)&gt;=$Q$5,(ROW()-6)&lt;=$Q$3),INDEX(LINEST(OFFSET(AF664,1-$Q$5,0,$Q$5,1),OFFSET(AG664,1-$Q$5,0,$Q$5,9),TRUE,TRUE),1,3),"")</f>
        <v/>
      </c>
      <c r="BG664" s="9">
        <f>IF(AND((ROW()-7)&gt;=$Q$5,(ROW()-6)&lt;=$Q$3),INDEX(LINEST(OFFSET(AF664,1-$Q$5,0,$Q$5,1),OFFSET(AG664,1-$Q$5,0,$Q$5,9),TRUE,TRUE),1,2),"")</f>
        <v/>
      </c>
      <c r="BH664" s="9">
        <f>IF(AND((ROW()-7)&gt;=$Q$5,(ROW()-6)&lt;=$Q$3),INDEX(LINEST(OFFSET(AF664,1-$Q$5,0,$Q$5,1),OFFSET(AG664,1-$Q$5,0,$Q$5,9),TRUE,TRUE),1,1),"")</f>
        <v/>
      </c>
      <c r="BI664" s="10">
        <f>IF(AND((ROW()-7)&gt;=$Q$5,(ROW()-6)&lt;=$Q$3),INDEX(LINEST(OFFSET(AF664,1-$Q$5,0,$Q$5,1),OFFSET(AG664,1-$Q$5,0,$Q$5,9),TRUE,TRUE),3,1),"")</f>
        <v/>
      </c>
      <c r="BL664" s="9">
        <f>IF(AND((ROW()-6)&lt;=$Q$3,ISNUMBER(AY663)),AY663/$Q$4+AZ663*AG664+BA663*AH664+BB663*AI664+BC663*AJ664+BD663*AK664+BE663*AL664+BF663*AM664+BG663*AN664+BH663*AO664,"")</f>
        <v/>
      </c>
      <c r="BM664">
        <f>IF(ISNUMBER(BL664),AVERAGE(OFFSET(AF663,1-$Q$5,0,$Q$5,1)),"")</f>
        <v/>
      </c>
      <c r="BN664">
        <f>IF(ISNUMBER(BL664),(AF664-BL664)^2,"")</f>
        <v/>
      </c>
      <c r="BO664">
        <f>IF(ISNUMBER(BL664),AF664^2,"")</f>
        <v/>
      </c>
      <c r="BP664">
        <f>IF(ISNUMBER(BL664),(AF664-BM664)^2,"")</f>
        <v/>
      </c>
    </row>
    <row r="665">
      <c r="O665">
        <f>IF($R665="","",IF($Q$1="Weekly",INT(($R665-2)/7),IF($Q$1="Quarterly",YEAR($R665)*4+ROUNDUP(MONTH($R665)/3),YEAR($R665)*12+MONTH($R665))))</f>
        <v/>
      </c>
      <c r="P665">
        <f>IF($R665="","",IF($R666="",1,IF($O665&lt;&gt;$O666,1,0)))</f>
        <v/>
      </c>
      <c r="Q665">
        <f>IF($P665=1,SUM($P$7:$P665),"")</f>
        <v/>
      </c>
      <c r="R665">
        <f>IF($A665="","",IF(ISNUMBER($A665),$A665,IFERROR(DATEVALUE($A665),NA())))</f>
        <v/>
      </c>
      <c r="S665" s="7">
        <f>IFERROR(INDEX($R$7:$R$60000,MATCH(ROW()-6,$Q$7:$Q$60000,0)),"")</f>
        <v/>
      </c>
      <c r="T665">
        <f>IFERROR(INDEX($B$7:$B$60000,MATCH(ROW()-6,$Q$7:$Q$60000,0))*1,"")</f>
        <v/>
      </c>
      <c r="U665">
        <f>IFERROR(INDEX($C$7:$C$60000,MATCH(ROW()-6,$Q$7:$Q$60000,0))*1,"")</f>
        <v/>
      </c>
      <c r="V665">
        <f>IFERROR(INDEX($D$7:$D$60000,MATCH(ROW()-6,$Q$7:$Q$60000,0))*1,"")</f>
        <v/>
      </c>
      <c r="W665">
        <f>IFERROR(INDEX($E$7:$E$60000,MATCH(ROW()-6,$Q$7:$Q$60000,0))*1,"")</f>
        <v/>
      </c>
      <c r="X665">
        <f>IFERROR(INDEX($F$7:$F$60000,MATCH(ROW()-6,$Q$7:$Q$60000,0))*1,"")</f>
        <v/>
      </c>
      <c r="Y665">
        <f>IFERROR(INDEX($G$7:$G$60000,MATCH(ROW()-6,$Q$7:$Q$60000,0))*1,"")</f>
        <v/>
      </c>
      <c r="Z665">
        <f>IFERROR(INDEX($H$7:$H$60000,MATCH(ROW()-6,$Q$7:$Q$60000,0))*1,"")</f>
        <v/>
      </c>
      <c r="AA665">
        <f>IFERROR(INDEX($I$7:$I$60000,MATCH(ROW()-6,$Q$7:$Q$60000,0))*1,"")</f>
        <v/>
      </c>
      <c r="AB665">
        <f>IFERROR(INDEX($J$7:$J$60000,MATCH(ROW()-6,$Q$7:$Q$60000,0))*1,"")</f>
        <v/>
      </c>
      <c r="AC665">
        <f>IFERROR(INDEX($K$7:$K$60000,MATCH(ROW()-6,$Q$7:$Q$60000,0))*1,"")</f>
        <v/>
      </c>
      <c r="AF665" s="9">
        <f>IF(OR($S665="",$S664=""),"",IF($B$5="diff",($T665-$T664),LN($T665/$T664)))</f>
        <v/>
      </c>
      <c r="AG665" s="9">
        <f>IF(OR($S665="",$S664=""),"",IF($C$5="diff",(U665-U664),LN(U665/U664)))</f>
        <v/>
      </c>
      <c r="AH665" s="9">
        <f>IF(OR($S665="",$S664=""),"",IF($D$5="diff",(V665-V664),LN(V665/V664)))</f>
        <v/>
      </c>
      <c r="AI665" s="9">
        <f>IF(OR($S665="",$S664=""),"",IF($E$5="diff",(W665-W664),LN(W665/W664)))</f>
        <v/>
      </c>
      <c r="AJ665" s="9">
        <f>IF(OR($S665="",$S664=""),"",IF($F$5="diff",(X665-X664),LN(X665/X664)))</f>
        <v/>
      </c>
      <c r="AK665" s="9">
        <f>IF(OR($S665="",$S664=""),"",IF($G$5="diff",(Y665-Y664),LN(Y665/Y664)))</f>
        <v/>
      </c>
      <c r="AL665" s="9">
        <f>IF(OR($S665="",$S664=""),"",IF($H$5="diff",(Z665-Z664),LN(Z665/Z664)))</f>
        <v/>
      </c>
      <c r="AM665" s="9">
        <f>IF(OR($S665="",$S664=""),"",IF($I$5="diff",(AA665-AA664),LN(AA665/AA664)))</f>
        <v/>
      </c>
      <c r="AN665" s="9">
        <f>IF(OR($S665="",$S664=""),"",IF($J$5="diff",(AB665-AB664),LN(AB665/AB664)))</f>
        <v/>
      </c>
      <c r="AO665" s="9">
        <f>IF(OR($S665="",$S664=""),"",IF($K$5="diff",(AC665-AC664),LN(AC665/AC664)))</f>
        <v/>
      </c>
      <c r="AR665" s="9">
        <f>IF($AF665="","",$AU$13+$AU$4*AG665+$AU$5*AH665+$AU$6*AI665+$AU$7*AJ665+$AU$8*AK665+$AU$9*AL665+$AU$10*AM665+$AU$11*AN665+$AU$12*AO665)</f>
        <v/>
      </c>
      <c r="AY665" s="10">
        <f>IF(AND((ROW()-7)&gt;=$Q$5,(ROW()-6)&lt;=$Q$3),INDEX(LINEST(OFFSET(AF665,1-$Q$5,0,$Q$5,1),OFFSET(AG665,1-$Q$5,0,$Q$5,9),TRUE,TRUE),1,10)*$Q$4,"")</f>
        <v/>
      </c>
      <c r="AZ665" s="9">
        <f>IF(AND((ROW()-7)&gt;=$Q$5,(ROW()-6)&lt;=$Q$3),INDEX(LINEST(OFFSET(AF665,1-$Q$5,0,$Q$5,1),OFFSET(AG665,1-$Q$5,0,$Q$5,9),TRUE,TRUE),1,9),"")</f>
        <v/>
      </c>
      <c r="BA665" s="9">
        <f>IF(AND((ROW()-7)&gt;=$Q$5,(ROW()-6)&lt;=$Q$3),INDEX(LINEST(OFFSET(AF665,1-$Q$5,0,$Q$5,1),OFFSET(AG665,1-$Q$5,0,$Q$5,9),TRUE,TRUE),1,8),"")</f>
        <v/>
      </c>
      <c r="BB665" s="9">
        <f>IF(AND((ROW()-7)&gt;=$Q$5,(ROW()-6)&lt;=$Q$3),INDEX(LINEST(OFFSET(AF665,1-$Q$5,0,$Q$5,1),OFFSET(AG665,1-$Q$5,0,$Q$5,9),TRUE,TRUE),1,7),"")</f>
        <v/>
      </c>
      <c r="BC665" s="9">
        <f>IF(AND((ROW()-7)&gt;=$Q$5,(ROW()-6)&lt;=$Q$3),INDEX(LINEST(OFFSET(AF665,1-$Q$5,0,$Q$5,1),OFFSET(AG665,1-$Q$5,0,$Q$5,9),TRUE,TRUE),1,6),"")</f>
        <v/>
      </c>
      <c r="BD665" s="9">
        <f>IF(AND((ROW()-7)&gt;=$Q$5,(ROW()-6)&lt;=$Q$3),INDEX(LINEST(OFFSET(AF665,1-$Q$5,0,$Q$5,1),OFFSET(AG665,1-$Q$5,0,$Q$5,9),TRUE,TRUE),1,5),"")</f>
        <v/>
      </c>
      <c r="BE665" s="9">
        <f>IF(AND((ROW()-7)&gt;=$Q$5,(ROW()-6)&lt;=$Q$3),INDEX(LINEST(OFFSET(AF665,1-$Q$5,0,$Q$5,1),OFFSET(AG665,1-$Q$5,0,$Q$5,9),TRUE,TRUE),1,4),"")</f>
        <v/>
      </c>
      <c r="BF665" s="9">
        <f>IF(AND((ROW()-7)&gt;=$Q$5,(ROW()-6)&lt;=$Q$3),INDEX(LINEST(OFFSET(AF665,1-$Q$5,0,$Q$5,1),OFFSET(AG665,1-$Q$5,0,$Q$5,9),TRUE,TRUE),1,3),"")</f>
        <v/>
      </c>
      <c r="BG665" s="9">
        <f>IF(AND((ROW()-7)&gt;=$Q$5,(ROW()-6)&lt;=$Q$3),INDEX(LINEST(OFFSET(AF665,1-$Q$5,0,$Q$5,1),OFFSET(AG665,1-$Q$5,0,$Q$5,9),TRUE,TRUE),1,2),"")</f>
        <v/>
      </c>
      <c r="BH665" s="9">
        <f>IF(AND((ROW()-7)&gt;=$Q$5,(ROW()-6)&lt;=$Q$3),INDEX(LINEST(OFFSET(AF665,1-$Q$5,0,$Q$5,1),OFFSET(AG665,1-$Q$5,0,$Q$5,9),TRUE,TRUE),1,1),"")</f>
        <v/>
      </c>
      <c r="BI665" s="10">
        <f>IF(AND((ROW()-7)&gt;=$Q$5,(ROW()-6)&lt;=$Q$3),INDEX(LINEST(OFFSET(AF665,1-$Q$5,0,$Q$5,1),OFFSET(AG665,1-$Q$5,0,$Q$5,9),TRUE,TRUE),3,1),"")</f>
        <v/>
      </c>
      <c r="BL665" s="9">
        <f>IF(AND((ROW()-6)&lt;=$Q$3,ISNUMBER(AY664)),AY664/$Q$4+AZ664*AG665+BA664*AH665+BB664*AI665+BC664*AJ665+BD664*AK665+BE664*AL665+BF664*AM665+BG664*AN665+BH664*AO665,"")</f>
        <v/>
      </c>
      <c r="BM665">
        <f>IF(ISNUMBER(BL665),AVERAGE(OFFSET(AF664,1-$Q$5,0,$Q$5,1)),"")</f>
        <v/>
      </c>
      <c r="BN665">
        <f>IF(ISNUMBER(BL665),(AF665-BL665)^2,"")</f>
        <v/>
      </c>
      <c r="BO665">
        <f>IF(ISNUMBER(BL665),AF665^2,"")</f>
        <v/>
      </c>
      <c r="BP665">
        <f>IF(ISNUMBER(BL665),(AF665-BM665)^2,"")</f>
        <v/>
      </c>
    </row>
    <row r="666">
      <c r="O666">
        <f>IF($R666="","",IF($Q$1="Weekly",INT(($R666-2)/7),IF($Q$1="Quarterly",YEAR($R666)*4+ROUNDUP(MONTH($R666)/3),YEAR($R666)*12+MONTH($R666))))</f>
        <v/>
      </c>
      <c r="P666">
        <f>IF($R666="","",IF($R667="",1,IF($O666&lt;&gt;$O667,1,0)))</f>
        <v/>
      </c>
      <c r="Q666">
        <f>IF($P666=1,SUM($P$7:$P666),"")</f>
        <v/>
      </c>
      <c r="R666">
        <f>IF($A666="","",IF(ISNUMBER($A666),$A666,IFERROR(DATEVALUE($A666),NA())))</f>
        <v/>
      </c>
      <c r="S666" s="7">
        <f>IFERROR(INDEX($R$7:$R$60000,MATCH(ROW()-6,$Q$7:$Q$60000,0)),"")</f>
        <v/>
      </c>
      <c r="T666">
        <f>IFERROR(INDEX($B$7:$B$60000,MATCH(ROW()-6,$Q$7:$Q$60000,0))*1,"")</f>
        <v/>
      </c>
      <c r="U666">
        <f>IFERROR(INDEX($C$7:$C$60000,MATCH(ROW()-6,$Q$7:$Q$60000,0))*1,"")</f>
        <v/>
      </c>
      <c r="V666">
        <f>IFERROR(INDEX($D$7:$D$60000,MATCH(ROW()-6,$Q$7:$Q$60000,0))*1,"")</f>
        <v/>
      </c>
      <c r="W666">
        <f>IFERROR(INDEX($E$7:$E$60000,MATCH(ROW()-6,$Q$7:$Q$60000,0))*1,"")</f>
        <v/>
      </c>
      <c r="X666">
        <f>IFERROR(INDEX($F$7:$F$60000,MATCH(ROW()-6,$Q$7:$Q$60000,0))*1,"")</f>
        <v/>
      </c>
      <c r="Y666">
        <f>IFERROR(INDEX($G$7:$G$60000,MATCH(ROW()-6,$Q$7:$Q$60000,0))*1,"")</f>
        <v/>
      </c>
      <c r="Z666">
        <f>IFERROR(INDEX($H$7:$H$60000,MATCH(ROW()-6,$Q$7:$Q$60000,0))*1,"")</f>
        <v/>
      </c>
      <c r="AA666">
        <f>IFERROR(INDEX($I$7:$I$60000,MATCH(ROW()-6,$Q$7:$Q$60000,0))*1,"")</f>
        <v/>
      </c>
      <c r="AB666">
        <f>IFERROR(INDEX($J$7:$J$60000,MATCH(ROW()-6,$Q$7:$Q$60000,0))*1,"")</f>
        <v/>
      </c>
      <c r="AC666">
        <f>IFERROR(INDEX($K$7:$K$60000,MATCH(ROW()-6,$Q$7:$Q$60000,0))*1,"")</f>
        <v/>
      </c>
      <c r="AF666" s="9">
        <f>IF(OR($S666="",$S665=""),"",IF($B$5="diff",($T666-$T665),LN($T666/$T665)))</f>
        <v/>
      </c>
      <c r="AG666" s="9">
        <f>IF(OR($S666="",$S665=""),"",IF($C$5="diff",(U666-U665),LN(U666/U665)))</f>
        <v/>
      </c>
      <c r="AH666" s="9">
        <f>IF(OR($S666="",$S665=""),"",IF($D$5="diff",(V666-V665),LN(V666/V665)))</f>
        <v/>
      </c>
      <c r="AI666" s="9">
        <f>IF(OR($S666="",$S665=""),"",IF($E$5="diff",(W666-W665),LN(W666/W665)))</f>
        <v/>
      </c>
      <c r="AJ666" s="9">
        <f>IF(OR($S666="",$S665=""),"",IF($F$5="diff",(X666-X665),LN(X666/X665)))</f>
        <v/>
      </c>
      <c r="AK666" s="9">
        <f>IF(OR($S666="",$S665=""),"",IF($G$5="diff",(Y666-Y665),LN(Y666/Y665)))</f>
        <v/>
      </c>
      <c r="AL666" s="9">
        <f>IF(OR($S666="",$S665=""),"",IF($H$5="diff",(Z666-Z665),LN(Z666/Z665)))</f>
        <v/>
      </c>
      <c r="AM666" s="9">
        <f>IF(OR($S666="",$S665=""),"",IF($I$5="diff",(AA666-AA665),LN(AA666/AA665)))</f>
        <v/>
      </c>
      <c r="AN666" s="9">
        <f>IF(OR($S666="",$S665=""),"",IF($J$5="diff",(AB666-AB665),LN(AB666/AB665)))</f>
        <v/>
      </c>
      <c r="AO666" s="9">
        <f>IF(OR($S666="",$S665=""),"",IF($K$5="diff",(AC666-AC665),LN(AC666/AC665)))</f>
        <v/>
      </c>
      <c r="AR666" s="9">
        <f>IF($AF666="","",$AU$13+$AU$4*AG666+$AU$5*AH666+$AU$6*AI666+$AU$7*AJ666+$AU$8*AK666+$AU$9*AL666+$AU$10*AM666+$AU$11*AN666+$AU$12*AO666)</f>
        <v/>
      </c>
      <c r="AY666" s="10">
        <f>IF(AND((ROW()-7)&gt;=$Q$5,(ROW()-6)&lt;=$Q$3),INDEX(LINEST(OFFSET(AF666,1-$Q$5,0,$Q$5,1),OFFSET(AG666,1-$Q$5,0,$Q$5,9),TRUE,TRUE),1,10)*$Q$4,"")</f>
        <v/>
      </c>
      <c r="AZ666" s="9">
        <f>IF(AND((ROW()-7)&gt;=$Q$5,(ROW()-6)&lt;=$Q$3),INDEX(LINEST(OFFSET(AF666,1-$Q$5,0,$Q$5,1),OFFSET(AG666,1-$Q$5,0,$Q$5,9),TRUE,TRUE),1,9),"")</f>
        <v/>
      </c>
      <c r="BA666" s="9">
        <f>IF(AND((ROW()-7)&gt;=$Q$5,(ROW()-6)&lt;=$Q$3),INDEX(LINEST(OFFSET(AF666,1-$Q$5,0,$Q$5,1),OFFSET(AG666,1-$Q$5,0,$Q$5,9),TRUE,TRUE),1,8),"")</f>
        <v/>
      </c>
      <c r="BB666" s="9">
        <f>IF(AND((ROW()-7)&gt;=$Q$5,(ROW()-6)&lt;=$Q$3),INDEX(LINEST(OFFSET(AF666,1-$Q$5,0,$Q$5,1),OFFSET(AG666,1-$Q$5,0,$Q$5,9),TRUE,TRUE),1,7),"")</f>
        <v/>
      </c>
      <c r="BC666" s="9">
        <f>IF(AND((ROW()-7)&gt;=$Q$5,(ROW()-6)&lt;=$Q$3),INDEX(LINEST(OFFSET(AF666,1-$Q$5,0,$Q$5,1),OFFSET(AG666,1-$Q$5,0,$Q$5,9),TRUE,TRUE),1,6),"")</f>
        <v/>
      </c>
      <c r="BD666" s="9">
        <f>IF(AND((ROW()-7)&gt;=$Q$5,(ROW()-6)&lt;=$Q$3),INDEX(LINEST(OFFSET(AF666,1-$Q$5,0,$Q$5,1),OFFSET(AG666,1-$Q$5,0,$Q$5,9),TRUE,TRUE),1,5),"")</f>
        <v/>
      </c>
      <c r="BE666" s="9">
        <f>IF(AND((ROW()-7)&gt;=$Q$5,(ROW()-6)&lt;=$Q$3),INDEX(LINEST(OFFSET(AF666,1-$Q$5,0,$Q$5,1),OFFSET(AG666,1-$Q$5,0,$Q$5,9),TRUE,TRUE),1,4),"")</f>
        <v/>
      </c>
      <c r="BF666" s="9">
        <f>IF(AND((ROW()-7)&gt;=$Q$5,(ROW()-6)&lt;=$Q$3),INDEX(LINEST(OFFSET(AF666,1-$Q$5,0,$Q$5,1),OFFSET(AG666,1-$Q$5,0,$Q$5,9),TRUE,TRUE),1,3),"")</f>
        <v/>
      </c>
      <c r="BG666" s="9">
        <f>IF(AND((ROW()-7)&gt;=$Q$5,(ROW()-6)&lt;=$Q$3),INDEX(LINEST(OFFSET(AF666,1-$Q$5,0,$Q$5,1),OFFSET(AG666,1-$Q$5,0,$Q$5,9),TRUE,TRUE),1,2),"")</f>
        <v/>
      </c>
      <c r="BH666" s="9">
        <f>IF(AND((ROW()-7)&gt;=$Q$5,(ROW()-6)&lt;=$Q$3),INDEX(LINEST(OFFSET(AF666,1-$Q$5,0,$Q$5,1),OFFSET(AG666,1-$Q$5,0,$Q$5,9),TRUE,TRUE),1,1),"")</f>
        <v/>
      </c>
      <c r="BI666" s="10">
        <f>IF(AND((ROW()-7)&gt;=$Q$5,(ROW()-6)&lt;=$Q$3),INDEX(LINEST(OFFSET(AF666,1-$Q$5,0,$Q$5,1),OFFSET(AG666,1-$Q$5,0,$Q$5,9),TRUE,TRUE),3,1),"")</f>
        <v/>
      </c>
      <c r="BL666" s="9">
        <f>IF(AND((ROW()-6)&lt;=$Q$3,ISNUMBER(AY665)),AY665/$Q$4+AZ665*AG666+BA665*AH666+BB665*AI666+BC665*AJ666+BD665*AK666+BE665*AL666+BF665*AM666+BG665*AN666+BH665*AO666,"")</f>
        <v/>
      </c>
      <c r="BM666">
        <f>IF(ISNUMBER(BL666),AVERAGE(OFFSET(AF665,1-$Q$5,0,$Q$5,1)),"")</f>
        <v/>
      </c>
      <c r="BN666">
        <f>IF(ISNUMBER(BL666),(AF666-BL666)^2,"")</f>
        <v/>
      </c>
      <c r="BO666">
        <f>IF(ISNUMBER(BL666),AF666^2,"")</f>
        <v/>
      </c>
      <c r="BP666">
        <f>IF(ISNUMBER(BL666),(AF666-BM666)^2,"")</f>
        <v/>
      </c>
    </row>
    <row r="667">
      <c r="O667">
        <f>IF($R667="","",IF($Q$1="Weekly",INT(($R667-2)/7),IF($Q$1="Quarterly",YEAR($R667)*4+ROUNDUP(MONTH($R667)/3),YEAR($R667)*12+MONTH($R667))))</f>
        <v/>
      </c>
      <c r="P667">
        <f>IF($R667="","",IF($R668="",1,IF($O667&lt;&gt;$O668,1,0)))</f>
        <v/>
      </c>
      <c r="Q667">
        <f>IF($P667=1,SUM($P$7:$P667),"")</f>
        <v/>
      </c>
      <c r="R667">
        <f>IF($A667="","",IF(ISNUMBER($A667),$A667,IFERROR(DATEVALUE($A667),NA())))</f>
        <v/>
      </c>
      <c r="S667" s="7">
        <f>IFERROR(INDEX($R$7:$R$60000,MATCH(ROW()-6,$Q$7:$Q$60000,0)),"")</f>
        <v/>
      </c>
      <c r="T667">
        <f>IFERROR(INDEX($B$7:$B$60000,MATCH(ROW()-6,$Q$7:$Q$60000,0))*1,"")</f>
        <v/>
      </c>
      <c r="U667">
        <f>IFERROR(INDEX($C$7:$C$60000,MATCH(ROW()-6,$Q$7:$Q$60000,0))*1,"")</f>
        <v/>
      </c>
      <c r="V667">
        <f>IFERROR(INDEX($D$7:$D$60000,MATCH(ROW()-6,$Q$7:$Q$60000,0))*1,"")</f>
        <v/>
      </c>
      <c r="W667">
        <f>IFERROR(INDEX($E$7:$E$60000,MATCH(ROW()-6,$Q$7:$Q$60000,0))*1,"")</f>
        <v/>
      </c>
      <c r="X667">
        <f>IFERROR(INDEX($F$7:$F$60000,MATCH(ROW()-6,$Q$7:$Q$60000,0))*1,"")</f>
        <v/>
      </c>
      <c r="Y667">
        <f>IFERROR(INDEX($G$7:$G$60000,MATCH(ROW()-6,$Q$7:$Q$60000,0))*1,"")</f>
        <v/>
      </c>
      <c r="Z667">
        <f>IFERROR(INDEX($H$7:$H$60000,MATCH(ROW()-6,$Q$7:$Q$60000,0))*1,"")</f>
        <v/>
      </c>
      <c r="AA667">
        <f>IFERROR(INDEX($I$7:$I$60000,MATCH(ROW()-6,$Q$7:$Q$60000,0))*1,"")</f>
        <v/>
      </c>
      <c r="AB667">
        <f>IFERROR(INDEX($J$7:$J$60000,MATCH(ROW()-6,$Q$7:$Q$60000,0))*1,"")</f>
        <v/>
      </c>
      <c r="AC667">
        <f>IFERROR(INDEX($K$7:$K$60000,MATCH(ROW()-6,$Q$7:$Q$60000,0))*1,"")</f>
        <v/>
      </c>
      <c r="AF667" s="9">
        <f>IF(OR($S667="",$S666=""),"",IF($B$5="diff",($T667-$T666),LN($T667/$T666)))</f>
        <v/>
      </c>
      <c r="AG667" s="9">
        <f>IF(OR($S667="",$S666=""),"",IF($C$5="diff",(U667-U666),LN(U667/U666)))</f>
        <v/>
      </c>
      <c r="AH667" s="9">
        <f>IF(OR($S667="",$S666=""),"",IF($D$5="diff",(V667-V666),LN(V667/V666)))</f>
        <v/>
      </c>
      <c r="AI667" s="9">
        <f>IF(OR($S667="",$S666=""),"",IF($E$5="diff",(W667-W666),LN(W667/W666)))</f>
        <v/>
      </c>
      <c r="AJ667" s="9">
        <f>IF(OR($S667="",$S666=""),"",IF($F$5="diff",(X667-X666),LN(X667/X666)))</f>
        <v/>
      </c>
      <c r="AK667" s="9">
        <f>IF(OR($S667="",$S666=""),"",IF($G$5="diff",(Y667-Y666),LN(Y667/Y666)))</f>
        <v/>
      </c>
      <c r="AL667" s="9">
        <f>IF(OR($S667="",$S666=""),"",IF($H$5="diff",(Z667-Z666),LN(Z667/Z666)))</f>
        <v/>
      </c>
      <c r="AM667" s="9">
        <f>IF(OR($S667="",$S666=""),"",IF($I$5="diff",(AA667-AA666),LN(AA667/AA666)))</f>
        <v/>
      </c>
      <c r="AN667" s="9">
        <f>IF(OR($S667="",$S666=""),"",IF($J$5="diff",(AB667-AB666),LN(AB667/AB666)))</f>
        <v/>
      </c>
      <c r="AO667" s="9">
        <f>IF(OR($S667="",$S666=""),"",IF($K$5="diff",(AC667-AC666),LN(AC667/AC666)))</f>
        <v/>
      </c>
      <c r="AR667" s="9">
        <f>IF($AF667="","",$AU$13+$AU$4*AG667+$AU$5*AH667+$AU$6*AI667+$AU$7*AJ667+$AU$8*AK667+$AU$9*AL667+$AU$10*AM667+$AU$11*AN667+$AU$12*AO667)</f>
        <v/>
      </c>
      <c r="AY667" s="10">
        <f>IF(AND((ROW()-7)&gt;=$Q$5,(ROW()-6)&lt;=$Q$3),INDEX(LINEST(OFFSET(AF667,1-$Q$5,0,$Q$5,1),OFFSET(AG667,1-$Q$5,0,$Q$5,9),TRUE,TRUE),1,10)*$Q$4,"")</f>
        <v/>
      </c>
      <c r="AZ667" s="9">
        <f>IF(AND((ROW()-7)&gt;=$Q$5,(ROW()-6)&lt;=$Q$3),INDEX(LINEST(OFFSET(AF667,1-$Q$5,0,$Q$5,1),OFFSET(AG667,1-$Q$5,0,$Q$5,9),TRUE,TRUE),1,9),"")</f>
        <v/>
      </c>
      <c r="BA667" s="9">
        <f>IF(AND((ROW()-7)&gt;=$Q$5,(ROW()-6)&lt;=$Q$3),INDEX(LINEST(OFFSET(AF667,1-$Q$5,0,$Q$5,1),OFFSET(AG667,1-$Q$5,0,$Q$5,9),TRUE,TRUE),1,8),"")</f>
        <v/>
      </c>
      <c r="BB667" s="9">
        <f>IF(AND((ROW()-7)&gt;=$Q$5,(ROW()-6)&lt;=$Q$3),INDEX(LINEST(OFFSET(AF667,1-$Q$5,0,$Q$5,1),OFFSET(AG667,1-$Q$5,0,$Q$5,9),TRUE,TRUE),1,7),"")</f>
        <v/>
      </c>
      <c r="BC667" s="9">
        <f>IF(AND((ROW()-7)&gt;=$Q$5,(ROW()-6)&lt;=$Q$3),INDEX(LINEST(OFFSET(AF667,1-$Q$5,0,$Q$5,1),OFFSET(AG667,1-$Q$5,0,$Q$5,9),TRUE,TRUE),1,6),"")</f>
        <v/>
      </c>
      <c r="BD667" s="9">
        <f>IF(AND((ROW()-7)&gt;=$Q$5,(ROW()-6)&lt;=$Q$3),INDEX(LINEST(OFFSET(AF667,1-$Q$5,0,$Q$5,1),OFFSET(AG667,1-$Q$5,0,$Q$5,9),TRUE,TRUE),1,5),"")</f>
        <v/>
      </c>
      <c r="BE667" s="9">
        <f>IF(AND((ROW()-7)&gt;=$Q$5,(ROW()-6)&lt;=$Q$3),INDEX(LINEST(OFFSET(AF667,1-$Q$5,0,$Q$5,1),OFFSET(AG667,1-$Q$5,0,$Q$5,9),TRUE,TRUE),1,4),"")</f>
        <v/>
      </c>
      <c r="BF667" s="9">
        <f>IF(AND((ROW()-7)&gt;=$Q$5,(ROW()-6)&lt;=$Q$3),INDEX(LINEST(OFFSET(AF667,1-$Q$5,0,$Q$5,1),OFFSET(AG667,1-$Q$5,0,$Q$5,9),TRUE,TRUE),1,3),"")</f>
        <v/>
      </c>
      <c r="BG667" s="9">
        <f>IF(AND((ROW()-7)&gt;=$Q$5,(ROW()-6)&lt;=$Q$3),INDEX(LINEST(OFFSET(AF667,1-$Q$5,0,$Q$5,1),OFFSET(AG667,1-$Q$5,0,$Q$5,9),TRUE,TRUE),1,2),"")</f>
        <v/>
      </c>
      <c r="BH667" s="9">
        <f>IF(AND((ROW()-7)&gt;=$Q$5,(ROW()-6)&lt;=$Q$3),INDEX(LINEST(OFFSET(AF667,1-$Q$5,0,$Q$5,1),OFFSET(AG667,1-$Q$5,0,$Q$5,9),TRUE,TRUE),1,1),"")</f>
        <v/>
      </c>
      <c r="BI667" s="10">
        <f>IF(AND((ROW()-7)&gt;=$Q$5,(ROW()-6)&lt;=$Q$3),INDEX(LINEST(OFFSET(AF667,1-$Q$5,0,$Q$5,1),OFFSET(AG667,1-$Q$5,0,$Q$5,9),TRUE,TRUE),3,1),"")</f>
        <v/>
      </c>
      <c r="BL667" s="9">
        <f>IF(AND((ROW()-6)&lt;=$Q$3,ISNUMBER(AY666)),AY666/$Q$4+AZ666*AG667+BA666*AH667+BB666*AI667+BC666*AJ667+BD666*AK667+BE666*AL667+BF666*AM667+BG666*AN667+BH666*AO667,"")</f>
        <v/>
      </c>
      <c r="BM667">
        <f>IF(ISNUMBER(BL667),AVERAGE(OFFSET(AF666,1-$Q$5,0,$Q$5,1)),"")</f>
        <v/>
      </c>
      <c r="BN667">
        <f>IF(ISNUMBER(BL667),(AF667-BL667)^2,"")</f>
        <v/>
      </c>
      <c r="BO667">
        <f>IF(ISNUMBER(BL667),AF667^2,"")</f>
        <v/>
      </c>
      <c r="BP667">
        <f>IF(ISNUMBER(BL667),(AF667-BM667)^2,"")</f>
        <v/>
      </c>
    </row>
    <row r="668">
      <c r="O668">
        <f>IF($R668="","",IF($Q$1="Weekly",INT(($R668-2)/7),IF($Q$1="Quarterly",YEAR($R668)*4+ROUNDUP(MONTH($R668)/3),YEAR($R668)*12+MONTH($R668))))</f>
        <v/>
      </c>
      <c r="P668">
        <f>IF($R668="","",IF($R669="",1,IF($O668&lt;&gt;$O669,1,0)))</f>
        <v/>
      </c>
      <c r="Q668">
        <f>IF($P668=1,SUM($P$7:$P668),"")</f>
        <v/>
      </c>
      <c r="R668">
        <f>IF($A668="","",IF(ISNUMBER($A668),$A668,IFERROR(DATEVALUE($A668),NA())))</f>
        <v/>
      </c>
      <c r="S668" s="7">
        <f>IFERROR(INDEX($R$7:$R$60000,MATCH(ROW()-6,$Q$7:$Q$60000,0)),"")</f>
        <v/>
      </c>
      <c r="T668">
        <f>IFERROR(INDEX($B$7:$B$60000,MATCH(ROW()-6,$Q$7:$Q$60000,0))*1,"")</f>
        <v/>
      </c>
      <c r="U668">
        <f>IFERROR(INDEX($C$7:$C$60000,MATCH(ROW()-6,$Q$7:$Q$60000,0))*1,"")</f>
        <v/>
      </c>
      <c r="V668">
        <f>IFERROR(INDEX($D$7:$D$60000,MATCH(ROW()-6,$Q$7:$Q$60000,0))*1,"")</f>
        <v/>
      </c>
      <c r="W668">
        <f>IFERROR(INDEX($E$7:$E$60000,MATCH(ROW()-6,$Q$7:$Q$60000,0))*1,"")</f>
        <v/>
      </c>
      <c r="X668">
        <f>IFERROR(INDEX($F$7:$F$60000,MATCH(ROW()-6,$Q$7:$Q$60000,0))*1,"")</f>
        <v/>
      </c>
      <c r="Y668">
        <f>IFERROR(INDEX($G$7:$G$60000,MATCH(ROW()-6,$Q$7:$Q$60000,0))*1,"")</f>
        <v/>
      </c>
      <c r="Z668">
        <f>IFERROR(INDEX($H$7:$H$60000,MATCH(ROW()-6,$Q$7:$Q$60000,0))*1,"")</f>
        <v/>
      </c>
      <c r="AA668">
        <f>IFERROR(INDEX($I$7:$I$60000,MATCH(ROW()-6,$Q$7:$Q$60000,0))*1,"")</f>
        <v/>
      </c>
      <c r="AB668">
        <f>IFERROR(INDEX($J$7:$J$60000,MATCH(ROW()-6,$Q$7:$Q$60000,0))*1,"")</f>
        <v/>
      </c>
      <c r="AC668">
        <f>IFERROR(INDEX($K$7:$K$60000,MATCH(ROW()-6,$Q$7:$Q$60000,0))*1,"")</f>
        <v/>
      </c>
      <c r="AF668" s="9">
        <f>IF(OR($S668="",$S667=""),"",IF($B$5="diff",($T668-$T667),LN($T668/$T667)))</f>
        <v/>
      </c>
      <c r="AG668" s="9">
        <f>IF(OR($S668="",$S667=""),"",IF($C$5="diff",(U668-U667),LN(U668/U667)))</f>
        <v/>
      </c>
      <c r="AH668" s="9">
        <f>IF(OR($S668="",$S667=""),"",IF($D$5="diff",(V668-V667),LN(V668/V667)))</f>
        <v/>
      </c>
      <c r="AI668" s="9">
        <f>IF(OR($S668="",$S667=""),"",IF($E$5="diff",(W668-W667),LN(W668/W667)))</f>
        <v/>
      </c>
      <c r="AJ668" s="9">
        <f>IF(OR($S668="",$S667=""),"",IF($F$5="diff",(X668-X667),LN(X668/X667)))</f>
        <v/>
      </c>
      <c r="AK668" s="9">
        <f>IF(OR($S668="",$S667=""),"",IF($G$5="diff",(Y668-Y667),LN(Y668/Y667)))</f>
        <v/>
      </c>
      <c r="AL668" s="9">
        <f>IF(OR($S668="",$S667=""),"",IF($H$5="diff",(Z668-Z667),LN(Z668/Z667)))</f>
        <v/>
      </c>
      <c r="AM668" s="9">
        <f>IF(OR($S668="",$S667=""),"",IF($I$5="diff",(AA668-AA667),LN(AA668/AA667)))</f>
        <v/>
      </c>
      <c r="AN668" s="9">
        <f>IF(OR($S668="",$S667=""),"",IF($J$5="diff",(AB668-AB667),LN(AB668/AB667)))</f>
        <v/>
      </c>
      <c r="AO668" s="9">
        <f>IF(OR($S668="",$S667=""),"",IF($K$5="diff",(AC668-AC667),LN(AC668/AC667)))</f>
        <v/>
      </c>
      <c r="AR668" s="9">
        <f>IF($AF668="","",$AU$13+$AU$4*AG668+$AU$5*AH668+$AU$6*AI668+$AU$7*AJ668+$AU$8*AK668+$AU$9*AL668+$AU$10*AM668+$AU$11*AN668+$AU$12*AO668)</f>
        <v/>
      </c>
      <c r="AY668" s="10">
        <f>IF(AND((ROW()-7)&gt;=$Q$5,(ROW()-6)&lt;=$Q$3),INDEX(LINEST(OFFSET(AF668,1-$Q$5,0,$Q$5,1),OFFSET(AG668,1-$Q$5,0,$Q$5,9),TRUE,TRUE),1,10)*$Q$4,"")</f>
        <v/>
      </c>
      <c r="AZ668" s="9">
        <f>IF(AND((ROW()-7)&gt;=$Q$5,(ROW()-6)&lt;=$Q$3),INDEX(LINEST(OFFSET(AF668,1-$Q$5,0,$Q$5,1),OFFSET(AG668,1-$Q$5,0,$Q$5,9),TRUE,TRUE),1,9),"")</f>
        <v/>
      </c>
      <c r="BA668" s="9">
        <f>IF(AND((ROW()-7)&gt;=$Q$5,(ROW()-6)&lt;=$Q$3),INDEX(LINEST(OFFSET(AF668,1-$Q$5,0,$Q$5,1),OFFSET(AG668,1-$Q$5,0,$Q$5,9),TRUE,TRUE),1,8),"")</f>
        <v/>
      </c>
      <c r="BB668" s="9">
        <f>IF(AND((ROW()-7)&gt;=$Q$5,(ROW()-6)&lt;=$Q$3),INDEX(LINEST(OFFSET(AF668,1-$Q$5,0,$Q$5,1),OFFSET(AG668,1-$Q$5,0,$Q$5,9),TRUE,TRUE),1,7),"")</f>
        <v/>
      </c>
      <c r="BC668" s="9">
        <f>IF(AND((ROW()-7)&gt;=$Q$5,(ROW()-6)&lt;=$Q$3),INDEX(LINEST(OFFSET(AF668,1-$Q$5,0,$Q$5,1),OFFSET(AG668,1-$Q$5,0,$Q$5,9),TRUE,TRUE),1,6),"")</f>
        <v/>
      </c>
      <c r="BD668" s="9">
        <f>IF(AND((ROW()-7)&gt;=$Q$5,(ROW()-6)&lt;=$Q$3),INDEX(LINEST(OFFSET(AF668,1-$Q$5,0,$Q$5,1),OFFSET(AG668,1-$Q$5,0,$Q$5,9),TRUE,TRUE),1,5),"")</f>
        <v/>
      </c>
      <c r="BE668" s="9">
        <f>IF(AND((ROW()-7)&gt;=$Q$5,(ROW()-6)&lt;=$Q$3),INDEX(LINEST(OFFSET(AF668,1-$Q$5,0,$Q$5,1),OFFSET(AG668,1-$Q$5,0,$Q$5,9),TRUE,TRUE),1,4),"")</f>
        <v/>
      </c>
      <c r="BF668" s="9">
        <f>IF(AND((ROW()-7)&gt;=$Q$5,(ROW()-6)&lt;=$Q$3),INDEX(LINEST(OFFSET(AF668,1-$Q$5,0,$Q$5,1),OFFSET(AG668,1-$Q$5,0,$Q$5,9),TRUE,TRUE),1,3),"")</f>
        <v/>
      </c>
      <c r="BG668" s="9">
        <f>IF(AND((ROW()-7)&gt;=$Q$5,(ROW()-6)&lt;=$Q$3),INDEX(LINEST(OFFSET(AF668,1-$Q$5,0,$Q$5,1),OFFSET(AG668,1-$Q$5,0,$Q$5,9),TRUE,TRUE),1,2),"")</f>
        <v/>
      </c>
      <c r="BH668" s="9">
        <f>IF(AND((ROW()-7)&gt;=$Q$5,(ROW()-6)&lt;=$Q$3),INDEX(LINEST(OFFSET(AF668,1-$Q$5,0,$Q$5,1),OFFSET(AG668,1-$Q$5,0,$Q$5,9),TRUE,TRUE),1,1),"")</f>
        <v/>
      </c>
      <c r="BI668" s="10">
        <f>IF(AND((ROW()-7)&gt;=$Q$5,(ROW()-6)&lt;=$Q$3),INDEX(LINEST(OFFSET(AF668,1-$Q$5,0,$Q$5,1),OFFSET(AG668,1-$Q$5,0,$Q$5,9),TRUE,TRUE),3,1),"")</f>
        <v/>
      </c>
      <c r="BL668" s="9">
        <f>IF(AND((ROW()-6)&lt;=$Q$3,ISNUMBER(AY667)),AY667/$Q$4+AZ667*AG668+BA667*AH668+BB667*AI668+BC667*AJ668+BD667*AK668+BE667*AL668+BF667*AM668+BG667*AN668+BH667*AO668,"")</f>
        <v/>
      </c>
      <c r="BM668">
        <f>IF(ISNUMBER(BL668),AVERAGE(OFFSET(AF667,1-$Q$5,0,$Q$5,1)),"")</f>
        <v/>
      </c>
      <c r="BN668">
        <f>IF(ISNUMBER(BL668),(AF668-BL668)^2,"")</f>
        <v/>
      </c>
      <c r="BO668">
        <f>IF(ISNUMBER(BL668),AF668^2,"")</f>
        <v/>
      </c>
      <c r="BP668">
        <f>IF(ISNUMBER(BL668),(AF668-BM668)^2,"")</f>
        <v/>
      </c>
    </row>
    <row r="669">
      <c r="O669">
        <f>IF($R669="","",IF($Q$1="Weekly",INT(($R669-2)/7),IF($Q$1="Quarterly",YEAR($R669)*4+ROUNDUP(MONTH($R669)/3),YEAR($R669)*12+MONTH($R669))))</f>
        <v/>
      </c>
      <c r="P669">
        <f>IF($R669="","",IF($R670="",1,IF($O669&lt;&gt;$O670,1,0)))</f>
        <v/>
      </c>
      <c r="Q669">
        <f>IF($P669=1,SUM($P$7:$P669),"")</f>
        <v/>
      </c>
      <c r="R669">
        <f>IF($A669="","",IF(ISNUMBER($A669),$A669,IFERROR(DATEVALUE($A669),NA())))</f>
        <v/>
      </c>
      <c r="S669" s="7">
        <f>IFERROR(INDEX($R$7:$R$60000,MATCH(ROW()-6,$Q$7:$Q$60000,0)),"")</f>
        <v/>
      </c>
      <c r="T669">
        <f>IFERROR(INDEX($B$7:$B$60000,MATCH(ROW()-6,$Q$7:$Q$60000,0))*1,"")</f>
        <v/>
      </c>
      <c r="U669">
        <f>IFERROR(INDEX($C$7:$C$60000,MATCH(ROW()-6,$Q$7:$Q$60000,0))*1,"")</f>
        <v/>
      </c>
      <c r="V669">
        <f>IFERROR(INDEX($D$7:$D$60000,MATCH(ROW()-6,$Q$7:$Q$60000,0))*1,"")</f>
        <v/>
      </c>
      <c r="W669">
        <f>IFERROR(INDEX($E$7:$E$60000,MATCH(ROW()-6,$Q$7:$Q$60000,0))*1,"")</f>
        <v/>
      </c>
      <c r="X669">
        <f>IFERROR(INDEX($F$7:$F$60000,MATCH(ROW()-6,$Q$7:$Q$60000,0))*1,"")</f>
        <v/>
      </c>
      <c r="Y669">
        <f>IFERROR(INDEX($G$7:$G$60000,MATCH(ROW()-6,$Q$7:$Q$60000,0))*1,"")</f>
        <v/>
      </c>
      <c r="Z669">
        <f>IFERROR(INDEX($H$7:$H$60000,MATCH(ROW()-6,$Q$7:$Q$60000,0))*1,"")</f>
        <v/>
      </c>
      <c r="AA669">
        <f>IFERROR(INDEX($I$7:$I$60000,MATCH(ROW()-6,$Q$7:$Q$60000,0))*1,"")</f>
        <v/>
      </c>
      <c r="AB669">
        <f>IFERROR(INDEX($J$7:$J$60000,MATCH(ROW()-6,$Q$7:$Q$60000,0))*1,"")</f>
        <v/>
      </c>
      <c r="AC669">
        <f>IFERROR(INDEX($K$7:$K$60000,MATCH(ROW()-6,$Q$7:$Q$60000,0))*1,"")</f>
        <v/>
      </c>
      <c r="AF669" s="9">
        <f>IF(OR($S669="",$S668=""),"",IF($B$5="diff",($T669-$T668),LN($T669/$T668)))</f>
        <v/>
      </c>
      <c r="AG669" s="9">
        <f>IF(OR($S669="",$S668=""),"",IF($C$5="diff",(U669-U668),LN(U669/U668)))</f>
        <v/>
      </c>
      <c r="AH669" s="9">
        <f>IF(OR($S669="",$S668=""),"",IF($D$5="diff",(V669-V668),LN(V669/V668)))</f>
        <v/>
      </c>
      <c r="AI669" s="9">
        <f>IF(OR($S669="",$S668=""),"",IF($E$5="diff",(W669-W668),LN(W669/W668)))</f>
        <v/>
      </c>
      <c r="AJ669" s="9">
        <f>IF(OR($S669="",$S668=""),"",IF($F$5="diff",(X669-X668),LN(X669/X668)))</f>
        <v/>
      </c>
      <c r="AK669" s="9">
        <f>IF(OR($S669="",$S668=""),"",IF($G$5="diff",(Y669-Y668),LN(Y669/Y668)))</f>
        <v/>
      </c>
      <c r="AL669" s="9">
        <f>IF(OR($S669="",$S668=""),"",IF($H$5="diff",(Z669-Z668),LN(Z669/Z668)))</f>
        <v/>
      </c>
      <c r="AM669" s="9">
        <f>IF(OR($S669="",$S668=""),"",IF($I$5="diff",(AA669-AA668),LN(AA669/AA668)))</f>
        <v/>
      </c>
      <c r="AN669" s="9">
        <f>IF(OR($S669="",$S668=""),"",IF($J$5="diff",(AB669-AB668),LN(AB669/AB668)))</f>
        <v/>
      </c>
      <c r="AO669" s="9">
        <f>IF(OR($S669="",$S668=""),"",IF($K$5="diff",(AC669-AC668),LN(AC669/AC668)))</f>
        <v/>
      </c>
      <c r="AR669" s="9">
        <f>IF($AF669="","",$AU$13+$AU$4*AG669+$AU$5*AH669+$AU$6*AI669+$AU$7*AJ669+$AU$8*AK669+$AU$9*AL669+$AU$10*AM669+$AU$11*AN669+$AU$12*AO669)</f>
        <v/>
      </c>
      <c r="AY669" s="10">
        <f>IF(AND((ROW()-7)&gt;=$Q$5,(ROW()-6)&lt;=$Q$3),INDEX(LINEST(OFFSET(AF669,1-$Q$5,0,$Q$5,1),OFFSET(AG669,1-$Q$5,0,$Q$5,9),TRUE,TRUE),1,10)*$Q$4,"")</f>
        <v/>
      </c>
      <c r="AZ669" s="9">
        <f>IF(AND((ROW()-7)&gt;=$Q$5,(ROW()-6)&lt;=$Q$3),INDEX(LINEST(OFFSET(AF669,1-$Q$5,0,$Q$5,1),OFFSET(AG669,1-$Q$5,0,$Q$5,9),TRUE,TRUE),1,9),"")</f>
        <v/>
      </c>
      <c r="BA669" s="9">
        <f>IF(AND((ROW()-7)&gt;=$Q$5,(ROW()-6)&lt;=$Q$3),INDEX(LINEST(OFFSET(AF669,1-$Q$5,0,$Q$5,1),OFFSET(AG669,1-$Q$5,0,$Q$5,9),TRUE,TRUE),1,8),"")</f>
        <v/>
      </c>
      <c r="BB669" s="9">
        <f>IF(AND((ROW()-7)&gt;=$Q$5,(ROW()-6)&lt;=$Q$3),INDEX(LINEST(OFFSET(AF669,1-$Q$5,0,$Q$5,1),OFFSET(AG669,1-$Q$5,0,$Q$5,9),TRUE,TRUE),1,7),"")</f>
        <v/>
      </c>
      <c r="BC669" s="9">
        <f>IF(AND((ROW()-7)&gt;=$Q$5,(ROW()-6)&lt;=$Q$3),INDEX(LINEST(OFFSET(AF669,1-$Q$5,0,$Q$5,1),OFFSET(AG669,1-$Q$5,0,$Q$5,9),TRUE,TRUE),1,6),"")</f>
        <v/>
      </c>
      <c r="BD669" s="9">
        <f>IF(AND((ROW()-7)&gt;=$Q$5,(ROW()-6)&lt;=$Q$3),INDEX(LINEST(OFFSET(AF669,1-$Q$5,0,$Q$5,1),OFFSET(AG669,1-$Q$5,0,$Q$5,9),TRUE,TRUE),1,5),"")</f>
        <v/>
      </c>
      <c r="BE669" s="9">
        <f>IF(AND((ROW()-7)&gt;=$Q$5,(ROW()-6)&lt;=$Q$3),INDEX(LINEST(OFFSET(AF669,1-$Q$5,0,$Q$5,1),OFFSET(AG669,1-$Q$5,0,$Q$5,9),TRUE,TRUE),1,4),"")</f>
        <v/>
      </c>
      <c r="BF669" s="9">
        <f>IF(AND((ROW()-7)&gt;=$Q$5,(ROW()-6)&lt;=$Q$3),INDEX(LINEST(OFFSET(AF669,1-$Q$5,0,$Q$5,1),OFFSET(AG669,1-$Q$5,0,$Q$5,9),TRUE,TRUE),1,3),"")</f>
        <v/>
      </c>
      <c r="BG669" s="9">
        <f>IF(AND((ROW()-7)&gt;=$Q$5,(ROW()-6)&lt;=$Q$3),INDEX(LINEST(OFFSET(AF669,1-$Q$5,0,$Q$5,1),OFFSET(AG669,1-$Q$5,0,$Q$5,9),TRUE,TRUE),1,2),"")</f>
        <v/>
      </c>
      <c r="BH669" s="9">
        <f>IF(AND((ROW()-7)&gt;=$Q$5,(ROW()-6)&lt;=$Q$3),INDEX(LINEST(OFFSET(AF669,1-$Q$5,0,$Q$5,1),OFFSET(AG669,1-$Q$5,0,$Q$5,9),TRUE,TRUE),1,1),"")</f>
        <v/>
      </c>
      <c r="BI669" s="10">
        <f>IF(AND((ROW()-7)&gt;=$Q$5,(ROW()-6)&lt;=$Q$3),INDEX(LINEST(OFFSET(AF669,1-$Q$5,0,$Q$5,1),OFFSET(AG669,1-$Q$5,0,$Q$5,9),TRUE,TRUE),3,1),"")</f>
        <v/>
      </c>
      <c r="BL669" s="9">
        <f>IF(AND((ROW()-6)&lt;=$Q$3,ISNUMBER(AY668)),AY668/$Q$4+AZ668*AG669+BA668*AH669+BB668*AI669+BC668*AJ669+BD668*AK669+BE668*AL669+BF668*AM669+BG668*AN669+BH668*AO669,"")</f>
        <v/>
      </c>
      <c r="BM669">
        <f>IF(ISNUMBER(BL669),AVERAGE(OFFSET(AF668,1-$Q$5,0,$Q$5,1)),"")</f>
        <v/>
      </c>
      <c r="BN669">
        <f>IF(ISNUMBER(BL669),(AF669-BL669)^2,"")</f>
        <v/>
      </c>
      <c r="BO669">
        <f>IF(ISNUMBER(BL669),AF669^2,"")</f>
        <v/>
      </c>
      <c r="BP669">
        <f>IF(ISNUMBER(BL669),(AF669-BM669)^2,"")</f>
        <v/>
      </c>
    </row>
    <row r="670">
      <c r="O670">
        <f>IF($R670="","",IF($Q$1="Weekly",INT(($R670-2)/7),IF($Q$1="Quarterly",YEAR($R670)*4+ROUNDUP(MONTH($R670)/3),YEAR($R670)*12+MONTH($R670))))</f>
        <v/>
      </c>
      <c r="P670">
        <f>IF($R670="","",IF($R671="",1,IF($O670&lt;&gt;$O671,1,0)))</f>
        <v/>
      </c>
      <c r="Q670">
        <f>IF($P670=1,SUM($P$7:$P670),"")</f>
        <v/>
      </c>
      <c r="R670">
        <f>IF($A670="","",IF(ISNUMBER($A670),$A670,IFERROR(DATEVALUE($A670),NA())))</f>
        <v/>
      </c>
      <c r="S670" s="7">
        <f>IFERROR(INDEX($R$7:$R$60000,MATCH(ROW()-6,$Q$7:$Q$60000,0)),"")</f>
        <v/>
      </c>
      <c r="T670">
        <f>IFERROR(INDEX($B$7:$B$60000,MATCH(ROW()-6,$Q$7:$Q$60000,0))*1,"")</f>
        <v/>
      </c>
      <c r="U670">
        <f>IFERROR(INDEX($C$7:$C$60000,MATCH(ROW()-6,$Q$7:$Q$60000,0))*1,"")</f>
        <v/>
      </c>
      <c r="V670">
        <f>IFERROR(INDEX($D$7:$D$60000,MATCH(ROW()-6,$Q$7:$Q$60000,0))*1,"")</f>
        <v/>
      </c>
      <c r="W670">
        <f>IFERROR(INDEX($E$7:$E$60000,MATCH(ROW()-6,$Q$7:$Q$60000,0))*1,"")</f>
        <v/>
      </c>
      <c r="X670">
        <f>IFERROR(INDEX($F$7:$F$60000,MATCH(ROW()-6,$Q$7:$Q$60000,0))*1,"")</f>
        <v/>
      </c>
      <c r="Y670">
        <f>IFERROR(INDEX($G$7:$G$60000,MATCH(ROW()-6,$Q$7:$Q$60000,0))*1,"")</f>
        <v/>
      </c>
      <c r="Z670">
        <f>IFERROR(INDEX($H$7:$H$60000,MATCH(ROW()-6,$Q$7:$Q$60000,0))*1,"")</f>
        <v/>
      </c>
      <c r="AA670">
        <f>IFERROR(INDEX($I$7:$I$60000,MATCH(ROW()-6,$Q$7:$Q$60000,0))*1,"")</f>
        <v/>
      </c>
      <c r="AB670">
        <f>IFERROR(INDEX($J$7:$J$60000,MATCH(ROW()-6,$Q$7:$Q$60000,0))*1,"")</f>
        <v/>
      </c>
      <c r="AC670">
        <f>IFERROR(INDEX($K$7:$K$60000,MATCH(ROW()-6,$Q$7:$Q$60000,0))*1,"")</f>
        <v/>
      </c>
      <c r="AF670" s="9">
        <f>IF(OR($S670="",$S669=""),"",IF($B$5="diff",($T670-$T669),LN($T670/$T669)))</f>
        <v/>
      </c>
      <c r="AG670" s="9">
        <f>IF(OR($S670="",$S669=""),"",IF($C$5="diff",(U670-U669),LN(U670/U669)))</f>
        <v/>
      </c>
      <c r="AH670" s="9">
        <f>IF(OR($S670="",$S669=""),"",IF($D$5="diff",(V670-V669),LN(V670/V669)))</f>
        <v/>
      </c>
      <c r="AI670" s="9">
        <f>IF(OR($S670="",$S669=""),"",IF($E$5="diff",(W670-W669),LN(W670/W669)))</f>
        <v/>
      </c>
      <c r="AJ670" s="9">
        <f>IF(OR($S670="",$S669=""),"",IF($F$5="diff",(X670-X669),LN(X670/X669)))</f>
        <v/>
      </c>
      <c r="AK670" s="9">
        <f>IF(OR($S670="",$S669=""),"",IF($G$5="diff",(Y670-Y669),LN(Y670/Y669)))</f>
        <v/>
      </c>
      <c r="AL670" s="9">
        <f>IF(OR($S670="",$S669=""),"",IF($H$5="diff",(Z670-Z669),LN(Z670/Z669)))</f>
        <v/>
      </c>
      <c r="AM670" s="9">
        <f>IF(OR($S670="",$S669=""),"",IF($I$5="diff",(AA670-AA669),LN(AA670/AA669)))</f>
        <v/>
      </c>
      <c r="AN670" s="9">
        <f>IF(OR($S670="",$S669=""),"",IF($J$5="diff",(AB670-AB669),LN(AB670/AB669)))</f>
        <v/>
      </c>
      <c r="AO670" s="9">
        <f>IF(OR($S670="",$S669=""),"",IF($K$5="diff",(AC670-AC669),LN(AC670/AC669)))</f>
        <v/>
      </c>
      <c r="AR670" s="9">
        <f>IF($AF670="","",$AU$13+$AU$4*AG670+$AU$5*AH670+$AU$6*AI670+$AU$7*AJ670+$AU$8*AK670+$AU$9*AL670+$AU$10*AM670+$AU$11*AN670+$AU$12*AO670)</f>
        <v/>
      </c>
      <c r="AY670" s="10">
        <f>IF(AND((ROW()-7)&gt;=$Q$5,(ROW()-6)&lt;=$Q$3),INDEX(LINEST(OFFSET(AF670,1-$Q$5,0,$Q$5,1),OFFSET(AG670,1-$Q$5,0,$Q$5,9),TRUE,TRUE),1,10)*$Q$4,"")</f>
        <v/>
      </c>
      <c r="AZ670" s="9">
        <f>IF(AND((ROW()-7)&gt;=$Q$5,(ROW()-6)&lt;=$Q$3),INDEX(LINEST(OFFSET(AF670,1-$Q$5,0,$Q$5,1),OFFSET(AG670,1-$Q$5,0,$Q$5,9),TRUE,TRUE),1,9),"")</f>
        <v/>
      </c>
      <c r="BA670" s="9">
        <f>IF(AND((ROW()-7)&gt;=$Q$5,(ROW()-6)&lt;=$Q$3),INDEX(LINEST(OFFSET(AF670,1-$Q$5,0,$Q$5,1),OFFSET(AG670,1-$Q$5,0,$Q$5,9),TRUE,TRUE),1,8),"")</f>
        <v/>
      </c>
      <c r="BB670" s="9">
        <f>IF(AND((ROW()-7)&gt;=$Q$5,(ROW()-6)&lt;=$Q$3),INDEX(LINEST(OFFSET(AF670,1-$Q$5,0,$Q$5,1),OFFSET(AG670,1-$Q$5,0,$Q$5,9),TRUE,TRUE),1,7),"")</f>
        <v/>
      </c>
      <c r="BC670" s="9">
        <f>IF(AND((ROW()-7)&gt;=$Q$5,(ROW()-6)&lt;=$Q$3),INDEX(LINEST(OFFSET(AF670,1-$Q$5,0,$Q$5,1),OFFSET(AG670,1-$Q$5,0,$Q$5,9),TRUE,TRUE),1,6),"")</f>
        <v/>
      </c>
      <c r="BD670" s="9">
        <f>IF(AND((ROW()-7)&gt;=$Q$5,(ROW()-6)&lt;=$Q$3),INDEX(LINEST(OFFSET(AF670,1-$Q$5,0,$Q$5,1),OFFSET(AG670,1-$Q$5,0,$Q$5,9),TRUE,TRUE),1,5),"")</f>
        <v/>
      </c>
      <c r="BE670" s="9">
        <f>IF(AND((ROW()-7)&gt;=$Q$5,(ROW()-6)&lt;=$Q$3),INDEX(LINEST(OFFSET(AF670,1-$Q$5,0,$Q$5,1),OFFSET(AG670,1-$Q$5,0,$Q$5,9),TRUE,TRUE),1,4),"")</f>
        <v/>
      </c>
      <c r="BF670" s="9">
        <f>IF(AND((ROW()-7)&gt;=$Q$5,(ROW()-6)&lt;=$Q$3),INDEX(LINEST(OFFSET(AF670,1-$Q$5,0,$Q$5,1),OFFSET(AG670,1-$Q$5,0,$Q$5,9),TRUE,TRUE),1,3),"")</f>
        <v/>
      </c>
      <c r="BG670" s="9">
        <f>IF(AND((ROW()-7)&gt;=$Q$5,(ROW()-6)&lt;=$Q$3),INDEX(LINEST(OFFSET(AF670,1-$Q$5,0,$Q$5,1),OFFSET(AG670,1-$Q$5,0,$Q$5,9),TRUE,TRUE),1,2),"")</f>
        <v/>
      </c>
      <c r="BH670" s="9">
        <f>IF(AND((ROW()-7)&gt;=$Q$5,(ROW()-6)&lt;=$Q$3),INDEX(LINEST(OFFSET(AF670,1-$Q$5,0,$Q$5,1),OFFSET(AG670,1-$Q$5,0,$Q$5,9),TRUE,TRUE),1,1),"")</f>
        <v/>
      </c>
      <c r="BI670" s="10">
        <f>IF(AND((ROW()-7)&gt;=$Q$5,(ROW()-6)&lt;=$Q$3),INDEX(LINEST(OFFSET(AF670,1-$Q$5,0,$Q$5,1),OFFSET(AG670,1-$Q$5,0,$Q$5,9),TRUE,TRUE),3,1),"")</f>
        <v/>
      </c>
      <c r="BL670" s="9">
        <f>IF(AND((ROW()-6)&lt;=$Q$3,ISNUMBER(AY669)),AY669/$Q$4+AZ669*AG670+BA669*AH670+BB669*AI670+BC669*AJ670+BD669*AK670+BE669*AL670+BF669*AM670+BG669*AN670+BH669*AO670,"")</f>
        <v/>
      </c>
      <c r="BM670">
        <f>IF(ISNUMBER(BL670),AVERAGE(OFFSET(AF669,1-$Q$5,0,$Q$5,1)),"")</f>
        <v/>
      </c>
      <c r="BN670">
        <f>IF(ISNUMBER(BL670),(AF670-BL670)^2,"")</f>
        <v/>
      </c>
      <c r="BO670">
        <f>IF(ISNUMBER(BL670),AF670^2,"")</f>
        <v/>
      </c>
      <c r="BP670">
        <f>IF(ISNUMBER(BL670),(AF670-BM670)^2,"")</f>
        <v/>
      </c>
    </row>
    <row r="671">
      <c r="O671">
        <f>IF($R671="","",IF($Q$1="Weekly",INT(($R671-2)/7),IF($Q$1="Quarterly",YEAR($R671)*4+ROUNDUP(MONTH($R671)/3),YEAR($R671)*12+MONTH($R671))))</f>
        <v/>
      </c>
      <c r="P671">
        <f>IF($R671="","",IF($R672="",1,IF($O671&lt;&gt;$O672,1,0)))</f>
        <v/>
      </c>
      <c r="Q671">
        <f>IF($P671=1,SUM($P$7:$P671),"")</f>
        <v/>
      </c>
      <c r="R671">
        <f>IF($A671="","",IF(ISNUMBER($A671),$A671,IFERROR(DATEVALUE($A671),NA())))</f>
        <v/>
      </c>
      <c r="S671" s="7">
        <f>IFERROR(INDEX($R$7:$R$60000,MATCH(ROW()-6,$Q$7:$Q$60000,0)),"")</f>
        <v/>
      </c>
      <c r="T671">
        <f>IFERROR(INDEX($B$7:$B$60000,MATCH(ROW()-6,$Q$7:$Q$60000,0))*1,"")</f>
        <v/>
      </c>
      <c r="U671">
        <f>IFERROR(INDEX($C$7:$C$60000,MATCH(ROW()-6,$Q$7:$Q$60000,0))*1,"")</f>
        <v/>
      </c>
      <c r="V671">
        <f>IFERROR(INDEX($D$7:$D$60000,MATCH(ROW()-6,$Q$7:$Q$60000,0))*1,"")</f>
        <v/>
      </c>
      <c r="W671">
        <f>IFERROR(INDEX($E$7:$E$60000,MATCH(ROW()-6,$Q$7:$Q$60000,0))*1,"")</f>
        <v/>
      </c>
      <c r="X671">
        <f>IFERROR(INDEX($F$7:$F$60000,MATCH(ROW()-6,$Q$7:$Q$60000,0))*1,"")</f>
        <v/>
      </c>
      <c r="Y671">
        <f>IFERROR(INDEX($G$7:$G$60000,MATCH(ROW()-6,$Q$7:$Q$60000,0))*1,"")</f>
        <v/>
      </c>
      <c r="Z671">
        <f>IFERROR(INDEX($H$7:$H$60000,MATCH(ROW()-6,$Q$7:$Q$60000,0))*1,"")</f>
        <v/>
      </c>
      <c r="AA671">
        <f>IFERROR(INDEX($I$7:$I$60000,MATCH(ROW()-6,$Q$7:$Q$60000,0))*1,"")</f>
        <v/>
      </c>
      <c r="AB671">
        <f>IFERROR(INDEX($J$7:$J$60000,MATCH(ROW()-6,$Q$7:$Q$60000,0))*1,"")</f>
        <v/>
      </c>
      <c r="AC671">
        <f>IFERROR(INDEX($K$7:$K$60000,MATCH(ROW()-6,$Q$7:$Q$60000,0))*1,"")</f>
        <v/>
      </c>
      <c r="AF671" s="9">
        <f>IF(OR($S671="",$S670=""),"",IF($B$5="diff",($T671-$T670),LN($T671/$T670)))</f>
        <v/>
      </c>
      <c r="AG671" s="9">
        <f>IF(OR($S671="",$S670=""),"",IF($C$5="diff",(U671-U670),LN(U671/U670)))</f>
        <v/>
      </c>
      <c r="AH671" s="9">
        <f>IF(OR($S671="",$S670=""),"",IF($D$5="diff",(V671-V670),LN(V671/V670)))</f>
        <v/>
      </c>
      <c r="AI671" s="9">
        <f>IF(OR($S671="",$S670=""),"",IF($E$5="diff",(W671-W670),LN(W671/W670)))</f>
        <v/>
      </c>
      <c r="AJ671" s="9">
        <f>IF(OR($S671="",$S670=""),"",IF($F$5="diff",(X671-X670),LN(X671/X670)))</f>
        <v/>
      </c>
      <c r="AK671" s="9">
        <f>IF(OR($S671="",$S670=""),"",IF($G$5="diff",(Y671-Y670),LN(Y671/Y670)))</f>
        <v/>
      </c>
      <c r="AL671" s="9">
        <f>IF(OR($S671="",$S670=""),"",IF($H$5="diff",(Z671-Z670),LN(Z671/Z670)))</f>
        <v/>
      </c>
      <c r="AM671" s="9">
        <f>IF(OR($S671="",$S670=""),"",IF($I$5="diff",(AA671-AA670),LN(AA671/AA670)))</f>
        <v/>
      </c>
      <c r="AN671" s="9">
        <f>IF(OR($S671="",$S670=""),"",IF($J$5="diff",(AB671-AB670),LN(AB671/AB670)))</f>
        <v/>
      </c>
      <c r="AO671" s="9">
        <f>IF(OR($S671="",$S670=""),"",IF($K$5="diff",(AC671-AC670),LN(AC671/AC670)))</f>
        <v/>
      </c>
      <c r="AR671" s="9">
        <f>IF($AF671="","",$AU$13+$AU$4*AG671+$AU$5*AH671+$AU$6*AI671+$AU$7*AJ671+$AU$8*AK671+$AU$9*AL671+$AU$10*AM671+$AU$11*AN671+$AU$12*AO671)</f>
        <v/>
      </c>
      <c r="AY671" s="10">
        <f>IF(AND((ROW()-7)&gt;=$Q$5,(ROW()-6)&lt;=$Q$3),INDEX(LINEST(OFFSET(AF671,1-$Q$5,0,$Q$5,1),OFFSET(AG671,1-$Q$5,0,$Q$5,9),TRUE,TRUE),1,10)*$Q$4,"")</f>
        <v/>
      </c>
      <c r="AZ671" s="9">
        <f>IF(AND((ROW()-7)&gt;=$Q$5,(ROW()-6)&lt;=$Q$3),INDEX(LINEST(OFFSET(AF671,1-$Q$5,0,$Q$5,1),OFFSET(AG671,1-$Q$5,0,$Q$5,9),TRUE,TRUE),1,9),"")</f>
        <v/>
      </c>
      <c r="BA671" s="9">
        <f>IF(AND((ROW()-7)&gt;=$Q$5,(ROW()-6)&lt;=$Q$3),INDEX(LINEST(OFFSET(AF671,1-$Q$5,0,$Q$5,1),OFFSET(AG671,1-$Q$5,0,$Q$5,9),TRUE,TRUE),1,8),"")</f>
        <v/>
      </c>
      <c r="BB671" s="9">
        <f>IF(AND((ROW()-7)&gt;=$Q$5,(ROW()-6)&lt;=$Q$3),INDEX(LINEST(OFFSET(AF671,1-$Q$5,0,$Q$5,1),OFFSET(AG671,1-$Q$5,0,$Q$5,9),TRUE,TRUE),1,7),"")</f>
        <v/>
      </c>
      <c r="BC671" s="9">
        <f>IF(AND((ROW()-7)&gt;=$Q$5,(ROW()-6)&lt;=$Q$3),INDEX(LINEST(OFFSET(AF671,1-$Q$5,0,$Q$5,1),OFFSET(AG671,1-$Q$5,0,$Q$5,9),TRUE,TRUE),1,6),"")</f>
        <v/>
      </c>
      <c r="BD671" s="9">
        <f>IF(AND((ROW()-7)&gt;=$Q$5,(ROW()-6)&lt;=$Q$3),INDEX(LINEST(OFFSET(AF671,1-$Q$5,0,$Q$5,1),OFFSET(AG671,1-$Q$5,0,$Q$5,9),TRUE,TRUE),1,5),"")</f>
        <v/>
      </c>
      <c r="BE671" s="9">
        <f>IF(AND((ROW()-7)&gt;=$Q$5,(ROW()-6)&lt;=$Q$3),INDEX(LINEST(OFFSET(AF671,1-$Q$5,0,$Q$5,1),OFFSET(AG671,1-$Q$5,0,$Q$5,9),TRUE,TRUE),1,4),"")</f>
        <v/>
      </c>
      <c r="BF671" s="9">
        <f>IF(AND((ROW()-7)&gt;=$Q$5,(ROW()-6)&lt;=$Q$3),INDEX(LINEST(OFFSET(AF671,1-$Q$5,0,$Q$5,1),OFFSET(AG671,1-$Q$5,0,$Q$5,9),TRUE,TRUE),1,3),"")</f>
        <v/>
      </c>
      <c r="BG671" s="9">
        <f>IF(AND((ROW()-7)&gt;=$Q$5,(ROW()-6)&lt;=$Q$3),INDEX(LINEST(OFFSET(AF671,1-$Q$5,0,$Q$5,1),OFFSET(AG671,1-$Q$5,0,$Q$5,9),TRUE,TRUE),1,2),"")</f>
        <v/>
      </c>
      <c r="BH671" s="9">
        <f>IF(AND((ROW()-7)&gt;=$Q$5,(ROW()-6)&lt;=$Q$3),INDEX(LINEST(OFFSET(AF671,1-$Q$5,0,$Q$5,1),OFFSET(AG671,1-$Q$5,0,$Q$5,9),TRUE,TRUE),1,1),"")</f>
        <v/>
      </c>
      <c r="BI671" s="10">
        <f>IF(AND((ROW()-7)&gt;=$Q$5,(ROW()-6)&lt;=$Q$3),INDEX(LINEST(OFFSET(AF671,1-$Q$5,0,$Q$5,1),OFFSET(AG671,1-$Q$5,0,$Q$5,9),TRUE,TRUE),3,1),"")</f>
        <v/>
      </c>
      <c r="BL671" s="9">
        <f>IF(AND((ROW()-6)&lt;=$Q$3,ISNUMBER(AY670)),AY670/$Q$4+AZ670*AG671+BA670*AH671+BB670*AI671+BC670*AJ671+BD670*AK671+BE670*AL671+BF670*AM671+BG670*AN671+BH670*AO671,"")</f>
        <v/>
      </c>
      <c r="BM671">
        <f>IF(ISNUMBER(BL671),AVERAGE(OFFSET(AF670,1-$Q$5,0,$Q$5,1)),"")</f>
        <v/>
      </c>
      <c r="BN671">
        <f>IF(ISNUMBER(BL671),(AF671-BL671)^2,"")</f>
        <v/>
      </c>
      <c r="BO671">
        <f>IF(ISNUMBER(BL671),AF671^2,"")</f>
        <v/>
      </c>
      <c r="BP671">
        <f>IF(ISNUMBER(BL671),(AF671-BM671)^2,"")</f>
        <v/>
      </c>
    </row>
    <row r="672">
      <c r="O672">
        <f>IF($R672="","",IF($Q$1="Weekly",INT(($R672-2)/7),IF($Q$1="Quarterly",YEAR($R672)*4+ROUNDUP(MONTH($R672)/3),YEAR($R672)*12+MONTH($R672))))</f>
        <v/>
      </c>
      <c r="P672">
        <f>IF($R672="","",IF($R673="",1,IF($O672&lt;&gt;$O673,1,0)))</f>
        <v/>
      </c>
      <c r="Q672">
        <f>IF($P672=1,SUM($P$7:$P672),"")</f>
        <v/>
      </c>
      <c r="R672">
        <f>IF($A672="","",IF(ISNUMBER($A672),$A672,IFERROR(DATEVALUE($A672),NA())))</f>
        <v/>
      </c>
      <c r="S672" s="7">
        <f>IFERROR(INDEX($R$7:$R$60000,MATCH(ROW()-6,$Q$7:$Q$60000,0)),"")</f>
        <v/>
      </c>
      <c r="T672">
        <f>IFERROR(INDEX($B$7:$B$60000,MATCH(ROW()-6,$Q$7:$Q$60000,0))*1,"")</f>
        <v/>
      </c>
      <c r="U672">
        <f>IFERROR(INDEX($C$7:$C$60000,MATCH(ROW()-6,$Q$7:$Q$60000,0))*1,"")</f>
        <v/>
      </c>
      <c r="V672">
        <f>IFERROR(INDEX($D$7:$D$60000,MATCH(ROW()-6,$Q$7:$Q$60000,0))*1,"")</f>
        <v/>
      </c>
      <c r="W672">
        <f>IFERROR(INDEX($E$7:$E$60000,MATCH(ROW()-6,$Q$7:$Q$60000,0))*1,"")</f>
        <v/>
      </c>
      <c r="X672">
        <f>IFERROR(INDEX($F$7:$F$60000,MATCH(ROW()-6,$Q$7:$Q$60000,0))*1,"")</f>
        <v/>
      </c>
      <c r="Y672">
        <f>IFERROR(INDEX($G$7:$G$60000,MATCH(ROW()-6,$Q$7:$Q$60000,0))*1,"")</f>
        <v/>
      </c>
      <c r="Z672">
        <f>IFERROR(INDEX($H$7:$H$60000,MATCH(ROW()-6,$Q$7:$Q$60000,0))*1,"")</f>
        <v/>
      </c>
      <c r="AA672">
        <f>IFERROR(INDEX($I$7:$I$60000,MATCH(ROW()-6,$Q$7:$Q$60000,0))*1,"")</f>
        <v/>
      </c>
      <c r="AB672">
        <f>IFERROR(INDEX($J$7:$J$60000,MATCH(ROW()-6,$Q$7:$Q$60000,0))*1,"")</f>
        <v/>
      </c>
      <c r="AC672">
        <f>IFERROR(INDEX($K$7:$K$60000,MATCH(ROW()-6,$Q$7:$Q$60000,0))*1,"")</f>
        <v/>
      </c>
      <c r="AF672" s="9">
        <f>IF(OR($S672="",$S671=""),"",IF($B$5="diff",($T672-$T671),LN($T672/$T671)))</f>
        <v/>
      </c>
      <c r="AG672" s="9">
        <f>IF(OR($S672="",$S671=""),"",IF($C$5="diff",(U672-U671),LN(U672/U671)))</f>
        <v/>
      </c>
      <c r="AH672" s="9">
        <f>IF(OR($S672="",$S671=""),"",IF($D$5="diff",(V672-V671),LN(V672/V671)))</f>
        <v/>
      </c>
      <c r="AI672" s="9">
        <f>IF(OR($S672="",$S671=""),"",IF($E$5="diff",(W672-W671),LN(W672/W671)))</f>
        <v/>
      </c>
      <c r="AJ672" s="9">
        <f>IF(OR($S672="",$S671=""),"",IF($F$5="diff",(X672-X671),LN(X672/X671)))</f>
        <v/>
      </c>
      <c r="AK672" s="9">
        <f>IF(OR($S672="",$S671=""),"",IF($G$5="diff",(Y672-Y671),LN(Y672/Y671)))</f>
        <v/>
      </c>
      <c r="AL672" s="9">
        <f>IF(OR($S672="",$S671=""),"",IF($H$5="diff",(Z672-Z671),LN(Z672/Z671)))</f>
        <v/>
      </c>
      <c r="AM672" s="9">
        <f>IF(OR($S672="",$S671=""),"",IF($I$5="diff",(AA672-AA671),LN(AA672/AA671)))</f>
        <v/>
      </c>
      <c r="AN672" s="9">
        <f>IF(OR($S672="",$S671=""),"",IF($J$5="diff",(AB672-AB671),LN(AB672/AB671)))</f>
        <v/>
      </c>
      <c r="AO672" s="9">
        <f>IF(OR($S672="",$S671=""),"",IF($K$5="diff",(AC672-AC671),LN(AC672/AC671)))</f>
        <v/>
      </c>
      <c r="AR672" s="9">
        <f>IF($AF672="","",$AU$13+$AU$4*AG672+$AU$5*AH672+$AU$6*AI672+$AU$7*AJ672+$AU$8*AK672+$AU$9*AL672+$AU$10*AM672+$AU$11*AN672+$AU$12*AO672)</f>
        <v/>
      </c>
      <c r="AY672" s="10">
        <f>IF(AND((ROW()-7)&gt;=$Q$5,(ROW()-6)&lt;=$Q$3),INDEX(LINEST(OFFSET(AF672,1-$Q$5,0,$Q$5,1),OFFSET(AG672,1-$Q$5,0,$Q$5,9),TRUE,TRUE),1,10)*$Q$4,"")</f>
        <v/>
      </c>
      <c r="AZ672" s="9">
        <f>IF(AND((ROW()-7)&gt;=$Q$5,(ROW()-6)&lt;=$Q$3),INDEX(LINEST(OFFSET(AF672,1-$Q$5,0,$Q$5,1),OFFSET(AG672,1-$Q$5,0,$Q$5,9),TRUE,TRUE),1,9),"")</f>
        <v/>
      </c>
      <c r="BA672" s="9">
        <f>IF(AND((ROW()-7)&gt;=$Q$5,(ROW()-6)&lt;=$Q$3),INDEX(LINEST(OFFSET(AF672,1-$Q$5,0,$Q$5,1),OFFSET(AG672,1-$Q$5,0,$Q$5,9),TRUE,TRUE),1,8),"")</f>
        <v/>
      </c>
      <c r="BB672" s="9">
        <f>IF(AND((ROW()-7)&gt;=$Q$5,(ROW()-6)&lt;=$Q$3),INDEX(LINEST(OFFSET(AF672,1-$Q$5,0,$Q$5,1),OFFSET(AG672,1-$Q$5,0,$Q$5,9),TRUE,TRUE),1,7),"")</f>
        <v/>
      </c>
      <c r="BC672" s="9">
        <f>IF(AND((ROW()-7)&gt;=$Q$5,(ROW()-6)&lt;=$Q$3),INDEX(LINEST(OFFSET(AF672,1-$Q$5,0,$Q$5,1),OFFSET(AG672,1-$Q$5,0,$Q$5,9),TRUE,TRUE),1,6),"")</f>
        <v/>
      </c>
      <c r="BD672" s="9">
        <f>IF(AND((ROW()-7)&gt;=$Q$5,(ROW()-6)&lt;=$Q$3),INDEX(LINEST(OFFSET(AF672,1-$Q$5,0,$Q$5,1),OFFSET(AG672,1-$Q$5,0,$Q$5,9),TRUE,TRUE),1,5),"")</f>
        <v/>
      </c>
      <c r="BE672" s="9">
        <f>IF(AND((ROW()-7)&gt;=$Q$5,(ROW()-6)&lt;=$Q$3),INDEX(LINEST(OFFSET(AF672,1-$Q$5,0,$Q$5,1),OFFSET(AG672,1-$Q$5,0,$Q$5,9),TRUE,TRUE),1,4),"")</f>
        <v/>
      </c>
      <c r="BF672" s="9">
        <f>IF(AND((ROW()-7)&gt;=$Q$5,(ROW()-6)&lt;=$Q$3),INDEX(LINEST(OFFSET(AF672,1-$Q$5,0,$Q$5,1),OFFSET(AG672,1-$Q$5,0,$Q$5,9),TRUE,TRUE),1,3),"")</f>
        <v/>
      </c>
      <c r="BG672" s="9">
        <f>IF(AND((ROW()-7)&gt;=$Q$5,(ROW()-6)&lt;=$Q$3),INDEX(LINEST(OFFSET(AF672,1-$Q$5,0,$Q$5,1),OFFSET(AG672,1-$Q$5,0,$Q$5,9),TRUE,TRUE),1,2),"")</f>
        <v/>
      </c>
      <c r="BH672" s="9">
        <f>IF(AND((ROW()-7)&gt;=$Q$5,(ROW()-6)&lt;=$Q$3),INDEX(LINEST(OFFSET(AF672,1-$Q$5,0,$Q$5,1),OFFSET(AG672,1-$Q$5,0,$Q$5,9),TRUE,TRUE),1,1),"")</f>
        <v/>
      </c>
      <c r="BI672" s="10">
        <f>IF(AND((ROW()-7)&gt;=$Q$5,(ROW()-6)&lt;=$Q$3),INDEX(LINEST(OFFSET(AF672,1-$Q$5,0,$Q$5,1),OFFSET(AG672,1-$Q$5,0,$Q$5,9),TRUE,TRUE),3,1),"")</f>
        <v/>
      </c>
      <c r="BL672" s="9">
        <f>IF(AND((ROW()-6)&lt;=$Q$3,ISNUMBER(AY671)),AY671/$Q$4+AZ671*AG672+BA671*AH672+BB671*AI672+BC671*AJ672+BD671*AK672+BE671*AL672+BF671*AM672+BG671*AN672+BH671*AO672,"")</f>
        <v/>
      </c>
      <c r="BM672">
        <f>IF(ISNUMBER(BL672),AVERAGE(OFFSET(AF671,1-$Q$5,0,$Q$5,1)),"")</f>
        <v/>
      </c>
      <c r="BN672">
        <f>IF(ISNUMBER(BL672),(AF672-BL672)^2,"")</f>
        <v/>
      </c>
      <c r="BO672">
        <f>IF(ISNUMBER(BL672),AF672^2,"")</f>
        <v/>
      </c>
      <c r="BP672">
        <f>IF(ISNUMBER(BL672),(AF672-BM672)^2,"")</f>
        <v/>
      </c>
    </row>
    <row r="673">
      <c r="O673">
        <f>IF($R673="","",IF($Q$1="Weekly",INT(($R673-2)/7),IF($Q$1="Quarterly",YEAR($R673)*4+ROUNDUP(MONTH($R673)/3),YEAR($R673)*12+MONTH($R673))))</f>
        <v/>
      </c>
      <c r="P673">
        <f>IF($R673="","",IF($R674="",1,IF($O673&lt;&gt;$O674,1,0)))</f>
        <v/>
      </c>
      <c r="Q673">
        <f>IF($P673=1,SUM($P$7:$P673),"")</f>
        <v/>
      </c>
      <c r="R673">
        <f>IF($A673="","",IF(ISNUMBER($A673),$A673,IFERROR(DATEVALUE($A673),NA())))</f>
        <v/>
      </c>
      <c r="S673" s="7">
        <f>IFERROR(INDEX($R$7:$R$60000,MATCH(ROW()-6,$Q$7:$Q$60000,0)),"")</f>
        <v/>
      </c>
      <c r="T673">
        <f>IFERROR(INDEX($B$7:$B$60000,MATCH(ROW()-6,$Q$7:$Q$60000,0))*1,"")</f>
        <v/>
      </c>
      <c r="U673">
        <f>IFERROR(INDEX($C$7:$C$60000,MATCH(ROW()-6,$Q$7:$Q$60000,0))*1,"")</f>
        <v/>
      </c>
      <c r="V673">
        <f>IFERROR(INDEX($D$7:$D$60000,MATCH(ROW()-6,$Q$7:$Q$60000,0))*1,"")</f>
        <v/>
      </c>
      <c r="W673">
        <f>IFERROR(INDEX($E$7:$E$60000,MATCH(ROW()-6,$Q$7:$Q$60000,0))*1,"")</f>
        <v/>
      </c>
      <c r="X673">
        <f>IFERROR(INDEX($F$7:$F$60000,MATCH(ROW()-6,$Q$7:$Q$60000,0))*1,"")</f>
        <v/>
      </c>
      <c r="Y673">
        <f>IFERROR(INDEX($G$7:$G$60000,MATCH(ROW()-6,$Q$7:$Q$60000,0))*1,"")</f>
        <v/>
      </c>
      <c r="Z673">
        <f>IFERROR(INDEX($H$7:$H$60000,MATCH(ROW()-6,$Q$7:$Q$60000,0))*1,"")</f>
        <v/>
      </c>
      <c r="AA673">
        <f>IFERROR(INDEX($I$7:$I$60000,MATCH(ROW()-6,$Q$7:$Q$60000,0))*1,"")</f>
        <v/>
      </c>
      <c r="AB673">
        <f>IFERROR(INDEX($J$7:$J$60000,MATCH(ROW()-6,$Q$7:$Q$60000,0))*1,"")</f>
        <v/>
      </c>
      <c r="AC673">
        <f>IFERROR(INDEX($K$7:$K$60000,MATCH(ROW()-6,$Q$7:$Q$60000,0))*1,"")</f>
        <v/>
      </c>
      <c r="AF673" s="9">
        <f>IF(OR($S673="",$S672=""),"",IF($B$5="diff",($T673-$T672),LN($T673/$T672)))</f>
        <v/>
      </c>
      <c r="AG673" s="9">
        <f>IF(OR($S673="",$S672=""),"",IF($C$5="diff",(U673-U672),LN(U673/U672)))</f>
        <v/>
      </c>
      <c r="AH673" s="9">
        <f>IF(OR($S673="",$S672=""),"",IF($D$5="diff",(V673-V672),LN(V673/V672)))</f>
        <v/>
      </c>
      <c r="AI673" s="9">
        <f>IF(OR($S673="",$S672=""),"",IF($E$5="diff",(W673-W672),LN(W673/W672)))</f>
        <v/>
      </c>
      <c r="AJ673" s="9">
        <f>IF(OR($S673="",$S672=""),"",IF($F$5="diff",(X673-X672),LN(X673/X672)))</f>
        <v/>
      </c>
      <c r="AK673" s="9">
        <f>IF(OR($S673="",$S672=""),"",IF($G$5="diff",(Y673-Y672),LN(Y673/Y672)))</f>
        <v/>
      </c>
      <c r="AL673" s="9">
        <f>IF(OR($S673="",$S672=""),"",IF($H$5="diff",(Z673-Z672),LN(Z673/Z672)))</f>
        <v/>
      </c>
      <c r="AM673" s="9">
        <f>IF(OR($S673="",$S672=""),"",IF($I$5="diff",(AA673-AA672),LN(AA673/AA672)))</f>
        <v/>
      </c>
      <c r="AN673" s="9">
        <f>IF(OR($S673="",$S672=""),"",IF($J$5="diff",(AB673-AB672),LN(AB673/AB672)))</f>
        <v/>
      </c>
      <c r="AO673" s="9">
        <f>IF(OR($S673="",$S672=""),"",IF($K$5="diff",(AC673-AC672),LN(AC673/AC672)))</f>
        <v/>
      </c>
      <c r="AR673" s="9">
        <f>IF($AF673="","",$AU$13+$AU$4*AG673+$AU$5*AH673+$AU$6*AI673+$AU$7*AJ673+$AU$8*AK673+$AU$9*AL673+$AU$10*AM673+$AU$11*AN673+$AU$12*AO673)</f>
        <v/>
      </c>
      <c r="AY673" s="10">
        <f>IF(AND((ROW()-7)&gt;=$Q$5,(ROW()-6)&lt;=$Q$3),INDEX(LINEST(OFFSET(AF673,1-$Q$5,0,$Q$5,1),OFFSET(AG673,1-$Q$5,0,$Q$5,9),TRUE,TRUE),1,10)*$Q$4,"")</f>
        <v/>
      </c>
      <c r="AZ673" s="9">
        <f>IF(AND((ROW()-7)&gt;=$Q$5,(ROW()-6)&lt;=$Q$3),INDEX(LINEST(OFFSET(AF673,1-$Q$5,0,$Q$5,1),OFFSET(AG673,1-$Q$5,0,$Q$5,9),TRUE,TRUE),1,9),"")</f>
        <v/>
      </c>
      <c r="BA673" s="9">
        <f>IF(AND((ROW()-7)&gt;=$Q$5,(ROW()-6)&lt;=$Q$3),INDEX(LINEST(OFFSET(AF673,1-$Q$5,0,$Q$5,1),OFFSET(AG673,1-$Q$5,0,$Q$5,9),TRUE,TRUE),1,8),"")</f>
        <v/>
      </c>
      <c r="BB673" s="9">
        <f>IF(AND((ROW()-7)&gt;=$Q$5,(ROW()-6)&lt;=$Q$3),INDEX(LINEST(OFFSET(AF673,1-$Q$5,0,$Q$5,1),OFFSET(AG673,1-$Q$5,0,$Q$5,9),TRUE,TRUE),1,7),"")</f>
        <v/>
      </c>
      <c r="BC673" s="9">
        <f>IF(AND((ROW()-7)&gt;=$Q$5,(ROW()-6)&lt;=$Q$3),INDEX(LINEST(OFFSET(AF673,1-$Q$5,0,$Q$5,1),OFFSET(AG673,1-$Q$5,0,$Q$5,9),TRUE,TRUE),1,6),"")</f>
        <v/>
      </c>
      <c r="BD673" s="9">
        <f>IF(AND((ROW()-7)&gt;=$Q$5,(ROW()-6)&lt;=$Q$3),INDEX(LINEST(OFFSET(AF673,1-$Q$5,0,$Q$5,1),OFFSET(AG673,1-$Q$5,0,$Q$5,9),TRUE,TRUE),1,5),"")</f>
        <v/>
      </c>
      <c r="BE673" s="9">
        <f>IF(AND((ROW()-7)&gt;=$Q$5,(ROW()-6)&lt;=$Q$3),INDEX(LINEST(OFFSET(AF673,1-$Q$5,0,$Q$5,1),OFFSET(AG673,1-$Q$5,0,$Q$5,9),TRUE,TRUE),1,4),"")</f>
        <v/>
      </c>
      <c r="BF673" s="9">
        <f>IF(AND((ROW()-7)&gt;=$Q$5,(ROW()-6)&lt;=$Q$3),INDEX(LINEST(OFFSET(AF673,1-$Q$5,0,$Q$5,1),OFFSET(AG673,1-$Q$5,0,$Q$5,9),TRUE,TRUE),1,3),"")</f>
        <v/>
      </c>
      <c r="BG673" s="9">
        <f>IF(AND((ROW()-7)&gt;=$Q$5,(ROW()-6)&lt;=$Q$3),INDEX(LINEST(OFFSET(AF673,1-$Q$5,0,$Q$5,1),OFFSET(AG673,1-$Q$5,0,$Q$5,9),TRUE,TRUE),1,2),"")</f>
        <v/>
      </c>
      <c r="BH673" s="9">
        <f>IF(AND((ROW()-7)&gt;=$Q$5,(ROW()-6)&lt;=$Q$3),INDEX(LINEST(OFFSET(AF673,1-$Q$5,0,$Q$5,1),OFFSET(AG673,1-$Q$5,0,$Q$5,9),TRUE,TRUE),1,1),"")</f>
        <v/>
      </c>
      <c r="BI673" s="10">
        <f>IF(AND((ROW()-7)&gt;=$Q$5,(ROW()-6)&lt;=$Q$3),INDEX(LINEST(OFFSET(AF673,1-$Q$5,0,$Q$5,1),OFFSET(AG673,1-$Q$5,0,$Q$5,9),TRUE,TRUE),3,1),"")</f>
        <v/>
      </c>
      <c r="BL673" s="9">
        <f>IF(AND((ROW()-6)&lt;=$Q$3,ISNUMBER(AY672)),AY672/$Q$4+AZ672*AG673+BA672*AH673+BB672*AI673+BC672*AJ673+BD672*AK673+BE672*AL673+BF672*AM673+BG672*AN673+BH672*AO673,"")</f>
        <v/>
      </c>
      <c r="BM673">
        <f>IF(ISNUMBER(BL673),AVERAGE(OFFSET(AF672,1-$Q$5,0,$Q$5,1)),"")</f>
        <v/>
      </c>
      <c r="BN673">
        <f>IF(ISNUMBER(BL673),(AF673-BL673)^2,"")</f>
        <v/>
      </c>
      <c r="BO673">
        <f>IF(ISNUMBER(BL673),AF673^2,"")</f>
        <v/>
      </c>
      <c r="BP673">
        <f>IF(ISNUMBER(BL673),(AF673-BM673)^2,"")</f>
        <v/>
      </c>
    </row>
    <row r="674">
      <c r="O674">
        <f>IF($R674="","",IF($Q$1="Weekly",INT(($R674-2)/7),IF($Q$1="Quarterly",YEAR($R674)*4+ROUNDUP(MONTH($R674)/3),YEAR($R674)*12+MONTH($R674))))</f>
        <v/>
      </c>
      <c r="P674">
        <f>IF($R674="","",IF($R675="",1,IF($O674&lt;&gt;$O675,1,0)))</f>
        <v/>
      </c>
      <c r="Q674">
        <f>IF($P674=1,SUM($P$7:$P674),"")</f>
        <v/>
      </c>
      <c r="R674">
        <f>IF($A674="","",IF(ISNUMBER($A674),$A674,IFERROR(DATEVALUE($A674),NA())))</f>
        <v/>
      </c>
      <c r="S674" s="7">
        <f>IFERROR(INDEX($R$7:$R$60000,MATCH(ROW()-6,$Q$7:$Q$60000,0)),"")</f>
        <v/>
      </c>
      <c r="T674">
        <f>IFERROR(INDEX($B$7:$B$60000,MATCH(ROW()-6,$Q$7:$Q$60000,0))*1,"")</f>
        <v/>
      </c>
      <c r="U674">
        <f>IFERROR(INDEX($C$7:$C$60000,MATCH(ROW()-6,$Q$7:$Q$60000,0))*1,"")</f>
        <v/>
      </c>
      <c r="V674">
        <f>IFERROR(INDEX($D$7:$D$60000,MATCH(ROW()-6,$Q$7:$Q$60000,0))*1,"")</f>
        <v/>
      </c>
      <c r="W674">
        <f>IFERROR(INDEX($E$7:$E$60000,MATCH(ROW()-6,$Q$7:$Q$60000,0))*1,"")</f>
        <v/>
      </c>
      <c r="X674">
        <f>IFERROR(INDEX($F$7:$F$60000,MATCH(ROW()-6,$Q$7:$Q$60000,0))*1,"")</f>
        <v/>
      </c>
      <c r="Y674">
        <f>IFERROR(INDEX($G$7:$G$60000,MATCH(ROW()-6,$Q$7:$Q$60000,0))*1,"")</f>
        <v/>
      </c>
      <c r="Z674">
        <f>IFERROR(INDEX($H$7:$H$60000,MATCH(ROW()-6,$Q$7:$Q$60000,0))*1,"")</f>
        <v/>
      </c>
      <c r="AA674">
        <f>IFERROR(INDEX($I$7:$I$60000,MATCH(ROW()-6,$Q$7:$Q$60000,0))*1,"")</f>
        <v/>
      </c>
      <c r="AB674">
        <f>IFERROR(INDEX($J$7:$J$60000,MATCH(ROW()-6,$Q$7:$Q$60000,0))*1,"")</f>
        <v/>
      </c>
      <c r="AC674">
        <f>IFERROR(INDEX($K$7:$K$60000,MATCH(ROW()-6,$Q$7:$Q$60000,0))*1,"")</f>
        <v/>
      </c>
      <c r="AF674" s="9">
        <f>IF(OR($S674="",$S673=""),"",IF($B$5="diff",($T674-$T673),LN($T674/$T673)))</f>
        <v/>
      </c>
      <c r="AG674" s="9">
        <f>IF(OR($S674="",$S673=""),"",IF($C$5="diff",(U674-U673),LN(U674/U673)))</f>
        <v/>
      </c>
      <c r="AH674" s="9">
        <f>IF(OR($S674="",$S673=""),"",IF($D$5="diff",(V674-V673),LN(V674/V673)))</f>
        <v/>
      </c>
      <c r="AI674" s="9">
        <f>IF(OR($S674="",$S673=""),"",IF($E$5="diff",(W674-W673),LN(W674/W673)))</f>
        <v/>
      </c>
      <c r="AJ674" s="9">
        <f>IF(OR($S674="",$S673=""),"",IF($F$5="diff",(X674-X673),LN(X674/X673)))</f>
        <v/>
      </c>
      <c r="AK674" s="9">
        <f>IF(OR($S674="",$S673=""),"",IF($G$5="diff",(Y674-Y673),LN(Y674/Y673)))</f>
        <v/>
      </c>
      <c r="AL674" s="9">
        <f>IF(OR($S674="",$S673=""),"",IF($H$5="diff",(Z674-Z673),LN(Z674/Z673)))</f>
        <v/>
      </c>
      <c r="AM674" s="9">
        <f>IF(OR($S674="",$S673=""),"",IF($I$5="diff",(AA674-AA673),LN(AA674/AA673)))</f>
        <v/>
      </c>
      <c r="AN674" s="9">
        <f>IF(OR($S674="",$S673=""),"",IF($J$5="diff",(AB674-AB673),LN(AB674/AB673)))</f>
        <v/>
      </c>
      <c r="AO674" s="9">
        <f>IF(OR($S674="",$S673=""),"",IF($K$5="diff",(AC674-AC673),LN(AC674/AC673)))</f>
        <v/>
      </c>
      <c r="AR674" s="9">
        <f>IF($AF674="","",$AU$13+$AU$4*AG674+$AU$5*AH674+$AU$6*AI674+$AU$7*AJ674+$AU$8*AK674+$AU$9*AL674+$AU$10*AM674+$AU$11*AN674+$AU$12*AO674)</f>
        <v/>
      </c>
      <c r="AY674" s="10">
        <f>IF(AND((ROW()-7)&gt;=$Q$5,(ROW()-6)&lt;=$Q$3),INDEX(LINEST(OFFSET(AF674,1-$Q$5,0,$Q$5,1),OFFSET(AG674,1-$Q$5,0,$Q$5,9),TRUE,TRUE),1,10)*$Q$4,"")</f>
        <v/>
      </c>
      <c r="AZ674" s="9">
        <f>IF(AND((ROW()-7)&gt;=$Q$5,(ROW()-6)&lt;=$Q$3),INDEX(LINEST(OFFSET(AF674,1-$Q$5,0,$Q$5,1),OFFSET(AG674,1-$Q$5,0,$Q$5,9),TRUE,TRUE),1,9),"")</f>
        <v/>
      </c>
      <c r="BA674" s="9">
        <f>IF(AND((ROW()-7)&gt;=$Q$5,(ROW()-6)&lt;=$Q$3),INDEX(LINEST(OFFSET(AF674,1-$Q$5,0,$Q$5,1),OFFSET(AG674,1-$Q$5,0,$Q$5,9),TRUE,TRUE),1,8),"")</f>
        <v/>
      </c>
      <c r="BB674" s="9">
        <f>IF(AND((ROW()-7)&gt;=$Q$5,(ROW()-6)&lt;=$Q$3),INDEX(LINEST(OFFSET(AF674,1-$Q$5,0,$Q$5,1),OFFSET(AG674,1-$Q$5,0,$Q$5,9),TRUE,TRUE),1,7),"")</f>
        <v/>
      </c>
      <c r="BC674" s="9">
        <f>IF(AND((ROW()-7)&gt;=$Q$5,(ROW()-6)&lt;=$Q$3),INDEX(LINEST(OFFSET(AF674,1-$Q$5,0,$Q$5,1),OFFSET(AG674,1-$Q$5,0,$Q$5,9),TRUE,TRUE),1,6),"")</f>
        <v/>
      </c>
      <c r="BD674" s="9">
        <f>IF(AND((ROW()-7)&gt;=$Q$5,(ROW()-6)&lt;=$Q$3),INDEX(LINEST(OFFSET(AF674,1-$Q$5,0,$Q$5,1),OFFSET(AG674,1-$Q$5,0,$Q$5,9),TRUE,TRUE),1,5),"")</f>
        <v/>
      </c>
      <c r="BE674" s="9">
        <f>IF(AND((ROW()-7)&gt;=$Q$5,(ROW()-6)&lt;=$Q$3),INDEX(LINEST(OFFSET(AF674,1-$Q$5,0,$Q$5,1),OFFSET(AG674,1-$Q$5,0,$Q$5,9),TRUE,TRUE),1,4),"")</f>
        <v/>
      </c>
      <c r="BF674" s="9">
        <f>IF(AND((ROW()-7)&gt;=$Q$5,(ROW()-6)&lt;=$Q$3),INDEX(LINEST(OFFSET(AF674,1-$Q$5,0,$Q$5,1),OFFSET(AG674,1-$Q$5,0,$Q$5,9),TRUE,TRUE),1,3),"")</f>
        <v/>
      </c>
      <c r="BG674" s="9">
        <f>IF(AND((ROW()-7)&gt;=$Q$5,(ROW()-6)&lt;=$Q$3),INDEX(LINEST(OFFSET(AF674,1-$Q$5,0,$Q$5,1),OFFSET(AG674,1-$Q$5,0,$Q$5,9),TRUE,TRUE),1,2),"")</f>
        <v/>
      </c>
      <c r="BH674" s="9">
        <f>IF(AND((ROW()-7)&gt;=$Q$5,(ROW()-6)&lt;=$Q$3),INDEX(LINEST(OFFSET(AF674,1-$Q$5,0,$Q$5,1),OFFSET(AG674,1-$Q$5,0,$Q$5,9),TRUE,TRUE),1,1),"")</f>
        <v/>
      </c>
      <c r="BI674" s="10">
        <f>IF(AND((ROW()-7)&gt;=$Q$5,(ROW()-6)&lt;=$Q$3),INDEX(LINEST(OFFSET(AF674,1-$Q$5,0,$Q$5,1),OFFSET(AG674,1-$Q$5,0,$Q$5,9),TRUE,TRUE),3,1),"")</f>
        <v/>
      </c>
      <c r="BL674" s="9">
        <f>IF(AND((ROW()-6)&lt;=$Q$3,ISNUMBER(AY673)),AY673/$Q$4+AZ673*AG674+BA673*AH674+BB673*AI674+BC673*AJ674+BD673*AK674+BE673*AL674+BF673*AM674+BG673*AN674+BH673*AO674,"")</f>
        <v/>
      </c>
      <c r="BM674">
        <f>IF(ISNUMBER(BL674),AVERAGE(OFFSET(AF673,1-$Q$5,0,$Q$5,1)),"")</f>
        <v/>
      </c>
      <c r="BN674">
        <f>IF(ISNUMBER(BL674),(AF674-BL674)^2,"")</f>
        <v/>
      </c>
      <c r="BO674">
        <f>IF(ISNUMBER(BL674),AF674^2,"")</f>
        <v/>
      </c>
      <c r="BP674">
        <f>IF(ISNUMBER(BL674),(AF674-BM674)^2,"")</f>
        <v/>
      </c>
    </row>
    <row r="675">
      <c r="O675">
        <f>IF($R675="","",IF($Q$1="Weekly",INT(($R675-2)/7),IF($Q$1="Quarterly",YEAR($R675)*4+ROUNDUP(MONTH($R675)/3),YEAR($R675)*12+MONTH($R675))))</f>
        <v/>
      </c>
      <c r="P675">
        <f>IF($R675="","",IF($R676="",1,IF($O675&lt;&gt;$O676,1,0)))</f>
        <v/>
      </c>
      <c r="Q675">
        <f>IF($P675=1,SUM($P$7:$P675),"")</f>
        <v/>
      </c>
      <c r="R675">
        <f>IF($A675="","",IF(ISNUMBER($A675),$A675,IFERROR(DATEVALUE($A675),NA())))</f>
        <v/>
      </c>
      <c r="S675" s="7">
        <f>IFERROR(INDEX($R$7:$R$60000,MATCH(ROW()-6,$Q$7:$Q$60000,0)),"")</f>
        <v/>
      </c>
      <c r="T675">
        <f>IFERROR(INDEX($B$7:$B$60000,MATCH(ROW()-6,$Q$7:$Q$60000,0))*1,"")</f>
        <v/>
      </c>
      <c r="U675">
        <f>IFERROR(INDEX($C$7:$C$60000,MATCH(ROW()-6,$Q$7:$Q$60000,0))*1,"")</f>
        <v/>
      </c>
      <c r="V675">
        <f>IFERROR(INDEX($D$7:$D$60000,MATCH(ROW()-6,$Q$7:$Q$60000,0))*1,"")</f>
        <v/>
      </c>
      <c r="W675">
        <f>IFERROR(INDEX($E$7:$E$60000,MATCH(ROW()-6,$Q$7:$Q$60000,0))*1,"")</f>
        <v/>
      </c>
      <c r="X675">
        <f>IFERROR(INDEX($F$7:$F$60000,MATCH(ROW()-6,$Q$7:$Q$60000,0))*1,"")</f>
        <v/>
      </c>
      <c r="Y675">
        <f>IFERROR(INDEX($G$7:$G$60000,MATCH(ROW()-6,$Q$7:$Q$60000,0))*1,"")</f>
        <v/>
      </c>
      <c r="Z675">
        <f>IFERROR(INDEX($H$7:$H$60000,MATCH(ROW()-6,$Q$7:$Q$60000,0))*1,"")</f>
        <v/>
      </c>
      <c r="AA675">
        <f>IFERROR(INDEX($I$7:$I$60000,MATCH(ROW()-6,$Q$7:$Q$60000,0))*1,"")</f>
        <v/>
      </c>
      <c r="AB675">
        <f>IFERROR(INDEX($J$7:$J$60000,MATCH(ROW()-6,$Q$7:$Q$60000,0))*1,"")</f>
        <v/>
      </c>
      <c r="AC675">
        <f>IFERROR(INDEX($K$7:$K$60000,MATCH(ROW()-6,$Q$7:$Q$60000,0))*1,"")</f>
        <v/>
      </c>
      <c r="AF675" s="9">
        <f>IF(OR($S675="",$S674=""),"",IF($B$5="diff",($T675-$T674),LN($T675/$T674)))</f>
        <v/>
      </c>
      <c r="AG675" s="9">
        <f>IF(OR($S675="",$S674=""),"",IF($C$5="diff",(U675-U674),LN(U675/U674)))</f>
        <v/>
      </c>
      <c r="AH675" s="9">
        <f>IF(OR($S675="",$S674=""),"",IF($D$5="diff",(V675-V674),LN(V675/V674)))</f>
        <v/>
      </c>
      <c r="AI675" s="9">
        <f>IF(OR($S675="",$S674=""),"",IF($E$5="diff",(W675-W674),LN(W675/W674)))</f>
        <v/>
      </c>
      <c r="AJ675" s="9">
        <f>IF(OR($S675="",$S674=""),"",IF($F$5="diff",(X675-X674),LN(X675/X674)))</f>
        <v/>
      </c>
      <c r="AK675" s="9">
        <f>IF(OR($S675="",$S674=""),"",IF($G$5="diff",(Y675-Y674),LN(Y675/Y674)))</f>
        <v/>
      </c>
      <c r="AL675" s="9">
        <f>IF(OR($S675="",$S674=""),"",IF($H$5="diff",(Z675-Z674),LN(Z675/Z674)))</f>
        <v/>
      </c>
      <c r="AM675" s="9">
        <f>IF(OR($S675="",$S674=""),"",IF($I$5="diff",(AA675-AA674),LN(AA675/AA674)))</f>
        <v/>
      </c>
      <c r="AN675" s="9">
        <f>IF(OR($S675="",$S674=""),"",IF($J$5="diff",(AB675-AB674),LN(AB675/AB674)))</f>
        <v/>
      </c>
      <c r="AO675" s="9">
        <f>IF(OR($S675="",$S674=""),"",IF($K$5="diff",(AC675-AC674),LN(AC675/AC674)))</f>
        <v/>
      </c>
      <c r="AR675" s="9">
        <f>IF($AF675="","",$AU$13+$AU$4*AG675+$AU$5*AH675+$AU$6*AI675+$AU$7*AJ675+$AU$8*AK675+$AU$9*AL675+$AU$10*AM675+$AU$11*AN675+$AU$12*AO675)</f>
        <v/>
      </c>
      <c r="AY675" s="10">
        <f>IF(AND((ROW()-7)&gt;=$Q$5,(ROW()-6)&lt;=$Q$3),INDEX(LINEST(OFFSET(AF675,1-$Q$5,0,$Q$5,1),OFFSET(AG675,1-$Q$5,0,$Q$5,9),TRUE,TRUE),1,10)*$Q$4,"")</f>
        <v/>
      </c>
      <c r="AZ675" s="9">
        <f>IF(AND((ROW()-7)&gt;=$Q$5,(ROW()-6)&lt;=$Q$3),INDEX(LINEST(OFFSET(AF675,1-$Q$5,0,$Q$5,1),OFFSET(AG675,1-$Q$5,0,$Q$5,9),TRUE,TRUE),1,9),"")</f>
        <v/>
      </c>
      <c r="BA675" s="9">
        <f>IF(AND((ROW()-7)&gt;=$Q$5,(ROW()-6)&lt;=$Q$3),INDEX(LINEST(OFFSET(AF675,1-$Q$5,0,$Q$5,1),OFFSET(AG675,1-$Q$5,0,$Q$5,9),TRUE,TRUE),1,8),"")</f>
        <v/>
      </c>
      <c r="BB675" s="9">
        <f>IF(AND((ROW()-7)&gt;=$Q$5,(ROW()-6)&lt;=$Q$3),INDEX(LINEST(OFFSET(AF675,1-$Q$5,0,$Q$5,1),OFFSET(AG675,1-$Q$5,0,$Q$5,9),TRUE,TRUE),1,7),"")</f>
        <v/>
      </c>
      <c r="BC675" s="9">
        <f>IF(AND((ROW()-7)&gt;=$Q$5,(ROW()-6)&lt;=$Q$3),INDEX(LINEST(OFFSET(AF675,1-$Q$5,0,$Q$5,1),OFFSET(AG675,1-$Q$5,0,$Q$5,9),TRUE,TRUE),1,6),"")</f>
        <v/>
      </c>
      <c r="BD675" s="9">
        <f>IF(AND((ROW()-7)&gt;=$Q$5,(ROW()-6)&lt;=$Q$3),INDEX(LINEST(OFFSET(AF675,1-$Q$5,0,$Q$5,1),OFFSET(AG675,1-$Q$5,0,$Q$5,9),TRUE,TRUE),1,5),"")</f>
        <v/>
      </c>
      <c r="BE675" s="9">
        <f>IF(AND((ROW()-7)&gt;=$Q$5,(ROW()-6)&lt;=$Q$3),INDEX(LINEST(OFFSET(AF675,1-$Q$5,0,$Q$5,1),OFFSET(AG675,1-$Q$5,0,$Q$5,9),TRUE,TRUE),1,4),"")</f>
        <v/>
      </c>
      <c r="BF675" s="9">
        <f>IF(AND((ROW()-7)&gt;=$Q$5,(ROW()-6)&lt;=$Q$3),INDEX(LINEST(OFFSET(AF675,1-$Q$5,0,$Q$5,1),OFFSET(AG675,1-$Q$5,0,$Q$5,9),TRUE,TRUE),1,3),"")</f>
        <v/>
      </c>
      <c r="BG675" s="9">
        <f>IF(AND((ROW()-7)&gt;=$Q$5,(ROW()-6)&lt;=$Q$3),INDEX(LINEST(OFFSET(AF675,1-$Q$5,0,$Q$5,1),OFFSET(AG675,1-$Q$5,0,$Q$5,9),TRUE,TRUE),1,2),"")</f>
        <v/>
      </c>
      <c r="BH675" s="9">
        <f>IF(AND((ROW()-7)&gt;=$Q$5,(ROW()-6)&lt;=$Q$3),INDEX(LINEST(OFFSET(AF675,1-$Q$5,0,$Q$5,1),OFFSET(AG675,1-$Q$5,0,$Q$5,9),TRUE,TRUE),1,1),"")</f>
        <v/>
      </c>
      <c r="BI675" s="10">
        <f>IF(AND((ROW()-7)&gt;=$Q$5,(ROW()-6)&lt;=$Q$3),INDEX(LINEST(OFFSET(AF675,1-$Q$5,0,$Q$5,1),OFFSET(AG675,1-$Q$5,0,$Q$5,9),TRUE,TRUE),3,1),"")</f>
        <v/>
      </c>
      <c r="BL675" s="9">
        <f>IF(AND((ROW()-6)&lt;=$Q$3,ISNUMBER(AY674)),AY674/$Q$4+AZ674*AG675+BA674*AH675+BB674*AI675+BC674*AJ675+BD674*AK675+BE674*AL675+BF674*AM675+BG674*AN675+BH674*AO675,"")</f>
        <v/>
      </c>
      <c r="BM675">
        <f>IF(ISNUMBER(BL675),AVERAGE(OFFSET(AF674,1-$Q$5,0,$Q$5,1)),"")</f>
        <v/>
      </c>
      <c r="BN675">
        <f>IF(ISNUMBER(BL675),(AF675-BL675)^2,"")</f>
        <v/>
      </c>
      <c r="BO675">
        <f>IF(ISNUMBER(BL675),AF675^2,"")</f>
        <v/>
      </c>
      <c r="BP675">
        <f>IF(ISNUMBER(BL675),(AF675-BM675)^2,"")</f>
        <v/>
      </c>
    </row>
    <row r="676">
      <c r="O676">
        <f>IF($R676="","",IF($Q$1="Weekly",INT(($R676-2)/7),IF($Q$1="Quarterly",YEAR($R676)*4+ROUNDUP(MONTH($R676)/3),YEAR($R676)*12+MONTH($R676))))</f>
        <v/>
      </c>
      <c r="P676">
        <f>IF($R676="","",IF($R677="",1,IF($O676&lt;&gt;$O677,1,0)))</f>
        <v/>
      </c>
      <c r="Q676">
        <f>IF($P676=1,SUM($P$7:$P676),"")</f>
        <v/>
      </c>
      <c r="R676">
        <f>IF($A676="","",IF(ISNUMBER($A676),$A676,IFERROR(DATEVALUE($A676),NA())))</f>
        <v/>
      </c>
      <c r="S676" s="7">
        <f>IFERROR(INDEX($R$7:$R$60000,MATCH(ROW()-6,$Q$7:$Q$60000,0)),"")</f>
        <v/>
      </c>
      <c r="T676">
        <f>IFERROR(INDEX($B$7:$B$60000,MATCH(ROW()-6,$Q$7:$Q$60000,0))*1,"")</f>
        <v/>
      </c>
      <c r="U676">
        <f>IFERROR(INDEX($C$7:$C$60000,MATCH(ROW()-6,$Q$7:$Q$60000,0))*1,"")</f>
        <v/>
      </c>
      <c r="V676">
        <f>IFERROR(INDEX($D$7:$D$60000,MATCH(ROW()-6,$Q$7:$Q$60000,0))*1,"")</f>
        <v/>
      </c>
      <c r="W676">
        <f>IFERROR(INDEX($E$7:$E$60000,MATCH(ROW()-6,$Q$7:$Q$60000,0))*1,"")</f>
        <v/>
      </c>
      <c r="X676">
        <f>IFERROR(INDEX($F$7:$F$60000,MATCH(ROW()-6,$Q$7:$Q$60000,0))*1,"")</f>
        <v/>
      </c>
      <c r="Y676">
        <f>IFERROR(INDEX($G$7:$G$60000,MATCH(ROW()-6,$Q$7:$Q$60000,0))*1,"")</f>
        <v/>
      </c>
      <c r="Z676">
        <f>IFERROR(INDEX($H$7:$H$60000,MATCH(ROW()-6,$Q$7:$Q$60000,0))*1,"")</f>
        <v/>
      </c>
      <c r="AA676">
        <f>IFERROR(INDEX($I$7:$I$60000,MATCH(ROW()-6,$Q$7:$Q$60000,0))*1,"")</f>
        <v/>
      </c>
      <c r="AB676">
        <f>IFERROR(INDEX($J$7:$J$60000,MATCH(ROW()-6,$Q$7:$Q$60000,0))*1,"")</f>
        <v/>
      </c>
      <c r="AC676">
        <f>IFERROR(INDEX($K$7:$K$60000,MATCH(ROW()-6,$Q$7:$Q$60000,0))*1,"")</f>
        <v/>
      </c>
      <c r="AF676" s="9">
        <f>IF(OR($S676="",$S675=""),"",IF($B$5="diff",($T676-$T675),LN($T676/$T675)))</f>
        <v/>
      </c>
      <c r="AG676" s="9">
        <f>IF(OR($S676="",$S675=""),"",IF($C$5="diff",(U676-U675),LN(U676/U675)))</f>
        <v/>
      </c>
      <c r="AH676" s="9">
        <f>IF(OR($S676="",$S675=""),"",IF($D$5="diff",(V676-V675),LN(V676/V675)))</f>
        <v/>
      </c>
      <c r="AI676" s="9">
        <f>IF(OR($S676="",$S675=""),"",IF($E$5="diff",(W676-W675),LN(W676/W675)))</f>
        <v/>
      </c>
      <c r="AJ676" s="9">
        <f>IF(OR($S676="",$S675=""),"",IF($F$5="diff",(X676-X675),LN(X676/X675)))</f>
        <v/>
      </c>
      <c r="AK676" s="9">
        <f>IF(OR($S676="",$S675=""),"",IF($G$5="diff",(Y676-Y675),LN(Y676/Y675)))</f>
        <v/>
      </c>
      <c r="AL676" s="9">
        <f>IF(OR($S676="",$S675=""),"",IF($H$5="diff",(Z676-Z675),LN(Z676/Z675)))</f>
        <v/>
      </c>
      <c r="AM676" s="9">
        <f>IF(OR($S676="",$S675=""),"",IF($I$5="diff",(AA676-AA675),LN(AA676/AA675)))</f>
        <v/>
      </c>
      <c r="AN676" s="9">
        <f>IF(OR($S676="",$S675=""),"",IF($J$5="diff",(AB676-AB675),LN(AB676/AB675)))</f>
        <v/>
      </c>
      <c r="AO676" s="9">
        <f>IF(OR($S676="",$S675=""),"",IF($K$5="diff",(AC676-AC675),LN(AC676/AC675)))</f>
        <v/>
      </c>
      <c r="AR676" s="9">
        <f>IF($AF676="","",$AU$13+$AU$4*AG676+$AU$5*AH676+$AU$6*AI676+$AU$7*AJ676+$AU$8*AK676+$AU$9*AL676+$AU$10*AM676+$AU$11*AN676+$AU$12*AO676)</f>
        <v/>
      </c>
      <c r="AY676" s="10">
        <f>IF(AND((ROW()-7)&gt;=$Q$5,(ROW()-6)&lt;=$Q$3),INDEX(LINEST(OFFSET(AF676,1-$Q$5,0,$Q$5,1),OFFSET(AG676,1-$Q$5,0,$Q$5,9),TRUE,TRUE),1,10)*$Q$4,"")</f>
        <v/>
      </c>
      <c r="AZ676" s="9">
        <f>IF(AND((ROW()-7)&gt;=$Q$5,(ROW()-6)&lt;=$Q$3),INDEX(LINEST(OFFSET(AF676,1-$Q$5,0,$Q$5,1),OFFSET(AG676,1-$Q$5,0,$Q$5,9),TRUE,TRUE),1,9),"")</f>
        <v/>
      </c>
      <c r="BA676" s="9">
        <f>IF(AND((ROW()-7)&gt;=$Q$5,(ROW()-6)&lt;=$Q$3),INDEX(LINEST(OFFSET(AF676,1-$Q$5,0,$Q$5,1),OFFSET(AG676,1-$Q$5,0,$Q$5,9),TRUE,TRUE),1,8),"")</f>
        <v/>
      </c>
      <c r="BB676" s="9">
        <f>IF(AND((ROW()-7)&gt;=$Q$5,(ROW()-6)&lt;=$Q$3),INDEX(LINEST(OFFSET(AF676,1-$Q$5,0,$Q$5,1),OFFSET(AG676,1-$Q$5,0,$Q$5,9),TRUE,TRUE),1,7),"")</f>
        <v/>
      </c>
      <c r="BC676" s="9">
        <f>IF(AND((ROW()-7)&gt;=$Q$5,(ROW()-6)&lt;=$Q$3),INDEX(LINEST(OFFSET(AF676,1-$Q$5,0,$Q$5,1),OFFSET(AG676,1-$Q$5,0,$Q$5,9),TRUE,TRUE),1,6),"")</f>
        <v/>
      </c>
      <c r="BD676" s="9">
        <f>IF(AND((ROW()-7)&gt;=$Q$5,(ROW()-6)&lt;=$Q$3),INDEX(LINEST(OFFSET(AF676,1-$Q$5,0,$Q$5,1),OFFSET(AG676,1-$Q$5,0,$Q$5,9),TRUE,TRUE),1,5),"")</f>
        <v/>
      </c>
      <c r="BE676" s="9">
        <f>IF(AND((ROW()-7)&gt;=$Q$5,(ROW()-6)&lt;=$Q$3),INDEX(LINEST(OFFSET(AF676,1-$Q$5,0,$Q$5,1),OFFSET(AG676,1-$Q$5,0,$Q$5,9),TRUE,TRUE),1,4),"")</f>
        <v/>
      </c>
      <c r="BF676" s="9">
        <f>IF(AND((ROW()-7)&gt;=$Q$5,(ROW()-6)&lt;=$Q$3),INDEX(LINEST(OFFSET(AF676,1-$Q$5,0,$Q$5,1),OFFSET(AG676,1-$Q$5,0,$Q$5,9),TRUE,TRUE),1,3),"")</f>
        <v/>
      </c>
      <c r="BG676" s="9">
        <f>IF(AND((ROW()-7)&gt;=$Q$5,(ROW()-6)&lt;=$Q$3),INDEX(LINEST(OFFSET(AF676,1-$Q$5,0,$Q$5,1),OFFSET(AG676,1-$Q$5,0,$Q$5,9),TRUE,TRUE),1,2),"")</f>
        <v/>
      </c>
      <c r="BH676" s="9">
        <f>IF(AND((ROW()-7)&gt;=$Q$5,(ROW()-6)&lt;=$Q$3),INDEX(LINEST(OFFSET(AF676,1-$Q$5,0,$Q$5,1),OFFSET(AG676,1-$Q$5,0,$Q$5,9),TRUE,TRUE),1,1),"")</f>
        <v/>
      </c>
      <c r="BI676" s="10">
        <f>IF(AND((ROW()-7)&gt;=$Q$5,(ROW()-6)&lt;=$Q$3),INDEX(LINEST(OFFSET(AF676,1-$Q$5,0,$Q$5,1),OFFSET(AG676,1-$Q$5,0,$Q$5,9),TRUE,TRUE),3,1),"")</f>
        <v/>
      </c>
      <c r="BL676" s="9">
        <f>IF(AND((ROW()-6)&lt;=$Q$3,ISNUMBER(AY675)),AY675/$Q$4+AZ675*AG676+BA675*AH676+BB675*AI676+BC675*AJ676+BD675*AK676+BE675*AL676+BF675*AM676+BG675*AN676+BH675*AO676,"")</f>
        <v/>
      </c>
      <c r="BM676">
        <f>IF(ISNUMBER(BL676),AVERAGE(OFFSET(AF675,1-$Q$5,0,$Q$5,1)),"")</f>
        <v/>
      </c>
      <c r="BN676">
        <f>IF(ISNUMBER(BL676),(AF676-BL676)^2,"")</f>
        <v/>
      </c>
      <c r="BO676">
        <f>IF(ISNUMBER(BL676),AF676^2,"")</f>
        <v/>
      </c>
      <c r="BP676">
        <f>IF(ISNUMBER(BL676),(AF676-BM676)^2,"")</f>
        <v/>
      </c>
    </row>
    <row r="677">
      <c r="O677">
        <f>IF($R677="","",IF($Q$1="Weekly",INT(($R677-2)/7),IF($Q$1="Quarterly",YEAR($R677)*4+ROUNDUP(MONTH($R677)/3),YEAR($R677)*12+MONTH($R677))))</f>
        <v/>
      </c>
      <c r="P677">
        <f>IF($R677="","",IF($R678="",1,IF($O677&lt;&gt;$O678,1,0)))</f>
        <v/>
      </c>
      <c r="Q677">
        <f>IF($P677=1,SUM($P$7:$P677),"")</f>
        <v/>
      </c>
      <c r="R677">
        <f>IF($A677="","",IF(ISNUMBER($A677),$A677,IFERROR(DATEVALUE($A677),NA())))</f>
        <v/>
      </c>
      <c r="S677" s="7">
        <f>IFERROR(INDEX($R$7:$R$60000,MATCH(ROW()-6,$Q$7:$Q$60000,0)),"")</f>
        <v/>
      </c>
      <c r="T677">
        <f>IFERROR(INDEX($B$7:$B$60000,MATCH(ROW()-6,$Q$7:$Q$60000,0))*1,"")</f>
        <v/>
      </c>
      <c r="U677">
        <f>IFERROR(INDEX($C$7:$C$60000,MATCH(ROW()-6,$Q$7:$Q$60000,0))*1,"")</f>
        <v/>
      </c>
      <c r="V677">
        <f>IFERROR(INDEX($D$7:$D$60000,MATCH(ROW()-6,$Q$7:$Q$60000,0))*1,"")</f>
        <v/>
      </c>
      <c r="W677">
        <f>IFERROR(INDEX($E$7:$E$60000,MATCH(ROW()-6,$Q$7:$Q$60000,0))*1,"")</f>
        <v/>
      </c>
      <c r="X677">
        <f>IFERROR(INDEX($F$7:$F$60000,MATCH(ROW()-6,$Q$7:$Q$60000,0))*1,"")</f>
        <v/>
      </c>
      <c r="Y677">
        <f>IFERROR(INDEX($G$7:$G$60000,MATCH(ROW()-6,$Q$7:$Q$60000,0))*1,"")</f>
        <v/>
      </c>
      <c r="Z677">
        <f>IFERROR(INDEX($H$7:$H$60000,MATCH(ROW()-6,$Q$7:$Q$60000,0))*1,"")</f>
        <v/>
      </c>
      <c r="AA677">
        <f>IFERROR(INDEX($I$7:$I$60000,MATCH(ROW()-6,$Q$7:$Q$60000,0))*1,"")</f>
        <v/>
      </c>
      <c r="AB677">
        <f>IFERROR(INDEX($J$7:$J$60000,MATCH(ROW()-6,$Q$7:$Q$60000,0))*1,"")</f>
        <v/>
      </c>
      <c r="AC677">
        <f>IFERROR(INDEX($K$7:$K$60000,MATCH(ROW()-6,$Q$7:$Q$60000,0))*1,"")</f>
        <v/>
      </c>
      <c r="AF677" s="9">
        <f>IF(OR($S677="",$S676=""),"",IF($B$5="diff",($T677-$T676),LN($T677/$T676)))</f>
        <v/>
      </c>
      <c r="AG677" s="9">
        <f>IF(OR($S677="",$S676=""),"",IF($C$5="diff",(U677-U676),LN(U677/U676)))</f>
        <v/>
      </c>
      <c r="AH677" s="9">
        <f>IF(OR($S677="",$S676=""),"",IF($D$5="diff",(V677-V676),LN(V677/V676)))</f>
        <v/>
      </c>
      <c r="AI677" s="9">
        <f>IF(OR($S677="",$S676=""),"",IF($E$5="diff",(W677-W676),LN(W677/W676)))</f>
        <v/>
      </c>
      <c r="AJ677" s="9">
        <f>IF(OR($S677="",$S676=""),"",IF($F$5="diff",(X677-X676),LN(X677/X676)))</f>
        <v/>
      </c>
      <c r="AK677" s="9">
        <f>IF(OR($S677="",$S676=""),"",IF($G$5="diff",(Y677-Y676),LN(Y677/Y676)))</f>
        <v/>
      </c>
      <c r="AL677" s="9">
        <f>IF(OR($S677="",$S676=""),"",IF($H$5="diff",(Z677-Z676),LN(Z677/Z676)))</f>
        <v/>
      </c>
      <c r="AM677" s="9">
        <f>IF(OR($S677="",$S676=""),"",IF($I$5="diff",(AA677-AA676),LN(AA677/AA676)))</f>
        <v/>
      </c>
      <c r="AN677" s="9">
        <f>IF(OR($S677="",$S676=""),"",IF($J$5="diff",(AB677-AB676),LN(AB677/AB676)))</f>
        <v/>
      </c>
      <c r="AO677" s="9">
        <f>IF(OR($S677="",$S676=""),"",IF($K$5="diff",(AC677-AC676),LN(AC677/AC676)))</f>
        <v/>
      </c>
      <c r="AR677" s="9">
        <f>IF($AF677="","",$AU$13+$AU$4*AG677+$AU$5*AH677+$AU$6*AI677+$AU$7*AJ677+$AU$8*AK677+$AU$9*AL677+$AU$10*AM677+$AU$11*AN677+$AU$12*AO677)</f>
        <v/>
      </c>
      <c r="AY677" s="10">
        <f>IF(AND((ROW()-7)&gt;=$Q$5,(ROW()-6)&lt;=$Q$3),INDEX(LINEST(OFFSET(AF677,1-$Q$5,0,$Q$5,1),OFFSET(AG677,1-$Q$5,0,$Q$5,9),TRUE,TRUE),1,10)*$Q$4,"")</f>
        <v/>
      </c>
      <c r="AZ677" s="9">
        <f>IF(AND((ROW()-7)&gt;=$Q$5,(ROW()-6)&lt;=$Q$3),INDEX(LINEST(OFFSET(AF677,1-$Q$5,0,$Q$5,1),OFFSET(AG677,1-$Q$5,0,$Q$5,9),TRUE,TRUE),1,9),"")</f>
        <v/>
      </c>
      <c r="BA677" s="9">
        <f>IF(AND((ROW()-7)&gt;=$Q$5,(ROW()-6)&lt;=$Q$3),INDEX(LINEST(OFFSET(AF677,1-$Q$5,0,$Q$5,1),OFFSET(AG677,1-$Q$5,0,$Q$5,9),TRUE,TRUE),1,8),"")</f>
        <v/>
      </c>
      <c r="BB677" s="9">
        <f>IF(AND((ROW()-7)&gt;=$Q$5,(ROW()-6)&lt;=$Q$3),INDEX(LINEST(OFFSET(AF677,1-$Q$5,0,$Q$5,1),OFFSET(AG677,1-$Q$5,0,$Q$5,9),TRUE,TRUE),1,7),"")</f>
        <v/>
      </c>
      <c r="BC677" s="9">
        <f>IF(AND((ROW()-7)&gt;=$Q$5,(ROW()-6)&lt;=$Q$3),INDEX(LINEST(OFFSET(AF677,1-$Q$5,0,$Q$5,1),OFFSET(AG677,1-$Q$5,0,$Q$5,9),TRUE,TRUE),1,6),"")</f>
        <v/>
      </c>
      <c r="BD677" s="9">
        <f>IF(AND((ROW()-7)&gt;=$Q$5,(ROW()-6)&lt;=$Q$3),INDEX(LINEST(OFFSET(AF677,1-$Q$5,0,$Q$5,1),OFFSET(AG677,1-$Q$5,0,$Q$5,9),TRUE,TRUE),1,5),"")</f>
        <v/>
      </c>
      <c r="BE677" s="9">
        <f>IF(AND((ROW()-7)&gt;=$Q$5,(ROW()-6)&lt;=$Q$3),INDEX(LINEST(OFFSET(AF677,1-$Q$5,0,$Q$5,1),OFFSET(AG677,1-$Q$5,0,$Q$5,9),TRUE,TRUE),1,4),"")</f>
        <v/>
      </c>
      <c r="BF677" s="9">
        <f>IF(AND((ROW()-7)&gt;=$Q$5,(ROW()-6)&lt;=$Q$3),INDEX(LINEST(OFFSET(AF677,1-$Q$5,0,$Q$5,1),OFFSET(AG677,1-$Q$5,0,$Q$5,9),TRUE,TRUE),1,3),"")</f>
        <v/>
      </c>
      <c r="BG677" s="9">
        <f>IF(AND((ROW()-7)&gt;=$Q$5,(ROW()-6)&lt;=$Q$3),INDEX(LINEST(OFFSET(AF677,1-$Q$5,0,$Q$5,1),OFFSET(AG677,1-$Q$5,0,$Q$5,9),TRUE,TRUE),1,2),"")</f>
        <v/>
      </c>
      <c r="BH677" s="9">
        <f>IF(AND((ROW()-7)&gt;=$Q$5,(ROW()-6)&lt;=$Q$3),INDEX(LINEST(OFFSET(AF677,1-$Q$5,0,$Q$5,1),OFFSET(AG677,1-$Q$5,0,$Q$5,9),TRUE,TRUE),1,1),"")</f>
        <v/>
      </c>
      <c r="BI677" s="10">
        <f>IF(AND((ROW()-7)&gt;=$Q$5,(ROW()-6)&lt;=$Q$3),INDEX(LINEST(OFFSET(AF677,1-$Q$5,0,$Q$5,1),OFFSET(AG677,1-$Q$5,0,$Q$5,9),TRUE,TRUE),3,1),"")</f>
        <v/>
      </c>
      <c r="BL677" s="9">
        <f>IF(AND((ROW()-6)&lt;=$Q$3,ISNUMBER(AY676)),AY676/$Q$4+AZ676*AG677+BA676*AH677+BB676*AI677+BC676*AJ677+BD676*AK677+BE676*AL677+BF676*AM677+BG676*AN677+BH676*AO677,"")</f>
        <v/>
      </c>
      <c r="BM677">
        <f>IF(ISNUMBER(BL677),AVERAGE(OFFSET(AF676,1-$Q$5,0,$Q$5,1)),"")</f>
        <v/>
      </c>
      <c r="BN677">
        <f>IF(ISNUMBER(BL677),(AF677-BL677)^2,"")</f>
        <v/>
      </c>
      <c r="BO677">
        <f>IF(ISNUMBER(BL677),AF677^2,"")</f>
        <v/>
      </c>
      <c r="BP677">
        <f>IF(ISNUMBER(BL677),(AF677-BM677)^2,"")</f>
        <v/>
      </c>
    </row>
    <row r="678">
      <c r="O678">
        <f>IF($R678="","",IF($Q$1="Weekly",INT(($R678-2)/7),IF($Q$1="Quarterly",YEAR($R678)*4+ROUNDUP(MONTH($R678)/3),YEAR($R678)*12+MONTH($R678))))</f>
        <v/>
      </c>
      <c r="P678">
        <f>IF($R678="","",IF($R679="",1,IF($O678&lt;&gt;$O679,1,0)))</f>
        <v/>
      </c>
      <c r="Q678">
        <f>IF($P678=1,SUM($P$7:$P678),"")</f>
        <v/>
      </c>
      <c r="R678">
        <f>IF($A678="","",IF(ISNUMBER($A678),$A678,IFERROR(DATEVALUE($A678),NA())))</f>
        <v/>
      </c>
      <c r="S678" s="7">
        <f>IFERROR(INDEX($R$7:$R$60000,MATCH(ROW()-6,$Q$7:$Q$60000,0)),"")</f>
        <v/>
      </c>
      <c r="T678">
        <f>IFERROR(INDEX($B$7:$B$60000,MATCH(ROW()-6,$Q$7:$Q$60000,0))*1,"")</f>
        <v/>
      </c>
      <c r="U678">
        <f>IFERROR(INDEX($C$7:$C$60000,MATCH(ROW()-6,$Q$7:$Q$60000,0))*1,"")</f>
        <v/>
      </c>
      <c r="V678">
        <f>IFERROR(INDEX($D$7:$D$60000,MATCH(ROW()-6,$Q$7:$Q$60000,0))*1,"")</f>
        <v/>
      </c>
      <c r="W678">
        <f>IFERROR(INDEX($E$7:$E$60000,MATCH(ROW()-6,$Q$7:$Q$60000,0))*1,"")</f>
        <v/>
      </c>
      <c r="X678">
        <f>IFERROR(INDEX($F$7:$F$60000,MATCH(ROW()-6,$Q$7:$Q$60000,0))*1,"")</f>
        <v/>
      </c>
      <c r="Y678">
        <f>IFERROR(INDEX($G$7:$G$60000,MATCH(ROW()-6,$Q$7:$Q$60000,0))*1,"")</f>
        <v/>
      </c>
      <c r="Z678">
        <f>IFERROR(INDEX($H$7:$H$60000,MATCH(ROW()-6,$Q$7:$Q$60000,0))*1,"")</f>
        <v/>
      </c>
      <c r="AA678">
        <f>IFERROR(INDEX($I$7:$I$60000,MATCH(ROW()-6,$Q$7:$Q$60000,0))*1,"")</f>
        <v/>
      </c>
      <c r="AB678">
        <f>IFERROR(INDEX($J$7:$J$60000,MATCH(ROW()-6,$Q$7:$Q$60000,0))*1,"")</f>
        <v/>
      </c>
      <c r="AC678">
        <f>IFERROR(INDEX($K$7:$K$60000,MATCH(ROW()-6,$Q$7:$Q$60000,0))*1,"")</f>
        <v/>
      </c>
      <c r="AF678" s="9">
        <f>IF(OR($S678="",$S677=""),"",IF($B$5="diff",($T678-$T677),LN($T678/$T677)))</f>
        <v/>
      </c>
      <c r="AG678" s="9">
        <f>IF(OR($S678="",$S677=""),"",IF($C$5="diff",(U678-U677),LN(U678/U677)))</f>
        <v/>
      </c>
      <c r="AH678" s="9">
        <f>IF(OR($S678="",$S677=""),"",IF($D$5="diff",(V678-V677),LN(V678/V677)))</f>
        <v/>
      </c>
      <c r="AI678" s="9">
        <f>IF(OR($S678="",$S677=""),"",IF($E$5="diff",(W678-W677),LN(W678/W677)))</f>
        <v/>
      </c>
      <c r="AJ678" s="9">
        <f>IF(OR($S678="",$S677=""),"",IF($F$5="diff",(X678-X677),LN(X678/X677)))</f>
        <v/>
      </c>
      <c r="AK678" s="9">
        <f>IF(OR($S678="",$S677=""),"",IF($G$5="diff",(Y678-Y677),LN(Y678/Y677)))</f>
        <v/>
      </c>
      <c r="AL678" s="9">
        <f>IF(OR($S678="",$S677=""),"",IF($H$5="diff",(Z678-Z677),LN(Z678/Z677)))</f>
        <v/>
      </c>
      <c r="AM678" s="9">
        <f>IF(OR($S678="",$S677=""),"",IF($I$5="diff",(AA678-AA677),LN(AA678/AA677)))</f>
        <v/>
      </c>
      <c r="AN678" s="9">
        <f>IF(OR($S678="",$S677=""),"",IF($J$5="diff",(AB678-AB677),LN(AB678/AB677)))</f>
        <v/>
      </c>
      <c r="AO678" s="9">
        <f>IF(OR($S678="",$S677=""),"",IF($K$5="diff",(AC678-AC677),LN(AC678/AC677)))</f>
        <v/>
      </c>
      <c r="AR678" s="9">
        <f>IF($AF678="","",$AU$13+$AU$4*AG678+$AU$5*AH678+$AU$6*AI678+$AU$7*AJ678+$AU$8*AK678+$AU$9*AL678+$AU$10*AM678+$AU$11*AN678+$AU$12*AO678)</f>
        <v/>
      </c>
      <c r="AY678" s="10">
        <f>IF(AND((ROW()-7)&gt;=$Q$5,(ROW()-6)&lt;=$Q$3),INDEX(LINEST(OFFSET(AF678,1-$Q$5,0,$Q$5,1),OFFSET(AG678,1-$Q$5,0,$Q$5,9),TRUE,TRUE),1,10)*$Q$4,"")</f>
        <v/>
      </c>
      <c r="AZ678" s="9">
        <f>IF(AND((ROW()-7)&gt;=$Q$5,(ROW()-6)&lt;=$Q$3),INDEX(LINEST(OFFSET(AF678,1-$Q$5,0,$Q$5,1),OFFSET(AG678,1-$Q$5,0,$Q$5,9),TRUE,TRUE),1,9),"")</f>
        <v/>
      </c>
      <c r="BA678" s="9">
        <f>IF(AND((ROW()-7)&gt;=$Q$5,(ROW()-6)&lt;=$Q$3),INDEX(LINEST(OFFSET(AF678,1-$Q$5,0,$Q$5,1),OFFSET(AG678,1-$Q$5,0,$Q$5,9),TRUE,TRUE),1,8),"")</f>
        <v/>
      </c>
      <c r="BB678" s="9">
        <f>IF(AND((ROW()-7)&gt;=$Q$5,(ROW()-6)&lt;=$Q$3),INDEX(LINEST(OFFSET(AF678,1-$Q$5,0,$Q$5,1),OFFSET(AG678,1-$Q$5,0,$Q$5,9),TRUE,TRUE),1,7),"")</f>
        <v/>
      </c>
      <c r="BC678" s="9">
        <f>IF(AND((ROW()-7)&gt;=$Q$5,(ROW()-6)&lt;=$Q$3),INDEX(LINEST(OFFSET(AF678,1-$Q$5,0,$Q$5,1),OFFSET(AG678,1-$Q$5,0,$Q$5,9),TRUE,TRUE),1,6),"")</f>
        <v/>
      </c>
      <c r="BD678" s="9">
        <f>IF(AND((ROW()-7)&gt;=$Q$5,(ROW()-6)&lt;=$Q$3),INDEX(LINEST(OFFSET(AF678,1-$Q$5,0,$Q$5,1),OFFSET(AG678,1-$Q$5,0,$Q$5,9),TRUE,TRUE),1,5),"")</f>
        <v/>
      </c>
      <c r="BE678" s="9">
        <f>IF(AND((ROW()-7)&gt;=$Q$5,(ROW()-6)&lt;=$Q$3),INDEX(LINEST(OFFSET(AF678,1-$Q$5,0,$Q$5,1),OFFSET(AG678,1-$Q$5,0,$Q$5,9),TRUE,TRUE),1,4),"")</f>
        <v/>
      </c>
      <c r="BF678" s="9">
        <f>IF(AND((ROW()-7)&gt;=$Q$5,(ROW()-6)&lt;=$Q$3),INDEX(LINEST(OFFSET(AF678,1-$Q$5,0,$Q$5,1),OFFSET(AG678,1-$Q$5,0,$Q$5,9),TRUE,TRUE),1,3),"")</f>
        <v/>
      </c>
      <c r="BG678" s="9">
        <f>IF(AND((ROW()-7)&gt;=$Q$5,(ROW()-6)&lt;=$Q$3),INDEX(LINEST(OFFSET(AF678,1-$Q$5,0,$Q$5,1),OFFSET(AG678,1-$Q$5,0,$Q$5,9),TRUE,TRUE),1,2),"")</f>
        <v/>
      </c>
      <c r="BH678" s="9">
        <f>IF(AND((ROW()-7)&gt;=$Q$5,(ROW()-6)&lt;=$Q$3),INDEX(LINEST(OFFSET(AF678,1-$Q$5,0,$Q$5,1),OFFSET(AG678,1-$Q$5,0,$Q$5,9),TRUE,TRUE),1,1),"")</f>
        <v/>
      </c>
      <c r="BI678" s="10">
        <f>IF(AND((ROW()-7)&gt;=$Q$5,(ROW()-6)&lt;=$Q$3),INDEX(LINEST(OFFSET(AF678,1-$Q$5,0,$Q$5,1),OFFSET(AG678,1-$Q$5,0,$Q$5,9),TRUE,TRUE),3,1),"")</f>
        <v/>
      </c>
      <c r="BL678" s="9">
        <f>IF(AND((ROW()-6)&lt;=$Q$3,ISNUMBER(AY677)),AY677/$Q$4+AZ677*AG678+BA677*AH678+BB677*AI678+BC677*AJ678+BD677*AK678+BE677*AL678+BF677*AM678+BG677*AN678+BH677*AO678,"")</f>
        <v/>
      </c>
      <c r="BM678">
        <f>IF(ISNUMBER(BL678),AVERAGE(OFFSET(AF677,1-$Q$5,0,$Q$5,1)),"")</f>
        <v/>
      </c>
      <c r="BN678">
        <f>IF(ISNUMBER(BL678),(AF678-BL678)^2,"")</f>
        <v/>
      </c>
      <c r="BO678">
        <f>IF(ISNUMBER(BL678),AF678^2,"")</f>
        <v/>
      </c>
      <c r="BP678">
        <f>IF(ISNUMBER(BL678),(AF678-BM678)^2,"")</f>
        <v/>
      </c>
    </row>
    <row r="679">
      <c r="O679">
        <f>IF($R679="","",IF($Q$1="Weekly",INT(($R679-2)/7),IF($Q$1="Quarterly",YEAR($R679)*4+ROUNDUP(MONTH($R679)/3),YEAR($R679)*12+MONTH($R679))))</f>
        <v/>
      </c>
      <c r="P679">
        <f>IF($R679="","",IF($R680="",1,IF($O679&lt;&gt;$O680,1,0)))</f>
        <v/>
      </c>
      <c r="Q679">
        <f>IF($P679=1,SUM($P$7:$P679),"")</f>
        <v/>
      </c>
      <c r="R679">
        <f>IF($A679="","",IF(ISNUMBER($A679),$A679,IFERROR(DATEVALUE($A679),NA())))</f>
        <v/>
      </c>
      <c r="S679" s="7">
        <f>IFERROR(INDEX($R$7:$R$60000,MATCH(ROW()-6,$Q$7:$Q$60000,0)),"")</f>
        <v/>
      </c>
      <c r="T679">
        <f>IFERROR(INDEX($B$7:$B$60000,MATCH(ROW()-6,$Q$7:$Q$60000,0))*1,"")</f>
        <v/>
      </c>
      <c r="U679">
        <f>IFERROR(INDEX($C$7:$C$60000,MATCH(ROW()-6,$Q$7:$Q$60000,0))*1,"")</f>
        <v/>
      </c>
      <c r="V679">
        <f>IFERROR(INDEX($D$7:$D$60000,MATCH(ROW()-6,$Q$7:$Q$60000,0))*1,"")</f>
        <v/>
      </c>
      <c r="W679">
        <f>IFERROR(INDEX($E$7:$E$60000,MATCH(ROW()-6,$Q$7:$Q$60000,0))*1,"")</f>
        <v/>
      </c>
      <c r="X679">
        <f>IFERROR(INDEX($F$7:$F$60000,MATCH(ROW()-6,$Q$7:$Q$60000,0))*1,"")</f>
        <v/>
      </c>
      <c r="Y679">
        <f>IFERROR(INDEX($G$7:$G$60000,MATCH(ROW()-6,$Q$7:$Q$60000,0))*1,"")</f>
        <v/>
      </c>
      <c r="Z679">
        <f>IFERROR(INDEX($H$7:$H$60000,MATCH(ROW()-6,$Q$7:$Q$60000,0))*1,"")</f>
        <v/>
      </c>
      <c r="AA679">
        <f>IFERROR(INDEX($I$7:$I$60000,MATCH(ROW()-6,$Q$7:$Q$60000,0))*1,"")</f>
        <v/>
      </c>
      <c r="AB679">
        <f>IFERROR(INDEX($J$7:$J$60000,MATCH(ROW()-6,$Q$7:$Q$60000,0))*1,"")</f>
        <v/>
      </c>
      <c r="AC679">
        <f>IFERROR(INDEX($K$7:$K$60000,MATCH(ROW()-6,$Q$7:$Q$60000,0))*1,"")</f>
        <v/>
      </c>
      <c r="AF679" s="9">
        <f>IF(OR($S679="",$S678=""),"",IF($B$5="diff",($T679-$T678),LN($T679/$T678)))</f>
        <v/>
      </c>
      <c r="AG679" s="9">
        <f>IF(OR($S679="",$S678=""),"",IF($C$5="diff",(U679-U678),LN(U679/U678)))</f>
        <v/>
      </c>
      <c r="AH679" s="9">
        <f>IF(OR($S679="",$S678=""),"",IF($D$5="diff",(V679-V678),LN(V679/V678)))</f>
        <v/>
      </c>
      <c r="AI679" s="9">
        <f>IF(OR($S679="",$S678=""),"",IF($E$5="diff",(W679-W678),LN(W679/W678)))</f>
        <v/>
      </c>
      <c r="AJ679" s="9">
        <f>IF(OR($S679="",$S678=""),"",IF($F$5="diff",(X679-X678),LN(X679/X678)))</f>
        <v/>
      </c>
      <c r="AK679" s="9">
        <f>IF(OR($S679="",$S678=""),"",IF($G$5="diff",(Y679-Y678),LN(Y679/Y678)))</f>
        <v/>
      </c>
      <c r="AL679" s="9">
        <f>IF(OR($S679="",$S678=""),"",IF($H$5="diff",(Z679-Z678),LN(Z679/Z678)))</f>
        <v/>
      </c>
      <c r="AM679" s="9">
        <f>IF(OR($S679="",$S678=""),"",IF($I$5="diff",(AA679-AA678),LN(AA679/AA678)))</f>
        <v/>
      </c>
      <c r="AN679" s="9">
        <f>IF(OR($S679="",$S678=""),"",IF($J$5="diff",(AB679-AB678),LN(AB679/AB678)))</f>
        <v/>
      </c>
      <c r="AO679" s="9">
        <f>IF(OR($S679="",$S678=""),"",IF($K$5="diff",(AC679-AC678),LN(AC679/AC678)))</f>
        <v/>
      </c>
      <c r="AR679" s="9">
        <f>IF($AF679="","",$AU$13+$AU$4*AG679+$AU$5*AH679+$AU$6*AI679+$AU$7*AJ679+$AU$8*AK679+$AU$9*AL679+$AU$10*AM679+$AU$11*AN679+$AU$12*AO679)</f>
        <v/>
      </c>
      <c r="AY679" s="10">
        <f>IF(AND((ROW()-7)&gt;=$Q$5,(ROW()-6)&lt;=$Q$3),INDEX(LINEST(OFFSET(AF679,1-$Q$5,0,$Q$5,1),OFFSET(AG679,1-$Q$5,0,$Q$5,9),TRUE,TRUE),1,10)*$Q$4,"")</f>
        <v/>
      </c>
      <c r="AZ679" s="9">
        <f>IF(AND((ROW()-7)&gt;=$Q$5,(ROW()-6)&lt;=$Q$3),INDEX(LINEST(OFFSET(AF679,1-$Q$5,0,$Q$5,1),OFFSET(AG679,1-$Q$5,0,$Q$5,9),TRUE,TRUE),1,9),"")</f>
        <v/>
      </c>
      <c r="BA679" s="9">
        <f>IF(AND((ROW()-7)&gt;=$Q$5,(ROW()-6)&lt;=$Q$3),INDEX(LINEST(OFFSET(AF679,1-$Q$5,0,$Q$5,1),OFFSET(AG679,1-$Q$5,0,$Q$5,9),TRUE,TRUE),1,8),"")</f>
        <v/>
      </c>
      <c r="BB679" s="9">
        <f>IF(AND((ROW()-7)&gt;=$Q$5,(ROW()-6)&lt;=$Q$3),INDEX(LINEST(OFFSET(AF679,1-$Q$5,0,$Q$5,1),OFFSET(AG679,1-$Q$5,0,$Q$5,9),TRUE,TRUE),1,7),"")</f>
        <v/>
      </c>
      <c r="BC679" s="9">
        <f>IF(AND((ROW()-7)&gt;=$Q$5,(ROW()-6)&lt;=$Q$3),INDEX(LINEST(OFFSET(AF679,1-$Q$5,0,$Q$5,1),OFFSET(AG679,1-$Q$5,0,$Q$5,9),TRUE,TRUE),1,6),"")</f>
        <v/>
      </c>
      <c r="BD679" s="9">
        <f>IF(AND((ROW()-7)&gt;=$Q$5,(ROW()-6)&lt;=$Q$3),INDEX(LINEST(OFFSET(AF679,1-$Q$5,0,$Q$5,1),OFFSET(AG679,1-$Q$5,0,$Q$5,9),TRUE,TRUE),1,5),"")</f>
        <v/>
      </c>
      <c r="BE679" s="9">
        <f>IF(AND((ROW()-7)&gt;=$Q$5,(ROW()-6)&lt;=$Q$3),INDEX(LINEST(OFFSET(AF679,1-$Q$5,0,$Q$5,1),OFFSET(AG679,1-$Q$5,0,$Q$5,9),TRUE,TRUE),1,4),"")</f>
        <v/>
      </c>
      <c r="BF679" s="9">
        <f>IF(AND((ROW()-7)&gt;=$Q$5,(ROW()-6)&lt;=$Q$3),INDEX(LINEST(OFFSET(AF679,1-$Q$5,0,$Q$5,1),OFFSET(AG679,1-$Q$5,0,$Q$5,9),TRUE,TRUE),1,3),"")</f>
        <v/>
      </c>
      <c r="BG679" s="9">
        <f>IF(AND((ROW()-7)&gt;=$Q$5,(ROW()-6)&lt;=$Q$3),INDEX(LINEST(OFFSET(AF679,1-$Q$5,0,$Q$5,1),OFFSET(AG679,1-$Q$5,0,$Q$5,9),TRUE,TRUE),1,2),"")</f>
        <v/>
      </c>
      <c r="BH679" s="9">
        <f>IF(AND((ROW()-7)&gt;=$Q$5,(ROW()-6)&lt;=$Q$3),INDEX(LINEST(OFFSET(AF679,1-$Q$5,0,$Q$5,1),OFFSET(AG679,1-$Q$5,0,$Q$5,9),TRUE,TRUE),1,1),"")</f>
        <v/>
      </c>
      <c r="BI679" s="10">
        <f>IF(AND((ROW()-7)&gt;=$Q$5,(ROW()-6)&lt;=$Q$3),INDEX(LINEST(OFFSET(AF679,1-$Q$5,0,$Q$5,1),OFFSET(AG679,1-$Q$5,0,$Q$5,9),TRUE,TRUE),3,1),"")</f>
        <v/>
      </c>
      <c r="BL679" s="9">
        <f>IF(AND((ROW()-6)&lt;=$Q$3,ISNUMBER(AY678)),AY678/$Q$4+AZ678*AG679+BA678*AH679+BB678*AI679+BC678*AJ679+BD678*AK679+BE678*AL679+BF678*AM679+BG678*AN679+BH678*AO679,"")</f>
        <v/>
      </c>
      <c r="BM679">
        <f>IF(ISNUMBER(BL679),AVERAGE(OFFSET(AF678,1-$Q$5,0,$Q$5,1)),"")</f>
        <v/>
      </c>
      <c r="BN679">
        <f>IF(ISNUMBER(BL679),(AF679-BL679)^2,"")</f>
        <v/>
      </c>
      <c r="BO679">
        <f>IF(ISNUMBER(BL679),AF679^2,"")</f>
        <v/>
      </c>
      <c r="BP679">
        <f>IF(ISNUMBER(BL679),(AF679-BM679)^2,"")</f>
        <v/>
      </c>
    </row>
    <row r="680">
      <c r="O680">
        <f>IF($R680="","",IF($Q$1="Weekly",INT(($R680-2)/7),IF($Q$1="Quarterly",YEAR($R680)*4+ROUNDUP(MONTH($R680)/3),YEAR($R680)*12+MONTH($R680))))</f>
        <v/>
      </c>
      <c r="P680">
        <f>IF($R680="","",IF($R681="",1,IF($O680&lt;&gt;$O681,1,0)))</f>
        <v/>
      </c>
      <c r="Q680">
        <f>IF($P680=1,SUM($P$7:$P680),"")</f>
        <v/>
      </c>
      <c r="R680">
        <f>IF($A680="","",IF(ISNUMBER($A680),$A680,IFERROR(DATEVALUE($A680),NA())))</f>
        <v/>
      </c>
      <c r="S680" s="7">
        <f>IFERROR(INDEX($R$7:$R$60000,MATCH(ROW()-6,$Q$7:$Q$60000,0)),"")</f>
        <v/>
      </c>
      <c r="T680">
        <f>IFERROR(INDEX($B$7:$B$60000,MATCH(ROW()-6,$Q$7:$Q$60000,0))*1,"")</f>
        <v/>
      </c>
      <c r="U680">
        <f>IFERROR(INDEX($C$7:$C$60000,MATCH(ROW()-6,$Q$7:$Q$60000,0))*1,"")</f>
        <v/>
      </c>
      <c r="V680">
        <f>IFERROR(INDEX($D$7:$D$60000,MATCH(ROW()-6,$Q$7:$Q$60000,0))*1,"")</f>
        <v/>
      </c>
      <c r="W680">
        <f>IFERROR(INDEX($E$7:$E$60000,MATCH(ROW()-6,$Q$7:$Q$60000,0))*1,"")</f>
        <v/>
      </c>
      <c r="X680">
        <f>IFERROR(INDEX($F$7:$F$60000,MATCH(ROW()-6,$Q$7:$Q$60000,0))*1,"")</f>
        <v/>
      </c>
      <c r="Y680">
        <f>IFERROR(INDEX($G$7:$G$60000,MATCH(ROW()-6,$Q$7:$Q$60000,0))*1,"")</f>
        <v/>
      </c>
      <c r="Z680">
        <f>IFERROR(INDEX($H$7:$H$60000,MATCH(ROW()-6,$Q$7:$Q$60000,0))*1,"")</f>
        <v/>
      </c>
      <c r="AA680">
        <f>IFERROR(INDEX($I$7:$I$60000,MATCH(ROW()-6,$Q$7:$Q$60000,0))*1,"")</f>
        <v/>
      </c>
      <c r="AB680">
        <f>IFERROR(INDEX($J$7:$J$60000,MATCH(ROW()-6,$Q$7:$Q$60000,0))*1,"")</f>
        <v/>
      </c>
      <c r="AC680">
        <f>IFERROR(INDEX($K$7:$K$60000,MATCH(ROW()-6,$Q$7:$Q$60000,0))*1,"")</f>
        <v/>
      </c>
      <c r="AF680" s="9">
        <f>IF(OR($S680="",$S679=""),"",IF($B$5="diff",($T680-$T679),LN($T680/$T679)))</f>
        <v/>
      </c>
      <c r="AG680" s="9">
        <f>IF(OR($S680="",$S679=""),"",IF($C$5="diff",(U680-U679),LN(U680/U679)))</f>
        <v/>
      </c>
      <c r="AH680" s="9">
        <f>IF(OR($S680="",$S679=""),"",IF($D$5="diff",(V680-V679),LN(V680/V679)))</f>
        <v/>
      </c>
      <c r="AI680" s="9">
        <f>IF(OR($S680="",$S679=""),"",IF($E$5="diff",(W680-W679),LN(W680/W679)))</f>
        <v/>
      </c>
      <c r="AJ680" s="9">
        <f>IF(OR($S680="",$S679=""),"",IF($F$5="diff",(X680-X679),LN(X680/X679)))</f>
        <v/>
      </c>
      <c r="AK680" s="9">
        <f>IF(OR($S680="",$S679=""),"",IF($G$5="diff",(Y680-Y679),LN(Y680/Y679)))</f>
        <v/>
      </c>
      <c r="AL680" s="9">
        <f>IF(OR($S680="",$S679=""),"",IF($H$5="diff",(Z680-Z679),LN(Z680/Z679)))</f>
        <v/>
      </c>
      <c r="AM680" s="9">
        <f>IF(OR($S680="",$S679=""),"",IF($I$5="diff",(AA680-AA679),LN(AA680/AA679)))</f>
        <v/>
      </c>
      <c r="AN680" s="9">
        <f>IF(OR($S680="",$S679=""),"",IF($J$5="diff",(AB680-AB679),LN(AB680/AB679)))</f>
        <v/>
      </c>
      <c r="AO680" s="9">
        <f>IF(OR($S680="",$S679=""),"",IF($K$5="diff",(AC680-AC679),LN(AC680/AC679)))</f>
        <v/>
      </c>
      <c r="AR680" s="9">
        <f>IF($AF680="","",$AU$13+$AU$4*AG680+$AU$5*AH680+$AU$6*AI680+$AU$7*AJ680+$AU$8*AK680+$AU$9*AL680+$AU$10*AM680+$AU$11*AN680+$AU$12*AO680)</f>
        <v/>
      </c>
      <c r="AY680" s="10">
        <f>IF(AND((ROW()-7)&gt;=$Q$5,(ROW()-6)&lt;=$Q$3),INDEX(LINEST(OFFSET(AF680,1-$Q$5,0,$Q$5,1),OFFSET(AG680,1-$Q$5,0,$Q$5,9),TRUE,TRUE),1,10)*$Q$4,"")</f>
        <v/>
      </c>
      <c r="AZ680" s="9">
        <f>IF(AND((ROW()-7)&gt;=$Q$5,(ROW()-6)&lt;=$Q$3),INDEX(LINEST(OFFSET(AF680,1-$Q$5,0,$Q$5,1),OFFSET(AG680,1-$Q$5,0,$Q$5,9),TRUE,TRUE),1,9),"")</f>
        <v/>
      </c>
      <c r="BA680" s="9">
        <f>IF(AND((ROW()-7)&gt;=$Q$5,(ROW()-6)&lt;=$Q$3),INDEX(LINEST(OFFSET(AF680,1-$Q$5,0,$Q$5,1),OFFSET(AG680,1-$Q$5,0,$Q$5,9),TRUE,TRUE),1,8),"")</f>
        <v/>
      </c>
      <c r="BB680" s="9">
        <f>IF(AND((ROW()-7)&gt;=$Q$5,(ROW()-6)&lt;=$Q$3),INDEX(LINEST(OFFSET(AF680,1-$Q$5,0,$Q$5,1),OFFSET(AG680,1-$Q$5,0,$Q$5,9),TRUE,TRUE),1,7),"")</f>
        <v/>
      </c>
      <c r="BC680" s="9">
        <f>IF(AND((ROW()-7)&gt;=$Q$5,(ROW()-6)&lt;=$Q$3),INDEX(LINEST(OFFSET(AF680,1-$Q$5,0,$Q$5,1),OFFSET(AG680,1-$Q$5,0,$Q$5,9),TRUE,TRUE),1,6),"")</f>
        <v/>
      </c>
      <c r="BD680" s="9">
        <f>IF(AND((ROW()-7)&gt;=$Q$5,(ROW()-6)&lt;=$Q$3),INDEX(LINEST(OFFSET(AF680,1-$Q$5,0,$Q$5,1),OFFSET(AG680,1-$Q$5,0,$Q$5,9),TRUE,TRUE),1,5),"")</f>
        <v/>
      </c>
      <c r="BE680" s="9">
        <f>IF(AND((ROW()-7)&gt;=$Q$5,(ROW()-6)&lt;=$Q$3),INDEX(LINEST(OFFSET(AF680,1-$Q$5,0,$Q$5,1),OFFSET(AG680,1-$Q$5,0,$Q$5,9),TRUE,TRUE),1,4),"")</f>
        <v/>
      </c>
      <c r="BF680" s="9">
        <f>IF(AND((ROW()-7)&gt;=$Q$5,(ROW()-6)&lt;=$Q$3),INDEX(LINEST(OFFSET(AF680,1-$Q$5,0,$Q$5,1),OFFSET(AG680,1-$Q$5,0,$Q$5,9),TRUE,TRUE),1,3),"")</f>
        <v/>
      </c>
      <c r="BG680" s="9">
        <f>IF(AND((ROW()-7)&gt;=$Q$5,(ROW()-6)&lt;=$Q$3),INDEX(LINEST(OFFSET(AF680,1-$Q$5,0,$Q$5,1),OFFSET(AG680,1-$Q$5,0,$Q$5,9),TRUE,TRUE),1,2),"")</f>
        <v/>
      </c>
      <c r="BH680" s="9">
        <f>IF(AND((ROW()-7)&gt;=$Q$5,(ROW()-6)&lt;=$Q$3),INDEX(LINEST(OFFSET(AF680,1-$Q$5,0,$Q$5,1),OFFSET(AG680,1-$Q$5,0,$Q$5,9),TRUE,TRUE),1,1),"")</f>
        <v/>
      </c>
      <c r="BI680" s="10">
        <f>IF(AND((ROW()-7)&gt;=$Q$5,(ROW()-6)&lt;=$Q$3),INDEX(LINEST(OFFSET(AF680,1-$Q$5,0,$Q$5,1),OFFSET(AG680,1-$Q$5,0,$Q$5,9),TRUE,TRUE),3,1),"")</f>
        <v/>
      </c>
      <c r="BL680" s="9">
        <f>IF(AND((ROW()-6)&lt;=$Q$3,ISNUMBER(AY679)),AY679/$Q$4+AZ679*AG680+BA679*AH680+BB679*AI680+BC679*AJ680+BD679*AK680+BE679*AL680+BF679*AM680+BG679*AN680+BH679*AO680,"")</f>
        <v/>
      </c>
      <c r="BM680">
        <f>IF(ISNUMBER(BL680),AVERAGE(OFFSET(AF679,1-$Q$5,0,$Q$5,1)),"")</f>
        <v/>
      </c>
      <c r="BN680">
        <f>IF(ISNUMBER(BL680),(AF680-BL680)^2,"")</f>
        <v/>
      </c>
      <c r="BO680">
        <f>IF(ISNUMBER(BL680),AF680^2,"")</f>
        <v/>
      </c>
      <c r="BP680">
        <f>IF(ISNUMBER(BL680),(AF680-BM680)^2,"")</f>
        <v/>
      </c>
    </row>
    <row r="681">
      <c r="O681">
        <f>IF($R681="","",IF($Q$1="Weekly",INT(($R681-2)/7),IF($Q$1="Quarterly",YEAR($R681)*4+ROUNDUP(MONTH($R681)/3),YEAR($R681)*12+MONTH($R681))))</f>
        <v/>
      </c>
      <c r="P681">
        <f>IF($R681="","",IF($R682="",1,IF($O681&lt;&gt;$O682,1,0)))</f>
        <v/>
      </c>
      <c r="Q681">
        <f>IF($P681=1,SUM($P$7:$P681),"")</f>
        <v/>
      </c>
      <c r="R681">
        <f>IF($A681="","",IF(ISNUMBER($A681),$A681,IFERROR(DATEVALUE($A681),NA())))</f>
        <v/>
      </c>
      <c r="S681" s="7">
        <f>IFERROR(INDEX($R$7:$R$60000,MATCH(ROW()-6,$Q$7:$Q$60000,0)),"")</f>
        <v/>
      </c>
      <c r="T681">
        <f>IFERROR(INDEX($B$7:$B$60000,MATCH(ROW()-6,$Q$7:$Q$60000,0))*1,"")</f>
        <v/>
      </c>
      <c r="U681">
        <f>IFERROR(INDEX($C$7:$C$60000,MATCH(ROW()-6,$Q$7:$Q$60000,0))*1,"")</f>
        <v/>
      </c>
      <c r="V681">
        <f>IFERROR(INDEX($D$7:$D$60000,MATCH(ROW()-6,$Q$7:$Q$60000,0))*1,"")</f>
        <v/>
      </c>
      <c r="W681">
        <f>IFERROR(INDEX($E$7:$E$60000,MATCH(ROW()-6,$Q$7:$Q$60000,0))*1,"")</f>
        <v/>
      </c>
      <c r="X681">
        <f>IFERROR(INDEX($F$7:$F$60000,MATCH(ROW()-6,$Q$7:$Q$60000,0))*1,"")</f>
        <v/>
      </c>
      <c r="Y681">
        <f>IFERROR(INDEX($G$7:$G$60000,MATCH(ROW()-6,$Q$7:$Q$60000,0))*1,"")</f>
        <v/>
      </c>
      <c r="Z681">
        <f>IFERROR(INDEX($H$7:$H$60000,MATCH(ROW()-6,$Q$7:$Q$60000,0))*1,"")</f>
        <v/>
      </c>
      <c r="AA681">
        <f>IFERROR(INDEX($I$7:$I$60000,MATCH(ROW()-6,$Q$7:$Q$60000,0))*1,"")</f>
        <v/>
      </c>
      <c r="AB681">
        <f>IFERROR(INDEX($J$7:$J$60000,MATCH(ROW()-6,$Q$7:$Q$60000,0))*1,"")</f>
        <v/>
      </c>
      <c r="AC681">
        <f>IFERROR(INDEX($K$7:$K$60000,MATCH(ROW()-6,$Q$7:$Q$60000,0))*1,"")</f>
        <v/>
      </c>
      <c r="AF681" s="9">
        <f>IF(OR($S681="",$S680=""),"",IF($B$5="diff",($T681-$T680),LN($T681/$T680)))</f>
        <v/>
      </c>
      <c r="AG681" s="9">
        <f>IF(OR($S681="",$S680=""),"",IF($C$5="diff",(U681-U680),LN(U681/U680)))</f>
        <v/>
      </c>
      <c r="AH681" s="9">
        <f>IF(OR($S681="",$S680=""),"",IF($D$5="diff",(V681-V680),LN(V681/V680)))</f>
        <v/>
      </c>
      <c r="AI681" s="9">
        <f>IF(OR($S681="",$S680=""),"",IF($E$5="diff",(W681-W680),LN(W681/W680)))</f>
        <v/>
      </c>
      <c r="AJ681" s="9">
        <f>IF(OR($S681="",$S680=""),"",IF($F$5="diff",(X681-X680),LN(X681/X680)))</f>
        <v/>
      </c>
      <c r="AK681" s="9">
        <f>IF(OR($S681="",$S680=""),"",IF($G$5="diff",(Y681-Y680),LN(Y681/Y680)))</f>
        <v/>
      </c>
      <c r="AL681" s="9">
        <f>IF(OR($S681="",$S680=""),"",IF($H$5="diff",(Z681-Z680),LN(Z681/Z680)))</f>
        <v/>
      </c>
      <c r="AM681" s="9">
        <f>IF(OR($S681="",$S680=""),"",IF($I$5="diff",(AA681-AA680),LN(AA681/AA680)))</f>
        <v/>
      </c>
      <c r="AN681" s="9">
        <f>IF(OR($S681="",$S680=""),"",IF($J$5="diff",(AB681-AB680),LN(AB681/AB680)))</f>
        <v/>
      </c>
      <c r="AO681" s="9">
        <f>IF(OR($S681="",$S680=""),"",IF($K$5="diff",(AC681-AC680),LN(AC681/AC680)))</f>
        <v/>
      </c>
      <c r="AR681" s="9">
        <f>IF($AF681="","",$AU$13+$AU$4*AG681+$AU$5*AH681+$AU$6*AI681+$AU$7*AJ681+$AU$8*AK681+$AU$9*AL681+$AU$10*AM681+$AU$11*AN681+$AU$12*AO681)</f>
        <v/>
      </c>
      <c r="AY681" s="10">
        <f>IF(AND((ROW()-7)&gt;=$Q$5,(ROW()-6)&lt;=$Q$3),INDEX(LINEST(OFFSET(AF681,1-$Q$5,0,$Q$5,1),OFFSET(AG681,1-$Q$5,0,$Q$5,9),TRUE,TRUE),1,10)*$Q$4,"")</f>
        <v/>
      </c>
      <c r="AZ681" s="9">
        <f>IF(AND((ROW()-7)&gt;=$Q$5,(ROW()-6)&lt;=$Q$3),INDEX(LINEST(OFFSET(AF681,1-$Q$5,0,$Q$5,1),OFFSET(AG681,1-$Q$5,0,$Q$5,9),TRUE,TRUE),1,9),"")</f>
        <v/>
      </c>
      <c r="BA681" s="9">
        <f>IF(AND((ROW()-7)&gt;=$Q$5,(ROW()-6)&lt;=$Q$3),INDEX(LINEST(OFFSET(AF681,1-$Q$5,0,$Q$5,1),OFFSET(AG681,1-$Q$5,0,$Q$5,9),TRUE,TRUE),1,8),"")</f>
        <v/>
      </c>
      <c r="BB681" s="9">
        <f>IF(AND((ROW()-7)&gt;=$Q$5,(ROW()-6)&lt;=$Q$3),INDEX(LINEST(OFFSET(AF681,1-$Q$5,0,$Q$5,1),OFFSET(AG681,1-$Q$5,0,$Q$5,9),TRUE,TRUE),1,7),"")</f>
        <v/>
      </c>
      <c r="BC681" s="9">
        <f>IF(AND((ROW()-7)&gt;=$Q$5,(ROW()-6)&lt;=$Q$3),INDEX(LINEST(OFFSET(AF681,1-$Q$5,0,$Q$5,1),OFFSET(AG681,1-$Q$5,0,$Q$5,9),TRUE,TRUE),1,6),"")</f>
        <v/>
      </c>
      <c r="BD681" s="9">
        <f>IF(AND((ROW()-7)&gt;=$Q$5,(ROW()-6)&lt;=$Q$3),INDEX(LINEST(OFFSET(AF681,1-$Q$5,0,$Q$5,1),OFFSET(AG681,1-$Q$5,0,$Q$5,9),TRUE,TRUE),1,5),"")</f>
        <v/>
      </c>
      <c r="BE681" s="9">
        <f>IF(AND((ROW()-7)&gt;=$Q$5,(ROW()-6)&lt;=$Q$3),INDEX(LINEST(OFFSET(AF681,1-$Q$5,0,$Q$5,1),OFFSET(AG681,1-$Q$5,0,$Q$5,9),TRUE,TRUE),1,4),"")</f>
        <v/>
      </c>
      <c r="BF681" s="9">
        <f>IF(AND((ROW()-7)&gt;=$Q$5,(ROW()-6)&lt;=$Q$3),INDEX(LINEST(OFFSET(AF681,1-$Q$5,0,$Q$5,1),OFFSET(AG681,1-$Q$5,0,$Q$5,9),TRUE,TRUE),1,3),"")</f>
        <v/>
      </c>
      <c r="BG681" s="9">
        <f>IF(AND((ROW()-7)&gt;=$Q$5,(ROW()-6)&lt;=$Q$3),INDEX(LINEST(OFFSET(AF681,1-$Q$5,0,$Q$5,1),OFFSET(AG681,1-$Q$5,0,$Q$5,9),TRUE,TRUE),1,2),"")</f>
        <v/>
      </c>
      <c r="BH681" s="9">
        <f>IF(AND((ROW()-7)&gt;=$Q$5,(ROW()-6)&lt;=$Q$3),INDEX(LINEST(OFFSET(AF681,1-$Q$5,0,$Q$5,1),OFFSET(AG681,1-$Q$5,0,$Q$5,9),TRUE,TRUE),1,1),"")</f>
        <v/>
      </c>
      <c r="BI681" s="10">
        <f>IF(AND((ROW()-7)&gt;=$Q$5,(ROW()-6)&lt;=$Q$3),INDEX(LINEST(OFFSET(AF681,1-$Q$5,0,$Q$5,1),OFFSET(AG681,1-$Q$5,0,$Q$5,9),TRUE,TRUE),3,1),"")</f>
        <v/>
      </c>
      <c r="BL681" s="9">
        <f>IF(AND((ROW()-6)&lt;=$Q$3,ISNUMBER(AY680)),AY680/$Q$4+AZ680*AG681+BA680*AH681+BB680*AI681+BC680*AJ681+BD680*AK681+BE680*AL681+BF680*AM681+BG680*AN681+BH680*AO681,"")</f>
        <v/>
      </c>
      <c r="BM681">
        <f>IF(ISNUMBER(BL681),AVERAGE(OFFSET(AF680,1-$Q$5,0,$Q$5,1)),"")</f>
        <v/>
      </c>
      <c r="BN681">
        <f>IF(ISNUMBER(BL681),(AF681-BL681)^2,"")</f>
        <v/>
      </c>
      <c r="BO681">
        <f>IF(ISNUMBER(BL681),AF681^2,"")</f>
        <v/>
      </c>
      <c r="BP681">
        <f>IF(ISNUMBER(BL681),(AF681-BM681)^2,"")</f>
        <v/>
      </c>
    </row>
    <row r="682">
      <c r="O682">
        <f>IF($R682="","",IF($Q$1="Weekly",INT(($R682-2)/7),IF($Q$1="Quarterly",YEAR($R682)*4+ROUNDUP(MONTH($R682)/3),YEAR($R682)*12+MONTH($R682))))</f>
        <v/>
      </c>
      <c r="P682">
        <f>IF($R682="","",IF($R683="",1,IF($O682&lt;&gt;$O683,1,0)))</f>
        <v/>
      </c>
      <c r="Q682">
        <f>IF($P682=1,SUM($P$7:$P682),"")</f>
        <v/>
      </c>
      <c r="R682">
        <f>IF($A682="","",IF(ISNUMBER($A682),$A682,IFERROR(DATEVALUE($A682),NA())))</f>
        <v/>
      </c>
      <c r="S682" s="7">
        <f>IFERROR(INDEX($R$7:$R$60000,MATCH(ROW()-6,$Q$7:$Q$60000,0)),"")</f>
        <v/>
      </c>
      <c r="T682">
        <f>IFERROR(INDEX($B$7:$B$60000,MATCH(ROW()-6,$Q$7:$Q$60000,0))*1,"")</f>
        <v/>
      </c>
      <c r="U682">
        <f>IFERROR(INDEX($C$7:$C$60000,MATCH(ROW()-6,$Q$7:$Q$60000,0))*1,"")</f>
        <v/>
      </c>
      <c r="V682">
        <f>IFERROR(INDEX($D$7:$D$60000,MATCH(ROW()-6,$Q$7:$Q$60000,0))*1,"")</f>
        <v/>
      </c>
      <c r="W682">
        <f>IFERROR(INDEX($E$7:$E$60000,MATCH(ROW()-6,$Q$7:$Q$60000,0))*1,"")</f>
        <v/>
      </c>
      <c r="X682">
        <f>IFERROR(INDEX($F$7:$F$60000,MATCH(ROW()-6,$Q$7:$Q$60000,0))*1,"")</f>
        <v/>
      </c>
      <c r="Y682">
        <f>IFERROR(INDEX($G$7:$G$60000,MATCH(ROW()-6,$Q$7:$Q$60000,0))*1,"")</f>
        <v/>
      </c>
      <c r="Z682">
        <f>IFERROR(INDEX($H$7:$H$60000,MATCH(ROW()-6,$Q$7:$Q$60000,0))*1,"")</f>
        <v/>
      </c>
      <c r="AA682">
        <f>IFERROR(INDEX($I$7:$I$60000,MATCH(ROW()-6,$Q$7:$Q$60000,0))*1,"")</f>
        <v/>
      </c>
      <c r="AB682">
        <f>IFERROR(INDEX($J$7:$J$60000,MATCH(ROW()-6,$Q$7:$Q$60000,0))*1,"")</f>
        <v/>
      </c>
      <c r="AC682">
        <f>IFERROR(INDEX($K$7:$K$60000,MATCH(ROW()-6,$Q$7:$Q$60000,0))*1,"")</f>
        <v/>
      </c>
      <c r="AF682" s="9">
        <f>IF(OR($S682="",$S681=""),"",IF($B$5="diff",($T682-$T681),LN($T682/$T681)))</f>
        <v/>
      </c>
      <c r="AG682" s="9">
        <f>IF(OR($S682="",$S681=""),"",IF($C$5="diff",(U682-U681),LN(U682/U681)))</f>
        <v/>
      </c>
      <c r="AH682" s="9">
        <f>IF(OR($S682="",$S681=""),"",IF($D$5="diff",(V682-V681),LN(V682/V681)))</f>
        <v/>
      </c>
      <c r="AI682" s="9">
        <f>IF(OR($S682="",$S681=""),"",IF($E$5="diff",(W682-W681),LN(W682/W681)))</f>
        <v/>
      </c>
      <c r="AJ682" s="9">
        <f>IF(OR($S682="",$S681=""),"",IF($F$5="diff",(X682-X681),LN(X682/X681)))</f>
        <v/>
      </c>
      <c r="AK682" s="9">
        <f>IF(OR($S682="",$S681=""),"",IF($G$5="diff",(Y682-Y681),LN(Y682/Y681)))</f>
        <v/>
      </c>
      <c r="AL682" s="9">
        <f>IF(OR($S682="",$S681=""),"",IF($H$5="diff",(Z682-Z681),LN(Z682/Z681)))</f>
        <v/>
      </c>
      <c r="AM682" s="9">
        <f>IF(OR($S682="",$S681=""),"",IF($I$5="diff",(AA682-AA681),LN(AA682/AA681)))</f>
        <v/>
      </c>
      <c r="AN682" s="9">
        <f>IF(OR($S682="",$S681=""),"",IF($J$5="diff",(AB682-AB681),LN(AB682/AB681)))</f>
        <v/>
      </c>
      <c r="AO682" s="9">
        <f>IF(OR($S682="",$S681=""),"",IF($K$5="diff",(AC682-AC681),LN(AC682/AC681)))</f>
        <v/>
      </c>
      <c r="AR682" s="9">
        <f>IF($AF682="","",$AU$13+$AU$4*AG682+$AU$5*AH682+$AU$6*AI682+$AU$7*AJ682+$AU$8*AK682+$AU$9*AL682+$AU$10*AM682+$AU$11*AN682+$AU$12*AO682)</f>
        <v/>
      </c>
      <c r="AY682" s="10">
        <f>IF(AND((ROW()-7)&gt;=$Q$5,(ROW()-6)&lt;=$Q$3),INDEX(LINEST(OFFSET(AF682,1-$Q$5,0,$Q$5,1),OFFSET(AG682,1-$Q$5,0,$Q$5,9),TRUE,TRUE),1,10)*$Q$4,"")</f>
        <v/>
      </c>
      <c r="AZ682" s="9">
        <f>IF(AND((ROW()-7)&gt;=$Q$5,(ROW()-6)&lt;=$Q$3),INDEX(LINEST(OFFSET(AF682,1-$Q$5,0,$Q$5,1),OFFSET(AG682,1-$Q$5,0,$Q$5,9),TRUE,TRUE),1,9),"")</f>
        <v/>
      </c>
      <c r="BA682" s="9">
        <f>IF(AND((ROW()-7)&gt;=$Q$5,(ROW()-6)&lt;=$Q$3),INDEX(LINEST(OFFSET(AF682,1-$Q$5,0,$Q$5,1),OFFSET(AG682,1-$Q$5,0,$Q$5,9),TRUE,TRUE),1,8),"")</f>
        <v/>
      </c>
      <c r="BB682" s="9">
        <f>IF(AND((ROW()-7)&gt;=$Q$5,(ROW()-6)&lt;=$Q$3),INDEX(LINEST(OFFSET(AF682,1-$Q$5,0,$Q$5,1),OFFSET(AG682,1-$Q$5,0,$Q$5,9),TRUE,TRUE),1,7),"")</f>
        <v/>
      </c>
      <c r="BC682" s="9">
        <f>IF(AND((ROW()-7)&gt;=$Q$5,(ROW()-6)&lt;=$Q$3),INDEX(LINEST(OFFSET(AF682,1-$Q$5,0,$Q$5,1),OFFSET(AG682,1-$Q$5,0,$Q$5,9),TRUE,TRUE),1,6),"")</f>
        <v/>
      </c>
      <c r="BD682" s="9">
        <f>IF(AND((ROW()-7)&gt;=$Q$5,(ROW()-6)&lt;=$Q$3),INDEX(LINEST(OFFSET(AF682,1-$Q$5,0,$Q$5,1),OFFSET(AG682,1-$Q$5,0,$Q$5,9),TRUE,TRUE),1,5),"")</f>
        <v/>
      </c>
      <c r="BE682" s="9">
        <f>IF(AND((ROW()-7)&gt;=$Q$5,(ROW()-6)&lt;=$Q$3),INDEX(LINEST(OFFSET(AF682,1-$Q$5,0,$Q$5,1),OFFSET(AG682,1-$Q$5,0,$Q$5,9),TRUE,TRUE),1,4),"")</f>
        <v/>
      </c>
      <c r="BF682" s="9">
        <f>IF(AND((ROW()-7)&gt;=$Q$5,(ROW()-6)&lt;=$Q$3),INDEX(LINEST(OFFSET(AF682,1-$Q$5,0,$Q$5,1),OFFSET(AG682,1-$Q$5,0,$Q$5,9),TRUE,TRUE),1,3),"")</f>
        <v/>
      </c>
      <c r="BG682" s="9">
        <f>IF(AND((ROW()-7)&gt;=$Q$5,(ROW()-6)&lt;=$Q$3),INDEX(LINEST(OFFSET(AF682,1-$Q$5,0,$Q$5,1),OFFSET(AG682,1-$Q$5,0,$Q$5,9),TRUE,TRUE),1,2),"")</f>
        <v/>
      </c>
      <c r="BH682" s="9">
        <f>IF(AND((ROW()-7)&gt;=$Q$5,(ROW()-6)&lt;=$Q$3),INDEX(LINEST(OFFSET(AF682,1-$Q$5,0,$Q$5,1),OFFSET(AG682,1-$Q$5,0,$Q$5,9),TRUE,TRUE),1,1),"")</f>
        <v/>
      </c>
      <c r="BI682" s="10">
        <f>IF(AND((ROW()-7)&gt;=$Q$5,(ROW()-6)&lt;=$Q$3),INDEX(LINEST(OFFSET(AF682,1-$Q$5,0,$Q$5,1),OFFSET(AG682,1-$Q$5,0,$Q$5,9),TRUE,TRUE),3,1),"")</f>
        <v/>
      </c>
      <c r="BL682" s="9">
        <f>IF(AND((ROW()-6)&lt;=$Q$3,ISNUMBER(AY681)),AY681/$Q$4+AZ681*AG682+BA681*AH682+BB681*AI682+BC681*AJ682+BD681*AK682+BE681*AL682+BF681*AM682+BG681*AN682+BH681*AO682,"")</f>
        <v/>
      </c>
      <c r="BM682">
        <f>IF(ISNUMBER(BL682),AVERAGE(OFFSET(AF681,1-$Q$5,0,$Q$5,1)),"")</f>
        <v/>
      </c>
      <c r="BN682">
        <f>IF(ISNUMBER(BL682),(AF682-BL682)^2,"")</f>
        <v/>
      </c>
      <c r="BO682">
        <f>IF(ISNUMBER(BL682),AF682^2,"")</f>
        <v/>
      </c>
      <c r="BP682">
        <f>IF(ISNUMBER(BL682),(AF682-BM682)^2,"")</f>
        <v/>
      </c>
    </row>
    <row r="683">
      <c r="O683">
        <f>IF($R683="","",IF($Q$1="Weekly",INT(($R683-2)/7),IF($Q$1="Quarterly",YEAR($R683)*4+ROUNDUP(MONTH($R683)/3),YEAR($R683)*12+MONTH($R683))))</f>
        <v/>
      </c>
      <c r="P683">
        <f>IF($R683="","",IF($R684="",1,IF($O683&lt;&gt;$O684,1,0)))</f>
        <v/>
      </c>
      <c r="Q683">
        <f>IF($P683=1,SUM($P$7:$P683),"")</f>
        <v/>
      </c>
      <c r="R683">
        <f>IF($A683="","",IF(ISNUMBER($A683),$A683,IFERROR(DATEVALUE($A683),NA())))</f>
        <v/>
      </c>
      <c r="S683" s="7">
        <f>IFERROR(INDEX($R$7:$R$60000,MATCH(ROW()-6,$Q$7:$Q$60000,0)),"")</f>
        <v/>
      </c>
      <c r="T683">
        <f>IFERROR(INDEX($B$7:$B$60000,MATCH(ROW()-6,$Q$7:$Q$60000,0))*1,"")</f>
        <v/>
      </c>
      <c r="U683">
        <f>IFERROR(INDEX($C$7:$C$60000,MATCH(ROW()-6,$Q$7:$Q$60000,0))*1,"")</f>
        <v/>
      </c>
      <c r="V683">
        <f>IFERROR(INDEX($D$7:$D$60000,MATCH(ROW()-6,$Q$7:$Q$60000,0))*1,"")</f>
        <v/>
      </c>
      <c r="W683">
        <f>IFERROR(INDEX($E$7:$E$60000,MATCH(ROW()-6,$Q$7:$Q$60000,0))*1,"")</f>
        <v/>
      </c>
      <c r="X683">
        <f>IFERROR(INDEX($F$7:$F$60000,MATCH(ROW()-6,$Q$7:$Q$60000,0))*1,"")</f>
        <v/>
      </c>
      <c r="Y683">
        <f>IFERROR(INDEX($G$7:$G$60000,MATCH(ROW()-6,$Q$7:$Q$60000,0))*1,"")</f>
        <v/>
      </c>
      <c r="Z683">
        <f>IFERROR(INDEX($H$7:$H$60000,MATCH(ROW()-6,$Q$7:$Q$60000,0))*1,"")</f>
        <v/>
      </c>
      <c r="AA683">
        <f>IFERROR(INDEX($I$7:$I$60000,MATCH(ROW()-6,$Q$7:$Q$60000,0))*1,"")</f>
        <v/>
      </c>
      <c r="AB683">
        <f>IFERROR(INDEX($J$7:$J$60000,MATCH(ROW()-6,$Q$7:$Q$60000,0))*1,"")</f>
        <v/>
      </c>
      <c r="AC683">
        <f>IFERROR(INDEX($K$7:$K$60000,MATCH(ROW()-6,$Q$7:$Q$60000,0))*1,"")</f>
        <v/>
      </c>
      <c r="AF683" s="9">
        <f>IF(OR($S683="",$S682=""),"",IF($B$5="diff",($T683-$T682),LN($T683/$T682)))</f>
        <v/>
      </c>
      <c r="AG683" s="9">
        <f>IF(OR($S683="",$S682=""),"",IF($C$5="diff",(U683-U682),LN(U683/U682)))</f>
        <v/>
      </c>
      <c r="AH683" s="9">
        <f>IF(OR($S683="",$S682=""),"",IF($D$5="diff",(V683-V682),LN(V683/V682)))</f>
        <v/>
      </c>
      <c r="AI683" s="9">
        <f>IF(OR($S683="",$S682=""),"",IF($E$5="diff",(W683-W682),LN(W683/W682)))</f>
        <v/>
      </c>
      <c r="AJ683" s="9">
        <f>IF(OR($S683="",$S682=""),"",IF($F$5="diff",(X683-X682),LN(X683/X682)))</f>
        <v/>
      </c>
      <c r="AK683" s="9">
        <f>IF(OR($S683="",$S682=""),"",IF($G$5="diff",(Y683-Y682),LN(Y683/Y682)))</f>
        <v/>
      </c>
      <c r="AL683" s="9">
        <f>IF(OR($S683="",$S682=""),"",IF($H$5="diff",(Z683-Z682),LN(Z683/Z682)))</f>
        <v/>
      </c>
      <c r="AM683" s="9">
        <f>IF(OR($S683="",$S682=""),"",IF($I$5="diff",(AA683-AA682),LN(AA683/AA682)))</f>
        <v/>
      </c>
      <c r="AN683" s="9">
        <f>IF(OR($S683="",$S682=""),"",IF($J$5="diff",(AB683-AB682),LN(AB683/AB682)))</f>
        <v/>
      </c>
      <c r="AO683" s="9">
        <f>IF(OR($S683="",$S682=""),"",IF($K$5="diff",(AC683-AC682),LN(AC683/AC682)))</f>
        <v/>
      </c>
      <c r="AR683" s="9">
        <f>IF($AF683="","",$AU$13+$AU$4*AG683+$AU$5*AH683+$AU$6*AI683+$AU$7*AJ683+$AU$8*AK683+$AU$9*AL683+$AU$10*AM683+$AU$11*AN683+$AU$12*AO683)</f>
        <v/>
      </c>
      <c r="AY683" s="10">
        <f>IF(AND((ROW()-7)&gt;=$Q$5,(ROW()-6)&lt;=$Q$3),INDEX(LINEST(OFFSET(AF683,1-$Q$5,0,$Q$5,1),OFFSET(AG683,1-$Q$5,0,$Q$5,9),TRUE,TRUE),1,10)*$Q$4,"")</f>
        <v/>
      </c>
      <c r="AZ683" s="9">
        <f>IF(AND((ROW()-7)&gt;=$Q$5,(ROW()-6)&lt;=$Q$3),INDEX(LINEST(OFFSET(AF683,1-$Q$5,0,$Q$5,1),OFFSET(AG683,1-$Q$5,0,$Q$5,9),TRUE,TRUE),1,9),"")</f>
        <v/>
      </c>
      <c r="BA683" s="9">
        <f>IF(AND((ROW()-7)&gt;=$Q$5,(ROW()-6)&lt;=$Q$3),INDEX(LINEST(OFFSET(AF683,1-$Q$5,0,$Q$5,1),OFFSET(AG683,1-$Q$5,0,$Q$5,9),TRUE,TRUE),1,8),"")</f>
        <v/>
      </c>
      <c r="BB683" s="9">
        <f>IF(AND((ROW()-7)&gt;=$Q$5,(ROW()-6)&lt;=$Q$3),INDEX(LINEST(OFFSET(AF683,1-$Q$5,0,$Q$5,1),OFFSET(AG683,1-$Q$5,0,$Q$5,9),TRUE,TRUE),1,7),"")</f>
        <v/>
      </c>
      <c r="BC683" s="9">
        <f>IF(AND((ROW()-7)&gt;=$Q$5,(ROW()-6)&lt;=$Q$3),INDEX(LINEST(OFFSET(AF683,1-$Q$5,0,$Q$5,1),OFFSET(AG683,1-$Q$5,0,$Q$5,9),TRUE,TRUE),1,6),"")</f>
        <v/>
      </c>
      <c r="BD683" s="9">
        <f>IF(AND((ROW()-7)&gt;=$Q$5,(ROW()-6)&lt;=$Q$3),INDEX(LINEST(OFFSET(AF683,1-$Q$5,0,$Q$5,1),OFFSET(AG683,1-$Q$5,0,$Q$5,9),TRUE,TRUE),1,5),"")</f>
        <v/>
      </c>
      <c r="BE683" s="9">
        <f>IF(AND((ROW()-7)&gt;=$Q$5,(ROW()-6)&lt;=$Q$3),INDEX(LINEST(OFFSET(AF683,1-$Q$5,0,$Q$5,1),OFFSET(AG683,1-$Q$5,0,$Q$5,9),TRUE,TRUE),1,4),"")</f>
        <v/>
      </c>
      <c r="BF683" s="9">
        <f>IF(AND((ROW()-7)&gt;=$Q$5,(ROW()-6)&lt;=$Q$3),INDEX(LINEST(OFFSET(AF683,1-$Q$5,0,$Q$5,1),OFFSET(AG683,1-$Q$5,0,$Q$5,9),TRUE,TRUE),1,3),"")</f>
        <v/>
      </c>
      <c r="BG683" s="9">
        <f>IF(AND((ROW()-7)&gt;=$Q$5,(ROW()-6)&lt;=$Q$3),INDEX(LINEST(OFFSET(AF683,1-$Q$5,0,$Q$5,1),OFFSET(AG683,1-$Q$5,0,$Q$5,9),TRUE,TRUE),1,2),"")</f>
        <v/>
      </c>
      <c r="BH683" s="9">
        <f>IF(AND((ROW()-7)&gt;=$Q$5,(ROW()-6)&lt;=$Q$3),INDEX(LINEST(OFFSET(AF683,1-$Q$5,0,$Q$5,1),OFFSET(AG683,1-$Q$5,0,$Q$5,9),TRUE,TRUE),1,1),"")</f>
        <v/>
      </c>
      <c r="BI683" s="10">
        <f>IF(AND((ROW()-7)&gt;=$Q$5,(ROW()-6)&lt;=$Q$3),INDEX(LINEST(OFFSET(AF683,1-$Q$5,0,$Q$5,1),OFFSET(AG683,1-$Q$5,0,$Q$5,9),TRUE,TRUE),3,1),"")</f>
        <v/>
      </c>
      <c r="BL683" s="9">
        <f>IF(AND((ROW()-6)&lt;=$Q$3,ISNUMBER(AY682)),AY682/$Q$4+AZ682*AG683+BA682*AH683+BB682*AI683+BC682*AJ683+BD682*AK683+BE682*AL683+BF682*AM683+BG682*AN683+BH682*AO683,"")</f>
        <v/>
      </c>
      <c r="BM683">
        <f>IF(ISNUMBER(BL683),AVERAGE(OFFSET(AF682,1-$Q$5,0,$Q$5,1)),"")</f>
        <v/>
      </c>
      <c r="BN683">
        <f>IF(ISNUMBER(BL683),(AF683-BL683)^2,"")</f>
        <v/>
      </c>
      <c r="BO683">
        <f>IF(ISNUMBER(BL683),AF683^2,"")</f>
        <v/>
      </c>
      <c r="BP683">
        <f>IF(ISNUMBER(BL683),(AF683-BM683)^2,"")</f>
        <v/>
      </c>
    </row>
    <row r="684">
      <c r="O684">
        <f>IF($R684="","",IF($Q$1="Weekly",INT(($R684-2)/7),IF($Q$1="Quarterly",YEAR($R684)*4+ROUNDUP(MONTH($R684)/3),YEAR($R684)*12+MONTH($R684))))</f>
        <v/>
      </c>
      <c r="P684">
        <f>IF($R684="","",IF($R685="",1,IF($O684&lt;&gt;$O685,1,0)))</f>
        <v/>
      </c>
      <c r="Q684">
        <f>IF($P684=1,SUM($P$7:$P684),"")</f>
        <v/>
      </c>
      <c r="R684">
        <f>IF($A684="","",IF(ISNUMBER($A684),$A684,IFERROR(DATEVALUE($A684),NA())))</f>
        <v/>
      </c>
      <c r="S684" s="7">
        <f>IFERROR(INDEX($R$7:$R$60000,MATCH(ROW()-6,$Q$7:$Q$60000,0)),"")</f>
        <v/>
      </c>
      <c r="T684">
        <f>IFERROR(INDEX($B$7:$B$60000,MATCH(ROW()-6,$Q$7:$Q$60000,0))*1,"")</f>
        <v/>
      </c>
      <c r="U684">
        <f>IFERROR(INDEX($C$7:$C$60000,MATCH(ROW()-6,$Q$7:$Q$60000,0))*1,"")</f>
        <v/>
      </c>
      <c r="V684">
        <f>IFERROR(INDEX($D$7:$D$60000,MATCH(ROW()-6,$Q$7:$Q$60000,0))*1,"")</f>
        <v/>
      </c>
      <c r="W684">
        <f>IFERROR(INDEX($E$7:$E$60000,MATCH(ROW()-6,$Q$7:$Q$60000,0))*1,"")</f>
        <v/>
      </c>
      <c r="X684">
        <f>IFERROR(INDEX($F$7:$F$60000,MATCH(ROW()-6,$Q$7:$Q$60000,0))*1,"")</f>
        <v/>
      </c>
      <c r="Y684">
        <f>IFERROR(INDEX($G$7:$G$60000,MATCH(ROW()-6,$Q$7:$Q$60000,0))*1,"")</f>
        <v/>
      </c>
      <c r="Z684">
        <f>IFERROR(INDEX($H$7:$H$60000,MATCH(ROW()-6,$Q$7:$Q$60000,0))*1,"")</f>
        <v/>
      </c>
      <c r="AA684">
        <f>IFERROR(INDEX($I$7:$I$60000,MATCH(ROW()-6,$Q$7:$Q$60000,0))*1,"")</f>
        <v/>
      </c>
      <c r="AB684">
        <f>IFERROR(INDEX($J$7:$J$60000,MATCH(ROW()-6,$Q$7:$Q$60000,0))*1,"")</f>
        <v/>
      </c>
      <c r="AC684">
        <f>IFERROR(INDEX($K$7:$K$60000,MATCH(ROW()-6,$Q$7:$Q$60000,0))*1,"")</f>
        <v/>
      </c>
      <c r="AF684" s="9">
        <f>IF(OR($S684="",$S683=""),"",IF($B$5="diff",($T684-$T683),LN($T684/$T683)))</f>
        <v/>
      </c>
      <c r="AG684" s="9">
        <f>IF(OR($S684="",$S683=""),"",IF($C$5="diff",(U684-U683),LN(U684/U683)))</f>
        <v/>
      </c>
      <c r="AH684" s="9">
        <f>IF(OR($S684="",$S683=""),"",IF($D$5="diff",(V684-V683),LN(V684/V683)))</f>
        <v/>
      </c>
      <c r="AI684" s="9">
        <f>IF(OR($S684="",$S683=""),"",IF($E$5="diff",(W684-W683),LN(W684/W683)))</f>
        <v/>
      </c>
      <c r="AJ684" s="9">
        <f>IF(OR($S684="",$S683=""),"",IF($F$5="diff",(X684-X683),LN(X684/X683)))</f>
        <v/>
      </c>
      <c r="AK684" s="9">
        <f>IF(OR($S684="",$S683=""),"",IF($G$5="diff",(Y684-Y683),LN(Y684/Y683)))</f>
        <v/>
      </c>
      <c r="AL684" s="9">
        <f>IF(OR($S684="",$S683=""),"",IF($H$5="diff",(Z684-Z683),LN(Z684/Z683)))</f>
        <v/>
      </c>
      <c r="AM684" s="9">
        <f>IF(OR($S684="",$S683=""),"",IF($I$5="diff",(AA684-AA683),LN(AA684/AA683)))</f>
        <v/>
      </c>
      <c r="AN684" s="9">
        <f>IF(OR($S684="",$S683=""),"",IF($J$5="diff",(AB684-AB683),LN(AB684/AB683)))</f>
        <v/>
      </c>
      <c r="AO684" s="9">
        <f>IF(OR($S684="",$S683=""),"",IF($K$5="diff",(AC684-AC683),LN(AC684/AC683)))</f>
        <v/>
      </c>
      <c r="AR684" s="9">
        <f>IF($AF684="","",$AU$13+$AU$4*AG684+$AU$5*AH684+$AU$6*AI684+$AU$7*AJ684+$AU$8*AK684+$AU$9*AL684+$AU$10*AM684+$AU$11*AN684+$AU$12*AO684)</f>
        <v/>
      </c>
      <c r="AY684" s="10">
        <f>IF(AND((ROW()-7)&gt;=$Q$5,(ROW()-6)&lt;=$Q$3),INDEX(LINEST(OFFSET(AF684,1-$Q$5,0,$Q$5,1),OFFSET(AG684,1-$Q$5,0,$Q$5,9),TRUE,TRUE),1,10)*$Q$4,"")</f>
        <v/>
      </c>
      <c r="AZ684" s="9">
        <f>IF(AND((ROW()-7)&gt;=$Q$5,(ROW()-6)&lt;=$Q$3),INDEX(LINEST(OFFSET(AF684,1-$Q$5,0,$Q$5,1),OFFSET(AG684,1-$Q$5,0,$Q$5,9),TRUE,TRUE),1,9),"")</f>
        <v/>
      </c>
      <c r="BA684" s="9">
        <f>IF(AND((ROW()-7)&gt;=$Q$5,(ROW()-6)&lt;=$Q$3),INDEX(LINEST(OFFSET(AF684,1-$Q$5,0,$Q$5,1),OFFSET(AG684,1-$Q$5,0,$Q$5,9),TRUE,TRUE),1,8),"")</f>
        <v/>
      </c>
      <c r="BB684" s="9">
        <f>IF(AND((ROW()-7)&gt;=$Q$5,(ROW()-6)&lt;=$Q$3),INDEX(LINEST(OFFSET(AF684,1-$Q$5,0,$Q$5,1),OFFSET(AG684,1-$Q$5,0,$Q$5,9),TRUE,TRUE),1,7),"")</f>
        <v/>
      </c>
      <c r="BC684" s="9">
        <f>IF(AND((ROW()-7)&gt;=$Q$5,(ROW()-6)&lt;=$Q$3),INDEX(LINEST(OFFSET(AF684,1-$Q$5,0,$Q$5,1),OFFSET(AG684,1-$Q$5,0,$Q$5,9),TRUE,TRUE),1,6),"")</f>
        <v/>
      </c>
      <c r="BD684" s="9">
        <f>IF(AND((ROW()-7)&gt;=$Q$5,(ROW()-6)&lt;=$Q$3),INDEX(LINEST(OFFSET(AF684,1-$Q$5,0,$Q$5,1),OFFSET(AG684,1-$Q$5,0,$Q$5,9),TRUE,TRUE),1,5),"")</f>
        <v/>
      </c>
      <c r="BE684" s="9">
        <f>IF(AND((ROW()-7)&gt;=$Q$5,(ROW()-6)&lt;=$Q$3),INDEX(LINEST(OFFSET(AF684,1-$Q$5,0,$Q$5,1),OFFSET(AG684,1-$Q$5,0,$Q$5,9),TRUE,TRUE),1,4),"")</f>
        <v/>
      </c>
      <c r="BF684" s="9">
        <f>IF(AND((ROW()-7)&gt;=$Q$5,(ROW()-6)&lt;=$Q$3),INDEX(LINEST(OFFSET(AF684,1-$Q$5,0,$Q$5,1),OFFSET(AG684,1-$Q$5,0,$Q$5,9),TRUE,TRUE),1,3),"")</f>
        <v/>
      </c>
      <c r="BG684" s="9">
        <f>IF(AND((ROW()-7)&gt;=$Q$5,(ROW()-6)&lt;=$Q$3),INDEX(LINEST(OFFSET(AF684,1-$Q$5,0,$Q$5,1),OFFSET(AG684,1-$Q$5,0,$Q$5,9),TRUE,TRUE),1,2),"")</f>
        <v/>
      </c>
      <c r="BH684" s="9">
        <f>IF(AND((ROW()-7)&gt;=$Q$5,(ROW()-6)&lt;=$Q$3),INDEX(LINEST(OFFSET(AF684,1-$Q$5,0,$Q$5,1),OFFSET(AG684,1-$Q$5,0,$Q$5,9),TRUE,TRUE),1,1),"")</f>
        <v/>
      </c>
      <c r="BI684" s="10">
        <f>IF(AND((ROW()-7)&gt;=$Q$5,(ROW()-6)&lt;=$Q$3),INDEX(LINEST(OFFSET(AF684,1-$Q$5,0,$Q$5,1),OFFSET(AG684,1-$Q$5,0,$Q$5,9),TRUE,TRUE),3,1),"")</f>
        <v/>
      </c>
      <c r="BL684" s="9">
        <f>IF(AND((ROW()-6)&lt;=$Q$3,ISNUMBER(AY683)),AY683/$Q$4+AZ683*AG684+BA683*AH684+BB683*AI684+BC683*AJ684+BD683*AK684+BE683*AL684+BF683*AM684+BG683*AN684+BH683*AO684,"")</f>
        <v/>
      </c>
      <c r="BM684">
        <f>IF(ISNUMBER(BL684),AVERAGE(OFFSET(AF683,1-$Q$5,0,$Q$5,1)),"")</f>
        <v/>
      </c>
      <c r="BN684">
        <f>IF(ISNUMBER(BL684),(AF684-BL684)^2,"")</f>
        <v/>
      </c>
      <c r="BO684">
        <f>IF(ISNUMBER(BL684),AF684^2,"")</f>
        <v/>
      </c>
      <c r="BP684">
        <f>IF(ISNUMBER(BL684),(AF684-BM684)^2,"")</f>
        <v/>
      </c>
    </row>
    <row r="685">
      <c r="O685">
        <f>IF($R685="","",IF($Q$1="Weekly",INT(($R685-2)/7),IF($Q$1="Quarterly",YEAR($R685)*4+ROUNDUP(MONTH($R685)/3),YEAR($R685)*12+MONTH($R685))))</f>
        <v/>
      </c>
      <c r="P685">
        <f>IF($R685="","",IF($R686="",1,IF($O685&lt;&gt;$O686,1,0)))</f>
        <v/>
      </c>
      <c r="Q685">
        <f>IF($P685=1,SUM($P$7:$P685),"")</f>
        <v/>
      </c>
      <c r="R685">
        <f>IF($A685="","",IF(ISNUMBER($A685),$A685,IFERROR(DATEVALUE($A685),NA())))</f>
        <v/>
      </c>
      <c r="S685" s="7">
        <f>IFERROR(INDEX($R$7:$R$60000,MATCH(ROW()-6,$Q$7:$Q$60000,0)),"")</f>
        <v/>
      </c>
      <c r="T685">
        <f>IFERROR(INDEX($B$7:$B$60000,MATCH(ROW()-6,$Q$7:$Q$60000,0))*1,"")</f>
        <v/>
      </c>
      <c r="U685">
        <f>IFERROR(INDEX($C$7:$C$60000,MATCH(ROW()-6,$Q$7:$Q$60000,0))*1,"")</f>
        <v/>
      </c>
      <c r="V685">
        <f>IFERROR(INDEX($D$7:$D$60000,MATCH(ROW()-6,$Q$7:$Q$60000,0))*1,"")</f>
        <v/>
      </c>
      <c r="W685">
        <f>IFERROR(INDEX($E$7:$E$60000,MATCH(ROW()-6,$Q$7:$Q$60000,0))*1,"")</f>
        <v/>
      </c>
      <c r="X685">
        <f>IFERROR(INDEX($F$7:$F$60000,MATCH(ROW()-6,$Q$7:$Q$60000,0))*1,"")</f>
        <v/>
      </c>
      <c r="Y685">
        <f>IFERROR(INDEX($G$7:$G$60000,MATCH(ROW()-6,$Q$7:$Q$60000,0))*1,"")</f>
        <v/>
      </c>
      <c r="Z685">
        <f>IFERROR(INDEX($H$7:$H$60000,MATCH(ROW()-6,$Q$7:$Q$60000,0))*1,"")</f>
        <v/>
      </c>
      <c r="AA685">
        <f>IFERROR(INDEX($I$7:$I$60000,MATCH(ROW()-6,$Q$7:$Q$60000,0))*1,"")</f>
        <v/>
      </c>
      <c r="AB685">
        <f>IFERROR(INDEX($J$7:$J$60000,MATCH(ROW()-6,$Q$7:$Q$60000,0))*1,"")</f>
        <v/>
      </c>
      <c r="AC685">
        <f>IFERROR(INDEX($K$7:$K$60000,MATCH(ROW()-6,$Q$7:$Q$60000,0))*1,"")</f>
        <v/>
      </c>
      <c r="AF685" s="9">
        <f>IF(OR($S685="",$S684=""),"",IF($B$5="diff",($T685-$T684),LN($T685/$T684)))</f>
        <v/>
      </c>
      <c r="AG685" s="9">
        <f>IF(OR($S685="",$S684=""),"",IF($C$5="diff",(U685-U684),LN(U685/U684)))</f>
        <v/>
      </c>
      <c r="AH685" s="9">
        <f>IF(OR($S685="",$S684=""),"",IF($D$5="diff",(V685-V684),LN(V685/V684)))</f>
        <v/>
      </c>
      <c r="AI685" s="9">
        <f>IF(OR($S685="",$S684=""),"",IF($E$5="diff",(W685-W684),LN(W685/W684)))</f>
        <v/>
      </c>
      <c r="AJ685" s="9">
        <f>IF(OR($S685="",$S684=""),"",IF($F$5="diff",(X685-X684),LN(X685/X684)))</f>
        <v/>
      </c>
      <c r="AK685" s="9">
        <f>IF(OR($S685="",$S684=""),"",IF($G$5="diff",(Y685-Y684),LN(Y685/Y684)))</f>
        <v/>
      </c>
      <c r="AL685" s="9">
        <f>IF(OR($S685="",$S684=""),"",IF($H$5="diff",(Z685-Z684),LN(Z685/Z684)))</f>
        <v/>
      </c>
      <c r="AM685" s="9">
        <f>IF(OR($S685="",$S684=""),"",IF($I$5="diff",(AA685-AA684),LN(AA685/AA684)))</f>
        <v/>
      </c>
      <c r="AN685" s="9">
        <f>IF(OR($S685="",$S684=""),"",IF($J$5="diff",(AB685-AB684),LN(AB685/AB684)))</f>
        <v/>
      </c>
      <c r="AO685" s="9">
        <f>IF(OR($S685="",$S684=""),"",IF($K$5="diff",(AC685-AC684),LN(AC685/AC684)))</f>
        <v/>
      </c>
      <c r="AR685" s="9">
        <f>IF($AF685="","",$AU$13+$AU$4*AG685+$AU$5*AH685+$AU$6*AI685+$AU$7*AJ685+$AU$8*AK685+$AU$9*AL685+$AU$10*AM685+$AU$11*AN685+$AU$12*AO685)</f>
        <v/>
      </c>
      <c r="AY685" s="10">
        <f>IF(AND((ROW()-7)&gt;=$Q$5,(ROW()-6)&lt;=$Q$3),INDEX(LINEST(OFFSET(AF685,1-$Q$5,0,$Q$5,1),OFFSET(AG685,1-$Q$5,0,$Q$5,9),TRUE,TRUE),1,10)*$Q$4,"")</f>
        <v/>
      </c>
      <c r="AZ685" s="9">
        <f>IF(AND((ROW()-7)&gt;=$Q$5,(ROW()-6)&lt;=$Q$3),INDEX(LINEST(OFFSET(AF685,1-$Q$5,0,$Q$5,1),OFFSET(AG685,1-$Q$5,0,$Q$5,9),TRUE,TRUE),1,9),"")</f>
        <v/>
      </c>
      <c r="BA685" s="9">
        <f>IF(AND((ROW()-7)&gt;=$Q$5,(ROW()-6)&lt;=$Q$3),INDEX(LINEST(OFFSET(AF685,1-$Q$5,0,$Q$5,1),OFFSET(AG685,1-$Q$5,0,$Q$5,9),TRUE,TRUE),1,8),"")</f>
        <v/>
      </c>
      <c r="BB685" s="9">
        <f>IF(AND((ROW()-7)&gt;=$Q$5,(ROW()-6)&lt;=$Q$3),INDEX(LINEST(OFFSET(AF685,1-$Q$5,0,$Q$5,1),OFFSET(AG685,1-$Q$5,0,$Q$5,9),TRUE,TRUE),1,7),"")</f>
        <v/>
      </c>
      <c r="BC685" s="9">
        <f>IF(AND((ROW()-7)&gt;=$Q$5,(ROW()-6)&lt;=$Q$3),INDEX(LINEST(OFFSET(AF685,1-$Q$5,0,$Q$5,1),OFFSET(AG685,1-$Q$5,0,$Q$5,9),TRUE,TRUE),1,6),"")</f>
        <v/>
      </c>
      <c r="BD685" s="9">
        <f>IF(AND((ROW()-7)&gt;=$Q$5,(ROW()-6)&lt;=$Q$3),INDEX(LINEST(OFFSET(AF685,1-$Q$5,0,$Q$5,1),OFFSET(AG685,1-$Q$5,0,$Q$5,9),TRUE,TRUE),1,5),"")</f>
        <v/>
      </c>
      <c r="BE685" s="9">
        <f>IF(AND((ROW()-7)&gt;=$Q$5,(ROW()-6)&lt;=$Q$3),INDEX(LINEST(OFFSET(AF685,1-$Q$5,0,$Q$5,1),OFFSET(AG685,1-$Q$5,0,$Q$5,9),TRUE,TRUE),1,4),"")</f>
        <v/>
      </c>
      <c r="BF685" s="9">
        <f>IF(AND((ROW()-7)&gt;=$Q$5,(ROW()-6)&lt;=$Q$3),INDEX(LINEST(OFFSET(AF685,1-$Q$5,0,$Q$5,1),OFFSET(AG685,1-$Q$5,0,$Q$5,9),TRUE,TRUE),1,3),"")</f>
        <v/>
      </c>
      <c r="BG685" s="9">
        <f>IF(AND((ROW()-7)&gt;=$Q$5,(ROW()-6)&lt;=$Q$3),INDEX(LINEST(OFFSET(AF685,1-$Q$5,0,$Q$5,1),OFFSET(AG685,1-$Q$5,0,$Q$5,9),TRUE,TRUE),1,2),"")</f>
        <v/>
      </c>
      <c r="BH685" s="9">
        <f>IF(AND((ROW()-7)&gt;=$Q$5,(ROW()-6)&lt;=$Q$3),INDEX(LINEST(OFFSET(AF685,1-$Q$5,0,$Q$5,1),OFFSET(AG685,1-$Q$5,0,$Q$5,9),TRUE,TRUE),1,1),"")</f>
        <v/>
      </c>
      <c r="BI685" s="10">
        <f>IF(AND((ROW()-7)&gt;=$Q$5,(ROW()-6)&lt;=$Q$3),INDEX(LINEST(OFFSET(AF685,1-$Q$5,0,$Q$5,1),OFFSET(AG685,1-$Q$5,0,$Q$5,9),TRUE,TRUE),3,1),"")</f>
        <v/>
      </c>
      <c r="BL685" s="9">
        <f>IF(AND((ROW()-6)&lt;=$Q$3,ISNUMBER(AY684)),AY684/$Q$4+AZ684*AG685+BA684*AH685+BB684*AI685+BC684*AJ685+BD684*AK685+BE684*AL685+BF684*AM685+BG684*AN685+BH684*AO685,"")</f>
        <v/>
      </c>
      <c r="BM685">
        <f>IF(ISNUMBER(BL685),AVERAGE(OFFSET(AF684,1-$Q$5,0,$Q$5,1)),"")</f>
        <v/>
      </c>
      <c r="BN685">
        <f>IF(ISNUMBER(BL685),(AF685-BL685)^2,"")</f>
        <v/>
      </c>
      <c r="BO685">
        <f>IF(ISNUMBER(BL685),AF685^2,"")</f>
        <v/>
      </c>
      <c r="BP685">
        <f>IF(ISNUMBER(BL685),(AF685-BM685)^2,"")</f>
        <v/>
      </c>
    </row>
    <row r="686">
      <c r="O686">
        <f>IF($R686="","",IF($Q$1="Weekly",INT(($R686-2)/7),IF($Q$1="Quarterly",YEAR($R686)*4+ROUNDUP(MONTH($R686)/3),YEAR($R686)*12+MONTH($R686))))</f>
        <v/>
      </c>
      <c r="P686">
        <f>IF($R686="","",IF($R687="",1,IF($O686&lt;&gt;$O687,1,0)))</f>
        <v/>
      </c>
      <c r="Q686">
        <f>IF($P686=1,SUM($P$7:$P686),"")</f>
        <v/>
      </c>
      <c r="R686">
        <f>IF($A686="","",IF(ISNUMBER($A686),$A686,IFERROR(DATEVALUE($A686),NA())))</f>
        <v/>
      </c>
      <c r="S686" s="7">
        <f>IFERROR(INDEX($R$7:$R$60000,MATCH(ROW()-6,$Q$7:$Q$60000,0)),"")</f>
        <v/>
      </c>
      <c r="T686">
        <f>IFERROR(INDEX($B$7:$B$60000,MATCH(ROW()-6,$Q$7:$Q$60000,0))*1,"")</f>
        <v/>
      </c>
      <c r="U686">
        <f>IFERROR(INDEX($C$7:$C$60000,MATCH(ROW()-6,$Q$7:$Q$60000,0))*1,"")</f>
        <v/>
      </c>
      <c r="V686">
        <f>IFERROR(INDEX($D$7:$D$60000,MATCH(ROW()-6,$Q$7:$Q$60000,0))*1,"")</f>
        <v/>
      </c>
      <c r="W686">
        <f>IFERROR(INDEX($E$7:$E$60000,MATCH(ROW()-6,$Q$7:$Q$60000,0))*1,"")</f>
        <v/>
      </c>
      <c r="X686">
        <f>IFERROR(INDEX($F$7:$F$60000,MATCH(ROW()-6,$Q$7:$Q$60000,0))*1,"")</f>
        <v/>
      </c>
      <c r="Y686">
        <f>IFERROR(INDEX($G$7:$G$60000,MATCH(ROW()-6,$Q$7:$Q$60000,0))*1,"")</f>
        <v/>
      </c>
      <c r="Z686">
        <f>IFERROR(INDEX($H$7:$H$60000,MATCH(ROW()-6,$Q$7:$Q$60000,0))*1,"")</f>
        <v/>
      </c>
      <c r="AA686">
        <f>IFERROR(INDEX($I$7:$I$60000,MATCH(ROW()-6,$Q$7:$Q$60000,0))*1,"")</f>
        <v/>
      </c>
      <c r="AB686">
        <f>IFERROR(INDEX($J$7:$J$60000,MATCH(ROW()-6,$Q$7:$Q$60000,0))*1,"")</f>
        <v/>
      </c>
      <c r="AC686">
        <f>IFERROR(INDEX($K$7:$K$60000,MATCH(ROW()-6,$Q$7:$Q$60000,0))*1,"")</f>
        <v/>
      </c>
      <c r="AF686" s="9">
        <f>IF(OR($S686="",$S685=""),"",IF($B$5="diff",($T686-$T685),LN($T686/$T685)))</f>
        <v/>
      </c>
      <c r="AG686" s="9">
        <f>IF(OR($S686="",$S685=""),"",IF($C$5="diff",(U686-U685),LN(U686/U685)))</f>
        <v/>
      </c>
      <c r="AH686" s="9">
        <f>IF(OR($S686="",$S685=""),"",IF($D$5="diff",(V686-V685),LN(V686/V685)))</f>
        <v/>
      </c>
      <c r="AI686" s="9">
        <f>IF(OR($S686="",$S685=""),"",IF($E$5="diff",(W686-W685),LN(W686/W685)))</f>
        <v/>
      </c>
      <c r="AJ686" s="9">
        <f>IF(OR($S686="",$S685=""),"",IF($F$5="diff",(X686-X685),LN(X686/X685)))</f>
        <v/>
      </c>
      <c r="AK686" s="9">
        <f>IF(OR($S686="",$S685=""),"",IF($G$5="diff",(Y686-Y685),LN(Y686/Y685)))</f>
        <v/>
      </c>
      <c r="AL686" s="9">
        <f>IF(OR($S686="",$S685=""),"",IF($H$5="diff",(Z686-Z685),LN(Z686/Z685)))</f>
        <v/>
      </c>
      <c r="AM686" s="9">
        <f>IF(OR($S686="",$S685=""),"",IF($I$5="diff",(AA686-AA685),LN(AA686/AA685)))</f>
        <v/>
      </c>
      <c r="AN686" s="9">
        <f>IF(OR($S686="",$S685=""),"",IF($J$5="diff",(AB686-AB685),LN(AB686/AB685)))</f>
        <v/>
      </c>
      <c r="AO686" s="9">
        <f>IF(OR($S686="",$S685=""),"",IF($K$5="diff",(AC686-AC685),LN(AC686/AC685)))</f>
        <v/>
      </c>
      <c r="AR686" s="9">
        <f>IF($AF686="","",$AU$13+$AU$4*AG686+$AU$5*AH686+$AU$6*AI686+$AU$7*AJ686+$AU$8*AK686+$AU$9*AL686+$AU$10*AM686+$AU$11*AN686+$AU$12*AO686)</f>
        <v/>
      </c>
      <c r="AY686" s="10">
        <f>IF(AND((ROW()-7)&gt;=$Q$5,(ROW()-6)&lt;=$Q$3),INDEX(LINEST(OFFSET(AF686,1-$Q$5,0,$Q$5,1),OFFSET(AG686,1-$Q$5,0,$Q$5,9),TRUE,TRUE),1,10)*$Q$4,"")</f>
        <v/>
      </c>
      <c r="AZ686" s="9">
        <f>IF(AND((ROW()-7)&gt;=$Q$5,(ROW()-6)&lt;=$Q$3),INDEX(LINEST(OFFSET(AF686,1-$Q$5,0,$Q$5,1),OFFSET(AG686,1-$Q$5,0,$Q$5,9),TRUE,TRUE),1,9),"")</f>
        <v/>
      </c>
      <c r="BA686" s="9">
        <f>IF(AND((ROW()-7)&gt;=$Q$5,(ROW()-6)&lt;=$Q$3),INDEX(LINEST(OFFSET(AF686,1-$Q$5,0,$Q$5,1),OFFSET(AG686,1-$Q$5,0,$Q$5,9),TRUE,TRUE),1,8),"")</f>
        <v/>
      </c>
      <c r="BB686" s="9">
        <f>IF(AND((ROW()-7)&gt;=$Q$5,(ROW()-6)&lt;=$Q$3),INDEX(LINEST(OFFSET(AF686,1-$Q$5,0,$Q$5,1),OFFSET(AG686,1-$Q$5,0,$Q$5,9),TRUE,TRUE),1,7),"")</f>
        <v/>
      </c>
      <c r="BC686" s="9">
        <f>IF(AND((ROW()-7)&gt;=$Q$5,(ROW()-6)&lt;=$Q$3),INDEX(LINEST(OFFSET(AF686,1-$Q$5,0,$Q$5,1),OFFSET(AG686,1-$Q$5,0,$Q$5,9),TRUE,TRUE),1,6),"")</f>
        <v/>
      </c>
      <c r="BD686" s="9">
        <f>IF(AND((ROW()-7)&gt;=$Q$5,(ROW()-6)&lt;=$Q$3),INDEX(LINEST(OFFSET(AF686,1-$Q$5,0,$Q$5,1),OFFSET(AG686,1-$Q$5,0,$Q$5,9),TRUE,TRUE),1,5),"")</f>
        <v/>
      </c>
      <c r="BE686" s="9">
        <f>IF(AND((ROW()-7)&gt;=$Q$5,(ROW()-6)&lt;=$Q$3),INDEX(LINEST(OFFSET(AF686,1-$Q$5,0,$Q$5,1),OFFSET(AG686,1-$Q$5,0,$Q$5,9),TRUE,TRUE),1,4),"")</f>
        <v/>
      </c>
      <c r="BF686" s="9">
        <f>IF(AND((ROW()-7)&gt;=$Q$5,(ROW()-6)&lt;=$Q$3),INDEX(LINEST(OFFSET(AF686,1-$Q$5,0,$Q$5,1),OFFSET(AG686,1-$Q$5,0,$Q$5,9),TRUE,TRUE),1,3),"")</f>
        <v/>
      </c>
      <c r="BG686" s="9">
        <f>IF(AND((ROW()-7)&gt;=$Q$5,(ROW()-6)&lt;=$Q$3),INDEX(LINEST(OFFSET(AF686,1-$Q$5,0,$Q$5,1),OFFSET(AG686,1-$Q$5,0,$Q$5,9),TRUE,TRUE),1,2),"")</f>
        <v/>
      </c>
      <c r="BH686" s="9">
        <f>IF(AND((ROW()-7)&gt;=$Q$5,(ROW()-6)&lt;=$Q$3),INDEX(LINEST(OFFSET(AF686,1-$Q$5,0,$Q$5,1),OFFSET(AG686,1-$Q$5,0,$Q$5,9),TRUE,TRUE),1,1),"")</f>
        <v/>
      </c>
      <c r="BI686" s="10">
        <f>IF(AND((ROW()-7)&gt;=$Q$5,(ROW()-6)&lt;=$Q$3),INDEX(LINEST(OFFSET(AF686,1-$Q$5,0,$Q$5,1),OFFSET(AG686,1-$Q$5,0,$Q$5,9),TRUE,TRUE),3,1),"")</f>
        <v/>
      </c>
      <c r="BL686" s="9">
        <f>IF(AND((ROW()-6)&lt;=$Q$3,ISNUMBER(AY685)),AY685/$Q$4+AZ685*AG686+BA685*AH686+BB685*AI686+BC685*AJ686+BD685*AK686+BE685*AL686+BF685*AM686+BG685*AN686+BH685*AO686,"")</f>
        <v/>
      </c>
      <c r="BM686">
        <f>IF(ISNUMBER(BL686),AVERAGE(OFFSET(AF685,1-$Q$5,0,$Q$5,1)),"")</f>
        <v/>
      </c>
      <c r="BN686">
        <f>IF(ISNUMBER(BL686),(AF686-BL686)^2,"")</f>
        <v/>
      </c>
      <c r="BO686">
        <f>IF(ISNUMBER(BL686),AF686^2,"")</f>
        <v/>
      </c>
      <c r="BP686">
        <f>IF(ISNUMBER(BL686),(AF686-BM686)^2,"")</f>
        <v/>
      </c>
    </row>
    <row r="687">
      <c r="O687">
        <f>IF($R687="","",IF($Q$1="Weekly",INT(($R687-2)/7),IF($Q$1="Quarterly",YEAR($R687)*4+ROUNDUP(MONTH($R687)/3),YEAR($R687)*12+MONTH($R687))))</f>
        <v/>
      </c>
      <c r="P687">
        <f>IF($R687="","",IF($R688="",1,IF($O687&lt;&gt;$O688,1,0)))</f>
        <v/>
      </c>
      <c r="Q687">
        <f>IF($P687=1,SUM($P$7:$P687),"")</f>
        <v/>
      </c>
      <c r="R687">
        <f>IF($A687="","",IF(ISNUMBER($A687),$A687,IFERROR(DATEVALUE($A687),NA())))</f>
        <v/>
      </c>
      <c r="S687" s="7">
        <f>IFERROR(INDEX($R$7:$R$60000,MATCH(ROW()-6,$Q$7:$Q$60000,0)),"")</f>
        <v/>
      </c>
      <c r="T687">
        <f>IFERROR(INDEX($B$7:$B$60000,MATCH(ROW()-6,$Q$7:$Q$60000,0))*1,"")</f>
        <v/>
      </c>
      <c r="U687">
        <f>IFERROR(INDEX($C$7:$C$60000,MATCH(ROW()-6,$Q$7:$Q$60000,0))*1,"")</f>
        <v/>
      </c>
      <c r="V687">
        <f>IFERROR(INDEX($D$7:$D$60000,MATCH(ROW()-6,$Q$7:$Q$60000,0))*1,"")</f>
        <v/>
      </c>
      <c r="W687">
        <f>IFERROR(INDEX($E$7:$E$60000,MATCH(ROW()-6,$Q$7:$Q$60000,0))*1,"")</f>
        <v/>
      </c>
      <c r="X687">
        <f>IFERROR(INDEX($F$7:$F$60000,MATCH(ROW()-6,$Q$7:$Q$60000,0))*1,"")</f>
        <v/>
      </c>
      <c r="Y687">
        <f>IFERROR(INDEX($G$7:$G$60000,MATCH(ROW()-6,$Q$7:$Q$60000,0))*1,"")</f>
        <v/>
      </c>
      <c r="Z687">
        <f>IFERROR(INDEX($H$7:$H$60000,MATCH(ROW()-6,$Q$7:$Q$60000,0))*1,"")</f>
        <v/>
      </c>
      <c r="AA687">
        <f>IFERROR(INDEX($I$7:$I$60000,MATCH(ROW()-6,$Q$7:$Q$60000,0))*1,"")</f>
        <v/>
      </c>
      <c r="AB687">
        <f>IFERROR(INDEX($J$7:$J$60000,MATCH(ROW()-6,$Q$7:$Q$60000,0))*1,"")</f>
        <v/>
      </c>
      <c r="AC687">
        <f>IFERROR(INDEX($K$7:$K$60000,MATCH(ROW()-6,$Q$7:$Q$60000,0))*1,"")</f>
        <v/>
      </c>
      <c r="AF687" s="9">
        <f>IF(OR($S687="",$S686=""),"",IF($B$5="diff",($T687-$T686),LN($T687/$T686)))</f>
        <v/>
      </c>
      <c r="AG687" s="9">
        <f>IF(OR($S687="",$S686=""),"",IF($C$5="diff",(U687-U686),LN(U687/U686)))</f>
        <v/>
      </c>
      <c r="AH687" s="9">
        <f>IF(OR($S687="",$S686=""),"",IF($D$5="diff",(V687-V686),LN(V687/V686)))</f>
        <v/>
      </c>
      <c r="AI687" s="9">
        <f>IF(OR($S687="",$S686=""),"",IF($E$5="diff",(W687-W686),LN(W687/W686)))</f>
        <v/>
      </c>
      <c r="AJ687" s="9">
        <f>IF(OR($S687="",$S686=""),"",IF($F$5="diff",(X687-X686),LN(X687/X686)))</f>
        <v/>
      </c>
      <c r="AK687" s="9">
        <f>IF(OR($S687="",$S686=""),"",IF($G$5="diff",(Y687-Y686),LN(Y687/Y686)))</f>
        <v/>
      </c>
      <c r="AL687" s="9">
        <f>IF(OR($S687="",$S686=""),"",IF($H$5="diff",(Z687-Z686),LN(Z687/Z686)))</f>
        <v/>
      </c>
      <c r="AM687" s="9">
        <f>IF(OR($S687="",$S686=""),"",IF($I$5="diff",(AA687-AA686),LN(AA687/AA686)))</f>
        <v/>
      </c>
      <c r="AN687" s="9">
        <f>IF(OR($S687="",$S686=""),"",IF($J$5="diff",(AB687-AB686),LN(AB687/AB686)))</f>
        <v/>
      </c>
      <c r="AO687" s="9">
        <f>IF(OR($S687="",$S686=""),"",IF($K$5="diff",(AC687-AC686),LN(AC687/AC686)))</f>
        <v/>
      </c>
      <c r="AR687" s="9">
        <f>IF($AF687="","",$AU$13+$AU$4*AG687+$AU$5*AH687+$AU$6*AI687+$AU$7*AJ687+$AU$8*AK687+$AU$9*AL687+$AU$10*AM687+$AU$11*AN687+$AU$12*AO687)</f>
        <v/>
      </c>
      <c r="AY687" s="10">
        <f>IF(AND((ROW()-7)&gt;=$Q$5,(ROW()-6)&lt;=$Q$3),INDEX(LINEST(OFFSET(AF687,1-$Q$5,0,$Q$5,1),OFFSET(AG687,1-$Q$5,0,$Q$5,9),TRUE,TRUE),1,10)*$Q$4,"")</f>
        <v/>
      </c>
      <c r="AZ687" s="9">
        <f>IF(AND((ROW()-7)&gt;=$Q$5,(ROW()-6)&lt;=$Q$3),INDEX(LINEST(OFFSET(AF687,1-$Q$5,0,$Q$5,1),OFFSET(AG687,1-$Q$5,0,$Q$5,9),TRUE,TRUE),1,9),"")</f>
        <v/>
      </c>
      <c r="BA687" s="9">
        <f>IF(AND((ROW()-7)&gt;=$Q$5,(ROW()-6)&lt;=$Q$3),INDEX(LINEST(OFFSET(AF687,1-$Q$5,0,$Q$5,1),OFFSET(AG687,1-$Q$5,0,$Q$5,9),TRUE,TRUE),1,8),"")</f>
        <v/>
      </c>
      <c r="BB687" s="9">
        <f>IF(AND((ROW()-7)&gt;=$Q$5,(ROW()-6)&lt;=$Q$3),INDEX(LINEST(OFFSET(AF687,1-$Q$5,0,$Q$5,1),OFFSET(AG687,1-$Q$5,0,$Q$5,9),TRUE,TRUE),1,7),"")</f>
        <v/>
      </c>
      <c r="BC687" s="9">
        <f>IF(AND((ROW()-7)&gt;=$Q$5,(ROW()-6)&lt;=$Q$3),INDEX(LINEST(OFFSET(AF687,1-$Q$5,0,$Q$5,1),OFFSET(AG687,1-$Q$5,0,$Q$5,9),TRUE,TRUE),1,6),"")</f>
        <v/>
      </c>
      <c r="BD687" s="9">
        <f>IF(AND((ROW()-7)&gt;=$Q$5,(ROW()-6)&lt;=$Q$3),INDEX(LINEST(OFFSET(AF687,1-$Q$5,0,$Q$5,1),OFFSET(AG687,1-$Q$5,0,$Q$5,9),TRUE,TRUE),1,5),"")</f>
        <v/>
      </c>
      <c r="BE687" s="9">
        <f>IF(AND((ROW()-7)&gt;=$Q$5,(ROW()-6)&lt;=$Q$3),INDEX(LINEST(OFFSET(AF687,1-$Q$5,0,$Q$5,1),OFFSET(AG687,1-$Q$5,0,$Q$5,9),TRUE,TRUE),1,4),"")</f>
        <v/>
      </c>
      <c r="BF687" s="9">
        <f>IF(AND((ROW()-7)&gt;=$Q$5,(ROW()-6)&lt;=$Q$3),INDEX(LINEST(OFFSET(AF687,1-$Q$5,0,$Q$5,1),OFFSET(AG687,1-$Q$5,0,$Q$5,9),TRUE,TRUE),1,3),"")</f>
        <v/>
      </c>
      <c r="BG687" s="9">
        <f>IF(AND((ROW()-7)&gt;=$Q$5,(ROW()-6)&lt;=$Q$3),INDEX(LINEST(OFFSET(AF687,1-$Q$5,0,$Q$5,1),OFFSET(AG687,1-$Q$5,0,$Q$5,9),TRUE,TRUE),1,2),"")</f>
        <v/>
      </c>
      <c r="BH687" s="9">
        <f>IF(AND((ROW()-7)&gt;=$Q$5,(ROW()-6)&lt;=$Q$3),INDEX(LINEST(OFFSET(AF687,1-$Q$5,0,$Q$5,1),OFFSET(AG687,1-$Q$5,0,$Q$5,9),TRUE,TRUE),1,1),"")</f>
        <v/>
      </c>
      <c r="BI687" s="10">
        <f>IF(AND((ROW()-7)&gt;=$Q$5,(ROW()-6)&lt;=$Q$3),INDEX(LINEST(OFFSET(AF687,1-$Q$5,0,$Q$5,1),OFFSET(AG687,1-$Q$5,0,$Q$5,9),TRUE,TRUE),3,1),"")</f>
        <v/>
      </c>
      <c r="BL687" s="9">
        <f>IF(AND((ROW()-6)&lt;=$Q$3,ISNUMBER(AY686)),AY686/$Q$4+AZ686*AG687+BA686*AH687+BB686*AI687+BC686*AJ687+BD686*AK687+BE686*AL687+BF686*AM687+BG686*AN687+BH686*AO687,"")</f>
        <v/>
      </c>
      <c r="BM687">
        <f>IF(ISNUMBER(BL687),AVERAGE(OFFSET(AF686,1-$Q$5,0,$Q$5,1)),"")</f>
        <v/>
      </c>
      <c r="BN687">
        <f>IF(ISNUMBER(BL687),(AF687-BL687)^2,"")</f>
        <v/>
      </c>
      <c r="BO687">
        <f>IF(ISNUMBER(BL687),AF687^2,"")</f>
        <v/>
      </c>
      <c r="BP687">
        <f>IF(ISNUMBER(BL687),(AF687-BM687)^2,"")</f>
        <v/>
      </c>
    </row>
    <row r="688">
      <c r="O688">
        <f>IF($R688="","",IF($Q$1="Weekly",INT(($R688-2)/7),IF($Q$1="Quarterly",YEAR($R688)*4+ROUNDUP(MONTH($R688)/3),YEAR($R688)*12+MONTH($R688))))</f>
        <v/>
      </c>
      <c r="P688">
        <f>IF($R688="","",IF($R689="",1,IF($O688&lt;&gt;$O689,1,0)))</f>
        <v/>
      </c>
      <c r="Q688">
        <f>IF($P688=1,SUM($P$7:$P688),"")</f>
        <v/>
      </c>
      <c r="R688">
        <f>IF($A688="","",IF(ISNUMBER($A688),$A688,IFERROR(DATEVALUE($A688),NA())))</f>
        <v/>
      </c>
      <c r="S688" s="7">
        <f>IFERROR(INDEX($R$7:$R$60000,MATCH(ROW()-6,$Q$7:$Q$60000,0)),"")</f>
        <v/>
      </c>
      <c r="T688">
        <f>IFERROR(INDEX($B$7:$B$60000,MATCH(ROW()-6,$Q$7:$Q$60000,0))*1,"")</f>
        <v/>
      </c>
      <c r="U688">
        <f>IFERROR(INDEX($C$7:$C$60000,MATCH(ROW()-6,$Q$7:$Q$60000,0))*1,"")</f>
        <v/>
      </c>
      <c r="V688">
        <f>IFERROR(INDEX($D$7:$D$60000,MATCH(ROW()-6,$Q$7:$Q$60000,0))*1,"")</f>
        <v/>
      </c>
      <c r="W688">
        <f>IFERROR(INDEX($E$7:$E$60000,MATCH(ROW()-6,$Q$7:$Q$60000,0))*1,"")</f>
        <v/>
      </c>
      <c r="X688">
        <f>IFERROR(INDEX($F$7:$F$60000,MATCH(ROW()-6,$Q$7:$Q$60000,0))*1,"")</f>
        <v/>
      </c>
      <c r="Y688">
        <f>IFERROR(INDEX($G$7:$G$60000,MATCH(ROW()-6,$Q$7:$Q$60000,0))*1,"")</f>
        <v/>
      </c>
      <c r="Z688">
        <f>IFERROR(INDEX($H$7:$H$60000,MATCH(ROW()-6,$Q$7:$Q$60000,0))*1,"")</f>
        <v/>
      </c>
      <c r="AA688">
        <f>IFERROR(INDEX($I$7:$I$60000,MATCH(ROW()-6,$Q$7:$Q$60000,0))*1,"")</f>
        <v/>
      </c>
      <c r="AB688">
        <f>IFERROR(INDEX($J$7:$J$60000,MATCH(ROW()-6,$Q$7:$Q$60000,0))*1,"")</f>
        <v/>
      </c>
      <c r="AC688">
        <f>IFERROR(INDEX($K$7:$K$60000,MATCH(ROW()-6,$Q$7:$Q$60000,0))*1,"")</f>
        <v/>
      </c>
      <c r="AF688" s="9">
        <f>IF(OR($S688="",$S687=""),"",IF($B$5="diff",($T688-$T687),LN($T688/$T687)))</f>
        <v/>
      </c>
      <c r="AG688" s="9">
        <f>IF(OR($S688="",$S687=""),"",IF($C$5="diff",(U688-U687),LN(U688/U687)))</f>
        <v/>
      </c>
      <c r="AH688" s="9">
        <f>IF(OR($S688="",$S687=""),"",IF($D$5="diff",(V688-V687),LN(V688/V687)))</f>
        <v/>
      </c>
      <c r="AI688" s="9">
        <f>IF(OR($S688="",$S687=""),"",IF($E$5="diff",(W688-W687),LN(W688/W687)))</f>
        <v/>
      </c>
      <c r="AJ688" s="9">
        <f>IF(OR($S688="",$S687=""),"",IF($F$5="diff",(X688-X687),LN(X688/X687)))</f>
        <v/>
      </c>
      <c r="AK688" s="9">
        <f>IF(OR($S688="",$S687=""),"",IF($G$5="diff",(Y688-Y687),LN(Y688/Y687)))</f>
        <v/>
      </c>
      <c r="AL688" s="9">
        <f>IF(OR($S688="",$S687=""),"",IF($H$5="diff",(Z688-Z687),LN(Z688/Z687)))</f>
        <v/>
      </c>
      <c r="AM688" s="9">
        <f>IF(OR($S688="",$S687=""),"",IF($I$5="diff",(AA688-AA687),LN(AA688/AA687)))</f>
        <v/>
      </c>
      <c r="AN688" s="9">
        <f>IF(OR($S688="",$S687=""),"",IF($J$5="diff",(AB688-AB687),LN(AB688/AB687)))</f>
        <v/>
      </c>
      <c r="AO688" s="9">
        <f>IF(OR($S688="",$S687=""),"",IF($K$5="diff",(AC688-AC687),LN(AC688/AC687)))</f>
        <v/>
      </c>
      <c r="AR688" s="9">
        <f>IF($AF688="","",$AU$13+$AU$4*AG688+$AU$5*AH688+$AU$6*AI688+$AU$7*AJ688+$AU$8*AK688+$AU$9*AL688+$AU$10*AM688+$AU$11*AN688+$AU$12*AO688)</f>
        <v/>
      </c>
      <c r="AY688" s="10">
        <f>IF(AND((ROW()-7)&gt;=$Q$5,(ROW()-6)&lt;=$Q$3),INDEX(LINEST(OFFSET(AF688,1-$Q$5,0,$Q$5,1),OFFSET(AG688,1-$Q$5,0,$Q$5,9),TRUE,TRUE),1,10)*$Q$4,"")</f>
        <v/>
      </c>
      <c r="AZ688" s="9">
        <f>IF(AND((ROW()-7)&gt;=$Q$5,(ROW()-6)&lt;=$Q$3),INDEX(LINEST(OFFSET(AF688,1-$Q$5,0,$Q$5,1),OFFSET(AG688,1-$Q$5,0,$Q$5,9),TRUE,TRUE),1,9),"")</f>
        <v/>
      </c>
      <c r="BA688" s="9">
        <f>IF(AND((ROW()-7)&gt;=$Q$5,(ROW()-6)&lt;=$Q$3),INDEX(LINEST(OFFSET(AF688,1-$Q$5,0,$Q$5,1),OFFSET(AG688,1-$Q$5,0,$Q$5,9),TRUE,TRUE),1,8),"")</f>
        <v/>
      </c>
      <c r="BB688" s="9">
        <f>IF(AND((ROW()-7)&gt;=$Q$5,(ROW()-6)&lt;=$Q$3),INDEX(LINEST(OFFSET(AF688,1-$Q$5,0,$Q$5,1),OFFSET(AG688,1-$Q$5,0,$Q$5,9),TRUE,TRUE),1,7),"")</f>
        <v/>
      </c>
      <c r="BC688" s="9">
        <f>IF(AND((ROW()-7)&gt;=$Q$5,(ROW()-6)&lt;=$Q$3),INDEX(LINEST(OFFSET(AF688,1-$Q$5,0,$Q$5,1),OFFSET(AG688,1-$Q$5,0,$Q$5,9),TRUE,TRUE),1,6),"")</f>
        <v/>
      </c>
      <c r="BD688" s="9">
        <f>IF(AND((ROW()-7)&gt;=$Q$5,(ROW()-6)&lt;=$Q$3),INDEX(LINEST(OFFSET(AF688,1-$Q$5,0,$Q$5,1),OFFSET(AG688,1-$Q$5,0,$Q$5,9),TRUE,TRUE),1,5),"")</f>
        <v/>
      </c>
      <c r="BE688" s="9">
        <f>IF(AND((ROW()-7)&gt;=$Q$5,(ROW()-6)&lt;=$Q$3),INDEX(LINEST(OFFSET(AF688,1-$Q$5,0,$Q$5,1),OFFSET(AG688,1-$Q$5,0,$Q$5,9),TRUE,TRUE),1,4),"")</f>
        <v/>
      </c>
      <c r="BF688" s="9">
        <f>IF(AND((ROW()-7)&gt;=$Q$5,(ROW()-6)&lt;=$Q$3),INDEX(LINEST(OFFSET(AF688,1-$Q$5,0,$Q$5,1),OFFSET(AG688,1-$Q$5,0,$Q$5,9),TRUE,TRUE),1,3),"")</f>
        <v/>
      </c>
      <c r="BG688" s="9">
        <f>IF(AND((ROW()-7)&gt;=$Q$5,(ROW()-6)&lt;=$Q$3),INDEX(LINEST(OFFSET(AF688,1-$Q$5,0,$Q$5,1),OFFSET(AG688,1-$Q$5,0,$Q$5,9),TRUE,TRUE),1,2),"")</f>
        <v/>
      </c>
      <c r="BH688" s="9">
        <f>IF(AND((ROW()-7)&gt;=$Q$5,(ROW()-6)&lt;=$Q$3),INDEX(LINEST(OFFSET(AF688,1-$Q$5,0,$Q$5,1),OFFSET(AG688,1-$Q$5,0,$Q$5,9),TRUE,TRUE),1,1),"")</f>
        <v/>
      </c>
      <c r="BI688" s="10">
        <f>IF(AND((ROW()-7)&gt;=$Q$5,(ROW()-6)&lt;=$Q$3),INDEX(LINEST(OFFSET(AF688,1-$Q$5,0,$Q$5,1),OFFSET(AG688,1-$Q$5,0,$Q$5,9),TRUE,TRUE),3,1),"")</f>
        <v/>
      </c>
      <c r="BL688" s="9">
        <f>IF(AND((ROW()-6)&lt;=$Q$3,ISNUMBER(AY687)),AY687/$Q$4+AZ687*AG688+BA687*AH688+BB687*AI688+BC687*AJ688+BD687*AK688+BE687*AL688+BF687*AM688+BG687*AN688+BH687*AO688,"")</f>
        <v/>
      </c>
      <c r="BM688">
        <f>IF(ISNUMBER(BL688),AVERAGE(OFFSET(AF687,1-$Q$5,0,$Q$5,1)),"")</f>
        <v/>
      </c>
      <c r="BN688">
        <f>IF(ISNUMBER(BL688),(AF688-BL688)^2,"")</f>
        <v/>
      </c>
      <c r="BO688">
        <f>IF(ISNUMBER(BL688),AF688^2,"")</f>
        <v/>
      </c>
      <c r="BP688">
        <f>IF(ISNUMBER(BL688),(AF688-BM688)^2,"")</f>
        <v/>
      </c>
    </row>
    <row r="689">
      <c r="O689">
        <f>IF($R689="","",IF($Q$1="Weekly",INT(($R689-2)/7),IF($Q$1="Quarterly",YEAR($R689)*4+ROUNDUP(MONTH($R689)/3),YEAR($R689)*12+MONTH($R689))))</f>
        <v/>
      </c>
      <c r="P689">
        <f>IF($R689="","",IF($R690="",1,IF($O689&lt;&gt;$O690,1,0)))</f>
        <v/>
      </c>
      <c r="Q689">
        <f>IF($P689=1,SUM($P$7:$P689),"")</f>
        <v/>
      </c>
      <c r="R689">
        <f>IF($A689="","",IF(ISNUMBER($A689),$A689,IFERROR(DATEVALUE($A689),NA())))</f>
        <v/>
      </c>
      <c r="S689" s="7">
        <f>IFERROR(INDEX($R$7:$R$60000,MATCH(ROW()-6,$Q$7:$Q$60000,0)),"")</f>
        <v/>
      </c>
      <c r="T689">
        <f>IFERROR(INDEX($B$7:$B$60000,MATCH(ROW()-6,$Q$7:$Q$60000,0))*1,"")</f>
        <v/>
      </c>
      <c r="U689">
        <f>IFERROR(INDEX($C$7:$C$60000,MATCH(ROW()-6,$Q$7:$Q$60000,0))*1,"")</f>
        <v/>
      </c>
      <c r="V689">
        <f>IFERROR(INDEX($D$7:$D$60000,MATCH(ROW()-6,$Q$7:$Q$60000,0))*1,"")</f>
        <v/>
      </c>
      <c r="W689">
        <f>IFERROR(INDEX($E$7:$E$60000,MATCH(ROW()-6,$Q$7:$Q$60000,0))*1,"")</f>
        <v/>
      </c>
      <c r="X689">
        <f>IFERROR(INDEX($F$7:$F$60000,MATCH(ROW()-6,$Q$7:$Q$60000,0))*1,"")</f>
        <v/>
      </c>
      <c r="Y689">
        <f>IFERROR(INDEX($G$7:$G$60000,MATCH(ROW()-6,$Q$7:$Q$60000,0))*1,"")</f>
        <v/>
      </c>
      <c r="Z689">
        <f>IFERROR(INDEX($H$7:$H$60000,MATCH(ROW()-6,$Q$7:$Q$60000,0))*1,"")</f>
        <v/>
      </c>
      <c r="AA689">
        <f>IFERROR(INDEX($I$7:$I$60000,MATCH(ROW()-6,$Q$7:$Q$60000,0))*1,"")</f>
        <v/>
      </c>
      <c r="AB689">
        <f>IFERROR(INDEX($J$7:$J$60000,MATCH(ROW()-6,$Q$7:$Q$60000,0))*1,"")</f>
        <v/>
      </c>
      <c r="AC689">
        <f>IFERROR(INDEX($K$7:$K$60000,MATCH(ROW()-6,$Q$7:$Q$60000,0))*1,"")</f>
        <v/>
      </c>
      <c r="AF689" s="9">
        <f>IF(OR($S689="",$S688=""),"",IF($B$5="diff",($T689-$T688),LN($T689/$T688)))</f>
        <v/>
      </c>
      <c r="AG689" s="9">
        <f>IF(OR($S689="",$S688=""),"",IF($C$5="diff",(U689-U688),LN(U689/U688)))</f>
        <v/>
      </c>
      <c r="AH689" s="9">
        <f>IF(OR($S689="",$S688=""),"",IF($D$5="diff",(V689-V688),LN(V689/V688)))</f>
        <v/>
      </c>
      <c r="AI689" s="9">
        <f>IF(OR($S689="",$S688=""),"",IF($E$5="diff",(W689-W688),LN(W689/W688)))</f>
        <v/>
      </c>
      <c r="AJ689" s="9">
        <f>IF(OR($S689="",$S688=""),"",IF($F$5="diff",(X689-X688),LN(X689/X688)))</f>
        <v/>
      </c>
      <c r="AK689" s="9">
        <f>IF(OR($S689="",$S688=""),"",IF($G$5="diff",(Y689-Y688),LN(Y689/Y688)))</f>
        <v/>
      </c>
      <c r="AL689" s="9">
        <f>IF(OR($S689="",$S688=""),"",IF($H$5="diff",(Z689-Z688),LN(Z689/Z688)))</f>
        <v/>
      </c>
      <c r="AM689" s="9">
        <f>IF(OR($S689="",$S688=""),"",IF($I$5="diff",(AA689-AA688),LN(AA689/AA688)))</f>
        <v/>
      </c>
      <c r="AN689" s="9">
        <f>IF(OR($S689="",$S688=""),"",IF($J$5="diff",(AB689-AB688),LN(AB689/AB688)))</f>
        <v/>
      </c>
      <c r="AO689" s="9">
        <f>IF(OR($S689="",$S688=""),"",IF($K$5="diff",(AC689-AC688),LN(AC689/AC688)))</f>
        <v/>
      </c>
      <c r="AR689" s="9">
        <f>IF($AF689="","",$AU$13+$AU$4*AG689+$AU$5*AH689+$AU$6*AI689+$AU$7*AJ689+$AU$8*AK689+$AU$9*AL689+$AU$10*AM689+$AU$11*AN689+$AU$12*AO689)</f>
        <v/>
      </c>
      <c r="AY689" s="10">
        <f>IF(AND((ROW()-7)&gt;=$Q$5,(ROW()-6)&lt;=$Q$3),INDEX(LINEST(OFFSET(AF689,1-$Q$5,0,$Q$5,1),OFFSET(AG689,1-$Q$5,0,$Q$5,9),TRUE,TRUE),1,10)*$Q$4,"")</f>
        <v/>
      </c>
      <c r="AZ689" s="9">
        <f>IF(AND((ROW()-7)&gt;=$Q$5,(ROW()-6)&lt;=$Q$3),INDEX(LINEST(OFFSET(AF689,1-$Q$5,0,$Q$5,1),OFFSET(AG689,1-$Q$5,0,$Q$5,9),TRUE,TRUE),1,9),"")</f>
        <v/>
      </c>
      <c r="BA689" s="9">
        <f>IF(AND((ROW()-7)&gt;=$Q$5,(ROW()-6)&lt;=$Q$3),INDEX(LINEST(OFFSET(AF689,1-$Q$5,0,$Q$5,1),OFFSET(AG689,1-$Q$5,0,$Q$5,9),TRUE,TRUE),1,8),"")</f>
        <v/>
      </c>
      <c r="BB689" s="9">
        <f>IF(AND((ROW()-7)&gt;=$Q$5,(ROW()-6)&lt;=$Q$3),INDEX(LINEST(OFFSET(AF689,1-$Q$5,0,$Q$5,1),OFFSET(AG689,1-$Q$5,0,$Q$5,9),TRUE,TRUE),1,7),"")</f>
        <v/>
      </c>
      <c r="BC689" s="9">
        <f>IF(AND((ROW()-7)&gt;=$Q$5,(ROW()-6)&lt;=$Q$3),INDEX(LINEST(OFFSET(AF689,1-$Q$5,0,$Q$5,1),OFFSET(AG689,1-$Q$5,0,$Q$5,9),TRUE,TRUE),1,6),"")</f>
        <v/>
      </c>
      <c r="BD689" s="9">
        <f>IF(AND((ROW()-7)&gt;=$Q$5,(ROW()-6)&lt;=$Q$3),INDEX(LINEST(OFFSET(AF689,1-$Q$5,0,$Q$5,1),OFFSET(AG689,1-$Q$5,0,$Q$5,9),TRUE,TRUE),1,5),"")</f>
        <v/>
      </c>
      <c r="BE689" s="9">
        <f>IF(AND((ROW()-7)&gt;=$Q$5,(ROW()-6)&lt;=$Q$3),INDEX(LINEST(OFFSET(AF689,1-$Q$5,0,$Q$5,1),OFFSET(AG689,1-$Q$5,0,$Q$5,9),TRUE,TRUE),1,4),"")</f>
        <v/>
      </c>
      <c r="BF689" s="9">
        <f>IF(AND((ROW()-7)&gt;=$Q$5,(ROW()-6)&lt;=$Q$3),INDEX(LINEST(OFFSET(AF689,1-$Q$5,0,$Q$5,1),OFFSET(AG689,1-$Q$5,0,$Q$5,9),TRUE,TRUE),1,3),"")</f>
        <v/>
      </c>
      <c r="BG689" s="9">
        <f>IF(AND((ROW()-7)&gt;=$Q$5,(ROW()-6)&lt;=$Q$3),INDEX(LINEST(OFFSET(AF689,1-$Q$5,0,$Q$5,1),OFFSET(AG689,1-$Q$5,0,$Q$5,9),TRUE,TRUE),1,2),"")</f>
        <v/>
      </c>
      <c r="BH689" s="9">
        <f>IF(AND((ROW()-7)&gt;=$Q$5,(ROW()-6)&lt;=$Q$3),INDEX(LINEST(OFFSET(AF689,1-$Q$5,0,$Q$5,1),OFFSET(AG689,1-$Q$5,0,$Q$5,9),TRUE,TRUE),1,1),"")</f>
        <v/>
      </c>
      <c r="BI689" s="10">
        <f>IF(AND((ROW()-7)&gt;=$Q$5,(ROW()-6)&lt;=$Q$3),INDEX(LINEST(OFFSET(AF689,1-$Q$5,0,$Q$5,1),OFFSET(AG689,1-$Q$5,0,$Q$5,9),TRUE,TRUE),3,1),"")</f>
        <v/>
      </c>
      <c r="BL689" s="9">
        <f>IF(AND((ROW()-6)&lt;=$Q$3,ISNUMBER(AY688)),AY688/$Q$4+AZ688*AG689+BA688*AH689+BB688*AI689+BC688*AJ689+BD688*AK689+BE688*AL689+BF688*AM689+BG688*AN689+BH688*AO689,"")</f>
        <v/>
      </c>
      <c r="BM689">
        <f>IF(ISNUMBER(BL689),AVERAGE(OFFSET(AF688,1-$Q$5,0,$Q$5,1)),"")</f>
        <v/>
      </c>
      <c r="BN689">
        <f>IF(ISNUMBER(BL689),(AF689-BL689)^2,"")</f>
        <v/>
      </c>
      <c r="BO689">
        <f>IF(ISNUMBER(BL689),AF689^2,"")</f>
        <v/>
      </c>
      <c r="BP689">
        <f>IF(ISNUMBER(BL689),(AF689-BM689)^2,"")</f>
        <v/>
      </c>
    </row>
    <row r="690">
      <c r="O690">
        <f>IF($R690="","",IF($Q$1="Weekly",INT(($R690-2)/7),IF($Q$1="Quarterly",YEAR($R690)*4+ROUNDUP(MONTH($R690)/3),YEAR($R690)*12+MONTH($R690))))</f>
        <v/>
      </c>
      <c r="P690">
        <f>IF($R690="","",IF($R691="",1,IF($O690&lt;&gt;$O691,1,0)))</f>
        <v/>
      </c>
      <c r="Q690">
        <f>IF($P690=1,SUM($P$7:$P690),"")</f>
        <v/>
      </c>
      <c r="R690">
        <f>IF($A690="","",IF(ISNUMBER($A690),$A690,IFERROR(DATEVALUE($A690),NA())))</f>
        <v/>
      </c>
      <c r="S690" s="7">
        <f>IFERROR(INDEX($R$7:$R$60000,MATCH(ROW()-6,$Q$7:$Q$60000,0)),"")</f>
        <v/>
      </c>
      <c r="T690">
        <f>IFERROR(INDEX($B$7:$B$60000,MATCH(ROW()-6,$Q$7:$Q$60000,0))*1,"")</f>
        <v/>
      </c>
      <c r="U690">
        <f>IFERROR(INDEX($C$7:$C$60000,MATCH(ROW()-6,$Q$7:$Q$60000,0))*1,"")</f>
        <v/>
      </c>
      <c r="V690">
        <f>IFERROR(INDEX($D$7:$D$60000,MATCH(ROW()-6,$Q$7:$Q$60000,0))*1,"")</f>
        <v/>
      </c>
      <c r="W690">
        <f>IFERROR(INDEX($E$7:$E$60000,MATCH(ROW()-6,$Q$7:$Q$60000,0))*1,"")</f>
        <v/>
      </c>
      <c r="X690">
        <f>IFERROR(INDEX($F$7:$F$60000,MATCH(ROW()-6,$Q$7:$Q$60000,0))*1,"")</f>
        <v/>
      </c>
      <c r="Y690">
        <f>IFERROR(INDEX($G$7:$G$60000,MATCH(ROW()-6,$Q$7:$Q$60000,0))*1,"")</f>
        <v/>
      </c>
      <c r="Z690">
        <f>IFERROR(INDEX($H$7:$H$60000,MATCH(ROW()-6,$Q$7:$Q$60000,0))*1,"")</f>
        <v/>
      </c>
      <c r="AA690">
        <f>IFERROR(INDEX($I$7:$I$60000,MATCH(ROW()-6,$Q$7:$Q$60000,0))*1,"")</f>
        <v/>
      </c>
      <c r="AB690">
        <f>IFERROR(INDEX($J$7:$J$60000,MATCH(ROW()-6,$Q$7:$Q$60000,0))*1,"")</f>
        <v/>
      </c>
      <c r="AC690">
        <f>IFERROR(INDEX($K$7:$K$60000,MATCH(ROW()-6,$Q$7:$Q$60000,0))*1,"")</f>
        <v/>
      </c>
      <c r="AF690" s="9">
        <f>IF(OR($S690="",$S689=""),"",IF($B$5="diff",($T690-$T689),LN($T690/$T689)))</f>
        <v/>
      </c>
      <c r="AG690" s="9">
        <f>IF(OR($S690="",$S689=""),"",IF($C$5="diff",(U690-U689),LN(U690/U689)))</f>
        <v/>
      </c>
      <c r="AH690" s="9">
        <f>IF(OR($S690="",$S689=""),"",IF($D$5="diff",(V690-V689),LN(V690/V689)))</f>
        <v/>
      </c>
      <c r="AI690" s="9">
        <f>IF(OR($S690="",$S689=""),"",IF($E$5="diff",(W690-W689),LN(W690/W689)))</f>
        <v/>
      </c>
      <c r="AJ690" s="9">
        <f>IF(OR($S690="",$S689=""),"",IF($F$5="diff",(X690-X689),LN(X690/X689)))</f>
        <v/>
      </c>
      <c r="AK690" s="9">
        <f>IF(OR($S690="",$S689=""),"",IF($G$5="diff",(Y690-Y689),LN(Y690/Y689)))</f>
        <v/>
      </c>
      <c r="AL690" s="9">
        <f>IF(OR($S690="",$S689=""),"",IF($H$5="diff",(Z690-Z689),LN(Z690/Z689)))</f>
        <v/>
      </c>
      <c r="AM690" s="9">
        <f>IF(OR($S690="",$S689=""),"",IF($I$5="diff",(AA690-AA689),LN(AA690/AA689)))</f>
        <v/>
      </c>
      <c r="AN690" s="9">
        <f>IF(OR($S690="",$S689=""),"",IF($J$5="diff",(AB690-AB689),LN(AB690/AB689)))</f>
        <v/>
      </c>
      <c r="AO690" s="9">
        <f>IF(OR($S690="",$S689=""),"",IF($K$5="diff",(AC690-AC689),LN(AC690/AC689)))</f>
        <v/>
      </c>
      <c r="AR690" s="9">
        <f>IF($AF690="","",$AU$13+$AU$4*AG690+$AU$5*AH690+$AU$6*AI690+$AU$7*AJ690+$AU$8*AK690+$AU$9*AL690+$AU$10*AM690+$AU$11*AN690+$AU$12*AO690)</f>
        <v/>
      </c>
      <c r="AY690" s="10">
        <f>IF(AND((ROW()-7)&gt;=$Q$5,(ROW()-6)&lt;=$Q$3),INDEX(LINEST(OFFSET(AF690,1-$Q$5,0,$Q$5,1),OFFSET(AG690,1-$Q$5,0,$Q$5,9),TRUE,TRUE),1,10)*$Q$4,"")</f>
        <v/>
      </c>
      <c r="AZ690" s="9">
        <f>IF(AND((ROW()-7)&gt;=$Q$5,(ROW()-6)&lt;=$Q$3),INDEX(LINEST(OFFSET(AF690,1-$Q$5,0,$Q$5,1),OFFSET(AG690,1-$Q$5,0,$Q$5,9),TRUE,TRUE),1,9),"")</f>
        <v/>
      </c>
      <c r="BA690" s="9">
        <f>IF(AND((ROW()-7)&gt;=$Q$5,(ROW()-6)&lt;=$Q$3),INDEX(LINEST(OFFSET(AF690,1-$Q$5,0,$Q$5,1),OFFSET(AG690,1-$Q$5,0,$Q$5,9),TRUE,TRUE),1,8),"")</f>
        <v/>
      </c>
      <c r="BB690" s="9">
        <f>IF(AND((ROW()-7)&gt;=$Q$5,(ROW()-6)&lt;=$Q$3),INDEX(LINEST(OFFSET(AF690,1-$Q$5,0,$Q$5,1),OFFSET(AG690,1-$Q$5,0,$Q$5,9),TRUE,TRUE),1,7),"")</f>
        <v/>
      </c>
      <c r="BC690" s="9">
        <f>IF(AND((ROW()-7)&gt;=$Q$5,(ROW()-6)&lt;=$Q$3),INDEX(LINEST(OFFSET(AF690,1-$Q$5,0,$Q$5,1),OFFSET(AG690,1-$Q$5,0,$Q$5,9),TRUE,TRUE),1,6),"")</f>
        <v/>
      </c>
      <c r="BD690" s="9">
        <f>IF(AND((ROW()-7)&gt;=$Q$5,(ROW()-6)&lt;=$Q$3),INDEX(LINEST(OFFSET(AF690,1-$Q$5,0,$Q$5,1),OFFSET(AG690,1-$Q$5,0,$Q$5,9),TRUE,TRUE),1,5),"")</f>
        <v/>
      </c>
      <c r="BE690" s="9">
        <f>IF(AND((ROW()-7)&gt;=$Q$5,(ROW()-6)&lt;=$Q$3),INDEX(LINEST(OFFSET(AF690,1-$Q$5,0,$Q$5,1),OFFSET(AG690,1-$Q$5,0,$Q$5,9),TRUE,TRUE),1,4),"")</f>
        <v/>
      </c>
      <c r="BF690" s="9">
        <f>IF(AND((ROW()-7)&gt;=$Q$5,(ROW()-6)&lt;=$Q$3),INDEX(LINEST(OFFSET(AF690,1-$Q$5,0,$Q$5,1),OFFSET(AG690,1-$Q$5,0,$Q$5,9),TRUE,TRUE),1,3),"")</f>
        <v/>
      </c>
      <c r="BG690" s="9">
        <f>IF(AND((ROW()-7)&gt;=$Q$5,(ROW()-6)&lt;=$Q$3),INDEX(LINEST(OFFSET(AF690,1-$Q$5,0,$Q$5,1),OFFSET(AG690,1-$Q$5,0,$Q$5,9),TRUE,TRUE),1,2),"")</f>
        <v/>
      </c>
      <c r="BH690" s="9">
        <f>IF(AND((ROW()-7)&gt;=$Q$5,(ROW()-6)&lt;=$Q$3),INDEX(LINEST(OFFSET(AF690,1-$Q$5,0,$Q$5,1),OFFSET(AG690,1-$Q$5,0,$Q$5,9),TRUE,TRUE),1,1),"")</f>
        <v/>
      </c>
      <c r="BI690" s="10">
        <f>IF(AND((ROW()-7)&gt;=$Q$5,(ROW()-6)&lt;=$Q$3),INDEX(LINEST(OFFSET(AF690,1-$Q$5,0,$Q$5,1),OFFSET(AG690,1-$Q$5,0,$Q$5,9),TRUE,TRUE),3,1),"")</f>
        <v/>
      </c>
      <c r="BL690" s="9">
        <f>IF(AND((ROW()-6)&lt;=$Q$3,ISNUMBER(AY689)),AY689/$Q$4+AZ689*AG690+BA689*AH690+BB689*AI690+BC689*AJ690+BD689*AK690+BE689*AL690+BF689*AM690+BG689*AN690+BH689*AO690,"")</f>
        <v/>
      </c>
      <c r="BM690">
        <f>IF(ISNUMBER(BL690),AVERAGE(OFFSET(AF689,1-$Q$5,0,$Q$5,1)),"")</f>
        <v/>
      </c>
      <c r="BN690">
        <f>IF(ISNUMBER(BL690),(AF690-BL690)^2,"")</f>
        <v/>
      </c>
      <c r="BO690">
        <f>IF(ISNUMBER(BL690),AF690^2,"")</f>
        <v/>
      </c>
      <c r="BP690">
        <f>IF(ISNUMBER(BL690),(AF690-BM690)^2,"")</f>
        <v/>
      </c>
    </row>
    <row r="691">
      <c r="O691">
        <f>IF($R691="","",IF($Q$1="Weekly",INT(($R691-2)/7),IF($Q$1="Quarterly",YEAR($R691)*4+ROUNDUP(MONTH($R691)/3),YEAR($R691)*12+MONTH($R691))))</f>
        <v/>
      </c>
      <c r="P691">
        <f>IF($R691="","",IF($R692="",1,IF($O691&lt;&gt;$O692,1,0)))</f>
        <v/>
      </c>
      <c r="Q691">
        <f>IF($P691=1,SUM($P$7:$P691),"")</f>
        <v/>
      </c>
      <c r="R691">
        <f>IF($A691="","",IF(ISNUMBER($A691),$A691,IFERROR(DATEVALUE($A691),NA())))</f>
        <v/>
      </c>
      <c r="S691" s="7">
        <f>IFERROR(INDEX($R$7:$R$60000,MATCH(ROW()-6,$Q$7:$Q$60000,0)),"")</f>
        <v/>
      </c>
      <c r="T691">
        <f>IFERROR(INDEX($B$7:$B$60000,MATCH(ROW()-6,$Q$7:$Q$60000,0))*1,"")</f>
        <v/>
      </c>
      <c r="U691">
        <f>IFERROR(INDEX($C$7:$C$60000,MATCH(ROW()-6,$Q$7:$Q$60000,0))*1,"")</f>
        <v/>
      </c>
      <c r="V691">
        <f>IFERROR(INDEX($D$7:$D$60000,MATCH(ROW()-6,$Q$7:$Q$60000,0))*1,"")</f>
        <v/>
      </c>
      <c r="W691">
        <f>IFERROR(INDEX($E$7:$E$60000,MATCH(ROW()-6,$Q$7:$Q$60000,0))*1,"")</f>
        <v/>
      </c>
      <c r="X691">
        <f>IFERROR(INDEX($F$7:$F$60000,MATCH(ROW()-6,$Q$7:$Q$60000,0))*1,"")</f>
        <v/>
      </c>
      <c r="Y691">
        <f>IFERROR(INDEX($G$7:$G$60000,MATCH(ROW()-6,$Q$7:$Q$60000,0))*1,"")</f>
        <v/>
      </c>
      <c r="Z691">
        <f>IFERROR(INDEX($H$7:$H$60000,MATCH(ROW()-6,$Q$7:$Q$60000,0))*1,"")</f>
        <v/>
      </c>
      <c r="AA691">
        <f>IFERROR(INDEX($I$7:$I$60000,MATCH(ROW()-6,$Q$7:$Q$60000,0))*1,"")</f>
        <v/>
      </c>
      <c r="AB691">
        <f>IFERROR(INDEX($J$7:$J$60000,MATCH(ROW()-6,$Q$7:$Q$60000,0))*1,"")</f>
        <v/>
      </c>
      <c r="AC691">
        <f>IFERROR(INDEX($K$7:$K$60000,MATCH(ROW()-6,$Q$7:$Q$60000,0))*1,"")</f>
        <v/>
      </c>
      <c r="AF691" s="9">
        <f>IF(OR($S691="",$S690=""),"",IF($B$5="diff",($T691-$T690),LN($T691/$T690)))</f>
        <v/>
      </c>
      <c r="AG691" s="9">
        <f>IF(OR($S691="",$S690=""),"",IF($C$5="diff",(U691-U690),LN(U691/U690)))</f>
        <v/>
      </c>
      <c r="AH691" s="9">
        <f>IF(OR($S691="",$S690=""),"",IF($D$5="diff",(V691-V690),LN(V691/V690)))</f>
        <v/>
      </c>
      <c r="AI691" s="9">
        <f>IF(OR($S691="",$S690=""),"",IF($E$5="diff",(W691-W690),LN(W691/W690)))</f>
        <v/>
      </c>
      <c r="AJ691" s="9">
        <f>IF(OR($S691="",$S690=""),"",IF($F$5="diff",(X691-X690),LN(X691/X690)))</f>
        <v/>
      </c>
      <c r="AK691" s="9">
        <f>IF(OR($S691="",$S690=""),"",IF($G$5="diff",(Y691-Y690),LN(Y691/Y690)))</f>
        <v/>
      </c>
      <c r="AL691" s="9">
        <f>IF(OR($S691="",$S690=""),"",IF($H$5="diff",(Z691-Z690),LN(Z691/Z690)))</f>
        <v/>
      </c>
      <c r="AM691" s="9">
        <f>IF(OR($S691="",$S690=""),"",IF($I$5="diff",(AA691-AA690),LN(AA691/AA690)))</f>
        <v/>
      </c>
      <c r="AN691" s="9">
        <f>IF(OR($S691="",$S690=""),"",IF($J$5="diff",(AB691-AB690),LN(AB691/AB690)))</f>
        <v/>
      </c>
      <c r="AO691" s="9">
        <f>IF(OR($S691="",$S690=""),"",IF($K$5="diff",(AC691-AC690),LN(AC691/AC690)))</f>
        <v/>
      </c>
      <c r="AR691" s="9">
        <f>IF($AF691="","",$AU$13+$AU$4*AG691+$AU$5*AH691+$AU$6*AI691+$AU$7*AJ691+$AU$8*AK691+$AU$9*AL691+$AU$10*AM691+$AU$11*AN691+$AU$12*AO691)</f>
        <v/>
      </c>
      <c r="AY691" s="10">
        <f>IF(AND((ROW()-7)&gt;=$Q$5,(ROW()-6)&lt;=$Q$3),INDEX(LINEST(OFFSET(AF691,1-$Q$5,0,$Q$5,1),OFFSET(AG691,1-$Q$5,0,$Q$5,9),TRUE,TRUE),1,10)*$Q$4,"")</f>
        <v/>
      </c>
      <c r="AZ691" s="9">
        <f>IF(AND((ROW()-7)&gt;=$Q$5,(ROW()-6)&lt;=$Q$3),INDEX(LINEST(OFFSET(AF691,1-$Q$5,0,$Q$5,1),OFFSET(AG691,1-$Q$5,0,$Q$5,9),TRUE,TRUE),1,9),"")</f>
        <v/>
      </c>
      <c r="BA691" s="9">
        <f>IF(AND((ROW()-7)&gt;=$Q$5,(ROW()-6)&lt;=$Q$3),INDEX(LINEST(OFFSET(AF691,1-$Q$5,0,$Q$5,1),OFFSET(AG691,1-$Q$5,0,$Q$5,9),TRUE,TRUE),1,8),"")</f>
        <v/>
      </c>
      <c r="BB691" s="9">
        <f>IF(AND((ROW()-7)&gt;=$Q$5,(ROW()-6)&lt;=$Q$3),INDEX(LINEST(OFFSET(AF691,1-$Q$5,0,$Q$5,1),OFFSET(AG691,1-$Q$5,0,$Q$5,9),TRUE,TRUE),1,7),"")</f>
        <v/>
      </c>
      <c r="BC691" s="9">
        <f>IF(AND((ROW()-7)&gt;=$Q$5,(ROW()-6)&lt;=$Q$3),INDEX(LINEST(OFFSET(AF691,1-$Q$5,0,$Q$5,1),OFFSET(AG691,1-$Q$5,0,$Q$5,9),TRUE,TRUE),1,6),"")</f>
        <v/>
      </c>
      <c r="BD691" s="9">
        <f>IF(AND((ROW()-7)&gt;=$Q$5,(ROW()-6)&lt;=$Q$3),INDEX(LINEST(OFFSET(AF691,1-$Q$5,0,$Q$5,1),OFFSET(AG691,1-$Q$5,0,$Q$5,9),TRUE,TRUE),1,5),"")</f>
        <v/>
      </c>
      <c r="BE691" s="9">
        <f>IF(AND((ROW()-7)&gt;=$Q$5,(ROW()-6)&lt;=$Q$3),INDEX(LINEST(OFFSET(AF691,1-$Q$5,0,$Q$5,1),OFFSET(AG691,1-$Q$5,0,$Q$5,9),TRUE,TRUE),1,4),"")</f>
        <v/>
      </c>
      <c r="BF691" s="9">
        <f>IF(AND((ROW()-7)&gt;=$Q$5,(ROW()-6)&lt;=$Q$3),INDEX(LINEST(OFFSET(AF691,1-$Q$5,0,$Q$5,1),OFFSET(AG691,1-$Q$5,0,$Q$5,9),TRUE,TRUE),1,3),"")</f>
        <v/>
      </c>
      <c r="BG691" s="9">
        <f>IF(AND((ROW()-7)&gt;=$Q$5,(ROW()-6)&lt;=$Q$3),INDEX(LINEST(OFFSET(AF691,1-$Q$5,0,$Q$5,1),OFFSET(AG691,1-$Q$5,0,$Q$5,9),TRUE,TRUE),1,2),"")</f>
        <v/>
      </c>
      <c r="BH691" s="9">
        <f>IF(AND((ROW()-7)&gt;=$Q$5,(ROW()-6)&lt;=$Q$3),INDEX(LINEST(OFFSET(AF691,1-$Q$5,0,$Q$5,1),OFFSET(AG691,1-$Q$5,0,$Q$5,9),TRUE,TRUE),1,1),"")</f>
        <v/>
      </c>
      <c r="BI691" s="10">
        <f>IF(AND((ROW()-7)&gt;=$Q$5,(ROW()-6)&lt;=$Q$3),INDEX(LINEST(OFFSET(AF691,1-$Q$5,0,$Q$5,1),OFFSET(AG691,1-$Q$5,0,$Q$5,9),TRUE,TRUE),3,1),"")</f>
        <v/>
      </c>
      <c r="BL691" s="9">
        <f>IF(AND((ROW()-6)&lt;=$Q$3,ISNUMBER(AY690)),AY690/$Q$4+AZ690*AG691+BA690*AH691+BB690*AI691+BC690*AJ691+BD690*AK691+BE690*AL691+BF690*AM691+BG690*AN691+BH690*AO691,"")</f>
        <v/>
      </c>
      <c r="BM691">
        <f>IF(ISNUMBER(BL691),AVERAGE(OFFSET(AF690,1-$Q$5,0,$Q$5,1)),"")</f>
        <v/>
      </c>
      <c r="BN691">
        <f>IF(ISNUMBER(BL691),(AF691-BL691)^2,"")</f>
        <v/>
      </c>
      <c r="BO691">
        <f>IF(ISNUMBER(BL691),AF691^2,"")</f>
        <v/>
      </c>
      <c r="BP691">
        <f>IF(ISNUMBER(BL691),(AF691-BM691)^2,"")</f>
        <v/>
      </c>
    </row>
    <row r="692">
      <c r="O692">
        <f>IF($R692="","",IF($Q$1="Weekly",INT(($R692-2)/7),IF($Q$1="Quarterly",YEAR($R692)*4+ROUNDUP(MONTH($R692)/3),YEAR($R692)*12+MONTH($R692))))</f>
        <v/>
      </c>
      <c r="P692">
        <f>IF($R692="","",IF($R693="",1,IF($O692&lt;&gt;$O693,1,0)))</f>
        <v/>
      </c>
      <c r="Q692">
        <f>IF($P692=1,SUM($P$7:$P692),"")</f>
        <v/>
      </c>
      <c r="R692">
        <f>IF($A692="","",IF(ISNUMBER($A692),$A692,IFERROR(DATEVALUE($A692),NA())))</f>
        <v/>
      </c>
      <c r="S692" s="7">
        <f>IFERROR(INDEX($R$7:$R$60000,MATCH(ROW()-6,$Q$7:$Q$60000,0)),"")</f>
        <v/>
      </c>
      <c r="T692">
        <f>IFERROR(INDEX($B$7:$B$60000,MATCH(ROW()-6,$Q$7:$Q$60000,0))*1,"")</f>
        <v/>
      </c>
      <c r="U692">
        <f>IFERROR(INDEX($C$7:$C$60000,MATCH(ROW()-6,$Q$7:$Q$60000,0))*1,"")</f>
        <v/>
      </c>
      <c r="V692">
        <f>IFERROR(INDEX($D$7:$D$60000,MATCH(ROW()-6,$Q$7:$Q$60000,0))*1,"")</f>
        <v/>
      </c>
      <c r="W692">
        <f>IFERROR(INDEX($E$7:$E$60000,MATCH(ROW()-6,$Q$7:$Q$60000,0))*1,"")</f>
        <v/>
      </c>
      <c r="X692">
        <f>IFERROR(INDEX($F$7:$F$60000,MATCH(ROW()-6,$Q$7:$Q$60000,0))*1,"")</f>
        <v/>
      </c>
      <c r="Y692">
        <f>IFERROR(INDEX($G$7:$G$60000,MATCH(ROW()-6,$Q$7:$Q$60000,0))*1,"")</f>
        <v/>
      </c>
      <c r="Z692">
        <f>IFERROR(INDEX($H$7:$H$60000,MATCH(ROW()-6,$Q$7:$Q$60000,0))*1,"")</f>
        <v/>
      </c>
      <c r="AA692">
        <f>IFERROR(INDEX($I$7:$I$60000,MATCH(ROW()-6,$Q$7:$Q$60000,0))*1,"")</f>
        <v/>
      </c>
      <c r="AB692">
        <f>IFERROR(INDEX($J$7:$J$60000,MATCH(ROW()-6,$Q$7:$Q$60000,0))*1,"")</f>
        <v/>
      </c>
      <c r="AC692">
        <f>IFERROR(INDEX($K$7:$K$60000,MATCH(ROW()-6,$Q$7:$Q$60000,0))*1,"")</f>
        <v/>
      </c>
      <c r="AF692" s="9">
        <f>IF(OR($S692="",$S691=""),"",IF($B$5="diff",($T692-$T691),LN($T692/$T691)))</f>
        <v/>
      </c>
      <c r="AG692" s="9">
        <f>IF(OR($S692="",$S691=""),"",IF($C$5="diff",(U692-U691),LN(U692/U691)))</f>
        <v/>
      </c>
      <c r="AH692" s="9">
        <f>IF(OR($S692="",$S691=""),"",IF($D$5="diff",(V692-V691),LN(V692/V691)))</f>
        <v/>
      </c>
      <c r="AI692" s="9">
        <f>IF(OR($S692="",$S691=""),"",IF($E$5="diff",(W692-W691),LN(W692/W691)))</f>
        <v/>
      </c>
      <c r="AJ692" s="9">
        <f>IF(OR($S692="",$S691=""),"",IF($F$5="diff",(X692-X691),LN(X692/X691)))</f>
        <v/>
      </c>
      <c r="AK692" s="9">
        <f>IF(OR($S692="",$S691=""),"",IF($G$5="diff",(Y692-Y691),LN(Y692/Y691)))</f>
        <v/>
      </c>
      <c r="AL692" s="9">
        <f>IF(OR($S692="",$S691=""),"",IF($H$5="diff",(Z692-Z691),LN(Z692/Z691)))</f>
        <v/>
      </c>
      <c r="AM692" s="9">
        <f>IF(OR($S692="",$S691=""),"",IF($I$5="diff",(AA692-AA691),LN(AA692/AA691)))</f>
        <v/>
      </c>
      <c r="AN692" s="9">
        <f>IF(OR($S692="",$S691=""),"",IF($J$5="diff",(AB692-AB691),LN(AB692/AB691)))</f>
        <v/>
      </c>
      <c r="AO692" s="9">
        <f>IF(OR($S692="",$S691=""),"",IF($K$5="diff",(AC692-AC691),LN(AC692/AC691)))</f>
        <v/>
      </c>
      <c r="AR692" s="9">
        <f>IF($AF692="","",$AU$13+$AU$4*AG692+$AU$5*AH692+$AU$6*AI692+$AU$7*AJ692+$AU$8*AK692+$AU$9*AL692+$AU$10*AM692+$AU$11*AN692+$AU$12*AO692)</f>
        <v/>
      </c>
      <c r="AY692" s="10">
        <f>IF(AND((ROW()-7)&gt;=$Q$5,(ROW()-6)&lt;=$Q$3),INDEX(LINEST(OFFSET(AF692,1-$Q$5,0,$Q$5,1),OFFSET(AG692,1-$Q$5,0,$Q$5,9),TRUE,TRUE),1,10)*$Q$4,"")</f>
        <v/>
      </c>
      <c r="AZ692" s="9">
        <f>IF(AND((ROW()-7)&gt;=$Q$5,(ROW()-6)&lt;=$Q$3),INDEX(LINEST(OFFSET(AF692,1-$Q$5,0,$Q$5,1),OFFSET(AG692,1-$Q$5,0,$Q$5,9),TRUE,TRUE),1,9),"")</f>
        <v/>
      </c>
      <c r="BA692" s="9">
        <f>IF(AND((ROW()-7)&gt;=$Q$5,(ROW()-6)&lt;=$Q$3),INDEX(LINEST(OFFSET(AF692,1-$Q$5,0,$Q$5,1),OFFSET(AG692,1-$Q$5,0,$Q$5,9),TRUE,TRUE),1,8),"")</f>
        <v/>
      </c>
      <c r="BB692" s="9">
        <f>IF(AND((ROW()-7)&gt;=$Q$5,(ROW()-6)&lt;=$Q$3),INDEX(LINEST(OFFSET(AF692,1-$Q$5,0,$Q$5,1),OFFSET(AG692,1-$Q$5,0,$Q$5,9),TRUE,TRUE),1,7),"")</f>
        <v/>
      </c>
      <c r="BC692" s="9">
        <f>IF(AND((ROW()-7)&gt;=$Q$5,(ROW()-6)&lt;=$Q$3),INDEX(LINEST(OFFSET(AF692,1-$Q$5,0,$Q$5,1),OFFSET(AG692,1-$Q$5,0,$Q$5,9),TRUE,TRUE),1,6),"")</f>
        <v/>
      </c>
      <c r="BD692" s="9">
        <f>IF(AND((ROW()-7)&gt;=$Q$5,(ROW()-6)&lt;=$Q$3),INDEX(LINEST(OFFSET(AF692,1-$Q$5,0,$Q$5,1),OFFSET(AG692,1-$Q$5,0,$Q$5,9),TRUE,TRUE),1,5),"")</f>
        <v/>
      </c>
      <c r="BE692" s="9">
        <f>IF(AND((ROW()-7)&gt;=$Q$5,(ROW()-6)&lt;=$Q$3),INDEX(LINEST(OFFSET(AF692,1-$Q$5,0,$Q$5,1),OFFSET(AG692,1-$Q$5,0,$Q$5,9),TRUE,TRUE),1,4),"")</f>
        <v/>
      </c>
      <c r="BF692" s="9">
        <f>IF(AND((ROW()-7)&gt;=$Q$5,(ROW()-6)&lt;=$Q$3),INDEX(LINEST(OFFSET(AF692,1-$Q$5,0,$Q$5,1),OFFSET(AG692,1-$Q$5,0,$Q$5,9),TRUE,TRUE),1,3),"")</f>
        <v/>
      </c>
      <c r="BG692" s="9">
        <f>IF(AND((ROW()-7)&gt;=$Q$5,(ROW()-6)&lt;=$Q$3),INDEX(LINEST(OFFSET(AF692,1-$Q$5,0,$Q$5,1),OFFSET(AG692,1-$Q$5,0,$Q$5,9),TRUE,TRUE),1,2),"")</f>
        <v/>
      </c>
      <c r="BH692" s="9">
        <f>IF(AND((ROW()-7)&gt;=$Q$5,(ROW()-6)&lt;=$Q$3),INDEX(LINEST(OFFSET(AF692,1-$Q$5,0,$Q$5,1),OFFSET(AG692,1-$Q$5,0,$Q$5,9),TRUE,TRUE),1,1),"")</f>
        <v/>
      </c>
      <c r="BI692" s="10">
        <f>IF(AND((ROW()-7)&gt;=$Q$5,(ROW()-6)&lt;=$Q$3),INDEX(LINEST(OFFSET(AF692,1-$Q$5,0,$Q$5,1),OFFSET(AG692,1-$Q$5,0,$Q$5,9),TRUE,TRUE),3,1),"")</f>
        <v/>
      </c>
      <c r="BL692" s="9">
        <f>IF(AND((ROW()-6)&lt;=$Q$3,ISNUMBER(AY691)),AY691/$Q$4+AZ691*AG692+BA691*AH692+BB691*AI692+BC691*AJ692+BD691*AK692+BE691*AL692+BF691*AM692+BG691*AN692+BH691*AO692,"")</f>
        <v/>
      </c>
      <c r="BM692">
        <f>IF(ISNUMBER(BL692),AVERAGE(OFFSET(AF691,1-$Q$5,0,$Q$5,1)),"")</f>
        <v/>
      </c>
      <c r="BN692">
        <f>IF(ISNUMBER(BL692),(AF692-BL692)^2,"")</f>
        <v/>
      </c>
      <c r="BO692">
        <f>IF(ISNUMBER(BL692),AF692^2,"")</f>
        <v/>
      </c>
      <c r="BP692">
        <f>IF(ISNUMBER(BL692),(AF692-BM692)^2,"")</f>
        <v/>
      </c>
    </row>
    <row r="693">
      <c r="O693">
        <f>IF($R693="","",IF($Q$1="Weekly",INT(($R693-2)/7),IF($Q$1="Quarterly",YEAR($R693)*4+ROUNDUP(MONTH($R693)/3),YEAR($R693)*12+MONTH($R693))))</f>
        <v/>
      </c>
      <c r="P693">
        <f>IF($R693="","",IF($R694="",1,IF($O693&lt;&gt;$O694,1,0)))</f>
        <v/>
      </c>
      <c r="Q693">
        <f>IF($P693=1,SUM($P$7:$P693),"")</f>
        <v/>
      </c>
      <c r="R693">
        <f>IF($A693="","",IF(ISNUMBER($A693),$A693,IFERROR(DATEVALUE($A693),NA())))</f>
        <v/>
      </c>
      <c r="S693" s="7">
        <f>IFERROR(INDEX($R$7:$R$60000,MATCH(ROW()-6,$Q$7:$Q$60000,0)),"")</f>
        <v/>
      </c>
      <c r="T693">
        <f>IFERROR(INDEX($B$7:$B$60000,MATCH(ROW()-6,$Q$7:$Q$60000,0))*1,"")</f>
        <v/>
      </c>
      <c r="U693">
        <f>IFERROR(INDEX($C$7:$C$60000,MATCH(ROW()-6,$Q$7:$Q$60000,0))*1,"")</f>
        <v/>
      </c>
      <c r="V693">
        <f>IFERROR(INDEX($D$7:$D$60000,MATCH(ROW()-6,$Q$7:$Q$60000,0))*1,"")</f>
        <v/>
      </c>
      <c r="W693">
        <f>IFERROR(INDEX($E$7:$E$60000,MATCH(ROW()-6,$Q$7:$Q$60000,0))*1,"")</f>
        <v/>
      </c>
      <c r="X693">
        <f>IFERROR(INDEX($F$7:$F$60000,MATCH(ROW()-6,$Q$7:$Q$60000,0))*1,"")</f>
        <v/>
      </c>
      <c r="Y693">
        <f>IFERROR(INDEX($G$7:$G$60000,MATCH(ROW()-6,$Q$7:$Q$60000,0))*1,"")</f>
        <v/>
      </c>
      <c r="Z693">
        <f>IFERROR(INDEX($H$7:$H$60000,MATCH(ROW()-6,$Q$7:$Q$60000,0))*1,"")</f>
        <v/>
      </c>
      <c r="AA693">
        <f>IFERROR(INDEX($I$7:$I$60000,MATCH(ROW()-6,$Q$7:$Q$60000,0))*1,"")</f>
        <v/>
      </c>
      <c r="AB693">
        <f>IFERROR(INDEX($J$7:$J$60000,MATCH(ROW()-6,$Q$7:$Q$60000,0))*1,"")</f>
        <v/>
      </c>
      <c r="AC693">
        <f>IFERROR(INDEX($K$7:$K$60000,MATCH(ROW()-6,$Q$7:$Q$60000,0))*1,"")</f>
        <v/>
      </c>
      <c r="AF693" s="9">
        <f>IF(OR($S693="",$S692=""),"",IF($B$5="diff",($T693-$T692),LN($T693/$T692)))</f>
        <v/>
      </c>
      <c r="AG693" s="9">
        <f>IF(OR($S693="",$S692=""),"",IF($C$5="diff",(U693-U692),LN(U693/U692)))</f>
        <v/>
      </c>
      <c r="AH693" s="9">
        <f>IF(OR($S693="",$S692=""),"",IF($D$5="diff",(V693-V692),LN(V693/V692)))</f>
        <v/>
      </c>
      <c r="AI693" s="9">
        <f>IF(OR($S693="",$S692=""),"",IF($E$5="diff",(W693-W692),LN(W693/W692)))</f>
        <v/>
      </c>
      <c r="AJ693" s="9">
        <f>IF(OR($S693="",$S692=""),"",IF($F$5="diff",(X693-X692),LN(X693/X692)))</f>
        <v/>
      </c>
      <c r="AK693" s="9">
        <f>IF(OR($S693="",$S692=""),"",IF($G$5="diff",(Y693-Y692),LN(Y693/Y692)))</f>
        <v/>
      </c>
      <c r="AL693" s="9">
        <f>IF(OR($S693="",$S692=""),"",IF($H$5="diff",(Z693-Z692),LN(Z693/Z692)))</f>
        <v/>
      </c>
      <c r="AM693" s="9">
        <f>IF(OR($S693="",$S692=""),"",IF($I$5="diff",(AA693-AA692),LN(AA693/AA692)))</f>
        <v/>
      </c>
      <c r="AN693" s="9">
        <f>IF(OR($S693="",$S692=""),"",IF($J$5="diff",(AB693-AB692),LN(AB693/AB692)))</f>
        <v/>
      </c>
      <c r="AO693" s="9">
        <f>IF(OR($S693="",$S692=""),"",IF($K$5="diff",(AC693-AC692),LN(AC693/AC692)))</f>
        <v/>
      </c>
      <c r="AR693" s="9">
        <f>IF($AF693="","",$AU$13+$AU$4*AG693+$AU$5*AH693+$AU$6*AI693+$AU$7*AJ693+$AU$8*AK693+$AU$9*AL693+$AU$10*AM693+$AU$11*AN693+$AU$12*AO693)</f>
        <v/>
      </c>
      <c r="AY693" s="10">
        <f>IF(AND((ROW()-7)&gt;=$Q$5,(ROW()-6)&lt;=$Q$3),INDEX(LINEST(OFFSET(AF693,1-$Q$5,0,$Q$5,1),OFFSET(AG693,1-$Q$5,0,$Q$5,9),TRUE,TRUE),1,10)*$Q$4,"")</f>
        <v/>
      </c>
      <c r="AZ693" s="9">
        <f>IF(AND((ROW()-7)&gt;=$Q$5,(ROW()-6)&lt;=$Q$3),INDEX(LINEST(OFFSET(AF693,1-$Q$5,0,$Q$5,1),OFFSET(AG693,1-$Q$5,0,$Q$5,9),TRUE,TRUE),1,9),"")</f>
        <v/>
      </c>
      <c r="BA693" s="9">
        <f>IF(AND((ROW()-7)&gt;=$Q$5,(ROW()-6)&lt;=$Q$3),INDEX(LINEST(OFFSET(AF693,1-$Q$5,0,$Q$5,1),OFFSET(AG693,1-$Q$5,0,$Q$5,9),TRUE,TRUE),1,8),"")</f>
        <v/>
      </c>
      <c r="BB693" s="9">
        <f>IF(AND((ROW()-7)&gt;=$Q$5,(ROW()-6)&lt;=$Q$3),INDEX(LINEST(OFFSET(AF693,1-$Q$5,0,$Q$5,1),OFFSET(AG693,1-$Q$5,0,$Q$5,9),TRUE,TRUE),1,7),"")</f>
        <v/>
      </c>
      <c r="BC693" s="9">
        <f>IF(AND((ROW()-7)&gt;=$Q$5,(ROW()-6)&lt;=$Q$3),INDEX(LINEST(OFFSET(AF693,1-$Q$5,0,$Q$5,1),OFFSET(AG693,1-$Q$5,0,$Q$5,9),TRUE,TRUE),1,6),"")</f>
        <v/>
      </c>
      <c r="BD693" s="9">
        <f>IF(AND((ROW()-7)&gt;=$Q$5,(ROW()-6)&lt;=$Q$3),INDEX(LINEST(OFFSET(AF693,1-$Q$5,0,$Q$5,1),OFFSET(AG693,1-$Q$5,0,$Q$5,9),TRUE,TRUE),1,5),"")</f>
        <v/>
      </c>
      <c r="BE693" s="9">
        <f>IF(AND((ROW()-7)&gt;=$Q$5,(ROW()-6)&lt;=$Q$3),INDEX(LINEST(OFFSET(AF693,1-$Q$5,0,$Q$5,1),OFFSET(AG693,1-$Q$5,0,$Q$5,9),TRUE,TRUE),1,4),"")</f>
        <v/>
      </c>
      <c r="BF693" s="9">
        <f>IF(AND((ROW()-7)&gt;=$Q$5,(ROW()-6)&lt;=$Q$3),INDEX(LINEST(OFFSET(AF693,1-$Q$5,0,$Q$5,1),OFFSET(AG693,1-$Q$5,0,$Q$5,9),TRUE,TRUE),1,3),"")</f>
        <v/>
      </c>
      <c r="BG693" s="9">
        <f>IF(AND((ROW()-7)&gt;=$Q$5,(ROW()-6)&lt;=$Q$3),INDEX(LINEST(OFFSET(AF693,1-$Q$5,0,$Q$5,1),OFFSET(AG693,1-$Q$5,0,$Q$5,9),TRUE,TRUE),1,2),"")</f>
        <v/>
      </c>
      <c r="BH693" s="9">
        <f>IF(AND((ROW()-7)&gt;=$Q$5,(ROW()-6)&lt;=$Q$3),INDEX(LINEST(OFFSET(AF693,1-$Q$5,0,$Q$5,1),OFFSET(AG693,1-$Q$5,0,$Q$5,9),TRUE,TRUE),1,1),"")</f>
        <v/>
      </c>
      <c r="BI693" s="10">
        <f>IF(AND((ROW()-7)&gt;=$Q$5,(ROW()-6)&lt;=$Q$3),INDEX(LINEST(OFFSET(AF693,1-$Q$5,0,$Q$5,1),OFFSET(AG693,1-$Q$5,0,$Q$5,9),TRUE,TRUE),3,1),"")</f>
        <v/>
      </c>
      <c r="BL693" s="9">
        <f>IF(AND((ROW()-6)&lt;=$Q$3,ISNUMBER(AY692)),AY692/$Q$4+AZ692*AG693+BA692*AH693+BB692*AI693+BC692*AJ693+BD692*AK693+BE692*AL693+BF692*AM693+BG692*AN693+BH692*AO693,"")</f>
        <v/>
      </c>
      <c r="BM693">
        <f>IF(ISNUMBER(BL693),AVERAGE(OFFSET(AF692,1-$Q$5,0,$Q$5,1)),"")</f>
        <v/>
      </c>
      <c r="BN693">
        <f>IF(ISNUMBER(BL693),(AF693-BL693)^2,"")</f>
        <v/>
      </c>
      <c r="BO693">
        <f>IF(ISNUMBER(BL693),AF693^2,"")</f>
        <v/>
      </c>
      <c r="BP693">
        <f>IF(ISNUMBER(BL693),(AF693-BM693)^2,"")</f>
        <v/>
      </c>
    </row>
    <row r="694">
      <c r="O694">
        <f>IF($R694="","",IF($Q$1="Weekly",INT(($R694-2)/7),IF($Q$1="Quarterly",YEAR($R694)*4+ROUNDUP(MONTH($R694)/3),YEAR($R694)*12+MONTH($R694))))</f>
        <v/>
      </c>
      <c r="P694">
        <f>IF($R694="","",IF($R695="",1,IF($O694&lt;&gt;$O695,1,0)))</f>
        <v/>
      </c>
      <c r="Q694">
        <f>IF($P694=1,SUM($P$7:$P694),"")</f>
        <v/>
      </c>
      <c r="R694">
        <f>IF($A694="","",IF(ISNUMBER($A694),$A694,IFERROR(DATEVALUE($A694),NA())))</f>
        <v/>
      </c>
      <c r="S694" s="7">
        <f>IFERROR(INDEX($R$7:$R$60000,MATCH(ROW()-6,$Q$7:$Q$60000,0)),"")</f>
        <v/>
      </c>
      <c r="T694">
        <f>IFERROR(INDEX($B$7:$B$60000,MATCH(ROW()-6,$Q$7:$Q$60000,0))*1,"")</f>
        <v/>
      </c>
      <c r="U694">
        <f>IFERROR(INDEX($C$7:$C$60000,MATCH(ROW()-6,$Q$7:$Q$60000,0))*1,"")</f>
        <v/>
      </c>
      <c r="V694">
        <f>IFERROR(INDEX($D$7:$D$60000,MATCH(ROW()-6,$Q$7:$Q$60000,0))*1,"")</f>
        <v/>
      </c>
      <c r="W694">
        <f>IFERROR(INDEX($E$7:$E$60000,MATCH(ROW()-6,$Q$7:$Q$60000,0))*1,"")</f>
        <v/>
      </c>
      <c r="X694">
        <f>IFERROR(INDEX($F$7:$F$60000,MATCH(ROW()-6,$Q$7:$Q$60000,0))*1,"")</f>
        <v/>
      </c>
      <c r="Y694">
        <f>IFERROR(INDEX($G$7:$G$60000,MATCH(ROW()-6,$Q$7:$Q$60000,0))*1,"")</f>
        <v/>
      </c>
      <c r="Z694">
        <f>IFERROR(INDEX($H$7:$H$60000,MATCH(ROW()-6,$Q$7:$Q$60000,0))*1,"")</f>
        <v/>
      </c>
      <c r="AA694">
        <f>IFERROR(INDEX($I$7:$I$60000,MATCH(ROW()-6,$Q$7:$Q$60000,0))*1,"")</f>
        <v/>
      </c>
      <c r="AB694">
        <f>IFERROR(INDEX($J$7:$J$60000,MATCH(ROW()-6,$Q$7:$Q$60000,0))*1,"")</f>
        <v/>
      </c>
      <c r="AC694">
        <f>IFERROR(INDEX($K$7:$K$60000,MATCH(ROW()-6,$Q$7:$Q$60000,0))*1,"")</f>
        <v/>
      </c>
      <c r="AF694" s="9">
        <f>IF(OR($S694="",$S693=""),"",IF($B$5="diff",($T694-$T693),LN($T694/$T693)))</f>
        <v/>
      </c>
      <c r="AG694" s="9">
        <f>IF(OR($S694="",$S693=""),"",IF($C$5="diff",(U694-U693),LN(U694/U693)))</f>
        <v/>
      </c>
      <c r="AH694" s="9">
        <f>IF(OR($S694="",$S693=""),"",IF($D$5="diff",(V694-V693),LN(V694/V693)))</f>
        <v/>
      </c>
      <c r="AI694" s="9">
        <f>IF(OR($S694="",$S693=""),"",IF($E$5="diff",(W694-W693),LN(W694/W693)))</f>
        <v/>
      </c>
      <c r="AJ694" s="9">
        <f>IF(OR($S694="",$S693=""),"",IF($F$5="diff",(X694-X693),LN(X694/X693)))</f>
        <v/>
      </c>
      <c r="AK694" s="9">
        <f>IF(OR($S694="",$S693=""),"",IF($G$5="diff",(Y694-Y693),LN(Y694/Y693)))</f>
        <v/>
      </c>
      <c r="AL694" s="9">
        <f>IF(OR($S694="",$S693=""),"",IF($H$5="diff",(Z694-Z693),LN(Z694/Z693)))</f>
        <v/>
      </c>
      <c r="AM694" s="9">
        <f>IF(OR($S694="",$S693=""),"",IF($I$5="diff",(AA694-AA693),LN(AA694/AA693)))</f>
        <v/>
      </c>
      <c r="AN694" s="9">
        <f>IF(OR($S694="",$S693=""),"",IF($J$5="diff",(AB694-AB693),LN(AB694/AB693)))</f>
        <v/>
      </c>
      <c r="AO694" s="9">
        <f>IF(OR($S694="",$S693=""),"",IF($K$5="diff",(AC694-AC693),LN(AC694/AC693)))</f>
        <v/>
      </c>
      <c r="AR694" s="9">
        <f>IF($AF694="","",$AU$13+$AU$4*AG694+$AU$5*AH694+$AU$6*AI694+$AU$7*AJ694+$AU$8*AK694+$AU$9*AL694+$AU$10*AM694+$AU$11*AN694+$AU$12*AO694)</f>
        <v/>
      </c>
      <c r="AY694" s="10">
        <f>IF(AND((ROW()-7)&gt;=$Q$5,(ROW()-6)&lt;=$Q$3),INDEX(LINEST(OFFSET(AF694,1-$Q$5,0,$Q$5,1),OFFSET(AG694,1-$Q$5,0,$Q$5,9),TRUE,TRUE),1,10)*$Q$4,"")</f>
        <v/>
      </c>
      <c r="AZ694" s="9">
        <f>IF(AND((ROW()-7)&gt;=$Q$5,(ROW()-6)&lt;=$Q$3),INDEX(LINEST(OFFSET(AF694,1-$Q$5,0,$Q$5,1),OFFSET(AG694,1-$Q$5,0,$Q$5,9),TRUE,TRUE),1,9),"")</f>
        <v/>
      </c>
      <c r="BA694" s="9">
        <f>IF(AND((ROW()-7)&gt;=$Q$5,(ROW()-6)&lt;=$Q$3),INDEX(LINEST(OFFSET(AF694,1-$Q$5,0,$Q$5,1),OFFSET(AG694,1-$Q$5,0,$Q$5,9),TRUE,TRUE),1,8),"")</f>
        <v/>
      </c>
      <c r="BB694" s="9">
        <f>IF(AND((ROW()-7)&gt;=$Q$5,(ROW()-6)&lt;=$Q$3),INDEX(LINEST(OFFSET(AF694,1-$Q$5,0,$Q$5,1),OFFSET(AG694,1-$Q$5,0,$Q$5,9),TRUE,TRUE),1,7),"")</f>
        <v/>
      </c>
      <c r="BC694" s="9">
        <f>IF(AND((ROW()-7)&gt;=$Q$5,(ROW()-6)&lt;=$Q$3),INDEX(LINEST(OFFSET(AF694,1-$Q$5,0,$Q$5,1),OFFSET(AG694,1-$Q$5,0,$Q$5,9),TRUE,TRUE),1,6),"")</f>
        <v/>
      </c>
      <c r="BD694" s="9">
        <f>IF(AND((ROW()-7)&gt;=$Q$5,(ROW()-6)&lt;=$Q$3),INDEX(LINEST(OFFSET(AF694,1-$Q$5,0,$Q$5,1),OFFSET(AG694,1-$Q$5,0,$Q$5,9),TRUE,TRUE),1,5),"")</f>
        <v/>
      </c>
      <c r="BE694" s="9">
        <f>IF(AND((ROW()-7)&gt;=$Q$5,(ROW()-6)&lt;=$Q$3),INDEX(LINEST(OFFSET(AF694,1-$Q$5,0,$Q$5,1),OFFSET(AG694,1-$Q$5,0,$Q$5,9),TRUE,TRUE),1,4),"")</f>
        <v/>
      </c>
      <c r="BF694" s="9">
        <f>IF(AND((ROW()-7)&gt;=$Q$5,(ROW()-6)&lt;=$Q$3),INDEX(LINEST(OFFSET(AF694,1-$Q$5,0,$Q$5,1),OFFSET(AG694,1-$Q$5,0,$Q$5,9),TRUE,TRUE),1,3),"")</f>
        <v/>
      </c>
      <c r="BG694" s="9">
        <f>IF(AND((ROW()-7)&gt;=$Q$5,(ROW()-6)&lt;=$Q$3),INDEX(LINEST(OFFSET(AF694,1-$Q$5,0,$Q$5,1),OFFSET(AG694,1-$Q$5,0,$Q$5,9),TRUE,TRUE),1,2),"")</f>
        <v/>
      </c>
      <c r="BH694" s="9">
        <f>IF(AND((ROW()-7)&gt;=$Q$5,(ROW()-6)&lt;=$Q$3),INDEX(LINEST(OFFSET(AF694,1-$Q$5,0,$Q$5,1),OFFSET(AG694,1-$Q$5,0,$Q$5,9),TRUE,TRUE),1,1),"")</f>
        <v/>
      </c>
      <c r="BI694" s="10">
        <f>IF(AND((ROW()-7)&gt;=$Q$5,(ROW()-6)&lt;=$Q$3),INDEX(LINEST(OFFSET(AF694,1-$Q$5,0,$Q$5,1),OFFSET(AG694,1-$Q$5,0,$Q$5,9),TRUE,TRUE),3,1),"")</f>
        <v/>
      </c>
      <c r="BL694" s="9">
        <f>IF(AND((ROW()-6)&lt;=$Q$3,ISNUMBER(AY693)),AY693/$Q$4+AZ693*AG694+BA693*AH694+BB693*AI694+BC693*AJ694+BD693*AK694+BE693*AL694+BF693*AM694+BG693*AN694+BH693*AO694,"")</f>
        <v/>
      </c>
      <c r="BM694">
        <f>IF(ISNUMBER(BL694),AVERAGE(OFFSET(AF693,1-$Q$5,0,$Q$5,1)),"")</f>
        <v/>
      </c>
      <c r="BN694">
        <f>IF(ISNUMBER(BL694),(AF694-BL694)^2,"")</f>
        <v/>
      </c>
      <c r="BO694">
        <f>IF(ISNUMBER(BL694),AF694^2,"")</f>
        <v/>
      </c>
      <c r="BP694">
        <f>IF(ISNUMBER(BL694),(AF694-BM694)^2,"")</f>
        <v/>
      </c>
    </row>
    <row r="695">
      <c r="O695">
        <f>IF($R695="","",IF($Q$1="Weekly",INT(($R695-2)/7),IF($Q$1="Quarterly",YEAR($R695)*4+ROUNDUP(MONTH($R695)/3),YEAR($R695)*12+MONTH($R695))))</f>
        <v/>
      </c>
      <c r="P695">
        <f>IF($R695="","",IF($R696="",1,IF($O695&lt;&gt;$O696,1,0)))</f>
        <v/>
      </c>
      <c r="Q695">
        <f>IF($P695=1,SUM($P$7:$P695),"")</f>
        <v/>
      </c>
      <c r="R695">
        <f>IF($A695="","",IF(ISNUMBER($A695),$A695,IFERROR(DATEVALUE($A695),NA())))</f>
        <v/>
      </c>
      <c r="S695" s="7">
        <f>IFERROR(INDEX($R$7:$R$60000,MATCH(ROW()-6,$Q$7:$Q$60000,0)),"")</f>
        <v/>
      </c>
      <c r="T695">
        <f>IFERROR(INDEX($B$7:$B$60000,MATCH(ROW()-6,$Q$7:$Q$60000,0))*1,"")</f>
        <v/>
      </c>
      <c r="U695">
        <f>IFERROR(INDEX($C$7:$C$60000,MATCH(ROW()-6,$Q$7:$Q$60000,0))*1,"")</f>
        <v/>
      </c>
      <c r="V695">
        <f>IFERROR(INDEX($D$7:$D$60000,MATCH(ROW()-6,$Q$7:$Q$60000,0))*1,"")</f>
        <v/>
      </c>
      <c r="W695">
        <f>IFERROR(INDEX($E$7:$E$60000,MATCH(ROW()-6,$Q$7:$Q$60000,0))*1,"")</f>
        <v/>
      </c>
      <c r="X695">
        <f>IFERROR(INDEX($F$7:$F$60000,MATCH(ROW()-6,$Q$7:$Q$60000,0))*1,"")</f>
        <v/>
      </c>
      <c r="Y695">
        <f>IFERROR(INDEX($G$7:$G$60000,MATCH(ROW()-6,$Q$7:$Q$60000,0))*1,"")</f>
        <v/>
      </c>
      <c r="Z695">
        <f>IFERROR(INDEX($H$7:$H$60000,MATCH(ROW()-6,$Q$7:$Q$60000,0))*1,"")</f>
        <v/>
      </c>
      <c r="AA695">
        <f>IFERROR(INDEX($I$7:$I$60000,MATCH(ROW()-6,$Q$7:$Q$60000,0))*1,"")</f>
        <v/>
      </c>
      <c r="AB695">
        <f>IFERROR(INDEX($J$7:$J$60000,MATCH(ROW()-6,$Q$7:$Q$60000,0))*1,"")</f>
        <v/>
      </c>
      <c r="AC695">
        <f>IFERROR(INDEX($K$7:$K$60000,MATCH(ROW()-6,$Q$7:$Q$60000,0))*1,"")</f>
        <v/>
      </c>
      <c r="AF695" s="9">
        <f>IF(OR($S695="",$S694=""),"",IF($B$5="diff",($T695-$T694),LN($T695/$T694)))</f>
        <v/>
      </c>
      <c r="AG695" s="9">
        <f>IF(OR($S695="",$S694=""),"",IF($C$5="diff",(U695-U694),LN(U695/U694)))</f>
        <v/>
      </c>
      <c r="AH695" s="9">
        <f>IF(OR($S695="",$S694=""),"",IF($D$5="diff",(V695-V694),LN(V695/V694)))</f>
        <v/>
      </c>
      <c r="AI695" s="9">
        <f>IF(OR($S695="",$S694=""),"",IF($E$5="diff",(W695-W694),LN(W695/W694)))</f>
        <v/>
      </c>
      <c r="AJ695" s="9">
        <f>IF(OR($S695="",$S694=""),"",IF($F$5="diff",(X695-X694),LN(X695/X694)))</f>
        <v/>
      </c>
      <c r="AK695" s="9">
        <f>IF(OR($S695="",$S694=""),"",IF($G$5="diff",(Y695-Y694),LN(Y695/Y694)))</f>
        <v/>
      </c>
      <c r="AL695" s="9">
        <f>IF(OR($S695="",$S694=""),"",IF($H$5="diff",(Z695-Z694),LN(Z695/Z694)))</f>
        <v/>
      </c>
      <c r="AM695" s="9">
        <f>IF(OR($S695="",$S694=""),"",IF($I$5="diff",(AA695-AA694),LN(AA695/AA694)))</f>
        <v/>
      </c>
      <c r="AN695" s="9">
        <f>IF(OR($S695="",$S694=""),"",IF($J$5="diff",(AB695-AB694),LN(AB695/AB694)))</f>
        <v/>
      </c>
      <c r="AO695" s="9">
        <f>IF(OR($S695="",$S694=""),"",IF($K$5="diff",(AC695-AC694),LN(AC695/AC694)))</f>
        <v/>
      </c>
      <c r="AR695" s="9">
        <f>IF($AF695="","",$AU$13+$AU$4*AG695+$AU$5*AH695+$AU$6*AI695+$AU$7*AJ695+$AU$8*AK695+$AU$9*AL695+$AU$10*AM695+$AU$11*AN695+$AU$12*AO695)</f>
        <v/>
      </c>
      <c r="AY695" s="10">
        <f>IF(AND((ROW()-7)&gt;=$Q$5,(ROW()-6)&lt;=$Q$3),INDEX(LINEST(OFFSET(AF695,1-$Q$5,0,$Q$5,1),OFFSET(AG695,1-$Q$5,0,$Q$5,9),TRUE,TRUE),1,10)*$Q$4,"")</f>
        <v/>
      </c>
      <c r="AZ695" s="9">
        <f>IF(AND((ROW()-7)&gt;=$Q$5,(ROW()-6)&lt;=$Q$3),INDEX(LINEST(OFFSET(AF695,1-$Q$5,0,$Q$5,1),OFFSET(AG695,1-$Q$5,0,$Q$5,9),TRUE,TRUE),1,9),"")</f>
        <v/>
      </c>
      <c r="BA695" s="9">
        <f>IF(AND((ROW()-7)&gt;=$Q$5,(ROW()-6)&lt;=$Q$3),INDEX(LINEST(OFFSET(AF695,1-$Q$5,0,$Q$5,1),OFFSET(AG695,1-$Q$5,0,$Q$5,9),TRUE,TRUE),1,8),"")</f>
        <v/>
      </c>
      <c r="BB695" s="9">
        <f>IF(AND((ROW()-7)&gt;=$Q$5,(ROW()-6)&lt;=$Q$3),INDEX(LINEST(OFFSET(AF695,1-$Q$5,0,$Q$5,1),OFFSET(AG695,1-$Q$5,0,$Q$5,9),TRUE,TRUE),1,7),"")</f>
        <v/>
      </c>
      <c r="BC695" s="9">
        <f>IF(AND((ROW()-7)&gt;=$Q$5,(ROW()-6)&lt;=$Q$3),INDEX(LINEST(OFFSET(AF695,1-$Q$5,0,$Q$5,1),OFFSET(AG695,1-$Q$5,0,$Q$5,9),TRUE,TRUE),1,6),"")</f>
        <v/>
      </c>
      <c r="BD695" s="9">
        <f>IF(AND((ROW()-7)&gt;=$Q$5,(ROW()-6)&lt;=$Q$3),INDEX(LINEST(OFFSET(AF695,1-$Q$5,0,$Q$5,1),OFFSET(AG695,1-$Q$5,0,$Q$5,9),TRUE,TRUE),1,5),"")</f>
        <v/>
      </c>
      <c r="BE695" s="9">
        <f>IF(AND((ROW()-7)&gt;=$Q$5,(ROW()-6)&lt;=$Q$3),INDEX(LINEST(OFFSET(AF695,1-$Q$5,0,$Q$5,1),OFFSET(AG695,1-$Q$5,0,$Q$5,9),TRUE,TRUE),1,4),"")</f>
        <v/>
      </c>
      <c r="BF695" s="9">
        <f>IF(AND((ROW()-7)&gt;=$Q$5,(ROW()-6)&lt;=$Q$3),INDEX(LINEST(OFFSET(AF695,1-$Q$5,0,$Q$5,1),OFFSET(AG695,1-$Q$5,0,$Q$5,9),TRUE,TRUE),1,3),"")</f>
        <v/>
      </c>
      <c r="BG695" s="9">
        <f>IF(AND((ROW()-7)&gt;=$Q$5,(ROW()-6)&lt;=$Q$3),INDEX(LINEST(OFFSET(AF695,1-$Q$5,0,$Q$5,1),OFFSET(AG695,1-$Q$5,0,$Q$5,9),TRUE,TRUE),1,2),"")</f>
        <v/>
      </c>
      <c r="BH695" s="9">
        <f>IF(AND((ROW()-7)&gt;=$Q$5,(ROW()-6)&lt;=$Q$3),INDEX(LINEST(OFFSET(AF695,1-$Q$5,0,$Q$5,1),OFFSET(AG695,1-$Q$5,0,$Q$5,9),TRUE,TRUE),1,1),"")</f>
        <v/>
      </c>
      <c r="BI695" s="10">
        <f>IF(AND((ROW()-7)&gt;=$Q$5,(ROW()-6)&lt;=$Q$3),INDEX(LINEST(OFFSET(AF695,1-$Q$5,0,$Q$5,1),OFFSET(AG695,1-$Q$5,0,$Q$5,9),TRUE,TRUE),3,1),"")</f>
        <v/>
      </c>
      <c r="BL695" s="9">
        <f>IF(AND((ROW()-6)&lt;=$Q$3,ISNUMBER(AY694)),AY694/$Q$4+AZ694*AG695+BA694*AH695+BB694*AI695+BC694*AJ695+BD694*AK695+BE694*AL695+BF694*AM695+BG694*AN695+BH694*AO695,"")</f>
        <v/>
      </c>
      <c r="BM695">
        <f>IF(ISNUMBER(BL695),AVERAGE(OFFSET(AF694,1-$Q$5,0,$Q$5,1)),"")</f>
        <v/>
      </c>
      <c r="BN695">
        <f>IF(ISNUMBER(BL695),(AF695-BL695)^2,"")</f>
        <v/>
      </c>
      <c r="BO695">
        <f>IF(ISNUMBER(BL695),AF695^2,"")</f>
        <v/>
      </c>
      <c r="BP695">
        <f>IF(ISNUMBER(BL695),(AF695-BM695)^2,"")</f>
        <v/>
      </c>
    </row>
    <row r="696">
      <c r="O696">
        <f>IF($R696="","",IF($Q$1="Weekly",INT(($R696-2)/7),IF($Q$1="Quarterly",YEAR($R696)*4+ROUNDUP(MONTH($R696)/3),YEAR($R696)*12+MONTH($R696))))</f>
        <v/>
      </c>
      <c r="P696">
        <f>IF($R696="","",IF($R697="",1,IF($O696&lt;&gt;$O697,1,0)))</f>
        <v/>
      </c>
      <c r="Q696">
        <f>IF($P696=1,SUM($P$7:$P696),"")</f>
        <v/>
      </c>
      <c r="R696">
        <f>IF($A696="","",IF(ISNUMBER($A696),$A696,IFERROR(DATEVALUE($A696),NA())))</f>
        <v/>
      </c>
      <c r="S696" s="7">
        <f>IFERROR(INDEX($R$7:$R$60000,MATCH(ROW()-6,$Q$7:$Q$60000,0)),"")</f>
        <v/>
      </c>
      <c r="T696">
        <f>IFERROR(INDEX($B$7:$B$60000,MATCH(ROW()-6,$Q$7:$Q$60000,0))*1,"")</f>
        <v/>
      </c>
      <c r="U696">
        <f>IFERROR(INDEX($C$7:$C$60000,MATCH(ROW()-6,$Q$7:$Q$60000,0))*1,"")</f>
        <v/>
      </c>
      <c r="V696">
        <f>IFERROR(INDEX($D$7:$D$60000,MATCH(ROW()-6,$Q$7:$Q$60000,0))*1,"")</f>
        <v/>
      </c>
      <c r="W696">
        <f>IFERROR(INDEX($E$7:$E$60000,MATCH(ROW()-6,$Q$7:$Q$60000,0))*1,"")</f>
        <v/>
      </c>
      <c r="X696">
        <f>IFERROR(INDEX($F$7:$F$60000,MATCH(ROW()-6,$Q$7:$Q$60000,0))*1,"")</f>
        <v/>
      </c>
      <c r="Y696">
        <f>IFERROR(INDEX($G$7:$G$60000,MATCH(ROW()-6,$Q$7:$Q$60000,0))*1,"")</f>
        <v/>
      </c>
      <c r="Z696">
        <f>IFERROR(INDEX($H$7:$H$60000,MATCH(ROW()-6,$Q$7:$Q$60000,0))*1,"")</f>
        <v/>
      </c>
      <c r="AA696">
        <f>IFERROR(INDEX($I$7:$I$60000,MATCH(ROW()-6,$Q$7:$Q$60000,0))*1,"")</f>
        <v/>
      </c>
      <c r="AB696">
        <f>IFERROR(INDEX($J$7:$J$60000,MATCH(ROW()-6,$Q$7:$Q$60000,0))*1,"")</f>
        <v/>
      </c>
      <c r="AC696">
        <f>IFERROR(INDEX($K$7:$K$60000,MATCH(ROW()-6,$Q$7:$Q$60000,0))*1,"")</f>
        <v/>
      </c>
      <c r="AF696" s="9">
        <f>IF(OR($S696="",$S695=""),"",IF($B$5="diff",($T696-$T695),LN($T696/$T695)))</f>
        <v/>
      </c>
      <c r="AG696" s="9">
        <f>IF(OR($S696="",$S695=""),"",IF($C$5="diff",(U696-U695),LN(U696/U695)))</f>
        <v/>
      </c>
      <c r="AH696" s="9">
        <f>IF(OR($S696="",$S695=""),"",IF($D$5="diff",(V696-V695),LN(V696/V695)))</f>
        <v/>
      </c>
      <c r="AI696" s="9">
        <f>IF(OR($S696="",$S695=""),"",IF($E$5="diff",(W696-W695),LN(W696/W695)))</f>
        <v/>
      </c>
      <c r="AJ696" s="9">
        <f>IF(OR($S696="",$S695=""),"",IF($F$5="diff",(X696-X695),LN(X696/X695)))</f>
        <v/>
      </c>
      <c r="AK696" s="9">
        <f>IF(OR($S696="",$S695=""),"",IF($G$5="diff",(Y696-Y695),LN(Y696/Y695)))</f>
        <v/>
      </c>
      <c r="AL696" s="9">
        <f>IF(OR($S696="",$S695=""),"",IF($H$5="diff",(Z696-Z695),LN(Z696/Z695)))</f>
        <v/>
      </c>
      <c r="AM696" s="9">
        <f>IF(OR($S696="",$S695=""),"",IF($I$5="diff",(AA696-AA695),LN(AA696/AA695)))</f>
        <v/>
      </c>
      <c r="AN696" s="9">
        <f>IF(OR($S696="",$S695=""),"",IF($J$5="diff",(AB696-AB695),LN(AB696/AB695)))</f>
        <v/>
      </c>
      <c r="AO696" s="9">
        <f>IF(OR($S696="",$S695=""),"",IF($K$5="diff",(AC696-AC695),LN(AC696/AC695)))</f>
        <v/>
      </c>
      <c r="AR696" s="9">
        <f>IF($AF696="","",$AU$13+$AU$4*AG696+$AU$5*AH696+$AU$6*AI696+$AU$7*AJ696+$AU$8*AK696+$AU$9*AL696+$AU$10*AM696+$AU$11*AN696+$AU$12*AO696)</f>
        <v/>
      </c>
      <c r="AY696" s="10">
        <f>IF(AND((ROW()-7)&gt;=$Q$5,(ROW()-6)&lt;=$Q$3),INDEX(LINEST(OFFSET(AF696,1-$Q$5,0,$Q$5,1),OFFSET(AG696,1-$Q$5,0,$Q$5,9),TRUE,TRUE),1,10)*$Q$4,"")</f>
        <v/>
      </c>
      <c r="AZ696" s="9">
        <f>IF(AND((ROW()-7)&gt;=$Q$5,(ROW()-6)&lt;=$Q$3),INDEX(LINEST(OFFSET(AF696,1-$Q$5,0,$Q$5,1),OFFSET(AG696,1-$Q$5,0,$Q$5,9),TRUE,TRUE),1,9),"")</f>
        <v/>
      </c>
      <c r="BA696" s="9">
        <f>IF(AND((ROW()-7)&gt;=$Q$5,(ROW()-6)&lt;=$Q$3),INDEX(LINEST(OFFSET(AF696,1-$Q$5,0,$Q$5,1),OFFSET(AG696,1-$Q$5,0,$Q$5,9),TRUE,TRUE),1,8),"")</f>
        <v/>
      </c>
      <c r="BB696" s="9">
        <f>IF(AND((ROW()-7)&gt;=$Q$5,(ROW()-6)&lt;=$Q$3),INDEX(LINEST(OFFSET(AF696,1-$Q$5,0,$Q$5,1),OFFSET(AG696,1-$Q$5,0,$Q$5,9),TRUE,TRUE),1,7),"")</f>
        <v/>
      </c>
      <c r="BC696" s="9">
        <f>IF(AND((ROW()-7)&gt;=$Q$5,(ROW()-6)&lt;=$Q$3),INDEX(LINEST(OFFSET(AF696,1-$Q$5,0,$Q$5,1),OFFSET(AG696,1-$Q$5,0,$Q$5,9),TRUE,TRUE),1,6),"")</f>
        <v/>
      </c>
      <c r="BD696" s="9">
        <f>IF(AND((ROW()-7)&gt;=$Q$5,(ROW()-6)&lt;=$Q$3),INDEX(LINEST(OFFSET(AF696,1-$Q$5,0,$Q$5,1),OFFSET(AG696,1-$Q$5,0,$Q$5,9),TRUE,TRUE),1,5),"")</f>
        <v/>
      </c>
      <c r="BE696" s="9">
        <f>IF(AND((ROW()-7)&gt;=$Q$5,(ROW()-6)&lt;=$Q$3),INDEX(LINEST(OFFSET(AF696,1-$Q$5,0,$Q$5,1),OFFSET(AG696,1-$Q$5,0,$Q$5,9),TRUE,TRUE),1,4),"")</f>
        <v/>
      </c>
      <c r="BF696" s="9">
        <f>IF(AND((ROW()-7)&gt;=$Q$5,(ROW()-6)&lt;=$Q$3),INDEX(LINEST(OFFSET(AF696,1-$Q$5,0,$Q$5,1),OFFSET(AG696,1-$Q$5,0,$Q$5,9),TRUE,TRUE),1,3),"")</f>
        <v/>
      </c>
      <c r="BG696" s="9">
        <f>IF(AND((ROW()-7)&gt;=$Q$5,(ROW()-6)&lt;=$Q$3),INDEX(LINEST(OFFSET(AF696,1-$Q$5,0,$Q$5,1),OFFSET(AG696,1-$Q$5,0,$Q$5,9),TRUE,TRUE),1,2),"")</f>
        <v/>
      </c>
      <c r="BH696" s="9">
        <f>IF(AND((ROW()-7)&gt;=$Q$5,(ROW()-6)&lt;=$Q$3),INDEX(LINEST(OFFSET(AF696,1-$Q$5,0,$Q$5,1),OFFSET(AG696,1-$Q$5,0,$Q$5,9),TRUE,TRUE),1,1),"")</f>
        <v/>
      </c>
      <c r="BI696" s="10">
        <f>IF(AND((ROW()-7)&gt;=$Q$5,(ROW()-6)&lt;=$Q$3),INDEX(LINEST(OFFSET(AF696,1-$Q$5,0,$Q$5,1),OFFSET(AG696,1-$Q$5,0,$Q$5,9),TRUE,TRUE),3,1),"")</f>
        <v/>
      </c>
      <c r="BL696" s="9">
        <f>IF(AND((ROW()-6)&lt;=$Q$3,ISNUMBER(AY695)),AY695/$Q$4+AZ695*AG696+BA695*AH696+BB695*AI696+BC695*AJ696+BD695*AK696+BE695*AL696+BF695*AM696+BG695*AN696+BH695*AO696,"")</f>
        <v/>
      </c>
      <c r="BM696">
        <f>IF(ISNUMBER(BL696),AVERAGE(OFFSET(AF695,1-$Q$5,0,$Q$5,1)),"")</f>
        <v/>
      </c>
      <c r="BN696">
        <f>IF(ISNUMBER(BL696),(AF696-BL696)^2,"")</f>
        <v/>
      </c>
      <c r="BO696">
        <f>IF(ISNUMBER(BL696),AF696^2,"")</f>
        <v/>
      </c>
      <c r="BP696">
        <f>IF(ISNUMBER(BL696),(AF696-BM696)^2,"")</f>
        <v/>
      </c>
    </row>
    <row r="697">
      <c r="O697">
        <f>IF($R697="","",IF($Q$1="Weekly",INT(($R697-2)/7),IF($Q$1="Quarterly",YEAR($R697)*4+ROUNDUP(MONTH($R697)/3),YEAR($R697)*12+MONTH($R697))))</f>
        <v/>
      </c>
      <c r="P697">
        <f>IF($R697="","",IF($R698="",1,IF($O697&lt;&gt;$O698,1,0)))</f>
        <v/>
      </c>
      <c r="Q697">
        <f>IF($P697=1,SUM($P$7:$P697),"")</f>
        <v/>
      </c>
      <c r="R697">
        <f>IF($A697="","",IF(ISNUMBER($A697),$A697,IFERROR(DATEVALUE($A697),NA())))</f>
        <v/>
      </c>
      <c r="S697" s="7">
        <f>IFERROR(INDEX($R$7:$R$60000,MATCH(ROW()-6,$Q$7:$Q$60000,0)),"")</f>
        <v/>
      </c>
      <c r="T697">
        <f>IFERROR(INDEX($B$7:$B$60000,MATCH(ROW()-6,$Q$7:$Q$60000,0))*1,"")</f>
        <v/>
      </c>
      <c r="U697">
        <f>IFERROR(INDEX($C$7:$C$60000,MATCH(ROW()-6,$Q$7:$Q$60000,0))*1,"")</f>
        <v/>
      </c>
      <c r="V697">
        <f>IFERROR(INDEX($D$7:$D$60000,MATCH(ROW()-6,$Q$7:$Q$60000,0))*1,"")</f>
        <v/>
      </c>
      <c r="W697">
        <f>IFERROR(INDEX($E$7:$E$60000,MATCH(ROW()-6,$Q$7:$Q$60000,0))*1,"")</f>
        <v/>
      </c>
      <c r="X697">
        <f>IFERROR(INDEX($F$7:$F$60000,MATCH(ROW()-6,$Q$7:$Q$60000,0))*1,"")</f>
        <v/>
      </c>
      <c r="Y697">
        <f>IFERROR(INDEX($G$7:$G$60000,MATCH(ROW()-6,$Q$7:$Q$60000,0))*1,"")</f>
        <v/>
      </c>
      <c r="Z697">
        <f>IFERROR(INDEX($H$7:$H$60000,MATCH(ROW()-6,$Q$7:$Q$60000,0))*1,"")</f>
        <v/>
      </c>
      <c r="AA697">
        <f>IFERROR(INDEX($I$7:$I$60000,MATCH(ROW()-6,$Q$7:$Q$60000,0))*1,"")</f>
        <v/>
      </c>
      <c r="AB697">
        <f>IFERROR(INDEX($J$7:$J$60000,MATCH(ROW()-6,$Q$7:$Q$60000,0))*1,"")</f>
        <v/>
      </c>
      <c r="AC697">
        <f>IFERROR(INDEX($K$7:$K$60000,MATCH(ROW()-6,$Q$7:$Q$60000,0))*1,"")</f>
        <v/>
      </c>
      <c r="AF697" s="9">
        <f>IF(OR($S697="",$S696=""),"",IF($B$5="diff",($T697-$T696),LN($T697/$T696)))</f>
        <v/>
      </c>
      <c r="AG697" s="9">
        <f>IF(OR($S697="",$S696=""),"",IF($C$5="diff",(U697-U696),LN(U697/U696)))</f>
        <v/>
      </c>
      <c r="AH697" s="9">
        <f>IF(OR($S697="",$S696=""),"",IF($D$5="diff",(V697-V696),LN(V697/V696)))</f>
        <v/>
      </c>
      <c r="AI697" s="9">
        <f>IF(OR($S697="",$S696=""),"",IF($E$5="diff",(W697-W696),LN(W697/W696)))</f>
        <v/>
      </c>
      <c r="AJ697" s="9">
        <f>IF(OR($S697="",$S696=""),"",IF($F$5="diff",(X697-X696),LN(X697/X696)))</f>
        <v/>
      </c>
      <c r="AK697" s="9">
        <f>IF(OR($S697="",$S696=""),"",IF($G$5="diff",(Y697-Y696),LN(Y697/Y696)))</f>
        <v/>
      </c>
      <c r="AL697" s="9">
        <f>IF(OR($S697="",$S696=""),"",IF($H$5="diff",(Z697-Z696),LN(Z697/Z696)))</f>
        <v/>
      </c>
      <c r="AM697" s="9">
        <f>IF(OR($S697="",$S696=""),"",IF($I$5="diff",(AA697-AA696),LN(AA697/AA696)))</f>
        <v/>
      </c>
      <c r="AN697" s="9">
        <f>IF(OR($S697="",$S696=""),"",IF($J$5="diff",(AB697-AB696),LN(AB697/AB696)))</f>
        <v/>
      </c>
      <c r="AO697" s="9">
        <f>IF(OR($S697="",$S696=""),"",IF($K$5="diff",(AC697-AC696),LN(AC697/AC696)))</f>
        <v/>
      </c>
      <c r="AR697" s="9">
        <f>IF($AF697="","",$AU$13+$AU$4*AG697+$AU$5*AH697+$AU$6*AI697+$AU$7*AJ697+$AU$8*AK697+$AU$9*AL697+$AU$10*AM697+$AU$11*AN697+$AU$12*AO697)</f>
        <v/>
      </c>
      <c r="AY697" s="10">
        <f>IF(AND((ROW()-7)&gt;=$Q$5,(ROW()-6)&lt;=$Q$3),INDEX(LINEST(OFFSET(AF697,1-$Q$5,0,$Q$5,1),OFFSET(AG697,1-$Q$5,0,$Q$5,9),TRUE,TRUE),1,10)*$Q$4,"")</f>
        <v/>
      </c>
      <c r="AZ697" s="9">
        <f>IF(AND((ROW()-7)&gt;=$Q$5,(ROW()-6)&lt;=$Q$3),INDEX(LINEST(OFFSET(AF697,1-$Q$5,0,$Q$5,1),OFFSET(AG697,1-$Q$5,0,$Q$5,9),TRUE,TRUE),1,9),"")</f>
        <v/>
      </c>
      <c r="BA697" s="9">
        <f>IF(AND((ROW()-7)&gt;=$Q$5,(ROW()-6)&lt;=$Q$3),INDEX(LINEST(OFFSET(AF697,1-$Q$5,0,$Q$5,1),OFFSET(AG697,1-$Q$5,0,$Q$5,9),TRUE,TRUE),1,8),"")</f>
        <v/>
      </c>
      <c r="BB697" s="9">
        <f>IF(AND((ROW()-7)&gt;=$Q$5,(ROW()-6)&lt;=$Q$3),INDEX(LINEST(OFFSET(AF697,1-$Q$5,0,$Q$5,1),OFFSET(AG697,1-$Q$5,0,$Q$5,9),TRUE,TRUE),1,7),"")</f>
        <v/>
      </c>
      <c r="BC697" s="9">
        <f>IF(AND((ROW()-7)&gt;=$Q$5,(ROW()-6)&lt;=$Q$3),INDEX(LINEST(OFFSET(AF697,1-$Q$5,0,$Q$5,1),OFFSET(AG697,1-$Q$5,0,$Q$5,9),TRUE,TRUE),1,6),"")</f>
        <v/>
      </c>
      <c r="BD697" s="9">
        <f>IF(AND((ROW()-7)&gt;=$Q$5,(ROW()-6)&lt;=$Q$3),INDEX(LINEST(OFFSET(AF697,1-$Q$5,0,$Q$5,1),OFFSET(AG697,1-$Q$5,0,$Q$5,9),TRUE,TRUE),1,5),"")</f>
        <v/>
      </c>
      <c r="BE697" s="9">
        <f>IF(AND((ROW()-7)&gt;=$Q$5,(ROW()-6)&lt;=$Q$3),INDEX(LINEST(OFFSET(AF697,1-$Q$5,0,$Q$5,1),OFFSET(AG697,1-$Q$5,0,$Q$5,9),TRUE,TRUE),1,4),"")</f>
        <v/>
      </c>
      <c r="BF697" s="9">
        <f>IF(AND((ROW()-7)&gt;=$Q$5,(ROW()-6)&lt;=$Q$3),INDEX(LINEST(OFFSET(AF697,1-$Q$5,0,$Q$5,1),OFFSET(AG697,1-$Q$5,0,$Q$5,9),TRUE,TRUE),1,3),"")</f>
        <v/>
      </c>
      <c r="BG697" s="9">
        <f>IF(AND((ROW()-7)&gt;=$Q$5,(ROW()-6)&lt;=$Q$3),INDEX(LINEST(OFFSET(AF697,1-$Q$5,0,$Q$5,1),OFFSET(AG697,1-$Q$5,0,$Q$5,9),TRUE,TRUE),1,2),"")</f>
        <v/>
      </c>
      <c r="BH697" s="9">
        <f>IF(AND((ROW()-7)&gt;=$Q$5,(ROW()-6)&lt;=$Q$3),INDEX(LINEST(OFFSET(AF697,1-$Q$5,0,$Q$5,1),OFFSET(AG697,1-$Q$5,0,$Q$5,9),TRUE,TRUE),1,1),"")</f>
        <v/>
      </c>
      <c r="BI697" s="10">
        <f>IF(AND((ROW()-7)&gt;=$Q$5,(ROW()-6)&lt;=$Q$3),INDEX(LINEST(OFFSET(AF697,1-$Q$5,0,$Q$5,1),OFFSET(AG697,1-$Q$5,0,$Q$5,9),TRUE,TRUE),3,1),"")</f>
        <v/>
      </c>
      <c r="BL697" s="9">
        <f>IF(AND((ROW()-6)&lt;=$Q$3,ISNUMBER(AY696)),AY696/$Q$4+AZ696*AG697+BA696*AH697+BB696*AI697+BC696*AJ697+BD696*AK697+BE696*AL697+BF696*AM697+BG696*AN697+BH696*AO697,"")</f>
        <v/>
      </c>
      <c r="BM697">
        <f>IF(ISNUMBER(BL697),AVERAGE(OFFSET(AF696,1-$Q$5,0,$Q$5,1)),"")</f>
        <v/>
      </c>
      <c r="BN697">
        <f>IF(ISNUMBER(BL697),(AF697-BL697)^2,"")</f>
        <v/>
      </c>
      <c r="BO697">
        <f>IF(ISNUMBER(BL697),AF697^2,"")</f>
        <v/>
      </c>
      <c r="BP697">
        <f>IF(ISNUMBER(BL697),(AF697-BM697)^2,"")</f>
        <v/>
      </c>
    </row>
    <row r="698">
      <c r="O698">
        <f>IF($R698="","",IF($Q$1="Weekly",INT(($R698-2)/7),IF($Q$1="Quarterly",YEAR($R698)*4+ROUNDUP(MONTH($R698)/3),YEAR($R698)*12+MONTH($R698))))</f>
        <v/>
      </c>
      <c r="P698">
        <f>IF($R698="","",IF($R699="",1,IF($O698&lt;&gt;$O699,1,0)))</f>
        <v/>
      </c>
      <c r="Q698">
        <f>IF($P698=1,SUM($P$7:$P698),"")</f>
        <v/>
      </c>
      <c r="R698">
        <f>IF($A698="","",IF(ISNUMBER($A698),$A698,IFERROR(DATEVALUE($A698),NA())))</f>
        <v/>
      </c>
      <c r="S698" s="7">
        <f>IFERROR(INDEX($R$7:$R$60000,MATCH(ROW()-6,$Q$7:$Q$60000,0)),"")</f>
        <v/>
      </c>
      <c r="T698">
        <f>IFERROR(INDEX($B$7:$B$60000,MATCH(ROW()-6,$Q$7:$Q$60000,0))*1,"")</f>
        <v/>
      </c>
      <c r="U698">
        <f>IFERROR(INDEX($C$7:$C$60000,MATCH(ROW()-6,$Q$7:$Q$60000,0))*1,"")</f>
        <v/>
      </c>
      <c r="V698">
        <f>IFERROR(INDEX($D$7:$D$60000,MATCH(ROW()-6,$Q$7:$Q$60000,0))*1,"")</f>
        <v/>
      </c>
      <c r="W698">
        <f>IFERROR(INDEX($E$7:$E$60000,MATCH(ROW()-6,$Q$7:$Q$60000,0))*1,"")</f>
        <v/>
      </c>
      <c r="X698">
        <f>IFERROR(INDEX($F$7:$F$60000,MATCH(ROW()-6,$Q$7:$Q$60000,0))*1,"")</f>
        <v/>
      </c>
      <c r="Y698">
        <f>IFERROR(INDEX($G$7:$G$60000,MATCH(ROW()-6,$Q$7:$Q$60000,0))*1,"")</f>
        <v/>
      </c>
      <c r="Z698">
        <f>IFERROR(INDEX($H$7:$H$60000,MATCH(ROW()-6,$Q$7:$Q$60000,0))*1,"")</f>
        <v/>
      </c>
      <c r="AA698">
        <f>IFERROR(INDEX($I$7:$I$60000,MATCH(ROW()-6,$Q$7:$Q$60000,0))*1,"")</f>
        <v/>
      </c>
      <c r="AB698">
        <f>IFERROR(INDEX($J$7:$J$60000,MATCH(ROW()-6,$Q$7:$Q$60000,0))*1,"")</f>
        <v/>
      </c>
      <c r="AC698">
        <f>IFERROR(INDEX($K$7:$K$60000,MATCH(ROW()-6,$Q$7:$Q$60000,0))*1,"")</f>
        <v/>
      </c>
      <c r="AF698" s="9">
        <f>IF(OR($S698="",$S697=""),"",IF($B$5="diff",($T698-$T697),LN($T698/$T697)))</f>
        <v/>
      </c>
      <c r="AG698" s="9">
        <f>IF(OR($S698="",$S697=""),"",IF($C$5="diff",(U698-U697),LN(U698/U697)))</f>
        <v/>
      </c>
      <c r="AH698" s="9">
        <f>IF(OR($S698="",$S697=""),"",IF($D$5="diff",(V698-V697),LN(V698/V697)))</f>
        <v/>
      </c>
      <c r="AI698" s="9">
        <f>IF(OR($S698="",$S697=""),"",IF($E$5="diff",(W698-W697),LN(W698/W697)))</f>
        <v/>
      </c>
      <c r="AJ698" s="9">
        <f>IF(OR($S698="",$S697=""),"",IF($F$5="diff",(X698-X697),LN(X698/X697)))</f>
        <v/>
      </c>
      <c r="AK698" s="9">
        <f>IF(OR($S698="",$S697=""),"",IF($G$5="diff",(Y698-Y697),LN(Y698/Y697)))</f>
        <v/>
      </c>
      <c r="AL698" s="9">
        <f>IF(OR($S698="",$S697=""),"",IF($H$5="diff",(Z698-Z697),LN(Z698/Z697)))</f>
        <v/>
      </c>
      <c r="AM698" s="9">
        <f>IF(OR($S698="",$S697=""),"",IF($I$5="diff",(AA698-AA697),LN(AA698/AA697)))</f>
        <v/>
      </c>
      <c r="AN698" s="9">
        <f>IF(OR($S698="",$S697=""),"",IF($J$5="diff",(AB698-AB697),LN(AB698/AB697)))</f>
        <v/>
      </c>
      <c r="AO698" s="9">
        <f>IF(OR($S698="",$S697=""),"",IF($K$5="diff",(AC698-AC697),LN(AC698/AC697)))</f>
        <v/>
      </c>
      <c r="AR698" s="9">
        <f>IF($AF698="","",$AU$13+$AU$4*AG698+$AU$5*AH698+$AU$6*AI698+$AU$7*AJ698+$AU$8*AK698+$AU$9*AL698+$AU$10*AM698+$AU$11*AN698+$AU$12*AO698)</f>
        <v/>
      </c>
      <c r="AY698" s="10">
        <f>IF(AND((ROW()-7)&gt;=$Q$5,(ROW()-6)&lt;=$Q$3),INDEX(LINEST(OFFSET(AF698,1-$Q$5,0,$Q$5,1),OFFSET(AG698,1-$Q$5,0,$Q$5,9),TRUE,TRUE),1,10)*$Q$4,"")</f>
        <v/>
      </c>
      <c r="AZ698" s="9">
        <f>IF(AND((ROW()-7)&gt;=$Q$5,(ROW()-6)&lt;=$Q$3),INDEX(LINEST(OFFSET(AF698,1-$Q$5,0,$Q$5,1),OFFSET(AG698,1-$Q$5,0,$Q$5,9),TRUE,TRUE),1,9),"")</f>
        <v/>
      </c>
      <c r="BA698" s="9">
        <f>IF(AND((ROW()-7)&gt;=$Q$5,(ROW()-6)&lt;=$Q$3),INDEX(LINEST(OFFSET(AF698,1-$Q$5,0,$Q$5,1),OFFSET(AG698,1-$Q$5,0,$Q$5,9),TRUE,TRUE),1,8),"")</f>
        <v/>
      </c>
      <c r="BB698" s="9">
        <f>IF(AND((ROW()-7)&gt;=$Q$5,(ROW()-6)&lt;=$Q$3),INDEX(LINEST(OFFSET(AF698,1-$Q$5,0,$Q$5,1),OFFSET(AG698,1-$Q$5,0,$Q$5,9),TRUE,TRUE),1,7),"")</f>
        <v/>
      </c>
      <c r="BC698" s="9">
        <f>IF(AND((ROW()-7)&gt;=$Q$5,(ROW()-6)&lt;=$Q$3),INDEX(LINEST(OFFSET(AF698,1-$Q$5,0,$Q$5,1),OFFSET(AG698,1-$Q$5,0,$Q$5,9),TRUE,TRUE),1,6),"")</f>
        <v/>
      </c>
      <c r="BD698" s="9">
        <f>IF(AND((ROW()-7)&gt;=$Q$5,(ROW()-6)&lt;=$Q$3),INDEX(LINEST(OFFSET(AF698,1-$Q$5,0,$Q$5,1),OFFSET(AG698,1-$Q$5,0,$Q$5,9),TRUE,TRUE),1,5),"")</f>
        <v/>
      </c>
      <c r="BE698" s="9">
        <f>IF(AND((ROW()-7)&gt;=$Q$5,(ROW()-6)&lt;=$Q$3),INDEX(LINEST(OFFSET(AF698,1-$Q$5,0,$Q$5,1),OFFSET(AG698,1-$Q$5,0,$Q$5,9),TRUE,TRUE),1,4),"")</f>
        <v/>
      </c>
      <c r="BF698" s="9">
        <f>IF(AND((ROW()-7)&gt;=$Q$5,(ROW()-6)&lt;=$Q$3),INDEX(LINEST(OFFSET(AF698,1-$Q$5,0,$Q$5,1),OFFSET(AG698,1-$Q$5,0,$Q$5,9),TRUE,TRUE),1,3),"")</f>
        <v/>
      </c>
      <c r="BG698" s="9">
        <f>IF(AND((ROW()-7)&gt;=$Q$5,(ROW()-6)&lt;=$Q$3),INDEX(LINEST(OFFSET(AF698,1-$Q$5,0,$Q$5,1),OFFSET(AG698,1-$Q$5,0,$Q$5,9),TRUE,TRUE),1,2),"")</f>
        <v/>
      </c>
      <c r="BH698" s="9">
        <f>IF(AND((ROW()-7)&gt;=$Q$5,(ROW()-6)&lt;=$Q$3),INDEX(LINEST(OFFSET(AF698,1-$Q$5,0,$Q$5,1),OFFSET(AG698,1-$Q$5,0,$Q$5,9),TRUE,TRUE),1,1),"")</f>
        <v/>
      </c>
      <c r="BI698" s="10">
        <f>IF(AND((ROW()-7)&gt;=$Q$5,(ROW()-6)&lt;=$Q$3),INDEX(LINEST(OFFSET(AF698,1-$Q$5,0,$Q$5,1),OFFSET(AG698,1-$Q$5,0,$Q$5,9),TRUE,TRUE),3,1),"")</f>
        <v/>
      </c>
      <c r="BL698" s="9">
        <f>IF(AND((ROW()-6)&lt;=$Q$3,ISNUMBER(AY697)),AY697/$Q$4+AZ697*AG698+BA697*AH698+BB697*AI698+BC697*AJ698+BD697*AK698+BE697*AL698+BF697*AM698+BG697*AN698+BH697*AO698,"")</f>
        <v/>
      </c>
      <c r="BM698">
        <f>IF(ISNUMBER(BL698),AVERAGE(OFFSET(AF697,1-$Q$5,0,$Q$5,1)),"")</f>
        <v/>
      </c>
      <c r="BN698">
        <f>IF(ISNUMBER(BL698),(AF698-BL698)^2,"")</f>
        <v/>
      </c>
      <c r="BO698">
        <f>IF(ISNUMBER(BL698),AF698^2,"")</f>
        <v/>
      </c>
      <c r="BP698">
        <f>IF(ISNUMBER(BL698),(AF698-BM698)^2,"")</f>
        <v/>
      </c>
    </row>
    <row r="699">
      <c r="O699">
        <f>IF($R699="","",IF($Q$1="Weekly",INT(($R699-2)/7),IF($Q$1="Quarterly",YEAR($R699)*4+ROUNDUP(MONTH($R699)/3),YEAR($R699)*12+MONTH($R699))))</f>
        <v/>
      </c>
      <c r="P699">
        <f>IF($R699="","",IF($R700="",1,IF($O699&lt;&gt;$O700,1,0)))</f>
        <v/>
      </c>
      <c r="Q699">
        <f>IF($P699=1,SUM($P$7:$P699),"")</f>
        <v/>
      </c>
      <c r="R699">
        <f>IF($A699="","",IF(ISNUMBER($A699),$A699,IFERROR(DATEVALUE($A699),NA())))</f>
        <v/>
      </c>
      <c r="S699" s="7">
        <f>IFERROR(INDEX($R$7:$R$60000,MATCH(ROW()-6,$Q$7:$Q$60000,0)),"")</f>
        <v/>
      </c>
      <c r="T699">
        <f>IFERROR(INDEX($B$7:$B$60000,MATCH(ROW()-6,$Q$7:$Q$60000,0))*1,"")</f>
        <v/>
      </c>
      <c r="U699">
        <f>IFERROR(INDEX($C$7:$C$60000,MATCH(ROW()-6,$Q$7:$Q$60000,0))*1,"")</f>
        <v/>
      </c>
      <c r="V699">
        <f>IFERROR(INDEX($D$7:$D$60000,MATCH(ROW()-6,$Q$7:$Q$60000,0))*1,"")</f>
        <v/>
      </c>
      <c r="W699">
        <f>IFERROR(INDEX($E$7:$E$60000,MATCH(ROW()-6,$Q$7:$Q$60000,0))*1,"")</f>
        <v/>
      </c>
      <c r="X699">
        <f>IFERROR(INDEX($F$7:$F$60000,MATCH(ROW()-6,$Q$7:$Q$60000,0))*1,"")</f>
        <v/>
      </c>
      <c r="Y699">
        <f>IFERROR(INDEX($G$7:$G$60000,MATCH(ROW()-6,$Q$7:$Q$60000,0))*1,"")</f>
        <v/>
      </c>
      <c r="Z699">
        <f>IFERROR(INDEX($H$7:$H$60000,MATCH(ROW()-6,$Q$7:$Q$60000,0))*1,"")</f>
        <v/>
      </c>
      <c r="AA699">
        <f>IFERROR(INDEX($I$7:$I$60000,MATCH(ROW()-6,$Q$7:$Q$60000,0))*1,"")</f>
        <v/>
      </c>
      <c r="AB699">
        <f>IFERROR(INDEX($J$7:$J$60000,MATCH(ROW()-6,$Q$7:$Q$60000,0))*1,"")</f>
        <v/>
      </c>
      <c r="AC699">
        <f>IFERROR(INDEX($K$7:$K$60000,MATCH(ROW()-6,$Q$7:$Q$60000,0))*1,"")</f>
        <v/>
      </c>
      <c r="AF699" s="9">
        <f>IF(OR($S699="",$S698=""),"",IF($B$5="diff",($T699-$T698),LN($T699/$T698)))</f>
        <v/>
      </c>
      <c r="AG699" s="9">
        <f>IF(OR($S699="",$S698=""),"",IF($C$5="diff",(U699-U698),LN(U699/U698)))</f>
        <v/>
      </c>
      <c r="AH699" s="9">
        <f>IF(OR($S699="",$S698=""),"",IF($D$5="diff",(V699-V698),LN(V699/V698)))</f>
        <v/>
      </c>
      <c r="AI699" s="9">
        <f>IF(OR($S699="",$S698=""),"",IF($E$5="diff",(W699-W698),LN(W699/W698)))</f>
        <v/>
      </c>
      <c r="AJ699" s="9">
        <f>IF(OR($S699="",$S698=""),"",IF($F$5="diff",(X699-X698),LN(X699/X698)))</f>
        <v/>
      </c>
      <c r="AK699" s="9">
        <f>IF(OR($S699="",$S698=""),"",IF($G$5="diff",(Y699-Y698),LN(Y699/Y698)))</f>
        <v/>
      </c>
      <c r="AL699" s="9">
        <f>IF(OR($S699="",$S698=""),"",IF($H$5="diff",(Z699-Z698),LN(Z699/Z698)))</f>
        <v/>
      </c>
      <c r="AM699" s="9">
        <f>IF(OR($S699="",$S698=""),"",IF($I$5="diff",(AA699-AA698),LN(AA699/AA698)))</f>
        <v/>
      </c>
      <c r="AN699" s="9">
        <f>IF(OR($S699="",$S698=""),"",IF($J$5="diff",(AB699-AB698),LN(AB699/AB698)))</f>
        <v/>
      </c>
      <c r="AO699" s="9">
        <f>IF(OR($S699="",$S698=""),"",IF($K$5="diff",(AC699-AC698),LN(AC699/AC698)))</f>
        <v/>
      </c>
      <c r="AR699" s="9">
        <f>IF($AF699="","",$AU$13+$AU$4*AG699+$AU$5*AH699+$AU$6*AI699+$AU$7*AJ699+$AU$8*AK699+$AU$9*AL699+$AU$10*AM699+$AU$11*AN699+$AU$12*AO699)</f>
        <v/>
      </c>
      <c r="AY699" s="10">
        <f>IF(AND((ROW()-7)&gt;=$Q$5,(ROW()-6)&lt;=$Q$3),INDEX(LINEST(OFFSET(AF699,1-$Q$5,0,$Q$5,1),OFFSET(AG699,1-$Q$5,0,$Q$5,9),TRUE,TRUE),1,10)*$Q$4,"")</f>
        <v/>
      </c>
      <c r="AZ699" s="9">
        <f>IF(AND((ROW()-7)&gt;=$Q$5,(ROW()-6)&lt;=$Q$3),INDEX(LINEST(OFFSET(AF699,1-$Q$5,0,$Q$5,1),OFFSET(AG699,1-$Q$5,0,$Q$5,9),TRUE,TRUE),1,9),"")</f>
        <v/>
      </c>
      <c r="BA699" s="9">
        <f>IF(AND((ROW()-7)&gt;=$Q$5,(ROW()-6)&lt;=$Q$3),INDEX(LINEST(OFFSET(AF699,1-$Q$5,0,$Q$5,1),OFFSET(AG699,1-$Q$5,0,$Q$5,9),TRUE,TRUE),1,8),"")</f>
        <v/>
      </c>
      <c r="BB699" s="9">
        <f>IF(AND((ROW()-7)&gt;=$Q$5,(ROW()-6)&lt;=$Q$3),INDEX(LINEST(OFFSET(AF699,1-$Q$5,0,$Q$5,1),OFFSET(AG699,1-$Q$5,0,$Q$5,9),TRUE,TRUE),1,7),"")</f>
        <v/>
      </c>
      <c r="BC699" s="9">
        <f>IF(AND((ROW()-7)&gt;=$Q$5,(ROW()-6)&lt;=$Q$3),INDEX(LINEST(OFFSET(AF699,1-$Q$5,0,$Q$5,1),OFFSET(AG699,1-$Q$5,0,$Q$5,9),TRUE,TRUE),1,6),"")</f>
        <v/>
      </c>
      <c r="BD699" s="9">
        <f>IF(AND((ROW()-7)&gt;=$Q$5,(ROW()-6)&lt;=$Q$3),INDEX(LINEST(OFFSET(AF699,1-$Q$5,0,$Q$5,1),OFFSET(AG699,1-$Q$5,0,$Q$5,9),TRUE,TRUE),1,5),"")</f>
        <v/>
      </c>
      <c r="BE699" s="9">
        <f>IF(AND((ROW()-7)&gt;=$Q$5,(ROW()-6)&lt;=$Q$3),INDEX(LINEST(OFFSET(AF699,1-$Q$5,0,$Q$5,1),OFFSET(AG699,1-$Q$5,0,$Q$5,9),TRUE,TRUE),1,4),"")</f>
        <v/>
      </c>
      <c r="BF699" s="9">
        <f>IF(AND((ROW()-7)&gt;=$Q$5,(ROW()-6)&lt;=$Q$3),INDEX(LINEST(OFFSET(AF699,1-$Q$5,0,$Q$5,1),OFFSET(AG699,1-$Q$5,0,$Q$5,9),TRUE,TRUE),1,3),"")</f>
        <v/>
      </c>
      <c r="BG699" s="9">
        <f>IF(AND((ROW()-7)&gt;=$Q$5,(ROW()-6)&lt;=$Q$3),INDEX(LINEST(OFFSET(AF699,1-$Q$5,0,$Q$5,1),OFFSET(AG699,1-$Q$5,0,$Q$5,9),TRUE,TRUE),1,2),"")</f>
        <v/>
      </c>
      <c r="BH699" s="9">
        <f>IF(AND((ROW()-7)&gt;=$Q$5,(ROW()-6)&lt;=$Q$3),INDEX(LINEST(OFFSET(AF699,1-$Q$5,0,$Q$5,1),OFFSET(AG699,1-$Q$5,0,$Q$5,9),TRUE,TRUE),1,1),"")</f>
        <v/>
      </c>
      <c r="BI699" s="10">
        <f>IF(AND((ROW()-7)&gt;=$Q$5,(ROW()-6)&lt;=$Q$3),INDEX(LINEST(OFFSET(AF699,1-$Q$5,0,$Q$5,1),OFFSET(AG699,1-$Q$5,0,$Q$5,9),TRUE,TRUE),3,1),"")</f>
        <v/>
      </c>
      <c r="BL699" s="9">
        <f>IF(AND((ROW()-6)&lt;=$Q$3,ISNUMBER(AY698)),AY698/$Q$4+AZ698*AG699+BA698*AH699+BB698*AI699+BC698*AJ699+BD698*AK699+BE698*AL699+BF698*AM699+BG698*AN699+BH698*AO699,"")</f>
        <v/>
      </c>
      <c r="BM699">
        <f>IF(ISNUMBER(BL699),AVERAGE(OFFSET(AF698,1-$Q$5,0,$Q$5,1)),"")</f>
        <v/>
      </c>
      <c r="BN699">
        <f>IF(ISNUMBER(BL699),(AF699-BL699)^2,"")</f>
        <v/>
      </c>
      <c r="BO699">
        <f>IF(ISNUMBER(BL699),AF699^2,"")</f>
        <v/>
      </c>
      <c r="BP699">
        <f>IF(ISNUMBER(BL699),(AF699-BM699)^2,"")</f>
        <v/>
      </c>
    </row>
    <row r="700">
      <c r="O700">
        <f>IF($R700="","",IF($Q$1="Weekly",INT(($R700-2)/7),IF($Q$1="Quarterly",YEAR($R700)*4+ROUNDUP(MONTH($R700)/3),YEAR($R700)*12+MONTH($R700))))</f>
        <v/>
      </c>
      <c r="P700">
        <f>IF($R700="","",IF($R701="",1,IF($O700&lt;&gt;$O701,1,0)))</f>
        <v/>
      </c>
      <c r="Q700">
        <f>IF($P700=1,SUM($P$7:$P700),"")</f>
        <v/>
      </c>
      <c r="R700">
        <f>IF($A700="","",IF(ISNUMBER($A700),$A700,IFERROR(DATEVALUE($A700),NA())))</f>
        <v/>
      </c>
      <c r="S700" s="7">
        <f>IFERROR(INDEX($R$7:$R$60000,MATCH(ROW()-6,$Q$7:$Q$60000,0)),"")</f>
        <v/>
      </c>
      <c r="T700">
        <f>IFERROR(INDEX($B$7:$B$60000,MATCH(ROW()-6,$Q$7:$Q$60000,0))*1,"")</f>
        <v/>
      </c>
      <c r="U700">
        <f>IFERROR(INDEX($C$7:$C$60000,MATCH(ROW()-6,$Q$7:$Q$60000,0))*1,"")</f>
        <v/>
      </c>
      <c r="V700">
        <f>IFERROR(INDEX($D$7:$D$60000,MATCH(ROW()-6,$Q$7:$Q$60000,0))*1,"")</f>
        <v/>
      </c>
      <c r="W700">
        <f>IFERROR(INDEX($E$7:$E$60000,MATCH(ROW()-6,$Q$7:$Q$60000,0))*1,"")</f>
        <v/>
      </c>
      <c r="X700">
        <f>IFERROR(INDEX($F$7:$F$60000,MATCH(ROW()-6,$Q$7:$Q$60000,0))*1,"")</f>
        <v/>
      </c>
      <c r="Y700">
        <f>IFERROR(INDEX($G$7:$G$60000,MATCH(ROW()-6,$Q$7:$Q$60000,0))*1,"")</f>
        <v/>
      </c>
      <c r="Z700">
        <f>IFERROR(INDEX($H$7:$H$60000,MATCH(ROW()-6,$Q$7:$Q$60000,0))*1,"")</f>
        <v/>
      </c>
      <c r="AA700">
        <f>IFERROR(INDEX($I$7:$I$60000,MATCH(ROW()-6,$Q$7:$Q$60000,0))*1,"")</f>
        <v/>
      </c>
      <c r="AB700">
        <f>IFERROR(INDEX($J$7:$J$60000,MATCH(ROW()-6,$Q$7:$Q$60000,0))*1,"")</f>
        <v/>
      </c>
      <c r="AC700">
        <f>IFERROR(INDEX($K$7:$K$60000,MATCH(ROW()-6,$Q$7:$Q$60000,0))*1,"")</f>
        <v/>
      </c>
      <c r="AF700" s="9">
        <f>IF(OR($S700="",$S699=""),"",IF($B$5="diff",($T700-$T699),LN($T700/$T699)))</f>
        <v/>
      </c>
      <c r="AG700" s="9">
        <f>IF(OR($S700="",$S699=""),"",IF($C$5="diff",(U700-U699),LN(U700/U699)))</f>
        <v/>
      </c>
      <c r="AH700" s="9">
        <f>IF(OR($S700="",$S699=""),"",IF($D$5="diff",(V700-V699),LN(V700/V699)))</f>
        <v/>
      </c>
      <c r="AI700" s="9">
        <f>IF(OR($S700="",$S699=""),"",IF($E$5="diff",(W700-W699),LN(W700/W699)))</f>
        <v/>
      </c>
      <c r="AJ700" s="9">
        <f>IF(OR($S700="",$S699=""),"",IF($F$5="diff",(X700-X699),LN(X700/X699)))</f>
        <v/>
      </c>
      <c r="AK700" s="9">
        <f>IF(OR($S700="",$S699=""),"",IF($G$5="diff",(Y700-Y699),LN(Y700/Y699)))</f>
        <v/>
      </c>
      <c r="AL700" s="9">
        <f>IF(OR($S700="",$S699=""),"",IF($H$5="diff",(Z700-Z699),LN(Z700/Z699)))</f>
        <v/>
      </c>
      <c r="AM700" s="9">
        <f>IF(OR($S700="",$S699=""),"",IF($I$5="diff",(AA700-AA699),LN(AA700/AA699)))</f>
        <v/>
      </c>
      <c r="AN700" s="9">
        <f>IF(OR($S700="",$S699=""),"",IF($J$5="diff",(AB700-AB699),LN(AB700/AB699)))</f>
        <v/>
      </c>
      <c r="AO700" s="9">
        <f>IF(OR($S700="",$S699=""),"",IF($K$5="diff",(AC700-AC699),LN(AC700/AC699)))</f>
        <v/>
      </c>
      <c r="AR700" s="9">
        <f>IF($AF700="","",$AU$13+$AU$4*AG700+$AU$5*AH700+$AU$6*AI700+$AU$7*AJ700+$AU$8*AK700+$AU$9*AL700+$AU$10*AM700+$AU$11*AN700+$AU$12*AO700)</f>
        <v/>
      </c>
      <c r="AY700" s="10">
        <f>IF(AND((ROW()-7)&gt;=$Q$5,(ROW()-6)&lt;=$Q$3),INDEX(LINEST(OFFSET(AF700,1-$Q$5,0,$Q$5,1),OFFSET(AG700,1-$Q$5,0,$Q$5,9),TRUE,TRUE),1,10)*$Q$4,"")</f>
        <v/>
      </c>
      <c r="AZ700" s="9">
        <f>IF(AND((ROW()-7)&gt;=$Q$5,(ROW()-6)&lt;=$Q$3),INDEX(LINEST(OFFSET(AF700,1-$Q$5,0,$Q$5,1),OFFSET(AG700,1-$Q$5,0,$Q$5,9),TRUE,TRUE),1,9),"")</f>
        <v/>
      </c>
      <c r="BA700" s="9">
        <f>IF(AND((ROW()-7)&gt;=$Q$5,(ROW()-6)&lt;=$Q$3),INDEX(LINEST(OFFSET(AF700,1-$Q$5,0,$Q$5,1),OFFSET(AG700,1-$Q$5,0,$Q$5,9),TRUE,TRUE),1,8),"")</f>
        <v/>
      </c>
      <c r="BB700" s="9">
        <f>IF(AND((ROW()-7)&gt;=$Q$5,(ROW()-6)&lt;=$Q$3),INDEX(LINEST(OFFSET(AF700,1-$Q$5,0,$Q$5,1),OFFSET(AG700,1-$Q$5,0,$Q$5,9),TRUE,TRUE),1,7),"")</f>
        <v/>
      </c>
      <c r="BC700" s="9">
        <f>IF(AND((ROW()-7)&gt;=$Q$5,(ROW()-6)&lt;=$Q$3),INDEX(LINEST(OFFSET(AF700,1-$Q$5,0,$Q$5,1),OFFSET(AG700,1-$Q$5,0,$Q$5,9),TRUE,TRUE),1,6),"")</f>
        <v/>
      </c>
      <c r="BD700" s="9">
        <f>IF(AND((ROW()-7)&gt;=$Q$5,(ROW()-6)&lt;=$Q$3),INDEX(LINEST(OFFSET(AF700,1-$Q$5,0,$Q$5,1),OFFSET(AG700,1-$Q$5,0,$Q$5,9),TRUE,TRUE),1,5),"")</f>
        <v/>
      </c>
      <c r="BE700" s="9">
        <f>IF(AND((ROW()-7)&gt;=$Q$5,(ROW()-6)&lt;=$Q$3),INDEX(LINEST(OFFSET(AF700,1-$Q$5,0,$Q$5,1),OFFSET(AG700,1-$Q$5,0,$Q$5,9),TRUE,TRUE),1,4),"")</f>
        <v/>
      </c>
      <c r="BF700" s="9">
        <f>IF(AND((ROW()-7)&gt;=$Q$5,(ROW()-6)&lt;=$Q$3),INDEX(LINEST(OFFSET(AF700,1-$Q$5,0,$Q$5,1),OFFSET(AG700,1-$Q$5,0,$Q$5,9),TRUE,TRUE),1,3),"")</f>
        <v/>
      </c>
      <c r="BG700" s="9">
        <f>IF(AND((ROW()-7)&gt;=$Q$5,(ROW()-6)&lt;=$Q$3),INDEX(LINEST(OFFSET(AF700,1-$Q$5,0,$Q$5,1),OFFSET(AG700,1-$Q$5,0,$Q$5,9),TRUE,TRUE),1,2),"")</f>
        <v/>
      </c>
      <c r="BH700" s="9">
        <f>IF(AND((ROW()-7)&gt;=$Q$5,(ROW()-6)&lt;=$Q$3),INDEX(LINEST(OFFSET(AF700,1-$Q$5,0,$Q$5,1),OFFSET(AG700,1-$Q$5,0,$Q$5,9),TRUE,TRUE),1,1),"")</f>
        <v/>
      </c>
      <c r="BI700" s="10">
        <f>IF(AND((ROW()-7)&gt;=$Q$5,(ROW()-6)&lt;=$Q$3),INDEX(LINEST(OFFSET(AF700,1-$Q$5,0,$Q$5,1),OFFSET(AG700,1-$Q$5,0,$Q$5,9),TRUE,TRUE),3,1),"")</f>
        <v/>
      </c>
      <c r="BL700" s="9">
        <f>IF(AND((ROW()-6)&lt;=$Q$3,ISNUMBER(AY699)),AY699/$Q$4+AZ699*AG700+BA699*AH700+BB699*AI700+BC699*AJ700+BD699*AK700+BE699*AL700+BF699*AM700+BG699*AN700+BH699*AO700,"")</f>
        <v/>
      </c>
      <c r="BM700">
        <f>IF(ISNUMBER(BL700),AVERAGE(OFFSET(AF699,1-$Q$5,0,$Q$5,1)),"")</f>
        <v/>
      </c>
      <c r="BN700">
        <f>IF(ISNUMBER(BL700),(AF700-BL700)^2,"")</f>
        <v/>
      </c>
      <c r="BO700">
        <f>IF(ISNUMBER(BL700),AF700^2,"")</f>
        <v/>
      </c>
      <c r="BP700">
        <f>IF(ISNUMBER(BL700),(AF700-BM700)^2,"")</f>
        <v/>
      </c>
    </row>
    <row r="701">
      <c r="O701">
        <f>IF($R701="","",IF($Q$1="Weekly",INT(($R701-2)/7),IF($Q$1="Quarterly",YEAR($R701)*4+ROUNDUP(MONTH($R701)/3),YEAR($R701)*12+MONTH($R701))))</f>
        <v/>
      </c>
      <c r="P701">
        <f>IF($R701="","",IF($R702="",1,IF($O701&lt;&gt;$O702,1,0)))</f>
        <v/>
      </c>
      <c r="Q701">
        <f>IF($P701=1,SUM($P$7:$P701),"")</f>
        <v/>
      </c>
      <c r="R701">
        <f>IF($A701="","",IF(ISNUMBER($A701),$A701,IFERROR(DATEVALUE($A701),NA())))</f>
        <v/>
      </c>
      <c r="S701" s="7">
        <f>IFERROR(INDEX($R$7:$R$60000,MATCH(ROW()-6,$Q$7:$Q$60000,0)),"")</f>
        <v/>
      </c>
      <c r="T701">
        <f>IFERROR(INDEX($B$7:$B$60000,MATCH(ROW()-6,$Q$7:$Q$60000,0))*1,"")</f>
        <v/>
      </c>
      <c r="U701">
        <f>IFERROR(INDEX($C$7:$C$60000,MATCH(ROW()-6,$Q$7:$Q$60000,0))*1,"")</f>
        <v/>
      </c>
      <c r="V701">
        <f>IFERROR(INDEX($D$7:$D$60000,MATCH(ROW()-6,$Q$7:$Q$60000,0))*1,"")</f>
        <v/>
      </c>
      <c r="W701">
        <f>IFERROR(INDEX($E$7:$E$60000,MATCH(ROW()-6,$Q$7:$Q$60000,0))*1,"")</f>
        <v/>
      </c>
      <c r="X701">
        <f>IFERROR(INDEX($F$7:$F$60000,MATCH(ROW()-6,$Q$7:$Q$60000,0))*1,"")</f>
        <v/>
      </c>
      <c r="Y701">
        <f>IFERROR(INDEX($G$7:$G$60000,MATCH(ROW()-6,$Q$7:$Q$60000,0))*1,"")</f>
        <v/>
      </c>
      <c r="Z701">
        <f>IFERROR(INDEX($H$7:$H$60000,MATCH(ROW()-6,$Q$7:$Q$60000,0))*1,"")</f>
        <v/>
      </c>
      <c r="AA701">
        <f>IFERROR(INDEX($I$7:$I$60000,MATCH(ROW()-6,$Q$7:$Q$60000,0))*1,"")</f>
        <v/>
      </c>
      <c r="AB701">
        <f>IFERROR(INDEX($J$7:$J$60000,MATCH(ROW()-6,$Q$7:$Q$60000,0))*1,"")</f>
        <v/>
      </c>
      <c r="AC701">
        <f>IFERROR(INDEX($K$7:$K$60000,MATCH(ROW()-6,$Q$7:$Q$60000,0))*1,"")</f>
        <v/>
      </c>
      <c r="AF701" s="9">
        <f>IF(OR($S701="",$S700=""),"",IF($B$5="diff",($T701-$T700),LN($T701/$T700)))</f>
        <v/>
      </c>
      <c r="AG701" s="9">
        <f>IF(OR($S701="",$S700=""),"",IF($C$5="diff",(U701-U700),LN(U701/U700)))</f>
        <v/>
      </c>
      <c r="AH701" s="9">
        <f>IF(OR($S701="",$S700=""),"",IF($D$5="diff",(V701-V700),LN(V701/V700)))</f>
        <v/>
      </c>
      <c r="AI701" s="9">
        <f>IF(OR($S701="",$S700=""),"",IF($E$5="diff",(W701-W700),LN(W701/W700)))</f>
        <v/>
      </c>
      <c r="AJ701" s="9">
        <f>IF(OR($S701="",$S700=""),"",IF($F$5="diff",(X701-X700),LN(X701/X700)))</f>
        <v/>
      </c>
      <c r="AK701" s="9">
        <f>IF(OR($S701="",$S700=""),"",IF($G$5="diff",(Y701-Y700),LN(Y701/Y700)))</f>
        <v/>
      </c>
      <c r="AL701" s="9">
        <f>IF(OR($S701="",$S700=""),"",IF($H$5="diff",(Z701-Z700),LN(Z701/Z700)))</f>
        <v/>
      </c>
      <c r="AM701" s="9">
        <f>IF(OR($S701="",$S700=""),"",IF($I$5="diff",(AA701-AA700),LN(AA701/AA700)))</f>
        <v/>
      </c>
      <c r="AN701" s="9">
        <f>IF(OR($S701="",$S700=""),"",IF($J$5="diff",(AB701-AB700),LN(AB701/AB700)))</f>
        <v/>
      </c>
      <c r="AO701" s="9">
        <f>IF(OR($S701="",$S700=""),"",IF($K$5="diff",(AC701-AC700),LN(AC701/AC700)))</f>
        <v/>
      </c>
      <c r="AR701" s="9">
        <f>IF($AF701="","",$AU$13+$AU$4*AG701+$AU$5*AH701+$AU$6*AI701+$AU$7*AJ701+$AU$8*AK701+$AU$9*AL701+$AU$10*AM701+$AU$11*AN701+$AU$12*AO701)</f>
        <v/>
      </c>
      <c r="AY701" s="10">
        <f>IF(AND((ROW()-7)&gt;=$Q$5,(ROW()-6)&lt;=$Q$3),INDEX(LINEST(OFFSET(AF701,1-$Q$5,0,$Q$5,1),OFFSET(AG701,1-$Q$5,0,$Q$5,9),TRUE,TRUE),1,10)*$Q$4,"")</f>
        <v/>
      </c>
      <c r="AZ701" s="9">
        <f>IF(AND((ROW()-7)&gt;=$Q$5,(ROW()-6)&lt;=$Q$3),INDEX(LINEST(OFFSET(AF701,1-$Q$5,0,$Q$5,1),OFFSET(AG701,1-$Q$5,0,$Q$5,9),TRUE,TRUE),1,9),"")</f>
        <v/>
      </c>
      <c r="BA701" s="9">
        <f>IF(AND((ROW()-7)&gt;=$Q$5,(ROW()-6)&lt;=$Q$3),INDEX(LINEST(OFFSET(AF701,1-$Q$5,0,$Q$5,1),OFFSET(AG701,1-$Q$5,0,$Q$5,9),TRUE,TRUE),1,8),"")</f>
        <v/>
      </c>
      <c r="BB701" s="9">
        <f>IF(AND((ROW()-7)&gt;=$Q$5,(ROW()-6)&lt;=$Q$3),INDEX(LINEST(OFFSET(AF701,1-$Q$5,0,$Q$5,1),OFFSET(AG701,1-$Q$5,0,$Q$5,9),TRUE,TRUE),1,7),"")</f>
        <v/>
      </c>
      <c r="BC701" s="9">
        <f>IF(AND((ROW()-7)&gt;=$Q$5,(ROW()-6)&lt;=$Q$3),INDEX(LINEST(OFFSET(AF701,1-$Q$5,0,$Q$5,1),OFFSET(AG701,1-$Q$5,0,$Q$5,9),TRUE,TRUE),1,6),"")</f>
        <v/>
      </c>
      <c r="BD701" s="9">
        <f>IF(AND((ROW()-7)&gt;=$Q$5,(ROW()-6)&lt;=$Q$3),INDEX(LINEST(OFFSET(AF701,1-$Q$5,0,$Q$5,1),OFFSET(AG701,1-$Q$5,0,$Q$5,9),TRUE,TRUE),1,5),"")</f>
        <v/>
      </c>
      <c r="BE701" s="9">
        <f>IF(AND((ROW()-7)&gt;=$Q$5,(ROW()-6)&lt;=$Q$3),INDEX(LINEST(OFFSET(AF701,1-$Q$5,0,$Q$5,1),OFFSET(AG701,1-$Q$5,0,$Q$5,9),TRUE,TRUE),1,4),"")</f>
        <v/>
      </c>
      <c r="BF701" s="9">
        <f>IF(AND((ROW()-7)&gt;=$Q$5,(ROW()-6)&lt;=$Q$3),INDEX(LINEST(OFFSET(AF701,1-$Q$5,0,$Q$5,1),OFFSET(AG701,1-$Q$5,0,$Q$5,9),TRUE,TRUE),1,3),"")</f>
        <v/>
      </c>
      <c r="BG701" s="9">
        <f>IF(AND((ROW()-7)&gt;=$Q$5,(ROW()-6)&lt;=$Q$3),INDEX(LINEST(OFFSET(AF701,1-$Q$5,0,$Q$5,1),OFFSET(AG701,1-$Q$5,0,$Q$5,9),TRUE,TRUE),1,2),"")</f>
        <v/>
      </c>
      <c r="BH701" s="9">
        <f>IF(AND((ROW()-7)&gt;=$Q$5,(ROW()-6)&lt;=$Q$3),INDEX(LINEST(OFFSET(AF701,1-$Q$5,0,$Q$5,1),OFFSET(AG701,1-$Q$5,0,$Q$5,9),TRUE,TRUE),1,1),"")</f>
        <v/>
      </c>
      <c r="BI701" s="10">
        <f>IF(AND((ROW()-7)&gt;=$Q$5,(ROW()-6)&lt;=$Q$3),INDEX(LINEST(OFFSET(AF701,1-$Q$5,0,$Q$5,1),OFFSET(AG701,1-$Q$5,0,$Q$5,9),TRUE,TRUE),3,1),"")</f>
        <v/>
      </c>
      <c r="BL701" s="9">
        <f>IF(AND((ROW()-6)&lt;=$Q$3,ISNUMBER(AY700)),AY700/$Q$4+AZ700*AG701+BA700*AH701+BB700*AI701+BC700*AJ701+BD700*AK701+BE700*AL701+BF700*AM701+BG700*AN701+BH700*AO701,"")</f>
        <v/>
      </c>
      <c r="BM701">
        <f>IF(ISNUMBER(BL701),AVERAGE(OFFSET(AF700,1-$Q$5,0,$Q$5,1)),"")</f>
        <v/>
      </c>
      <c r="BN701">
        <f>IF(ISNUMBER(BL701),(AF701-BL701)^2,"")</f>
        <v/>
      </c>
      <c r="BO701">
        <f>IF(ISNUMBER(BL701),AF701^2,"")</f>
        <v/>
      </c>
      <c r="BP701">
        <f>IF(ISNUMBER(BL701),(AF701-BM701)^2,"")</f>
        <v/>
      </c>
    </row>
    <row r="702">
      <c r="O702">
        <f>IF($R702="","",IF($Q$1="Weekly",INT(($R702-2)/7),IF($Q$1="Quarterly",YEAR($R702)*4+ROUNDUP(MONTH($R702)/3),YEAR($R702)*12+MONTH($R702))))</f>
        <v/>
      </c>
      <c r="P702">
        <f>IF($R702="","",IF($R703="",1,IF($O702&lt;&gt;$O703,1,0)))</f>
        <v/>
      </c>
      <c r="Q702">
        <f>IF($P702=1,SUM($P$7:$P702),"")</f>
        <v/>
      </c>
      <c r="R702">
        <f>IF($A702="","",IF(ISNUMBER($A702),$A702,IFERROR(DATEVALUE($A702),NA())))</f>
        <v/>
      </c>
      <c r="S702" s="7">
        <f>IFERROR(INDEX($R$7:$R$60000,MATCH(ROW()-6,$Q$7:$Q$60000,0)),"")</f>
        <v/>
      </c>
      <c r="T702">
        <f>IFERROR(INDEX($B$7:$B$60000,MATCH(ROW()-6,$Q$7:$Q$60000,0))*1,"")</f>
        <v/>
      </c>
      <c r="U702">
        <f>IFERROR(INDEX($C$7:$C$60000,MATCH(ROW()-6,$Q$7:$Q$60000,0))*1,"")</f>
        <v/>
      </c>
      <c r="V702">
        <f>IFERROR(INDEX($D$7:$D$60000,MATCH(ROW()-6,$Q$7:$Q$60000,0))*1,"")</f>
        <v/>
      </c>
      <c r="W702">
        <f>IFERROR(INDEX($E$7:$E$60000,MATCH(ROW()-6,$Q$7:$Q$60000,0))*1,"")</f>
        <v/>
      </c>
      <c r="X702">
        <f>IFERROR(INDEX($F$7:$F$60000,MATCH(ROW()-6,$Q$7:$Q$60000,0))*1,"")</f>
        <v/>
      </c>
      <c r="Y702">
        <f>IFERROR(INDEX($G$7:$G$60000,MATCH(ROW()-6,$Q$7:$Q$60000,0))*1,"")</f>
        <v/>
      </c>
      <c r="Z702">
        <f>IFERROR(INDEX($H$7:$H$60000,MATCH(ROW()-6,$Q$7:$Q$60000,0))*1,"")</f>
        <v/>
      </c>
      <c r="AA702">
        <f>IFERROR(INDEX($I$7:$I$60000,MATCH(ROW()-6,$Q$7:$Q$60000,0))*1,"")</f>
        <v/>
      </c>
      <c r="AB702">
        <f>IFERROR(INDEX($J$7:$J$60000,MATCH(ROW()-6,$Q$7:$Q$60000,0))*1,"")</f>
        <v/>
      </c>
      <c r="AC702">
        <f>IFERROR(INDEX($K$7:$K$60000,MATCH(ROW()-6,$Q$7:$Q$60000,0))*1,"")</f>
        <v/>
      </c>
      <c r="AF702" s="9">
        <f>IF(OR($S702="",$S701=""),"",IF($B$5="diff",($T702-$T701),LN($T702/$T701)))</f>
        <v/>
      </c>
      <c r="AG702" s="9">
        <f>IF(OR($S702="",$S701=""),"",IF($C$5="diff",(U702-U701),LN(U702/U701)))</f>
        <v/>
      </c>
      <c r="AH702" s="9">
        <f>IF(OR($S702="",$S701=""),"",IF($D$5="diff",(V702-V701),LN(V702/V701)))</f>
        <v/>
      </c>
      <c r="AI702" s="9">
        <f>IF(OR($S702="",$S701=""),"",IF($E$5="diff",(W702-W701),LN(W702/W701)))</f>
        <v/>
      </c>
      <c r="AJ702" s="9">
        <f>IF(OR($S702="",$S701=""),"",IF($F$5="diff",(X702-X701),LN(X702/X701)))</f>
        <v/>
      </c>
      <c r="AK702" s="9">
        <f>IF(OR($S702="",$S701=""),"",IF($G$5="diff",(Y702-Y701),LN(Y702/Y701)))</f>
        <v/>
      </c>
      <c r="AL702" s="9">
        <f>IF(OR($S702="",$S701=""),"",IF($H$5="diff",(Z702-Z701),LN(Z702/Z701)))</f>
        <v/>
      </c>
      <c r="AM702" s="9">
        <f>IF(OR($S702="",$S701=""),"",IF($I$5="diff",(AA702-AA701),LN(AA702/AA701)))</f>
        <v/>
      </c>
      <c r="AN702" s="9">
        <f>IF(OR($S702="",$S701=""),"",IF($J$5="diff",(AB702-AB701),LN(AB702/AB701)))</f>
        <v/>
      </c>
      <c r="AO702" s="9">
        <f>IF(OR($S702="",$S701=""),"",IF($K$5="diff",(AC702-AC701),LN(AC702/AC701)))</f>
        <v/>
      </c>
      <c r="AR702" s="9">
        <f>IF($AF702="","",$AU$13+$AU$4*AG702+$AU$5*AH702+$AU$6*AI702+$AU$7*AJ702+$AU$8*AK702+$AU$9*AL702+$AU$10*AM702+$AU$11*AN702+$AU$12*AO702)</f>
        <v/>
      </c>
      <c r="AY702" s="10">
        <f>IF(AND((ROW()-7)&gt;=$Q$5,(ROW()-6)&lt;=$Q$3),INDEX(LINEST(OFFSET(AF702,1-$Q$5,0,$Q$5,1),OFFSET(AG702,1-$Q$5,0,$Q$5,9),TRUE,TRUE),1,10)*$Q$4,"")</f>
        <v/>
      </c>
      <c r="AZ702" s="9">
        <f>IF(AND((ROW()-7)&gt;=$Q$5,(ROW()-6)&lt;=$Q$3),INDEX(LINEST(OFFSET(AF702,1-$Q$5,0,$Q$5,1),OFFSET(AG702,1-$Q$5,0,$Q$5,9),TRUE,TRUE),1,9),"")</f>
        <v/>
      </c>
      <c r="BA702" s="9">
        <f>IF(AND((ROW()-7)&gt;=$Q$5,(ROW()-6)&lt;=$Q$3),INDEX(LINEST(OFFSET(AF702,1-$Q$5,0,$Q$5,1),OFFSET(AG702,1-$Q$5,0,$Q$5,9),TRUE,TRUE),1,8),"")</f>
        <v/>
      </c>
      <c r="BB702" s="9">
        <f>IF(AND((ROW()-7)&gt;=$Q$5,(ROW()-6)&lt;=$Q$3),INDEX(LINEST(OFFSET(AF702,1-$Q$5,0,$Q$5,1),OFFSET(AG702,1-$Q$5,0,$Q$5,9),TRUE,TRUE),1,7),"")</f>
        <v/>
      </c>
      <c r="BC702" s="9">
        <f>IF(AND((ROW()-7)&gt;=$Q$5,(ROW()-6)&lt;=$Q$3),INDEX(LINEST(OFFSET(AF702,1-$Q$5,0,$Q$5,1),OFFSET(AG702,1-$Q$5,0,$Q$5,9),TRUE,TRUE),1,6),"")</f>
        <v/>
      </c>
      <c r="BD702" s="9">
        <f>IF(AND((ROW()-7)&gt;=$Q$5,(ROW()-6)&lt;=$Q$3),INDEX(LINEST(OFFSET(AF702,1-$Q$5,0,$Q$5,1),OFFSET(AG702,1-$Q$5,0,$Q$5,9),TRUE,TRUE),1,5),"")</f>
        <v/>
      </c>
      <c r="BE702" s="9">
        <f>IF(AND((ROW()-7)&gt;=$Q$5,(ROW()-6)&lt;=$Q$3),INDEX(LINEST(OFFSET(AF702,1-$Q$5,0,$Q$5,1),OFFSET(AG702,1-$Q$5,0,$Q$5,9),TRUE,TRUE),1,4),"")</f>
        <v/>
      </c>
      <c r="BF702" s="9">
        <f>IF(AND((ROW()-7)&gt;=$Q$5,(ROW()-6)&lt;=$Q$3),INDEX(LINEST(OFFSET(AF702,1-$Q$5,0,$Q$5,1),OFFSET(AG702,1-$Q$5,0,$Q$5,9),TRUE,TRUE),1,3),"")</f>
        <v/>
      </c>
      <c r="BG702" s="9">
        <f>IF(AND((ROW()-7)&gt;=$Q$5,(ROW()-6)&lt;=$Q$3),INDEX(LINEST(OFFSET(AF702,1-$Q$5,0,$Q$5,1),OFFSET(AG702,1-$Q$5,0,$Q$5,9),TRUE,TRUE),1,2),"")</f>
        <v/>
      </c>
      <c r="BH702" s="9">
        <f>IF(AND((ROW()-7)&gt;=$Q$5,(ROW()-6)&lt;=$Q$3),INDEX(LINEST(OFFSET(AF702,1-$Q$5,0,$Q$5,1),OFFSET(AG702,1-$Q$5,0,$Q$5,9),TRUE,TRUE),1,1),"")</f>
        <v/>
      </c>
      <c r="BI702" s="10">
        <f>IF(AND((ROW()-7)&gt;=$Q$5,(ROW()-6)&lt;=$Q$3),INDEX(LINEST(OFFSET(AF702,1-$Q$5,0,$Q$5,1),OFFSET(AG702,1-$Q$5,0,$Q$5,9),TRUE,TRUE),3,1),"")</f>
        <v/>
      </c>
      <c r="BL702" s="9">
        <f>IF(AND((ROW()-6)&lt;=$Q$3,ISNUMBER(AY701)),AY701/$Q$4+AZ701*AG702+BA701*AH702+BB701*AI702+BC701*AJ702+BD701*AK702+BE701*AL702+BF701*AM702+BG701*AN702+BH701*AO702,"")</f>
        <v/>
      </c>
      <c r="BM702">
        <f>IF(ISNUMBER(BL702),AVERAGE(OFFSET(AF701,1-$Q$5,0,$Q$5,1)),"")</f>
        <v/>
      </c>
      <c r="BN702">
        <f>IF(ISNUMBER(BL702),(AF702-BL702)^2,"")</f>
        <v/>
      </c>
      <c r="BO702">
        <f>IF(ISNUMBER(BL702),AF702^2,"")</f>
        <v/>
      </c>
      <c r="BP702">
        <f>IF(ISNUMBER(BL702),(AF702-BM702)^2,"")</f>
        <v/>
      </c>
    </row>
    <row r="703">
      <c r="O703">
        <f>IF($R703="","",IF($Q$1="Weekly",INT(($R703-2)/7),IF($Q$1="Quarterly",YEAR($R703)*4+ROUNDUP(MONTH($R703)/3),YEAR($R703)*12+MONTH($R703))))</f>
        <v/>
      </c>
      <c r="P703">
        <f>IF($R703="","",IF($R704="",1,IF($O703&lt;&gt;$O704,1,0)))</f>
        <v/>
      </c>
      <c r="Q703">
        <f>IF($P703=1,SUM($P$7:$P703),"")</f>
        <v/>
      </c>
      <c r="R703">
        <f>IF($A703="","",IF(ISNUMBER($A703),$A703,IFERROR(DATEVALUE($A703),NA())))</f>
        <v/>
      </c>
      <c r="S703" s="7">
        <f>IFERROR(INDEX($R$7:$R$60000,MATCH(ROW()-6,$Q$7:$Q$60000,0)),"")</f>
        <v/>
      </c>
      <c r="T703">
        <f>IFERROR(INDEX($B$7:$B$60000,MATCH(ROW()-6,$Q$7:$Q$60000,0))*1,"")</f>
        <v/>
      </c>
      <c r="U703">
        <f>IFERROR(INDEX($C$7:$C$60000,MATCH(ROW()-6,$Q$7:$Q$60000,0))*1,"")</f>
        <v/>
      </c>
      <c r="V703">
        <f>IFERROR(INDEX($D$7:$D$60000,MATCH(ROW()-6,$Q$7:$Q$60000,0))*1,"")</f>
        <v/>
      </c>
      <c r="W703">
        <f>IFERROR(INDEX($E$7:$E$60000,MATCH(ROW()-6,$Q$7:$Q$60000,0))*1,"")</f>
        <v/>
      </c>
      <c r="X703">
        <f>IFERROR(INDEX($F$7:$F$60000,MATCH(ROW()-6,$Q$7:$Q$60000,0))*1,"")</f>
        <v/>
      </c>
      <c r="Y703">
        <f>IFERROR(INDEX($G$7:$G$60000,MATCH(ROW()-6,$Q$7:$Q$60000,0))*1,"")</f>
        <v/>
      </c>
      <c r="Z703">
        <f>IFERROR(INDEX($H$7:$H$60000,MATCH(ROW()-6,$Q$7:$Q$60000,0))*1,"")</f>
        <v/>
      </c>
      <c r="AA703">
        <f>IFERROR(INDEX($I$7:$I$60000,MATCH(ROW()-6,$Q$7:$Q$60000,0))*1,"")</f>
        <v/>
      </c>
      <c r="AB703">
        <f>IFERROR(INDEX($J$7:$J$60000,MATCH(ROW()-6,$Q$7:$Q$60000,0))*1,"")</f>
        <v/>
      </c>
      <c r="AC703">
        <f>IFERROR(INDEX($K$7:$K$60000,MATCH(ROW()-6,$Q$7:$Q$60000,0))*1,"")</f>
        <v/>
      </c>
      <c r="AF703" s="9">
        <f>IF(OR($S703="",$S702=""),"",IF($B$5="diff",($T703-$T702),LN($T703/$T702)))</f>
        <v/>
      </c>
      <c r="AG703" s="9">
        <f>IF(OR($S703="",$S702=""),"",IF($C$5="diff",(U703-U702),LN(U703/U702)))</f>
        <v/>
      </c>
      <c r="AH703" s="9">
        <f>IF(OR($S703="",$S702=""),"",IF($D$5="diff",(V703-V702),LN(V703/V702)))</f>
        <v/>
      </c>
      <c r="AI703" s="9">
        <f>IF(OR($S703="",$S702=""),"",IF($E$5="diff",(W703-W702),LN(W703/W702)))</f>
        <v/>
      </c>
      <c r="AJ703" s="9">
        <f>IF(OR($S703="",$S702=""),"",IF($F$5="diff",(X703-X702),LN(X703/X702)))</f>
        <v/>
      </c>
      <c r="AK703" s="9">
        <f>IF(OR($S703="",$S702=""),"",IF($G$5="diff",(Y703-Y702),LN(Y703/Y702)))</f>
        <v/>
      </c>
      <c r="AL703" s="9">
        <f>IF(OR($S703="",$S702=""),"",IF($H$5="diff",(Z703-Z702),LN(Z703/Z702)))</f>
        <v/>
      </c>
      <c r="AM703" s="9">
        <f>IF(OR($S703="",$S702=""),"",IF($I$5="diff",(AA703-AA702),LN(AA703/AA702)))</f>
        <v/>
      </c>
      <c r="AN703" s="9">
        <f>IF(OR($S703="",$S702=""),"",IF($J$5="diff",(AB703-AB702),LN(AB703/AB702)))</f>
        <v/>
      </c>
      <c r="AO703" s="9">
        <f>IF(OR($S703="",$S702=""),"",IF($K$5="diff",(AC703-AC702),LN(AC703/AC702)))</f>
        <v/>
      </c>
      <c r="AR703" s="9">
        <f>IF($AF703="","",$AU$13+$AU$4*AG703+$AU$5*AH703+$AU$6*AI703+$AU$7*AJ703+$AU$8*AK703+$AU$9*AL703+$AU$10*AM703+$AU$11*AN703+$AU$12*AO703)</f>
        <v/>
      </c>
      <c r="AY703" s="10">
        <f>IF(AND((ROW()-7)&gt;=$Q$5,(ROW()-6)&lt;=$Q$3),INDEX(LINEST(OFFSET(AF703,1-$Q$5,0,$Q$5,1),OFFSET(AG703,1-$Q$5,0,$Q$5,9),TRUE,TRUE),1,10)*$Q$4,"")</f>
        <v/>
      </c>
      <c r="AZ703" s="9">
        <f>IF(AND((ROW()-7)&gt;=$Q$5,(ROW()-6)&lt;=$Q$3),INDEX(LINEST(OFFSET(AF703,1-$Q$5,0,$Q$5,1),OFFSET(AG703,1-$Q$5,0,$Q$5,9),TRUE,TRUE),1,9),"")</f>
        <v/>
      </c>
      <c r="BA703" s="9">
        <f>IF(AND((ROW()-7)&gt;=$Q$5,(ROW()-6)&lt;=$Q$3),INDEX(LINEST(OFFSET(AF703,1-$Q$5,0,$Q$5,1),OFFSET(AG703,1-$Q$5,0,$Q$5,9),TRUE,TRUE),1,8),"")</f>
        <v/>
      </c>
      <c r="BB703" s="9">
        <f>IF(AND((ROW()-7)&gt;=$Q$5,(ROW()-6)&lt;=$Q$3),INDEX(LINEST(OFFSET(AF703,1-$Q$5,0,$Q$5,1),OFFSET(AG703,1-$Q$5,0,$Q$5,9),TRUE,TRUE),1,7),"")</f>
        <v/>
      </c>
      <c r="BC703" s="9">
        <f>IF(AND((ROW()-7)&gt;=$Q$5,(ROW()-6)&lt;=$Q$3),INDEX(LINEST(OFFSET(AF703,1-$Q$5,0,$Q$5,1),OFFSET(AG703,1-$Q$5,0,$Q$5,9),TRUE,TRUE),1,6),"")</f>
        <v/>
      </c>
      <c r="BD703" s="9">
        <f>IF(AND((ROW()-7)&gt;=$Q$5,(ROW()-6)&lt;=$Q$3),INDEX(LINEST(OFFSET(AF703,1-$Q$5,0,$Q$5,1),OFFSET(AG703,1-$Q$5,0,$Q$5,9),TRUE,TRUE),1,5),"")</f>
        <v/>
      </c>
      <c r="BE703" s="9">
        <f>IF(AND((ROW()-7)&gt;=$Q$5,(ROW()-6)&lt;=$Q$3),INDEX(LINEST(OFFSET(AF703,1-$Q$5,0,$Q$5,1),OFFSET(AG703,1-$Q$5,0,$Q$5,9),TRUE,TRUE),1,4),"")</f>
        <v/>
      </c>
      <c r="BF703" s="9">
        <f>IF(AND((ROW()-7)&gt;=$Q$5,(ROW()-6)&lt;=$Q$3),INDEX(LINEST(OFFSET(AF703,1-$Q$5,0,$Q$5,1),OFFSET(AG703,1-$Q$5,0,$Q$5,9),TRUE,TRUE),1,3),"")</f>
        <v/>
      </c>
      <c r="BG703" s="9">
        <f>IF(AND((ROW()-7)&gt;=$Q$5,(ROW()-6)&lt;=$Q$3),INDEX(LINEST(OFFSET(AF703,1-$Q$5,0,$Q$5,1),OFFSET(AG703,1-$Q$5,0,$Q$5,9),TRUE,TRUE),1,2),"")</f>
        <v/>
      </c>
      <c r="BH703" s="9">
        <f>IF(AND((ROW()-7)&gt;=$Q$5,(ROW()-6)&lt;=$Q$3),INDEX(LINEST(OFFSET(AF703,1-$Q$5,0,$Q$5,1),OFFSET(AG703,1-$Q$5,0,$Q$5,9),TRUE,TRUE),1,1),"")</f>
        <v/>
      </c>
      <c r="BI703" s="10">
        <f>IF(AND((ROW()-7)&gt;=$Q$5,(ROW()-6)&lt;=$Q$3),INDEX(LINEST(OFFSET(AF703,1-$Q$5,0,$Q$5,1),OFFSET(AG703,1-$Q$5,0,$Q$5,9),TRUE,TRUE),3,1),"")</f>
        <v/>
      </c>
      <c r="BL703" s="9">
        <f>IF(AND((ROW()-6)&lt;=$Q$3,ISNUMBER(AY702)),AY702/$Q$4+AZ702*AG703+BA702*AH703+BB702*AI703+BC702*AJ703+BD702*AK703+BE702*AL703+BF702*AM703+BG702*AN703+BH702*AO703,"")</f>
        <v/>
      </c>
      <c r="BM703">
        <f>IF(ISNUMBER(BL703),AVERAGE(OFFSET(AF702,1-$Q$5,0,$Q$5,1)),"")</f>
        <v/>
      </c>
      <c r="BN703">
        <f>IF(ISNUMBER(BL703),(AF703-BL703)^2,"")</f>
        <v/>
      </c>
      <c r="BO703">
        <f>IF(ISNUMBER(BL703),AF703^2,"")</f>
        <v/>
      </c>
      <c r="BP703">
        <f>IF(ISNUMBER(BL703),(AF703-BM703)^2,"")</f>
        <v/>
      </c>
    </row>
    <row r="704">
      <c r="O704">
        <f>IF($R704="","",IF($Q$1="Weekly",INT(($R704-2)/7),IF($Q$1="Quarterly",YEAR($R704)*4+ROUNDUP(MONTH($R704)/3),YEAR($R704)*12+MONTH($R704))))</f>
        <v/>
      </c>
      <c r="P704">
        <f>IF($R704="","",IF($R705="",1,IF($O704&lt;&gt;$O705,1,0)))</f>
        <v/>
      </c>
      <c r="Q704">
        <f>IF($P704=1,SUM($P$7:$P704),"")</f>
        <v/>
      </c>
      <c r="R704">
        <f>IF($A704="","",IF(ISNUMBER($A704),$A704,IFERROR(DATEVALUE($A704),NA())))</f>
        <v/>
      </c>
      <c r="S704" s="7">
        <f>IFERROR(INDEX($R$7:$R$60000,MATCH(ROW()-6,$Q$7:$Q$60000,0)),"")</f>
        <v/>
      </c>
      <c r="T704">
        <f>IFERROR(INDEX($B$7:$B$60000,MATCH(ROW()-6,$Q$7:$Q$60000,0))*1,"")</f>
        <v/>
      </c>
      <c r="U704">
        <f>IFERROR(INDEX($C$7:$C$60000,MATCH(ROW()-6,$Q$7:$Q$60000,0))*1,"")</f>
        <v/>
      </c>
      <c r="V704">
        <f>IFERROR(INDEX($D$7:$D$60000,MATCH(ROW()-6,$Q$7:$Q$60000,0))*1,"")</f>
        <v/>
      </c>
      <c r="W704">
        <f>IFERROR(INDEX($E$7:$E$60000,MATCH(ROW()-6,$Q$7:$Q$60000,0))*1,"")</f>
        <v/>
      </c>
      <c r="X704">
        <f>IFERROR(INDEX($F$7:$F$60000,MATCH(ROW()-6,$Q$7:$Q$60000,0))*1,"")</f>
        <v/>
      </c>
      <c r="Y704">
        <f>IFERROR(INDEX($G$7:$G$60000,MATCH(ROW()-6,$Q$7:$Q$60000,0))*1,"")</f>
        <v/>
      </c>
      <c r="Z704">
        <f>IFERROR(INDEX($H$7:$H$60000,MATCH(ROW()-6,$Q$7:$Q$60000,0))*1,"")</f>
        <v/>
      </c>
      <c r="AA704">
        <f>IFERROR(INDEX($I$7:$I$60000,MATCH(ROW()-6,$Q$7:$Q$60000,0))*1,"")</f>
        <v/>
      </c>
      <c r="AB704">
        <f>IFERROR(INDEX($J$7:$J$60000,MATCH(ROW()-6,$Q$7:$Q$60000,0))*1,"")</f>
        <v/>
      </c>
      <c r="AC704">
        <f>IFERROR(INDEX($K$7:$K$60000,MATCH(ROW()-6,$Q$7:$Q$60000,0))*1,"")</f>
        <v/>
      </c>
      <c r="AF704" s="9">
        <f>IF(OR($S704="",$S703=""),"",IF($B$5="diff",($T704-$T703),LN($T704/$T703)))</f>
        <v/>
      </c>
      <c r="AG704" s="9">
        <f>IF(OR($S704="",$S703=""),"",IF($C$5="diff",(U704-U703),LN(U704/U703)))</f>
        <v/>
      </c>
      <c r="AH704" s="9">
        <f>IF(OR($S704="",$S703=""),"",IF($D$5="diff",(V704-V703),LN(V704/V703)))</f>
        <v/>
      </c>
      <c r="AI704" s="9">
        <f>IF(OR($S704="",$S703=""),"",IF($E$5="diff",(W704-W703),LN(W704/W703)))</f>
        <v/>
      </c>
      <c r="AJ704" s="9">
        <f>IF(OR($S704="",$S703=""),"",IF($F$5="diff",(X704-X703),LN(X704/X703)))</f>
        <v/>
      </c>
      <c r="AK704" s="9">
        <f>IF(OR($S704="",$S703=""),"",IF($G$5="diff",(Y704-Y703),LN(Y704/Y703)))</f>
        <v/>
      </c>
      <c r="AL704" s="9">
        <f>IF(OR($S704="",$S703=""),"",IF($H$5="diff",(Z704-Z703),LN(Z704/Z703)))</f>
        <v/>
      </c>
      <c r="AM704" s="9">
        <f>IF(OR($S704="",$S703=""),"",IF($I$5="diff",(AA704-AA703),LN(AA704/AA703)))</f>
        <v/>
      </c>
      <c r="AN704" s="9">
        <f>IF(OR($S704="",$S703=""),"",IF($J$5="diff",(AB704-AB703),LN(AB704/AB703)))</f>
        <v/>
      </c>
      <c r="AO704" s="9">
        <f>IF(OR($S704="",$S703=""),"",IF($K$5="diff",(AC704-AC703),LN(AC704/AC703)))</f>
        <v/>
      </c>
      <c r="AR704" s="9">
        <f>IF($AF704="","",$AU$13+$AU$4*AG704+$AU$5*AH704+$AU$6*AI704+$AU$7*AJ704+$AU$8*AK704+$AU$9*AL704+$AU$10*AM704+$AU$11*AN704+$AU$12*AO704)</f>
        <v/>
      </c>
      <c r="AY704" s="10">
        <f>IF(AND((ROW()-7)&gt;=$Q$5,(ROW()-6)&lt;=$Q$3),INDEX(LINEST(OFFSET(AF704,1-$Q$5,0,$Q$5,1),OFFSET(AG704,1-$Q$5,0,$Q$5,9),TRUE,TRUE),1,10)*$Q$4,"")</f>
        <v/>
      </c>
      <c r="AZ704" s="9">
        <f>IF(AND((ROW()-7)&gt;=$Q$5,(ROW()-6)&lt;=$Q$3),INDEX(LINEST(OFFSET(AF704,1-$Q$5,0,$Q$5,1),OFFSET(AG704,1-$Q$5,0,$Q$5,9),TRUE,TRUE),1,9),"")</f>
        <v/>
      </c>
      <c r="BA704" s="9">
        <f>IF(AND((ROW()-7)&gt;=$Q$5,(ROW()-6)&lt;=$Q$3),INDEX(LINEST(OFFSET(AF704,1-$Q$5,0,$Q$5,1),OFFSET(AG704,1-$Q$5,0,$Q$5,9),TRUE,TRUE),1,8),"")</f>
        <v/>
      </c>
      <c r="BB704" s="9">
        <f>IF(AND((ROW()-7)&gt;=$Q$5,(ROW()-6)&lt;=$Q$3),INDEX(LINEST(OFFSET(AF704,1-$Q$5,0,$Q$5,1),OFFSET(AG704,1-$Q$5,0,$Q$5,9),TRUE,TRUE),1,7),"")</f>
        <v/>
      </c>
      <c r="BC704" s="9">
        <f>IF(AND((ROW()-7)&gt;=$Q$5,(ROW()-6)&lt;=$Q$3),INDEX(LINEST(OFFSET(AF704,1-$Q$5,0,$Q$5,1),OFFSET(AG704,1-$Q$5,0,$Q$5,9),TRUE,TRUE),1,6),"")</f>
        <v/>
      </c>
      <c r="BD704" s="9">
        <f>IF(AND((ROW()-7)&gt;=$Q$5,(ROW()-6)&lt;=$Q$3),INDEX(LINEST(OFFSET(AF704,1-$Q$5,0,$Q$5,1),OFFSET(AG704,1-$Q$5,0,$Q$5,9),TRUE,TRUE),1,5),"")</f>
        <v/>
      </c>
      <c r="BE704" s="9">
        <f>IF(AND((ROW()-7)&gt;=$Q$5,(ROW()-6)&lt;=$Q$3),INDEX(LINEST(OFFSET(AF704,1-$Q$5,0,$Q$5,1),OFFSET(AG704,1-$Q$5,0,$Q$5,9),TRUE,TRUE),1,4),"")</f>
        <v/>
      </c>
      <c r="BF704" s="9">
        <f>IF(AND((ROW()-7)&gt;=$Q$5,(ROW()-6)&lt;=$Q$3),INDEX(LINEST(OFFSET(AF704,1-$Q$5,0,$Q$5,1),OFFSET(AG704,1-$Q$5,0,$Q$5,9),TRUE,TRUE),1,3),"")</f>
        <v/>
      </c>
      <c r="BG704" s="9">
        <f>IF(AND((ROW()-7)&gt;=$Q$5,(ROW()-6)&lt;=$Q$3),INDEX(LINEST(OFFSET(AF704,1-$Q$5,0,$Q$5,1),OFFSET(AG704,1-$Q$5,0,$Q$5,9),TRUE,TRUE),1,2),"")</f>
        <v/>
      </c>
      <c r="BH704" s="9">
        <f>IF(AND((ROW()-7)&gt;=$Q$5,(ROW()-6)&lt;=$Q$3),INDEX(LINEST(OFFSET(AF704,1-$Q$5,0,$Q$5,1),OFFSET(AG704,1-$Q$5,0,$Q$5,9),TRUE,TRUE),1,1),"")</f>
        <v/>
      </c>
      <c r="BI704" s="10">
        <f>IF(AND((ROW()-7)&gt;=$Q$5,(ROW()-6)&lt;=$Q$3),INDEX(LINEST(OFFSET(AF704,1-$Q$5,0,$Q$5,1),OFFSET(AG704,1-$Q$5,0,$Q$5,9),TRUE,TRUE),3,1),"")</f>
        <v/>
      </c>
      <c r="BL704" s="9">
        <f>IF(AND((ROW()-6)&lt;=$Q$3,ISNUMBER(AY703)),AY703/$Q$4+AZ703*AG704+BA703*AH704+BB703*AI704+BC703*AJ704+BD703*AK704+BE703*AL704+BF703*AM704+BG703*AN704+BH703*AO704,"")</f>
        <v/>
      </c>
      <c r="BM704">
        <f>IF(ISNUMBER(BL704),AVERAGE(OFFSET(AF703,1-$Q$5,0,$Q$5,1)),"")</f>
        <v/>
      </c>
      <c r="BN704">
        <f>IF(ISNUMBER(BL704),(AF704-BL704)^2,"")</f>
        <v/>
      </c>
      <c r="BO704">
        <f>IF(ISNUMBER(BL704),AF704^2,"")</f>
        <v/>
      </c>
      <c r="BP704">
        <f>IF(ISNUMBER(BL704),(AF704-BM704)^2,"")</f>
        <v/>
      </c>
    </row>
    <row r="705">
      <c r="O705">
        <f>IF($R705="","",IF($Q$1="Weekly",INT(($R705-2)/7),IF($Q$1="Quarterly",YEAR($R705)*4+ROUNDUP(MONTH($R705)/3),YEAR($R705)*12+MONTH($R705))))</f>
        <v/>
      </c>
      <c r="P705">
        <f>IF($R705="","",IF($R706="",1,IF($O705&lt;&gt;$O706,1,0)))</f>
        <v/>
      </c>
      <c r="Q705">
        <f>IF($P705=1,SUM($P$7:$P705),"")</f>
        <v/>
      </c>
      <c r="R705">
        <f>IF($A705="","",IF(ISNUMBER($A705),$A705,IFERROR(DATEVALUE($A705),NA())))</f>
        <v/>
      </c>
      <c r="S705" s="7">
        <f>IFERROR(INDEX($R$7:$R$60000,MATCH(ROW()-6,$Q$7:$Q$60000,0)),"")</f>
        <v/>
      </c>
      <c r="T705">
        <f>IFERROR(INDEX($B$7:$B$60000,MATCH(ROW()-6,$Q$7:$Q$60000,0))*1,"")</f>
        <v/>
      </c>
      <c r="U705">
        <f>IFERROR(INDEX($C$7:$C$60000,MATCH(ROW()-6,$Q$7:$Q$60000,0))*1,"")</f>
        <v/>
      </c>
      <c r="V705">
        <f>IFERROR(INDEX($D$7:$D$60000,MATCH(ROW()-6,$Q$7:$Q$60000,0))*1,"")</f>
        <v/>
      </c>
      <c r="W705">
        <f>IFERROR(INDEX($E$7:$E$60000,MATCH(ROW()-6,$Q$7:$Q$60000,0))*1,"")</f>
        <v/>
      </c>
      <c r="X705">
        <f>IFERROR(INDEX($F$7:$F$60000,MATCH(ROW()-6,$Q$7:$Q$60000,0))*1,"")</f>
        <v/>
      </c>
      <c r="Y705">
        <f>IFERROR(INDEX($G$7:$G$60000,MATCH(ROW()-6,$Q$7:$Q$60000,0))*1,"")</f>
        <v/>
      </c>
      <c r="Z705">
        <f>IFERROR(INDEX($H$7:$H$60000,MATCH(ROW()-6,$Q$7:$Q$60000,0))*1,"")</f>
        <v/>
      </c>
      <c r="AA705">
        <f>IFERROR(INDEX($I$7:$I$60000,MATCH(ROW()-6,$Q$7:$Q$60000,0))*1,"")</f>
        <v/>
      </c>
      <c r="AB705">
        <f>IFERROR(INDEX($J$7:$J$60000,MATCH(ROW()-6,$Q$7:$Q$60000,0))*1,"")</f>
        <v/>
      </c>
      <c r="AC705">
        <f>IFERROR(INDEX($K$7:$K$60000,MATCH(ROW()-6,$Q$7:$Q$60000,0))*1,"")</f>
        <v/>
      </c>
      <c r="AF705" s="9">
        <f>IF(OR($S705="",$S704=""),"",IF($B$5="diff",($T705-$T704),LN($T705/$T704)))</f>
        <v/>
      </c>
      <c r="AG705" s="9">
        <f>IF(OR($S705="",$S704=""),"",IF($C$5="diff",(U705-U704),LN(U705/U704)))</f>
        <v/>
      </c>
      <c r="AH705" s="9">
        <f>IF(OR($S705="",$S704=""),"",IF($D$5="diff",(V705-V704),LN(V705/V704)))</f>
        <v/>
      </c>
      <c r="AI705" s="9">
        <f>IF(OR($S705="",$S704=""),"",IF($E$5="diff",(W705-W704),LN(W705/W704)))</f>
        <v/>
      </c>
      <c r="AJ705" s="9">
        <f>IF(OR($S705="",$S704=""),"",IF($F$5="diff",(X705-X704),LN(X705/X704)))</f>
        <v/>
      </c>
      <c r="AK705" s="9">
        <f>IF(OR($S705="",$S704=""),"",IF($G$5="diff",(Y705-Y704),LN(Y705/Y704)))</f>
        <v/>
      </c>
      <c r="AL705" s="9">
        <f>IF(OR($S705="",$S704=""),"",IF($H$5="diff",(Z705-Z704),LN(Z705/Z704)))</f>
        <v/>
      </c>
      <c r="AM705" s="9">
        <f>IF(OR($S705="",$S704=""),"",IF($I$5="diff",(AA705-AA704),LN(AA705/AA704)))</f>
        <v/>
      </c>
      <c r="AN705" s="9">
        <f>IF(OR($S705="",$S704=""),"",IF($J$5="diff",(AB705-AB704),LN(AB705/AB704)))</f>
        <v/>
      </c>
      <c r="AO705" s="9">
        <f>IF(OR($S705="",$S704=""),"",IF($K$5="diff",(AC705-AC704),LN(AC705/AC704)))</f>
        <v/>
      </c>
      <c r="AR705" s="9">
        <f>IF($AF705="","",$AU$13+$AU$4*AG705+$AU$5*AH705+$AU$6*AI705+$AU$7*AJ705+$AU$8*AK705+$AU$9*AL705+$AU$10*AM705+$AU$11*AN705+$AU$12*AO705)</f>
        <v/>
      </c>
      <c r="AY705" s="10">
        <f>IF(AND((ROW()-7)&gt;=$Q$5,(ROW()-6)&lt;=$Q$3),INDEX(LINEST(OFFSET(AF705,1-$Q$5,0,$Q$5,1),OFFSET(AG705,1-$Q$5,0,$Q$5,9),TRUE,TRUE),1,10)*$Q$4,"")</f>
        <v/>
      </c>
      <c r="AZ705" s="9">
        <f>IF(AND((ROW()-7)&gt;=$Q$5,(ROW()-6)&lt;=$Q$3),INDEX(LINEST(OFFSET(AF705,1-$Q$5,0,$Q$5,1),OFFSET(AG705,1-$Q$5,0,$Q$5,9),TRUE,TRUE),1,9),"")</f>
        <v/>
      </c>
      <c r="BA705" s="9">
        <f>IF(AND((ROW()-7)&gt;=$Q$5,(ROW()-6)&lt;=$Q$3),INDEX(LINEST(OFFSET(AF705,1-$Q$5,0,$Q$5,1),OFFSET(AG705,1-$Q$5,0,$Q$5,9),TRUE,TRUE),1,8),"")</f>
        <v/>
      </c>
      <c r="BB705" s="9">
        <f>IF(AND((ROW()-7)&gt;=$Q$5,(ROW()-6)&lt;=$Q$3),INDEX(LINEST(OFFSET(AF705,1-$Q$5,0,$Q$5,1),OFFSET(AG705,1-$Q$5,0,$Q$5,9),TRUE,TRUE),1,7),"")</f>
        <v/>
      </c>
      <c r="BC705" s="9">
        <f>IF(AND((ROW()-7)&gt;=$Q$5,(ROW()-6)&lt;=$Q$3),INDEX(LINEST(OFFSET(AF705,1-$Q$5,0,$Q$5,1),OFFSET(AG705,1-$Q$5,0,$Q$5,9),TRUE,TRUE),1,6),"")</f>
        <v/>
      </c>
      <c r="BD705" s="9">
        <f>IF(AND((ROW()-7)&gt;=$Q$5,(ROW()-6)&lt;=$Q$3),INDEX(LINEST(OFFSET(AF705,1-$Q$5,0,$Q$5,1),OFFSET(AG705,1-$Q$5,0,$Q$5,9),TRUE,TRUE),1,5),"")</f>
        <v/>
      </c>
      <c r="BE705" s="9">
        <f>IF(AND((ROW()-7)&gt;=$Q$5,(ROW()-6)&lt;=$Q$3),INDEX(LINEST(OFFSET(AF705,1-$Q$5,0,$Q$5,1),OFFSET(AG705,1-$Q$5,0,$Q$5,9),TRUE,TRUE),1,4),"")</f>
        <v/>
      </c>
      <c r="BF705" s="9">
        <f>IF(AND((ROW()-7)&gt;=$Q$5,(ROW()-6)&lt;=$Q$3),INDEX(LINEST(OFFSET(AF705,1-$Q$5,0,$Q$5,1),OFFSET(AG705,1-$Q$5,0,$Q$5,9),TRUE,TRUE),1,3),"")</f>
        <v/>
      </c>
      <c r="BG705" s="9">
        <f>IF(AND((ROW()-7)&gt;=$Q$5,(ROW()-6)&lt;=$Q$3),INDEX(LINEST(OFFSET(AF705,1-$Q$5,0,$Q$5,1),OFFSET(AG705,1-$Q$5,0,$Q$5,9),TRUE,TRUE),1,2),"")</f>
        <v/>
      </c>
      <c r="BH705" s="9">
        <f>IF(AND((ROW()-7)&gt;=$Q$5,(ROW()-6)&lt;=$Q$3),INDEX(LINEST(OFFSET(AF705,1-$Q$5,0,$Q$5,1),OFFSET(AG705,1-$Q$5,0,$Q$5,9),TRUE,TRUE),1,1),"")</f>
        <v/>
      </c>
      <c r="BI705" s="10">
        <f>IF(AND((ROW()-7)&gt;=$Q$5,(ROW()-6)&lt;=$Q$3),INDEX(LINEST(OFFSET(AF705,1-$Q$5,0,$Q$5,1),OFFSET(AG705,1-$Q$5,0,$Q$5,9),TRUE,TRUE),3,1),"")</f>
        <v/>
      </c>
      <c r="BL705" s="9">
        <f>IF(AND((ROW()-6)&lt;=$Q$3,ISNUMBER(AY704)),AY704/$Q$4+AZ704*AG705+BA704*AH705+BB704*AI705+BC704*AJ705+BD704*AK705+BE704*AL705+BF704*AM705+BG704*AN705+BH704*AO705,"")</f>
        <v/>
      </c>
      <c r="BM705">
        <f>IF(ISNUMBER(BL705),AVERAGE(OFFSET(AF704,1-$Q$5,0,$Q$5,1)),"")</f>
        <v/>
      </c>
      <c r="BN705">
        <f>IF(ISNUMBER(BL705),(AF705-BL705)^2,"")</f>
        <v/>
      </c>
      <c r="BO705">
        <f>IF(ISNUMBER(BL705),AF705^2,"")</f>
        <v/>
      </c>
      <c r="BP705">
        <f>IF(ISNUMBER(BL705),(AF705-BM705)^2,"")</f>
        <v/>
      </c>
    </row>
    <row r="706">
      <c r="O706">
        <f>IF($R706="","",IF($Q$1="Weekly",INT(($R706-2)/7),IF($Q$1="Quarterly",YEAR($R706)*4+ROUNDUP(MONTH($R706)/3),YEAR($R706)*12+MONTH($R706))))</f>
        <v/>
      </c>
      <c r="P706">
        <f>IF($R706="","",IF($R707="",1,IF($O706&lt;&gt;$O707,1,0)))</f>
        <v/>
      </c>
      <c r="Q706">
        <f>IF($P706=1,SUM($P$7:$P706),"")</f>
        <v/>
      </c>
      <c r="R706">
        <f>IF($A706="","",IF(ISNUMBER($A706),$A706,IFERROR(DATEVALUE($A706),NA())))</f>
        <v/>
      </c>
      <c r="S706" s="7">
        <f>IFERROR(INDEX($R$7:$R$60000,MATCH(ROW()-6,$Q$7:$Q$60000,0)),"")</f>
        <v/>
      </c>
      <c r="T706">
        <f>IFERROR(INDEX($B$7:$B$60000,MATCH(ROW()-6,$Q$7:$Q$60000,0))*1,"")</f>
        <v/>
      </c>
      <c r="U706">
        <f>IFERROR(INDEX($C$7:$C$60000,MATCH(ROW()-6,$Q$7:$Q$60000,0))*1,"")</f>
        <v/>
      </c>
      <c r="V706">
        <f>IFERROR(INDEX($D$7:$D$60000,MATCH(ROW()-6,$Q$7:$Q$60000,0))*1,"")</f>
        <v/>
      </c>
      <c r="W706">
        <f>IFERROR(INDEX($E$7:$E$60000,MATCH(ROW()-6,$Q$7:$Q$60000,0))*1,"")</f>
        <v/>
      </c>
      <c r="X706">
        <f>IFERROR(INDEX($F$7:$F$60000,MATCH(ROW()-6,$Q$7:$Q$60000,0))*1,"")</f>
        <v/>
      </c>
      <c r="Y706">
        <f>IFERROR(INDEX($G$7:$G$60000,MATCH(ROW()-6,$Q$7:$Q$60000,0))*1,"")</f>
        <v/>
      </c>
      <c r="Z706">
        <f>IFERROR(INDEX($H$7:$H$60000,MATCH(ROW()-6,$Q$7:$Q$60000,0))*1,"")</f>
        <v/>
      </c>
      <c r="AA706">
        <f>IFERROR(INDEX($I$7:$I$60000,MATCH(ROW()-6,$Q$7:$Q$60000,0))*1,"")</f>
        <v/>
      </c>
      <c r="AB706">
        <f>IFERROR(INDEX($J$7:$J$60000,MATCH(ROW()-6,$Q$7:$Q$60000,0))*1,"")</f>
        <v/>
      </c>
      <c r="AC706">
        <f>IFERROR(INDEX($K$7:$K$60000,MATCH(ROW()-6,$Q$7:$Q$60000,0))*1,"")</f>
        <v/>
      </c>
      <c r="AF706" s="9">
        <f>IF(OR($S706="",$S705=""),"",IF($B$5="diff",($T706-$T705),LN($T706/$T705)))</f>
        <v/>
      </c>
      <c r="AG706" s="9">
        <f>IF(OR($S706="",$S705=""),"",IF($C$5="diff",(U706-U705),LN(U706/U705)))</f>
        <v/>
      </c>
      <c r="AH706" s="9">
        <f>IF(OR($S706="",$S705=""),"",IF($D$5="diff",(V706-V705),LN(V706/V705)))</f>
        <v/>
      </c>
      <c r="AI706" s="9">
        <f>IF(OR($S706="",$S705=""),"",IF($E$5="diff",(W706-W705),LN(W706/W705)))</f>
        <v/>
      </c>
      <c r="AJ706" s="9">
        <f>IF(OR($S706="",$S705=""),"",IF($F$5="diff",(X706-X705),LN(X706/X705)))</f>
        <v/>
      </c>
      <c r="AK706" s="9">
        <f>IF(OR($S706="",$S705=""),"",IF($G$5="diff",(Y706-Y705),LN(Y706/Y705)))</f>
        <v/>
      </c>
      <c r="AL706" s="9">
        <f>IF(OR($S706="",$S705=""),"",IF($H$5="diff",(Z706-Z705),LN(Z706/Z705)))</f>
        <v/>
      </c>
      <c r="AM706" s="9">
        <f>IF(OR($S706="",$S705=""),"",IF($I$5="diff",(AA706-AA705),LN(AA706/AA705)))</f>
        <v/>
      </c>
      <c r="AN706" s="9">
        <f>IF(OR($S706="",$S705=""),"",IF($J$5="diff",(AB706-AB705),LN(AB706/AB705)))</f>
        <v/>
      </c>
      <c r="AO706" s="9">
        <f>IF(OR($S706="",$S705=""),"",IF($K$5="diff",(AC706-AC705),LN(AC706/AC705)))</f>
        <v/>
      </c>
      <c r="AR706" s="9">
        <f>IF($AF706="","",$AU$13+$AU$4*AG706+$AU$5*AH706+$AU$6*AI706+$AU$7*AJ706+$AU$8*AK706+$AU$9*AL706+$AU$10*AM706+$AU$11*AN706+$AU$12*AO706)</f>
        <v/>
      </c>
      <c r="AY706" s="10">
        <f>IF(AND((ROW()-7)&gt;=$Q$5,(ROW()-6)&lt;=$Q$3),INDEX(LINEST(OFFSET(AF706,1-$Q$5,0,$Q$5,1),OFFSET(AG706,1-$Q$5,0,$Q$5,9),TRUE,TRUE),1,10)*$Q$4,"")</f>
        <v/>
      </c>
      <c r="AZ706" s="9">
        <f>IF(AND((ROW()-7)&gt;=$Q$5,(ROW()-6)&lt;=$Q$3),INDEX(LINEST(OFFSET(AF706,1-$Q$5,0,$Q$5,1),OFFSET(AG706,1-$Q$5,0,$Q$5,9),TRUE,TRUE),1,9),"")</f>
        <v/>
      </c>
      <c r="BA706" s="9">
        <f>IF(AND((ROW()-7)&gt;=$Q$5,(ROW()-6)&lt;=$Q$3),INDEX(LINEST(OFFSET(AF706,1-$Q$5,0,$Q$5,1),OFFSET(AG706,1-$Q$5,0,$Q$5,9),TRUE,TRUE),1,8),"")</f>
        <v/>
      </c>
      <c r="BB706" s="9">
        <f>IF(AND((ROW()-7)&gt;=$Q$5,(ROW()-6)&lt;=$Q$3),INDEX(LINEST(OFFSET(AF706,1-$Q$5,0,$Q$5,1),OFFSET(AG706,1-$Q$5,0,$Q$5,9),TRUE,TRUE),1,7),"")</f>
        <v/>
      </c>
      <c r="BC706" s="9">
        <f>IF(AND((ROW()-7)&gt;=$Q$5,(ROW()-6)&lt;=$Q$3),INDEX(LINEST(OFFSET(AF706,1-$Q$5,0,$Q$5,1),OFFSET(AG706,1-$Q$5,0,$Q$5,9),TRUE,TRUE),1,6),"")</f>
        <v/>
      </c>
      <c r="BD706" s="9">
        <f>IF(AND((ROW()-7)&gt;=$Q$5,(ROW()-6)&lt;=$Q$3),INDEX(LINEST(OFFSET(AF706,1-$Q$5,0,$Q$5,1),OFFSET(AG706,1-$Q$5,0,$Q$5,9),TRUE,TRUE),1,5),"")</f>
        <v/>
      </c>
      <c r="BE706" s="9">
        <f>IF(AND((ROW()-7)&gt;=$Q$5,(ROW()-6)&lt;=$Q$3),INDEX(LINEST(OFFSET(AF706,1-$Q$5,0,$Q$5,1),OFFSET(AG706,1-$Q$5,0,$Q$5,9),TRUE,TRUE),1,4),"")</f>
        <v/>
      </c>
      <c r="BF706" s="9">
        <f>IF(AND((ROW()-7)&gt;=$Q$5,(ROW()-6)&lt;=$Q$3),INDEX(LINEST(OFFSET(AF706,1-$Q$5,0,$Q$5,1),OFFSET(AG706,1-$Q$5,0,$Q$5,9),TRUE,TRUE),1,3),"")</f>
        <v/>
      </c>
      <c r="BG706" s="9">
        <f>IF(AND((ROW()-7)&gt;=$Q$5,(ROW()-6)&lt;=$Q$3),INDEX(LINEST(OFFSET(AF706,1-$Q$5,0,$Q$5,1),OFFSET(AG706,1-$Q$5,0,$Q$5,9),TRUE,TRUE),1,2),"")</f>
        <v/>
      </c>
      <c r="BH706" s="9">
        <f>IF(AND((ROW()-7)&gt;=$Q$5,(ROW()-6)&lt;=$Q$3),INDEX(LINEST(OFFSET(AF706,1-$Q$5,0,$Q$5,1),OFFSET(AG706,1-$Q$5,0,$Q$5,9),TRUE,TRUE),1,1),"")</f>
        <v/>
      </c>
      <c r="BI706" s="10">
        <f>IF(AND((ROW()-7)&gt;=$Q$5,(ROW()-6)&lt;=$Q$3),INDEX(LINEST(OFFSET(AF706,1-$Q$5,0,$Q$5,1),OFFSET(AG706,1-$Q$5,0,$Q$5,9),TRUE,TRUE),3,1),"")</f>
        <v/>
      </c>
      <c r="BL706" s="9">
        <f>IF(AND((ROW()-6)&lt;=$Q$3,ISNUMBER(AY705)),AY705/$Q$4+AZ705*AG706+BA705*AH706+BB705*AI706+BC705*AJ706+BD705*AK706+BE705*AL706+BF705*AM706+BG705*AN706+BH705*AO706,"")</f>
        <v/>
      </c>
      <c r="BM706">
        <f>IF(ISNUMBER(BL706),AVERAGE(OFFSET(AF705,1-$Q$5,0,$Q$5,1)),"")</f>
        <v/>
      </c>
      <c r="BN706">
        <f>IF(ISNUMBER(BL706),(AF706-BL706)^2,"")</f>
        <v/>
      </c>
      <c r="BO706">
        <f>IF(ISNUMBER(BL706),AF706^2,"")</f>
        <v/>
      </c>
      <c r="BP706">
        <f>IF(ISNUMBER(BL706),(AF706-BM706)^2,"")</f>
        <v/>
      </c>
    </row>
    <row r="707">
      <c r="O707">
        <f>IF($R707="","",IF($Q$1="Weekly",INT(($R707-2)/7),IF($Q$1="Quarterly",YEAR($R707)*4+ROUNDUP(MONTH($R707)/3),YEAR($R707)*12+MONTH($R707))))</f>
        <v/>
      </c>
      <c r="P707">
        <f>IF($R707="","",IF($R708="",1,IF($O707&lt;&gt;$O708,1,0)))</f>
        <v/>
      </c>
      <c r="Q707">
        <f>IF($P707=1,SUM($P$7:$P707),"")</f>
        <v/>
      </c>
      <c r="R707">
        <f>IF($A707="","",IF(ISNUMBER($A707),$A707,IFERROR(DATEVALUE($A707),NA())))</f>
        <v/>
      </c>
      <c r="S707" s="7">
        <f>IFERROR(INDEX($R$7:$R$60000,MATCH(ROW()-6,$Q$7:$Q$60000,0)),"")</f>
        <v/>
      </c>
      <c r="T707">
        <f>IFERROR(INDEX($B$7:$B$60000,MATCH(ROW()-6,$Q$7:$Q$60000,0))*1,"")</f>
        <v/>
      </c>
      <c r="U707">
        <f>IFERROR(INDEX($C$7:$C$60000,MATCH(ROW()-6,$Q$7:$Q$60000,0))*1,"")</f>
        <v/>
      </c>
      <c r="V707">
        <f>IFERROR(INDEX($D$7:$D$60000,MATCH(ROW()-6,$Q$7:$Q$60000,0))*1,"")</f>
        <v/>
      </c>
      <c r="W707">
        <f>IFERROR(INDEX($E$7:$E$60000,MATCH(ROW()-6,$Q$7:$Q$60000,0))*1,"")</f>
        <v/>
      </c>
      <c r="X707">
        <f>IFERROR(INDEX($F$7:$F$60000,MATCH(ROW()-6,$Q$7:$Q$60000,0))*1,"")</f>
        <v/>
      </c>
      <c r="Y707">
        <f>IFERROR(INDEX($G$7:$G$60000,MATCH(ROW()-6,$Q$7:$Q$60000,0))*1,"")</f>
        <v/>
      </c>
      <c r="Z707">
        <f>IFERROR(INDEX($H$7:$H$60000,MATCH(ROW()-6,$Q$7:$Q$60000,0))*1,"")</f>
        <v/>
      </c>
      <c r="AA707">
        <f>IFERROR(INDEX($I$7:$I$60000,MATCH(ROW()-6,$Q$7:$Q$60000,0))*1,"")</f>
        <v/>
      </c>
      <c r="AB707">
        <f>IFERROR(INDEX($J$7:$J$60000,MATCH(ROW()-6,$Q$7:$Q$60000,0))*1,"")</f>
        <v/>
      </c>
      <c r="AC707">
        <f>IFERROR(INDEX($K$7:$K$60000,MATCH(ROW()-6,$Q$7:$Q$60000,0))*1,"")</f>
        <v/>
      </c>
      <c r="AF707" s="9">
        <f>IF(OR($S707="",$S706=""),"",IF($B$5="diff",($T707-$T706),LN($T707/$T706)))</f>
        <v/>
      </c>
      <c r="AG707" s="9">
        <f>IF(OR($S707="",$S706=""),"",IF($C$5="diff",(U707-U706),LN(U707/U706)))</f>
        <v/>
      </c>
      <c r="AH707" s="9">
        <f>IF(OR($S707="",$S706=""),"",IF($D$5="diff",(V707-V706),LN(V707/V706)))</f>
        <v/>
      </c>
      <c r="AI707" s="9">
        <f>IF(OR($S707="",$S706=""),"",IF($E$5="diff",(W707-W706),LN(W707/W706)))</f>
        <v/>
      </c>
      <c r="AJ707" s="9">
        <f>IF(OR($S707="",$S706=""),"",IF($F$5="diff",(X707-X706),LN(X707/X706)))</f>
        <v/>
      </c>
      <c r="AK707" s="9">
        <f>IF(OR($S707="",$S706=""),"",IF($G$5="diff",(Y707-Y706),LN(Y707/Y706)))</f>
        <v/>
      </c>
      <c r="AL707" s="9">
        <f>IF(OR($S707="",$S706=""),"",IF($H$5="diff",(Z707-Z706),LN(Z707/Z706)))</f>
        <v/>
      </c>
      <c r="AM707" s="9">
        <f>IF(OR($S707="",$S706=""),"",IF($I$5="diff",(AA707-AA706),LN(AA707/AA706)))</f>
        <v/>
      </c>
      <c r="AN707" s="9">
        <f>IF(OR($S707="",$S706=""),"",IF($J$5="diff",(AB707-AB706),LN(AB707/AB706)))</f>
        <v/>
      </c>
      <c r="AO707" s="9">
        <f>IF(OR($S707="",$S706=""),"",IF($K$5="diff",(AC707-AC706),LN(AC707/AC706)))</f>
        <v/>
      </c>
      <c r="AR707" s="9">
        <f>IF($AF707="","",$AU$13+$AU$4*AG707+$AU$5*AH707+$AU$6*AI707+$AU$7*AJ707+$AU$8*AK707+$AU$9*AL707+$AU$10*AM707+$AU$11*AN707+$AU$12*AO707)</f>
        <v/>
      </c>
      <c r="AY707" s="10">
        <f>IF(AND((ROW()-7)&gt;=$Q$5,(ROW()-6)&lt;=$Q$3),INDEX(LINEST(OFFSET(AF707,1-$Q$5,0,$Q$5,1),OFFSET(AG707,1-$Q$5,0,$Q$5,9),TRUE,TRUE),1,10)*$Q$4,"")</f>
        <v/>
      </c>
      <c r="AZ707" s="9">
        <f>IF(AND((ROW()-7)&gt;=$Q$5,(ROW()-6)&lt;=$Q$3),INDEX(LINEST(OFFSET(AF707,1-$Q$5,0,$Q$5,1),OFFSET(AG707,1-$Q$5,0,$Q$5,9),TRUE,TRUE),1,9),"")</f>
        <v/>
      </c>
      <c r="BA707" s="9">
        <f>IF(AND((ROW()-7)&gt;=$Q$5,(ROW()-6)&lt;=$Q$3),INDEX(LINEST(OFFSET(AF707,1-$Q$5,0,$Q$5,1),OFFSET(AG707,1-$Q$5,0,$Q$5,9),TRUE,TRUE),1,8),"")</f>
        <v/>
      </c>
      <c r="BB707" s="9">
        <f>IF(AND((ROW()-7)&gt;=$Q$5,(ROW()-6)&lt;=$Q$3),INDEX(LINEST(OFFSET(AF707,1-$Q$5,0,$Q$5,1),OFFSET(AG707,1-$Q$5,0,$Q$5,9),TRUE,TRUE),1,7),"")</f>
        <v/>
      </c>
      <c r="BC707" s="9">
        <f>IF(AND((ROW()-7)&gt;=$Q$5,(ROW()-6)&lt;=$Q$3),INDEX(LINEST(OFFSET(AF707,1-$Q$5,0,$Q$5,1),OFFSET(AG707,1-$Q$5,0,$Q$5,9),TRUE,TRUE),1,6),"")</f>
        <v/>
      </c>
      <c r="BD707" s="9">
        <f>IF(AND((ROW()-7)&gt;=$Q$5,(ROW()-6)&lt;=$Q$3),INDEX(LINEST(OFFSET(AF707,1-$Q$5,0,$Q$5,1),OFFSET(AG707,1-$Q$5,0,$Q$5,9),TRUE,TRUE),1,5),"")</f>
        <v/>
      </c>
      <c r="BE707" s="9">
        <f>IF(AND((ROW()-7)&gt;=$Q$5,(ROW()-6)&lt;=$Q$3),INDEX(LINEST(OFFSET(AF707,1-$Q$5,0,$Q$5,1),OFFSET(AG707,1-$Q$5,0,$Q$5,9),TRUE,TRUE),1,4),"")</f>
        <v/>
      </c>
      <c r="BF707" s="9">
        <f>IF(AND((ROW()-7)&gt;=$Q$5,(ROW()-6)&lt;=$Q$3),INDEX(LINEST(OFFSET(AF707,1-$Q$5,0,$Q$5,1),OFFSET(AG707,1-$Q$5,0,$Q$5,9),TRUE,TRUE),1,3),"")</f>
        <v/>
      </c>
      <c r="BG707" s="9">
        <f>IF(AND((ROW()-7)&gt;=$Q$5,(ROW()-6)&lt;=$Q$3),INDEX(LINEST(OFFSET(AF707,1-$Q$5,0,$Q$5,1),OFFSET(AG707,1-$Q$5,0,$Q$5,9),TRUE,TRUE),1,2),"")</f>
        <v/>
      </c>
      <c r="BH707" s="9">
        <f>IF(AND((ROW()-7)&gt;=$Q$5,(ROW()-6)&lt;=$Q$3),INDEX(LINEST(OFFSET(AF707,1-$Q$5,0,$Q$5,1),OFFSET(AG707,1-$Q$5,0,$Q$5,9),TRUE,TRUE),1,1),"")</f>
        <v/>
      </c>
      <c r="BI707" s="10">
        <f>IF(AND((ROW()-7)&gt;=$Q$5,(ROW()-6)&lt;=$Q$3),INDEX(LINEST(OFFSET(AF707,1-$Q$5,0,$Q$5,1),OFFSET(AG707,1-$Q$5,0,$Q$5,9),TRUE,TRUE),3,1),"")</f>
        <v/>
      </c>
      <c r="BL707" s="9">
        <f>IF(AND((ROW()-6)&lt;=$Q$3,ISNUMBER(AY706)),AY706/$Q$4+AZ706*AG707+BA706*AH707+BB706*AI707+BC706*AJ707+BD706*AK707+BE706*AL707+BF706*AM707+BG706*AN707+BH706*AO707,"")</f>
        <v/>
      </c>
      <c r="BM707">
        <f>IF(ISNUMBER(BL707),AVERAGE(OFFSET(AF706,1-$Q$5,0,$Q$5,1)),"")</f>
        <v/>
      </c>
      <c r="BN707">
        <f>IF(ISNUMBER(BL707),(AF707-BL707)^2,"")</f>
        <v/>
      </c>
      <c r="BO707">
        <f>IF(ISNUMBER(BL707),AF707^2,"")</f>
        <v/>
      </c>
      <c r="BP707">
        <f>IF(ISNUMBER(BL707),(AF707-BM707)^2,"")</f>
        <v/>
      </c>
    </row>
    <row r="708">
      <c r="O708">
        <f>IF($R708="","",IF($Q$1="Weekly",INT(($R708-2)/7),IF($Q$1="Quarterly",YEAR($R708)*4+ROUNDUP(MONTH($R708)/3),YEAR($R708)*12+MONTH($R708))))</f>
        <v/>
      </c>
      <c r="P708">
        <f>IF($R708="","",IF($R709="",1,IF($O708&lt;&gt;$O709,1,0)))</f>
        <v/>
      </c>
      <c r="Q708">
        <f>IF($P708=1,SUM($P$7:$P708),"")</f>
        <v/>
      </c>
      <c r="R708">
        <f>IF($A708="","",IF(ISNUMBER($A708),$A708,IFERROR(DATEVALUE($A708),NA())))</f>
        <v/>
      </c>
      <c r="S708" s="7">
        <f>IFERROR(INDEX($R$7:$R$60000,MATCH(ROW()-6,$Q$7:$Q$60000,0)),"")</f>
        <v/>
      </c>
      <c r="T708">
        <f>IFERROR(INDEX($B$7:$B$60000,MATCH(ROW()-6,$Q$7:$Q$60000,0))*1,"")</f>
        <v/>
      </c>
      <c r="U708">
        <f>IFERROR(INDEX($C$7:$C$60000,MATCH(ROW()-6,$Q$7:$Q$60000,0))*1,"")</f>
        <v/>
      </c>
      <c r="V708">
        <f>IFERROR(INDEX($D$7:$D$60000,MATCH(ROW()-6,$Q$7:$Q$60000,0))*1,"")</f>
        <v/>
      </c>
      <c r="W708">
        <f>IFERROR(INDEX($E$7:$E$60000,MATCH(ROW()-6,$Q$7:$Q$60000,0))*1,"")</f>
        <v/>
      </c>
      <c r="X708">
        <f>IFERROR(INDEX($F$7:$F$60000,MATCH(ROW()-6,$Q$7:$Q$60000,0))*1,"")</f>
        <v/>
      </c>
      <c r="Y708">
        <f>IFERROR(INDEX($G$7:$G$60000,MATCH(ROW()-6,$Q$7:$Q$60000,0))*1,"")</f>
        <v/>
      </c>
      <c r="Z708">
        <f>IFERROR(INDEX($H$7:$H$60000,MATCH(ROW()-6,$Q$7:$Q$60000,0))*1,"")</f>
        <v/>
      </c>
      <c r="AA708">
        <f>IFERROR(INDEX($I$7:$I$60000,MATCH(ROW()-6,$Q$7:$Q$60000,0))*1,"")</f>
        <v/>
      </c>
      <c r="AB708">
        <f>IFERROR(INDEX($J$7:$J$60000,MATCH(ROW()-6,$Q$7:$Q$60000,0))*1,"")</f>
        <v/>
      </c>
      <c r="AC708">
        <f>IFERROR(INDEX($K$7:$K$60000,MATCH(ROW()-6,$Q$7:$Q$60000,0))*1,"")</f>
        <v/>
      </c>
      <c r="AF708" s="9">
        <f>IF(OR($S708="",$S707=""),"",IF($B$5="diff",($T708-$T707),LN($T708/$T707)))</f>
        <v/>
      </c>
      <c r="AG708" s="9">
        <f>IF(OR($S708="",$S707=""),"",IF($C$5="diff",(U708-U707),LN(U708/U707)))</f>
        <v/>
      </c>
      <c r="AH708" s="9">
        <f>IF(OR($S708="",$S707=""),"",IF($D$5="diff",(V708-V707),LN(V708/V707)))</f>
        <v/>
      </c>
      <c r="AI708" s="9">
        <f>IF(OR($S708="",$S707=""),"",IF($E$5="diff",(W708-W707),LN(W708/W707)))</f>
        <v/>
      </c>
      <c r="AJ708" s="9">
        <f>IF(OR($S708="",$S707=""),"",IF($F$5="diff",(X708-X707),LN(X708/X707)))</f>
        <v/>
      </c>
      <c r="AK708" s="9">
        <f>IF(OR($S708="",$S707=""),"",IF($G$5="diff",(Y708-Y707),LN(Y708/Y707)))</f>
        <v/>
      </c>
      <c r="AL708" s="9">
        <f>IF(OR($S708="",$S707=""),"",IF($H$5="diff",(Z708-Z707),LN(Z708/Z707)))</f>
        <v/>
      </c>
      <c r="AM708" s="9">
        <f>IF(OR($S708="",$S707=""),"",IF($I$5="diff",(AA708-AA707),LN(AA708/AA707)))</f>
        <v/>
      </c>
      <c r="AN708" s="9">
        <f>IF(OR($S708="",$S707=""),"",IF($J$5="diff",(AB708-AB707),LN(AB708/AB707)))</f>
        <v/>
      </c>
      <c r="AO708" s="9">
        <f>IF(OR($S708="",$S707=""),"",IF($K$5="diff",(AC708-AC707),LN(AC708/AC707)))</f>
        <v/>
      </c>
      <c r="AR708" s="9">
        <f>IF($AF708="","",$AU$13+$AU$4*AG708+$AU$5*AH708+$AU$6*AI708+$AU$7*AJ708+$AU$8*AK708+$AU$9*AL708+$AU$10*AM708+$AU$11*AN708+$AU$12*AO708)</f>
        <v/>
      </c>
      <c r="AY708" s="10">
        <f>IF(AND((ROW()-7)&gt;=$Q$5,(ROW()-6)&lt;=$Q$3),INDEX(LINEST(OFFSET(AF708,1-$Q$5,0,$Q$5,1),OFFSET(AG708,1-$Q$5,0,$Q$5,9),TRUE,TRUE),1,10)*$Q$4,"")</f>
        <v/>
      </c>
      <c r="AZ708" s="9">
        <f>IF(AND((ROW()-7)&gt;=$Q$5,(ROW()-6)&lt;=$Q$3),INDEX(LINEST(OFFSET(AF708,1-$Q$5,0,$Q$5,1),OFFSET(AG708,1-$Q$5,0,$Q$5,9),TRUE,TRUE),1,9),"")</f>
        <v/>
      </c>
      <c r="BA708" s="9">
        <f>IF(AND((ROW()-7)&gt;=$Q$5,(ROW()-6)&lt;=$Q$3),INDEX(LINEST(OFFSET(AF708,1-$Q$5,0,$Q$5,1),OFFSET(AG708,1-$Q$5,0,$Q$5,9),TRUE,TRUE),1,8),"")</f>
        <v/>
      </c>
      <c r="BB708" s="9">
        <f>IF(AND((ROW()-7)&gt;=$Q$5,(ROW()-6)&lt;=$Q$3),INDEX(LINEST(OFFSET(AF708,1-$Q$5,0,$Q$5,1),OFFSET(AG708,1-$Q$5,0,$Q$5,9),TRUE,TRUE),1,7),"")</f>
        <v/>
      </c>
      <c r="BC708" s="9">
        <f>IF(AND((ROW()-7)&gt;=$Q$5,(ROW()-6)&lt;=$Q$3),INDEX(LINEST(OFFSET(AF708,1-$Q$5,0,$Q$5,1),OFFSET(AG708,1-$Q$5,0,$Q$5,9),TRUE,TRUE),1,6),"")</f>
        <v/>
      </c>
      <c r="BD708" s="9">
        <f>IF(AND((ROW()-7)&gt;=$Q$5,(ROW()-6)&lt;=$Q$3),INDEX(LINEST(OFFSET(AF708,1-$Q$5,0,$Q$5,1),OFFSET(AG708,1-$Q$5,0,$Q$5,9),TRUE,TRUE),1,5),"")</f>
        <v/>
      </c>
      <c r="BE708" s="9">
        <f>IF(AND((ROW()-7)&gt;=$Q$5,(ROW()-6)&lt;=$Q$3),INDEX(LINEST(OFFSET(AF708,1-$Q$5,0,$Q$5,1),OFFSET(AG708,1-$Q$5,0,$Q$5,9),TRUE,TRUE),1,4),"")</f>
        <v/>
      </c>
      <c r="BF708" s="9">
        <f>IF(AND((ROW()-7)&gt;=$Q$5,(ROW()-6)&lt;=$Q$3),INDEX(LINEST(OFFSET(AF708,1-$Q$5,0,$Q$5,1),OFFSET(AG708,1-$Q$5,0,$Q$5,9),TRUE,TRUE),1,3),"")</f>
        <v/>
      </c>
      <c r="BG708" s="9">
        <f>IF(AND((ROW()-7)&gt;=$Q$5,(ROW()-6)&lt;=$Q$3),INDEX(LINEST(OFFSET(AF708,1-$Q$5,0,$Q$5,1),OFFSET(AG708,1-$Q$5,0,$Q$5,9),TRUE,TRUE),1,2),"")</f>
        <v/>
      </c>
      <c r="BH708" s="9">
        <f>IF(AND((ROW()-7)&gt;=$Q$5,(ROW()-6)&lt;=$Q$3),INDEX(LINEST(OFFSET(AF708,1-$Q$5,0,$Q$5,1),OFFSET(AG708,1-$Q$5,0,$Q$5,9),TRUE,TRUE),1,1),"")</f>
        <v/>
      </c>
      <c r="BI708" s="10">
        <f>IF(AND((ROW()-7)&gt;=$Q$5,(ROW()-6)&lt;=$Q$3),INDEX(LINEST(OFFSET(AF708,1-$Q$5,0,$Q$5,1),OFFSET(AG708,1-$Q$5,0,$Q$5,9),TRUE,TRUE),3,1),"")</f>
        <v/>
      </c>
      <c r="BL708" s="9">
        <f>IF(AND((ROW()-6)&lt;=$Q$3,ISNUMBER(AY707)),AY707/$Q$4+AZ707*AG708+BA707*AH708+BB707*AI708+BC707*AJ708+BD707*AK708+BE707*AL708+BF707*AM708+BG707*AN708+BH707*AO708,"")</f>
        <v/>
      </c>
      <c r="BM708">
        <f>IF(ISNUMBER(BL708),AVERAGE(OFFSET(AF707,1-$Q$5,0,$Q$5,1)),"")</f>
        <v/>
      </c>
      <c r="BN708">
        <f>IF(ISNUMBER(BL708),(AF708-BL708)^2,"")</f>
        <v/>
      </c>
      <c r="BO708">
        <f>IF(ISNUMBER(BL708),AF708^2,"")</f>
        <v/>
      </c>
      <c r="BP708">
        <f>IF(ISNUMBER(BL708),(AF708-BM708)^2,"")</f>
        <v/>
      </c>
    </row>
    <row r="709">
      <c r="O709">
        <f>IF($R709="","",IF($Q$1="Weekly",INT(($R709-2)/7),IF($Q$1="Quarterly",YEAR($R709)*4+ROUNDUP(MONTH($R709)/3),YEAR($R709)*12+MONTH($R709))))</f>
        <v/>
      </c>
      <c r="P709">
        <f>IF($R709="","",IF($R710="",1,IF($O709&lt;&gt;$O710,1,0)))</f>
        <v/>
      </c>
      <c r="Q709">
        <f>IF($P709=1,SUM($P$7:$P709),"")</f>
        <v/>
      </c>
      <c r="R709">
        <f>IF($A709="","",IF(ISNUMBER($A709),$A709,IFERROR(DATEVALUE($A709),NA())))</f>
        <v/>
      </c>
      <c r="S709" s="7">
        <f>IFERROR(INDEX($R$7:$R$60000,MATCH(ROW()-6,$Q$7:$Q$60000,0)),"")</f>
        <v/>
      </c>
      <c r="T709">
        <f>IFERROR(INDEX($B$7:$B$60000,MATCH(ROW()-6,$Q$7:$Q$60000,0))*1,"")</f>
        <v/>
      </c>
      <c r="U709">
        <f>IFERROR(INDEX($C$7:$C$60000,MATCH(ROW()-6,$Q$7:$Q$60000,0))*1,"")</f>
        <v/>
      </c>
      <c r="V709">
        <f>IFERROR(INDEX($D$7:$D$60000,MATCH(ROW()-6,$Q$7:$Q$60000,0))*1,"")</f>
        <v/>
      </c>
      <c r="W709">
        <f>IFERROR(INDEX($E$7:$E$60000,MATCH(ROW()-6,$Q$7:$Q$60000,0))*1,"")</f>
        <v/>
      </c>
      <c r="X709">
        <f>IFERROR(INDEX($F$7:$F$60000,MATCH(ROW()-6,$Q$7:$Q$60000,0))*1,"")</f>
        <v/>
      </c>
      <c r="Y709">
        <f>IFERROR(INDEX($G$7:$G$60000,MATCH(ROW()-6,$Q$7:$Q$60000,0))*1,"")</f>
        <v/>
      </c>
      <c r="Z709">
        <f>IFERROR(INDEX($H$7:$H$60000,MATCH(ROW()-6,$Q$7:$Q$60000,0))*1,"")</f>
        <v/>
      </c>
      <c r="AA709">
        <f>IFERROR(INDEX($I$7:$I$60000,MATCH(ROW()-6,$Q$7:$Q$60000,0))*1,"")</f>
        <v/>
      </c>
      <c r="AB709">
        <f>IFERROR(INDEX($J$7:$J$60000,MATCH(ROW()-6,$Q$7:$Q$60000,0))*1,"")</f>
        <v/>
      </c>
      <c r="AC709">
        <f>IFERROR(INDEX($K$7:$K$60000,MATCH(ROW()-6,$Q$7:$Q$60000,0))*1,"")</f>
        <v/>
      </c>
      <c r="AF709" s="9">
        <f>IF(OR($S709="",$S708=""),"",IF($B$5="diff",($T709-$T708),LN($T709/$T708)))</f>
        <v/>
      </c>
      <c r="AG709" s="9">
        <f>IF(OR($S709="",$S708=""),"",IF($C$5="diff",(U709-U708),LN(U709/U708)))</f>
        <v/>
      </c>
      <c r="AH709" s="9">
        <f>IF(OR($S709="",$S708=""),"",IF($D$5="diff",(V709-V708),LN(V709/V708)))</f>
        <v/>
      </c>
      <c r="AI709" s="9">
        <f>IF(OR($S709="",$S708=""),"",IF($E$5="diff",(W709-W708),LN(W709/W708)))</f>
        <v/>
      </c>
      <c r="AJ709" s="9">
        <f>IF(OR($S709="",$S708=""),"",IF($F$5="diff",(X709-X708),LN(X709/X708)))</f>
        <v/>
      </c>
      <c r="AK709" s="9">
        <f>IF(OR($S709="",$S708=""),"",IF($G$5="diff",(Y709-Y708),LN(Y709/Y708)))</f>
        <v/>
      </c>
      <c r="AL709" s="9">
        <f>IF(OR($S709="",$S708=""),"",IF($H$5="diff",(Z709-Z708),LN(Z709/Z708)))</f>
        <v/>
      </c>
      <c r="AM709" s="9">
        <f>IF(OR($S709="",$S708=""),"",IF($I$5="diff",(AA709-AA708),LN(AA709/AA708)))</f>
        <v/>
      </c>
      <c r="AN709" s="9">
        <f>IF(OR($S709="",$S708=""),"",IF($J$5="diff",(AB709-AB708),LN(AB709/AB708)))</f>
        <v/>
      </c>
      <c r="AO709" s="9">
        <f>IF(OR($S709="",$S708=""),"",IF($K$5="diff",(AC709-AC708),LN(AC709/AC708)))</f>
        <v/>
      </c>
      <c r="AR709" s="9">
        <f>IF($AF709="","",$AU$13+$AU$4*AG709+$AU$5*AH709+$AU$6*AI709+$AU$7*AJ709+$AU$8*AK709+$AU$9*AL709+$AU$10*AM709+$AU$11*AN709+$AU$12*AO709)</f>
        <v/>
      </c>
      <c r="AY709" s="10">
        <f>IF(AND((ROW()-7)&gt;=$Q$5,(ROW()-6)&lt;=$Q$3),INDEX(LINEST(OFFSET(AF709,1-$Q$5,0,$Q$5,1),OFFSET(AG709,1-$Q$5,0,$Q$5,9),TRUE,TRUE),1,10)*$Q$4,"")</f>
        <v/>
      </c>
      <c r="AZ709" s="9">
        <f>IF(AND((ROW()-7)&gt;=$Q$5,(ROW()-6)&lt;=$Q$3),INDEX(LINEST(OFFSET(AF709,1-$Q$5,0,$Q$5,1),OFFSET(AG709,1-$Q$5,0,$Q$5,9),TRUE,TRUE),1,9),"")</f>
        <v/>
      </c>
      <c r="BA709" s="9">
        <f>IF(AND((ROW()-7)&gt;=$Q$5,(ROW()-6)&lt;=$Q$3),INDEX(LINEST(OFFSET(AF709,1-$Q$5,0,$Q$5,1),OFFSET(AG709,1-$Q$5,0,$Q$5,9),TRUE,TRUE),1,8),"")</f>
        <v/>
      </c>
      <c r="BB709" s="9">
        <f>IF(AND((ROW()-7)&gt;=$Q$5,(ROW()-6)&lt;=$Q$3),INDEX(LINEST(OFFSET(AF709,1-$Q$5,0,$Q$5,1),OFFSET(AG709,1-$Q$5,0,$Q$5,9),TRUE,TRUE),1,7),"")</f>
        <v/>
      </c>
      <c r="BC709" s="9">
        <f>IF(AND((ROW()-7)&gt;=$Q$5,(ROW()-6)&lt;=$Q$3),INDEX(LINEST(OFFSET(AF709,1-$Q$5,0,$Q$5,1),OFFSET(AG709,1-$Q$5,0,$Q$5,9),TRUE,TRUE),1,6),"")</f>
        <v/>
      </c>
      <c r="BD709" s="9">
        <f>IF(AND((ROW()-7)&gt;=$Q$5,(ROW()-6)&lt;=$Q$3),INDEX(LINEST(OFFSET(AF709,1-$Q$5,0,$Q$5,1),OFFSET(AG709,1-$Q$5,0,$Q$5,9),TRUE,TRUE),1,5),"")</f>
        <v/>
      </c>
      <c r="BE709" s="9">
        <f>IF(AND((ROW()-7)&gt;=$Q$5,(ROW()-6)&lt;=$Q$3),INDEX(LINEST(OFFSET(AF709,1-$Q$5,0,$Q$5,1),OFFSET(AG709,1-$Q$5,0,$Q$5,9),TRUE,TRUE),1,4),"")</f>
        <v/>
      </c>
      <c r="BF709" s="9">
        <f>IF(AND((ROW()-7)&gt;=$Q$5,(ROW()-6)&lt;=$Q$3),INDEX(LINEST(OFFSET(AF709,1-$Q$5,0,$Q$5,1),OFFSET(AG709,1-$Q$5,0,$Q$5,9),TRUE,TRUE),1,3),"")</f>
        <v/>
      </c>
      <c r="BG709" s="9">
        <f>IF(AND((ROW()-7)&gt;=$Q$5,(ROW()-6)&lt;=$Q$3),INDEX(LINEST(OFFSET(AF709,1-$Q$5,0,$Q$5,1),OFFSET(AG709,1-$Q$5,0,$Q$5,9),TRUE,TRUE),1,2),"")</f>
        <v/>
      </c>
      <c r="BH709" s="9">
        <f>IF(AND((ROW()-7)&gt;=$Q$5,(ROW()-6)&lt;=$Q$3),INDEX(LINEST(OFFSET(AF709,1-$Q$5,0,$Q$5,1),OFFSET(AG709,1-$Q$5,0,$Q$5,9),TRUE,TRUE),1,1),"")</f>
        <v/>
      </c>
      <c r="BI709" s="10">
        <f>IF(AND((ROW()-7)&gt;=$Q$5,(ROW()-6)&lt;=$Q$3),INDEX(LINEST(OFFSET(AF709,1-$Q$5,0,$Q$5,1),OFFSET(AG709,1-$Q$5,0,$Q$5,9),TRUE,TRUE),3,1),"")</f>
        <v/>
      </c>
      <c r="BL709" s="9">
        <f>IF(AND((ROW()-6)&lt;=$Q$3,ISNUMBER(AY708)),AY708/$Q$4+AZ708*AG709+BA708*AH709+BB708*AI709+BC708*AJ709+BD708*AK709+BE708*AL709+BF708*AM709+BG708*AN709+BH708*AO709,"")</f>
        <v/>
      </c>
      <c r="BM709">
        <f>IF(ISNUMBER(BL709),AVERAGE(OFFSET(AF708,1-$Q$5,0,$Q$5,1)),"")</f>
        <v/>
      </c>
      <c r="BN709">
        <f>IF(ISNUMBER(BL709),(AF709-BL709)^2,"")</f>
        <v/>
      </c>
      <c r="BO709">
        <f>IF(ISNUMBER(BL709),AF709^2,"")</f>
        <v/>
      </c>
      <c r="BP709">
        <f>IF(ISNUMBER(BL709),(AF709-BM709)^2,"")</f>
        <v/>
      </c>
    </row>
    <row r="710">
      <c r="O710">
        <f>IF($R710="","",IF($Q$1="Weekly",INT(($R710-2)/7),IF($Q$1="Quarterly",YEAR($R710)*4+ROUNDUP(MONTH($R710)/3),YEAR($R710)*12+MONTH($R710))))</f>
        <v/>
      </c>
      <c r="P710">
        <f>IF($R710="","",IF($R711="",1,IF($O710&lt;&gt;$O711,1,0)))</f>
        <v/>
      </c>
      <c r="Q710">
        <f>IF($P710=1,SUM($P$7:$P710),"")</f>
        <v/>
      </c>
      <c r="R710">
        <f>IF($A710="","",IF(ISNUMBER($A710),$A710,IFERROR(DATEVALUE($A710),NA())))</f>
        <v/>
      </c>
      <c r="S710" s="7">
        <f>IFERROR(INDEX($R$7:$R$60000,MATCH(ROW()-6,$Q$7:$Q$60000,0)),"")</f>
        <v/>
      </c>
      <c r="T710">
        <f>IFERROR(INDEX($B$7:$B$60000,MATCH(ROW()-6,$Q$7:$Q$60000,0))*1,"")</f>
        <v/>
      </c>
      <c r="U710">
        <f>IFERROR(INDEX($C$7:$C$60000,MATCH(ROW()-6,$Q$7:$Q$60000,0))*1,"")</f>
        <v/>
      </c>
      <c r="V710">
        <f>IFERROR(INDEX($D$7:$D$60000,MATCH(ROW()-6,$Q$7:$Q$60000,0))*1,"")</f>
        <v/>
      </c>
      <c r="W710">
        <f>IFERROR(INDEX($E$7:$E$60000,MATCH(ROW()-6,$Q$7:$Q$60000,0))*1,"")</f>
        <v/>
      </c>
      <c r="X710">
        <f>IFERROR(INDEX($F$7:$F$60000,MATCH(ROW()-6,$Q$7:$Q$60000,0))*1,"")</f>
        <v/>
      </c>
      <c r="Y710">
        <f>IFERROR(INDEX($G$7:$G$60000,MATCH(ROW()-6,$Q$7:$Q$60000,0))*1,"")</f>
        <v/>
      </c>
      <c r="Z710">
        <f>IFERROR(INDEX($H$7:$H$60000,MATCH(ROW()-6,$Q$7:$Q$60000,0))*1,"")</f>
        <v/>
      </c>
      <c r="AA710">
        <f>IFERROR(INDEX($I$7:$I$60000,MATCH(ROW()-6,$Q$7:$Q$60000,0))*1,"")</f>
        <v/>
      </c>
      <c r="AB710">
        <f>IFERROR(INDEX($J$7:$J$60000,MATCH(ROW()-6,$Q$7:$Q$60000,0))*1,"")</f>
        <v/>
      </c>
      <c r="AC710">
        <f>IFERROR(INDEX($K$7:$K$60000,MATCH(ROW()-6,$Q$7:$Q$60000,0))*1,"")</f>
        <v/>
      </c>
      <c r="AF710" s="9">
        <f>IF(OR($S710="",$S709=""),"",IF($B$5="diff",($T710-$T709),LN($T710/$T709)))</f>
        <v/>
      </c>
      <c r="AG710" s="9">
        <f>IF(OR($S710="",$S709=""),"",IF($C$5="diff",(U710-U709),LN(U710/U709)))</f>
        <v/>
      </c>
      <c r="AH710" s="9">
        <f>IF(OR($S710="",$S709=""),"",IF($D$5="diff",(V710-V709),LN(V710/V709)))</f>
        <v/>
      </c>
      <c r="AI710" s="9">
        <f>IF(OR($S710="",$S709=""),"",IF($E$5="diff",(W710-W709),LN(W710/W709)))</f>
        <v/>
      </c>
      <c r="AJ710" s="9">
        <f>IF(OR($S710="",$S709=""),"",IF($F$5="diff",(X710-X709),LN(X710/X709)))</f>
        <v/>
      </c>
      <c r="AK710" s="9">
        <f>IF(OR($S710="",$S709=""),"",IF($G$5="diff",(Y710-Y709),LN(Y710/Y709)))</f>
        <v/>
      </c>
      <c r="AL710" s="9">
        <f>IF(OR($S710="",$S709=""),"",IF($H$5="diff",(Z710-Z709),LN(Z710/Z709)))</f>
        <v/>
      </c>
      <c r="AM710" s="9">
        <f>IF(OR($S710="",$S709=""),"",IF($I$5="diff",(AA710-AA709),LN(AA710/AA709)))</f>
        <v/>
      </c>
      <c r="AN710" s="9">
        <f>IF(OR($S710="",$S709=""),"",IF($J$5="diff",(AB710-AB709),LN(AB710/AB709)))</f>
        <v/>
      </c>
      <c r="AO710" s="9">
        <f>IF(OR($S710="",$S709=""),"",IF($K$5="diff",(AC710-AC709),LN(AC710/AC709)))</f>
        <v/>
      </c>
      <c r="AR710" s="9">
        <f>IF($AF710="","",$AU$13+$AU$4*AG710+$AU$5*AH710+$AU$6*AI710+$AU$7*AJ710+$AU$8*AK710+$AU$9*AL710+$AU$10*AM710+$AU$11*AN710+$AU$12*AO710)</f>
        <v/>
      </c>
      <c r="AY710" s="10">
        <f>IF(AND((ROW()-7)&gt;=$Q$5,(ROW()-6)&lt;=$Q$3),INDEX(LINEST(OFFSET(AF710,1-$Q$5,0,$Q$5,1),OFFSET(AG710,1-$Q$5,0,$Q$5,9),TRUE,TRUE),1,10)*$Q$4,"")</f>
        <v/>
      </c>
      <c r="AZ710" s="9">
        <f>IF(AND((ROW()-7)&gt;=$Q$5,(ROW()-6)&lt;=$Q$3),INDEX(LINEST(OFFSET(AF710,1-$Q$5,0,$Q$5,1),OFFSET(AG710,1-$Q$5,0,$Q$5,9),TRUE,TRUE),1,9),"")</f>
        <v/>
      </c>
      <c r="BA710" s="9">
        <f>IF(AND((ROW()-7)&gt;=$Q$5,(ROW()-6)&lt;=$Q$3),INDEX(LINEST(OFFSET(AF710,1-$Q$5,0,$Q$5,1),OFFSET(AG710,1-$Q$5,0,$Q$5,9),TRUE,TRUE),1,8),"")</f>
        <v/>
      </c>
      <c r="BB710" s="9">
        <f>IF(AND((ROW()-7)&gt;=$Q$5,(ROW()-6)&lt;=$Q$3),INDEX(LINEST(OFFSET(AF710,1-$Q$5,0,$Q$5,1),OFFSET(AG710,1-$Q$5,0,$Q$5,9),TRUE,TRUE),1,7),"")</f>
        <v/>
      </c>
      <c r="BC710" s="9">
        <f>IF(AND((ROW()-7)&gt;=$Q$5,(ROW()-6)&lt;=$Q$3),INDEX(LINEST(OFFSET(AF710,1-$Q$5,0,$Q$5,1),OFFSET(AG710,1-$Q$5,0,$Q$5,9),TRUE,TRUE),1,6),"")</f>
        <v/>
      </c>
      <c r="BD710" s="9">
        <f>IF(AND((ROW()-7)&gt;=$Q$5,(ROW()-6)&lt;=$Q$3),INDEX(LINEST(OFFSET(AF710,1-$Q$5,0,$Q$5,1),OFFSET(AG710,1-$Q$5,0,$Q$5,9),TRUE,TRUE),1,5),"")</f>
        <v/>
      </c>
      <c r="BE710" s="9">
        <f>IF(AND((ROW()-7)&gt;=$Q$5,(ROW()-6)&lt;=$Q$3),INDEX(LINEST(OFFSET(AF710,1-$Q$5,0,$Q$5,1),OFFSET(AG710,1-$Q$5,0,$Q$5,9),TRUE,TRUE),1,4),"")</f>
        <v/>
      </c>
      <c r="BF710" s="9">
        <f>IF(AND((ROW()-7)&gt;=$Q$5,(ROW()-6)&lt;=$Q$3),INDEX(LINEST(OFFSET(AF710,1-$Q$5,0,$Q$5,1),OFFSET(AG710,1-$Q$5,0,$Q$5,9),TRUE,TRUE),1,3),"")</f>
        <v/>
      </c>
      <c r="BG710" s="9">
        <f>IF(AND((ROW()-7)&gt;=$Q$5,(ROW()-6)&lt;=$Q$3),INDEX(LINEST(OFFSET(AF710,1-$Q$5,0,$Q$5,1),OFFSET(AG710,1-$Q$5,0,$Q$5,9),TRUE,TRUE),1,2),"")</f>
        <v/>
      </c>
      <c r="BH710" s="9">
        <f>IF(AND((ROW()-7)&gt;=$Q$5,(ROW()-6)&lt;=$Q$3),INDEX(LINEST(OFFSET(AF710,1-$Q$5,0,$Q$5,1),OFFSET(AG710,1-$Q$5,0,$Q$5,9),TRUE,TRUE),1,1),"")</f>
        <v/>
      </c>
      <c r="BI710" s="10">
        <f>IF(AND((ROW()-7)&gt;=$Q$5,(ROW()-6)&lt;=$Q$3),INDEX(LINEST(OFFSET(AF710,1-$Q$5,0,$Q$5,1),OFFSET(AG710,1-$Q$5,0,$Q$5,9),TRUE,TRUE),3,1),"")</f>
        <v/>
      </c>
      <c r="BL710" s="9">
        <f>IF(AND((ROW()-6)&lt;=$Q$3,ISNUMBER(AY709)),AY709/$Q$4+AZ709*AG710+BA709*AH710+BB709*AI710+BC709*AJ710+BD709*AK710+BE709*AL710+BF709*AM710+BG709*AN710+BH709*AO710,"")</f>
        <v/>
      </c>
      <c r="BM710">
        <f>IF(ISNUMBER(BL710),AVERAGE(OFFSET(AF709,1-$Q$5,0,$Q$5,1)),"")</f>
        <v/>
      </c>
      <c r="BN710">
        <f>IF(ISNUMBER(BL710),(AF710-BL710)^2,"")</f>
        <v/>
      </c>
      <c r="BO710">
        <f>IF(ISNUMBER(BL710),AF710^2,"")</f>
        <v/>
      </c>
      <c r="BP710">
        <f>IF(ISNUMBER(BL710),(AF710-BM710)^2,"")</f>
        <v/>
      </c>
    </row>
    <row r="711">
      <c r="O711">
        <f>IF($R711="","",IF($Q$1="Weekly",INT(($R711-2)/7),IF($Q$1="Quarterly",YEAR($R711)*4+ROUNDUP(MONTH($R711)/3),YEAR($R711)*12+MONTH($R711))))</f>
        <v/>
      </c>
      <c r="P711">
        <f>IF($R711="","",IF($R712="",1,IF($O711&lt;&gt;$O712,1,0)))</f>
        <v/>
      </c>
      <c r="Q711">
        <f>IF($P711=1,SUM($P$7:$P711),"")</f>
        <v/>
      </c>
      <c r="R711">
        <f>IF($A711="","",IF(ISNUMBER($A711),$A711,IFERROR(DATEVALUE($A711),NA())))</f>
        <v/>
      </c>
      <c r="S711" s="7">
        <f>IFERROR(INDEX($R$7:$R$60000,MATCH(ROW()-6,$Q$7:$Q$60000,0)),"")</f>
        <v/>
      </c>
      <c r="T711">
        <f>IFERROR(INDEX($B$7:$B$60000,MATCH(ROW()-6,$Q$7:$Q$60000,0))*1,"")</f>
        <v/>
      </c>
      <c r="U711">
        <f>IFERROR(INDEX($C$7:$C$60000,MATCH(ROW()-6,$Q$7:$Q$60000,0))*1,"")</f>
        <v/>
      </c>
      <c r="V711">
        <f>IFERROR(INDEX($D$7:$D$60000,MATCH(ROW()-6,$Q$7:$Q$60000,0))*1,"")</f>
        <v/>
      </c>
      <c r="W711">
        <f>IFERROR(INDEX($E$7:$E$60000,MATCH(ROW()-6,$Q$7:$Q$60000,0))*1,"")</f>
        <v/>
      </c>
      <c r="X711">
        <f>IFERROR(INDEX($F$7:$F$60000,MATCH(ROW()-6,$Q$7:$Q$60000,0))*1,"")</f>
        <v/>
      </c>
      <c r="Y711">
        <f>IFERROR(INDEX($G$7:$G$60000,MATCH(ROW()-6,$Q$7:$Q$60000,0))*1,"")</f>
        <v/>
      </c>
      <c r="Z711">
        <f>IFERROR(INDEX($H$7:$H$60000,MATCH(ROW()-6,$Q$7:$Q$60000,0))*1,"")</f>
        <v/>
      </c>
      <c r="AA711">
        <f>IFERROR(INDEX($I$7:$I$60000,MATCH(ROW()-6,$Q$7:$Q$60000,0))*1,"")</f>
        <v/>
      </c>
      <c r="AB711">
        <f>IFERROR(INDEX($J$7:$J$60000,MATCH(ROW()-6,$Q$7:$Q$60000,0))*1,"")</f>
        <v/>
      </c>
      <c r="AC711">
        <f>IFERROR(INDEX($K$7:$K$60000,MATCH(ROW()-6,$Q$7:$Q$60000,0))*1,"")</f>
        <v/>
      </c>
      <c r="AF711" s="9">
        <f>IF(OR($S711="",$S710=""),"",IF($B$5="diff",($T711-$T710),LN($T711/$T710)))</f>
        <v/>
      </c>
      <c r="AG711" s="9">
        <f>IF(OR($S711="",$S710=""),"",IF($C$5="diff",(U711-U710),LN(U711/U710)))</f>
        <v/>
      </c>
      <c r="AH711" s="9">
        <f>IF(OR($S711="",$S710=""),"",IF($D$5="diff",(V711-V710),LN(V711/V710)))</f>
        <v/>
      </c>
      <c r="AI711" s="9">
        <f>IF(OR($S711="",$S710=""),"",IF($E$5="diff",(W711-W710),LN(W711/W710)))</f>
        <v/>
      </c>
      <c r="AJ711" s="9">
        <f>IF(OR($S711="",$S710=""),"",IF($F$5="diff",(X711-X710),LN(X711/X710)))</f>
        <v/>
      </c>
      <c r="AK711" s="9">
        <f>IF(OR($S711="",$S710=""),"",IF($G$5="diff",(Y711-Y710),LN(Y711/Y710)))</f>
        <v/>
      </c>
      <c r="AL711" s="9">
        <f>IF(OR($S711="",$S710=""),"",IF($H$5="diff",(Z711-Z710),LN(Z711/Z710)))</f>
        <v/>
      </c>
      <c r="AM711" s="9">
        <f>IF(OR($S711="",$S710=""),"",IF($I$5="diff",(AA711-AA710),LN(AA711/AA710)))</f>
        <v/>
      </c>
      <c r="AN711" s="9">
        <f>IF(OR($S711="",$S710=""),"",IF($J$5="diff",(AB711-AB710),LN(AB711/AB710)))</f>
        <v/>
      </c>
      <c r="AO711" s="9">
        <f>IF(OR($S711="",$S710=""),"",IF($K$5="diff",(AC711-AC710),LN(AC711/AC710)))</f>
        <v/>
      </c>
      <c r="AR711" s="9">
        <f>IF($AF711="","",$AU$13+$AU$4*AG711+$AU$5*AH711+$AU$6*AI711+$AU$7*AJ711+$AU$8*AK711+$AU$9*AL711+$AU$10*AM711+$AU$11*AN711+$AU$12*AO711)</f>
        <v/>
      </c>
      <c r="AY711" s="10">
        <f>IF(AND((ROW()-7)&gt;=$Q$5,(ROW()-6)&lt;=$Q$3),INDEX(LINEST(OFFSET(AF711,1-$Q$5,0,$Q$5,1),OFFSET(AG711,1-$Q$5,0,$Q$5,9),TRUE,TRUE),1,10)*$Q$4,"")</f>
        <v/>
      </c>
      <c r="AZ711" s="9">
        <f>IF(AND((ROW()-7)&gt;=$Q$5,(ROW()-6)&lt;=$Q$3),INDEX(LINEST(OFFSET(AF711,1-$Q$5,0,$Q$5,1),OFFSET(AG711,1-$Q$5,0,$Q$5,9),TRUE,TRUE),1,9),"")</f>
        <v/>
      </c>
      <c r="BA711" s="9">
        <f>IF(AND((ROW()-7)&gt;=$Q$5,(ROW()-6)&lt;=$Q$3),INDEX(LINEST(OFFSET(AF711,1-$Q$5,0,$Q$5,1),OFFSET(AG711,1-$Q$5,0,$Q$5,9),TRUE,TRUE),1,8),"")</f>
        <v/>
      </c>
      <c r="BB711" s="9">
        <f>IF(AND((ROW()-7)&gt;=$Q$5,(ROW()-6)&lt;=$Q$3),INDEX(LINEST(OFFSET(AF711,1-$Q$5,0,$Q$5,1),OFFSET(AG711,1-$Q$5,0,$Q$5,9),TRUE,TRUE),1,7),"")</f>
        <v/>
      </c>
      <c r="BC711" s="9">
        <f>IF(AND((ROW()-7)&gt;=$Q$5,(ROW()-6)&lt;=$Q$3),INDEX(LINEST(OFFSET(AF711,1-$Q$5,0,$Q$5,1),OFFSET(AG711,1-$Q$5,0,$Q$5,9),TRUE,TRUE),1,6),"")</f>
        <v/>
      </c>
      <c r="BD711" s="9">
        <f>IF(AND((ROW()-7)&gt;=$Q$5,(ROW()-6)&lt;=$Q$3),INDEX(LINEST(OFFSET(AF711,1-$Q$5,0,$Q$5,1),OFFSET(AG711,1-$Q$5,0,$Q$5,9),TRUE,TRUE),1,5),"")</f>
        <v/>
      </c>
      <c r="BE711" s="9">
        <f>IF(AND((ROW()-7)&gt;=$Q$5,(ROW()-6)&lt;=$Q$3),INDEX(LINEST(OFFSET(AF711,1-$Q$5,0,$Q$5,1),OFFSET(AG711,1-$Q$5,0,$Q$5,9),TRUE,TRUE),1,4),"")</f>
        <v/>
      </c>
      <c r="BF711" s="9">
        <f>IF(AND((ROW()-7)&gt;=$Q$5,(ROW()-6)&lt;=$Q$3),INDEX(LINEST(OFFSET(AF711,1-$Q$5,0,$Q$5,1),OFFSET(AG711,1-$Q$5,0,$Q$5,9),TRUE,TRUE),1,3),"")</f>
        <v/>
      </c>
      <c r="BG711" s="9">
        <f>IF(AND((ROW()-7)&gt;=$Q$5,(ROW()-6)&lt;=$Q$3),INDEX(LINEST(OFFSET(AF711,1-$Q$5,0,$Q$5,1),OFFSET(AG711,1-$Q$5,0,$Q$5,9),TRUE,TRUE),1,2),"")</f>
        <v/>
      </c>
      <c r="BH711" s="9">
        <f>IF(AND((ROW()-7)&gt;=$Q$5,(ROW()-6)&lt;=$Q$3),INDEX(LINEST(OFFSET(AF711,1-$Q$5,0,$Q$5,1),OFFSET(AG711,1-$Q$5,0,$Q$5,9),TRUE,TRUE),1,1),"")</f>
        <v/>
      </c>
      <c r="BI711" s="10">
        <f>IF(AND((ROW()-7)&gt;=$Q$5,(ROW()-6)&lt;=$Q$3),INDEX(LINEST(OFFSET(AF711,1-$Q$5,0,$Q$5,1),OFFSET(AG711,1-$Q$5,0,$Q$5,9),TRUE,TRUE),3,1),"")</f>
        <v/>
      </c>
      <c r="BL711" s="9">
        <f>IF(AND((ROW()-6)&lt;=$Q$3,ISNUMBER(AY710)),AY710/$Q$4+AZ710*AG711+BA710*AH711+BB710*AI711+BC710*AJ711+BD710*AK711+BE710*AL711+BF710*AM711+BG710*AN711+BH710*AO711,"")</f>
        <v/>
      </c>
      <c r="BM711">
        <f>IF(ISNUMBER(BL711),AVERAGE(OFFSET(AF710,1-$Q$5,0,$Q$5,1)),"")</f>
        <v/>
      </c>
      <c r="BN711">
        <f>IF(ISNUMBER(BL711),(AF711-BL711)^2,"")</f>
        <v/>
      </c>
      <c r="BO711">
        <f>IF(ISNUMBER(BL711),AF711^2,"")</f>
        <v/>
      </c>
      <c r="BP711">
        <f>IF(ISNUMBER(BL711),(AF711-BM711)^2,"")</f>
        <v/>
      </c>
    </row>
    <row r="712">
      <c r="O712">
        <f>IF($R712="","",IF($Q$1="Weekly",INT(($R712-2)/7),IF($Q$1="Quarterly",YEAR($R712)*4+ROUNDUP(MONTH($R712)/3),YEAR($R712)*12+MONTH($R712))))</f>
        <v/>
      </c>
      <c r="P712">
        <f>IF($R712="","",IF($R713="",1,IF($O712&lt;&gt;$O713,1,0)))</f>
        <v/>
      </c>
      <c r="Q712">
        <f>IF($P712=1,SUM($P$7:$P712),"")</f>
        <v/>
      </c>
      <c r="R712">
        <f>IF($A712="","",IF(ISNUMBER($A712),$A712,IFERROR(DATEVALUE($A712),NA())))</f>
        <v/>
      </c>
      <c r="S712" s="7">
        <f>IFERROR(INDEX($R$7:$R$60000,MATCH(ROW()-6,$Q$7:$Q$60000,0)),"")</f>
        <v/>
      </c>
      <c r="T712">
        <f>IFERROR(INDEX($B$7:$B$60000,MATCH(ROW()-6,$Q$7:$Q$60000,0))*1,"")</f>
        <v/>
      </c>
      <c r="U712">
        <f>IFERROR(INDEX($C$7:$C$60000,MATCH(ROW()-6,$Q$7:$Q$60000,0))*1,"")</f>
        <v/>
      </c>
      <c r="V712">
        <f>IFERROR(INDEX($D$7:$D$60000,MATCH(ROW()-6,$Q$7:$Q$60000,0))*1,"")</f>
        <v/>
      </c>
      <c r="W712">
        <f>IFERROR(INDEX($E$7:$E$60000,MATCH(ROW()-6,$Q$7:$Q$60000,0))*1,"")</f>
        <v/>
      </c>
      <c r="X712">
        <f>IFERROR(INDEX($F$7:$F$60000,MATCH(ROW()-6,$Q$7:$Q$60000,0))*1,"")</f>
        <v/>
      </c>
      <c r="Y712">
        <f>IFERROR(INDEX($G$7:$G$60000,MATCH(ROW()-6,$Q$7:$Q$60000,0))*1,"")</f>
        <v/>
      </c>
      <c r="Z712">
        <f>IFERROR(INDEX($H$7:$H$60000,MATCH(ROW()-6,$Q$7:$Q$60000,0))*1,"")</f>
        <v/>
      </c>
      <c r="AA712">
        <f>IFERROR(INDEX($I$7:$I$60000,MATCH(ROW()-6,$Q$7:$Q$60000,0))*1,"")</f>
        <v/>
      </c>
      <c r="AB712">
        <f>IFERROR(INDEX($J$7:$J$60000,MATCH(ROW()-6,$Q$7:$Q$60000,0))*1,"")</f>
        <v/>
      </c>
      <c r="AC712">
        <f>IFERROR(INDEX($K$7:$K$60000,MATCH(ROW()-6,$Q$7:$Q$60000,0))*1,"")</f>
        <v/>
      </c>
      <c r="AF712" s="9">
        <f>IF(OR($S712="",$S711=""),"",IF($B$5="diff",($T712-$T711),LN($T712/$T711)))</f>
        <v/>
      </c>
      <c r="AG712" s="9">
        <f>IF(OR($S712="",$S711=""),"",IF($C$5="diff",(U712-U711),LN(U712/U711)))</f>
        <v/>
      </c>
      <c r="AH712" s="9">
        <f>IF(OR($S712="",$S711=""),"",IF($D$5="diff",(V712-V711),LN(V712/V711)))</f>
        <v/>
      </c>
      <c r="AI712" s="9">
        <f>IF(OR($S712="",$S711=""),"",IF($E$5="diff",(W712-W711),LN(W712/W711)))</f>
        <v/>
      </c>
      <c r="AJ712" s="9">
        <f>IF(OR($S712="",$S711=""),"",IF($F$5="diff",(X712-X711),LN(X712/X711)))</f>
        <v/>
      </c>
      <c r="AK712" s="9">
        <f>IF(OR($S712="",$S711=""),"",IF($G$5="diff",(Y712-Y711),LN(Y712/Y711)))</f>
        <v/>
      </c>
      <c r="AL712" s="9">
        <f>IF(OR($S712="",$S711=""),"",IF($H$5="diff",(Z712-Z711),LN(Z712/Z711)))</f>
        <v/>
      </c>
      <c r="AM712" s="9">
        <f>IF(OR($S712="",$S711=""),"",IF($I$5="diff",(AA712-AA711),LN(AA712/AA711)))</f>
        <v/>
      </c>
      <c r="AN712" s="9">
        <f>IF(OR($S712="",$S711=""),"",IF($J$5="diff",(AB712-AB711),LN(AB712/AB711)))</f>
        <v/>
      </c>
      <c r="AO712" s="9">
        <f>IF(OR($S712="",$S711=""),"",IF($K$5="diff",(AC712-AC711),LN(AC712/AC711)))</f>
        <v/>
      </c>
      <c r="AR712" s="9">
        <f>IF($AF712="","",$AU$13+$AU$4*AG712+$AU$5*AH712+$AU$6*AI712+$AU$7*AJ712+$AU$8*AK712+$AU$9*AL712+$AU$10*AM712+$AU$11*AN712+$AU$12*AO712)</f>
        <v/>
      </c>
      <c r="AY712" s="10">
        <f>IF(AND((ROW()-7)&gt;=$Q$5,(ROW()-6)&lt;=$Q$3),INDEX(LINEST(OFFSET(AF712,1-$Q$5,0,$Q$5,1),OFFSET(AG712,1-$Q$5,0,$Q$5,9),TRUE,TRUE),1,10)*$Q$4,"")</f>
        <v/>
      </c>
      <c r="AZ712" s="9">
        <f>IF(AND((ROW()-7)&gt;=$Q$5,(ROW()-6)&lt;=$Q$3),INDEX(LINEST(OFFSET(AF712,1-$Q$5,0,$Q$5,1),OFFSET(AG712,1-$Q$5,0,$Q$5,9),TRUE,TRUE),1,9),"")</f>
        <v/>
      </c>
      <c r="BA712" s="9">
        <f>IF(AND((ROW()-7)&gt;=$Q$5,(ROW()-6)&lt;=$Q$3),INDEX(LINEST(OFFSET(AF712,1-$Q$5,0,$Q$5,1),OFFSET(AG712,1-$Q$5,0,$Q$5,9),TRUE,TRUE),1,8),"")</f>
        <v/>
      </c>
      <c r="BB712" s="9">
        <f>IF(AND((ROW()-7)&gt;=$Q$5,(ROW()-6)&lt;=$Q$3),INDEX(LINEST(OFFSET(AF712,1-$Q$5,0,$Q$5,1),OFFSET(AG712,1-$Q$5,0,$Q$5,9),TRUE,TRUE),1,7),"")</f>
        <v/>
      </c>
      <c r="BC712" s="9">
        <f>IF(AND((ROW()-7)&gt;=$Q$5,(ROW()-6)&lt;=$Q$3),INDEX(LINEST(OFFSET(AF712,1-$Q$5,0,$Q$5,1),OFFSET(AG712,1-$Q$5,0,$Q$5,9),TRUE,TRUE),1,6),"")</f>
        <v/>
      </c>
      <c r="BD712" s="9">
        <f>IF(AND((ROW()-7)&gt;=$Q$5,(ROW()-6)&lt;=$Q$3),INDEX(LINEST(OFFSET(AF712,1-$Q$5,0,$Q$5,1),OFFSET(AG712,1-$Q$5,0,$Q$5,9),TRUE,TRUE),1,5),"")</f>
        <v/>
      </c>
      <c r="BE712" s="9">
        <f>IF(AND((ROW()-7)&gt;=$Q$5,(ROW()-6)&lt;=$Q$3),INDEX(LINEST(OFFSET(AF712,1-$Q$5,0,$Q$5,1),OFFSET(AG712,1-$Q$5,0,$Q$5,9),TRUE,TRUE),1,4),"")</f>
        <v/>
      </c>
      <c r="BF712" s="9">
        <f>IF(AND((ROW()-7)&gt;=$Q$5,(ROW()-6)&lt;=$Q$3),INDEX(LINEST(OFFSET(AF712,1-$Q$5,0,$Q$5,1),OFFSET(AG712,1-$Q$5,0,$Q$5,9),TRUE,TRUE),1,3),"")</f>
        <v/>
      </c>
      <c r="BG712" s="9">
        <f>IF(AND((ROW()-7)&gt;=$Q$5,(ROW()-6)&lt;=$Q$3),INDEX(LINEST(OFFSET(AF712,1-$Q$5,0,$Q$5,1),OFFSET(AG712,1-$Q$5,0,$Q$5,9),TRUE,TRUE),1,2),"")</f>
        <v/>
      </c>
      <c r="BH712" s="9">
        <f>IF(AND((ROW()-7)&gt;=$Q$5,(ROW()-6)&lt;=$Q$3),INDEX(LINEST(OFFSET(AF712,1-$Q$5,0,$Q$5,1),OFFSET(AG712,1-$Q$5,0,$Q$5,9),TRUE,TRUE),1,1),"")</f>
        <v/>
      </c>
      <c r="BI712" s="10">
        <f>IF(AND((ROW()-7)&gt;=$Q$5,(ROW()-6)&lt;=$Q$3),INDEX(LINEST(OFFSET(AF712,1-$Q$5,0,$Q$5,1),OFFSET(AG712,1-$Q$5,0,$Q$5,9),TRUE,TRUE),3,1),"")</f>
        <v/>
      </c>
      <c r="BL712" s="9">
        <f>IF(AND((ROW()-6)&lt;=$Q$3,ISNUMBER(AY711)),AY711/$Q$4+AZ711*AG712+BA711*AH712+BB711*AI712+BC711*AJ712+BD711*AK712+BE711*AL712+BF711*AM712+BG711*AN712+BH711*AO712,"")</f>
        <v/>
      </c>
      <c r="BM712">
        <f>IF(ISNUMBER(BL712),AVERAGE(OFFSET(AF711,1-$Q$5,0,$Q$5,1)),"")</f>
        <v/>
      </c>
      <c r="BN712">
        <f>IF(ISNUMBER(BL712),(AF712-BL712)^2,"")</f>
        <v/>
      </c>
      <c r="BO712">
        <f>IF(ISNUMBER(BL712),AF712^2,"")</f>
        <v/>
      </c>
      <c r="BP712">
        <f>IF(ISNUMBER(BL712),(AF712-BM712)^2,"")</f>
        <v/>
      </c>
    </row>
    <row r="713">
      <c r="O713">
        <f>IF($R713="","",IF($Q$1="Weekly",INT(($R713-2)/7),IF($Q$1="Quarterly",YEAR($R713)*4+ROUNDUP(MONTH($R713)/3),YEAR($R713)*12+MONTH($R713))))</f>
        <v/>
      </c>
      <c r="P713">
        <f>IF($R713="","",IF($R714="",1,IF($O713&lt;&gt;$O714,1,0)))</f>
        <v/>
      </c>
      <c r="Q713">
        <f>IF($P713=1,SUM($P$7:$P713),"")</f>
        <v/>
      </c>
      <c r="R713">
        <f>IF($A713="","",IF(ISNUMBER($A713),$A713,IFERROR(DATEVALUE($A713),NA())))</f>
        <v/>
      </c>
      <c r="S713" s="7">
        <f>IFERROR(INDEX($R$7:$R$60000,MATCH(ROW()-6,$Q$7:$Q$60000,0)),"")</f>
        <v/>
      </c>
      <c r="T713">
        <f>IFERROR(INDEX($B$7:$B$60000,MATCH(ROW()-6,$Q$7:$Q$60000,0))*1,"")</f>
        <v/>
      </c>
      <c r="U713">
        <f>IFERROR(INDEX($C$7:$C$60000,MATCH(ROW()-6,$Q$7:$Q$60000,0))*1,"")</f>
        <v/>
      </c>
      <c r="V713">
        <f>IFERROR(INDEX($D$7:$D$60000,MATCH(ROW()-6,$Q$7:$Q$60000,0))*1,"")</f>
        <v/>
      </c>
      <c r="W713">
        <f>IFERROR(INDEX($E$7:$E$60000,MATCH(ROW()-6,$Q$7:$Q$60000,0))*1,"")</f>
        <v/>
      </c>
      <c r="X713">
        <f>IFERROR(INDEX($F$7:$F$60000,MATCH(ROW()-6,$Q$7:$Q$60000,0))*1,"")</f>
        <v/>
      </c>
      <c r="Y713">
        <f>IFERROR(INDEX($G$7:$G$60000,MATCH(ROW()-6,$Q$7:$Q$60000,0))*1,"")</f>
        <v/>
      </c>
      <c r="Z713">
        <f>IFERROR(INDEX($H$7:$H$60000,MATCH(ROW()-6,$Q$7:$Q$60000,0))*1,"")</f>
        <v/>
      </c>
      <c r="AA713">
        <f>IFERROR(INDEX($I$7:$I$60000,MATCH(ROW()-6,$Q$7:$Q$60000,0))*1,"")</f>
        <v/>
      </c>
      <c r="AB713">
        <f>IFERROR(INDEX($J$7:$J$60000,MATCH(ROW()-6,$Q$7:$Q$60000,0))*1,"")</f>
        <v/>
      </c>
      <c r="AC713">
        <f>IFERROR(INDEX($K$7:$K$60000,MATCH(ROW()-6,$Q$7:$Q$60000,0))*1,"")</f>
        <v/>
      </c>
      <c r="AF713" s="9">
        <f>IF(OR($S713="",$S712=""),"",IF($B$5="diff",($T713-$T712),LN($T713/$T712)))</f>
        <v/>
      </c>
      <c r="AG713" s="9">
        <f>IF(OR($S713="",$S712=""),"",IF($C$5="diff",(U713-U712),LN(U713/U712)))</f>
        <v/>
      </c>
      <c r="AH713" s="9">
        <f>IF(OR($S713="",$S712=""),"",IF($D$5="diff",(V713-V712),LN(V713/V712)))</f>
        <v/>
      </c>
      <c r="AI713" s="9">
        <f>IF(OR($S713="",$S712=""),"",IF($E$5="diff",(W713-W712),LN(W713/W712)))</f>
        <v/>
      </c>
      <c r="AJ713" s="9">
        <f>IF(OR($S713="",$S712=""),"",IF($F$5="diff",(X713-X712),LN(X713/X712)))</f>
        <v/>
      </c>
      <c r="AK713" s="9">
        <f>IF(OR($S713="",$S712=""),"",IF($G$5="diff",(Y713-Y712),LN(Y713/Y712)))</f>
        <v/>
      </c>
      <c r="AL713" s="9">
        <f>IF(OR($S713="",$S712=""),"",IF($H$5="diff",(Z713-Z712),LN(Z713/Z712)))</f>
        <v/>
      </c>
      <c r="AM713" s="9">
        <f>IF(OR($S713="",$S712=""),"",IF($I$5="diff",(AA713-AA712),LN(AA713/AA712)))</f>
        <v/>
      </c>
      <c r="AN713" s="9">
        <f>IF(OR($S713="",$S712=""),"",IF($J$5="diff",(AB713-AB712),LN(AB713/AB712)))</f>
        <v/>
      </c>
      <c r="AO713" s="9">
        <f>IF(OR($S713="",$S712=""),"",IF($K$5="diff",(AC713-AC712),LN(AC713/AC712)))</f>
        <v/>
      </c>
      <c r="AR713" s="9">
        <f>IF($AF713="","",$AU$13+$AU$4*AG713+$AU$5*AH713+$AU$6*AI713+$AU$7*AJ713+$AU$8*AK713+$AU$9*AL713+$AU$10*AM713+$AU$11*AN713+$AU$12*AO713)</f>
        <v/>
      </c>
      <c r="AY713" s="10">
        <f>IF(AND((ROW()-7)&gt;=$Q$5,(ROW()-6)&lt;=$Q$3),INDEX(LINEST(OFFSET(AF713,1-$Q$5,0,$Q$5,1),OFFSET(AG713,1-$Q$5,0,$Q$5,9),TRUE,TRUE),1,10)*$Q$4,"")</f>
        <v/>
      </c>
      <c r="AZ713" s="9">
        <f>IF(AND((ROW()-7)&gt;=$Q$5,(ROW()-6)&lt;=$Q$3),INDEX(LINEST(OFFSET(AF713,1-$Q$5,0,$Q$5,1),OFFSET(AG713,1-$Q$5,0,$Q$5,9),TRUE,TRUE),1,9),"")</f>
        <v/>
      </c>
      <c r="BA713" s="9">
        <f>IF(AND((ROW()-7)&gt;=$Q$5,(ROW()-6)&lt;=$Q$3),INDEX(LINEST(OFFSET(AF713,1-$Q$5,0,$Q$5,1),OFFSET(AG713,1-$Q$5,0,$Q$5,9),TRUE,TRUE),1,8),"")</f>
        <v/>
      </c>
      <c r="BB713" s="9">
        <f>IF(AND((ROW()-7)&gt;=$Q$5,(ROW()-6)&lt;=$Q$3),INDEX(LINEST(OFFSET(AF713,1-$Q$5,0,$Q$5,1),OFFSET(AG713,1-$Q$5,0,$Q$5,9),TRUE,TRUE),1,7),"")</f>
        <v/>
      </c>
      <c r="BC713" s="9">
        <f>IF(AND((ROW()-7)&gt;=$Q$5,(ROW()-6)&lt;=$Q$3),INDEX(LINEST(OFFSET(AF713,1-$Q$5,0,$Q$5,1),OFFSET(AG713,1-$Q$5,0,$Q$5,9),TRUE,TRUE),1,6),"")</f>
        <v/>
      </c>
      <c r="BD713" s="9">
        <f>IF(AND((ROW()-7)&gt;=$Q$5,(ROW()-6)&lt;=$Q$3),INDEX(LINEST(OFFSET(AF713,1-$Q$5,0,$Q$5,1),OFFSET(AG713,1-$Q$5,0,$Q$5,9),TRUE,TRUE),1,5),"")</f>
        <v/>
      </c>
      <c r="BE713" s="9">
        <f>IF(AND((ROW()-7)&gt;=$Q$5,(ROW()-6)&lt;=$Q$3),INDEX(LINEST(OFFSET(AF713,1-$Q$5,0,$Q$5,1),OFFSET(AG713,1-$Q$5,0,$Q$5,9),TRUE,TRUE),1,4),"")</f>
        <v/>
      </c>
      <c r="BF713" s="9">
        <f>IF(AND((ROW()-7)&gt;=$Q$5,(ROW()-6)&lt;=$Q$3),INDEX(LINEST(OFFSET(AF713,1-$Q$5,0,$Q$5,1),OFFSET(AG713,1-$Q$5,0,$Q$5,9),TRUE,TRUE),1,3),"")</f>
        <v/>
      </c>
      <c r="BG713" s="9">
        <f>IF(AND((ROW()-7)&gt;=$Q$5,(ROW()-6)&lt;=$Q$3),INDEX(LINEST(OFFSET(AF713,1-$Q$5,0,$Q$5,1),OFFSET(AG713,1-$Q$5,0,$Q$5,9),TRUE,TRUE),1,2),"")</f>
        <v/>
      </c>
      <c r="BH713" s="9">
        <f>IF(AND((ROW()-7)&gt;=$Q$5,(ROW()-6)&lt;=$Q$3),INDEX(LINEST(OFFSET(AF713,1-$Q$5,0,$Q$5,1),OFFSET(AG713,1-$Q$5,0,$Q$5,9),TRUE,TRUE),1,1),"")</f>
        <v/>
      </c>
      <c r="BI713" s="10">
        <f>IF(AND((ROW()-7)&gt;=$Q$5,(ROW()-6)&lt;=$Q$3),INDEX(LINEST(OFFSET(AF713,1-$Q$5,0,$Q$5,1),OFFSET(AG713,1-$Q$5,0,$Q$5,9),TRUE,TRUE),3,1),"")</f>
        <v/>
      </c>
      <c r="BL713" s="9">
        <f>IF(AND((ROW()-6)&lt;=$Q$3,ISNUMBER(AY712)),AY712/$Q$4+AZ712*AG713+BA712*AH713+BB712*AI713+BC712*AJ713+BD712*AK713+BE712*AL713+BF712*AM713+BG712*AN713+BH712*AO713,"")</f>
        <v/>
      </c>
      <c r="BM713">
        <f>IF(ISNUMBER(BL713),AVERAGE(OFFSET(AF712,1-$Q$5,0,$Q$5,1)),"")</f>
        <v/>
      </c>
      <c r="BN713">
        <f>IF(ISNUMBER(BL713),(AF713-BL713)^2,"")</f>
        <v/>
      </c>
      <c r="BO713">
        <f>IF(ISNUMBER(BL713),AF713^2,"")</f>
        <v/>
      </c>
      <c r="BP713">
        <f>IF(ISNUMBER(BL713),(AF713-BM713)^2,"")</f>
        <v/>
      </c>
    </row>
    <row r="714">
      <c r="O714">
        <f>IF($R714="","",IF($Q$1="Weekly",INT(($R714-2)/7),IF($Q$1="Quarterly",YEAR($R714)*4+ROUNDUP(MONTH($R714)/3),YEAR($R714)*12+MONTH($R714))))</f>
        <v/>
      </c>
      <c r="P714">
        <f>IF($R714="","",IF($R715="",1,IF($O714&lt;&gt;$O715,1,0)))</f>
        <v/>
      </c>
      <c r="Q714">
        <f>IF($P714=1,SUM($P$7:$P714),"")</f>
        <v/>
      </c>
      <c r="R714">
        <f>IF($A714="","",IF(ISNUMBER($A714),$A714,IFERROR(DATEVALUE($A714),NA())))</f>
        <v/>
      </c>
      <c r="S714" s="7">
        <f>IFERROR(INDEX($R$7:$R$60000,MATCH(ROW()-6,$Q$7:$Q$60000,0)),"")</f>
        <v/>
      </c>
      <c r="T714">
        <f>IFERROR(INDEX($B$7:$B$60000,MATCH(ROW()-6,$Q$7:$Q$60000,0))*1,"")</f>
        <v/>
      </c>
      <c r="U714">
        <f>IFERROR(INDEX($C$7:$C$60000,MATCH(ROW()-6,$Q$7:$Q$60000,0))*1,"")</f>
        <v/>
      </c>
      <c r="V714">
        <f>IFERROR(INDEX($D$7:$D$60000,MATCH(ROW()-6,$Q$7:$Q$60000,0))*1,"")</f>
        <v/>
      </c>
      <c r="W714">
        <f>IFERROR(INDEX($E$7:$E$60000,MATCH(ROW()-6,$Q$7:$Q$60000,0))*1,"")</f>
        <v/>
      </c>
      <c r="X714">
        <f>IFERROR(INDEX($F$7:$F$60000,MATCH(ROW()-6,$Q$7:$Q$60000,0))*1,"")</f>
        <v/>
      </c>
      <c r="Y714">
        <f>IFERROR(INDEX($G$7:$G$60000,MATCH(ROW()-6,$Q$7:$Q$60000,0))*1,"")</f>
        <v/>
      </c>
      <c r="Z714">
        <f>IFERROR(INDEX($H$7:$H$60000,MATCH(ROW()-6,$Q$7:$Q$60000,0))*1,"")</f>
        <v/>
      </c>
      <c r="AA714">
        <f>IFERROR(INDEX($I$7:$I$60000,MATCH(ROW()-6,$Q$7:$Q$60000,0))*1,"")</f>
        <v/>
      </c>
      <c r="AB714">
        <f>IFERROR(INDEX($J$7:$J$60000,MATCH(ROW()-6,$Q$7:$Q$60000,0))*1,"")</f>
        <v/>
      </c>
      <c r="AC714">
        <f>IFERROR(INDEX($K$7:$K$60000,MATCH(ROW()-6,$Q$7:$Q$60000,0))*1,"")</f>
        <v/>
      </c>
      <c r="AF714" s="9">
        <f>IF(OR($S714="",$S713=""),"",IF($B$5="diff",($T714-$T713),LN($T714/$T713)))</f>
        <v/>
      </c>
      <c r="AG714" s="9">
        <f>IF(OR($S714="",$S713=""),"",IF($C$5="diff",(U714-U713),LN(U714/U713)))</f>
        <v/>
      </c>
      <c r="AH714" s="9">
        <f>IF(OR($S714="",$S713=""),"",IF($D$5="diff",(V714-V713),LN(V714/V713)))</f>
        <v/>
      </c>
      <c r="AI714" s="9">
        <f>IF(OR($S714="",$S713=""),"",IF($E$5="diff",(W714-W713),LN(W714/W713)))</f>
        <v/>
      </c>
      <c r="AJ714" s="9">
        <f>IF(OR($S714="",$S713=""),"",IF($F$5="diff",(X714-X713),LN(X714/X713)))</f>
        <v/>
      </c>
      <c r="AK714" s="9">
        <f>IF(OR($S714="",$S713=""),"",IF($G$5="diff",(Y714-Y713),LN(Y714/Y713)))</f>
        <v/>
      </c>
      <c r="AL714" s="9">
        <f>IF(OR($S714="",$S713=""),"",IF($H$5="diff",(Z714-Z713),LN(Z714/Z713)))</f>
        <v/>
      </c>
      <c r="AM714" s="9">
        <f>IF(OR($S714="",$S713=""),"",IF($I$5="diff",(AA714-AA713),LN(AA714/AA713)))</f>
        <v/>
      </c>
      <c r="AN714" s="9">
        <f>IF(OR($S714="",$S713=""),"",IF($J$5="diff",(AB714-AB713),LN(AB714/AB713)))</f>
        <v/>
      </c>
      <c r="AO714" s="9">
        <f>IF(OR($S714="",$S713=""),"",IF($K$5="diff",(AC714-AC713),LN(AC714/AC713)))</f>
        <v/>
      </c>
      <c r="AR714" s="9">
        <f>IF($AF714="","",$AU$13+$AU$4*AG714+$AU$5*AH714+$AU$6*AI714+$AU$7*AJ714+$AU$8*AK714+$AU$9*AL714+$AU$10*AM714+$AU$11*AN714+$AU$12*AO714)</f>
        <v/>
      </c>
      <c r="AY714" s="10">
        <f>IF(AND((ROW()-7)&gt;=$Q$5,(ROW()-6)&lt;=$Q$3),INDEX(LINEST(OFFSET(AF714,1-$Q$5,0,$Q$5,1),OFFSET(AG714,1-$Q$5,0,$Q$5,9),TRUE,TRUE),1,10)*$Q$4,"")</f>
        <v/>
      </c>
      <c r="AZ714" s="9">
        <f>IF(AND((ROW()-7)&gt;=$Q$5,(ROW()-6)&lt;=$Q$3),INDEX(LINEST(OFFSET(AF714,1-$Q$5,0,$Q$5,1),OFFSET(AG714,1-$Q$5,0,$Q$5,9),TRUE,TRUE),1,9),"")</f>
        <v/>
      </c>
      <c r="BA714" s="9">
        <f>IF(AND((ROW()-7)&gt;=$Q$5,(ROW()-6)&lt;=$Q$3),INDEX(LINEST(OFFSET(AF714,1-$Q$5,0,$Q$5,1),OFFSET(AG714,1-$Q$5,0,$Q$5,9),TRUE,TRUE),1,8),"")</f>
        <v/>
      </c>
      <c r="BB714" s="9">
        <f>IF(AND((ROW()-7)&gt;=$Q$5,(ROW()-6)&lt;=$Q$3),INDEX(LINEST(OFFSET(AF714,1-$Q$5,0,$Q$5,1),OFFSET(AG714,1-$Q$5,0,$Q$5,9),TRUE,TRUE),1,7),"")</f>
        <v/>
      </c>
      <c r="BC714" s="9">
        <f>IF(AND((ROW()-7)&gt;=$Q$5,(ROW()-6)&lt;=$Q$3),INDEX(LINEST(OFFSET(AF714,1-$Q$5,0,$Q$5,1),OFFSET(AG714,1-$Q$5,0,$Q$5,9),TRUE,TRUE),1,6),"")</f>
        <v/>
      </c>
      <c r="BD714" s="9">
        <f>IF(AND((ROW()-7)&gt;=$Q$5,(ROW()-6)&lt;=$Q$3),INDEX(LINEST(OFFSET(AF714,1-$Q$5,0,$Q$5,1),OFFSET(AG714,1-$Q$5,0,$Q$5,9),TRUE,TRUE),1,5),"")</f>
        <v/>
      </c>
      <c r="BE714" s="9">
        <f>IF(AND((ROW()-7)&gt;=$Q$5,(ROW()-6)&lt;=$Q$3),INDEX(LINEST(OFFSET(AF714,1-$Q$5,0,$Q$5,1),OFFSET(AG714,1-$Q$5,0,$Q$5,9),TRUE,TRUE),1,4),"")</f>
        <v/>
      </c>
      <c r="BF714" s="9">
        <f>IF(AND((ROW()-7)&gt;=$Q$5,(ROW()-6)&lt;=$Q$3),INDEX(LINEST(OFFSET(AF714,1-$Q$5,0,$Q$5,1),OFFSET(AG714,1-$Q$5,0,$Q$5,9),TRUE,TRUE),1,3),"")</f>
        <v/>
      </c>
      <c r="BG714" s="9">
        <f>IF(AND((ROW()-7)&gt;=$Q$5,(ROW()-6)&lt;=$Q$3),INDEX(LINEST(OFFSET(AF714,1-$Q$5,0,$Q$5,1),OFFSET(AG714,1-$Q$5,0,$Q$5,9),TRUE,TRUE),1,2),"")</f>
        <v/>
      </c>
      <c r="BH714" s="9">
        <f>IF(AND((ROW()-7)&gt;=$Q$5,(ROW()-6)&lt;=$Q$3),INDEX(LINEST(OFFSET(AF714,1-$Q$5,0,$Q$5,1),OFFSET(AG714,1-$Q$5,0,$Q$5,9),TRUE,TRUE),1,1),"")</f>
        <v/>
      </c>
      <c r="BI714" s="10">
        <f>IF(AND((ROW()-7)&gt;=$Q$5,(ROW()-6)&lt;=$Q$3),INDEX(LINEST(OFFSET(AF714,1-$Q$5,0,$Q$5,1),OFFSET(AG714,1-$Q$5,0,$Q$5,9),TRUE,TRUE),3,1),"")</f>
        <v/>
      </c>
      <c r="BL714" s="9">
        <f>IF(AND((ROW()-6)&lt;=$Q$3,ISNUMBER(AY713)),AY713/$Q$4+AZ713*AG714+BA713*AH714+BB713*AI714+BC713*AJ714+BD713*AK714+BE713*AL714+BF713*AM714+BG713*AN714+BH713*AO714,"")</f>
        <v/>
      </c>
      <c r="BM714">
        <f>IF(ISNUMBER(BL714),AVERAGE(OFFSET(AF713,1-$Q$5,0,$Q$5,1)),"")</f>
        <v/>
      </c>
      <c r="BN714">
        <f>IF(ISNUMBER(BL714),(AF714-BL714)^2,"")</f>
        <v/>
      </c>
      <c r="BO714">
        <f>IF(ISNUMBER(BL714),AF714^2,"")</f>
        <v/>
      </c>
      <c r="BP714">
        <f>IF(ISNUMBER(BL714),(AF714-BM714)^2,"")</f>
        <v/>
      </c>
    </row>
    <row r="715">
      <c r="O715">
        <f>IF($R715="","",IF($Q$1="Weekly",INT(($R715-2)/7),IF($Q$1="Quarterly",YEAR($R715)*4+ROUNDUP(MONTH($R715)/3),YEAR($R715)*12+MONTH($R715))))</f>
        <v/>
      </c>
      <c r="P715">
        <f>IF($R715="","",IF($R716="",1,IF($O715&lt;&gt;$O716,1,0)))</f>
        <v/>
      </c>
      <c r="Q715">
        <f>IF($P715=1,SUM($P$7:$P715),"")</f>
        <v/>
      </c>
      <c r="R715">
        <f>IF($A715="","",IF(ISNUMBER($A715),$A715,IFERROR(DATEVALUE($A715),NA())))</f>
        <v/>
      </c>
      <c r="S715" s="7">
        <f>IFERROR(INDEX($R$7:$R$60000,MATCH(ROW()-6,$Q$7:$Q$60000,0)),"")</f>
        <v/>
      </c>
      <c r="T715">
        <f>IFERROR(INDEX($B$7:$B$60000,MATCH(ROW()-6,$Q$7:$Q$60000,0))*1,"")</f>
        <v/>
      </c>
      <c r="U715">
        <f>IFERROR(INDEX($C$7:$C$60000,MATCH(ROW()-6,$Q$7:$Q$60000,0))*1,"")</f>
        <v/>
      </c>
      <c r="V715">
        <f>IFERROR(INDEX($D$7:$D$60000,MATCH(ROW()-6,$Q$7:$Q$60000,0))*1,"")</f>
        <v/>
      </c>
      <c r="W715">
        <f>IFERROR(INDEX($E$7:$E$60000,MATCH(ROW()-6,$Q$7:$Q$60000,0))*1,"")</f>
        <v/>
      </c>
      <c r="X715">
        <f>IFERROR(INDEX($F$7:$F$60000,MATCH(ROW()-6,$Q$7:$Q$60000,0))*1,"")</f>
        <v/>
      </c>
      <c r="Y715">
        <f>IFERROR(INDEX($G$7:$G$60000,MATCH(ROW()-6,$Q$7:$Q$60000,0))*1,"")</f>
        <v/>
      </c>
      <c r="Z715">
        <f>IFERROR(INDEX($H$7:$H$60000,MATCH(ROW()-6,$Q$7:$Q$60000,0))*1,"")</f>
        <v/>
      </c>
      <c r="AA715">
        <f>IFERROR(INDEX($I$7:$I$60000,MATCH(ROW()-6,$Q$7:$Q$60000,0))*1,"")</f>
        <v/>
      </c>
      <c r="AB715">
        <f>IFERROR(INDEX($J$7:$J$60000,MATCH(ROW()-6,$Q$7:$Q$60000,0))*1,"")</f>
        <v/>
      </c>
      <c r="AC715">
        <f>IFERROR(INDEX($K$7:$K$60000,MATCH(ROW()-6,$Q$7:$Q$60000,0))*1,"")</f>
        <v/>
      </c>
      <c r="AF715" s="9">
        <f>IF(OR($S715="",$S714=""),"",IF($B$5="diff",($T715-$T714),LN($T715/$T714)))</f>
        <v/>
      </c>
      <c r="AG715" s="9">
        <f>IF(OR($S715="",$S714=""),"",IF($C$5="diff",(U715-U714),LN(U715/U714)))</f>
        <v/>
      </c>
      <c r="AH715" s="9">
        <f>IF(OR($S715="",$S714=""),"",IF($D$5="diff",(V715-V714),LN(V715/V714)))</f>
        <v/>
      </c>
      <c r="AI715" s="9">
        <f>IF(OR($S715="",$S714=""),"",IF($E$5="diff",(W715-W714),LN(W715/W714)))</f>
        <v/>
      </c>
      <c r="AJ715" s="9">
        <f>IF(OR($S715="",$S714=""),"",IF($F$5="diff",(X715-X714),LN(X715/X714)))</f>
        <v/>
      </c>
      <c r="AK715" s="9">
        <f>IF(OR($S715="",$S714=""),"",IF($G$5="diff",(Y715-Y714),LN(Y715/Y714)))</f>
        <v/>
      </c>
      <c r="AL715" s="9">
        <f>IF(OR($S715="",$S714=""),"",IF($H$5="diff",(Z715-Z714),LN(Z715/Z714)))</f>
        <v/>
      </c>
      <c r="AM715" s="9">
        <f>IF(OR($S715="",$S714=""),"",IF($I$5="diff",(AA715-AA714),LN(AA715/AA714)))</f>
        <v/>
      </c>
      <c r="AN715" s="9">
        <f>IF(OR($S715="",$S714=""),"",IF($J$5="diff",(AB715-AB714),LN(AB715/AB714)))</f>
        <v/>
      </c>
      <c r="AO715" s="9">
        <f>IF(OR($S715="",$S714=""),"",IF($K$5="diff",(AC715-AC714),LN(AC715/AC714)))</f>
        <v/>
      </c>
      <c r="AR715" s="9">
        <f>IF($AF715="","",$AU$13+$AU$4*AG715+$AU$5*AH715+$AU$6*AI715+$AU$7*AJ715+$AU$8*AK715+$AU$9*AL715+$AU$10*AM715+$AU$11*AN715+$AU$12*AO715)</f>
        <v/>
      </c>
      <c r="AY715" s="10">
        <f>IF(AND((ROW()-7)&gt;=$Q$5,(ROW()-6)&lt;=$Q$3),INDEX(LINEST(OFFSET(AF715,1-$Q$5,0,$Q$5,1),OFFSET(AG715,1-$Q$5,0,$Q$5,9),TRUE,TRUE),1,10)*$Q$4,"")</f>
        <v/>
      </c>
      <c r="AZ715" s="9">
        <f>IF(AND((ROW()-7)&gt;=$Q$5,(ROW()-6)&lt;=$Q$3),INDEX(LINEST(OFFSET(AF715,1-$Q$5,0,$Q$5,1),OFFSET(AG715,1-$Q$5,0,$Q$5,9),TRUE,TRUE),1,9),"")</f>
        <v/>
      </c>
      <c r="BA715" s="9">
        <f>IF(AND((ROW()-7)&gt;=$Q$5,(ROW()-6)&lt;=$Q$3),INDEX(LINEST(OFFSET(AF715,1-$Q$5,0,$Q$5,1),OFFSET(AG715,1-$Q$5,0,$Q$5,9),TRUE,TRUE),1,8),"")</f>
        <v/>
      </c>
      <c r="BB715" s="9">
        <f>IF(AND((ROW()-7)&gt;=$Q$5,(ROW()-6)&lt;=$Q$3),INDEX(LINEST(OFFSET(AF715,1-$Q$5,0,$Q$5,1),OFFSET(AG715,1-$Q$5,0,$Q$5,9),TRUE,TRUE),1,7),"")</f>
        <v/>
      </c>
      <c r="BC715" s="9">
        <f>IF(AND((ROW()-7)&gt;=$Q$5,(ROW()-6)&lt;=$Q$3),INDEX(LINEST(OFFSET(AF715,1-$Q$5,0,$Q$5,1),OFFSET(AG715,1-$Q$5,0,$Q$5,9),TRUE,TRUE),1,6),"")</f>
        <v/>
      </c>
      <c r="BD715" s="9">
        <f>IF(AND((ROW()-7)&gt;=$Q$5,(ROW()-6)&lt;=$Q$3),INDEX(LINEST(OFFSET(AF715,1-$Q$5,0,$Q$5,1),OFFSET(AG715,1-$Q$5,0,$Q$5,9),TRUE,TRUE),1,5),"")</f>
        <v/>
      </c>
      <c r="BE715" s="9">
        <f>IF(AND((ROW()-7)&gt;=$Q$5,(ROW()-6)&lt;=$Q$3),INDEX(LINEST(OFFSET(AF715,1-$Q$5,0,$Q$5,1),OFFSET(AG715,1-$Q$5,0,$Q$5,9),TRUE,TRUE),1,4),"")</f>
        <v/>
      </c>
      <c r="BF715" s="9">
        <f>IF(AND((ROW()-7)&gt;=$Q$5,(ROW()-6)&lt;=$Q$3),INDEX(LINEST(OFFSET(AF715,1-$Q$5,0,$Q$5,1),OFFSET(AG715,1-$Q$5,0,$Q$5,9),TRUE,TRUE),1,3),"")</f>
        <v/>
      </c>
      <c r="BG715" s="9">
        <f>IF(AND((ROW()-7)&gt;=$Q$5,(ROW()-6)&lt;=$Q$3),INDEX(LINEST(OFFSET(AF715,1-$Q$5,0,$Q$5,1),OFFSET(AG715,1-$Q$5,0,$Q$5,9),TRUE,TRUE),1,2),"")</f>
        <v/>
      </c>
      <c r="BH715" s="9">
        <f>IF(AND((ROW()-7)&gt;=$Q$5,(ROW()-6)&lt;=$Q$3),INDEX(LINEST(OFFSET(AF715,1-$Q$5,0,$Q$5,1),OFFSET(AG715,1-$Q$5,0,$Q$5,9),TRUE,TRUE),1,1),"")</f>
        <v/>
      </c>
      <c r="BI715" s="10">
        <f>IF(AND((ROW()-7)&gt;=$Q$5,(ROW()-6)&lt;=$Q$3),INDEX(LINEST(OFFSET(AF715,1-$Q$5,0,$Q$5,1),OFFSET(AG715,1-$Q$5,0,$Q$5,9),TRUE,TRUE),3,1),"")</f>
        <v/>
      </c>
      <c r="BL715" s="9">
        <f>IF(AND((ROW()-6)&lt;=$Q$3,ISNUMBER(AY714)),AY714/$Q$4+AZ714*AG715+BA714*AH715+BB714*AI715+BC714*AJ715+BD714*AK715+BE714*AL715+BF714*AM715+BG714*AN715+BH714*AO715,"")</f>
        <v/>
      </c>
      <c r="BM715">
        <f>IF(ISNUMBER(BL715),AVERAGE(OFFSET(AF714,1-$Q$5,0,$Q$5,1)),"")</f>
        <v/>
      </c>
      <c r="BN715">
        <f>IF(ISNUMBER(BL715),(AF715-BL715)^2,"")</f>
        <v/>
      </c>
      <c r="BO715">
        <f>IF(ISNUMBER(BL715),AF715^2,"")</f>
        <v/>
      </c>
      <c r="BP715">
        <f>IF(ISNUMBER(BL715),(AF715-BM715)^2,"")</f>
        <v/>
      </c>
    </row>
    <row r="716">
      <c r="O716">
        <f>IF($R716="","",IF($Q$1="Weekly",INT(($R716-2)/7),IF($Q$1="Quarterly",YEAR($R716)*4+ROUNDUP(MONTH($R716)/3),YEAR($R716)*12+MONTH($R716))))</f>
        <v/>
      </c>
      <c r="P716">
        <f>IF($R716="","",IF($R717="",1,IF($O716&lt;&gt;$O717,1,0)))</f>
        <v/>
      </c>
      <c r="Q716">
        <f>IF($P716=1,SUM($P$7:$P716),"")</f>
        <v/>
      </c>
      <c r="R716">
        <f>IF($A716="","",IF(ISNUMBER($A716),$A716,IFERROR(DATEVALUE($A716),NA())))</f>
        <v/>
      </c>
      <c r="S716" s="7">
        <f>IFERROR(INDEX($R$7:$R$60000,MATCH(ROW()-6,$Q$7:$Q$60000,0)),"")</f>
        <v/>
      </c>
      <c r="T716">
        <f>IFERROR(INDEX($B$7:$B$60000,MATCH(ROW()-6,$Q$7:$Q$60000,0))*1,"")</f>
        <v/>
      </c>
      <c r="U716">
        <f>IFERROR(INDEX($C$7:$C$60000,MATCH(ROW()-6,$Q$7:$Q$60000,0))*1,"")</f>
        <v/>
      </c>
      <c r="V716">
        <f>IFERROR(INDEX($D$7:$D$60000,MATCH(ROW()-6,$Q$7:$Q$60000,0))*1,"")</f>
        <v/>
      </c>
      <c r="W716">
        <f>IFERROR(INDEX($E$7:$E$60000,MATCH(ROW()-6,$Q$7:$Q$60000,0))*1,"")</f>
        <v/>
      </c>
      <c r="X716">
        <f>IFERROR(INDEX($F$7:$F$60000,MATCH(ROW()-6,$Q$7:$Q$60000,0))*1,"")</f>
        <v/>
      </c>
      <c r="Y716">
        <f>IFERROR(INDEX($G$7:$G$60000,MATCH(ROW()-6,$Q$7:$Q$60000,0))*1,"")</f>
        <v/>
      </c>
      <c r="Z716">
        <f>IFERROR(INDEX($H$7:$H$60000,MATCH(ROW()-6,$Q$7:$Q$60000,0))*1,"")</f>
        <v/>
      </c>
      <c r="AA716">
        <f>IFERROR(INDEX($I$7:$I$60000,MATCH(ROW()-6,$Q$7:$Q$60000,0))*1,"")</f>
        <v/>
      </c>
      <c r="AB716">
        <f>IFERROR(INDEX($J$7:$J$60000,MATCH(ROW()-6,$Q$7:$Q$60000,0))*1,"")</f>
        <v/>
      </c>
      <c r="AC716">
        <f>IFERROR(INDEX($K$7:$K$60000,MATCH(ROW()-6,$Q$7:$Q$60000,0))*1,"")</f>
        <v/>
      </c>
      <c r="AF716" s="9">
        <f>IF(OR($S716="",$S715=""),"",IF($B$5="diff",($T716-$T715),LN($T716/$T715)))</f>
        <v/>
      </c>
      <c r="AG716" s="9">
        <f>IF(OR($S716="",$S715=""),"",IF($C$5="diff",(U716-U715),LN(U716/U715)))</f>
        <v/>
      </c>
      <c r="AH716" s="9">
        <f>IF(OR($S716="",$S715=""),"",IF($D$5="diff",(V716-V715),LN(V716/V715)))</f>
        <v/>
      </c>
      <c r="AI716" s="9">
        <f>IF(OR($S716="",$S715=""),"",IF($E$5="diff",(W716-W715),LN(W716/W715)))</f>
        <v/>
      </c>
      <c r="AJ716" s="9">
        <f>IF(OR($S716="",$S715=""),"",IF($F$5="diff",(X716-X715),LN(X716/X715)))</f>
        <v/>
      </c>
      <c r="AK716" s="9">
        <f>IF(OR($S716="",$S715=""),"",IF($G$5="diff",(Y716-Y715),LN(Y716/Y715)))</f>
        <v/>
      </c>
      <c r="AL716" s="9">
        <f>IF(OR($S716="",$S715=""),"",IF($H$5="diff",(Z716-Z715),LN(Z716/Z715)))</f>
        <v/>
      </c>
      <c r="AM716" s="9">
        <f>IF(OR($S716="",$S715=""),"",IF($I$5="diff",(AA716-AA715),LN(AA716/AA715)))</f>
        <v/>
      </c>
      <c r="AN716" s="9">
        <f>IF(OR($S716="",$S715=""),"",IF($J$5="diff",(AB716-AB715),LN(AB716/AB715)))</f>
        <v/>
      </c>
      <c r="AO716" s="9">
        <f>IF(OR($S716="",$S715=""),"",IF($K$5="diff",(AC716-AC715),LN(AC716/AC715)))</f>
        <v/>
      </c>
      <c r="AR716" s="9">
        <f>IF($AF716="","",$AU$13+$AU$4*AG716+$AU$5*AH716+$AU$6*AI716+$AU$7*AJ716+$AU$8*AK716+$AU$9*AL716+$AU$10*AM716+$AU$11*AN716+$AU$12*AO716)</f>
        <v/>
      </c>
      <c r="AY716" s="10">
        <f>IF(AND((ROW()-7)&gt;=$Q$5,(ROW()-6)&lt;=$Q$3),INDEX(LINEST(OFFSET(AF716,1-$Q$5,0,$Q$5,1),OFFSET(AG716,1-$Q$5,0,$Q$5,9),TRUE,TRUE),1,10)*$Q$4,"")</f>
        <v/>
      </c>
      <c r="AZ716" s="9">
        <f>IF(AND((ROW()-7)&gt;=$Q$5,(ROW()-6)&lt;=$Q$3),INDEX(LINEST(OFFSET(AF716,1-$Q$5,0,$Q$5,1),OFFSET(AG716,1-$Q$5,0,$Q$5,9),TRUE,TRUE),1,9),"")</f>
        <v/>
      </c>
      <c r="BA716" s="9">
        <f>IF(AND((ROW()-7)&gt;=$Q$5,(ROW()-6)&lt;=$Q$3),INDEX(LINEST(OFFSET(AF716,1-$Q$5,0,$Q$5,1),OFFSET(AG716,1-$Q$5,0,$Q$5,9),TRUE,TRUE),1,8),"")</f>
        <v/>
      </c>
      <c r="BB716" s="9">
        <f>IF(AND((ROW()-7)&gt;=$Q$5,(ROW()-6)&lt;=$Q$3),INDEX(LINEST(OFFSET(AF716,1-$Q$5,0,$Q$5,1),OFFSET(AG716,1-$Q$5,0,$Q$5,9),TRUE,TRUE),1,7),"")</f>
        <v/>
      </c>
      <c r="BC716" s="9">
        <f>IF(AND((ROW()-7)&gt;=$Q$5,(ROW()-6)&lt;=$Q$3),INDEX(LINEST(OFFSET(AF716,1-$Q$5,0,$Q$5,1),OFFSET(AG716,1-$Q$5,0,$Q$5,9),TRUE,TRUE),1,6),"")</f>
        <v/>
      </c>
      <c r="BD716" s="9">
        <f>IF(AND((ROW()-7)&gt;=$Q$5,(ROW()-6)&lt;=$Q$3),INDEX(LINEST(OFFSET(AF716,1-$Q$5,0,$Q$5,1),OFFSET(AG716,1-$Q$5,0,$Q$5,9),TRUE,TRUE),1,5),"")</f>
        <v/>
      </c>
      <c r="BE716" s="9">
        <f>IF(AND((ROW()-7)&gt;=$Q$5,(ROW()-6)&lt;=$Q$3),INDEX(LINEST(OFFSET(AF716,1-$Q$5,0,$Q$5,1),OFFSET(AG716,1-$Q$5,0,$Q$5,9),TRUE,TRUE),1,4),"")</f>
        <v/>
      </c>
      <c r="BF716" s="9">
        <f>IF(AND((ROW()-7)&gt;=$Q$5,(ROW()-6)&lt;=$Q$3),INDEX(LINEST(OFFSET(AF716,1-$Q$5,0,$Q$5,1),OFFSET(AG716,1-$Q$5,0,$Q$5,9),TRUE,TRUE),1,3),"")</f>
        <v/>
      </c>
      <c r="BG716" s="9">
        <f>IF(AND((ROW()-7)&gt;=$Q$5,(ROW()-6)&lt;=$Q$3),INDEX(LINEST(OFFSET(AF716,1-$Q$5,0,$Q$5,1),OFFSET(AG716,1-$Q$5,0,$Q$5,9),TRUE,TRUE),1,2),"")</f>
        <v/>
      </c>
      <c r="BH716" s="9">
        <f>IF(AND((ROW()-7)&gt;=$Q$5,(ROW()-6)&lt;=$Q$3),INDEX(LINEST(OFFSET(AF716,1-$Q$5,0,$Q$5,1),OFFSET(AG716,1-$Q$5,0,$Q$5,9),TRUE,TRUE),1,1),"")</f>
        <v/>
      </c>
      <c r="BI716" s="10">
        <f>IF(AND((ROW()-7)&gt;=$Q$5,(ROW()-6)&lt;=$Q$3),INDEX(LINEST(OFFSET(AF716,1-$Q$5,0,$Q$5,1),OFFSET(AG716,1-$Q$5,0,$Q$5,9),TRUE,TRUE),3,1),"")</f>
        <v/>
      </c>
      <c r="BL716" s="9">
        <f>IF(AND((ROW()-6)&lt;=$Q$3,ISNUMBER(AY715)),AY715/$Q$4+AZ715*AG716+BA715*AH716+BB715*AI716+BC715*AJ716+BD715*AK716+BE715*AL716+BF715*AM716+BG715*AN716+BH715*AO716,"")</f>
        <v/>
      </c>
      <c r="BM716">
        <f>IF(ISNUMBER(BL716),AVERAGE(OFFSET(AF715,1-$Q$5,0,$Q$5,1)),"")</f>
        <v/>
      </c>
      <c r="BN716">
        <f>IF(ISNUMBER(BL716),(AF716-BL716)^2,"")</f>
        <v/>
      </c>
      <c r="BO716">
        <f>IF(ISNUMBER(BL716),AF716^2,"")</f>
        <v/>
      </c>
      <c r="BP716">
        <f>IF(ISNUMBER(BL716),(AF716-BM716)^2,"")</f>
        <v/>
      </c>
    </row>
    <row r="717">
      <c r="O717">
        <f>IF($R717="","",IF($Q$1="Weekly",INT(($R717-2)/7),IF($Q$1="Quarterly",YEAR($R717)*4+ROUNDUP(MONTH($R717)/3),YEAR($R717)*12+MONTH($R717))))</f>
        <v/>
      </c>
      <c r="P717">
        <f>IF($R717="","",IF($R718="",1,IF($O717&lt;&gt;$O718,1,0)))</f>
        <v/>
      </c>
      <c r="Q717">
        <f>IF($P717=1,SUM($P$7:$P717),"")</f>
        <v/>
      </c>
      <c r="R717">
        <f>IF($A717="","",IF(ISNUMBER($A717),$A717,IFERROR(DATEVALUE($A717),NA())))</f>
        <v/>
      </c>
      <c r="S717" s="7">
        <f>IFERROR(INDEX($R$7:$R$60000,MATCH(ROW()-6,$Q$7:$Q$60000,0)),"")</f>
        <v/>
      </c>
      <c r="T717">
        <f>IFERROR(INDEX($B$7:$B$60000,MATCH(ROW()-6,$Q$7:$Q$60000,0))*1,"")</f>
        <v/>
      </c>
      <c r="U717">
        <f>IFERROR(INDEX($C$7:$C$60000,MATCH(ROW()-6,$Q$7:$Q$60000,0))*1,"")</f>
        <v/>
      </c>
      <c r="V717">
        <f>IFERROR(INDEX($D$7:$D$60000,MATCH(ROW()-6,$Q$7:$Q$60000,0))*1,"")</f>
        <v/>
      </c>
      <c r="W717">
        <f>IFERROR(INDEX($E$7:$E$60000,MATCH(ROW()-6,$Q$7:$Q$60000,0))*1,"")</f>
        <v/>
      </c>
      <c r="X717">
        <f>IFERROR(INDEX($F$7:$F$60000,MATCH(ROW()-6,$Q$7:$Q$60000,0))*1,"")</f>
        <v/>
      </c>
      <c r="Y717">
        <f>IFERROR(INDEX($G$7:$G$60000,MATCH(ROW()-6,$Q$7:$Q$60000,0))*1,"")</f>
        <v/>
      </c>
      <c r="Z717">
        <f>IFERROR(INDEX($H$7:$H$60000,MATCH(ROW()-6,$Q$7:$Q$60000,0))*1,"")</f>
        <v/>
      </c>
      <c r="AA717">
        <f>IFERROR(INDEX($I$7:$I$60000,MATCH(ROW()-6,$Q$7:$Q$60000,0))*1,"")</f>
        <v/>
      </c>
      <c r="AB717">
        <f>IFERROR(INDEX($J$7:$J$60000,MATCH(ROW()-6,$Q$7:$Q$60000,0))*1,"")</f>
        <v/>
      </c>
      <c r="AC717">
        <f>IFERROR(INDEX($K$7:$K$60000,MATCH(ROW()-6,$Q$7:$Q$60000,0))*1,"")</f>
        <v/>
      </c>
      <c r="AF717" s="9">
        <f>IF(OR($S717="",$S716=""),"",IF($B$5="diff",($T717-$T716),LN($T717/$T716)))</f>
        <v/>
      </c>
      <c r="AG717" s="9">
        <f>IF(OR($S717="",$S716=""),"",IF($C$5="diff",(U717-U716),LN(U717/U716)))</f>
        <v/>
      </c>
      <c r="AH717" s="9">
        <f>IF(OR($S717="",$S716=""),"",IF($D$5="diff",(V717-V716),LN(V717/V716)))</f>
        <v/>
      </c>
      <c r="AI717" s="9">
        <f>IF(OR($S717="",$S716=""),"",IF($E$5="diff",(W717-W716),LN(W717/W716)))</f>
        <v/>
      </c>
      <c r="AJ717" s="9">
        <f>IF(OR($S717="",$S716=""),"",IF($F$5="diff",(X717-X716),LN(X717/X716)))</f>
        <v/>
      </c>
      <c r="AK717" s="9">
        <f>IF(OR($S717="",$S716=""),"",IF($G$5="diff",(Y717-Y716),LN(Y717/Y716)))</f>
        <v/>
      </c>
      <c r="AL717" s="9">
        <f>IF(OR($S717="",$S716=""),"",IF($H$5="diff",(Z717-Z716),LN(Z717/Z716)))</f>
        <v/>
      </c>
      <c r="AM717" s="9">
        <f>IF(OR($S717="",$S716=""),"",IF($I$5="diff",(AA717-AA716),LN(AA717/AA716)))</f>
        <v/>
      </c>
      <c r="AN717" s="9">
        <f>IF(OR($S717="",$S716=""),"",IF($J$5="diff",(AB717-AB716),LN(AB717/AB716)))</f>
        <v/>
      </c>
      <c r="AO717" s="9">
        <f>IF(OR($S717="",$S716=""),"",IF($K$5="diff",(AC717-AC716),LN(AC717/AC716)))</f>
        <v/>
      </c>
      <c r="AR717" s="9">
        <f>IF($AF717="","",$AU$13+$AU$4*AG717+$AU$5*AH717+$AU$6*AI717+$AU$7*AJ717+$AU$8*AK717+$AU$9*AL717+$AU$10*AM717+$AU$11*AN717+$AU$12*AO717)</f>
        <v/>
      </c>
      <c r="AY717" s="10">
        <f>IF(AND((ROW()-7)&gt;=$Q$5,(ROW()-6)&lt;=$Q$3),INDEX(LINEST(OFFSET(AF717,1-$Q$5,0,$Q$5,1),OFFSET(AG717,1-$Q$5,0,$Q$5,9),TRUE,TRUE),1,10)*$Q$4,"")</f>
        <v/>
      </c>
      <c r="AZ717" s="9">
        <f>IF(AND((ROW()-7)&gt;=$Q$5,(ROW()-6)&lt;=$Q$3),INDEX(LINEST(OFFSET(AF717,1-$Q$5,0,$Q$5,1),OFFSET(AG717,1-$Q$5,0,$Q$5,9),TRUE,TRUE),1,9),"")</f>
        <v/>
      </c>
      <c r="BA717" s="9">
        <f>IF(AND((ROW()-7)&gt;=$Q$5,(ROW()-6)&lt;=$Q$3),INDEX(LINEST(OFFSET(AF717,1-$Q$5,0,$Q$5,1),OFFSET(AG717,1-$Q$5,0,$Q$5,9),TRUE,TRUE),1,8),"")</f>
        <v/>
      </c>
      <c r="BB717" s="9">
        <f>IF(AND((ROW()-7)&gt;=$Q$5,(ROW()-6)&lt;=$Q$3),INDEX(LINEST(OFFSET(AF717,1-$Q$5,0,$Q$5,1),OFFSET(AG717,1-$Q$5,0,$Q$5,9),TRUE,TRUE),1,7),"")</f>
        <v/>
      </c>
      <c r="BC717" s="9">
        <f>IF(AND((ROW()-7)&gt;=$Q$5,(ROW()-6)&lt;=$Q$3),INDEX(LINEST(OFFSET(AF717,1-$Q$5,0,$Q$5,1),OFFSET(AG717,1-$Q$5,0,$Q$5,9),TRUE,TRUE),1,6),"")</f>
        <v/>
      </c>
      <c r="BD717" s="9">
        <f>IF(AND((ROW()-7)&gt;=$Q$5,(ROW()-6)&lt;=$Q$3),INDEX(LINEST(OFFSET(AF717,1-$Q$5,0,$Q$5,1),OFFSET(AG717,1-$Q$5,0,$Q$5,9),TRUE,TRUE),1,5),"")</f>
        <v/>
      </c>
      <c r="BE717" s="9">
        <f>IF(AND((ROW()-7)&gt;=$Q$5,(ROW()-6)&lt;=$Q$3),INDEX(LINEST(OFFSET(AF717,1-$Q$5,0,$Q$5,1),OFFSET(AG717,1-$Q$5,0,$Q$5,9),TRUE,TRUE),1,4),"")</f>
        <v/>
      </c>
      <c r="BF717" s="9">
        <f>IF(AND((ROW()-7)&gt;=$Q$5,(ROW()-6)&lt;=$Q$3),INDEX(LINEST(OFFSET(AF717,1-$Q$5,0,$Q$5,1),OFFSET(AG717,1-$Q$5,0,$Q$5,9),TRUE,TRUE),1,3),"")</f>
        <v/>
      </c>
      <c r="BG717" s="9">
        <f>IF(AND((ROW()-7)&gt;=$Q$5,(ROW()-6)&lt;=$Q$3),INDEX(LINEST(OFFSET(AF717,1-$Q$5,0,$Q$5,1),OFFSET(AG717,1-$Q$5,0,$Q$5,9),TRUE,TRUE),1,2),"")</f>
        <v/>
      </c>
      <c r="BH717" s="9">
        <f>IF(AND((ROW()-7)&gt;=$Q$5,(ROW()-6)&lt;=$Q$3),INDEX(LINEST(OFFSET(AF717,1-$Q$5,0,$Q$5,1),OFFSET(AG717,1-$Q$5,0,$Q$5,9),TRUE,TRUE),1,1),"")</f>
        <v/>
      </c>
      <c r="BI717" s="10">
        <f>IF(AND((ROW()-7)&gt;=$Q$5,(ROW()-6)&lt;=$Q$3),INDEX(LINEST(OFFSET(AF717,1-$Q$5,0,$Q$5,1),OFFSET(AG717,1-$Q$5,0,$Q$5,9),TRUE,TRUE),3,1),"")</f>
        <v/>
      </c>
      <c r="BL717" s="9">
        <f>IF(AND((ROW()-6)&lt;=$Q$3,ISNUMBER(AY716)),AY716/$Q$4+AZ716*AG717+BA716*AH717+BB716*AI717+BC716*AJ717+BD716*AK717+BE716*AL717+BF716*AM717+BG716*AN717+BH716*AO717,"")</f>
        <v/>
      </c>
      <c r="BM717">
        <f>IF(ISNUMBER(BL717),AVERAGE(OFFSET(AF716,1-$Q$5,0,$Q$5,1)),"")</f>
        <v/>
      </c>
      <c r="BN717">
        <f>IF(ISNUMBER(BL717),(AF717-BL717)^2,"")</f>
        <v/>
      </c>
      <c r="BO717">
        <f>IF(ISNUMBER(BL717),AF717^2,"")</f>
        <v/>
      </c>
      <c r="BP717">
        <f>IF(ISNUMBER(BL717),(AF717-BM717)^2,"")</f>
        <v/>
      </c>
    </row>
    <row r="718">
      <c r="O718">
        <f>IF($R718="","",IF($Q$1="Weekly",INT(($R718-2)/7),IF($Q$1="Quarterly",YEAR($R718)*4+ROUNDUP(MONTH($R718)/3),YEAR($R718)*12+MONTH($R718))))</f>
        <v/>
      </c>
      <c r="P718">
        <f>IF($R718="","",IF($R719="",1,IF($O718&lt;&gt;$O719,1,0)))</f>
        <v/>
      </c>
      <c r="Q718">
        <f>IF($P718=1,SUM($P$7:$P718),"")</f>
        <v/>
      </c>
      <c r="R718">
        <f>IF($A718="","",IF(ISNUMBER($A718),$A718,IFERROR(DATEVALUE($A718),NA())))</f>
        <v/>
      </c>
      <c r="S718" s="7">
        <f>IFERROR(INDEX($R$7:$R$60000,MATCH(ROW()-6,$Q$7:$Q$60000,0)),"")</f>
        <v/>
      </c>
      <c r="T718">
        <f>IFERROR(INDEX($B$7:$B$60000,MATCH(ROW()-6,$Q$7:$Q$60000,0))*1,"")</f>
        <v/>
      </c>
      <c r="U718">
        <f>IFERROR(INDEX($C$7:$C$60000,MATCH(ROW()-6,$Q$7:$Q$60000,0))*1,"")</f>
        <v/>
      </c>
      <c r="V718">
        <f>IFERROR(INDEX($D$7:$D$60000,MATCH(ROW()-6,$Q$7:$Q$60000,0))*1,"")</f>
        <v/>
      </c>
      <c r="W718">
        <f>IFERROR(INDEX($E$7:$E$60000,MATCH(ROW()-6,$Q$7:$Q$60000,0))*1,"")</f>
        <v/>
      </c>
      <c r="X718">
        <f>IFERROR(INDEX($F$7:$F$60000,MATCH(ROW()-6,$Q$7:$Q$60000,0))*1,"")</f>
        <v/>
      </c>
      <c r="Y718">
        <f>IFERROR(INDEX($G$7:$G$60000,MATCH(ROW()-6,$Q$7:$Q$60000,0))*1,"")</f>
        <v/>
      </c>
      <c r="Z718">
        <f>IFERROR(INDEX($H$7:$H$60000,MATCH(ROW()-6,$Q$7:$Q$60000,0))*1,"")</f>
        <v/>
      </c>
      <c r="AA718">
        <f>IFERROR(INDEX($I$7:$I$60000,MATCH(ROW()-6,$Q$7:$Q$60000,0))*1,"")</f>
        <v/>
      </c>
      <c r="AB718">
        <f>IFERROR(INDEX($J$7:$J$60000,MATCH(ROW()-6,$Q$7:$Q$60000,0))*1,"")</f>
        <v/>
      </c>
      <c r="AC718">
        <f>IFERROR(INDEX($K$7:$K$60000,MATCH(ROW()-6,$Q$7:$Q$60000,0))*1,"")</f>
        <v/>
      </c>
      <c r="AF718" s="9">
        <f>IF(OR($S718="",$S717=""),"",IF($B$5="diff",($T718-$T717),LN($T718/$T717)))</f>
        <v/>
      </c>
      <c r="AG718" s="9">
        <f>IF(OR($S718="",$S717=""),"",IF($C$5="diff",(U718-U717),LN(U718/U717)))</f>
        <v/>
      </c>
      <c r="AH718" s="9">
        <f>IF(OR($S718="",$S717=""),"",IF($D$5="diff",(V718-V717),LN(V718/V717)))</f>
        <v/>
      </c>
      <c r="AI718" s="9">
        <f>IF(OR($S718="",$S717=""),"",IF($E$5="diff",(W718-W717),LN(W718/W717)))</f>
        <v/>
      </c>
      <c r="AJ718" s="9">
        <f>IF(OR($S718="",$S717=""),"",IF($F$5="diff",(X718-X717),LN(X718/X717)))</f>
        <v/>
      </c>
      <c r="AK718" s="9">
        <f>IF(OR($S718="",$S717=""),"",IF($G$5="diff",(Y718-Y717),LN(Y718/Y717)))</f>
        <v/>
      </c>
      <c r="AL718" s="9">
        <f>IF(OR($S718="",$S717=""),"",IF($H$5="diff",(Z718-Z717),LN(Z718/Z717)))</f>
        <v/>
      </c>
      <c r="AM718" s="9">
        <f>IF(OR($S718="",$S717=""),"",IF($I$5="diff",(AA718-AA717),LN(AA718/AA717)))</f>
        <v/>
      </c>
      <c r="AN718" s="9">
        <f>IF(OR($S718="",$S717=""),"",IF($J$5="diff",(AB718-AB717),LN(AB718/AB717)))</f>
        <v/>
      </c>
      <c r="AO718" s="9">
        <f>IF(OR($S718="",$S717=""),"",IF($K$5="diff",(AC718-AC717),LN(AC718/AC717)))</f>
        <v/>
      </c>
      <c r="AR718" s="9">
        <f>IF($AF718="","",$AU$13+$AU$4*AG718+$AU$5*AH718+$AU$6*AI718+$AU$7*AJ718+$AU$8*AK718+$AU$9*AL718+$AU$10*AM718+$AU$11*AN718+$AU$12*AO718)</f>
        <v/>
      </c>
      <c r="AY718" s="10">
        <f>IF(AND((ROW()-7)&gt;=$Q$5,(ROW()-6)&lt;=$Q$3),INDEX(LINEST(OFFSET(AF718,1-$Q$5,0,$Q$5,1),OFFSET(AG718,1-$Q$5,0,$Q$5,9),TRUE,TRUE),1,10)*$Q$4,"")</f>
        <v/>
      </c>
      <c r="AZ718" s="9">
        <f>IF(AND((ROW()-7)&gt;=$Q$5,(ROW()-6)&lt;=$Q$3),INDEX(LINEST(OFFSET(AF718,1-$Q$5,0,$Q$5,1),OFFSET(AG718,1-$Q$5,0,$Q$5,9),TRUE,TRUE),1,9),"")</f>
        <v/>
      </c>
      <c r="BA718" s="9">
        <f>IF(AND((ROW()-7)&gt;=$Q$5,(ROW()-6)&lt;=$Q$3),INDEX(LINEST(OFFSET(AF718,1-$Q$5,0,$Q$5,1),OFFSET(AG718,1-$Q$5,0,$Q$5,9),TRUE,TRUE),1,8),"")</f>
        <v/>
      </c>
      <c r="BB718" s="9">
        <f>IF(AND((ROW()-7)&gt;=$Q$5,(ROW()-6)&lt;=$Q$3),INDEX(LINEST(OFFSET(AF718,1-$Q$5,0,$Q$5,1),OFFSET(AG718,1-$Q$5,0,$Q$5,9),TRUE,TRUE),1,7),"")</f>
        <v/>
      </c>
      <c r="BC718" s="9">
        <f>IF(AND((ROW()-7)&gt;=$Q$5,(ROW()-6)&lt;=$Q$3),INDEX(LINEST(OFFSET(AF718,1-$Q$5,0,$Q$5,1),OFFSET(AG718,1-$Q$5,0,$Q$5,9),TRUE,TRUE),1,6),"")</f>
        <v/>
      </c>
      <c r="BD718" s="9">
        <f>IF(AND((ROW()-7)&gt;=$Q$5,(ROW()-6)&lt;=$Q$3),INDEX(LINEST(OFFSET(AF718,1-$Q$5,0,$Q$5,1),OFFSET(AG718,1-$Q$5,0,$Q$5,9),TRUE,TRUE),1,5),"")</f>
        <v/>
      </c>
      <c r="BE718" s="9">
        <f>IF(AND((ROW()-7)&gt;=$Q$5,(ROW()-6)&lt;=$Q$3),INDEX(LINEST(OFFSET(AF718,1-$Q$5,0,$Q$5,1),OFFSET(AG718,1-$Q$5,0,$Q$5,9),TRUE,TRUE),1,4),"")</f>
        <v/>
      </c>
      <c r="BF718" s="9">
        <f>IF(AND((ROW()-7)&gt;=$Q$5,(ROW()-6)&lt;=$Q$3),INDEX(LINEST(OFFSET(AF718,1-$Q$5,0,$Q$5,1),OFFSET(AG718,1-$Q$5,0,$Q$5,9),TRUE,TRUE),1,3),"")</f>
        <v/>
      </c>
      <c r="BG718" s="9">
        <f>IF(AND((ROW()-7)&gt;=$Q$5,(ROW()-6)&lt;=$Q$3),INDEX(LINEST(OFFSET(AF718,1-$Q$5,0,$Q$5,1),OFFSET(AG718,1-$Q$5,0,$Q$5,9),TRUE,TRUE),1,2),"")</f>
        <v/>
      </c>
      <c r="BH718" s="9">
        <f>IF(AND((ROW()-7)&gt;=$Q$5,(ROW()-6)&lt;=$Q$3),INDEX(LINEST(OFFSET(AF718,1-$Q$5,0,$Q$5,1),OFFSET(AG718,1-$Q$5,0,$Q$5,9),TRUE,TRUE),1,1),"")</f>
        <v/>
      </c>
      <c r="BI718" s="10">
        <f>IF(AND((ROW()-7)&gt;=$Q$5,(ROW()-6)&lt;=$Q$3),INDEX(LINEST(OFFSET(AF718,1-$Q$5,0,$Q$5,1),OFFSET(AG718,1-$Q$5,0,$Q$5,9),TRUE,TRUE),3,1),"")</f>
        <v/>
      </c>
      <c r="BL718" s="9">
        <f>IF(AND((ROW()-6)&lt;=$Q$3,ISNUMBER(AY717)),AY717/$Q$4+AZ717*AG718+BA717*AH718+BB717*AI718+BC717*AJ718+BD717*AK718+BE717*AL718+BF717*AM718+BG717*AN718+BH717*AO718,"")</f>
        <v/>
      </c>
      <c r="BM718">
        <f>IF(ISNUMBER(BL718),AVERAGE(OFFSET(AF717,1-$Q$5,0,$Q$5,1)),"")</f>
        <v/>
      </c>
      <c r="BN718">
        <f>IF(ISNUMBER(BL718),(AF718-BL718)^2,"")</f>
        <v/>
      </c>
      <c r="BO718">
        <f>IF(ISNUMBER(BL718),AF718^2,"")</f>
        <v/>
      </c>
      <c r="BP718">
        <f>IF(ISNUMBER(BL718),(AF718-BM718)^2,"")</f>
        <v/>
      </c>
    </row>
    <row r="719">
      <c r="O719">
        <f>IF($R719="","",IF($Q$1="Weekly",INT(($R719-2)/7),IF($Q$1="Quarterly",YEAR($R719)*4+ROUNDUP(MONTH($R719)/3),YEAR($R719)*12+MONTH($R719))))</f>
        <v/>
      </c>
      <c r="P719">
        <f>IF($R719="","",IF($R720="",1,IF($O719&lt;&gt;$O720,1,0)))</f>
        <v/>
      </c>
      <c r="Q719">
        <f>IF($P719=1,SUM($P$7:$P719),"")</f>
        <v/>
      </c>
      <c r="R719">
        <f>IF($A719="","",IF(ISNUMBER($A719),$A719,IFERROR(DATEVALUE($A719),NA())))</f>
        <v/>
      </c>
      <c r="S719" s="7">
        <f>IFERROR(INDEX($R$7:$R$60000,MATCH(ROW()-6,$Q$7:$Q$60000,0)),"")</f>
        <v/>
      </c>
      <c r="T719">
        <f>IFERROR(INDEX($B$7:$B$60000,MATCH(ROW()-6,$Q$7:$Q$60000,0))*1,"")</f>
        <v/>
      </c>
      <c r="U719">
        <f>IFERROR(INDEX($C$7:$C$60000,MATCH(ROW()-6,$Q$7:$Q$60000,0))*1,"")</f>
        <v/>
      </c>
      <c r="V719">
        <f>IFERROR(INDEX($D$7:$D$60000,MATCH(ROW()-6,$Q$7:$Q$60000,0))*1,"")</f>
        <v/>
      </c>
      <c r="W719">
        <f>IFERROR(INDEX($E$7:$E$60000,MATCH(ROW()-6,$Q$7:$Q$60000,0))*1,"")</f>
        <v/>
      </c>
      <c r="X719">
        <f>IFERROR(INDEX($F$7:$F$60000,MATCH(ROW()-6,$Q$7:$Q$60000,0))*1,"")</f>
        <v/>
      </c>
      <c r="Y719">
        <f>IFERROR(INDEX($G$7:$G$60000,MATCH(ROW()-6,$Q$7:$Q$60000,0))*1,"")</f>
        <v/>
      </c>
      <c r="Z719">
        <f>IFERROR(INDEX($H$7:$H$60000,MATCH(ROW()-6,$Q$7:$Q$60000,0))*1,"")</f>
        <v/>
      </c>
      <c r="AA719">
        <f>IFERROR(INDEX($I$7:$I$60000,MATCH(ROW()-6,$Q$7:$Q$60000,0))*1,"")</f>
        <v/>
      </c>
      <c r="AB719">
        <f>IFERROR(INDEX($J$7:$J$60000,MATCH(ROW()-6,$Q$7:$Q$60000,0))*1,"")</f>
        <v/>
      </c>
      <c r="AC719">
        <f>IFERROR(INDEX($K$7:$K$60000,MATCH(ROW()-6,$Q$7:$Q$60000,0))*1,"")</f>
        <v/>
      </c>
      <c r="AF719" s="9">
        <f>IF(OR($S719="",$S718=""),"",IF($B$5="diff",($T719-$T718),LN($T719/$T718)))</f>
        <v/>
      </c>
      <c r="AG719" s="9">
        <f>IF(OR($S719="",$S718=""),"",IF($C$5="diff",(U719-U718),LN(U719/U718)))</f>
        <v/>
      </c>
      <c r="AH719" s="9">
        <f>IF(OR($S719="",$S718=""),"",IF($D$5="diff",(V719-V718),LN(V719/V718)))</f>
        <v/>
      </c>
      <c r="AI719" s="9">
        <f>IF(OR($S719="",$S718=""),"",IF($E$5="diff",(W719-W718),LN(W719/W718)))</f>
        <v/>
      </c>
      <c r="AJ719" s="9">
        <f>IF(OR($S719="",$S718=""),"",IF($F$5="diff",(X719-X718),LN(X719/X718)))</f>
        <v/>
      </c>
      <c r="AK719" s="9">
        <f>IF(OR($S719="",$S718=""),"",IF($G$5="diff",(Y719-Y718),LN(Y719/Y718)))</f>
        <v/>
      </c>
      <c r="AL719" s="9">
        <f>IF(OR($S719="",$S718=""),"",IF($H$5="diff",(Z719-Z718),LN(Z719/Z718)))</f>
        <v/>
      </c>
      <c r="AM719" s="9">
        <f>IF(OR($S719="",$S718=""),"",IF($I$5="diff",(AA719-AA718),LN(AA719/AA718)))</f>
        <v/>
      </c>
      <c r="AN719" s="9">
        <f>IF(OR($S719="",$S718=""),"",IF($J$5="diff",(AB719-AB718),LN(AB719/AB718)))</f>
        <v/>
      </c>
      <c r="AO719" s="9">
        <f>IF(OR($S719="",$S718=""),"",IF($K$5="diff",(AC719-AC718),LN(AC719/AC718)))</f>
        <v/>
      </c>
      <c r="AR719" s="9">
        <f>IF($AF719="","",$AU$13+$AU$4*AG719+$AU$5*AH719+$AU$6*AI719+$AU$7*AJ719+$AU$8*AK719+$AU$9*AL719+$AU$10*AM719+$AU$11*AN719+$AU$12*AO719)</f>
        <v/>
      </c>
      <c r="AY719" s="10">
        <f>IF(AND((ROW()-7)&gt;=$Q$5,(ROW()-6)&lt;=$Q$3),INDEX(LINEST(OFFSET(AF719,1-$Q$5,0,$Q$5,1),OFFSET(AG719,1-$Q$5,0,$Q$5,9),TRUE,TRUE),1,10)*$Q$4,"")</f>
        <v/>
      </c>
      <c r="AZ719" s="9">
        <f>IF(AND((ROW()-7)&gt;=$Q$5,(ROW()-6)&lt;=$Q$3),INDEX(LINEST(OFFSET(AF719,1-$Q$5,0,$Q$5,1),OFFSET(AG719,1-$Q$5,0,$Q$5,9),TRUE,TRUE),1,9),"")</f>
        <v/>
      </c>
      <c r="BA719" s="9">
        <f>IF(AND((ROW()-7)&gt;=$Q$5,(ROW()-6)&lt;=$Q$3),INDEX(LINEST(OFFSET(AF719,1-$Q$5,0,$Q$5,1),OFFSET(AG719,1-$Q$5,0,$Q$5,9),TRUE,TRUE),1,8),"")</f>
        <v/>
      </c>
      <c r="BB719" s="9">
        <f>IF(AND((ROW()-7)&gt;=$Q$5,(ROW()-6)&lt;=$Q$3),INDEX(LINEST(OFFSET(AF719,1-$Q$5,0,$Q$5,1),OFFSET(AG719,1-$Q$5,0,$Q$5,9),TRUE,TRUE),1,7),"")</f>
        <v/>
      </c>
      <c r="BC719" s="9">
        <f>IF(AND((ROW()-7)&gt;=$Q$5,(ROW()-6)&lt;=$Q$3),INDEX(LINEST(OFFSET(AF719,1-$Q$5,0,$Q$5,1),OFFSET(AG719,1-$Q$5,0,$Q$5,9),TRUE,TRUE),1,6),"")</f>
        <v/>
      </c>
      <c r="BD719" s="9">
        <f>IF(AND((ROW()-7)&gt;=$Q$5,(ROW()-6)&lt;=$Q$3),INDEX(LINEST(OFFSET(AF719,1-$Q$5,0,$Q$5,1),OFFSET(AG719,1-$Q$5,0,$Q$5,9),TRUE,TRUE),1,5),"")</f>
        <v/>
      </c>
      <c r="BE719" s="9">
        <f>IF(AND((ROW()-7)&gt;=$Q$5,(ROW()-6)&lt;=$Q$3),INDEX(LINEST(OFFSET(AF719,1-$Q$5,0,$Q$5,1),OFFSET(AG719,1-$Q$5,0,$Q$5,9),TRUE,TRUE),1,4),"")</f>
        <v/>
      </c>
      <c r="BF719" s="9">
        <f>IF(AND((ROW()-7)&gt;=$Q$5,(ROW()-6)&lt;=$Q$3),INDEX(LINEST(OFFSET(AF719,1-$Q$5,0,$Q$5,1),OFFSET(AG719,1-$Q$5,0,$Q$5,9),TRUE,TRUE),1,3),"")</f>
        <v/>
      </c>
      <c r="BG719" s="9">
        <f>IF(AND((ROW()-7)&gt;=$Q$5,(ROW()-6)&lt;=$Q$3),INDEX(LINEST(OFFSET(AF719,1-$Q$5,0,$Q$5,1),OFFSET(AG719,1-$Q$5,0,$Q$5,9),TRUE,TRUE),1,2),"")</f>
        <v/>
      </c>
      <c r="BH719" s="9">
        <f>IF(AND((ROW()-7)&gt;=$Q$5,(ROW()-6)&lt;=$Q$3),INDEX(LINEST(OFFSET(AF719,1-$Q$5,0,$Q$5,1),OFFSET(AG719,1-$Q$5,0,$Q$5,9),TRUE,TRUE),1,1),"")</f>
        <v/>
      </c>
      <c r="BI719" s="10">
        <f>IF(AND((ROW()-7)&gt;=$Q$5,(ROW()-6)&lt;=$Q$3),INDEX(LINEST(OFFSET(AF719,1-$Q$5,0,$Q$5,1),OFFSET(AG719,1-$Q$5,0,$Q$5,9),TRUE,TRUE),3,1),"")</f>
        <v/>
      </c>
      <c r="BL719" s="9">
        <f>IF(AND((ROW()-6)&lt;=$Q$3,ISNUMBER(AY718)),AY718/$Q$4+AZ718*AG719+BA718*AH719+BB718*AI719+BC718*AJ719+BD718*AK719+BE718*AL719+BF718*AM719+BG718*AN719+BH718*AO719,"")</f>
        <v/>
      </c>
      <c r="BM719">
        <f>IF(ISNUMBER(BL719),AVERAGE(OFFSET(AF718,1-$Q$5,0,$Q$5,1)),"")</f>
        <v/>
      </c>
      <c r="BN719">
        <f>IF(ISNUMBER(BL719),(AF719-BL719)^2,"")</f>
        <v/>
      </c>
      <c r="BO719">
        <f>IF(ISNUMBER(BL719),AF719^2,"")</f>
        <v/>
      </c>
      <c r="BP719">
        <f>IF(ISNUMBER(BL719),(AF719-BM719)^2,"")</f>
        <v/>
      </c>
    </row>
    <row r="720">
      <c r="O720">
        <f>IF($R720="","",IF($Q$1="Weekly",INT(($R720-2)/7),IF($Q$1="Quarterly",YEAR($R720)*4+ROUNDUP(MONTH($R720)/3),YEAR($R720)*12+MONTH($R720))))</f>
        <v/>
      </c>
      <c r="P720">
        <f>IF($R720="","",IF($R721="",1,IF($O720&lt;&gt;$O721,1,0)))</f>
        <v/>
      </c>
      <c r="Q720">
        <f>IF($P720=1,SUM($P$7:$P720),"")</f>
        <v/>
      </c>
      <c r="R720">
        <f>IF($A720="","",IF(ISNUMBER($A720),$A720,IFERROR(DATEVALUE($A720),NA())))</f>
        <v/>
      </c>
      <c r="S720" s="7">
        <f>IFERROR(INDEX($R$7:$R$60000,MATCH(ROW()-6,$Q$7:$Q$60000,0)),"")</f>
        <v/>
      </c>
      <c r="T720">
        <f>IFERROR(INDEX($B$7:$B$60000,MATCH(ROW()-6,$Q$7:$Q$60000,0))*1,"")</f>
        <v/>
      </c>
      <c r="U720">
        <f>IFERROR(INDEX($C$7:$C$60000,MATCH(ROW()-6,$Q$7:$Q$60000,0))*1,"")</f>
        <v/>
      </c>
      <c r="V720">
        <f>IFERROR(INDEX($D$7:$D$60000,MATCH(ROW()-6,$Q$7:$Q$60000,0))*1,"")</f>
        <v/>
      </c>
      <c r="W720">
        <f>IFERROR(INDEX($E$7:$E$60000,MATCH(ROW()-6,$Q$7:$Q$60000,0))*1,"")</f>
        <v/>
      </c>
      <c r="X720">
        <f>IFERROR(INDEX($F$7:$F$60000,MATCH(ROW()-6,$Q$7:$Q$60000,0))*1,"")</f>
        <v/>
      </c>
      <c r="Y720">
        <f>IFERROR(INDEX($G$7:$G$60000,MATCH(ROW()-6,$Q$7:$Q$60000,0))*1,"")</f>
        <v/>
      </c>
      <c r="Z720">
        <f>IFERROR(INDEX($H$7:$H$60000,MATCH(ROW()-6,$Q$7:$Q$60000,0))*1,"")</f>
        <v/>
      </c>
      <c r="AA720">
        <f>IFERROR(INDEX($I$7:$I$60000,MATCH(ROW()-6,$Q$7:$Q$60000,0))*1,"")</f>
        <v/>
      </c>
      <c r="AB720">
        <f>IFERROR(INDEX($J$7:$J$60000,MATCH(ROW()-6,$Q$7:$Q$60000,0))*1,"")</f>
        <v/>
      </c>
      <c r="AC720">
        <f>IFERROR(INDEX($K$7:$K$60000,MATCH(ROW()-6,$Q$7:$Q$60000,0))*1,"")</f>
        <v/>
      </c>
      <c r="AF720" s="9">
        <f>IF(OR($S720="",$S719=""),"",IF($B$5="diff",($T720-$T719),LN($T720/$T719)))</f>
        <v/>
      </c>
      <c r="AG720" s="9">
        <f>IF(OR($S720="",$S719=""),"",IF($C$5="diff",(U720-U719),LN(U720/U719)))</f>
        <v/>
      </c>
      <c r="AH720" s="9">
        <f>IF(OR($S720="",$S719=""),"",IF($D$5="diff",(V720-V719),LN(V720/V719)))</f>
        <v/>
      </c>
      <c r="AI720" s="9">
        <f>IF(OR($S720="",$S719=""),"",IF($E$5="diff",(W720-W719),LN(W720/W719)))</f>
        <v/>
      </c>
      <c r="AJ720" s="9">
        <f>IF(OR($S720="",$S719=""),"",IF($F$5="diff",(X720-X719),LN(X720/X719)))</f>
        <v/>
      </c>
      <c r="AK720" s="9">
        <f>IF(OR($S720="",$S719=""),"",IF($G$5="diff",(Y720-Y719),LN(Y720/Y719)))</f>
        <v/>
      </c>
      <c r="AL720" s="9">
        <f>IF(OR($S720="",$S719=""),"",IF($H$5="diff",(Z720-Z719),LN(Z720/Z719)))</f>
        <v/>
      </c>
      <c r="AM720" s="9">
        <f>IF(OR($S720="",$S719=""),"",IF($I$5="diff",(AA720-AA719),LN(AA720/AA719)))</f>
        <v/>
      </c>
      <c r="AN720" s="9">
        <f>IF(OR($S720="",$S719=""),"",IF($J$5="diff",(AB720-AB719),LN(AB720/AB719)))</f>
        <v/>
      </c>
      <c r="AO720" s="9">
        <f>IF(OR($S720="",$S719=""),"",IF($K$5="diff",(AC720-AC719),LN(AC720/AC719)))</f>
        <v/>
      </c>
      <c r="AR720" s="9">
        <f>IF($AF720="","",$AU$13+$AU$4*AG720+$AU$5*AH720+$AU$6*AI720+$AU$7*AJ720+$AU$8*AK720+$AU$9*AL720+$AU$10*AM720+$AU$11*AN720+$AU$12*AO720)</f>
        <v/>
      </c>
      <c r="AY720" s="10">
        <f>IF(AND((ROW()-7)&gt;=$Q$5,(ROW()-6)&lt;=$Q$3),INDEX(LINEST(OFFSET(AF720,1-$Q$5,0,$Q$5,1),OFFSET(AG720,1-$Q$5,0,$Q$5,9),TRUE,TRUE),1,10)*$Q$4,"")</f>
        <v/>
      </c>
      <c r="AZ720" s="9">
        <f>IF(AND((ROW()-7)&gt;=$Q$5,(ROW()-6)&lt;=$Q$3),INDEX(LINEST(OFFSET(AF720,1-$Q$5,0,$Q$5,1),OFFSET(AG720,1-$Q$5,0,$Q$5,9),TRUE,TRUE),1,9),"")</f>
        <v/>
      </c>
      <c r="BA720" s="9">
        <f>IF(AND((ROW()-7)&gt;=$Q$5,(ROW()-6)&lt;=$Q$3),INDEX(LINEST(OFFSET(AF720,1-$Q$5,0,$Q$5,1),OFFSET(AG720,1-$Q$5,0,$Q$5,9),TRUE,TRUE),1,8),"")</f>
        <v/>
      </c>
      <c r="BB720" s="9">
        <f>IF(AND((ROW()-7)&gt;=$Q$5,(ROW()-6)&lt;=$Q$3),INDEX(LINEST(OFFSET(AF720,1-$Q$5,0,$Q$5,1),OFFSET(AG720,1-$Q$5,0,$Q$5,9),TRUE,TRUE),1,7),"")</f>
        <v/>
      </c>
      <c r="BC720" s="9">
        <f>IF(AND((ROW()-7)&gt;=$Q$5,(ROW()-6)&lt;=$Q$3),INDEX(LINEST(OFFSET(AF720,1-$Q$5,0,$Q$5,1),OFFSET(AG720,1-$Q$5,0,$Q$5,9),TRUE,TRUE),1,6),"")</f>
        <v/>
      </c>
      <c r="BD720" s="9">
        <f>IF(AND((ROW()-7)&gt;=$Q$5,(ROW()-6)&lt;=$Q$3),INDEX(LINEST(OFFSET(AF720,1-$Q$5,0,$Q$5,1),OFFSET(AG720,1-$Q$5,0,$Q$5,9),TRUE,TRUE),1,5),"")</f>
        <v/>
      </c>
      <c r="BE720" s="9">
        <f>IF(AND((ROW()-7)&gt;=$Q$5,(ROW()-6)&lt;=$Q$3),INDEX(LINEST(OFFSET(AF720,1-$Q$5,0,$Q$5,1),OFFSET(AG720,1-$Q$5,0,$Q$5,9),TRUE,TRUE),1,4),"")</f>
        <v/>
      </c>
      <c r="BF720" s="9">
        <f>IF(AND((ROW()-7)&gt;=$Q$5,(ROW()-6)&lt;=$Q$3),INDEX(LINEST(OFFSET(AF720,1-$Q$5,0,$Q$5,1),OFFSET(AG720,1-$Q$5,0,$Q$5,9),TRUE,TRUE),1,3),"")</f>
        <v/>
      </c>
      <c r="BG720" s="9">
        <f>IF(AND((ROW()-7)&gt;=$Q$5,(ROW()-6)&lt;=$Q$3),INDEX(LINEST(OFFSET(AF720,1-$Q$5,0,$Q$5,1),OFFSET(AG720,1-$Q$5,0,$Q$5,9),TRUE,TRUE),1,2),"")</f>
        <v/>
      </c>
      <c r="BH720" s="9">
        <f>IF(AND((ROW()-7)&gt;=$Q$5,(ROW()-6)&lt;=$Q$3),INDEX(LINEST(OFFSET(AF720,1-$Q$5,0,$Q$5,1),OFFSET(AG720,1-$Q$5,0,$Q$5,9),TRUE,TRUE),1,1),"")</f>
        <v/>
      </c>
      <c r="BI720" s="10">
        <f>IF(AND((ROW()-7)&gt;=$Q$5,(ROW()-6)&lt;=$Q$3),INDEX(LINEST(OFFSET(AF720,1-$Q$5,0,$Q$5,1),OFFSET(AG720,1-$Q$5,0,$Q$5,9),TRUE,TRUE),3,1),"")</f>
        <v/>
      </c>
      <c r="BL720" s="9">
        <f>IF(AND((ROW()-6)&lt;=$Q$3,ISNUMBER(AY719)),AY719/$Q$4+AZ719*AG720+BA719*AH720+BB719*AI720+BC719*AJ720+BD719*AK720+BE719*AL720+BF719*AM720+BG719*AN720+BH719*AO720,"")</f>
        <v/>
      </c>
      <c r="BM720">
        <f>IF(ISNUMBER(BL720),AVERAGE(OFFSET(AF719,1-$Q$5,0,$Q$5,1)),"")</f>
        <v/>
      </c>
      <c r="BN720">
        <f>IF(ISNUMBER(BL720),(AF720-BL720)^2,"")</f>
        <v/>
      </c>
      <c r="BO720">
        <f>IF(ISNUMBER(BL720),AF720^2,"")</f>
        <v/>
      </c>
      <c r="BP720">
        <f>IF(ISNUMBER(BL720),(AF720-BM720)^2,"")</f>
        <v/>
      </c>
    </row>
    <row r="721">
      <c r="O721">
        <f>IF($R721="","",IF($Q$1="Weekly",INT(($R721-2)/7),IF($Q$1="Quarterly",YEAR($R721)*4+ROUNDUP(MONTH($R721)/3),YEAR($R721)*12+MONTH($R721))))</f>
        <v/>
      </c>
      <c r="P721">
        <f>IF($R721="","",IF($R722="",1,IF($O721&lt;&gt;$O722,1,0)))</f>
        <v/>
      </c>
      <c r="Q721">
        <f>IF($P721=1,SUM($P$7:$P721),"")</f>
        <v/>
      </c>
      <c r="R721">
        <f>IF($A721="","",IF(ISNUMBER($A721),$A721,IFERROR(DATEVALUE($A721),NA())))</f>
        <v/>
      </c>
      <c r="S721" s="7">
        <f>IFERROR(INDEX($R$7:$R$60000,MATCH(ROW()-6,$Q$7:$Q$60000,0)),"")</f>
        <v/>
      </c>
      <c r="T721">
        <f>IFERROR(INDEX($B$7:$B$60000,MATCH(ROW()-6,$Q$7:$Q$60000,0))*1,"")</f>
        <v/>
      </c>
      <c r="U721">
        <f>IFERROR(INDEX($C$7:$C$60000,MATCH(ROW()-6,$Q$7:$Q$60000,0))*1,"")</f>
        <v/>
      </c>
      <c r="V721">
        <f>IFERROR(INDEX($D$7:$D$60000,MATCH(ROW()-6,$Q$7:$Q$60000,0))*1,"")</f>
        <v/>
      </c>
      <c r="W721">
        <f>IFERROR(INDEX($E$7:$E$60000,MATCH(ROW()-6,$Q$7:$Q$60000,0))*1,"")</f>
        <v/>
      </c>
      <c r="X721">
        <f>IFERROR(INDEX($F$7:$F$60000,MATCH(ROW()-6,$Q$7:$Q$60000,0))*1,"")</f>
        <v/>
      </c>
      <c r="Y721">
        <f>IFERROR(INDEX($G$7:$G$60000,MATCH(ROW()-6,$Q$7:$Q$60000,0))*1,"")</f>
        <v/>
      </c>
      <c r="Z721">
        <f>IFERROR(INDEX($H$7:$H$60000,MATCH(ROW()-6,$Q$7:$Q$60000,0))*1,"")</f>
        <v/>
      </c>
      <c r="AA721">
        <f>IFERROR(INDEX($I$7:$I$60000,MATCH(ROW()-6,$Q$7:$Q$60000,0))*1,"")</f>
        <v/>
      </c>
      <c r="AB721">
        <f>IFERROR(INDEX($J$7:$J$60000,MATCH(ROW()-6,$Q$7:$Q$60000,0))*1,"")</f>
        <v/>
      </c>
      <c r="AC721">
        <f>IFERROR(INDEX($K$7:$K$60000,MATCH(ROW()-6,$Q$7:$Q$60000,0))*1,"")</f>
        <v/>
      </c>
      <c r="AF721" s="9">
        <f>IF(OR($S721="",$S720=""),"",IF($B$5="diff",($T721-$T720),LN($T721/$T720)))</f>
        <v/>
      </c>
      <c r="AG721" s="9">
        <f>IF(OR($S721="",$S720=""),"",IF($C$5="diff",(U721-U720),LN(U721/U720)))</f>
        <v/>
      </c>
      <c r="AH721" s="9">
        <f>IF(OR($S721="",$S720=""),"",IF($D$5="diff",(V721-V720),LN(V721/V720)))</f>
        <v/>
      </c>
      <c r="AI721" s="9">
        <f>IF(OR($S721="",$S720=""),"",IF($E$5="diff",(W721-W720),LN(W721/W720)))</f>
        <v/>
      </c>
      <c r="AJ721" s="9">
        <f>IF(OR($S721="",$S720=""),"",IF($F$5="diff",(X721-X720),LN(X721/X720)))</f>
        <v/>
      </c>
      <c r="AK721" s="9">
        <f>IF(OR($S721="",$S720=""),"",IF($G$5="diff",(Y721-Y720),LN(Y721/Y720)))</f>
        <v/>
      </c>
      <c r="AL721" s="9">
        <f>IF(OR($S721="",$S720=""),"",IF($H$5="diff",(Z721-Z720),LN(Z721/Z720)))</f>
        <v/>
      </c>
      <c r="AM721" s="9">
        <f>IF(OR($S721="",$S720=""),"",IF($I$5="diff",(AA721-AA720),LN(AA721/AA720)))</f>
        <v/>
      </c>
      <c r="AN721" s="9">
        <f>IF(OR($S721="",$S720=""),"",IF($J$5="diff",(AB721-AB720),LN(AB721/AB720)))</f>
        <v/>
      </c>
      <c r="AO721" s="9">
        <f>IF(OR($S721="",$S720=""),"",IF($K$5="diff",(AC721-AC720),LN(AC721/AC720)))</f>
        <v/>
      </c>
      <c r="AR721" s="9">
        <f>IF($AF721="","",$AU$13+$AU$4*AG721+$AU$5*AH721+$AU$6*AI721+$AU$7*AJ721+$AU$8*AK721+$AU$9*AL721+$AU$10*AM721+$AU$11*AN721+$AU$12*AO721)</f>
        <v/>
      </c>
      <c r="AY721" s="10">
        <f>IF(AND((ROW()-7)&gt;=$Q$5,(ROW()-6)&lt;=$Q$3),INDEX(LINEST(OFFSET(AF721,1-$Q$5,0,$Q$5,1),OFFSET(AG721,1-$Q$5,0,$Q$5,9),TRUE,TRUE),1,10)*$Q$4,"")</f>
        <v/>
      </c>
      <c r="AZ721" s="9">
        <f>IF(AND((ROW()-7)&gt;=$Q$5,(ROW()-6)&lt;=$Q$3),INDEX(LINEST(OFFSET(AF721,1-$Q$5,0,$Q$5,1),OFFSET(AG721,1-$Q$5,0,$Q$5,9),TRUE,TRUE),1,9),"")</f>
        <v/>
      </c>
      <c r="BA721" s="9">
        <f>IF(AND((ROW()-7)&gt;=$Q$5,(ROW()-6)&lt;=$Q$3),INDEX(LINEST(OFFSET(AF721,1-$Q$5,0,$Q$5,1),OFFSET(AG721,1-$Q$5,0,$Q$5,9),TRUE,TRUE),1,8),"")</f>
        <v/>
      </c>
      <c r="BB721" s="9">
        <f>IF(AND((ROW()-7)&gt;=$Q$5,(ROW()-6)&lt;=$Q$3),INDEX(LINEST(OFFSET(AF721,1-$Q$5,0,$Q$5,1),OFFSET(AG721,1-$Q$5,0,$Q$5,9),TRUE,TRUE),1,7),"")</f>
        <v/>
      </c>
      <c r="BC721" s="9">
        <f>IF(AND((ROW()-7)&gt;=$Q$5,(ROW()-6)&lt;=$Q$3),INDEX(LINEST(OFFSET(AF721,1-$Q$5,0,$Q$5,1),OFFSET(AG721,1-$Q$5,0,$Q$5,9),TRUE,TRUE),1,6),"")</f>
        <v/>
      </c>
      <c r="BD721" s="9">
        <f>IF(AND((ROW()-7)&gt;=$Q$5,(ROW()-6)&lt;=$Q$3),INDEX(LINEST(OFFSET(AF721,1-$Q$5,0,$Q$5,1),OFFSET(AG721,1-$Q$5,0,$Q$5,9),TRUE,TRUE),1,5),"")</f>
        <v/>
      </c>
      <c r="BE721" s="9">
        <f>IF(AND((ROW()-7)&gt;=$Q$5,(ROW()-6)&lt;=$Q$3),INDEX(LINEST(OFFSET(AF721,1-$Q$5,0,$Q$5,1),OFFSET(AG721,1-$Q$5,0,$Q$5,9),TRUE,TRUE),1,4),"")</f>
        <v/>
      </c>
      <c r="BF721" s="9">
        <f>IF(AND((ROW()-7)&gt;=$Q$5,(ROW()-6)&lt;=$Q$3),INDEX(LINEST(OFFSET(AF721,1-$Q$5,0,$Q$5,1),OFFSET(AG721,1-$Q$5,0,$Q$5,9),TRUE,TRUE),1,3),"")</f>
        <v/>
      </c>
      <c r="BG721" s="9">
        <f>IF(AND((ROW()-7)&gt;=$Q$5,(ROW()-6)&lt;=$Q$3),INDEX(LINEST(OFFSET(AF721,1-$Q$5,0,$Q$5,1),OFFSET(AG721,1-$Q$5,0,$Q$5,9),TRUE,TRUE),1,2),"")</f>
        <v/>
      </c>
      <c r="BH721" s="9">
        <f>IF(AND((ROW()-7)&gt;=$Q$5,(ROW()-6)&lt;=$Q$3),INDEX(LINEST(OFFSET(AF721,1-$Q$5,0,$Q$5,1),OFFSET(AG721,1-$Q$5,0,$Q$5,9),TRUE,TRUE),1,1),"")</f>
        <v/>
      </c>
      <c r="BI721" s="10">
        <f>IF(AND((ROW()-7)&gt;=$Q$5,(ROW()-6)&lt;=$Q$3),INDEX(LINEST(OFFSET(AF721,1-$Q$5,0,$Q$5,1),OFFSET(AG721,1-$Q$5,0,$Q$5,9),TRUE,TRUE),3,1),"")</f>
        <v/>
      </c>
      <c r="BL721" s="9">
        <f>IF(AND((ROW()-6)&lt;=$Q$3,ISNUMBER(AY720)),AY720/$Q$4+AZ720*AG721+BA720*AH721+BB720*AI721+BC720*AJ721+BD720*AK721+BE720*AL721+BF720*AM721+BG720*AN721+BH720*AO721,"")</f>
        <v/>
      </c>
      <c r="BM721">
        <f>IF(ISNUMBER(BL721),AVERAGE(OFFSET(AF720,1-$Q$5,0,$Q$5,1)),"")</f>
        <v/>
      </c>
      <c r="BN721">
        <f>IF(ISNUMBER(BL721),(AF721-BL721)^2,"")</f>
        <v/>
      </c>
      <c r="BO721">
        <f>IF(ISNUMBER(BL721),AF721^2,"")</f>
        <v/>
      </c>
      <c r="BP721">
        <f>IF(ISNUMBER(BL721),(AF721-BM721)^2,"")</f>
        <v/>
      </c>
    </row>
    <row r="722">
      <c r="O722">
        <f>IF($R722="","",IF($Q$1="Weekly",INT(($R722-2)/7),IF($Q$1="Quarterly",YEAR($R722)*4+ROUNDUP(MONTH($R722)/3),YEAR($R722)*12+MONTH($R722))))</f>
        <v/>
      </c>
      <c r="P722">
        <f>IF($R722="","",IF($R723="",1,IF($O722&lt;&gt;$O723,1,0)))</f>
        <v/>
      </c>
      <c r="Q722">
        <f>IF($P722=1,SUM($P$7:$P722),"")</f>
        <v/>
      </c>
      <c r="R722">
        <f>IF($A722="","",IF(ISNUMBER($A722),$A722,IFERROR(DATEVALUE($A722),NA())))</f>
        <v/>
      </c>
      <c r="S722" s="7">
        <f>IFERROR(INDEX($R$7:$R$60000,MATCH(ROW()-6,$Q$7:$Q$60000,0)),"")</f>
        <v/>
      </c>
      <c r="T722">
        <f>IFERROR(INDEX($B$7:$B$60000,MATCH(ROW()-6,$Q$7:$Q$60000,0))*1,"")</f>
        <v/>
      </c>
      <c r="U722">
        <f>IFERROR(INDEX($C$7:$C$60000,MATCH(ROW()-6,$Q$7:$Q$60000,0))*1,"")</f>
        <v/>
      </c>
      <c r="V722">
        <f>IFERROR(INDEX($D$7:$D$60000,MATCH(ROW()-6,$Q$7:$Q$60000,0))*1,"")</f>
        <v/>
      </c>
      <c r="W722">
        <f>IFERROR(INDEX($E$7:$E$60000,MATCH(ROW()-6,$Q$7:$Q$60000,0))*1,"")</f>
        <v/>
      </c>
      <c r="X722">
        <f>IFERROR(INDEX($F$7:$F$60000,MATCH(ROW()-6,$Q$7:$Q$60000,0))*1,"")</f>
        <v/>
      </c>
      <c r="Y722">
        <f>IFERROR(INDEX($G$7:$G$60000,MATCH(ROW()-6,$Q$7:$Q$60000,0))*1,"")</f>
        <v/>
      </c>
      <c r="Z722">
        <f>IFERROR(INDEX($H$7:$H$60000,MATCH(ROW()-6,$Q$7:$Q$60000,0))*1,"")</f>
        <v/>
      </c>
      <c r="AA722">
        <f>IFERROR(INDEX($I$7:$I$60000,MATCH(ROW()-6,$Q$7:$Q$60000,0))*1,"")</f>
        <v/>
      </c>
      <c r="AB722">
        <f>IFERROR(INDEX($J$7:$J$60000,MATCH(ROW()-6,$Q$7:$Q$60000,0))*1,"")</f>
        <v/>
      </c>
      <c r="AC722">
        <f>IFERROR(INDEX($K$7:$K$60000,MATCH(ROW()-6,$Q$7:$Q$60000,0))*1,"")</f>
        <v/>
      </c>
      <c r="AF722" s="9">
        <f>IF(OR($S722="",$S721=""),"",IF($B$5="diff",($T722-$T721),LN($T722/$T721)))</f>
        <v/>
      </c>
      <c r="AG722" s="9">
        <f>IF(OR($S722="",$S721=""),"",IF($C$5="diff",(U722-U721),LN(U722/U721)))</f>
        <v/>
      </c>
      <c r="AH722" s="9">
        <f>IF(OR($S722="",$S721=""),"",IF($D$5="diff",(V722-V721),LN(V722/V721)))</f>
        <v/>
      </c>
      <c r="AI722" s="9">
        <f>IF(OR($S722="",$S721=""),"",IF($E$5="diff",(W722-W721),LN(W722/W721)))</f>
        <v/>
      </c>
      <c r="AJ722" s="9">
        <f>IF(OR($S722="",$S721=""),"",IF($F$5="diff",(X722-X721),LN(X722/X721)))</f>
        <v/>
      </c>
      <c r="AK722" s="9">
        <f>IF(OR($S722="",$S721=""),"",IF($G$5="diff",(Y722-Y721),LN(Y722/Y721)))</f>
        <v/>
      </c>
      <c r="AL722" s="9">
        <f>IF(OR($S722="",$S721=""),"",IF($H$5="diff",(Z722-Z721),LN(Z722/Z721)))</f>
        <v/>
      </c>
      <c r="AM722" s="9">
        <f>IF(OR($S722="",$S721=""),"",IF($I$5="diff",(AA722-AA721),LN(AA722/AA721)))</f>
        <v/>
      </c>
      <c r="AN722" s="9">
        <f>IF(OR($S722="",$S721=""),"",IF($J$5="diff",(AB722-AB721),LN(AB722/AB721)))</f>
        <v/>
      </c>
      <c r="AO722" s="9">
        <f>IF(OR($S722="",$S721=""),"",IF($K$5="diff",(AC722-AC721),LN(AC722/AC721)))</f>
        <v/>
      </c>
      <c r="AR722" s="9">
        <f>IF($AF722="","",$AU$13+$AU$4*AG722+$AU$5*AH722+$AU$6*AI722+$AU$7*AJ722+$AU$8*AK722+$AU$9*AL722+$AU$10*AM722+$AU$11*AN722+$AU$12*AO722)</f>
        <v/>
      </c>
      <c r="AY722" s="10">
        <f>IF(AND((ROW()-7)&gt;=$Q$5,(ROW()-6)&lt;=$Q$3),INDEX(LINEST(OFFSET(AF722,1-$Q$5,0,$Q$5,1),OFFSET(AG722,1-$Q$5,0,$Q$5,9),TRUE,TRUE),1,10)*$Q$4,"")</f>
        <v/>
      </c>
      <c r="AZ722" s="9">
        <f>IF(AND((ROW()-7)&gt;=$Q$5,(ROW()-6)&lt;=$Q$3),INDEX(LINEST(OFFSET(AF722,1-$Q$5,0,$Q$5,1),OFFSET(AG722,1-$Q$5,0,$Q$5,9),TRUE,TRUE),1,9),"")</f>
        <v/>
      </c>
      <c r="BA722" s="9">
        <f>IF(AND((ROW()-7)&gt;=$Q$5,(ROW()-6)&lt;=$Q$3),INDEX(LINEST(OFFSET(AF722,1-$Q$5,0,$Q$5,1),OFFSET(AG722,1-$Q$5,0,$Q$5,9),TRUE,TRUE),1,8),"")</f>
        <v/>
      </c>
      <c r="BB722" s="9">
        <f>IF(AND((ROW()-7)&gt;=$Q$5,(ROW()-6)&lt;=$Q$3),INDEX(LINEST(OFFSET(AF722,1-$Q$5,0,$Q$5,1),OFFSET(AG722,1-$Q$5,0,$Q$5,9),TRUE,TRUE),1,7),"")</f>
        <v/>
      </c>
      <c r="BC722" s="9">
        <f>IF(AND((ROW()-7)&gt;=$Q$5,(ROW()-6)&lt;=$Q$3),INDEX(LINEST(OFFSET(AF722,1-$Q$5,0,$Q$5,1),OFFSET(AG722,1-$Q$5,0,$Q$5,9),TRUE,TRUE),1,6),"")</f>
        <v/>
      </c>
      <c r="BD722" s="9">
        <f>IF(AND((ROW()-7)&gt;=$Q$5,(ROW()-6)&lt;=$Q$3),INDEX(LINEST(OFFSET(AF722,1-$Q$5,0,$Q$5,1),OFFSET(AG722,1-$Q$5,0,$Q$5,9),TRUE,TRUE),1,5),"")</f>
        <v/>
      </c>
      <c r="BE722" s="9">
        <f>IF(AND((ROW()-7)&gt;=$Q$5,(ROW()-6)&lt;=$Q$3),INDEX(LINEST(OFFSET(AF722,1-$Q$5,0,$Q$5,1),OFFSET(AG722,1-$Q$5,0,$Q$5,9),TRUE,TRUE),1,4),"")</f>
        <v/>
      </c>
      <c r="BF722" s="9">
        <f>IF(AND((ROW()-7)&gt;=$Q$5,(ROW()-6)&lt;=$Q$3),INDEX(LINEST(OFFSET(AF722,1-$Q$5,0,$Q$5,1),OFFSET(AG722,1-$Q$5,0,$Q$5,9),TRUE,TRUE),1,3),"")</f>
        <v/>
      </c>
      <c r="BG722" s="9">
        <f>IF(AND((ROW()-7)&gt;=$Q$5,(ROW()-6)&lt;=$Q$3),INDEX(LINEST(OFFSET(AF722,1-$Q$5,0,$Q$5,1),OFFSET(AG722,1-$Q$5,0,$Q$5,9),TRUE,TRUE),1,2),"")</f>
        <v/>
      </c>
      <c r="BH722" s="9">
        <f>IF(AND((ROW()-7)&gt;=$Q$5,(ROW()-6)&lt;=$Q$3),INDEX(LINEST(OFFSET(AF722,1-$Q$5,0,$Q$5,1),OFFSET(AG722,1-$Q$5,0,$Q$5,9),TRUE,TRUE),1,1),"")</f>
        <v/>
      </c>
      <c r="BI722" s="10">
        <f>IF(AND((ROW()-7)&gt;=$Q$5,(ROW()-6)&lt;=$Q$3),INDEX(LINEST(OFFSET(AF722,1-$Q$5,0,$Q$5,1),OFFSET(AG722,1-$Q$5,0,$Q$5,9),TRUE,TRUE),3,1),"")</f>
        <v/>
      </c>
      <c r="BL722" s="9">
        <f>IF(AND((ROW()-6)&lt;=$Q$3,ISNUMBER(AY721)),AY721/$Q$4+AZ721*AG722+BA721*AH722+BB721*AI722+BC721*AJ722+BD721*AK722+BE721*AL722+BF721*AM722+BG721*AN722+BH721*AO722,"")</f>
        <v/>
      </c>
      <c r="BM722">
        <f>IF(ISNUMBER(BL722),AVERAGE(OFFSET(AF721,1-$Q$5,0,$Q$5,1)),"")</f>
        <v/>
      </c>
      <c r="BN722">
        <f>IF(ISNUMBER(BL722),(AF722-BL722)^2,"")</f>
        <v/>
      </c>
      <c r="BO722">
        <f>IF(ISNUMBER(BL722),AF722^2,"")</f>
        <v/>
      </c>
      <c r="BP722">
        <f>IF(ISNUMBER(BL722),(AF722-BM722)^2,"")</f>
        <v/>
      </c>
    </row>
    <row r="723">
      <c r="O723">
        <f>IF($R723="","",IF($Q$1="Weekly",INT(($R723-2)/7),IF($Q$1="Quarterly",YEAR($R723)*4+ROUNDUP(MONTH($R723)/3),YEAR($R723)*12+MONTH($R723))))</f>
        <v/>
      </c>
      <c r="P723">
        <f>IF($R723="","",IF($R724="",1,IF($O723&lt;&gt;$O724,1,0)))</f>
        <v/>
      </c>
      <c r="Q723">
        <f>IF($P723=1,SUM($P$7:$P723),"")</f>
        <v/>
      </c>
      <c r="R723">
        <f>IF($A723="","",IF(ISNUMBER($A723),$A723,IFERROR(DATEVALUE($A723),NA())))</f>
        <v/>
      </c>
      <c r="S723" s="7">
        <f>IFERROR(INDEX($R$7:$R$60000,MATCH(ROW()-6,$Q$7:$Q$60000,0)),"")</f>
        <v/>
      </c>
      <c r="T723">
        <f>IFERROR(INDEX($B$7:$B$60000,MATCH(ROW()-6,$Q$7:$Q$60000,0))*1,"")</f>
        <v/>
      </c>
      <c r="U723">
        <f>IFERROR(INDEX($C$7:$C$60000,MATCH(ROW()-6,$Q$7:$Q$60000,0))*1,"")</f>
        <v/>
      </c>
      <c r="V723">
        <f>IFERROR(INDEX($D$7:$D$60000,MATCH(ROW()-6,$Q$7:$Q$60000,0))*1,"")</f>
        <v/>
      </c>
      <c r="W723">
        <f>IFERROR(INDEX($E$7:$E$60000,MATCH(ROW()-6,$Q$7:$Q$60000,0))*1,"")</f>
        <v/>
      </c>
      <c r="X723">
        <f>IFERROR(INDEX($F$7:$F$60000,MATCH(ROW()-6,$Q$7:$Q$60000,0))*1,"")</f>
        <v/>
      </c>
      <c r="Y723">
        <f>IFERROR(INDEX($G$7:$G$60000,MATCH(ROW()-6,$Q$7:$Q$60000,0))*1,"")</f>
        <v/>
      </c>
      <c r="Z723">
        <f>IFERROR(INDEX($H$7:$H$60000,MATCH(ROW()-6,$Q$7:$Q$60000,0))*1,"")</f>
        <v/>
      </c>
      <c r="AA723">
        <f>IFERROR(INDEX($I$7:$I$60000,MATCH(ROW()-6,$Q$7:$Q$60000,0))*1,"")</f>
        <v/>
      </c>
      <c r="AB723">
        <f>IFERROR(INDEX($J$7:$J$60000,MATCH(ROW()-6,$Q$7:$Q$60000,0))*1,"")</f>
        <v/>
      </c>
      <c r="AC723">
        <f>IFERROR(INDEX($K$7:$K$60000,MATCH(ROW()-6,$Q$7:$Q$60000,0))*1,"")</f>
        <v/>
      </c>
      <c r="AF723" s="9">
        <f>IF(OR($S723="",$S722=""),"",IF($B$5="diff",($T723-$T722),LN($T723/$T722)))</f>
        <v/>
      </c>
      <c r="AG723" s="9">
        <f>IF(OR($S723="",$S722=""),"",IF($C$5="diff",(U723-U722),LN(U723/U722)))</f>
        <v/>
      </c>
      <c r="AH723" s="9">
        <f>IF(OR($S723="",$S722=""),"",IF($D$5="diff",(V723-V722),LN(V723/V722)))</f>
        <v/>
      </c>
      <c r="AI723" s="9">
        <f>IF(OR($S723="",$S722=""),"",IF($E$5="diff",(W723-W722),LN(W723/W722)))</f>
        <v/>
      </c>
      <c r="AJ723" s="9">
        <f>IF(OR($S723="",$S722=""),"",IF($F$5="diff",(X723-X722),LN(X723/X722)))</f>
        <v/>
      </c>
      <c r="AK723" s="9">
        <f>IF(OR($S723="",$S722=""),"",IF($G$5="diff",(Y723-Y722),LN(Y723/Y722)))</f>
        <v/>
      </c>
      <c r="AL723" s="9">
        <f>IF(OR($S723="",$S722=""),"",IF($H$5="diff",(Z723-Z722),LN(Z723/Z722)))</f>
        <v/>
      </c>
      <c r="AM723" s="9">
        <f>IF(OR($S723="",$S722=""),"",IF($I$5="diff",(AA723-AA722),LN(AA723/AA722)))</f>
        <v/>
      </c>
      <c r="AN723" s="9">
        <f>IF(OR($S723="",$S722=""),"",IF($J$5="diff",(AB723-AB722),LN(AB723/AB722)))</f>
        <v/>
      </c>
      <c r="AO723" s="9">
        <f>IF(OR($S723="",$S722=""),"",IF($K$5="diff",(AC723-AC722),LN(AC723/AC722)))</f>
        <v/>
      </c>
      <c r="AR723" s="9">
        <f>IF($AF723="","",$AU$13+$AU$4*AG723+$AU$5*AH723+$AU$6*AI723+$AU$7*AJ723+$AU$8*AK723+$AU$9*AL723+$AU$10*AM723+$AU$11*AN723+$AU$12*AO723)</f>
        <v/>
      </c>
      <c r="AY723" s="10">
        <f>IF(AND((ROW()-7)&gt;=$Q$5,(ROW()-6)&lt;=$Q$3),INDEX(LINEST(OFFSET(AF723,1-$Q$5,0,$Q$5,1),OFFSET(AG723,1-$Q$5,0,$Q$5,9),TRUE,TRUE),1,10)*$Q$4,"")</f>
        <v/>
      </c>
      <c r="AZ723" s="9">
        <f>IF(AND((ROW()-7)&gt;=$Q$5,(ROW()-6)&lt;=$Q$3),INDEX(LINEST(OFFSET(AF723,1-$Q$5,0,$Q$5,1),OFFSET(AG723,1-$Q$5,0,$Q$5,9),TRUE,TRUE),1,9),"")</f>
        <v/>
      </c>
      <c r="BA723" s="9">
        <f>IF(AND((ROW()-7)&gt;=$Q$5,(ROW()-6)&lt;=$Q$3),INDEX(LINEST(OFFSET(AF723,1-$Q$5,0,$Q$5,1),OFFSET(AG723,1-$Q$5,0,$Q$5,9),TRUE,TRUE),1,8),"")</f>
        <v/>
      </c>
      <c r="BB723" s="9">
        <f>IF(AND((ROW()-7)&gt;=$Q$5,(ROW()-6)&lt;=$Q$3),INDEX(LINEST(OFFSET(AF723,1-$Q$5,0,$Q$5,1),OFFSET(AG723,1-$Q$5,0,$Q$5,9),TRUE,TRUE),1,7),"")</f>
        <v/>
      </c>
      <c r="BC723" s="9">
        <f>IF(AND((ROW()-7)&gt;=$Q$5,(ROW()-6)&lt;=$Q$3),INDEX(LINEST(OFFSET(AF723,1-$Q$5,0,$Q$5,1),OFFSET(AG723,1-$Q$5,0,$Q$5,9),TRUE,TRUE),1,6),"")</f>
        <v/>
      </c>
      <c r="BD723" s="9">
        <f>IF(AND((ROW()-7)&gt;=$Q$5,(ROW()-6)&lt;=$Q$3),INDEX(LINEST(OFFSET(AF723,1-$Q$5,0,$Q$5,1),OFFSET(AG723,1-$Q$5,0,$Q$5,9),TRUE,TRUE),1,5),"")</f>
        <v/>
      </c>
      <c r="BE723" s="9">
        <f>IF(AND((ROW()-7)&gt;=$Q$5,(ROW()-6)&lt;=$Q$3),INDEX(LINEST(OFFSET(AF723,1-$Q$5,0,$Q$5,1),OFFSET(AG723,1-$Q$5,0,$Q$5,9),TRUE,TRUE),1,4),"")</f>
        <v/>
      </c>
      <c r="BF723" s="9">
        <f>IF(AND((ROW()-7)&gt;=$Q$5,(ROW()-6)&lt;=$Q$3),INDEX(LINEST(OFFSET(AF723,1-$Q$5,0,$Q$5,1),OFFSET(AG723,1-$Q$5,0,$Q$5,9),TRUE,TRUE),1,3),"")</f>
        <v/>
      </c>
      <c r="BG723" s="9">
        <f>IF(AND((ROW()-7)&gt;=$Q$5,(ROW()-6)&lt;=$Q$3),INDEX(LINEST(OFFSET(AF723,1-$Q$5,0,$Q$5,1),OFFSET(AG723,1-$Q$5,0,$Q$5,9),TRUE,TRUE),1,2),"")</f>
        <v/>
      </c>
      <c r="BH723" s="9">
        <f>IF(AND((ROW()-7)&gt;=$Q$5,(ROW()-6)&lt;=$Q$3),INDEX(LINEST(OFFSET(AF723,1-$Q$5,0,$Q$5,1),OFFSET(AG723,1-$Q$5,0,$Q$5,9),TRUE,TRUE),1,1),"")</f>
        <v/>
      </c>
      <c r="BI723" s="10">
        <f>IF(AND((ROW()-7)&gt;=$Q$5,(ROW()-6)&lt;=$Q$3),INDEX(LINEST(OFFSET(AF723,1-$Q$5,0,$Q$5,1),OFFSET(AG723,1-$Q$5,0,$Q$5,9),TRUE,TRUE),3,1),"")</f>
        <v/>
      </c>
      <c r="BL723" s="9">
        <f>IF(AND((ROW()-6)&lt;=$Q$3,ISNUMBER(AY722)),AY722/$Q$4+AZ722*AG723+BA722*AH723+BB722*AI723+BC722*AJ723+BD722*AK723+BE722*AL723+BF722*AM723+BG722*AN723+BH722*AO723,"")</f>
        <v/>
      </c>
      <c r="BM723">
        <f>IF(ISNUMBER(BL723),AVERAGE(OFFSET(AF722,1-$Q$5,0,$Q$5,1)),"")</f>
        <v/>
      </c>
      <c r="BN723">
        <f>IF(ISNUMBER(BL723),(AF723-BL723)^2,"")</f>
        <v/>
      </c>
      <c r="BO723">
        <f>IF(ISNUMBER(BL723),AF723^2,"")</f>
        <v/>
      </c>
      <c r="BP723">
        <f>IF(ISNUMBER(BL723),(AF723-BM723)^2,"")</f>
        <v/>
      </c>
    </row>
    <row r="724">
      <c r="O724">
        <f>IF($R724="","",IF($Q$1="Weekly",INT(($R724-2)/7),IF($Q$1="Quarterly",YEAR($R724)*4+ROUNDUP(MONTH($R724)/3),YEAR($R724)*12+MONTH($R724))))</f>
        <v/>
      </c>
      <c r="P724">
        <f>IF($R724="","",IF($R725="",1,IF($O724&lt;&gt;$O725,1,0)))</f>
        <v/>
      </c>
      <c r="Q724">
        <f>IF($P724=1,SUM($P$7:$P724),"")</f>
        <v/>
      </c>
      <c r="R724">
        <f>IF($A724="","",IF(ISNUMBER($A724),$A724,IFERROR(DATEVALUE($A724),NA())))</f>
        <v/>
      </c>
      <c r="S724" s="7">
        <f>IFERROR(INDEX($R$7:$R$60000,MATCH(ROW()-6,$Q$7:$Q$60000,0)),"")</f>
        <v/>
      </c>
      <c r="T724">
        <f>IFERROR(INDEX($B$7:$B$60000,MATCH(ROW()-6,$Q$7:$Q$60000,0))*1,"")</f>
        <v/>
      </c>
      <c r="U724">
        <f>IFERROR(INDEX($C$7:$C$60000,MATCH(ROW()-6,$Q$7:$Q$60000,0))*1,"")</f>
        <v/>
      </c>
      <c r="V724">
        <f>IFERROR(INDEX($D$7:$D$60000,MATCH(ROW()-6,$Q$7:$Q$60000,0))*1,"")</f>
        <v/>
      </c>
      <c r="W724">
        <f>IFERROR(INDEX($E$7:$E$60000,MATCH(ROW()-6,$Q$7:$Q$60000,0))*1,"")</f>
        <v/>
      </c>
      <c r="X724">
        <f>IFERROR(INDEX($F$7:$F$60000,MATCH(ROW()-6,$Q$7:$Q$60000,0))*1,"")</f>
        <v/>
      </c>
      <c r="Y724">
        <f>IFERROR(INDEX($G$7:$G$60000,MATCH(ROW()-6,$Q$7:$Q$60000,0))*1,"")</f>
        <v/>
      </c>
      <c r="Z724">
        <f>IFERROR(INDEX($H$7:$H$60000,MATCH(ROW()-6,$Q$7:$Q$60000,0))*1,"")</f>
        <v/>
      </c>
      <c r="AA724">
        <f>IFERROR(INDEX($I$7:$I$60000,MATCH(ROW()-6,$Q$7:$Q$60000,0))*1,"")</f>
        <v/>
      </c>
      <c r="AB724">
        <f>IFERROR(INDEX($J$7:$J$60000,MATCH(ROW()-6,$Q$7:$Q$60000,0))*1,"")</f>
        <v/>
      </c>
      <c r="AC724">
        <f>IFERROR(INDEX($K$7:$K$60000,MATCH(ROW()-6,$Q$7:$Q$60000,0))*1,"")</f>
        <v/>
      </c>
      <c r="AF724" s="9">
        <f>IF(OR($S724="",$S723=""),"",IF($B$5="diff",($T724-$T723),LN($T724/$T723)))</f>
        <v/>
      </c>
      <c r="AG724" s="9">
        <f>IF(OR($S724="",$S723=""),"",IF($C$5="diff",(U724-U723),LN(U724/U723)))</f>
        <v/>
      </c>
      <c r="AH724" s="9">
        <f>IF(OR($S724="",$S723=""),"",IF($D$5="diff",(V724-V723),LN(V724/V723)))</f>
        <v/>
      </c>
      <c r="AI724" s="9">
        <f>IF(OR($S724="",$S723=""),"",IF($E$5="diff",(W724-W723),LN(W724/W723)))</f>
        <v/>
      </c>
      <c r="AJ724" s="9">
        <f>IF(OR($S724="",$S723=""),"",IF($F$5="diff",(X724-X723),LN(X724/X723)))</f>
        <v/>
      </c>
      <c r="AK724" s="9">
        <f>IF(OR($S724="",$S723=""),"",IF($G$5="diff",(Y724-Y723),LN(Y724/Y723)))</f>
        <v/>
      </c>
      <c r="AL724" s="9">
        <f>IF(OR($S724="",$S723=""),"",IF($H$5="diff",(Z724-Z723),LN(Z724/Z723)))</f>
        <v/>
      </c>
      <c r="AM724" s="9">
        <f>IF(OR($S724="",$S723=""),"",IF($I$5="diff",(AA724-AA723),LN(AA724/AA723)))</f>
        <v/>
      </c>
      <c r="AN724" s="9">
        <f>IF(OR($S724="",$S723=""),"",IF($J$5="diff",(AB724-AB723),LN(AB724/AB723)))</f>
        <v/>
      </c>
      <c r="AO724" s="9">
        <f>IF(OR($S724="",$S723=""),"",IF($K$5="diff",(AC724-AC723),LN(AC724/AC723)))</f>
        <v/>
      </c>
      <c r="AR724" s="9">
        <f>IF($AF724="","",$AU$13+$AU$4*AG724+$AU$5*AH724+$AU$6*AI724+$AU$7*AJ724+$AU$8*AK724+$AU$9*AL724+$AU$10*AM724+$AU$11*AN724+$AU$12*AO724)</f>
        <v/>
      </c>
      <c r="AY724" s="10">
        <f>IF(AND((ROW()-7)&gt;=$Q$5,(ROW()-6)&lt;=$Q$3),INDEX(LINEST(OFFSET(AF724,1-$Q$5,0,$Q$5,1),OFFSET(AG724,1-$Q$5,0,$Q$5,9),TRUE,TRUE),1,10)*$Q$4,"")</f>
        <v/>
      </c>
      <c r="AZ724" s="9">
        <f>IF(AND((ROW()-7)&gt;=$Q$5,(ROW()-6)&lt;=$Q$3),INDEX(LINEST(OFFSET(AF724,1-$Q$5,0,$Q$5,1),OFFSET(AG724,1-$Q$5,0,$Q$5,9),TRUE,TRUE),1,9),"")</f>
        <v/>
      </c>
      <c r="BA724" s="9">
        <f>IF(AND((ROW()-7)&gt;=$Q$5,(ROW()-6)&lt;=$Q$3),INDEX(LINEST(OFFSET(AF724,1-$Q$5,0,$Q$5,1),OFFSET(AG724,1-$Q$5,0,$Q$5,9),TRUE,TRUE),1,8),"")</f>
        <v/>
      </c>
      <c r="BB724" s="9">
        <f>IF(AND((ROW()-7)&gt;=$Q$5,(ROW()-6)&lt;=$Q$3),INDEX(LINEST(OFFSET(AF724,1-$Q$5,0,$Q$5,1),OFFSET(AG724,1-$Q$5,0,$Q$5,9),TRUE,TRUE),1,7),"")</f>
        <v/>
      </c>
      <c r="BC724" s="9">
        <f>IF(AND((ROW()-7)&gt;=$Q$5,(ROW()-6)&lt;=$Q$3),INDEX(LINEST(OFFSET(AF724,1-$Q$5,0,$Q$5,1),OFFSET(AG724,1-$Q$5,0,$Q$5,9),TRUE,TRUE),1,6),"")</f>
        <v/>
      </c>
      <c r="BD724" s="9">
        <f>IF(AND((ROW()-7)&gt;=$Q$5,(ROW()-6)&lt;=$Q$3),INDEX(LINEST(OFFSET(AF724,1-$Q$5,0,$Q$5,1),OFFSET(AG724,1-$Q$5,0,$Q$5,9),TRUE,TRUE),1,5),"")</f>
        <v/>
      </c>
      <c r="BE724" s="9">
        <f>IF(AND((ROW()-7)&gt;=$Q$5,(ROW()-6)&lt;=$Q$3),INDEX(LINEST(OFFSET(AF724,1-$Q$5,0,$Q$5,1),OFFSET(AG724,1-$Q$5,0,$Q$5,9),TRUE,TRUE),1,4),"")</f>
        <v/>
      </c>
      <c r="BF724" s="9">
        <f>IF(AND((ROW()-7)&gt;=$Q$5,(ROW()-6)&lt;=$Q$3),INDEX(LINEST(OFFSET(AF724,1-$Q$5,0,$Q$5,1),OFFSET(AG724,1-$Q$5,0,$Q$5,9),TRUE,TRUE),1,3),"")</f>
        <v/>
      </c>
      <c r="BG724" s="9">
        <f>IF(AND((ROW()-7)&gt;=$Q$5,(ROW()-6)&lt;=$Q$3),INDEX(LINEST(OFFSET(AF724,1-$Q$5,0,$Q$5,1),OFFSET(AG724,1-$Q$5,0,$Q$5,9),TRUE,TRUE),1,2),"")</f>
        <v/>
      </c>
      <c r="BH724" s="9">
        <f>IF(AND((ROW()-7)&gt;=$Q$5,(ROW()-6)&lt;=$Q$3),INDEX(LINEST(OFFSET(AF724,1-$Q$5,0,$Q$5,1),OFFSET(AG724,1-$Q$5,0,$Q$5,9),TRUE,TRUE),1,1),"")</f>
        <v/>
      </c>
      <c r="BI724" s="10">
        <f>IF(AND((ROW()-7)&gt;=$Q$5,(ROW()-6)&lt;=$Q$3),INDEX(LINEST(OFFSET(AF724,1-$Q$5,0,$Q$5,1),OFFSET(AG724,1-$Q$5,0,$Q$5,9),TRUE,TRUE),3,1),"")</f>
        <v/>
      </c>
      <c r="BL724" s="9">
        <f>IF(AND((ROW()-6)&lt;=$Q$3,ISNUMBER(AY723)),AY723/$Q$4+AZ723*AG724+BA723*AH724+BB723*AI724+BC723*AJ724+BD723*AK724+BE723*AL724+BF723*AM724+BG723*AN724+BH723*AO724,"")</f>
        <v/>
      </c>
      <c r="BM724">
        <f>IF(ISNUMBER(BL724),AVERAGE(OFFSET(AF723,1-$Q$5,0,$Q$5,1)),"")</f>
        <v/>
      </c>
      <c r="BN724">
        <f>IF(ISNUMBER(BL724),(AF724-BL724)^2,"")</f>
        <v/>
      </c>
      <c r="BO724">
        <f>IF(ISNUMBER(BL724),AF724^2,"")</f>
        <v/>
      </c>
      <c r="BP724">
        <f>IF(ISNUMBER(BL724),(AF724-BM724)^2,"")</f>
        <v/>
      </c>
    </row>
    <row r="725">
      <c r="O725">
        <f>IF($R725="","",IF($Q$1="Weekly",INT(($R725-2)/7),IF($Q$1="Quarterly",YEAR($R725)*4+ROUNDUP(MONTH($R725)/3),YEAR($R725)*12+MONTH($R725))))</f>
        <v/>
      </c>
      <c r="P725">
        <f>IF($R725="","",IF($R726="",1,IF($O725&lt;&gt;$O726,1,0)))</f>
        <v/>
      </c>
      <c r="Q725">
        <f>IF($P725=1,SUM($P$7:$P725),"")</f>
        <v/>
      </c>
      <c r="R725">
        <f>IF($A725="","",IF(ISNUMBER($A725),$A725,IFERROR(DATEVALUE($A725),NA())))</f>
        <v/>
      </c>
      <c r="S725" s="7">
        <f>IFERROR(INDEX($R$7:$R$60000,MATCH(ROW()-6,$Q$7:$Q$60000,0)),"")</f>
        <v/>
      </c>
      <c r="T725">
        <f>IFERROR(INDEX($B$7:$B$60000,MATCH(ROW()-6,$Q$7:$Q$60000,0))*1,"")</f>
        <v/>
      </c>
      <c r="U725">
        <f>IFERROR(INDEX($C$7:$C$60000,MATCH(ROW()-6,$Q$7:$Q$60000,0))*1,"")</f>
        <v/>
      </c>
      <c r="V725">
        <f>IFERROR(INDEX($D$7:$D$60000,MATCH(ROW()-6,$Q$7:$Q$60000,0))*1,"")</f>
        <v/>
      </c>
      <c r="W725">
        <f>IFERROR(INDEX($E$7:$E$60000,MATCH(ROW()-6,$Q$7:$Q$60000,0))*1,"")</f>
        <v/>
      </c>
      <c r="X725">
        <f>IFERROR(INDEX($F$7:$F$60000,MATCH(ROW()-6,$Q$7:$Q$60000,0))*1,"")</f>
        <v/>
      </c>
      <c r="Y725">
        <f>IFERROR(INDEX($G$7:$G$60000,MATCH(ROW()-6,$Q$7:$Q$60000,0))*1,"")</f>
        <v/>
      </c>
      <c r="Z725">
        <f>IFERROR(INDEX($H$7:$H$60000,MATCH(ROW()-6,$Q$7:$Q$60000,0))*1,"")</f>
        <v/>
      </c>
      <c r="AA725">
        <f>IFERROR(INDEX($I$7:$I$60000,MATCH(ROW()-6,$Q$7:$Q$60000,0))*1,"")</f>
        <v/>
      </c>
      <c r="AB725">
        <f>IFERROR(INDEX($J$7:$J$60000,MATCH(ROW()-6,$Q$7:$Q$60000,0))*1,"")</f>
        <v/>
      </c>
      <c r="AC725">
        <f>IFERROR(INDEX($K$7:$K$60000,MATCH(ROW()-6,$Q$7:$Q$60000,0))*1,"")</f>
        <v/>
      </c>
      <c r="AF725" s="9">
        <f>IF(OR($S725="",$S724=""),"",IF($B$5="diff",($T725-$T724),LN($T725/$T724)))</f>
        <v/>
      </c>
      <c r="AG725" s="9">
        <f>IF(OR($S725="",$S724=""),"",IF($C$5="diff",(U725-U724),LN(U725/U724)))</f>
        <v/>
      </c>
      <c r="AH725" s="9">
        <f>IF(OR($S725="",$S724=""),"",IF($D$5="diff",(V725-V724),LN(V725/V724)))</f>
        <v/>
      </c>
      <c r="AI725" s="9">
        <f>IF(OR($S725="",$S724=""),"",IF($E$5="diff",(W725-W724),LN(W725/W724)))</f>
        <v/>
      </c>
      <c r="AJ725" s="9">
        <f>IF(OR($S725="",$S724=""),"",IF($F$5="diff",(X725-X724),LN(X725/X724)))</f>
        <v/>
      </c>
      <c r="AK725" s="9">
        <f>IF(OR($S725="",$S724=""),"",IF($G$5="diff",(Y725-Y724),LN(Y725/Y724)))</f>
        <v/>
      </c>
      <c r="AL725" s="9">
        <f>IF(OR($S725="",$S724=""),"",IF($H$5="diff",(Z725-Z724),LN(Z725/Z724)))</f>
        <v/>
      </c>
      <c r="AM725" s="9">
        <f>IF(OR($S725="",$S724=""),"",IF($I$5="diff",(AA725-AA724),LN(AA725/AA724)))</f>
        <v/>
      </c>
      <c r="AN725" s="9">
        <f>IF(OR($S725="",$S724=""),"",IF($J$5="diff",(AB725-AB724),LN(AB725/AB724)))</f>
        <v/>
      </c>
      <c r="AO725" s="9">
        <f>IF(OR($S725="",$S724=""),"",IF($K$5="diff",(AC725-AC724),LN(AC725/AC724)))</f>
        <v/>
      </c>
      <c r="AR725" s="9">
        <f>IF($AF725="","",$AU$13+$AU$4*AG725+$AU$5*AH725+$AU$6*AI725+$AU$7*AJ725+$AU$8*AK725+$AU$9*AL725+$AU$10*AM725+$AU$11*AN725+$AU$12*AO725)</f>
        <v/>
      </c>
      <c r="AY725" s="10">
        <f>IF(AND((ROW()-7)&gt;=$Q$5,(ROW()-6)&lt;=$Q$3),INDEX(LINEST(OFFSET(AF725,1-$Q$5,0,$Q$5,1),OFFSET(AG725,1-$Q$5,0,$Q$5,9),TRUE,TRUE),1,10)*$Q$4,"")</f>
        <v/>
      </c>
      <c r="AZ725" s="9">
        <f>IF(AND((ROW()-7)&gt;=$Q$5,(ROW()-6)&lt;=$Q$3),INDEX(LINEST(OFFSET(AF725,1-$Q$5,0,$Q$5,1),OFFSET(AG725,1-$Q$5,0,$Q$5,9),TRUE,TRUE),1,9),"")</f>
        <v/>
      </c>
      <c r="BA725" s="9">
        <f>IF(AND((ROW()-7)&gt;=$Q$5,(ROW()-6)&lt;=$Q$3),INDEX(LINEST(OFFSET(AF725,1-$Q$5,0,$Q$5,1),OFFSET(AG725,1-$Q$5,0,$Q$5,9),TRUE,TRUE),1,8),"")</f>
        <v/>
      </c>
      <c r="BB725" s="9">
        <f>IF(AND((ROW()-7)&gt;=$Q$5,(ROW()-6)&lt;=$Q$3),INDEX(LINEST(OFFSET(AF725,1-$Q$5,0,$Q$5,1),OFFSET(AG725,1-$Q$5,0,$Q$5,9),TRUE,TRUE),1,7),"")</f>
        <v/>
      </c>
      <c r="BC725" s="9">
        <f>IF(AND((ROW()-7)&gt;=$Q$5,(ROW()-6)&lt;=$Q$3),INDEX(LINEST(OFFSET(AF725,1-$Q$5,0,$Q$5,1),OFFSET(AG725,1-$Q$5,0,$Q$5,9),TRUE,TRUE),1,6),"")</f>
        <v/>
      </c>
      <c r="BD725" s="9">
        <f>IF(AND((ROW()-7)&gt;=$Q$5,(ROW()-6)&lt;=$Q$3),INDEX(LINEST(OFFSET(AF725,1-$Q$5,0,$Q$5,1),OFFSET(AG725,1-$Q$5,0,$Q$5,9),TRUE,TRUE),1,5),"")</f>
        <v/>
      </c>
      <c r="BE725" s="9">
        <f>IF(AND((ROW()-7)&gt;=$Q$5,(ROW()-6)&lt;=$Q$3),INDEX(LINEST(OFFSET(AF725,1-$Q$5,0,$Q$5,1),OFFSET(AG725,1-$Q$5,0,$Q$5,9),TRUE,TRUE),1,4),"")</f>
        <v/>
      </c>
      <c r="BF725" s="9">
        <f>IF(AND((ROW()-7)&gt;=$Q$5,(ROW()-6)&lt;=$Q$3),INDEX(LINEST(OFFSET(AF725,1-$Q$5,0,$Q$5,1),OFFSET(AG725,1-$Q$5,0,$Q$5,9),TRUE,TRUE),1,3),"")</f>
        <v/>
      </c>
      <c r="BG725" s="9">
        <f>IF(AND((ROW()-7)&gt;=$Q$5,(ROW()-6)&lt;=$Q$3),INDEX(LINEST(OFFSET(AF725,1-$Q$5,0,$Q$5,1),OFFSET(AG725,1-$Q$5,0,$Q$5,9),TRUE,TRUE),1,2),"")</f>
        <v/>
      </c>
      <c r="BH725" s="9">
        <f>IF(AND((ROW()-7)&gt;=$Q$5,(ROW()-6)&lt;=$Q$3),INDEX(LINEST(OFFSET(AF725,1-$Q$5,0,$Q$5,1),OFFSET(AG725,1-$Q$5,0,$Q$5,9),TRUE,TRUE),1,1),"")</f>
        <v/>
      </c>
      <c r="BI725" s="10">
        <f>IF(AND((ROW()-7)&gt;=$Q$5,(ROW()-6)&lt;=$Q$3),INDEX(LINEST(OFFSET(AF725,1-$Q$5,0,$Q$5,1),OFFSET(AG725,1-$Q$5,0,$Q$5,9),TRUE,TRUE),3,1),"")</f>
        <v/>
      </c>
      <c r="BL725" s="9">
        <f>IF(AND((ROW()-6)&lt;=$Q$3,ISNUMBER(AY724)),AY724/$Q$4+AZ724*AG725+BA724*AH725+BB724*AI725+BC724*AJ725+BD724*AK725+BE724*AL725+BF724*AM725+BG724*AN725+BH724*AO725,"")</f>
        <v/>
      </c>
      <c r="BM725">
        <f>IF(ISNUMBER(BL725),AVERAGE(OFFSET(AF724,1-$Q$5,0,$Q$5,1)),"")</f>
        <v/>
      </c>
      <c r="BN725">
        <f>IF(ISNUMBER(BL725),(AF725-BL725)^2,"")</f>
        <v/>
      </c>
      <c r="BO725">
        <f>IF(ISNUMBER(BL725),AF725^2,"")</f>
        <v/>
      </c>
      <c r="BP725">
        <f>IF(ISNUMBER(BL725),(AF725-BM725)^2,"")</f>
        <v/>
      </c>
    </row>
    <row r="726">
      <c r="O726">
        <f>IF($R726="","",IF($Q$1="Weekly",INT(($R726-2)/7),IF($Q$1="Quarterly",YEAR($R726)*4+ROUNDUP(MONTH($R726)/3),YEAR($R726)*12+MONTH($R726))))</f>
        <v/>
      </c>
      <c r="P726">
        <f>IF($R726="","",IF($R727="",1,IF($O726&lt;&gt;$O727,1,0)))</f>
        <v/>
      </c>
      <c r="Q726">
        <f>IF($P726=1,SUM($P$7:$P726),"")</f>
        <v/>
      </c>
      <c r="R726">
        <f>IF($A726="","",IF(ISNUMBER($A726),$A726,IFERROR(DATEVALUE($A726),NA())))</f>
        <v/>
      </c>
      <c r="S726" s="7">
        <f>IFERROR(INDEX($R$7:$R$60000,MATCH(ROW()-6,$Q$7:$Q$60000,0)),"")</f>
        <v/>
      </c>
      <c r="T726">
        <f>IFERROR(INDEX($B$7:$B$60000,MATCH(ROW()-6,$Q$7:$Q$60000,0))*1,"")</f>
        <v/>
      </c>
      <c r="U726">
        <f>IFERROR(INDEX($C$7:$C$60000,MATCH(ROW()-6,$Q$7:$Q$60000,0))*1,"")</f>
        <v/>
      </c>
      <c r="V726">
        <f>IFERROR(INDEX($D$7:$D$60000,MATCH(ROW()-6,$Q$7:$Q$60000,0))*1,"")</f>
        <v/>
      </c>
      <c r="W726">
        <f>IFERROR(INDEX($E$7:$E$60000,MATCH(ROW()-6,$Q$7:$Q$60000,0))*1,"")</f>
        <v/>
      </c>
      <c r="X726">
        <f>IFERROR(INDEX($F$7:$F$60000,MATCH(ROW()-6,$Q$7:$Q$60000,0))*1,"")</f>
        <v/>
      </c>
      <c r="Y726">
        <f>IFERROR(INDEX($G$7:$G$60000,MATCH(ROW()-6,$Q$7:$Q$60000,0))*1,"")</f>
        <v/>
      </c>
      <c r="Z726">
        <f>IFERROR(INDEX($H$7:$H$60000,MATCH(ROW()-6,$Q$7:$Q$60000,0))*1,"")</f>
        <v/>
      </c>
      <c r="AA726">
        <f>IFERROR(INDEX($I$7:$I$60000,MATCH(ROW()-6,$Q$7:$Q$60000,0))*1,"")</f>
        <v/>
      </c>
      <c r="AB726">
        <f>IFERROR(INDEX($J$7:$J$60000,MATCH(ROW()-6,$Q$7:$Q$60000,0))*1,"")</f>
        <v/>
      </c>
      <c r="AC726">
        <f>IFERROR(INDEX($K$7:$K$60000,MATCH(ROW()-6,$Q$7:$Q$60000,0))*1,"")</f>
        <v/>
      </c>
      <c r="AF726" s="9">
        <f>IF(OR($S726="",$S725=""),"",IF($B$5="diff",($T726-$T725),LN($T726/$T725)))</f>
        <v/>
      </c>
      <c r="AG726" s="9">
        <f>IF(OR($S726="",$S725=""),"",IF($C$5="diff",(U726-U725),LN(U726/U725)))</f>
        <v/>
      </c>
      <c r="AH726" s="9">
        <f>IF(OR($S726="",$S725=""),"",IF($D$5="diff",(V726-V725),LN(V726/V725)))</f>
        <v/>
      </c>
      <c r="AI726" s="9">
        <f>IF(OR($S726="",$S725=""),"",IF($E$5="diff",(W726-W725),LN(W726/W725)))</f>
        <v/>
      </c>
      <c r="AJ726" s="9">
        <f>IF(OR($S726="",$S725=""),"",IF($F$5="diff",(X726-X725),LN(X726/X725)))</f>
        <v/>
      </c>
      <c r="AK726" s="9">
        <f>IF(OR($S726="",$S725=""),"",IF($G$5="diff",(Y726-Y725),LN(Y726/Y725)))</f>
        <v/>
      </c>
      <c r="AL726" s="9">
        <f>IF(OR($S726="",$S725=""),"",IF($H$5="diff",(Z726-Z725),LN(Z726/Z725)))</f>
        <v/>
      </c>
      <c r="AM726" s="9">
        <f>IF(OR($S726="",$S725=""),"",IF($I$5="diff",(AA726-AA725),LN(AA726/AA725)))</f>
        <v/>
      </c>
      <c r="AN726" s="9">
        <f>IF(OR($S726="",$S725=""),"",IF($J$5="diff",(AB726-AB725),LN(AB726/AB725)))</f>
        <v/>
      </c>
      <c r="AO726" s="9">
        <f>IF(OR($S726="",$S725=""),"",IF($K$5="diff",(AC726-AC725),LN(AC726/AC725)))</f>
        <v/>
      </c>
      <c r="AR726" s="9">
        <f>IF($AF726="","",$AU$13+$AU$4*AG726+$AU$5*AH726+$AU$6*AI726+$AU$7*AJ726+$AU$8*AK726+$AU$9*AL726+$AU$10*AM726+$AU$11*AN726+$AU$12*AO726)</f>
        <v/>
      </c>
      <c r="AY726" s="10">
        <f>IF(AND((ROW()-7)&gt;=$Q$5,(ROW()-6)&lt;=$Q$3),INDEX(LINEST(OFFSET(AF726,1-$Q$5,0,$Q$5,1),OFFSET(AG726,1-$Q$5,0,$Q$5,9),TRUE,TRUE),1,10)*$Q$4,"")</f>
        <v/>
      </c>
      <c r="AZ726" s="9">
        <f>IF(AND((ROW()-7)&gt;=$Q$5,(ROW()-6)&lt;=$Q$3),INDEX(LINEST(OFFSET(AF726,1-$Q$5,0,$Q$5,1),OFFSET(AG726,1-$Q$5,0,$Q$5,9),TRUE,TRUE),1,9),"")</f>
        <v/>
      </c>
      <c r="BA726" s="9">
        <f>IF(AND((ROW()-7)&gt;=$Q$5,(ROW()-6)&lt;=$Q$3),INDEX(LINEST(OFFSET(AF726,1-$Q$5,0,$Q$5,1),OFFSET(AG726,1-$Q$5,0,$Q$5,9),TRUE,TRUE),1,8),"")</f>
        <v/>
      </c>
      <c r="BB726" s="9">
        <f>IF(AND((ROW()-7)&gt;=$Q$5,(ROW()-6)&lt;=$Q$3),INDEX(LINEST(OFFSET(AF726,1-$Q$5,0,$Q$5,1),OFFSET(AG726,1-$Q$5,0,$Q$5,9),TRUE,TRUE),1,7),"")</f>
        <v/>
      </c>
      <c r="BC726" s="9">
        <f>IF(AND((ROW()-7)&gt;=$Q$5,(ROW()-6)&lt;=$Q$3),INDEX(LINEST(OFFSET(AF726,1-$Q$5,0,$Q$5,1),OFFSET(AG726,1-$Q$5,0,$Q$5,9),TRUE,TRUE),1,6),"")</f>
        <v/>
      </c>
      <c r="BD726" s="9">
        <f>IF(AND((ROW()-7)&gt;=$Q$5,(ROW()-6)&lt;=$Q$3),INDEX(LINEST(OFFSET(AF726,1-$Q$5,0,$Q$5,1),OFFSET(AG726,1-$Q$5,0,$Q$5,9),TRUE,TRUE),1,5),"")</f>
        <v/>
      </c>
      <c r="BE726" s="9">
        <f>IF(AND((ROW()-7)&gt;=$Q$5,(ROW()-6)&lt;=$Q$3),INDEX(LINEST(OFFSET(AF726,1-$Q$5,0,$Q$5,1),OFFSET(AG726,1-$Q$5,0,$Q$5,9),TRUE,TRUE),1,4),"")</f>
        <v/>
      </c>
      <c r="BF726" s="9">
        <f>IF(AND((ROW()-7)&gt;=$Q$5,(ROW()-6)&lt;=$Q$3),INDEX(LINEST(OFFSET(AF726,1-$Q$5,0,$Q$5,1),OFFSET(AG726,1-$Q$5,0,$Q$5,9),TRUE,TRUE),1,3),"")</f>
        <v/>
      </c>
      <c r="BG726" s="9">
        <f>IF(AND((ROW()-7)&gt;=$Q$5,(ROW()-6)&lt;=$Q$3),INDEX(LINEST(OFFSET(AF726,1-$Q$5,0,$Q$5,1),OFFSET(AG726,1-$Q$5,0,$Q$5,9),TRUE,TRUE),1,2),"")</f>
        <v/>
      </c>
      <c r="BH726" s="9">
        <f>IF(AND((ROW()-7)&gt;=$Q$5,(ROW()-6)&lt;=$Q$3),INDEX(LINEST(OFFSET(AF726,1-$Q$5,0,$Q$5,1),OFFSET(AG726,1-$Q$5,0,$Q$5,9),TRUE,TRUE),1,1),"")</f>
        <v/>
      </c>
      <c r="BI726" s="10">
        <f>IF(AND((ROW()-7)&gt;=$Q$5,(ROW()-6)&lt;=$Q$3),INDEX(LINEST(OFFSET(AF726,1-$Q$5,0,$Q$5,1),OFFSET(AG726,1-$Q$5,0,$Q$5,9),TRUE,TRUE),3,1),"")</f>
        <v/>
      </c>
      <c r="BL726" s="9">
        <f>IF(AND((ROW()-6)&lt;=$Q$3,ISNUMBER(AY725)),AY725/$Q$4+AZ725*AG726+BA725*AH726+BB725*AI726+BC725*AJ726+BD725*AK726+BE725*AL726+BF725*AM726+BG725*AN726+BH725*AO726,"")</f>
        <v/>
      </c>
      <c r="BM726">
        <f>IF(ISNUMBER(BL726),AVERAGE(OFFSET(AF725,1-$Q$5,0,$Q$5,1)),"")</f>
        <v/>
      </c>
      <c r="BN726">
        <f>IF(ISNUMBER(BL726),(AF726-BL726)^2,"")</f>
        <v/>
      </c>
      <c r="BO726">
        <f>IF(ISNUMBER(BL726),AF726^2,"")</f>
        <v/>
      </c>
      <c r="BP726">
        <f>IF(ISNUMBER(BL726),(AF726-BM726)^2,"")</f>
        <v/>
      </c>
    </row>
    <row r="727">
      <c r="O727">
        <f>IF($R727="","",IF($Q$1="Weekly",INT(($R727-2)/7),IF($Q$1="Quarterly",YEAR($R727)*4+ROUNDUP(MONTH($R727)/3),YEAR($R727)*12+MONTH($R727))))</f>
        <v/>
      </c>
      <c r="P727">
        <f>IF($R727="","",IF($R728="",1,IF($O727&lt;&gt;$O728,1,0)))</f>
        <v/>
      </c>
      <c r="Q727">
        <f>IF($P727=1,SUM($P$7:$P727),"")</f>
        <v/>
      </c>
      <c r="R727">
        <f>IF($A727="","",IF(ISNUMBER($A727),$A727,IFERROR(DATEVALUE($A727),NA())))</f>
        <v/>
      </c>
      <c r="S727" s="7">
        <f>IFERROR(INDEX($R$7:$R$60000,MATCH(ROW()-6,$Q$7:$Q$60000,0)),"")</f>
        <v/>
      </c>
      <c r="T727">
        <f>IFERROR(INDEX($B$7:$B$60000,MATCH(ROW()-6,$Q$7:$Q$60000,0))*1,"")</f>
        <v/>
      </c>
      <c r="U727">
        <f>IFERROR(INDEX($C$7:$C$60000,MATCH(ROW()-6,$Q$7:$Q$60000,0))*1,"")</f>
        <v/>
      </c>
      <c r="V727">
        <f>IFERROR(INDEX($D$7:$D$60000,MATCH(ROW()-6,$Q$7:$Q$60000,0))*1,"")</f>
        <v/>
      </c>
      <c r="W727">
        <f>IFERROR(INDEX($E$7:$E$60000,MATCH(ROW()-6,$Q$7:$Q$60000,0))*1,"")</f>
        <v/>
      </c>
      <c r="X727">
        <f>IFERROR(INDEX($F$7:$F$60000,MATCH(ROW()-6,$Q$7:$Q$60000,0))*1,"")</f>
        <v/>
      </c>
      <c r="Y727">
        <f>IFERROR(INDEX($G$7:$G$60000,MATCH(ROW()-6,$Q$7:$Q$60000,0))*1,"")</f>
        <v/>
      </c>
      <c r="Z727">
        <f>IFERROR(INDEX($H$7:$H$60000,MATCH(ROW()-6,$Q$7:$Q$60000,0))*1,"")</f>
        <v/>
      </c>
      <c r="AA727">
        <f>IFERROR(INDEX($I$7:$I$60000,MATCH(ROW()-6,$Q$7:$Q$60000,0))*1,"")</f>
        <v/>
      </c>
      <c r="AB727">
        <f>IFERROR(INDEX($J$7:$J$60000,MATCH(ROW()-6,$Q$7:$Q$60000,0))*1,"")</f>
        <v/>
      </c>
      <c r="AC727">
        <f>IFERROR(INDEX($K$7:$K$60000,MATCH(ROW()-6,$Q$7:$Q$60000,0))*1,"")</f>
        <v/>
      </c>
      <c r="AF727" s="9">
        <f>IF(OR($S727="",$S726=""),"",IF($B$5="diff",($T727-$T726),LN($T727/$T726)))</f>
        <v/>
      </c>
      <c r="AG727" s="9">
        <f>IF(OR($S727="",$S726=""),"",IF($C$5="diff",(U727-U726),LN(U727/U726)))</f>
        <v/>
      </c>
      <c r="AH727" s="9">
        <f>IF(OR($S727="",$S726=""),"",IF($D$5="diff",(V727-V726),LN(V727/V726)))</f>
        <v/>
      </c>
      <c r="AI727" s="9">
        <f>IF(OR($S727="",$S726=""),"",IF($E$5="diff",(W727-W726),LN(W727/W726)))</f>
        <v/>
      </c>
      <c r="AJ727" s="9">
        <f>IF(OR($S727="",$S726=""),"",IF($F$5="diff",(X727-X726),LN(X727/X726)))</f>
        <v/>
      </c>
      <c r="AK727" s="9">
        <f>IF(OR($S727="",$S726=""),"",IF($G$5="diff",(Y727-Y726),LN(Y727/Y726)))</f>
        <v/>
      </c>
      <c r="AL727" s="9">
        <f>IF(OR($S727="",$S726=""),"",IF($H$5="diff",(Z727-Z726),LN(Z727/Z726)))</f>
        <v/>
      </c>
      <c r="AM727" s="9">
        <f>IF(OR($S727="",$S726=""),"",IF($I$5="diff",(AA727-AA726),LN(AA727/AA726)))</f>
        <v/>
      </c>
      <c r="AN727" s="9">
        <f>IF(OR($S727="",$S726=""),"",IF($J$5="diff",(AB727-AB726),LN(AB727/AB726)))</f>
        <v/>
      </c>
      <c r="AO727" s="9">
        <f>IF(OR($S727="",$S726=""),"",IF($K$5="diff",(AC727-AC726),LN(AC727/AC726)))</f>
        <v/>
      </c>
      <c r="AR727" s="9">
        <f>IF($AF727="","",$AU$13+$AU$4*AG727+$AU$5*AH727+$AU$6*AI727+$AU$7*AJ727+$AU$8*AK727+$AU$9*AL727+$AU$10*AM727+$AU$11*AN727+$AU$12*AO727)</f>
        <v/>
      </c>
      <c r="AY727" s="10">
        <f>IF(AND((ROW()-7)&gt;=$Q$5,(ROW()-6)&lt;=$Q$3),INDEX(LINEST(OFFSET(AF727,1-$Q$5,0,$Q$5,1),OFFSET(AG727,1-$Q$5,0,$Q$5,9),TRUE,TRUE),1,10)*$Q$4,"")</f>
        <v/>
      </c>
      <c r="AZ727" s="9">
        <f>IF(AND((ROW()-7)&gt;=$Q$5,(ROW()-6)&lt;=$Q$3),INDEX(LINEST(OFFSET(AF727,1-$Q$5,0,$Q$5,1),OFFSET(AG727,1-$Q$5,0,$Q$5,9),TRUE,TRUE),1,9),"")</f>
        <v/>
      </c>
      <c r="BA727" s="9">
        <f>IF(AND((ROW()-7)&gt;=$Q$5,(ROW()-6)&lt;=$Q$3),INDEX(LINEST(OFFSET(AF727,1-$Q$5,0,$Q$5,1),OFFSET(AG727,1-$Q$5,0,$Q$5,9),TRUE,TRUE),1,8),"")</f>
        <v/>
      </c>
      <c r="BB727" s="9">
        <f>IF(AND((ROW()-7)&gt;=$Q$5,(ROW()-6)&lt;=$Q$3),INDEX(LINEST(OFFSET(AF727,1-$Q$5,0,$Q$5,1),OFFSET(AG727,1-$Q$5,0,$Q$5,9),TRUE,TRUE),1,7),"")</f>
        <v/>
      </c>
      <c r="BC727" s="9">
        <f>IF(AND((ROW()-7)&gt;=$Q$5,(ROW()-6)&lt;=$Q$3),INDEX(LINEST(OFFSET(AF727,1-$Q$5,0,$Q$5,1),OFFSET(AG727,1-$Q$5,0,$Q$5,9),TRUE,TRUE),1,6),"")</f>
        <v/>
      </c>
      <c r="BD727" s="9">
        <f>IF(AND((ROW()-7)&gt;=$Q$5,(ROW()-6)&lt;=$Q$3),INDEX(LINEST(OFFSET(AF727,1-$Q$5,0,$Q$5,1),OFFSET(AG727,1-$Q$5,0,$Q$5,9),TRUE,TRUE),1,5),"")</f>
        <v/>
      </c>
      <c r="BE727" s="9">
        <f>IF(AND((ROW()-7)&gt;=$Q$5,(ROW()-6)&lt;=$Q$3),INDEX(LINEST(OFFSET(AF727,1-$Q$5,0,$Q$5,1),OFFSET(AG727,1-$Q$5,0,$Q$5,9),TRUE,TRUE),1,4),"")</f>
        <v/>
      </c>
      <c r="BF727" s="9">
        <f>IF(AND((ROW()-7)&gt;=$Q$5,(ROW()-6)&lt;=$Q$3),INDEX(LINEST(OFFSET(AF727,1-$Q$5,0,$Q$5,1),OFFSET(AG727,1-$Q$5,0,$Q$5,9),TRUE,TRUE),1,3),"")</f>
        <v/>
      </c>
      <c r="BG727" s="9">
        <f>IF(AND((ROW()-7)&gt;=$Q$5,(ROW()-6)&lt;=$Q$3),INDEX(LINEST(OFFSET(AF727,1-$Q$5,0,$Q$5,1),OFFSET(AG727,1-$Q$5,0,$Q$5,9),TRUE,TRUE),1,2),"")</f>
        <v/>
      </c>
      <c r="BH727" s="9">
        <f>IF(AND((ROW()-7)&gt;=$Q$5,(ROW()-6)&lt;=$Q$3),INDEX(LINEST(OFFSET(AF727,1-$Q$5,0,$Q$5,1),OFFSET(AG727,1-$Q$5,0,$Q$5,9),TRUE,TRUE),1,1),"")</f>
        <v/>
      </c>
      <c r="BI727" s="10">
        <f>IF(AND((ROW()-7)&gt;=$Q$5,(ROW()-6)&lt;=$Q$3),INDEX(LINEST(OFFSET(AF727,1-$Q$5,0,$Q$5,1),OFFSET(AG727,1-$Q$5,0,$Q$5,9),TRUE,TRUE),3,1),"")</f>
        <v/>
      </c>
      <c r="BL727" s="9">
        <f>IF(AND((ROW()-6)&lt;=$Q$3,ISNUMBER(AY726)),AY726/$Q$4+AZ726*AG727+BA726*AH727+BB726*AI727+BC726*AJ727+BD726*AK727+BE726*AL727+BF726*AM727+BG726*AN727+BH726*AO727,"")</f>
        <v/>
      </c>
      <c r="BM727">
        <f>IF(ISNUMBER(BL727),AVERAGE(OFFSET(AF726,1-$Q$5,0,$Q$5,1)),"")</f>
        <v/>
      </c>
      <c r="BN727">
        <f>IF(ISNUMBER(BL727),(AF727-BL727)^2,"")</f>
        <v/>
      </c>
      <c r="BO727">
        <f>IF(ISNUMBER(BL727),AF727^2,"")</f>
        <v/>
      </c>
      <c r="BP727">
        <f>IF(ISNUMBER(BL727),(AF727-BM727)^2,"")</f>
        <v/>
      </c>
    </row>
    <row r="728">
      <c r="O728">
        <f>IF($R728="","",IF($Q$1="Weekly",INT(($R728-2)/7),IF($Q$1="Quarterly",YEAR($R728)*4+ROUNDUP(MONTH($R728)/3),YEAR($R728)*12+MONTH($R728))))</f>
        <v/>
      </c>
      <c r="P728">
        <f>IF($R728="","",IF($R729="",1,IF($O728&lt;&gt;$O729,1,0)))</f>
        <v/>
      </c>
      <c r="Q728">
        <f>IF($P728=1,SUM($P$7:$P728),"")</f>
        <v/>
      </c>
      <c r="R728">
        <f>IF($A728="","",IF(ISNUMBER($A728),$A728,IFERROR(DATEVALUE($A728),NA())))</f>
        <v/>
      </c>
      <c r="S728" s="7">
        <f>IFERROR(INDEX($R$7:$R$60000,MATCH(ROW()-6,$Q$7:$Q$60000,0)),"")</f>
        <v/>
      </c>
      <c r="T728">
        <f>IFERROR(INDEX($B$7:$B$60000,MATCH(ROW()-6,$Q$7:$Q$60000,0))*1,"")</f>
        <v/>
      </c>
      <c r="U728">
        <f>IFERROR(INDEX($C$7:$C$60000,MATCH(ROW()-6,$Q$7:$Q$60000,0))*1,"")</f>
        <v/>
      </c>
      <c r="V728">
        <f>IFERROR(INDEX($D$7:$D$60000,MATCH(ROW()-6,$Q$7:$Q$60000,0))*1,"")</f>
        <v/>
      </c>
      <c r="W728">
        <f>IFERROR(INDEX($E$7:$E$60000,MATCH(ROW()-6,$Q$7:$Q$60000,0))*1,"")</f>
        <v/>
      </c>
      <c r="X728">
        <f>IFERROR(INDEX($F$7:$F$60000,MATCH(ROW()-6,$Q$7:$Q$60000,0))*1,"")</f>
        <v/>
      </c>
      <c r="Y728">
        <f>IFERROR(INDEX($G$7:$G$60000,MATCH(ROW()-6,$Q$7:$Q$60000,0))*1,"")</f>
        <v/>
      </c>
      <c r="Z728">
        <f>IFERROR(INDEX($H$7:$H$60000,MATCH(ROW()-6,$Q$7:$Q$60000,0))*1,"")</f>
        <v/>
      </c>
      <c r="AA728">
        <f>IFERROR(INDEX($I$7:$I$60000,MATCH(ROW()-6,$Q$7:$Q$60000,0))*1,"")</f>
        <v/>
      </c>
      <c r="AB728">
        <f>IFERROR(INDEX($J$7:$J$60000,MATCH(ROW()-6,$Q$7:$Q$60000,0))*1,"")</f>
        <v/>
      </c>
      <c r="AC728">
        <f>IFERROR(INDEX($K$7:$K$60000,MATCH(ROW()-6,$Q$7:$Q$60000,0))*1,"")</f>
        <v/>
      </c>
      <c r="AF728" s="9">
        <f>IF(OR($S728="",$S727=""),"",IF($B$5="diff",($T728-$T727),LN($T728/$T727)))</f>
        <v/>
      </c>
      <c r="AG728" s="9">
        <f>IF(OR($S728="",$S727=""),"",IF($C$5="diff",(U728-U727),LN(U728/U727)))</f>
        <v/>
      </c>
      <c r="AH728" s="9">
        <f>IF(OR($S728="",$S727=""),"",IF($D$5="diff",(V728-V727),LN(V728/V727)))</f>
        <v/>
      </c>
      <c r="AI728" s="9">
        <f>IF(OR($S728="",$S727=""),"",IF($E$5="diff",(W728-W727),LN(W728/W727)))</f>
        <v/>
      </c>
      <c r="AJ728" s="9">
        <f>IF(OR($S728="",$S727=""),"",IF($F$5="diff",(X728-X727),LN(X728/X727)))</f>
        <v/>
      </c>
      <c r="AK728" s="9">
        <f>IF(OR($S728="",$S727=""),"",IF($G$5="diff",(Y728-Y727),LN(Y728/Y727)))</f>
        <v/>
      </c>
      <c r="AL728" s="9">
        <f>IF(OR($S728="",$S727=""),"",IF($H$5="diff",(Z728-Z727),LN(Z728/Z727)))</f>
        <v/>
      </c>
      <c r="AM728" s="9">
        <f>IF(OR($S728="",$S727=""),"",IF($I$5="diff",(AA728-AA727),LN(AA728/AA727)))</f>
        <v/>
      </c>
      <c r="AN728" s="9">
        <f>IF(OR($S728="",$S727=""),"",IF($J$5="diff",(AB728-AB727),LN(AB728/AB727)))</f>
        <v/>
      </c>
      <c r="AO728" s="9">
        <f>IF(OR($S728="",$S727=""),"",IF($K$5="diff",(AC728-AC727),LN(AC728/AC727)))</f>
        <v/>
      </c>
      <c r="AR728" s="9">
        <f>IF($AF728="","",$AU$13+$AU$4*AG728+$AU$5*AH728+$AU$6*AI728+$AU$7*AJ728+$AU$8*AK728+$AU$9*AL728+$AU$10*AM728+$AU$11*AN728+$AU$12*AO728)</f>
        <v/>
      </c>
      <c r="AY728" s="10">
        <f>IF(AND((ROW()-7)&gt;=$Q$5,(ROW()-6)&lt;=$Q$3),INDEX(LINEST(OFFSET(AF728,1-$Q$5,0,$Q$5,1),OFFSET(AG728,1-$Q$5,0,$Q$5,9),TRUE,TRUE),1,10)*$Q$4,"")</f>
        <v/>
      </c>
      <c r="AZ728" s="9">
        <f>IF(AND((ROW()-7)&gt;=$Q$5,(ROW()-6)&lt;=$Q$3),INDEX(LINEST(OFFSET(AF728,1-$Q$5,0,$Q$5,1),OFFSET(AG728,1-$Q$5,0,$Q$5,9),TRUE,TRUE),1,9),"")</f>
        <v/>
      </c>
      <c r="BA728" s="9">
        <f>IF(AND((ROW()-7)&gt;=$Q$5,(ROW()-6)&lt;=$Q$3),INDEX(LINEST(OFFSET(AF728,1-$Q$5,0,$Q$5,1),OFFSET(AG728,1-$Q$5,0,$Q$5,9),TRUE,TRUE),1,8),"")</f>
        <v/>
      </c>
      <c r="BB728" s="9">
        <f>IF(AND((ROW()-7)&gt;=$Q$5,(ROW()-6)&lt;=$Q$3),INDEX(LINEST(OFFSET(AF728,1-$Q$5,0,$Q$5,1),OFFSET(AG728,1-$Q$5,0,$Q$5,9),TRUE,TRUE),1,7),"")</f>
        <v/>
      </c>
      <c r="BC728" s="9">
        <f>IF(AND((ROW()-7)&gt;=$Q$5,(ROW()-6)&lt;=$Q$3),INDEX(LINEST(OFFSET(AF728,1-$Q$5,0,$Q$5,1),OFFSET(AG728,1-$Q$5,0,$Q$5,9),TRUE,TRUE),1,6),"")</f>
        <v/>
      </c>
      <c r="BD728" s="9">
        <f>IF(AND((ROW()-7)&gt;=$Q$5,(ROW()-6)&lt;=$Q$3),INDEX(LINEST(OFFSET(AF728,1-$Q$5,0,$Q$5,1),OFFSET(AG728,1-$Q$5,0,$Q$5,9),TRUE,TRUE),1,5),"")</f>
        <v/>
      </c>
      <c r="BE728" s="9">
        <f>IF(AND((ROW()-7)&gt;=$Q$5,(ROW()-6)&lt;=$Q$3),INDEX(LINEST(OFFSET(AF728,1-$Q$5,0,$Q$5,1),OFFSET(AG728,1-$Q$5,0,$Q$5,9),TRUE,TRUE),1,4),"")</f>
        <v/>
      </c>
      <c r="BF728" s="9">
        <f>IF(AND((ROW()-7)&gt;=$Q$5,(ROW()-6)&lt;=$Q$3),INDEX(LINEST(OFFSET(AF728,1-$Q$5,0,$Q$5,1),OFFSET(AG728,1-$Q$5,0,$Q$5,9),TRUE,TRUE),1,3),"")</f>
        <v/>
      </c>
      <c r="BG728" s="9">
        <f>IF(AND((ROW()-7)&gt;=$Q$5,(ROW()-6)&lt;=$Q$3),INDEX(LINEST(OFFSET(AF728,1-$Q$5,0,$Q$5,1),OFFSET(AG728,1-$Q$5,0,$Q$5,9),TRUE,TRUE),1,2),"")</f>
        <v/>
      </c>
      <c r="BH728" s="9">
        <f>IF(AND((ROW()-7)&gt;=$Q$5,(ROW()-6)&lt;=$Q$3),INDEX(LINEST(OFFSET(AF728,1-$Q$5,0,$Q$5,1),OFFSET(AG728,1-$Q$5,0,$Q$5,9),TRUE,TRUE),1,1),"")</f>
        <v/>
      </c>
      <c r="BI728" s="10">
        <f>IF(AND((ROW()-7)&gt;=$Q$5,(ROW()-6)&lt;=$Q$3),INDEX(LINEST(OFFSET(AF728,1-$Q$5,0,$Q$5,1),OFFSET(AG728,1-$Q$5,0,$Q$5,9),TRUE,TRUE),3,1),"")</f>
        <v/>
      </c>
      <c r="BL728" s="9">
        <f>IF(AND((ROW()-6)&lt;=$Q$3,ISNUMBER(AY727)),AY727/$Q$4+AZ727*AG728+BA727*AH728+BB727*AI728+BC727*AJ728+BD727*AK728+BE727*AL728+BF727*AM728+BG727*AN728+BH727*AO728,"")</f>
        <v/>
      </c>
      <c r="BM728">
        <f>IF(ISNUMBER(BL728),AVERAGE(OFFSET(AF727,1-$Q$5,0,$Q$5,1)),"")</f>
        <v/>
      </c>
      <c r="BN728">
        <f>IF(ISNUMBER(BL728),(AF728-BL728)^2,"")</f>
        <v/>
      </c>
      <c r="BO728">
        <f>IF(ISNUMBER(BL728),AF728^2,"")</f>
        <v/>
      </c>
      <c r="BP728">
        <f>IF(ISNUMBER(BL728),(AF728-BM728)^2,"")</f>
        <v/>
      </c>
    </row>
    <row r="729">
      <c r="O729">
        <f>IF($R729="","",IF($Q$1="Weekly",INT(($R729-2)/7),IF($Q$1="Quarterly",YEAR($R729)*4+ROUNDUP(MONTH($R729)/3),YEAR($R729)*12+MONTH($R729))))</f>
        <v/>
      </c>
      <c r="P729">
        <f>IF($R729="","",IF($R730="",1,IF($O729&lt;&gt;$O730,1,0)))</f>
        <v/>
      </c>
      <c r="Q729">
        <f>IF($P729=1,SUM($P$7:$P729),"")</f>
        <v/>
      </c>
      <c r="R729">
        <f>IF($A729="","",IF(ISNUMBER($A729),$A729,IFERROR(DATEVALUE($A729),NA())))</f>
        <v/>
      </c>
      <c r="S729" s="7">
        <f>IFERROR(INDEX($R$7:$R$60000,MATCH(ROW()-6,$Q$7:$Q$60000,0)),"")</f>
        <v/>
      </c>
      <c r="T729">
        <f>IFERROR(INDEX($B$7:$B$60000,MATCH(ROW()-6,$Q$7:$Q$60000,0))*1,"")</f>
        <v/>
      </c>
      <c r="U729">
        <f>IFERROR(INDEX($C$7:$C$60000,MATCH(ROW()-6,$Q$7:$Q$60000,0))*1,"")</f>
        <v/>
      </c>
      <c r="V729">
        <f>IFERROR(INDEX($D$7:$D$60000,MATCH(ROW()-6,$Q$7:$Q$60000,0))*1,"")</f>
        <v/>
      </c>
      <c r="W729">
        <f>IFERROR(INDEX($E$7:$E$60000,MATCH(ROW()-6,$Q$7:$Q$60000,0))*1,"")</f>
        <v/>
      </c>
      <c r="X729">
        <f>IFERROR(INDEX($F$7:$F$60000,MATCH(ROW()-6,$Q$7:$Q$60000,0))*1,"")</f>
        <v/>
      </c>
      <c r="Y729">
        <f>IFERROR(INDEX($G$7:$G$60000,MATCH(ROW()-6,$Q$7:$Q$60000,0))*1,"")</f>
        <v/>
      </c>
      <c r="Z729">
        <f>IFERROR(INDEX($H$7:$H$60000,MATCH(ROW()-6,$Q$7:$Q$60000,0))*1,"")</f>
        <v/>
      </c>
      <c r="AA729">
        <f>IFERROR(INDEX($I$7:$I$60000,MATCH(ROW()-6,$Q$7:$Q$60000,0))*1,"")</f>
        <v/>
      </c>
      <c r="AB729">
        <f>IFERROR(INDEX($J$7:$J$60000,MATCH(ROW()-6,$Q$7:$Q$60000,0))*1,"")</f>
        <v/>
      </c>
      <c r="AC729">
        <f>IFERROR(INDEX($K$7:$K$60000,MATCH(ROW()-6,$Q$7:$Q$60000,0))*1,"")</f>
        <v/>
      </c>
      <c r="AF729" s="9">
        <f>IF(OR($S729="",$S728=""),"",IF($B$5="diff",($T729-$T728),LN($T729/$T728)))</f>
        <v/>
      </c>
      <c r="AG729" s="9">
        <f>IF(OR($S729="",$S728=""),"",IF($C$5="diff",(U729-U728),LN(U729/U728)))</f>
        <v/>
      </c>
      <c r="AH729" s="9">
        <f>IF(OR($S729="",$S728=""),"",IF($D$5="diff",(V729-V728),LN(V729/V728)))</f>
        <v/>
      </c>
      <c r="AI729" s="9">
        <f>IF(OR($S729="",$S728=""),"",IF($E$5="diff",(W729-W728),LN(W729/W728)))</f>
        <v/>
      </c>
      <c r="AJ729" s="9">
        <f>IF(OR($S729="",$S728=""),"",IF($F$5="diff",(X729-X728),LN(X729/X728)))</f>
        <v/>
      </c>
      <c r="AK729" s="9">
        <f>IF(OR($S729="",$S728=""),"",IF($G$5="diff",(Y729-Y728),LN(Y729/Y728)))</f>
        <v/>
      </c>
      <c r="AL729" s="9">
        <f>IF(OR($S729="",$S728=""),"",IF($H$5="diff",(Z729-Z728),LN(Z729/Z728)))</f>
        <v/>
      </c>
      <c r="AM729" s="9">
        <f>IF(OR($S729="",$S728=""),"",IF($I$5="diff",(AA729-AA728),LN(AA729/AA728)))</f>
        <v/>
      </c>
      <c r="AN729" s="9">
        <f>IF(OR($S729="",$S728=""),"",IF($J$5="diff",(AB729-AB728),LN(AB729/AB728)))</f>
        <v/>
      </c>
      <c r="AO729" s="9">
        <f>IF(OR($S729="",$S728=""),"",IF($K$5="diff",(AC729-AC728),LN(AC729/AC728)))</f>
        <v/>
      </c>
      <c r="AR729" s="9">
        <f>IF($AF729="","",$AU$13+$AU$4*AG729+$AU$5*AH729+$AU$6*AI729+$AU$7*AJ729+$AU$8*AK729+$AU$9*AL729+$AU$10*AM729+$AU$11*AN729+$AU$12*AO729)</f>
        <v/>
      </c>
      <c r="AY729" s="10">
        <f>IF(AND((ROW()-7)&gt;=$Q$5,(ROW()-6)&lt;=$Q$3),INDEX(LINEST(OFFSET(AF729,1-$Q$5,0,$Q$5,1),OFFSET(AG729,1-$Q$5,0,$Q$5,9),TRUE,TRUE),1,10)*$Q$4,"")</f>
        <v/>
      </c>
      <c r="AZ729" s="9">
        <f>IF(AND((ROW()-7)&gt;=$Q$5,(ROW()-6)&lt;=$Q$3),INDEX(LINEST(OFFSET(AF729,1-$Q$5,0,$Q$5,1),OFFSET(AG729,1-$Q$5,0,$Q$5,9),TRUE,TRUE),1,9),"")</f>
        <v/>
      </c>
      <c r="BA729" s="9">
        <f>IF(AND((ROW()-7)&gt;=$Q$5,(ROW()-6)&lt;=$Q$3),INDEX(LINEST(OFFSET(AF729,1-$Q$5,0,$Q$5,1),OFFSET(AG729,1-$Q$5,0,$Q$5,9),TRUE,TRUE),1,8),"")</f>
        <v/>
      </c>
      <c r="BB729" s="9">
        <f>IF(AND((ROW()-7)&gt;=$Q$5,(ROW()-6)&lt;=$Q$3),INDEX(LINEST(OFFSET(AF729,1-$Q$5,0,$Q$5,1),OFFSET(AG729,1-$Q$5,0,$Q$5,9),TRUE,TRUE),1,7),"")</f>
        <v/>
      </c>
      <c r="BC729" s="9">
        <f>IF(AND((ROW()-7)&gt;=$Q$5,(ROW()-6)&lt;=$Q$3),INDEX(LINEST(OFFSET(AF729,1-$Q$5,0,$Q$5,1),OFFSET(AG729,1-$Q$5,0,$Q$5,9),TRUE,TRUE),1,6),"")</f>
        <v/>
      </c>
      <c r="BD729" s="9">
        <f>IF(AND((ROW()-7)&gt;=$Q$5,(ROW()-6)&lt;=$Q$3),INDEX(LINEST(OFFSET(AF729,1-$Q$5,0,$Q$5,1),OFFSET(AG729,1-$Q$5,0,$Q$5,9),TRUE,TRUE),1,5),"")</f>
        <v/>
      </c>
      <c r="BE729" s="9">
        <f>IF(AND((ROW()-7)&gt;=$Q$5,(ROW()-6)&lt;=$Q$3),INDEX(LINEST(OFFSET(AF729,1-$Q$5,0,$Q$5,1),OFFSET(AG729,1-$Q$5,0,$Q$5,9),TRUE,TRUE),1,4),"")</f>
        <v/>
      </c>
      <c r="BF729" s="9">
        <f>IF(AND((ROW()-7)&gt;=$Q$5,(ROW()-6)&lt;=$Q$3),INDEX(LINEST(OFFSET(AF729,1-$Q$5,0,$Q$5,1),OFFSET(AG729,1-$Q$5,0,$Q$5,9),TRUE,TRUE),1,3),"")</f>
        <v/>
      </c>
      <c r="BG729" s="9">
        <f>IF(AND((ROW()-7)&gt;=$Q$5,(ROW()-6)&lt;=$Q$3),INDEX(LINEST(OFFSET(AF729,1-$Q$5,0,$Q$5,1),OFFSET(AG729,1-$Q$5,0,$Q$5,9),TRUE,TRUE),1,2),"")</f>
        <v/>
      </c>
      <c r="BH729" s="9">
        <f>IF(AND((ROW()-7)&gt;=$Q$5,(ROW()-6)&lt;=$Q$3),INDEX(LINEST(OFFSET(AF729,1-$Q$5,0,$Q$5,1),OFFSET(AG729,1-$Q$5,0,$Q$5,9),TRUE,TRUE),1,1),"")</f>
        <v/>
      </c>
      <c r="BI729" s="10">
        <f>IF(AND((ROW()-7)&gt;=$Q$5,(ROW()-6)&lt;=$Q$3),INDEX(LINEST(OFFSET(AF729,1-$Q$5,0,$Q$5,1),OFFSET(AG729,1-$Q$5,0,$Q$5,9),TRUE,TRUE),3,1),"")</f>
        <v/>
      </c>
      <c r="BL729" s="9">
        <f>IF(AND((ROW()-6)&lt;=$Q$3,ISNUMBER(AY728)),AY728/$Q$4+AZ728*AG729+BA728*AH729+BB728*AI729+BC728*AJ729+BD728*AK729+BE728*AL729+BF728*AM729+BG728*AN729+BH728*AO729,"")</f>
        <v/>
      </c>
      <c r="BM729">
        <f>IF(ISNUMBER(BL729),AVERAGE(OFFSET(AF728,1-$Q$5,0,$Q$5,1)),"")</f>
        <v/>
      </c>
      <c r="BN729">
        <f>IF(ISNUMBER(BL729),(AF729-BL729)^2,"")</f>
        <v/>
      </c>
      <c r="BO729">
        <f>IF(ISNUMBER(BL729),AF729^2,"")</f>
        <v/>
      </c>
      <c r="BP729">
        <f>IF(ISNUMBER(BL729),(AF729-BM729)^2,"")</f>
        <v/>
      </c>
    </row>
    <row r="730">
      <c r="O730">
        <f>IF($R730="","",IF($Q$1="Weekly",INT(($R730-2)/7),IF($Q$1="Quarterly",YEAR($R730)*4+ROUNDUP(MONTH($R730)/3),YEAR($R730)*12+MONTH($R730))))</f>
        <v/>
      </c>
      <c r="P730">
        <f>IF($R730="","",IF($R731="",1,IF($O730&lt;&gt;$O731,1,0)))</f>
        <v/>
      </c>
      <c r="Q730">
        <f>IF($P730=1,SUM($P$7:$P730),"")</f>
        <v/>
      </c>
      <c r="R730">
        <f>IF($A730="","",IF(ISNUMBER($A730),$A730,IFERROR(DATEVALUE($A730),NA())))</f>
        <v/>
      </c>
      <c r="S730" s="7">
        <f>IFERROR(INDEX($R$7:$R$60000,MATCH(ROW()-6,$Q$7:$Q$60000,0)),"")</f>
        <v/>
      </c>
      <c r="T730">
        <f>IFERROR(INDEX($B$7:$B$60000,MATCH(ROW()-6,$Q$7:$Q$60000,0))*1,"")</f>
        <v/>
      </c>
      <c r="U730">
        <f>IFERROR(INDEX($C$7:$C$60000,MATCH(ROW()-6,$Q$7:$Q$60000,0))*1,"")</f>
        <v/>
      </c>
      <c r="V730">
        <f>IFERROR(INDEX($D$7:$D$60000,MATCH(ROW()-6,$Q$7:$Q$60000,0))*1,"")</f>
        <v/>
      </c>
      <c r="W730">
        <f>IFERROR(INDEX($E$7:$E$60000,MATCH(ROW()-6,$Q$7:$Q$60000,0))*1,"")</f>
        <v/>
      </c>
      <c r="X730">
        <f>IFERROR(INDEX($F$7:$F$60000,MATCH(ROW()-6,$Q$7:$Q$60000,0))*1,"")</f>
        <v/>
      </c>
      <c r="Y730">
        <f>IFERROR(INDEX($G$7:$G$60000,MATCH(ROW()-6,$Q$7:$Q$60000,0))*1,"")</f>
        <v/>
      </c>
      <c r="Z730">
        <f>IFERROR(INDEX($H$7:$H$60000,MATCH(ROW()-6,$Q$7:$Q$60000,0))*1,"")</f>
        <v/>
      </c>
      <c r="AA730">
        <f>IFERROR(INDEX($I$7:$I$60000,MATCH(ROW()-6,$Q$7:$Q$60000,0))*1,"")</f>
        <v/>
      </c>
      <c r="AB730">
        <f>IFERROR(INDEX($J$7:$J$60000,MATCH(ROW()-6,$Q$7:$Q$60000,0))*1,"")</f>
        <v/>
      </c>
      <c r="AC730">
        <f>IFERROR(INDEX($K$7:$K$60000,MATCH(ROW()-6,$Q$7:$Q$60000,0))*1,"")</f>
        <v/>
      </c>
      <c r="AF730" s="9">
        <f>IF(OR($S730="",$S729=""),"",IF($B$5="diff",($T730-$T729),LN($T730/$T729)))</f>
        <v/>
      </c>
      <c r="AG730" s="9">
        <f>IF(OR($S730="",$S729=""),"",IF($C$5="diff",(U730-U729),LN(U730/U729)))</f>
        <v/>
      </c>
      <c r="AH730" s="9">
        <f>IF(OR($S730="",$S729=""),"",IF($D$5="diff",(V730-V729),LN(V730/V729)))</f>
        <v/>
      </c>
      <c r="AI730" s="9">
        <f>IF(OR($S730="",$S729=""),"",IF($E$5="diff",(W730-W729),LN(W730/W729)))</f>
        <v/>
      </c>
      <c r="AJ730" s="9">
        <f>IF(OR($S730="",$S729=""),"",IF($F$5="diff",(X730-X729),LN(X730/X729)))</f>
        <v/>
      </c>
      <c r="AK730" s="9">
        <f>IF(OR($S730="",$S729=""),"",IF($G$5="diff",(Y730-Y729),LN(Y730/Y729)))</f>
        <v/>
      </c>
      <c r="AL730" s="9">
        <f>IF(OR($S730="",$S729=""),"",IF($H$5="diff",(Z730-Z729),LN(Z730/Z729)))</f>
        <v/>
      </c>
      <c r="AM730" s="9">
        <f>IF(OR($S730="",$S729=""),"",IF($I$5="diff",(AA730-AA729),LN(AA730/AA729)))</f>
        <v/>
      </c>
      <c r="AN730" s="9">
        <f>IF(OR($S730="",$S729=""),"",IF($J$5="diff",(AB730-AB729),LN(AB730/AB729)))</f>
        <v/>
      </c>
      <c r="AO730" s="9">
        <f>IF(OR($S730="",$S729=""),"",IF($K$5="diff",(AC730-AC729),LN(AC730/AC729)))</f>
        <v/>
      </c>
      <c r="AR730" s="9">
        <f>IF($AF730="","",$AU$13+$AU$4*AG730+$AU$5*AH730+$AU$6*AI730+$AU$7*AJ730+$AU$8*AK730+$AU$9*AL730+$AU$10*AM730+$AU$11*AN730+$AU$12*AO730)</f>
        <v/>
      </c>
      <c r="AY730" s="10">
        <f>IF(AND((ROW()-7)&gt;=$Q$5,(ROW()-6)&lt;=$Q$3),INDEX(LINEST(OFFSET(AF730,1-$Q$5,0,$Q$5,1),OFFSET(AG730,1-$Q$5,0,$Q$5,9),TRUE,TRUE),1,10)*$Q$4,"")</f>
        <v/>
      </c>
      <c r="AZ730" s="9">
        <f>IF(AND((ROW()-7)&gt;=$Q$5,(ROW()-6)&lt;=$Q$3),INDEX(LINEST(OFFSET(AF730,1-$Q$5,0,$Q$5,1),OFFSET(AG730,1-$Q$5,0,$Q$5,9),TRUE,TRUE),1,9),"")</f>
        <v/>
      </c>
      <c r="BA730" s="9">
        <f>IF(AND((ROW()-7)&gt;=$Q$5,(ROW()-6)&lt;=$Q$3),INDEX(LINEST(OFFSET(AF730,1-$Q$5,0,$Q$5,1),OFFSET(AG730,1-$Q$5,0,$Q$5,9),TRUE,TRUE),1,8),"")</f>
        <v/>
      </c>
      <c r="BB730" s="9">
        <f>IF(AND((ROW()-7)&gt;=$Q$5,(ROW()-6)&lt;=$Q$3),INDEX(LINEST(OFFSET(AF730,1-$Q$5,0,$Q$5,1),OFFSET(AG730,1-$Q$5,0,$Q$5,9),TRUE,TRUE),1,7),"")</f>
        <v/>
      </c>
      <c r="BC730" s="9">
        <f>IF(AND((ROW()-7)&gt;=$Q$5,(ROW()-6)&lt;=$Q$3),INDEX(LINEST(OFFSET(AF730,1-$Q$5,0,$Q$5,1),OFFSET(AG730,1-$Q$5,0,$Q$5,9),TRUE,TRUE),1,6),"")</f>
        <v/>
      </c>
      <c r="BD730" s="9">
        <f>IF(AND((ROW()-7)&gt;=$Q$5,(ROW()-6)&lt;=$Q$3),INDEX(LINEST(OFFSET(AF730,1-$Q$5,0,$Q$5,1),OFFSET(AG730,1-$Q$5,0,$Q$5,9),TRUE,TRUE),1,5),"")</f>
        <v/>
      </c>
      <c r="BE730" s="9">
        <f>IF(AND((ROW()-7)&gt;=$Q$5,(ROW()-6)&lt;=$Q$3),INDEX(LINEST(OFFSET(AF730,1-$Q$5,0,$Q$5,1),OFFSET(AG730,1-$Q$5,0,$Q$5,9),TRUE,TRUE),1,4),"")</f>
        <v/>
      </c>
      <c r="BF730" s="9">
        <f>IF(AND((ROW()-7)&gt;=$Q$5,(ROW()-6)&lt;=$Q$3),INDEX(LINEST(OFFSET(AF730,1-$Q$5,0,$Q$5,1),OFFSET(AG730,1-$Q$5,0,$Q$5,9),TRUE,TRUE),1,3),"")</f>
        <v/>
      </c>
      <c r="BG730" s="9">
        <f>IF(AND((ROW()-7)&gt;=$Q$5,(ROW()-6)&lt;=$Q$3),INDEX(LINEST(OFFSET(AF730,1-$Q$5,0,$Q$5,1),OFFSET(AG730,1-$Q$5,0,$Q$5,9),TRUE,TRUE),1,2),"")</f>
        <v/>
      </c>
      <c r="BH730" s="9">
        <f>IF(AND((ROW()-7)&gt;=$Q$5,(ROW()-6)&lt;=$Q$3),INDEX(LINEST(OFFSET(AF730,1-$Q$5,0,$Q$5,1),OFFSET(AG730,1-$Q$5,0,$Q$5,9),TRUE,TRUE),1,1),"")</f>
        <v/>
      </c>
      <c r="BI730" s="10">
        <f>IF(AND((ROW()-7)&gt;=$Q$5,(ROW()-6)&lt;=$Q$3),INDEX(LINEST(OFFSET(AF730,1-$Q$5,0,$Q$5,1),OFFSET(AG730,1-$Q$5,0,$Q$5,9),TRUE,TRUE),3,1),"")</f>
        <v/>
      </c>
      <c r="BL730" s="9">
        <f>IF(AND((ROW()-6)&lt;=$Q$3,ISNUMBER(AY729)),AY729/$Q$4+AZ729*AG730+BA729*AH730+BB729*AI730+BC729*AJ730+BD729*AK730+BE729*AL730+BF729*AM730+BG729*AN730+BH729*AO730,"")</f>
        <v/>
      </c>
      <c r="BM730">
        <f>IF(ISNUMBER(BL730),AVERAGE(OFFSET(AF729,1-$Q$5,0,$Q$5,1)),"")</f>
        <v/>
      </c>
      <c r="BN730">
        <f>IF(ISNUMBER(BL730),(AF730-BL730)^2,"")</f>
        <v/>
      </c>
      <c r="BO730">
        <f>IF(ISNUMBER(BL730),AF730^2,"")</f>
        <v/>
      </c>
      <c r="BP730">
        <f>IF(ISNUMBER(BL730),(AF730-BM730)^2,"")</f>
        <v/>
      </c>
    </row>
    <row r="731">
      <c r="O731">
        <f>IF($R731="","",IF($Q$1="Weekly",INT(($R731-2)/7),IF($Q$1="Quarterly",YEAR($R731)*4+ROUNDUP(MONTH($R731)/3),YEAR($R731)*12+MONTH($R731))))</f>
        <v/>
      </c>
      <c r="P731">
        <f>IF($R731="","",IF($R732="",1,IF($O731&lt;&gt;$O732,1,0)))</f>
        <v/>
      </c>
      <c r="Q731">
        <f>IF($P731=1,SUM($P$7:$P731),"")</f>
        <v/>
      </c>
      <c r="R731">
        <f>IF($A731="","",IF(ISNUMBER($A731),$A731,IFERROR(DATEVALUE($A731),NA())))</f>
        <v/>
      </c>
      <c r="S731" s="7">
        <f>IFERROR(INDEX($R$7:$R$60000,MATCH(ROW()-6,$Q$7:$Q$60000,0)),"")</f>
        <v/>
      </c>
      <c r="T731">
        <f>IFERROR(INDEX($B$7:$B$60000,MATCH(ROW()-6,$Q$7:$Q$60000,0))*1,"")</f>
        <v/>
      </c>
      <c r="U731">
        <f>IFERROR(INDEX($C$7:$C$60000,MATCH(ROW()-6,$Q$7:$Q$60000,0))*1,"")</f>
        <v/>
      </c>
      <c r="V731">
        <f>IFERROR(INDEX($D$7:$D$60000,MATCH(ROW()-6,$Q$7:$Q$60000,0))*1,"")</f>
        <v/>
      </c>
      <c r="W731">
        <f>IFERROR(INDEX($E$7:$E$60000,MATCH(ROW()-6,$Q$7:$Q$60000,0))*1,"")</f>
        <v/>
      </c>
      <c r="X731">
        <f>IFERROR(INDEX($F$7:$F$60000,MATCH(ROW()-6,$Q$7:$Q$60000,0))*1,"")</f>
        <v/>
      </c>
      <c r="Y731">
        <f>IFERROR(INDEX($G$7:$G$60000,MATCH(ROW()-6,$Q$7:$Q$60000,0))*1,"")</f>
        <v/>
      </c>
      <c r="Z731">
        <f>IFERROR(INDEX($H$7:$H$60000,MATCH(ROW()-6,$Q$7:$Q$60000,0))*1,"")</f>
        <v/>
      </c>
      <c r="AA731">
        <f>IFERROR(INDEX($I$7:$I$60000,MATCH(ROW()-6,$Q$7:$Q$60000,0))*1,"")</f>
        <v/>
      </c>
      <c r="AB731">
        <f>IFERROR(INDEX($J$7:$J$60000,MATCH(ROW()-6,$Q$7:$Q$60000,0))*1,"")</f>
        <v/>
      </c>
      <c r="AC731">
        <f>IFERROR(INDEX($K$7:$K$60000,MATCH(ROW()-6,$Q$7:$Q$60000,0))*1,"")</f>
        <v/>
      </c>
      <c r="AF731" s="9">
        <f>IF(OR($S731="",$S730=""),"",IF($B$5="diff",($T731-$T730),LN($T731/$T730)))</f>
        <v/>
      </c>
      <c r="AG731" s="9">
        <f>IF(OR($S731="",$S730=""),"",IF($C$5="diff",(U731-U730),LN(U731/U730)))</f>
        <v/>
      </c>
      <c r="AH731" s="9">
        <f>IF(OR($S731="",$S730=""),"",IF($D$5="diff",(V731-V730),LN(V731/V730)))</f>
        <v/>
      </c>
      <c r="AI731" s="9">
        <f>IF(OR($S731="",$S730=""),"",IF($E$5="diff",(W731-W730),LN(W731/W730)))</f>
        <v/>
      </c>
      <c r="AJ731" s="9">
        <f>IF(OR($S731="",$S730=""),"",IF($F$5="diff",(X731-X730),LN(X731/X730)))</f>
        <v/>
      </c>
      <c r="AK731" s="9">
        <f>IF(OR($S731="",$S730=""),"",IF($G$5="diff",(Y731-Y730),LN(Y731/Y730)))</f>
        <v/>
      </c>
      <c r="AL731" s="9">
        <f>IF(OR($S731="",$S730=""),"",IF($H$5="diff",(Z731-Z730),LN(Z731/Z730)))</f>
        <v/>
      </c>
      <c r="AM731" s="9">
        <f>IF(OR($S731="",$S730=""),"",IF($I$5="diff",(AA731-AA730),LN(AA731/AA730)))</f>
        <v/>
      </c>
      <c r="AN731" s="9">
        <f>IF(OR($S731="",$S730=""),"",IF($J$5="diff",(AB731-AB730),LN(AB731/AB730)))</f>
        <v/>
      </c>
      <c r="AO731" s="9">
        <f>IF(OR($S731="",$S730=""),"",IF($K$5="diff",(AC731-AC730),LN(AC731/AC730)))</f>
        <v/>
      </c>
      <c r="AR731" s="9">
        <f>IF($AF731="","",$AU$13+$AU$4*AG731+$AU$5*AH731+$AU$6*AI731+$AU$7*AJ731+$AU$8*AK731+$AU$9*AL731+$AU$10*AM731+$AU$11*AN731+$AU$12*AO731)</f>
        <v/>
      </c>
      <c r="AY731" s="10">
        <f>IF(AND((ROW()-7)&gt;=$Q$5,(ROW()-6)&lt;=$Q$3),INDEX(LINEST(OFFSET(AF731,1-$Q$5,0,$Q$5,1),OFFSET(AG731,1-$Q$5,0,$Q$5,9),TRUE,TRUE),1,10)*$Q$4,"")</f>
        <v/>
      </c>
      <c r="AZ731" s="9">
        <f>IF(AND((ROW()-7)&gt;=$Q$5,(ROW()-6)&lt;=$Q$3),INDEX(LINEST(OFFSET(AF731,1-$Q$5,0,$Q$5,1),OFFSET(AG731,1-$Q$5,0,$Q$5,9),TRUE,TRUE),1,9),"")</f>
        <v/>
      </c>
      <c r="BA731" s="9">
        <f>IF(AND((ROW()-7)&gt;=$Q$5,(ROW()-6)&lt;=$Q$3),INDEX(LINEST(OFFSET(AF731,1-$Q$5,0,$Q$5,1),OFFSET(AG731,1-$Q$5,0,$Q$5,9),TRUE,TRUE),1,8),"")</f>
        <v/>
      </c>
      <c r="BB731" s="9">
        <f>IF(AND((ROW()-7)&gt;=$Q$5,(ROW()-6)&lt;=$Q$3),INDEX(LINEST(OFFSET(AF731,1-$Q$5,0,$Q$5,1),OFFSET(AG731,1-$Q$5,0,$Q$5,9),TRUE,TRUE),1,7),"")</f>
        <v/>
      </c>
      <c r="BC731" s="9">
        <f>IF(AND((ROW()-7)&gt;=$Q$5,(ROW()-6)&lt;=$Q$3),INDEX(LINEST(OFFSET(AF731,1-$Q$5,0,$Q$5,1),OFFSET(AG731,1-$Q$5,0,$Q$5,9),TRUE,TRUE),1,6),"")</f>
        <v/>
      </c>
      <c r="BD731" s="9">
        <f>IF(AND((ROW()-7)&gt;=$Q$5,(ROW()-6)&lt;=$Q$3),INDEX(LINEST(OFFSET(AF731,1-$Q$5,0,$Q$5,1),OFFSET(AG731,1-$Q$5,0,$Q$5,9),TRUE,TRUE),1,5),"")</f>
        <v/>
      </c>
      <c r="BE731" s="9">
        <f>IF(AND((ROW()-7)&gt;=$Q$5,(ROW()-6)&lt;=$Q$3),INDEX(LINEST(OFFSET(AF731,1-$Q$5,0,$Q$5,1),OFFSET(AG731,1-$Q$5,0,$Q$5,9),TRUE,TRUE),1,4),"")</f>
        <v/>
      </c>
      <c r="BF731" s="9">
        <f>IF(AND((ROW()-7)&gt;=$Q$5,(ROW()-6)&lt;=$Q$3),INDEX(LINEST(OFFSET(AF731,1-$Q$5,0,$Q$5,1),OFFSET(AG731,1-$Q$5,0,$Q$5,9),TRUE,TRUE),1,3),"")</f>
        <v/>
      </c>
      <c r="BG731" s="9">
        <f>IF(AND((ROW()-7)&gt;=$Q$5,(ROW()-6)&lt;=$Q$3),INDEX(LINEST(OFFSET(AF731,1-$Q$5,0,$Q$5,1),OFFSET(AG731,1-$Q$5,0,$Q$5,9),TRUE,TRUE),1,2),"")</f>
        <v/>
      </c>
      <c r="BH731" s="9">
        <f>IF(AND((ROW()-7)&gt;=$Q$5,(ROW()-6)&lt;=$Q$3),INDEX(LINEST(OFFSET(AF731,1-$Q$5,0,$Q$5,1),OFFSET(AG731,1-$Q$5,0,$Q$5,9),TRUE,TRUE),1,1),"")</f>
        <v/>
      </c>
      <c r="BI731" s="10">
        <f>IF(AND((ROW()-7)&gt;=$Q$5,(ROW()-6)&lt;=$Q$3),INDEX(LINEST(OFFSET(AF731,1-$Q$5,0,$Q$5,1),OFFSET(AG731,1-$Q$5,0,$Q$5,9),TRUE,TRUE),3,1),"")</f>
        <v/>
      </c>
      <c r="BL731" s="9">
        <f>IF(AND((ROW()-6)&lt;=$Q$3,ISNUMBER(AY730)),AY730/$Q$4+AZ730*AG731+BA730*AH731+BB730*AI731+BC730*AJ731+BD730*AK731+BE730*AL731+BF730*AM731+BG730*AN731+BH730*AO731,"")</f>
        <v/>
      </c>
      <c r="BM731">
        <f>IF(ISNUMBER(BL731),AVERAGE(OFFSET(AF730,1-$Q$5,0,$Q$5,1)),"")</f>
        <v/>
      </c>
      <c r="BN731">
        <f>IF(ISNUMBER(BL731),(AF731-BL731)^2,"")</f>
        <v/>
      </c>
      <c r="BO731">
        <f>IF(ISNUMBER(BL731),AF731^2,"")</f>
        <v/>
      </c>
      <c r="BP731">
        <f>IF(ISNUMBER(BL731),(AF731-BM731)^2,"")</f>
        <v/>
      </c>
    </row>
    <row r="732">
      <c r="O732">
        <f>IF($R732="","",IF($Q$1="Weekly",INT(($R732-2)/7),IF($Q$1="Quarterly",YEAR($R732)*4+ROUNDUP(MONTH($R732)/3),YEAR($R732)*12+MONTH($R732))))</f>
        <v/>
      </c>
      <c r="P732">
        <f>IF($R732="","",IF($R733="",1,IF($O732&lt;&gt;$O733,1,0)))</f>
        <v/>
      </c>
      <c r="Q732">
        <f>IF($P732=1,SUM($P$7:$P732),"")</f>
        <v/>
      </c>
      <c r="R732">
        <f>IF($A732="","",IF(ISNUMBER($A732),$A732,IFERROR(DATEVALUE($A732),NA())))</f>
        <v/>
      </c>
      <c r="S732" s="7">
        <f>IFERROR(INDEX($R$7:$R$60000,MATCH(ROW()-6,$Q$7:$Q$60000,0)),"")</f>
        <v/>
      </c>
      <c r="T732">
        <f>IFERROR(INDEX($B$7:$B$60000,MATCH(ROW()-6,$Q$7:$Q$60000,0))*1,"")</f>
        <v/>
      </c>
      <c r="U732">
        <f>IFERROR(INDEX($C$7:$C$60000,MATCH(ROW()-6,$Q$7:$Q$60000,0))*1,"")</f>
        <v/>
      </c>
      <c r="V732">
        <f>IFERROR(INDEX($D$7:$D$60000,MATCH(ROW()-6,$Q$7:$Q$60000,0))*1,"")</f>
        <v/>
      </c>
      <c r="W732">
        <f>IFERROR(INDEX($E$7:$E$60000,MATCH(ROW()-6,$Q$7:$Q$60000,0))*1,"")</f>
        <v/>
      </c>
      <c r="X732">
        <f>IFERROR(INDEX($F$7:$F$60000,MATCH(ROW()-6,$Q$7:$Q$60000,0))*1,"")</f>
        <v/>
      </c>
      <c r="Y732">
        <f>IFERROR(INDEX($G$7:$G$60000,MATCH(ROW()-6,$Q$7:$Q$60000,0))*1,"")</f>
        <v/>
      </c>
      <c r="Z732">
        <f>IFERROR(INDEX($H$7:$H$60000,MATCH(ROW()-6,$Q$7:$Q$60000,0))*1,"")</f>
        <v/>
      </c>
      <c r="AA732">
        <f>IFERROR(INDEX($I$7:$I$60000,MATCH(ROW()-6,$Q$7:$Q$60000,0))*1,"")</f>
        <v/>
      </c>
      <c r="AB732">
        <f>IFERROR(INDEX($J$7:$J$60000,MATCH(ROW()-6,$Q$7:$Q$60000,0))*1,"")</f>
        <v/>
      </c>
      <c r="AC732">
        <f>IFERROR(INDEX($K$7:$K$60000,MATCH(ROW()-6,$Q$7:$Q$60000,0))*1,"")</f>
        <v/>
      </c>
      <c r="AF732" s="9">
        <f>IF(OR($S732="",$S731=""),"",IF($B$5="diff",($T732-$T731),LN($T732/$T731)))</f>
        <v/>
      </c>
      <c r="AG732" s="9">
        <f>IF(OR($S732="",$S731=""),"",IF($C$5="diff",(U732-U731),LN(U732/U731)))</f>
        <v/>
      </c>
      <c r="AH732" s="9">
        <f>IF(OR($S732="",$S731=""),"",IF($D$5="diff",(V732-V731),LN(V732/V731)))</f>
        <v/>
      </c>
      <c r="AI732" s="9">
        <f>IF(OR($S732="",$S731=""),"",IF($E$5="diff",(W732-W731),LN(W732/W731)))</f>
        <v/>
      </c>
      <c r="AJ732" s="9">
        <f>IF(OR($S732="",$S731=""),"",IF($F$5="diff",(X732-X731),LN(X732/X731)))</f>
        <v/>
      </c>
      <c r="AK732" s="9">
        <f>IF(OR($S732="",$S731=""),"",IF($G$5="diff",(Y732-Y731),LN(Y732/Y731)))</f>
        <v/>
      </c>
      <c r="AL732" s="9">
        <f>IF(OR($S732="",$S731=""),"",IF($H$5="diff",(Z732-Z731),LN(Z732/Z731)))</f>
        <v/>
      </c>
      <c r="AM732" s="9">
        <f>IF(OR($S732="",$S731=""),"",IF($I$5="diff",(AA732-AA731),LN(AA732/AA731)))</f>
        <v/>
      </c>
      <c r="AN732" s="9">
        <f>IF(OR($S732="",$S731=""),"",IF($J$5="diff",(AB732-AB731),LN(AB732/AB731)))</f>
        <v/>
      </c>
      <c r="AO732" s="9">
        <f>IF(OR($S732="",$S731=""),"",IF($K$5="diff",(AC732-AC731),LN(AC732/AC731)))</f>
        <v/>
      </c>
      <c r="AR732" s="9">
        <f>IF($AF732="","",$AU$13+$AU$4*AG732+$AU$5*AH732+$AU$6*AI732+$AU$7*AJ732+$AU$8*AK732+$AU$9*AL732+$AU$10*AM732+$AU$11*AN732+$AU$12*AO732)</f>
        <v/>
      </c>
      <c r="AY732" s="10">
        <f>IF(AND((ROW()-7)&gt;=$Q$5,(ROW()-6)&lt;=$Q$3),INDEX(LINEST(OFFSET(AF732,1-$Q$5,0,$Q$5,1),OFFSET(AG732,1-$Q$5,0,$Q$5,9),TRUE,TRUE),1,10)*$Q$4,"")</f>
        <v/>
      </c>
      <c r="AZ732" s="9">
        <f>IF(AND((ROW()-7)&gt;=$Q$5,(ROW()-6)&lt;=$Q$3),INDEX(LINEST(OFFSET(AF732,1-$Q$5,0,$Q$5,1),OFFSET(AG732,1-$Q$5,0,$Q$5,9),TRUE,TRUE),1,9),"")</f>
        <v/>
      </c>
      <c r="BA732" s="9">
        <f>IF(AND((ROW()-7)&gt;=$Q$5,(ROW()-6)&lt;=$Q$3),INDEX(LINEST(OFFSET(AF732,1-$Q$5,0,$Q$5,1),OFFSET(AG732,1-$Q$5,0,$Q$5,9),TRUE,TRUE),1,8),"")</f>
        <v/>
      </c>
      <c r="BB732" s="9">
        <f>IF(AND((ROW()-7)&gt;=$Q$5,(ROW()-6)&lt;=$Q$3),INDEX(LINEST(OFFSET(AF732,1-$Q$5,0,$Q$5,1),OFFSET(AG732,1-$Q$5,0,$Q$5,9),TRUE,TRUE),1,7),"")</f>
        <v/>
      </c>
      <c r="BC732" s="9">
        <f>IF(AND((ROW()-7)&gt;=$Q$5,(ROW()-6)&lt;=$Q$3),INDEX(LINEST(OFFSET(AF732,1-$Q$5,0,$Q$5,1),OFFSET(AG732,1-$Q$5,0,$Q$5,9),TRUE,TRUE),1,6),"")</f>
        <v/>
      </c>
      <c r="BD732" s="9">
        <f>IF(AND((ROW()-7)&gt;=$Q$5,(ROW()-6)&lt;=$Q$3),INDEX(LINEST(OFFSET(AF732,1-$Q$5,0,$Q$5,1),OFFSET(AG732,1-$Q$5,0,$Q$5,9),TRUE,TRUE),1,5),"")</f>
        <v/>
      </c>
      <c r="BE732" s="9">
        <f>IF(AND((ROW()-7)&gt;=$Q$5,(ROW()-6)&lt;=$Q$3),INDEX(LINEST(OFFSET(AF732,1-$Q$5,0,$Q$5,1),OFFSET(AG732,1-$Q$5,0,$Q$5,9),TRUE,TRUE),1,4),"")</f>
        <v/>
      </c>
      <c r="BF732" s="9">
        <f>IF(AND((ROW()-7)&gt;=$Q$5,(ROW()-6)&lt;=$Q$3),INDEX(LINEST(OFFSET(AF732,1-$Q$5,0,$Q$5,1),OFFSET(AG732,1-$Q$5,0,$Q$5,9),TRUE,TRUE),1,3),"")</f>
        <v/>
      </c>
      <c r="BG732" s="9">
        <f>IF(AND((ROW()-7)&gt;=$Q$5,(ROW()-6)&lt;=$Q$3),INDEX(LINEST(OFFSET(AF732,1-$Q$5,0,$Q$5,1),OFFSET(AG732,1-$Q$5,0,$Q$5,9),TRUE,TRUE),1,2),"")</f>
        <v/>
      </c>
      <c r="BH732" s="9">
        <f>IF(AND((ROW()-7)&gt;=$Q$5,(ROW()-6)&lt;=$Q$3),INDEX(LINEST(OFFSET(AF732,1-$Q$5,0,$Q$5,1),OFFSET(AG732,1-$Q$5,0,$Q$5,9),TRUE,TRUE),1,1),"")</f>
        <v/>
      </c>
      <c r="BI732" s="10">
        <f>IF(AND((ROW()-7)&gt;=$Q$5,(ROW()-6)&lt;=$Q$3),INDEX(LINEST(OFFSET(AF732,1-$Q$5,0,$Q$5,1),OFFSET(AG732,1-$Q$5,0,$Q$5,9),TRUE,TRUE),3,1),"")</f>
        <v/>
      </c>
      <c r="BL732" s="9">
        <f>IF(AND((ROW()-6)&lt;=$Q$3,ISNUMBER(AY731)),AY731/$Q$4+AZ731*AG732+BA731*AH732+BB731*AI732+BC731*AJ732+BD731*AK732+BE731*AL732+BF731*AM732+BG731*AN732+BH731*AO732,"")</f>
        <v/>
      </c>
      <c r="BM732">
        <f>IF(ISNUMBER(BL732),AVERAGE(OFFSET(AF731,1-$Q$5,0,$Q$5,1)),"")</f>
        <v/>
      </c>
      <c r="BN732">
        <f>IF(ISNUMBER(BL732),(AF732-BL732)^2,"")</f>
        <v/>
      </c>
      <c r="BO732">
        <f>IF(ISNUMBER(BL732),AF732^2,"")</f>
        <v/>
      </c>
      <c r="BP732">
        <f>IF(ISNUMBER(BL732),(AF732-BM732)^2,"")</f>
        <v/>
      </c>
    </row>
    <row r="733">
      <c r="O733">
        <f>IF($R733="","",IF($Q$1="Weekly",INT(($R733-2)/7),IF($Q$1="Quarterly",YEAR($R733)*4+ROUNDUP(MONTH($R733)/3),YEAR($R733)*12+MONTH($R733))))</f>
        <v/>
      </c>
      <c r="P733">
        <f>IF($R733="","",IF($R734="",1,IF($O733&lt;&gt;$O734,1,0)))</f>
        <v/>
      </c>
      <c r="Q733">
        <f>IF($P733=1,SUM($P$7:$P733),"")</f>
        <v/>
      </c>
      <c r="R733">
        <f>IF($A733="","",IF(ISNUMBER($A733),$A733,IFERROR(DATEVALUE($A733),NA())))</f>
        <v/>
      </c>
      <c r="S733" s="7">
        <f>IFERROR(INDEX($R$7:$R$60000,MATCH(ROW()-6,$Q$7:$Q$60000,0)),"")</f>
        <v/>
      </c>
      <c r="T733">
        <f>IFERROR(INDEX($B$7:$B$60000,MATCH(ROW()-6,$Q$7:$Q$60000,0))*1,"")</f>
        <v/>
      </c>
      <c r="U733">
        <f>IFERROR(INDEX($C$7:$C$60000,MATCH(ROW()-6,$Q$7:$Q$60000,0))*1,"")</f>
        <v/>
      </c>
      <c r="V733">
        <f>IFERROR(INDEX($D$7:$D$60000,MATCH(ROW()-6,$Q$7:$Q$60000,0))*1,"")</f>
        <v/>
      </c>
      <c r="W733">
        <f>IFERROR(INDEX($E$7:$E$60000,MATCH(ROW()-6,$Q$7:$Q$60000,0))*1,"")</f>
        <v/>
      </c>
      <c r="X733">
        <f>IFERROR(INDEX($F$7:$F$60000,MATCH(ROW()-6,$Q$7:$Q$60000,0))*1,"")</f>
        <v/>
      </c>
      <c r="Y733">
        <f>IFERROR(INDEX($G$7:$G$60000,MATCH(ROW()-6,$Q$7:$Q$60000,0))*1,"")</f>
        <v/>
      </c>
      <c r="Z733">
        <f>IFERROR(INDEX($H$7:$H$60000,MATCH(ROW()-6,$Q$7:$Q$60000,0))*1,"")</f>
        <v/>
      </c>
      <c r="AA733">
        <f>IFERROR(INDEX($I$7:$I$60000,MATCH(ROW()-6,$Q$7:$Q$60000,0))*1,"")</f>
        <v/>
      </c>
      <c r="AB733">
        <f>IFERROR(INDEX($J$7:$J$60000,MATCH(ROW()-6,$Q$7:$Q$60000,0))*1,"")</f>
        <v/>
      </c>
      <c r="AC733">
        <f>IFERROR(INDEX($K$7:$K$60000,MATCH(ROW()-6,$Q$7:$Q$60000,0))*1,"")</f>
        <v/>
      </c>
      <c r="AF733" s="9">
        <f>IF(OR($S733="",$S732=""),"",IF($B$5="diff",($T733-$T732),LN($T733/$T732)))</f>
        <v/>
      </c>
      <c r="AG733" s="9">
        <f>IF(OR($S733="",$S732=""),"",IF($C$5="diff",(U733-U732),LN(U733/U732)))</f>
        <v/>
      </c>
      <c r="AH733" s="9">
        <f>IF(OR($S733="",$S732=""),"",IF($D$5="diff",(V733-V732),LN(V733/V732)))</f>
        <v/>
      </c>
      <c r="AI733" s="9">
        <f>IF(OR($S733="",$S732=""),"",IF($E$5="diff",(W733-W732),LN(W733/W732)))</f>
        <v/>
      </c>
      <c r="AJ733" s="9">
        <f>IF(OR($S733="",$S732=""),"",IF($F$5="diff",(X733-X732),LN(X733/X732)))</f>
        <v/>
      </c>
      <c r="AK733" s="9">
        <f>IF(OR($S733="",$S732=""),"",IF($G$5="diff",(Y733-Y732),LN(Y733/Y732)))</f>
        <v/>
      </c>
      <c r="AL733" s="9">
        <f>IF(OR($S733="",$S732=""),"",IF($H$5="diff",(Z733-Z732),LN(Z733/Z732)))</f>
        <v/>
      </c>
      <c r="AM733" s="9">
        <f>IF(OR($S733="",$S732=""),"",IF($I$5="diff",(AA733-AA732),LN(AA733/AA732)))</f>
        <v/>
      </c>
      <c r="AN733" s="9">
        <f>IF(OR($S733="",$S732=""),"",IF($J$5="diff",(AB733-AB732),LN(AB733/AB732)))</f>
        <v/>
      </c>
      <c r="AO733" s="9">
        <f>IF(OR($S733="",$S732=""),"",IF($K$5="diff",(AC733-AC732),LN(AC733/AC732)))</f>
        <v/>
      </c>
      <c r="AR733" s="9">
        <f>IF($AF733="","",$AU$13+$AU$4*AG733+$AU$5*AH733+$AU$6*AI733+$AU$7*AJ733+$AU$8*AK733+$AU$9*AL733+$AU$10*AM733+$AU$11*AN733+$AU$12*AO733)</f>
        <v/>
      </c>
      <c r="AY733" s="10">
        <f>IF(AND((ROW()-7)&gt;=$Q$5,(ROW()-6)&lt;=$Q$3),INDEX(LINEST(OFFSET(AF733,1-$Q$5,0,$Q$5,1),OFFSET(AG733,1-$Q$5,0,$Q$5,9),TRUE,TRUE),1,10)*$Q$4,"")</f>
        <v/>
      </c>
      <c r="AZ733" s="9">
        <f>IF(AND((ROW()-7)&gt;=$Q$5,(ROW()-6)&lt;=$Q$3),INDEX(LINEST(OFFSET(AF733,1-$Q$5,0,$Q$5,1),OFFSET(AG733,1-$Q$5,0,$Q$5,9),TRUE,TRUE),1,9),"")</f>
        <v/>
      </c>
      <c r="BA733" s="9">
        <f>IF(AND((ROW()-7)&gt;=$Q$5,(ROW()-6)&lt;=$Q$3),INDEX(LINEST(OFFSET(AF733,1-$Q$5,0,$Q$5,1),OFFSET(AG733,1-$Q$5,0,$Q$5,9),TRUE,TRUE),1,8),"")</f>
        <v/>
      </c>
      <c r="BB733" s="9">
        <f>IF(AND((ROW()-7)&gt;=$Q$5,(ROW()-6)&lt;=$Q$3),INDEX(LINEST(OFFSET(AF733,1-$Q$5,0,$Q$5,1),OFFSET(AG733,1-$Q$5,0,$Q$5,9),TRUE,TRUE),1,7),"")</f>
        <v/>
      </c>
      <c r="BC733" s="9">
        <f>IF(AND((ROW()-7)&gt;=$Q$5,(ROW()-6)&lt;=$Q$3),INDEX(LINEST(OFFSET(AF733,1-$Q$5,0,$Q$5,1),OFFSET(AG733,1-$Q$5,0,$Q$5,9),TRUE,TRUE),1,6),"")</f>
        <v/>
      </c>
      <c r="BD733" s="9">
        <f>IF(AND((ROW()-7)&gt;=$Q$5,(ROW()-6)&lt;=$Q$3),INDEX(LINEST(OFFSET(AF733,1-$Q$5,0,$Q$5,1),OFFSET(AG733,1-$Q$5,0,$Q$5,9),TRUE,TRUE),1,5),"")</f>
        <v/>
      </c>
      <c r="BE733" s="9">
        <f>IF(AND((ROW()-7)&gt;=$Q$5,(ROW()-6)&lt;=$Q$3),INDEX(LINEST(OFFSET(AF733,1-$Q$5,0,$Q$5,1),OFFSET(AG733,1-$Q$5,0,$Q$5,9),TRUE,TRUE),1,4),"")</f>
        <v/>
      </c>
      <c r="BF733" s="9">
        <f>IF(AND((ROW()-7)&gt;=$Q$5,(ROW()-6)&lt;=$Q$3),INDEX(LINEST(OFFSET(AF733,1-$Q$5,0,$Q$5,1),OFFSET(AG733,1-$Q$5,0,$Q$5,9),TRUE,TRUE),1,3),"")</f>
        <v/>
      </c>
      <c r="BG733" s="9">
        <f>IF(AND((ROW()-7)&gt;=$Q$5,(ROW()-6)&lt;=$Q$3),INDEX(LINEST(OFFSET(AF733,1-$Q$5,0,$Q$5,1),OFFSET(AG733,1-$Q$5,0,$Q$5,9),TRUE,TRUE),1,2),"")</f>
        <v/>
      </c>
      <c r="BH733" s="9">
        <f>IF(AND((ROW()-7)&gt;=$Q$5,(ROW()-6)&lt;=$Q$3),INDEX(LINEST(OFFSET(AF733,1-$Q$5,0,$Q$5,1),OFFSET(AG733,1-$Q$5,0,$Q$5,9),TRUE,TRUE),1,1),"")</f>
        <v/>
      </c>
      <c r="BI733" s="10">
        <f>IF(AND((ROW()-7)&gt;=$Q$5,(ROW()-6)&lt;=$Q$3),INDEX(LINEST(OFFSET(AF733,1-$Q$5,0,$Q$5,1),OFFSET(AG733,1-$Q$5,0,$Q$5,9),TRUE,TRUE),3,1),"")</f>
        <v/>
      </c>
      <c r="BL733" s="9">
        <f>IF(AND((ROW()-6)&lt;=$Q$3,ISNUMBER(AY732)),AY732/$Q$4+AZ732*AG733+BA732*AH733+BB732*AI733+BC732*AJ733+BD732*AK733+BE732*AL733+BF732*AM733+BG732*AN733+BH732*AO733,"")</f>
        <v/>
      </c>
      <c r="BM733">
        <f>IF(ISNUMBER(BL733),AVERAGE(OFFSET(AF732,1-$Q$5,0,$Q$5,1)),"")</f>
        <v/>
      </c>
      <c r="BN733">
        <f>IF(ISNUMBER(BL733),(AF733-BL733)^2,"")</f>
        <v/>
      </c>
      <c r="BO733">
        <f>IF(ISNUMBER(BL733),AF733^2,"")</f>
        <v/>
      </c>
      <c r="BP733">
        <f>IF(ISNUMBER(BL733),(AF733-BM733)^2,"")</f>
        <v/>
      </c>
    </row>
    <row r="734">
      <c r="O734">
        <f>IF($R734="","",IF($Q$1="Weekly",INT(($R734-2)/7),IF($Q$1="Quarterly",YEAR($R734)*4+ROUNDUP(MONTH($R734)/3),YEAR($R734)*12+MONTH($R734))))</f>
        <v/>
      </c>
      <c r="P734">
        <f>IF($R734="","",IF($R735="",1,IF($O734&lt;&gt;$O735,1,0)))</f>
        <v/>
      </c>
      <c r="Q734">
        <f>IF($P734=1,SUM($P$7:$P734),"")</f>
        <v/>
      </c>
      <c r="R734">
        <f>IF($A734="","",IF(ISNUMBER($A734),$A734,IFERROR(DATEVALUE($A734),NA())))</f>
        <v/>
      </c>
      <c r="S734" s="7">
        <f>IFERROR(INDEX($R$7:$R$60000,MATCH(ROW()-6,$Q$7:$Q$60000,0)),"")</f>
        <v/>
      </c>
      <c r="T734">
        <f>IFERROR(INDEX($B$7:$B$60000,MATCH(ROW()-6,$Q$7:$Q$60000,0))*1,"")</f>
        <v/>
      </c>
      <c r="U734">
        <f>IFERROR(INDEX($C$7:$C$60000,MATCH(ROW()-6,$Q$7:$Q$60000,0))*1,"")</f>
        <v/>
      </c>
      <c r="V734">
        <f>IFERROR(INDEX($D$7:$D$60000,MATCH(ROW()-6,$Q$7:$Q$60000,0))*1,"")</f>
        <v/>
      </c>
      <c r="W734">
        <f>IFERROR(INDEX($E$7:$E$60000,MATCH(ROW()-6,$Q$7:$Q$60000,0))*1,"")</f>
        <v/>
      </c>
      <c r="X734">
        <f>IFERROR(INDEX($F$7:$F$60000,MATCH(ROW()-6,$Q$7:$Q$60000,0))*1,"")</f>
        <v/>
      </c>
      <c r="Y734">
        <f>IFERROR(INDEX($G$7:$G$60000,MATCH(ROW()-6,$Q$7:$Q$60000,0))*1,"")</f>
        <v/>
      </c>
      <c r="Z734">
        <f>IFERROR(INDEX($H$7:$H$60000,MATCH(ROW()-6,$Q$7:$Q$60000,0))*1,"")</f>
        <v/>
      </c>
      <c r="AA734">
        <f>IFERROR(INDEX($I$7:$I$60000,MATCH(ROW()-6,$Q$7:$Q$60000,0))*1,"")</f>
        <v/>
      </c>
      <c r="AB734">
        <f>IFERROR(INDEX($J$7:$J$60000,MATCH(ROW()-6,$Q$7:$Q$60000,0))*1,"")</f>
        <v/>
      </c>
      <c r="AC734">
        <f>IFERROR(INDEX($K$7:$K$60000,MATCH(ROW()-6,$Q$7:$Q$60000,0))*1,"")</f>
        <v/>
      </c>
      <c r="AF734" s="9">
        <f>IF(OR($S734="",$S733=""),"",IF($B$5="diff",($T734-$T733),LN($T734/$T733)))</f>
        <v/>
      </c>
      <c r="AG734" s="9">
        <f>IF(OR($S734="",$S733=""),"",IF($C$5="diff",(U734-U733),LN(U734/U733)))</f>
        <v/>
      </c>
      <c r="AH734" s="9">
        <f>IF(OR($S734="",$S733=""),"",IF($D$5="diff",(V734-V733),LN(V734/V733)))</f>
        <v/>
      </c>
      <c r="AI734" s="9">
        <f>IF(OR($S734="",$S733=""),"",IF($E$5="diff",(W734-W733),LN(W734/W733)))</f>
        <v/>
      </c>
      <c r="AJ734" s="9">
        <f>IF(OR($S734="",$S733=""),"",IF($F$5="diff",(X734-X733),LN(X734/X733)))</f>
        <v/>
      </c>
      <c r="AK734" s="9">
        <f>IF(OR($S734="",$S733=""),"",IF($G$5="diff",(Y734-Y733),LN(Y734/Y733)))</f>
        <v/>
      </c>
      <c r="AL734" s="9">
        <f>IF(OR($S734="",$S733=""),"",IF($H$5="diff",(Z734-Z733),LN(Z734/Z733)))</f>
        <v/>
      </c>
      <c r="AM734" s="9">
        <f>IF(OR($S734="",$S733=""),"",IF($I$5="diff",(AA734-AA733),LN(AA734/AA733)))</f>
        <v/>
      </c>
      <c r="AN734" s="9">
        <f>IF(OR($S734="",$S733=""),"",IF($J$5="diff",(AB734-AB733),LN(AB734/AB733)))</f>
        <v/>
      </c>
      <c r="AO734" s="9">
        <f>IF(OR($S734="",$S733=""),"",IF($K$5="diff",(AC734-AC733),LN(AC734/AC733)))</f>
        <v/>
      </c>
      <c r="AR734" s="9">
        <f>IF($AF734="","",$AU$13+$AU$4*AG734+$AU$5*AH734+$AU$6*AI734+$AU$7*AJ734+$AU$8*AK734+$AU$9*AL734+$AU$10*AM734+$AU$11*AN734+$AU$12*AO734)</f>
        <v/>
      </c>
      <c r="AY734" s="10">
        <f>IF(AND((ROW()-7)&gt;=$Q$5,(ROW()-6)&lt;=$Q$3),INDEX(LINEST(OFFSET(AF734,1-$Q$5,0,$Q$5,1),OFFSET(AG734,1-$Q$5,0,$Q$5,9),TRUE,TRUE),1,10)*$Q$4,"")</f>
        <v/>
      </c>
      <c r="AZ734" s="9">
        <f>IF(AND((ROW()-7)&gt;=$Q$5,(ROW()-6)&lt;=$Q$3),INDEX(LINEST(OFFSET(AF734,1-$Q$5,0,$Q$5,1),OFFSET(AG734,1-$Q$5,0,$Q$5,9),TRUE,TRUE),1,9),"")</f>
        <v/>
      </c>
      <c r="BA734" s="9">
        <f>IF(AND((ROW()-7)&gt;=$Q$5,(ROW()-6)&lt;=$Q$3),INDEX(LINEST(OFFSET(AF734,1-$Q$5,0,$Q$5,1),OFFSET(AG734,1-$Q$5,0,$Q$5,9),TRUE,TRUE),1,8),"")</f>
        <v/>
      </c>
      <c r="BB734" s="9">
        <f>IF(AND((ROW()-7)&gt;=$Q$5,(ROW()-6)&lt;=$Q$3),INDEX(LINEST(OFFSET(AF734,1-$Q$5,0,$Q$5,1),OFFSET(AG734,1-$Q$5,0,$Q$5,9),TRUE,TRUE),1,7),"")</f>
        <v/>
      </c>
      <c r="BC734" s="9">
        <f>IF(AND((ROW()-7)&gt;=$Q$5,(ROW()-6)&lt;=$Q$3),INDEX(LINEST(OFFSET(AF734,1-$Q$5,0,$Q$5,1),OFFSET(AG734,1-$Q$5,0,$Q$5,9),TRUE,TRUE),1,6),"")</f>
        <v/>
      </c>
      <c r="BD734" s="9">
        <f>IF(AND((ROW()-7)&gt;=$Q$5,(ROW()-6)&lt;=$Q$3),INDEX(LINEST(OFFSET(AF734,1-$Q$5,0,$Q$5,1),OFFSET(AG734,1-$Q$5,0,$Q$5,9),TRUE,TRUE),1,5),"")</f>
        <v/>
      </c>
      <c r="BE734" s="9">
        <f>IF(AND((ROW()-7)&gt;=$Q$5,(ROW()-6)&lt;=$Q$3),INDEX(LINEST(OFFSET(AF734,1-$Q$5,0,$Q$5,1),OFFSET(AG734,1-$Q$5,0,$Q$5,9),TRUE,TRUE),1,4),"")</f>
        <v/>
      </c>
      <c r="BF734" s="9">
        <f>IF(AND((ROW()-7)&gt;=$Q$5,(ROW()-6)&lt;=$Q$3),INDEX(LINEST(OFFSET(AF734,1-$Q$5,0,$Q$5,1),OFFSET(AG734,1-$Q$5,0,$Q$5,9),TRUE,TRUE),1,3),"")</f>
        <v/>
      </c>
      <c r="BG734" s="9">
        <f>IF(AND((ROW()-7)&gt;=$Q$5,(ROW()-6)&lt;=$Q$3),INDEX(LINEST(OFFSET(AF734,1-$Q$5,0,$Q$5,1),OFFSET(AG734,1-$Q$5,0,$Q$5,9),TRUE,TRUE),1,2),"")</f>
        <v/>
      </c>
      <c r="BH734" s="9">
        <f>IF(AND((ROW()-7)&gt;=$Q$5,(ROW()-6)&lt;=$Q$3),INDEX(LINEST(OFFSET(AF734,1-$Q$5,0,$Q$5,1),OFFSET(AG734,1-$Q$5,0,$Q$5,9),TRUE,TRUE),1,1),"")</f>
        <v/>
      </c>
      <c r="BI734" s="10">
        <f>IF(AND((ROW()-7)&gt;=$Q$5,(ROW()-6)&lt;=$Q$3),INDEX(LINEST(OFFSET(AF734,1-$Q$5,0,$Q$5,1),OFFSET(AG734,1-$Q$5,0,$Q$5,9),TRUE,TRUE),3,1),"")</f>
        <v/>
      </c>
      <c r="BL734" s="9">
        <f>IF(AND((ROW()-6)&lt;=$Q$3,ISNUMBER(AY733)),AY733/$Q$4+AZ733*AG734+BA733*AH734+BB733*AI734+BC733*AJ734+BD733*AK734+BE733*AL734+BF733*AM734+BG733*AN734+BH733*AO734,"")</f>
        <v/>
      </c>
      <c r="BM734">
        <f>IF(ISNUMBER(BL734),AVERAGE(OFFSET(AF733,1-$Q$5,0,$Q$5,1)),"")</f>
        <v/>
      </c>
      <c r="BN734">
        <f>IF(ISNUMBER(BL734),(AF734-BL734)^2,"")</f>
        <v/>
      </c>
      <c r="BO734">
        <f>IF(ISNUMBER(BL734),AF734^2,"")</f>
        <v/>
      </c>
      <c r="BP734">
        <f>IF(ISNUMBER(BL734),(AF734-BM734)^2,"")</f>
        <v/>
      </c>
    </row>
    <row r="735">
      <c r="O735">
        <f>IF($R735="","",IF($Q$1="Weekly",INT(($R735-2)/7),IF($Q$1="Quarterly",YEAR($R735)*4+ROUNDUP(MONTH($R735)/3),YEAR($R735)*12+MONTH($R735))))</f>
        <v/>
      </c>
      <c r="P735">
        <f>IF($R735="","",IF($R736="",1,IF($O735&lt;&gt;$O736,1,0)))</f>
        <v/>
      </c>
      <c r="Q735">
        <f>IF($P735=1,SUM($P$7:$P735),"")</f>
        <v/>
      </c>
      <c r="R735">
        <f>IF($A735="","",IF(ISNUMBER($A735),$A735,IFERROR(DATEVALUE($A735),NA())))</f>
        <v/>
      </c>
      <c r="S735" s="7">
        <f>IFERROR(INDEX($R$7:$R$60000,MATCH(ROW()-6,$Q$7:$Q$60000,0)),"")</f>
        <v/>
      </c>
      <c r="T735">
        <f>IFERROR(INDEX($B$7:$B$60000,MATCH(ROW()-6,$Q$7:$Q$60000,0))*1,"")</f>
        <v/>
      </c>
      <c r="U735">
        <f>IFERROR(INDEX($C$7:$C$60000,MATCH(ROW()-6,$Q$7:$Q$60000,0))*1,"")</f>
        <v/>
      </c>
      <c r="V735">
        <f>IFERROR(INDEX($D$7:$D$60000,MATCH(ROW()-6,$Q$7:$Q$60000,0))*1,"")</f>
        <v/>
      </c>
      <c r="W735">
        <f>IFERROR(INDEX($E$7:$E$60000,MATCH(ROW()-6,$Q$7:$Q$60000,0))*1,"")</f>
        <v/>
      </c>
      <c r="X735">
        <f>IFERROR(INDEX($F$7:$F$60000,MATCH(ROW()-6,$Q$7:$Q$60000,0))*1,"")</f>
        <v/>
      </c>
      <c r="Y735">
        <f>IFERROR(INDEX($G$7:$G$60000,MATCH(ROW()-6,$Q$7:$Q$60000,0))*1,"")</f>
        <v/>
      </c>
      <c r="Z735">
        <f>IFERROR(INDEX($H$7:$H$60000,MATCH(ROW()-6,$Q$7:$Q$60000,0))*1,"")</f>
        <v/>
      </c>
      <c r="AA735">
        <f>IFERROR(INDEX($I$7:$I$60000,MATCH(ROW()-6,$Q$7:$Q$60000,0))*1,"")</f>
        <v/>
      </c>
      <c r="AB735">
        <f>IFERROR(INDEX($J$7:$J$60000,MATCH(ROW()-6,$Q$7:$Q$60000,0))*1,"")</f>
        <v/>
      </c>
      <c r="AC735">
        <f>IFERROR(INDEX($K$7:$K$60000,MATCH(ROW()-6,$Q$7:$Q$60000,0))*1,"")</f>
        <v/>
      </c>
      <c r="AF735" s="9">
        <f>IF(OR($S735="",$S734=""),"",IF($B$5="diff",($T735-$T734),LN($T735/$T734)))</f>
        <v/>
      </c>
      <c r="AG735" s="9">
        <f>IF(OR($S735="",$S734=""),"",IF($C$5="diff",(U735-U734),LN(U735/U734)))</f>
        <v/>
      </c>
      <c r="AH735" s="9">
        <f>IF(OR($S735="",$S734=""),"",IF($D$5="diff",(V735-V734),LN(V735/V734)))</f>
        <v/>
      </c>
      <c r="AI735" s="9">
        <f>IF(OR($S735="",$S734=""),"",IF($E$5="diff",(W735-W734),LN(W735/W734)))</f>
        <v/>
      </c>
      <c r="AJ735" s="9">
        <f>IF(OR($S735="",$S734=""),"",IF($F$5="diff",(X735-X734),LN(X735/X734)))</f>
        <v/>
      </c>
      <c r="AK735" s="9">
        <f>IF(OR($S735="",$S734=""),"",IF($G$5="diff",(Y735-Y734),LN(Y735/Y734)))</f>
        <v/>
      </c>
      <c r="AL735" s="9">
        <f>IF(OR($S735="",$S734=""),"",IF($H$5="diff",(Z735-Z734),LN(Z735/Z734)))</f>
        <v/>
      </c>
      <c r="AM735" s="9">
        <f>IF(OR($S735="",$S734=""),"",IF($I$5="diff",(AA735-AA734),LN(AA735/AA734)))</f>
        <v/>
      </c>
      <c r="AN735" s="9">
        <f>IF(OR($S735="",$S734=""),"",IF($J$5="diff",(AB735-AB734),LN(AB735/AB734)))</f>
        <v/>
      </c>
      <c r="AO735" s="9">
        <f>IF(OR($S735="",$S734=""),"",IF($K$5="diff",(AC735-AC734),LN(AC735/AC734)))</f>
        <v/>
      </c>
      <c r="AR735" s="9">
        <f>IF($AF735="","",$AU$13+$AU$4*AG735+$AU$5*AH735+$AU$6*AI735+$AU$7*AJ735+$AU$8*AK735+$AU$9*AL735+$AU$10*AM735+$AU$11*AN735+$AU$12*AO735)</f>
        <v/>
      </c>
      <c r="AY735" s="10">
        <f>IF(AND((ROW()-7)&gt;=$Q$5,(ROW()-6)&lt;=$Q$3),INDEX(LINEST(OFFSET(AF735,1-$Q$5,0,$Q$5,1),OFFSET(AG735,1-$Q$5,0,$Q$5,9),TRUE,TRUE),1,10)*$Q$4,"")</f>
        <v/>
      </c>
      <c r="AZ735" s="9">
        <f>IF(AND((ROW()-7)&gt;=$Q$5,(ROW()-6)&lt;=$Q$3),INDEX(LINEST(OFFSET(AF735,1-$Q$5,0,$Q$5,1),OFFSET(AG735,1-$Q$5,0,$Q$5,9),TRUE,TRUE),1,9),"")</f>
        <v/>
      </c>
      <c r="BA735" s="9">
        <f>IF(AND((ROW()-7)&gt;=$Q$5,(ROW()-6)&lt;=$Q$3),INDEX(LINEST(OFFSET(AF735,1-$Q$5,0,$Q$5,1),OFFSET(AG735,1-$Q$5,0,$Q$5,9),TRUE,TRUE),1,8),"")</f>
        <v/>
      </c>
      <c r="BB735" s="9">
        <f>IF(AND((ROW()-7)&gt;=$Q$5,(ROW()-6)&lt;=$Q$3),INDEX(LINEST(OFFSET(AF735,1-$Q$5,0,$Q$5,1),OFFSET(AG735,1-$Q$5,0,$Q$5,9),TRUE,TRUE),1,7),"")</f>
        <v/>
      </c>
      <c r="BC735" s="9">
        <f>IF(AND((ROW()-7)&gt;=$Q$5,(ROW()-6)&lt;=$Q$3),INDEX(LINEST(OFFSET(AF735,1-$Q$5,0,$Q$5,1),OFFSET(AG735,1-$Q$5,0,$Q$5,9),TRUE,TRUE),1,6),"")</f>
        <v/>
      </c>
      <c r="BD735" s="9">
        <f>IF(AND((ROW()-7)&gt;=$Q$5,(ROW()-6)&lt;=$Q$3),INDEX(LINEST(OFFSET(AF735,1-$Q$5,0,$Q$5,1),OFFSET(AG735,1-$Q$5,0,$Q$5,9),TRUE,TRUE),1,5),"")</f>
        <v/>
      </c>
      <c r="BE735" s="9">
        <f>IF(AND((ROW()-7)&gt;=$Q$5,(ROW()-6)&lt;=$Q$3),INDEX(LINEST(OFFSET(AF735,1-$Q$5,0,$Q$5,1),OFFSET(AG735,1-$Q$5,0,$Q$5,9),TRUE,TRUE),1,4),"")</f>
        <v/>
      </c>
      <c r="BF735" s="9">
        <f>IF(AND((ROW()-7)&gt;=$Q$5,(ROW()-6)&lt;=$Q$3),INDEX(LINEST(OFFSET(AF735,1-$Q$5,0,$Q$5,1),OFFSET(AG735,1-$Q$5,0,$Q$5,9),TRUE,TRUE),1,3),"")</f>
        <v/>
      </c>
      <c r="BG735" s="9">
        <f>IF(AND((ROW()-7)&gt;=$Q$5,(ROW()-6)&lt;=$Q$3),INDEX(LINEST(OFFSET(AF735,1-$Q$5,0,$Q$5,1),OFFSET(AG735,1-$Q$5,0,$Q$5,9),TRUE,TRUE),1,2),"")</f>
        <v/>
      </c>
      <c r="BH735" s="9">
        <f>IF(AND((ROW()-7)&gt;=$Q$5,(ROW()-6)&lt;=$Q$3),INDEX(LINEST(OFFSET(AF735,1-$Q$5,0,$Q$5,1),OFFSET(AG735,1-$Q$5,0,$Q$5,9),TRUE,TRUE),1,1),"")</f>
        <v/>
      </c>
      <c r="BI735" s="10">
        <f>IF(AND((ROW()-7)&gt;=$Q$5,(ROW()-6)&lt;=$Q$3),INDEX(LINEST(OFFSET(AF735,1-$Q$5,0,$Q$5,1),OFFSET(AG735,1-$Q$5,0,$Q$5,9),TRUE,TRUE),3,1),"")</f>
        <v/>
      </c>
      <c r="BL735" s="9">
        <f>IF(AND((ROW()-6)&lt;=$Q$3,ISNUMBER(AY734)),AY734/$Q$4+AZ734*AG735+BA734*AH735+BB734*AI735+BC734*AJ735+BD734*AK735+BE734*AL735+BF734*AM735+BG734*AN735+BH734*AO735,"")</f>
        <v/>
      </c>
      <c r="BM735">
        <f>IF(ISNUMBER(BL735),AVERAGE(OFFSET(AF734,1-$Q$5,0,$Q$5,1)),"")</f>
        <v/>
      </c>
      <c r="BN735">
        <f>IF(ISNUMBER(BL735),(AF735-BL735)^2,"")</f>
        <v/>
      </c>
      <c r="BO735">
        <f>IF(ISNUMBER(BL735),AF735^2,"")</f>
        <v/>
      </c>
      <c r="BP735">
        <f>IF(ISNUMBER(BL735),(AF735-BM735)^2,"")</f>
        <v/>
      </c>
    </row>
    <row r="736">
      <c r="O736">
        <f>IF($R736="","",IF($Q$1="Weekly",INT(($R736-2)/7),IF($Q$1="Quarterly",YEAR($R736)*4+ROUNDUP(MONTH($R736)/3),YEAR($R736)*12+MONTH($R736))))</f>
        <v/>
      </c>
      <c r="P736">
        <f>IF($R736="","",IF($R737="",1,IF($O736&lt;&gt;$O737,1,0)))</f>
        <v/>
      </c>
      <c r="Q736">
        <f>IF($P736=1,SUM($P$7:$P736),"")</f>
        <v/>
      </c>
      <c r="R736">
        <f>IF($A736="","",IF(ISNUMBER($A736),$A736,IFERROR(DATEVALUE($A736),NA())))</f>
        <v/>
      </c>
      <c r="S736" s="7">
        <f>IFERROR(INDEX($R$7:$R$60000,MATCH(ROW()-6,$Q$7:$Q$60000,0)),"")</f>
        <v/>
      </c>
      <c r="T736">
        <f>IFERROR(INDEX($B$7:$B$60000,MATCH(ROW()-6,$Q$7:$Q$60000,0))*1,"")</f>
        <v/>
      </c>
      <c r="U736">
        <f>IFERROR(INDEX($C$7:$C$60000,MATCH(ROW()-6,$Q$7:$Q$60000,0))*1,"")</f>
        <v/>
      </c>
      <c r="V736">
        <f>IFERROR(INDEX($D$7:$D$60000,MATCH(ROW()-6,$Q$7:$Q$60000,0))*1,"")</f>
        <v/>
      </c>
      <c r="W736">
        <f>IFERROR(INDEX($E$7:$E$60000,MATCH(ROW()-6,$Q$7:$Q$60000,0))*1,"")</f>
        <v/>
      </c>
      <c r="X736">
        <f>IFERROR(INDEX($F$7:$F$60000,MATCH(ROW()-6,$Q$7:$Q$60000,0))*1,"")</f>
        <v/>
      </c>
      <c r="Y736">
        <f>IFERROR(INDEX($G$7:$G$60000,MATCH(ROW()-6,$Q$7:$Q$60000,0))*1,"")</f>
        <v/>
      </c>
      <c r="Z736">
        <f>IFERROR(INDEX($H$7:$H$60000,MATCH(ROW()-6,$Q$7:$Q$60000,0))*1,"")</f>
        <v/>
      </c>
      <c r="AA736">
        <f>IFERROR(INDEX($I$7:$I$60000,MATCH(ROW()-6,$Q$7:$Q$60000,0))*1,"")</f>
        <v/>
      </c>
      <c r="AB736">
        <f>IFERROR(INDEX($J$7:$J$60000,MATCH(ROW()-6,$Q$7:$Q$60000,0))*1,"")</f>
        <v/>
      </c>
      <c r="AC736">
        <f>IFERROR(INDEX($K$7:$K$60000,MATCH(ROW()-6,$Q$7:$Q$60000,0))*1,"")</f>
        <v/>
      </c>
      <c r="AF736" s="9">
        <f>IF(OR($S736="",$S735=""),"",IF($B$5="diff",($T736-$T735),LN($T736/$T735)))</f>
        <v/>
      </c>
      <c r="AG736" s="9">
        <f>IF(OR($S736="",$S735=""),"",IF($C$5="diff",(U736-U735),LN(U736/U735)))</f>
        <v/>
      </c>
      <c r="AH736" s="9">
        <f>IF(OR($S736="",$S735=""),"",IF($D$5="diff",(V736-V735),LN(V736/V735)))</f>
        <v/>
      </c>
      <c r="AI736" s="9">
        <f>IF(OR($S736="",$S735=""),"",IF($E$5="diff",(W736-W735),LN(W736/W735)))</f>
        <v/>
      </c>
      <c r="AJ736" s="9">
        <f>IF(OR($S736="",$S735=""),"",IF($F$5="diff",(X736-X735),LN(X736/X735)))</f>
        <v/>
      </c>
      <c r="AK736" s="9">
        <f>IF(OR($S736="",$S735=""),"",IF($G$5="diff",(Y736-Y735),LN(Y736/Y735)))</f>
        <v/>
      </c>
      <c r="AL736" s="9">
        <f>IF(OR($S736="",$S735=""),"",IF($H$5="diff",(Z736-Z735),LN(Z736/Z735)))</f>
        <v/>
      </c>
      <c r="AM736" s="9">
        <f>IF(OR($S736="",$S735=""),"",IF($I$5="diff",(AA736-AA735),LN(AA736/AA735)))</f>
        <v/>
      </c>
      <c r="AN736" s="9">
        <f>IF(OR($S736="",$S735=""),"",IF($J$5="diff",(AB736-AB735),LN(AB736/AB735)))</f>
        <v/>
      </c>
      <c r="AO736" s="9">
        <f>IF(OR($S736="",$S735=""),"",IF($K$5="diff",(AC736-AC735),LN(AC736/AC735)))</f>
        <v/>
      </c>
      <c r="AR736" s="9">
        <f>IF($AF736="","",$AU$13+$AU$4*AG736+$AU$5*AH736+$AU$6*AI736+$AU$7*AJ736+$AU$8*AK736+$AU$9*AL736+$AU$10*AM736+$AU$11*AN736+$AU$12*AO736)</f>
        <v/>
      </c>
      <c r="AY736" s="10">
        <f>IF(AND((ROW()-7)&gt;=$Q$5,(ROW()-6)&lt;=$Q$3),INDEX(LINEST(OFFSET(AF736,1-$Q$5,0,$Q$5,1),OFFSET(AG736,1-$Q$5,0,$Q$5,9),TRUE,TRUE),1,10)*$Q$4,"")</f>
        <v/>
      </c>
      <c r="AZ736" s="9">
        <f>IF(AND((ROW()-7)&gt;=$Q$5,(ROW()-6)&lt;=$Q$3),INDEX(LINEST(OFFSET(AF736,1-$Q$5,0,$Q$5,1),OFFSET(AG736,1-$Q$5,0,$Q$5,9),TRUE,TRUE),1,9),"")</f>
        <v/>
      </c>
      <c r="BA736" s="9">
        <f>IF(AND((ROW()-7)&gt;=$Q$5,(ROW()-6)&lt;=$Q$3),INDEX(LINEST(OFFSET(AF736,1-$Q$5,0,$Q$5,1),OFFSET(AG736,1-$Q$5,0,$Q$5,9),TRUE,TRUE),1,8),"")</f>
        <v/>
      </c>
      <c r="BB736" s="9">
        <f>IF(AND((ROW()-7)&gt;=$Q$5,(ROW()-6)&lt;=$Q$3),INDEX(LINEST(OFFSET(AF736,1-$Q$5,0,$Q$5,1),OFFSET(AG736,1-$Q$5,0,$Q$5,9),TRUE,TRUE),1,7),"")</f>
        <v/>
      </c>
      <c r="BC736" s="9">
        <f>IF(AND((ROW()-7)&gt;=$Q$5,(ROW()-6)&lt;=$Q$3),INDEX(LINEST(OFFSET(AF736,1-$Q$5,0,$Q$5,1),OFFSET(AG736,1-$Q$5,0,$Q$5,9),TRUE,TRUE),1,6),"")</f>
        <v/>
      </c>
      <c r="BD736" s="9">
        <f>IF(AND((ROW()-7)&gt;=$Q$5,(ROW()-6)&lt;=$Q$3),INDEX(LINEST(OFFSET(AF736,1-$Q$5,0,$Q$5,1),OFFSET(AG736,1-$Q$5,0,$Q$5,9),TRUE,TRUE),1,5),"")</f>
        <v/>
      </c>
      <c r="BE736" s="9">
        <f>IF(AND((ROW()-7)&gt;=$Q$5,(ROW()-6)&lt;=$Q$3),INDEX(LINEST(OFFSET(AF736,1-$Q$5,0,$Q$5,1),OFFSET(AG736,1-$Q$5,0,$Q$5,9),TRUE,TRUE),1,4),"")</f>
        <v/>
      </c>
      <c r="BF736" s="9">
        <f>IF(AND((ROW()-7)&gt;=$Q$5,(ROW()-6)&lt;=$Q$3),INDEX(LINEST(OFFSET(AF736,1-$Q$5,0,$Q$5,1),OFFSET(AG736,1-$Q$5,0,$Q$5,9),TRUE,TRUE),1,3),"")</f>
        <v/>
      </c>
      <c r="BG736" s="9">
        <f>IF(AND((ROW()-7)&gt;=$Q$5,(ROW()-6)&lt;=$Q$3),INDEX(LINEST(OFFSET(AF736,1-$Q$5,0,$Q$5,1),OFFSET(AG736,1-$Q$5,0,$Q$5,9),TRUE,TRUE),1,2),"")</f>
        <v/>
      </c>
      <c r="BH736" s="9">
        <f>IF(AND((ROW()-7)&gt;=$Q$5,(ROW()-6)&lt;=$Q$3),INDEX(LINEST(OFFSET(AF736,1-$Q$5,0,$Q$5,1),OFFSET(AG736,1-$Q$5,0,$Q$5,9),TRUE,TRUE),1,1),"")</f>
        <v/>
      </c>
      <c r="BI736" s="10">
        <f>IF(AND((ROW()-7)&gt;=$Q$5,(ROW()-6)&lt;=$Q$3),INDEX(LINEST(OFFSET(AF736,1-$Q$5,0,$Q$5,1),OFFSET(AG736,1-$Q$5,0,$Q$5,9),TRUE,TRUE),3,1),"")</f>
        <v/>
      </c>
      <c r="BL736" s="9">
        <f>IF(AND((ROW()-6)&lt;=$Q$3,ISNUMBER(AY735)),AY735/$Q$4+AZ735*AG736+BA735*AH736+BB735*AI736+BC735*AJ736+BD735*AK736+BE735*AL736+BF735*AM736+BG735*AN736+BH735*AO736,"")</f>
        <v/>
      </c>
      <c r="BM736">
        <f>IF(ISNUMBER(BL736),AVERAGE(OFFSET(AF735,1-$Q$5,0,$Q$5,1)),"")</f>
        <v/>
      </c>
      <c r="BN736">
        <f>IF(ISNUMBER(BL736),(AF736-BL736)^2,"")</f>
        <v/>
      </c>
      <c r="BO736">
        <f>IF(ISNUMBER(BL736),AF736^2,"")</f>
        <v/>
      </c>
      <c r="BP736">
        <f>IF(ISNUMBER(BL736),(AF736-BM736)^2,"")</f>
        <v/>
      </c>
    </row>
    <row r="737">
      <c r="O737">
        <f>IF($R737="","",IF($Q$1="Weekly",INT(($R737-2)/7),IF($Q$1="Quarterly",YEAR($R737)*4+ROUNDUP(MONTH($R737)/3),YEAR($R737)*12+MONTH($R737))))</f>
        <v/>
      </c>
      <c r="P737">
        <f>IF($R737="","",IF($R738="",1,IF($O737&lt;&gt;$O738,1,0)))</f>
        <v/>
      </c>
      <c r="Q737">
        <f>IF($P737=1,SUM($P$7:$P737),"")</f>
        <v/>
      </c>
      <c r="R737">
        <f>IF($A737="","",IF(ISNUMBER($A737),$A737,IFERROR(DATEVALUE($A737),NA())))</f>
        <v/>
      </c>
      <c r="S737" s="7">
        <f>IFERROR(INDEX($R$7:$R$60000,MATCH(ROW()-6,$Q$7:$Q$60000,0)),"")</f>
        <v/>
      </c>
      <c r="T737">
        <f>IFERROR(INDEX($B$7:$B$60000,MATCH(ROW()-6,$Q$7:$Q$60000,0))*1,"")</f>
        <v/>
      </c>
      <c r="U737">
        <f>IFERROR(INDEX($C$7:$C$60000,MATCH(ROW()-6,$Q$7:$Q$60000,0))*1,"")</f>
        <v/>
      </c>
      <c r="V737">
        <f>IFERROR(INDEX($D$7:$D$60000,MATCH(ROW()-6,$Q$7:$Q$60000,0))*1,"")</f>
        <v/>
      </c>
      <c r="W737">
        <f>IFERROR(INDEX($E$7:$E$60000,MATCH(ROW()-6,$Q$7:$Q$60000,0))*1,"")</f>
        <v/>
      </c>
      <c r="X737">
        <f>IFERROR(INDEX($F$7:$F$60000,MATCH(ROW()-6,$Q$7:$Q$60000,0))*1,"")</f>
        <v/>
      </c>
      <c r="Y737">
        <f>IFERROR(INDEX($G$7:$G$60000,MATCH(ROW()-6,$Q$7:$Q$60000,0))*1,"")</f>
        <v/>
      </c>
      <c r="Z737">
        <f>IFERROR(INDEX($H$7:$H$60000,MATCH(ROW()-6,$Q$7:$Q$60000,0))*1,"")</f>
        <v/>
      </c>
      <c r="AA737">
        <f>IFERROR(INDEX($I$7:$I$60000,MATCH(ROW()-6,$Q$7:$Q$60000,0))*1,"")</f>
        <v/>
      </c>
      <c r="AB737">
        <f>IFERROR(INDEX($J$7:$J$60000,MATCH(ROW()-6,$Q$7:$Q$60000,0))*1,"")</f>
        <v/>
      </c>
      <c r="AC737">
        <f>IFERROR(INDEX($K$7:$K$60000,MATCH(ROW()-6,$Q$7:$Q$60000,0))*1,"")</f>
        <v/>
      </c>
      <c r="AF737" s="9">
        <f>IF(OR($S737="",$S736=""),"",IF($B$5="diff",($T737-$T736),LN($T737/$T736)))</f>
        <v/>
      </c>
      <c r="AG737" s="9">
        <f>IF(OR($S737="",$S736=""),"",IF($C$5="diff",(U737-U736),LN(U737/U736)))</f>
        <v/>
      </c>
      <c r="AH737" s="9">
        <f>IF(OR($S737="",$S736=""),"",IF($D$5="diff",(V737-V736),LN(V737/V736)))</f>
        <v/>
      </c>
      <c r="AI737" s="9">
        <f>IF(OR($S737="",$S736=""),"",IF($E$5="diff",(W737-W736),LN(W737/W736)))</f>
        <v/>
      </c>
      <c r="AJ737" s="9">
        <f>IF(OR($S737="",$S736=""),"",IF($F$5="diff",(X737-X736),LN(X737/X736)))</f>
        <v/>
      </c>
      <c r="AK737" s="9">
        <f>IF(OR($S737="",$S736=""),"",IF($G$5="diff",(Y737-Y736),LN(Y737/Y736)))</f>
        <v/>
      </c>
      <c r="AL737" s="9">
        <f>IF(OR($S737="",$S736=""),"",IF($H$5="diff",(Z737-Z736),LN(Z737/Z736)))</f>
        <v/>
      </c>
      <c r="AM737" s="9">
        <f>IF(OR($S737="",$S736=""),"",IF($I$5="diff",(AA737-AA736),LN(AA737/AA736)))</f>
        <v/>
      </c>
      <c r="AN737" s="9">
        <f>IF(OR($S737="",$S736=""),"",IF($J$5="diff",(AB737-AB736),LN(AB737/AB736)))</f>
        <v/>
      </c>
      <c r="AO737" s="9">
        <f>IF(OR($S737="",$S736=""),"",IF($K$5="diff",(AC737-AC736),LN(AC737/AC736)))</f>
        <v/>
      </c>
      <c r="AR737" s="9">
        <f>IF($AF737="","",$AU$13+$AU$4*AG737+$AU$5*AH737+$AU$6*AI737+$AU$7*AJ737+$AU$8*AK737+$AU$9*AL737+$AU$10*AM737+$AU$11*AN737+$AU$12*AO737)</f>
        <v/>
      </c>
      <c r="AY737" s="10">
        <f>IF(AND((ROW()-7)&gt;=$Q$5,(ROW()-6)&lt;=$Q$3),INDEX(LINEST(OFFSET(AF737,1-$Q$5,0,$Q$5,1),OFFSET(AG737,1-$Q$5,0,$Q$5,9),TRUE,TRUE),1,10)*$Q$4,"")</f>
        <v/>
      </c>
      <c r="AZ737" s="9">
        <f>IF(AND((ROW()-7)&gt;=$Q$5,(ROW()-6)&lt;=$Q$3),INDEX(LINEST(OFFSET(AF737,1-$Q$5,0,$Q$5,1),OFFSET(AG737,1-$Q$5,0,$Q$5,9),TRUE,TRUE),1,9),"")</f>
        <v/>
      </c>
      <c r="BA737" s="9">
        <f>IF(AND((ROW()-7)&gt;=$Q$5,(ROW()-6)&lt;=$Q$3),INDEX(LINEST(OFFSET(AF737,1-$Q$5,0,$Q$5,1),OFFSET(AG737,1-$Q$5,0,$Q$5,9),TRUE,TRUE),1,8),"")</f>
        <v/>
      </c>
      <c r="BB737" s="9">
        <f>IF(AND((ROW()-7)&gt;=$Q$5,(ROW()-6)&lt;=$Q$3),INDEX(LINEST(OFFSET(AF737,1-$Q$5,0,$Q$5,1),OFFSET(AG737,1-$Q$5,0,$Q$5,9),TRUE,TRUE),1,7),"")</f>
        <v/>
      </c>
      <c r="BC737" s="9">
        <f>IF(AND((ROW()-7)&gt;=$Q$5,(ROW()-6)&lt;=$Q$3),INDEX(LINEST(OFFSET(AF737,1-$Q$5,0,$Q$5,1),OFFSET(AG737,1-$Q$5,0,$Q$5,9),TRUE,TRUE),1,6),"")</f>
        <v/>
      </c>
      <c r="BD737" s="9">
        <f>IF(AND((ROW()-7)&gt;=$Q$5,(ROW()-6)&lt;=$Q$3),INDEX(LINEST(OFFSET(AF737,1-$Q$5,0,$Q$5,1),OFFSET(AG737,1-$Q$5,0,$Q$5,9),TRUE,TRUE),1,5),"")</f>
        <v/>
      </c>
      <c r="BE737" s="9">
        <f>IF(AND((ROW()-7)&gt;=$Q$5,(ROW()-6)&lt;=$Q$3),INDEX(LINEST(OFFSET(AF737,1-$Q$5,0,$Q$5,1),OFFSET(AG737,1-$Q$5,0,$Q$5,9),TRUE,TRUE),1,4),"")</f>
        <v/>
      </c>
      <c r="BF737" s="9">
        <f>IF(AND((ROW()-7)&gt;=$Q$5,(ROW()-6)&lt;=$Q$3),INDEX(LINEST(OFFSET(AF737,1-$Q$5,0,$Q$5,1),OFFSET(AG737,1-$Q$5,0,$Q$5,9),TRUE,TRUE),1,3),"")</f>
        <v/>
      </c>
      <c r="BG737" s="9">
        <f>IF(AND((ROW()-7)&gt;=$Q$5,(ROW()-6)&lt;=$Q$3),INDEX(LINEST(OFFSET(AF737,1-$Q$5,0,$Q$5,1),OFFSET(AG737,1-$Q$5,0,$Q$5,9),TRUE,TRUE),1,2),"")</f>
        <v/>
      </c>
      <c r="BH737" s="9">
        <f>IF(AND((ROW()-7)&gt;=$Q$5,(ROW()-6)&lt;=$Q$3),INDEX(LINEST(OFFSET(AF737,1-$Q$5,0,$Q$5,1),OFFSET(AG737,1-$Q$5,0,$Q$5,9),TRUE,TRUE),1,1),"")</f>
        <v/>
      </c>
      <c r="BI737" s="10">
        <f>IF(AND((ROW()-7)&gt;=$Q$5,(ROW()-6)&lt;=$Q$3),INDEX(LINEST(OFFSET(AF737,1-$Q$5,0,$Q$5,1),OFFSET(AG737,1-$Q$5,0,$Q$5,9),TRUE,TRUE),3,1),"")</f>
        <v/>
      </c>
      <c r="BL737" s="9">
        <f>IF(AND((ROW()-6)&lt;=$Q$3,ISNUMBER(AY736)),AY736/$Q$4+AZ736*AG737+BA736*AH737+BB736*AI737+BC736*AJ737+BD736*AK737+BE736*AL737+BF736*AM737+BG736*AN737+BH736*AO737,"")</f>
        <v/>
      </c>
      <c r="BM737">
        <f>IF(ISNUMBER(BL737),AVERAGE(OFFSET(AF736,1-$Q$5,0,$Q$5,1)),"")</f>
        <v/>
      </c>
      <c r="BN737">
        <f>IF(ISNUMBER(BL737),(AF737-BL737)^2,"")</f>
        <v/>
      </c>
      <c r="BO737">
        <f>IF(ISNUMBER(BL737),AF737^2,"")</f>
        <v/>
      </c>
      <c r="BP737">
        <f>IF(ISNUMBER(BL737),(AF737-BM737)^2,"")</f>
        <v/>
      </c>
    </row>
    <row r="738">
      <c r="O738">
        <f>IF($R738="","",IF($Q$1="Weekly",INT(($R738-2)/7),IF($Q$1="Quarterly",YEAR($R738)*4+ROUNDUP(MONTH($R738)/3),YEAR($R738)*12+MONTH($R738))))</f>
        <v/>
      </c>
      <c r="P738">
        <f>IF($R738="","",IF($R739="",1,IF($O738&lt;&gt;$O739,1,0)))</f>
        <v/>
      </c>
      <c r="Q738">
        <f>IF($P738=1,SUM($P$7:$P738),"")</f>
        <v/>
      </c>
      <c r="R738">
        <f>IF($A738="","",IF(ISNUMBER($A738),$A738,IFERROR(DATEVALUE($A738),NA())))</f>
        <v/>
      </c>
      <c r="S738" s="7">
        <f>IFERROR(INDEX($R$7:$R$60000,MATCH(ROW()-6,$Q$7:$Q$60000,0)),"")</f>
        <v/>
      </c>
      <c r="T738">
        <f>IFERROR(INDEX($B$7:$B$60000,MATCH(ROW()-6,$Q$7:$Q$60000,0))*1,"")</f>
        <v/>
      </c>
      <c r="U738">
        <f>IFERROR(INDEX($C$7:$C$60000,MATCH(ROW()-6,$Q$7:$Q$60000,0))*1,"")</f>
        <v/>
      </c>
      <c r="V738">
        <f>IFERROR(INDEX($D$7:$D$60000,MATCH(ROW()-6,$Q$7:$Q$60000,0))*1,"")</f>
        <v/>
      </c>
      <c r="W738">
        <f>IFERROR(INDEX($E$7:$E$60000,MATCH(ROW()-6,$Q$7:$Q$60000,0))*1,"")</f>
        <v/>
      </c>
      <c r="X738">
        <f>IFERROR(INDEX($F$7:$F$60000,MATCH(ROW()-6,$Q$7:$Q$60000,0))*1,"")</f>
        <v/>
      </c>
      <c r="Y738">
        <f>IFERROR(INDEX($G$7:$G$60000,MATCH(ROW()-6,$Q$7:$Q$60000,0))*1,"")</f>
        <v/>
      </c>
      <c r="Z738">
        <f>IFERROR(INDEX($H$7:$H$60000,MATCH(ROW()-6,$Q$7:$Q$60000,0))*1,"")</f>
        <v/>
      </c>
      <c r="AA738">
        <f>IFERROR(INDEX($I$7:$I$60000,MATCH(ROW()-6,$Q$7:$Q$60000,0))*1,"")</f>
        <v/>
      </c>
      <c r="AB738">
        <f>IFERROR(INDEX($J$7:$J$60000,MATCH(ROW()-6,$Q$7:$Q$60000,0))*1,"")</f>
        <v/>
      </c>
      <c r="AC738">
        <f>IFERROR(INDEX($K$7:$K$60000,MATCH(ROW()-6,$Q$7:$Q$60000,0))*1,"")</f>
        <v/>
      </c>
      <c r="AF738" s="9">
        <f>IF(OR($S738="",$S737=""),"",IF($B$5="diff",($T738-$T737),LN($T738/$T737)))</f>
        <v/>
      </c>
      <c r="AG738" s="9">
        <f>IF(OR($S738="",$S737=""),"",IF($C$5="diff",(U738-U737),LN(U738/U737)))</f>
        <v/>
      </c>
      <c r="AH738" s="9">
        <f>IF(OR($S738="",$S737=""),"",IF($D$5="diff",(V738-V737),LN(V738/V737)))</f>
        <v/>
      </c>
      <c r="AI738" s="9">
        <f>IF(OR($S738="",$S737=""),"",IF($E$5="diff",(W738-W737),LN(W738/W737)))</f>
        <v/>
      </c>
      <c r="AJ738" s="9">
        <f>IF(OR($S738="",$S737=""),"",IF($F$5="diff",(X738-X737),LN(X738/X737)))</f>
        <v/>
      </c>
      <c r="AK738" s="9">
        <f>IF(OR($S738="",$S737=""),"",IF($G$5="diff",(Y738-Y737),LN(Y738/Y737)))</f>
        <v/>
      </c>
      <c r="AL738" s="9">
        <f>IF(OR($S738="",$S737=""),"",IF($H$5="diff",(Z738-Z737),LN(Z738/Z737)))</f>
        <v/>
      </c>
      <c r="AM738" s="9">
        <f>IF(OR($S738="",$S737=""),"",IF($I$5="diff",(AA738-AA737),LN(AA738/AA737)))</f>
        <v/>
      </c>
      <c r="AN738" s="9">
        <f>IF(OR($S738="",$S737=""),"",IF($J$5="diff",(AB738-AB737),LN(AB738/AB737)))</f>
        <v/>
      </c>
      <c r="AO738" s="9">
        <f>IF(OR($S738="",$S737=""),"",IF($K$5="diff",(AC738-AC737),LN(AC738/AC737)))</f>
        <v/>
      </c>
      <c r="AR738" s="9">
        <f>IF($AF738="","",$AU$13+$AU$4*AG738+$AU$5*AH738+$AU$6*AI738+$AU$7*AJ738+$AU$8*AK738+$AU$9*AL738+$AU$10*AM738+$AU$11*AN738+$AU$12*AO738)</f>
        <v/>
      </c>
      <c r="AY738" s="10">
        <f>IF(AND((ROW()-7)&gt;=$Q$5,(ROW()-6)&lt;=$Q$3),INDEX(LINEST(OFFSET(AF738,1-$Q$5,0,$Q$5,1),OFFSET(AG738,1-$Q$5,0,$Q$5,9),TRUE,TRUE),1,10)*$Q$4,"")</f>
        <v/>
      </c>
      <c r="AZ738" s="9">
        <f>IF(AND((ROW()-7)&gt;=$Q$5,(ROW()-6)&lt;=$Q$3),INDEX(LINEST(OFFSET(AF738,1-$Q$5,0,$Q$5,1),OFFSET(AG738,1-$Q$5,0,$Q$5,9),TRUE,TRUE),1,9),"")</f>
        <v/>
      </c>
      <c r="BA738" s="9">
        <f>IF(AND((ROW()-7)&gt;=$Q$5,(ROW()-6)&lt;=$Q$3),INDEX(LINEST(OFFSET(AF738,1-$Q$5,0,$Q$5,1),OFFSET(AG738,1-$Q$5,0,$Q$5,9),TRUE,TRUE),1,8),"")</f>
        <v/>
      </c>
      <c r="BB738" s="9">
        <f>IF(AND((ROW()-7)&gt;=$Q$5,(ROW()-6)&lt;=$Q$3),INDEX(LINEST(OFFSET(AF738,1-$Q$5,0,$Q$5,1),OFFSET(AG738,1-$Q$5,0,$Q$5,9),TRUE,TRUE),1,7),"")</f>
        <v/>
      </c>
      <c r="BC738" s="9">
        <f>IF(AND((ROW()-7)&gt;=$Q$5,(ROW()-6)&lt;=$Q$3),INDEX(LINEST(OFFSET(AF738,1-$Q$5,0,$Q$5,1),OFFSET(AG738,1-$Q$5,0,$Q$5,9),TRUE,TRUE),1,6),"")</f>
        <v/>
      </c>
      <c r="BD738" s="9">
        <f>IF(AND((ROW()-7)&gt;=$Q$5,(ROW()-6)&lt;=$Q$3),INDEX(LINEST(OFFSET(AF738,1-$Q$5,0,$Q$5,1),OFFSET(AG738,1-$Q$5,0,$Q$5,9),TRUE,TRUE),1,5),"")</f>
        <v/>
      </c>
      <c r="BE738" s="9">
        <f>IF(AND((ROW()-7)&gt;=$Q$5,(ROW()-6)&lt;=$Q$3),INDEX(LINEST(OFFSET(AF738,1-$Q$5,0,$Q$5,1),OFFSET(AG738,1-$Q$5,0,$Q$5,9),TRUE,TRUE),1,4),"")</f>
        <v/>
      </c>
      <c r="BF738" s="9">
        <f>IF(AND((ROW()-7)&gt;=$Q$5,(ROW()-6)&lt;=$Q$3),INDEX(LINEST(OFFSET(AF738,1-$Q$5,0,$Q$5,1),OFFSET(AG738,1-$Q$5,0,$Q$5,9),TRUE,TRUE),1,3),"")</f>
        <v/>
      </c>
      <c r="BG738" s="9">
        <f>IF(AND((ROW()-7)&gt;=$Q$5,(ROW()-6)&lt;=$Q$3),INDEX(LINEST(OFFSET(AF738,1-$Q$5,0,$Q$5,1),OFFSET(AG738,1-$Q$5,0,$Q$5,9),TRUE,TRUE),1,2),"")</f>
        <v/>
      </c>
      <c r="BH738" s="9">
        <f>IF(AND((ROW()-7)&gt;=$Q$5,(ROW()-6)&lt;=$Q$3),INDEX(LINEST(OFFSET(AF738,1-$Q$5,0,$Q$5,1),OFFSET(AG738,1-$Q$5,0,$Q$5,9),TRUE,TRUE),1,1),"")</f>
        <v/>
      </c>
      <c r="BI738" s="10">
        <f>IF(AND((ROW()-7)&gt;=$Q$5,(ROW()-6)&lt;=$Q$3),INDEX(LINEST(OFFSET(AF738,1-$Q$5,0,$Q$5,1),OFFSET(AG738,1-$Q$5,0,$Q$5,9),TRUE,TRUE),3,1),"")</f>
        <v/>
      </c>
      <c r="BL738" s="9">
        <f>IF(AND((ROW()-6)&lt;=$Q$3,ISNUMBER(AY737)),AY737/$Q$4+AZ737*AG738+BA737*AH738+BB737*AI738+BC737*AJ738+BD737*AK738+BE737*AL738+BF737*AM738+BG737*AN738+BH737*AO738,"")</f>
        <v/>
      </c>
      <c r="BM738">
        <f>IF(ISNUMBER(BL738),AVERAGE(OFFSET(AF737,1-$Q$5,0,$Q$5,1)),"")</f>
        <v/>
      </c>
      <c r="BN738">
        <f>IF(ISNUMBER(BL738),(AF738-BL738)^2,"")</f>
        <v/>
      </c>
      <c r="BO738">
        <f>IF(ISNUMBER(BL738),AF738^2,"")</f>
        <v/>
      </c>
      <c r="BP738">
        <f>IF(ISNUMBER(BL738),(AF738-BM738)^2,"")</f>
        <v/>
      </c>
    </row>
    <row r="739">
      <c r="O739">
        <f>IF($R739="","",IF($Q$1="Weekly",INT(($R739-2)/7),IF($Q$1="Quarterly",YEAR($R739)*4+ROUNDUP(MONTH($R739)/3),YEAR($R739)*12+MONTH($R739))))</f>
        <v/>
      </c>
      <c r="P739">
        <f>IF($R739="","",IF($R740="",1,IF($O739&lt;&gt;$O740,1,0)))</f>
        <v/>
      </c>
      <c r="Q739">
        <f>IF($P739=1,SUM($P$7:$P739),"")</f>
        <v/>
      </c>
      <c r="R739">
        <f>IF($A739="","",IF(ISNUMBER($A739),$A739,IFERROR(DATEVALUE($A739),NA())))</f>
        <v/>
      </c>
      <c r="S739" s="7">
        <f>IFERROR(INDEX($R$7:$R$60000,MATCH(ROW()-6,$Q$7:$Q$60000,0)),"")</f>
        <v/>
      </c>
      <c r="T739">
        <f>IFERROR(INDEX($B$7:$B$60000,MATCH(ROW()-6,$Q$7:$Q$60000,0))*1,"")</f>
        <v/>
      </c>
      <c r="U739">
        <f>IFERROR(INDEX($C$7:$C$60000,MATCH(ROW()-6,$Q$7:$Q$60000,0))*1,"")</f>
        <v/>
      </c>
      <c r="V739">
        <f>IFERROR(INDEX($D$7:$D$60000,MATCH(ROW()-6,$Q$7:$Q$60000,0))*1,"")</f>
        <v/>
      </c>
      <c r="W739">
        <f>IFERROR(INDEX($E$7:$E$60000,MATCH(ROW()-6,$Q$7:$Q$60000,0))*1,"")</f>
        <v/>
      </c>
      <c r="X739">
        <f>IFERROR(INDEX($F$7:$F$60000,MATCH(ROW()-6,$Q$7:$Q$60000,0))*1,"")</f>
        <v/>
      </c>
      <c r="Y739">
        <f>IFERROR(INDEX($G$7:$G$60000,MATCH(ROW()-6,$Q$7:$Q$60000,0))*1,"")</f>
        <v/>
      </c>
      <c r="Z739">
        <f>IFERROR(INDEX($H$7:$H$60000,MATCH(ROW()-6,$Q$7:$Q$60000,0))*1,"")</f>
        <v/>
      </c>
      <c r="AA739">
        <f>IFERROR(INDEX($I$7:$I$60000,MATCH(ROW()-6,$Q$7:$Q$60000,0))*1,"")</f>
        <v/>
      </c>
      <c r="AB739">
        <f>IFERROR(INDEX($J$7:$J$60000,MATCH(ROW()-6,$Q$7:$Q$60000,0))*1,"")</f>
        <v/>
      </c>
      <c r="AC739">
        <f>IFERROR(INDEX($K$7:$K$60000,MATCH(ROW()-6,$Q$7:$Q$60000,0))*1,"")</f>
        <v/>
      </c>
      <c r="AF739" s="9">
        <f>IF(OR($S739="",$S738=""),"",IF($B$5="diff",($T739-$T738),LN($T739/$T738)))</f>
        <v/>
      </c>
      <c r="AG739" s="9">
        <f>IF(OR($S739="",$S738=""),"",IF($C$5="diff",(U739-U738),LN(U739/U738)))</f>
        <v/>
      </c>
      <c r="AH739" s="9">
        <f>IF(OR($S739="",$S738=""),"",IF($D$5="diff",(V739-V738),LN(V739/V738)))</f>
        <v/>
      </c>
      <c r="AI739" s="9">
        <f>IF(OR($S739="",$S738=""),"",IF($E$5="diff",(W739-W738),LN(W739/W738)))</f>
        <v/>
      </c>
      <c r="AJ739" s="9">
        <f>IF(OR($S739="",$S738=""),"",IF($F$5="diff",(X739-X738),LN(X739/X738)))</f>
        <v/>
      </c>
      <c r="AK739" s="9">
        <f>IF(OR($S739="",$S738=""),"",IF($G$5="diff",(Y739-Y738),LN(Y739/Y738)))</f>
        <v/>
      </c>
      <c r="AL739" s="9">
        <f>IF(OR($S739="",$S738=""),"",IF($H$5="diff",(Z739-Z738),LN(Z739/Z738)))</f>
        <v/>
      </c>
      <c r="AM739" s="9">
        <f>IF(OR($S739="",$S738=""),"",IF($I$5="diff",(AA739-AA738),LN(AA739/AA738)))</f>
        <v/>
      </c>
      <c r="AN739" s="9">
        <f>IF(OR($S739="",$S738=""),"",IF($J$5="diff",(AB739-AB738),LN(AB739/AB738)))</f>
        <v/>
      </c>
      <c r="AO739" s="9">
        <f>IF(OR($S739="",$S738=""),"",IF($K$5="diff",(AC739-AC738),LN(AC739/AC738)))</f>
        <v/>
      </c>
      <c r="AR739" s="9">
        <f>IF($AF739="","",$AU$13+$AU$4*AG739+$AU$5*AH739+$AU$6*AI739+$AU$7*AJ739+$AU$8*AK739+$AU$9*AL739+$AU$10*AM739+$AU$11*AN739+$AU$12*AO739)</f>
        <v/>
      </c>
      <c r="AY739" s="10">
        <f>IF(AND((ROW()-7)&gt;=$Q$5,(ROW()-6)&lt;=$Q$3),INDEX(LINEST(OFFSET(AF739,1-$Q$5,0,$Q$5,1),OFFSET(AG739,1-$Q$5,0,$Q$5,9),TRUE,TRUE),1,10)*$Q$4,"")</f>
        <v/>
      </c>
      <c r="AZ739" s="9">
        <f>IF(AND((ROW()-7)&gt;=$Q$5,(ROW()-6)&lt;=$Q$3),INDEX(LINEST(OFFSET(AF739,1-$Q$5,0,$Q$5,1),OFFSET(AG739,1-$Q$5,0,$Q$5,9),TRUE,TRUE),1,9),"")</f>
        <v/>
      </c>
      <c r="BA739" s="9">
        <f>IF(AND((ROW()-7)&gt;=$Q$5,(ROW()-6)&lt;=$Q$3),INDEX(LINEST(OFFSET(AF739,1-$Q$5,0,$Q$5,1),OFFSET(AG739,1-$Q$5,0,$Q$5,9),TRUE,TRUE),1,8),"")</f>
        <v/>
      </c>
      <c r="BB739" s="9">
        <f>IF(AND((ROW()-7)&gt;=$Q$5,(ROW()-6)&lt;=$Q$3),INDEX(LINEST(OFFSET(AF739,1-$Q$5,0,$Q$5,1),OFFSET(AG739,1-$Q$5,0,$Q$5,9),TRUE,TRUE),1,7),"")</f>
        <v/>
      </c>
      <c r="BC739" s="9">
        <f>IF(AND((ROW()-7)&gt;=$Q$5,(ROW()-6)&lt;=$Q$3),INDEX(LINEST(OFFSET(AF739,1-$Q$5,0,$Q$5,1),OFFSET(AG739,1-$Q$5,0,$Q$5,9),TRUE,TRUE),1,6),"")</f>
        <v/>
      </c>
      <c r="BD739" s="9">
        <f>IF(AND((ROW()-7)&gt;=$Q$5,(ROW()-6)&lt;=$Q$3),INDEX(LINEST(OFFSET(AF739,1-$Q$5,0,$Q$5,1),OFFSET(AG739,1-$Q$5,0,$Q$5,9),TRUE,TRUE),1,5),"")</f>
        <v/>
      </c>
      <c r="BE739" s="9">
        <f>IF(AND((ROW()-7)&gt;=$Q$5,(ROW()-6)&lt;=$Q$3),INDEX(LINEST(OFFSET(AF739,1-$Q$5,0,$Q$5,1),OFFSET(AG739,1-$Q$5,0,$Q$5,9),TRUE,TRUE),1,4),"")</f>
        <v/>
      </c>
      <c r="BF739" s="9">
        <f>IF(AND((ROW()-7)&gt;=$Q$5,(ROW()-6)&lt;=$Q$3),INDEX(LINEST(OFFSET(AF739,1-$Q$5,0,$Q$5,1),OFFSET(AG739,1-$Q$5,0,$Q$5,9),TRUE,TRUE),1,3),"")</f>
        <v/>
      </c>
      <c r="BG739" s="9">
        <f>IF(AND((ROW()-7)&gt;=$Q$5,(ROW()-6)&lt;=$Q$3),INDEX(LINEST(OFFSET(AF739,1-$Q$5,0,$Q$5,1),OFFSET(AG739,1-$Q$5,0,$Q$5,9),TRUE,TRUE),1,2),"")</f>
        <v/>
      </c>
      <c r="BH739" s="9">
        <f>IF(AND((ROW()-7)&gt;=$Q$5,(ROW()-6)&lt;=$Q$3),INDEX(LINEST(OFFSET(AF739,1-$Q$5,0,$Q$5,1),OFFSET(AG739,1-$Q$5,0,$Q$5,9),TRUE,TRUE),1,1),"")</f>
        <v/>
      </c>
      <c r="BI739" s="10">
        <f>IF(AND((ROW()-7)&gt;=$Q$5,(ROW()-6)&lt;=$Q$3),INDEX(LINEST(OFFSET(AF739,1-$Q$5,0,$Q$5,1),OFFSET(AG739,1-$Q$5,0,$Q$5,9),TRUE,TRUE),3,1),"")</f>
        <v/>
      </c>
      <c r="BL739" s="9">
        <f>IF(AND((ROW()-6)&lt;=$Q$3,ISNUMBER(AY738)),AY738/$Q$4+AZ738*AG739+BA738*AH739+BB738*AI739+BC738*AJ739+BD738*AK739+BE738*AL739+BF738*AM739+BG738*AN739+BH738*AO739,"")</f>
        <v/>
      </c>
      <c r="BM739">
        <f>IF(ISNUMBER(BL739),AVERAGE(OFFSET(AF738,1-$Q$5,0,$Q$5,1)),"")</f>
        <v/>
      </c>
      <c r="BN739">
        <f>IF(ISNUMBER(BL739),(AF739-BL739)^2,"")</f>
        <v/>
      </c>
      <c r="BO739">
        <f>IF(ISNUMBER(BL739),AF739^2,"")</f>
        <v/>
      </c>
      <c r="BP739">
        <f>IF(ISNUMBER(BL739),(AF739-BM739)^2,"")</f>
        <v/>
      </c>
    </row>
    <row r="740">
      <c r="O740">
        <f>IF($R740="","",IF($Q$1="Weekly",INT(($R740-2)/7),IF($Q$1="Quarterly",YEAR($R740)*4+ROUNDUP(MONTH($R740)/3),YEAR($R740)*12+MONTH($R740))))</f>
        <v/>
      </c>
      <c r="P740">
        <f>IF($R740="","",IF($R741="",1,IF($O740&lt;&gt;$O741,1,0)))</f>
        <v/>
      </c>
      <c r="Q740">
        <f>IF($P740=1,SUM($P$7:$P740),"")</f>
        <v/>
      </c>
      <c r="R740">
        <f>IF($A740="","",IF(ISNUMBER($A740),$A740,IFERROR(DATEVALUE($A740),NA())))</f>
        <v/>
      </c>
      <c r="S740" s="7">
        <f>IFERROR(INDEX($R$7:$R$60000,MATCH(ROW()-6,$Q$7:$Q$60000,0)),"")</f>
        <v/>
      </c>
      <c r="T740">
        <f>IFERROR(INDEX($B$7:$B$60000,MATCH(ROW()-6,$Q$7:$Q$60000,0))*1,"")</f>
        <v/>
      </c>
      <c r="U740">
        <f>IFERROR(INDEX($C$7:$C$60000,MATCH(ROW()-6,$Q$7:$Q$60000,0))*1,"")</f>
        <v/>
      </c>
      <c r="V740">
        <f>IFERROR(INDEX($D$7:$D$60000,MATCH(ROW()-6,$Q$7:$Q$60000,0))*1,"")</f>
        <v/>
      </c>
      <c r="W740">
        <f>IFERROR(INDEX($E$7:$E$60000,MATCH(ROW()-6,$Q$7:$Q$60000,0))*1,"")</f>
        <v/>
      </c>
      <c r="X740">
        <f>IFERROR(INDEX($F$7:$F$60000,MATCH(ROW()-6,$Q$7:$Q$60000,0))*1,"")</f>
        <v/>
      </c>
      <c r="Y740">
        <f>IFERROR(INDEX($G$7:$G$60000,MATCH(ROW()-6,$Q$7:$Q$60000,0))*1,"")</f>
        <v/>
      </c>
      <c r="Z740">
        <f>IFERROR(INDEX($H$7:$H$60000,MATCH(ROW()-6,$Q$7:$Q$60000,0))*1,"")</f>
        <v/>
      </c>
      <c r="AA740">
        <f>IFERROR(INDEX($I$7:$I$60000,MATCH(ROW()-6,$Q$7:$Q$60000,0))*1,"")</f>
        <v/>
      </c>
      <c r="AB740">
        <f>IFERROR(INDEX($J$7:$J$60000,MATCH(ROW()-6,$Q$7:$Q$60000,0))*1,"")</f>
        <v/>
      </c>
      <c r="AC740">
        <f>IFERROR(INDEX($K$7:$K$60000,MATCH(ROW()-6,$Q$7:$Q$60000,0))*1,"")</f>
        <v/>
      </c>
      <c r="AF740" s="9">
        <f>IF(OR($S740="",$S739=""),"",IF($B$5="diff",($T740-$T739),LN($T740/$T739)))</f>
        <v/>
      </c>
      <c r="AG740" s="9">
        <f>IF(OR($S740="",$S739=""),"",IF($C$5="diff",(U740-U739),LN(U740/U739)))</f>
        <v/>
      </c>
      <c r="AH740" s="9">
        <f>IF(OR($S740="",$S739=""),"",IF($D$5="diff",(V740-V739),LN(V740/V739)))</f>
        <v/>
      </c>
      <c r="AI740" s="9">
        <f>IF(OR($S740="",$S739=""),"",IF($E$5="diff",(W740-W739),LN(W740/W739)))</f>
        <v/>
      </c>
      <c r="AJ740" s="9">
        <f>IF(OR($S740="",$S739=""),"",IF($F$5="diff",(X740-X739),LN(X740/X739)))</f>
        <v/>
      </c>
      <c r="AK740" s="9">
        <f>IF(OR($S740="",$S739=""),"",IF($G$5="diff",(Y740-Y739),LN(Y740/Y739)))</f>
        <v/>
      </c>
      <c r="AL740" s="9">
        <f>IF(OR($S740="",$S739=""),"",IF($H$5="diff",(Z740-Z739),LN(Z740/Z739)))</f>
        <v/>
      </c>
      <c r="AM740" s="9">
        <f>IF(OR($S740="",$S739=""),"",IF($I$5="diff",(AA740-AA739),LN(AA740/AA739)))</f>
        <v/>
      </c>
      <c r="AN740" s="9">
        <f>IF(OR($S740="",$S739=""),"",IF($J$5="diff",(AB740-AB739),LN(AB740/AB739)))</f>
        <v/>
      </c>
      <c r="AO740" s="9">
        <f>IF(OR($S740="",$S739=""),"",IF($K$5="diff",(AC740-AC739),LN(AC740/AC739)))</f>
        <v/>
      </c>
      <c r="AR740" s="9">
        <f>IF($AF740="","",$AU$13+$AU$4*AG740+$AU$5*AH740+$AU$6*AI740+$AU$7*AJ740+$AU$8*AK740+$AU$9*AL740+$AU$10*AM740+$AU$11*AN740+$AU$12*AO740)</f>
        <v/>
      </c>
      <c r="AY740" s="10">
        <f>IF(AND((ROW()-7)&gt;=$Q$5,(ROW()-6)&lt;=$Q$3),INDEX(LINEST(OFFSET(AF740,1-$Q$5,0,$Q$5,1),OFFSET(AG740,1-$Q$5,0,$Q$5,9),TRUE,TRUE),1,10)*$Q$4,"")</f>
        <v/>
      </c>
      <c r="AZ740" s="9">
        <f>IF(AND((ROW()-7)&gt;=$Q$5,(ROW()-6)&lt;=$Q$3),INDEX(LINEST(OFFSET(AF740,1-$Q$5,0,$Q$5,1),OFFSET(AG740,1-$Q$5,0,$Q$5,9),TRUE,TRUE),1,9),"")</f>
        <v/>
      </c>
      <c r="BA740" s="9">
        <f>IF(AND((ROW()-7)&gt;=$Q$5,(ROW()-6)&lt;=$Q$3),INDEX(LINEST(OFFSET(AF740,1-$Q$5,0,$Q$5,1),OFFSET(AG740,1-$Q$5,0,$Q$5,9),TRUE,TRUE),1,8),"")</f>
        <v/>
      </c>
      <c r="BB740" s="9">
        <f>IF(AND((ROW()-7)&gt;=$Q$5,(ROW()-6)&lt;=$Q$3),INDEX(LINEST(OFFSET(AF740,1-$Q$5,0,$Q$5,1),OFFSET(AG740,1-$Q$5,0,$Q$5,9),TRUE,TRUE),1,7),"")</f>
        <v/>
      </c>
      <c r="BC740" s="9">
        <f>IF(AND((ROW()-7)&gt;=$Q$5,(ROW()-6)&lt;=$Q$3),INDEX(LINEST(OFFSET(AF740,1-$Q$5,0,$Q$5,1),OFFSET(AG740,1-$Q$5,0,$Q$5,9),TRUE,TRUE),1,6),"")</f>
        <v/>
      </c>
      <c r="BD740" s="9">
        <f>IF(AND((ROW()-7)&gt;=$Q$5,(ROW()-6)&lt;=$Q$3),INDEX(LINEST(OFFSET(AF740,1-$Q$5,0,$Q$5,1),OFFSET(AG740,1-$Q$5,0,$Q$5,9),TRUE,TRUE),1,5),"")</f>
        <v/>
      </c>
      <c r="BE740" s="9">
        <f>IF(AND((ROW()-7)&gt;=$Q$5,(ROW()-6)&lt;=$Q$3),INDEX(LINEST(OFFSET(AF740,1-$Q$5,0,$Q$5,1),OFFSET(AG740,1-$Q$5,0,$Q$5,9),TRUE,TRUE),1,4),"")</f>
        <v/>
      </c>
      <c r="BF740" s="9">
        <f>IF(AND((ROW()-7)&gt;=$Q$5,(ROW()-6)&lt;=$Q$3),INDEX(LINEST(OFFSET(AF740,1-$Q$5,0,$Q$5,1),OFFSET(AG740,1-$Q$5,0,$Q$5,9),TRUE,TRUE),1,3),"")</f>
        <v/>
      </c>
      <c r="BG740" s="9">
        <f>IF(AND((ROW()-7)&gt;=$Q$5,(ROW()-6)&lt;=$Q$3),INDEX(LINEST(OFFSET(AF740,1-$Q$5,0,$Q$5,1),OFFSET(AG740,1-$Q$5,0,$Q$5,9),TRUE,TRUE),1,2),"")</f>
        <v/>
      </c>
      <c r="BH740" s="9">
        <f>IF(AND((ROW()-7)&gt;=$Q$5,(ROW()-6)&lt;=$Q$3),INDEX(LINEST(OFFSET(AF740,1-$Q$5,0,$Q$5,1),OFFSET(AG740,1-$Q$5,0,$Q$5,9),TRUE,TRUE),1,1),"")</f>
        <v/>
      </c>
      <c r="BI740" s="10">
        <f>IF(AND((ROW()-7)&gt;=$Q$5,(ROW()-6)&lt;=$Q$3),INDEX(LINEST(OFFSET(AF740,1-$Q$5,0,$Q$5,1),OFFSET(AG740,1-$Q$5,0,$Q$5,9),TRUE,TRUE),3,1),"")</f>
        <v/>
      </c>
      <c r="BL740" s="9">
        <f>IF(AND((ROW()-6)&lt;=$Q$3,ISNUMBER(AY739)),AY739/$Q$4+AZ739*AG740+BA739*AH740+BB739*AI740+BC739*AJ740+BD739*AK740+BE739*AL740+BF739*AM740+BG739*AN740+BH739*AO740,"")</f>
        <v/>
      </c>
      <c r="BM740">
        <f>IF(ISNUMBER(BL740),AVERAGE(OFFSET(AF739,1-$Q$5,0,$Q$5,1)),"")</f>
        <v/>
      </c>
      <c r="BN740">
        <f>IF(ISNUMBER(BL740),(AF740-BL740)^2,"")</f>
        <v/>
      </c>
      <c r="BO740">
        <f>IF(ISNUMBER(BL740),AF740^2,"")</f>
        <v/>
      </c>
      <c r="BP740">
        <f>IF(ISNUMBER(BL740),(AF740-BM740)^2,"")</f>
        <v/>
      </c>
    </row>
    <row r="741">
      <c r="O741">
        <f>IF($R741="","",IF($Q$1="Weekly",INT(($R741-2)/7),IF($Q$1="Quarterly",YEAR($R741)*4+ROUNDUP(MONTH($R741)/3),YEAR($R741)*12+MONTH($R741))))</f>
        <v/>
      </c>
      <c r="P741">
        <f>IF($R741="","",IF($R742="",1,IF($O741&lt;&gt;$O742,1,0)))</f>
        <v/>
      </c>
      <c r="Q741">
        <f>IF($P741=1,SUM($P$7:$P741),"")</f>
        <v/>
      </c>
      <c r="R741">
        <f>IF($A741="","",IF(ISNUMBER($A741),$A741,IFERROR(DATEVALUE($A741),NA())))</f>
        <v/>
      </c>
      <c r="S741" s="7">
        <f>IFERROR(INDEX($R$7:$R$60000,MATCH(ROW()-6,$Q$7:$Q$60000,0)),"")</f>
        <v/>
      </c>
      <c r="T741">
        <f>IFERROR(INDEX($B$7:$B$60000,MATCH(ROW()-6,$Q$7:$Q$60000,0))*1,"")</f>
        <v/>
      </c>
      <c r="U741">
        <f>IFERROR(INDEX($C$7:$C$60000,MATCH(ROW()-6,$Q$7:$Q$60000,0))*1,"")</f>
        <v/>
      </c>
      <c r="V741">
        <f>IFERROR(INDEX($D$7:$D$60000,MATCH(ROW()-6,$Q$7:$Q$60000,0))*1,"")</f>
        <v/>
      </c>
      <c r="W741">
        <f>IFERROR(INDEX($E$7:$E$60000,MATCH(ROW()-6,$Q$7:$Q$60000,0))*1,"")</f>
        <v/>
      </c>
      <c r="X741">
        <f>IFERROR(INDEX($F$7:$F$60000,MATCH(ROW()-6,$Q$7:$Q$60000,0))*1,"")</f>
        <v/>
      </c>
      <c r="Y741">
        <f>IFERROR(INDEX($G$7:$G$60000,MATCH(ROW()-6,$Q$7:$Q$60000,0))*1,"")</f>
        <v/>
      </c>
      <c r="Z741">
        <f>IFERROR(INDEX($H$7:$H$60000,MATCH(ROW()-6,$Q$7:$Q$60000,0))*1,"")</f>
        <v/>
      </c>
      <c r="AA741">
        <f>IFERROR(INDEX($I$7:$I$60000,MATCH(ROW()-6,$Q$7:$Q$60000,0))*1,"")</f>
        <v/>
      </c>
      <c r="AB741">
        <f>IFERROR(INDEX($J$7:$J$60000,MATCH(ROW()-6,$Q$7:$Q$60000,0))*1,"")</f>
        <v/>
      </c>
      <c r="AC741">
        <f>IFERROR(INDEX($K$7:$K$60000,MATCH(ROW()-6,$Q$7:$Q$60000,0))*1,"")</f>
        <v/>
      </c>
      <c r="AF741" s="9">
        <f>IF(OR($S741="",$S740=""),"",IF($B$5="diff",($T741-$T740),LN($T741/$T740)))</f>
        <v/>
      </c>
      <c r="AG741" s="9">
        <f>IF(OR($S741="",$S740=""),"",IF($C$5="diff",(U741-U740),LN(U741/U740)))</f>
        <v/>
      </c>
      <c r="AH741" s="9">
        <f>IF(OR($S741="",$S740=""),"",IF($D$5="diff",(V741-V740),LN(V741/V740)))</f>
        <v/>
      </c>
      <c r="AI741" s="9">
        <f>IF(OR($S741="",$S740=""),"",IF($E$5="diff",(W741-W740),LN(W741/W740)))</f>
        <v/>
      </c>
      <c r="AJ741" s="9">
        <f>IF(OR($S741="",$S740=""),"",IF($F$5="diff",(X741-X740),LN(X741/X740)))</f>
        <v/>
      </c>
      <c r="AK741" s="9">
        <f>IF(OR($S741="",$S740=""),"",IF($G$5="diff",(Y741-Y740),LN(Y741/Y740)))</f>
        <v/>
      </c>
      <c r="AL741" s="9">
        <f>IF(OR($S741="",$S740=""),"",IF($H$5="diff",(Z741-Z740),LN(Z741/Z740)))</f>
        <v/>
      </c>
      <c r="AM741" s="9">
        <f>IF(OR($S741="",$S740=""),"",IF($I$5="diff",(AA741-AA740),LN(AA741/AA740)))</f>
        <v/>
      </c>
      <c r="AN741" s="9">
        <f>IF(OR($S741="",$S740=""),"",IF($J$5="diff",(AB741-AB740),LN(AB741/AB740)))</f>
        <v/>
      </c>
      <c r="AO741" s="9">
        <f>IF(OR($S741="",$S740=""),"",IF($K$5="diff",(AC741-AC740),LN(AC741/AC740)))</f>
        <v/>
      </c>
      <c r="AR741" s="9">
        <f>IF($AF741="","",$AU$13+$AU$4*AG741+$AU$5*AH741+$AU$6*AI741+$AU$7*AJ741+$AU$8*AK741+$AU$9*AL741+$AU$10*AM741+$AU$11*AN741+$AU$12*AO741)</f>
        <v/>
      </c>
      <c r="AY741" s="10">
        <f>IF(AND((ROW()-7)&gt;=$Q$5,(ROW()-6)&lt;=$Q$3),INDEX(LINEST(OFFSET(AF741,1-$Q$5,0,$Q$5,1),OFFSET(AG741,1-$Q$5,0,$Q$5,9),TRUE,TRUE),1,10)*$Q$4,"")</f>
        <v/>
      </c>
      <c r="AZ741" s="9">
        <f>IF(AND((ROW()-7)&gt;=$Q$5,(ROW()-6)&lt;=$Q$3),INDEX(LINEST(OFFSET(AF741,1-$Q$5,0,$Q$5,1),OFFSET(AG741,1-$Q$5,0,$Q$5,9),TRUE,TRUE),1,9),"")</f>
        <v/>
      </c>
      <c r="BA741" s="9">
        <f>IF(AND((ROW()-7)&gt;=$Q$5,(ROW()-6)&lt;=$Q$3),INDEX(LINEST(OFFSET(AF741,1-$Q$5,0,$Q$5,1),OFFSET(AG741,1-$Q$5,0,$Q$5,9),TRUE,TRUE),1,8),"")</f>
        <v/>
      </c>
      <c r="BB741" s="9">
        <f>IF(AND((ROW()-7)&gt;=$Q$5,(ROW()-6)&lt;=$Q$3),INDEX(LINEST(OFFSET(AF741,1-$Q$5,0,$Q$5,1),OFFSET(AG741,1-$Q$5,0,$Q$5,9),TRUE,TRUE),1,7),"")</f>
        <v/>
      </c>
      <c r="BC741" s="9">
        <f>IF(AND((ROW()-7)&gt;=$Q$5,(ROW()-6)&lt;=$Q$3),INDEX(LINEST(OFFSET(AF741,1-$Q$5,0,$Q$5,1),OFFSET(AG741,1-$Q$5,0,$Q$5,9),TRUE,TRUE),1,6),"")</f>
        <v/>
      </c>
      <c r="BD741" s="9">
        <f>IF(AND((ROW()-7)&gt;=$Q$5,(ROW()-6)&lt;=$Q$3),INDEX(LINEST(OFFSET(AF741,1-$Q$5,0,$Q$5,1),OFFSET(AG741,1-$Q$5,0,$Q$5,9),TRUE,TRUE),1,5),"")</f>
        <v/>
      </c>
      <c r="BE741" s="9">
        <f>IF(AND((ROW()-7)&gt;=$Q$5,(ROW()-6)&lt;=$Q$3),INDEX(LINEST(OFFSET(AF741,1-$Q$5,0,$Q$5,1),OFFSET(AG741,1-$Q$5,0,$Q$5,9),TRUE,TRUE),1,4),"")</f>
        <v/>
      </c>
      <c r="BF741" s="9">
        <f>IF(AND((ROW()-7)&gt;=$Q$5,(ROW()-6)&lt;=$Q$3),INDEX(LINEST(OFFSET(AF741,1-$Q$5,0,$Q$5,1),OFFSET(AG741,1-$Q$5,0,$Q$5,9),TRUE,TRUE),1,3),"")</f>
        <v/>
      </c>
      <c r="BG741" s="9">
        <f>IF(AND((ROW()-7)&gt;=$Q$5,(ROW()-6)&lt;=$Q$3),INDEX(LINEST(OFFSET(AF741,1-$Q$5,0,$Q$5,1),OFFSET(AG741,1-$Q$5,0,$Q$5,9),TRUE,TRUE),1,2),"")</f>
        <v/>
      </c>
      <c r="BH741" s="9">
        <f>IF(AND((ROW()-7)&gt;=$Q$5,(ROW()-6)&lt;=$Q$3),INDEX(LINEST(OFFSET(AF741,1-$Q$5,0,$Q$5,1),OFFSET(AG741,1-$Q$5,0,$Q$5,9),TRUE,TRUE),1,1),"")</f>
        <v/>
      </c>
      <c r="BI741" s="10">
        <f>IF(AND((ROW()-7)&gt;=$Q$5,(ROW()-6)&lt;=$Q$3),INDEX(LINEST(OFFSET(AF741,1-$Q$5,0,$Q$5,1),OFFSET(AG741,1-$Q$5,0,$Q$5,9),TRUE,TRUE),3,1),"")</f>
        <v/>
      </c>
      <c r="BL741" s="9">
        <f>IF(AND((ROW()-6)&lt;=$Q$3,ISNUMBER(AY740)),AY740/$Q$4+AZ740*AG741+BA740*AH741+BB740*AI741+BC740*AJ741+BD740*AK741+BE740*AL741+BF740*AM741+BG740*AN741+BH740*AO741,"")</f>
        <v/>
      </c>
      <c r="BM741">
        <f>IF(ISNUMBER(BL741),AVERAGE(OFFSET(AF740,1-$Q$5,0,$Q$5,1)),"")</f>
        <v/>
      </c>
      <c r="BN741">
        <f>IF(ISNUMBER(BL741),(AF741-BL741)^2,"")</f>
        <v/>
      </c>
      <c r="BO741">
        <f>IF(ISNUMBER(BL741),AF741^2,"")</f>
        <v/>
      </c>
      <c r="BP741">
        <f>IF(ISNUMBER(BL741),(AF741-BM741)^2,"")</f>
        <v/>
      </c>
    </row>
    <row r="742">
      <c r="O742">
        <f>IF($R742="","",IF($Q$1="Weekly",INT(($R742-2)/7),IF($Q$1="Quarterly",YEAR($R742)*4+ROUNDUP(MONTH($R742)/3),YEAR($R742)*12+MONTH($R742))))</f>
        <v/>
      </c>
      <c r="P742">
        <f>IF($R742="","",IF($R743="",1,IF($O742&lt;&gt;$O743,1,0)))</f>
        <v/>
      </c>
      <c r="Q742">
        <f>IF($P742=1,SUM($P$7:$P742),"")</f>
        <v/>
      </c>
      <c r="R742">
        <f>IF($A742="","",IF(ISNUMBER($A742),$A742,IFERROR(DATEVALUE($A742),NA())))</f>
        <v/>
      </c>
      <c r="S742" s="7">
        <f>IFERROR(INDEX($R$7:$R$60000,MATCH(ROW()-6,$Q$7:$Q$60000,0)),"")</f>
        <v/>
      </c>
      <c r="T742">
        <f>IFERROR(INDEX($B$7:$B$60000,MATCH(ROW()-6,$Q$7:$Q$60000,0))*1,"")</f>
        <v/>
      </c>
      <c r="U742">
        <f>IFERROR(INDEX($C$7:$C$60000,MATCH(ROW()-6,$Q$7:$Q$60000,0))*1,"")</f>
        <v/>
      </c>
      <c r="V742">
        <f>IFERROR(INDEX($D$7:$D$60000,MATCH(ROW()-6,$Q$7:$Q$60000,0))*1,"")</f>
        <v/>
      </c>
      <c r="W742">
        <f>IFERROR(INDEX($E$7:$E$60000,MATCH(ROW()-6,$Q$7:$Q$60000,0))*1,"")</f>
        <v/>
      </c>
      <c r="X742">
        <f>IFERROR(INDEX($F$7:$F$60000,MATCH(ROW()-6,$Q$7:$Q$60000,0))*1,"")</f>
        <v/>
      </c>
      <c r="Y742">
        <f>IFERROR(INDEX($G$7:$G$60000,MATCH(ROW()-6,$Q$7:$Q$60000,0))*1,"")</f>
        <v/>
      </c>
      <c r="Z742">
        <f>IFERROR(INDEX($H$7:$H$60000,MATCH(ROW()-6,$Q$7:$Q$60000,0))*1,"")</f>
        <v/>
      </c>
      <c r="AA742">
        <f>IFERROR(INDEX($I$7:$I$60000,MATCH(ROW()-6,$Q$7:$Q$60000,0))*1,"")</f>
        <v/>
      </c>
      <c r="AB742">
        <f>IFERROR(INDEX($J$7:$J$60000,MATCH(ROW()-6,$Q$7:$Q$60000,0))*1,"")</f>
        <v/>
      </c>
      <c r="AC742">
        <f>IFERROR(INDEX($K$7:$K$60000,MATCH(ROW()-6,$Q$7:$Q$60000,0))*1,"")</f>
        <v/>
      </c>
      <c r="AF742" s="9">
        <f>IF(OR($S742="",$S741=""),"",IF($B$5="diff",($T742-$T741),LN($T742/$T741)))</f>
        <v/>
      </c>
      <c r="AG742" s="9">
        <f>IF(OR($S742="",$S741=""),"",IF($C$5="diff",(U742-U741),LN(U742/U741)))</f>
        <v/>
      </c>
      <c r="AH742" s="9">
        <f>IF(OR($S742="",$S741=""),"",IF($D$5="diff",(V742-V741),LN(V742/V741)))</f>
        <v/>
      </c>
      <c r="AI742" s="9">
        <f>IF(OR($S742="",$S741=""),"",IF($E$5="diff",(W742-W741),LN(W742/W741)))</f>
        <v/>
      </c>
      <c r="AJ742" s="9">
        <f>IF(OR($S742="",$S741=""),"",IF($F$5="diff",(X742-X741),LN(X742/X741)))</f>
        <v/>
      </c>
      <c r="AK742" s="9">
        <f>IF(OR($S742="",$S741=""),"",IF($G$5="diff",(Y742-Y741),LN(Y742/Y741)))</f>
        <v/>
      </c>
      <c r="AL742" s="9">
        <f>IF(OR($S742="",$S741=""),"",IF($H$5="diff",(Z742-Z741),LN(Z742/Z741)))</f>
        <v/>
      </c>
      <c r="AM742" s="9">
        <f>IF(OR($S742="",$S741=""),"",IF($I$5="diff",(AA742-AA741),LN(AA742/AA741)))</f>
        <v/>
      </c>
      <c r="AN742" s="9">
        <f>IF(OR($S742="",$S741=""),"",IF($J$5="diff",(AB742-AB741),LN(AB742/AB741)))</f>
        <v/>
      </c>
      <c r="AO742" s="9">
        <f>IF(OR($S742="",$S741=""),"",IF($K$5="diff",(AC742-AC741),LN(AC742/AC741)))</f>
        <v/>
      </c>
      <c r="AR742" s="9">
        <f>IF($AF742="","",$AU$13+$AU$4*AG742+$AU$5*AH742+$AU$6*AI742+$AU$7*AJ742+$AU$8*AK742+$AU$9*AL742+$AU$10*AM742+$AU$11*AN742+$AU$12*AO742)</f>
        <v/>
      </c>
      <c r="AY742" s="10">
        <f>IF(AND((ROW()-7)&gt;=$Q$5,(ROW()-6)&lt;=$Q$3),INDEX(LINEST(OFFSET(AF742,1-$Q$5,0,$Q$5,1),OFFSET(AG742,1-$Q$5,0,$Q$5,9),TRUE,TRUE),1,10)*$Q$4,"")</f>
        <v/>
      </c>
      <c r="AZ742" s="9">
        <f>IF(AND((ROW()-7)&gt;=$Q$5,(ROW()-6)&lt;=$Q$3),INDEX(LINEST(OFFSET(AF742,1-$Q$5,0,$Q$5,1),OFFSET(AG742,1-$Q$5,0,$Q$5,9),TRUE,TRUE),1,9),"")</f>
        <v/>
      </c>
      <c r="BA742" s="9">
        <f>IF(AND((ROW()-7)&gt;=$Q$5,(ROW()-6)&lt;=$Q$3),INDEX(LINEST(OFFSET(AF742,1-$Q$5,0,$Q$5,1),OFFSET(AG742,1-$Q$5,0,$Q$5,9),TRUE,TRUE),1,8),"")</f>
        <v/>
      </c>
      <c r="BB742" s="9">
        <f>IF(AND((ROW()-7)&gt;=$Q$5,(ROW()-6)&lt;=$Q$3),INDEX(LINEST(OFFSET(AF742,1-$Q$5,0,$Q$5,1),OFFSET(AG742,1-$Q$5,0,$Q$5,9),TRUE,TRUE),1,7),"")</f>
        <v/>
      </c>
      <c r="BC742" s="9">
        <f>IF(AND((ROW()-7)&gt;=$Q$5,(ROW()-6)&lt;=$Q$3),INDEX(LINEST(OFFSET(AF742,1-$Q$5,0,$Q$5,1),OFFSET(AG742,1-$Q$5,0,$Q$5,9),TRUE,TRUE),1,6),"")</f>
        <v/>
      </c>
      <c r="BD742" s="9">
        <f>IF(AND((ROW()-7)&gt;=$Q$5,(ROW()-6)&lt;=$Q$3),INDEX(LINEST(OFFSET(AF742,1-$Q$5,0,$Q$5,1),OFFSET(AG742,1-$Q$5,0,$Q$5,9),TRUE,TRUE),1,5),"")</f>
        <v/>
      </c>
      <c r="BE742" s="9">
        <f>IF(AND((ROW()-7)&gt;=$Q$5,(ROW()-6)&lt;=$Q$3),INDEX(LINEST(OFFSET(AF742,1-$Q$5,0,$Q$5,1),OFFSET(AG742,1-$Q$5,0,$Q$5,9),TRUE,TRUE),1,4),"")</f>
        <v/>
      </c>
      <c r="BF742" s="9">
        <f>IF(AND((ROW()-7)&gt;=$Q$5,(ROW()-6)&lt;=$Q$3),INDEX(LINEST(OFFSET(AF742,1-$Q$5,0,$Q$5,1),OFFSET(AG742,1-$Q$5,0,$Q$5,9),TRUE,TRUE),1,3),"")</f>
        <v/>
      </c>
      <c r="BG742" s="9">
        <f>IF(AND((ROW()-7)&gt;=$Q$5,(ROW()-6)&lt;=$Q$3),INDEX(LINEST(OFFSET(AF742,1-$Q$5,0,$Q$5,1),OFFSET(AG742,1-$Q$5,0,$Q$5,9),TRUE,TRUE),1,2),"")</f>
        <v/>
      </c>
      <c r="BH742" s="9">
        <f>IF(AND((ROW()-7)&gt;=$Q$5,(ROW()-6)&lt;=$Q$3),INDEX(LINEST(OFFSET(AF742,1-$Q$5,0,$Q$5,1),OFFSET(AG742,1-$Q$5,0,$Q$5,9),TRUE,TRUE),1,1),"")</f>
        <v/>
      </c>
      <c r="BI742" s="10">
        <f>IF(AND((ROW()-7)&gt;=$Q$5,(ROW()-6)&lt;=$Q$3),INDEX(LINEST(OFFSET(AF742,1-$Q$5,0,$Q$5,1),OFFSET(AG742,1-$Q$5,0,$Q$5,9),TRUE,TRUE),3,1),"")</f>
        <v/>
      </c>
      <c r="BL742" s="9">
        <f>IF(AND((ROW()-6)&lt;=$Q$3,ISNUMBER(AY741)),AY741/$Q$4+AZ741*AG742+BA741*AH742+BB741*AI742+BC741*AJ742+BD741*AK742+BE741*AL742+BF741*AM742+BG741*AN742+BH741*AO742,"")</f>
        <v/>
      </c>
      <c r="BM742">
        <f>IF(ISNUMBER(BL742),AVERAGE(OFFSET(AF741,1-$Q$5,0,$Q$5,1)),"")</f>
        <v/>
      </c>
      <c r="BN742">
        <f>IF(ISNUMBER(BL742),(AF742-BL742)^2,"")</f>
        <v/>
      </c>
      <c r="BO742">
        <f>IF(ISNUMBER(BL742),AF742^2,"")</f>
        <v/>
      </c>
      <c r="BP742">
        <f>IF(ISNUMBER(BL742),(AF742-BM742)^2,"")</f>
        <v/>
      </c>
    </row>
    <row r="743">
      <c r="O743">
        <f>IF($R743="","",IF($Q$1="Weekly",INT(($R743-2)/7),IF($Q$1="Quarterly",YEAR($R743)*4+ROUNDUP(MONTH($R743)/3),YEAR($R743)*12+MONTH($R743))))</f>
        <v/>
      </c>
      <c r="P743">
        <f>IF($R743="","",IF($R744="",1,IF($O743&lt;&gt;$O744,1,0)))</f>
        <v/>
      </c>
      <c r="Q743">
        <f>IF($P743=1,SUM($P$7:$P743),"")</f>
        <v/>
      </c>
      <c r="R743">
        <f>IF($A743="","",IF(ISNUMBER($A743),$A743,IFERROR(DATEVALUE($A743),NA())))</f>
        <v/>
      </c>
      <c r="S743" s="7">
        <f>IFERROR(INDEX($R$7:$R$60000,MATCH(ROW()-6,$Q$7:$Q$60000,0)),"")</f>
        <v/>
      </c>
      <c r="T743">
        <f>IFERROR(INDEX($B$7:$B$60000,MATCH(ROW()-6,$Q$7:$Q$60000,0))*1,"")</f>
        <v/>
      </c>
      <c r="U743">
        <f>IFERROR(INDEX($C$7:$C$60000,MATCH(ROW()-6,$Q$7:$Q$60000,0))*1,"")</f>
        <v/>
      </c>
      <c r="V743">
        <f>IFERROR(INDEX($D$7:$D$60000,MATCH(ROW()-6,$Q$7:$Q$60000,0))*1,"")</f>
        <v/>
      </c>
      <c r="W743">
        <f>IFERROR(INDEX($E$7:$E$60000,MATCH(ROW()-6,$Q$7:$Q$60000,0))*1,"")</f>
        <v/>
      </c>
      <c r="X743">
        <f>IFERROR(INDEX($F$7:$F$60000,MATCH(ROW()-6,$Q$7:$Q$60000,0))*1,"")</f>
        <v/>
      </c>
      <c r="Y743">
        <f>IFERROR(INDEX($G$7:$G$60000,MATCH(ROW()-6,$Q$7:$Q$60000,0))*1,"")</f>
        <v/>
      </c>
      <c r="Z743">
        <f>IFERROR(INDEX($H$7:$H$60000,MATCH(ROW()-6,$Q$7:$Q$60000,0))*1,"")</f>
        <v/>
      </c>
      <c r="AA743">
        <f>IFERROR(INDEX($I$7:$I$60000,MATCH(ROW()-6,$Q$7:$Q$60000,0))*1,"")</f>
        <v/>
      </c>
      <c r="AB743">
        <f>IFERROR(INDEX($J$7:$J$60000,MATCH(ROW()-6,$Q$7:$Q$60000,0))*1,"")</f>
        <v/>
      </c>
      <c r="AC743">
        <f>IFERROR(INDEX($K$7:$K$60000,MATCH(ROW()-6,$Q$7:$Q$60000,0))*1,"")</f>
        <v/>
      </c>
      <c r="AF743" s="9">
        <f>IF(OR($S743="",$S742=""),"",IF($B$5="diff",($T743-$T742),LN($T743/$T742)))</f>
        <v/>
      </c>
      <c r="AG743" s="9">
        <f>IF(OR($S743="",$S742=""),"",IF($C$5="diff",(U743-U742),LN(U743/U742)))</f>
        <v/>
      </c>
      <c r="AH743" s="9">
        <f>IF(OR($S743="",$S742=""),"",IF($D$5="diff",(V743-V742),LN(V743/V742)))</f>
        <v/>
      </c>
      <c r="AI743" s="9">
        <f>IF(OR($S743="",$S742=""),"",IF($E$5="diff",(W743-W742),LN(W743/W742)))</f>
        <v/>
      </c>
      <c r="AJ743" s="9">
        <f>IF(OR($S743="",$S742=""),"",IF($F$5="diff",(X743-X742),LN(X743/X742)))</f>
        <v/>
      </c>
      <c r="AK743" s="9">
        <f>IF(OR($S743="",$S742=""),"",IF($G$5="diff",(Y743-Y742),LN(Y743/Y742)))</f>
        <v/>
      </c>
      <c r="AL743" s="9">
        <f>IF(OR($S743="",$S742=""),"",IF($H$5="diff",(Z743-Z742),LN(Z743/Z742)))</f>
        <v/>
      </c>
      <c r="AM743" s="9">
        <f>IF(OR($S743="",$S742=""),"",IF($I$5="diff",(AA743-AA742),LN(AA743/AA742)))</f>
        <v/>
      </c>
      <c r="AN743" s="9">
        <f>IF(OR($S743="",$S742=""),"",IF($J$5="diff",(AB743-AB742),LN(AB743/AB742)))</f>
        <v/>
      </c>
      <c r="AO743" s="9">
        <f>IF(OR($S743="",$S742=""),"",IF($K$5="diff",(AC743-AC742),LN(AC743/AC742)))</f>
        <v/>
      </c>
      <c r="AR743" s="9">
        <f>IF($AF743="","",$AU$13+$AU$4*AG743+$AU$5*AH743+$AU$6*AI743+$AU$7*AJ743+$AU$8*AK743+$AU$9*AL743+$AU$10*AM743+$AU$11*AN743+$AU$12*AO743)</f>
        <v/>
      </c>
      <c r="AY743" s="10">
        <f>IF(AND((ROW()-7)&gt;=$Q$5,(ROW()-6)&lt;=$Q$3),INDEX(LINEST(OFFSET(AF743,1-$Q$5,0,$Q$5,1),OFFSET(AG743,1-$Q$5,0,$Q$5,9),TRUE,TRUE),1,10)*$Q$4,"")</f>
        <v/>
      </c>
      <c r="AZ743" s="9">
        <f>IF(AND((ROW()-7)&gt;=$Q$5,(ROW()-6)&lt;=$Q$3),INDEX(LINEST(OFFSET(AF743,1-$Q$5,0,$Q$5,1),OFFSET(AG743,1-$Q$5,0,$Q$5,9),TRUE,TRUE),1,9),"")</f>
        <v/>
      </c>
      <c r="BA743" s="9">
        <f>IF(AND((ROW()-7)&gt;=$Q$5,(ROW()-6)&lt;=$Q$3),INDEX(LINEST(OFFSET(AF743,1-$Q$5,0,$Q$5,1),OFFSET(AG743,1-$Q$5,0,$Q$5,9),TRUE,TRUE),1,8),"")</f>
        <v/>
      </c>
      <c r="BB743" s="9">
        <f>IF(AND((ROW()-7)&gt;=$Q$5,(ROW()-6)&lt;=$Q$3),INDEX(LINEST(OFFSET(AF743,1-$Q$5,0,$Q$5,1),OFFSET(AG743,1-$Q$5,0,$Q$5,9),TRUE,TRUE),1,7),"")</f>
        <v/>
      </c>
      <c r="BC743" s="9">
        <f>IF(AND((ROW()-7)&gt;=$Q$5,(ROW()-6)&lt;=$Q$3),INDEX(LINEST(OFFSET(AF743,1-$Q$5,0,$Q$5,1),OFFSET(AG743,1-$Q$5,0,$Q$5,9),TRUE,TRUE),1,6),"")</f>
        <v/>
      </c>
      <c r="BD743" s="9">
        <f>IF(AND((ROW()-7)&gt;=$Q$5,(ROW()-6)&lt;=$Q$3),INDEX(LINEST(OFFSET(AF743,1-$Q$5,0,$Q$5,1),OFFSET(AG743,1-$Q$5,0,$Q$5,9),TRUE,TRUE),1,5),"")</f>
        <v/>
      </c>
      <c r="BE743" s="9">
        <f>IF(AND((ROW()-7)&gt;=$Q$5,(ROW()-6)&lt;=$Q$3),INDEX(LINEST(OFFSET(AF743,1-$Q$5,0,$Q$5,1),OFFSET(AG743,1-$Q$5,0,$Q$5,9),TRUE,TRUE),1,4),"")</f>
        <v/>
      </c>
      <c r="BF743" s="9">
        <f>IF(AND((ROW()-7)&gt;=$Q$5,(ROW()-6)&lt;=$Q$3),INDEX(LINEST(OFFSET(AF743,1-$Q$5,0,$Q$5,1),OFFSET(AG743,1-$Q$5,0,$Q$5,9),TRUE,TRUE),1,3),"")</f>
        <v/>
      </c>
      <c r="BG743" s="9">
        <f>IF(AND((ROW()-7)&gt;=$Q$5,(ROW()-6)&lt;=$Q$3),INDEX(LINEST(OFFSET(AF743,1-$Q$5,0,$Q$5,1),OFFSET(AG743,1-$Q$5,0,$Q$5,9),TRUE,TRUE),1,2),"")</f>
        <v/>
      </c>
      <c r="BH743" s="9">
        <f>IF(AND((ROW()-7)&gt;=$Q$5,(ROW()-6)&lt;=$Q$3),INDEX(LINEST(OFFSET(AF743,1-$Q$5,0,$Q$5,1),OFFSET(AG743,1-$Q$5,0,$Q$5,9),TRUE,TRUE),1,1),"")</f>
        <v/>
      </c>
      <c r="BI743" s="10">
        <f>IF(AND((ROW()-7)&gt;=$Q$5,(ROW()-6)&lt;=$Q$3),INDEX(LINEST(OFFSET(AF743,1-$Q$5,0,$Q$5,1),OFFSET(AG743,1-$Q$5,0,$Q$5,9),TRUE,TRUE),3,1),"")</f>
        <v/>
      </c>
      <c r="BL743" s="9">
        <f>IF(AND((ROW()-6)&lt;=$Q$3,ISNUMBER(AY742)),AY742/$Q$4+AZ742*AG743+BA742*AH743+BB742*AI743+BC742*AJ743+BD742*AK743+BE742*AL743+BF742*AM743+BG742*AN743+BH742*AO743,"")</f>
        <v/>
      </c>
      <c r="BM743">
        <f>IF(ISNUMBER(BL743),AVERAGE(OFFSET(AF742,1-$Q$5,0,$Q$5,1)),"")</f>
        <v/>
      </c>
      <c r="BN743">
        <f>IF(ISNUMBER(BL743),(AF743-BL743)^2,"")</f>
        <v/>
      </c>
      <c r="BO743">
        <f>IF(ISNUMBER(BL743),AF743^2,"")</f>
        <v/>
      </c>
      <c r="BP743">
        <f>IF(ISNUMBER(BL743),(AF743-BM743)^2,"")</f>
        <v/>
      </c>
    </row>
    <row r="744">
      <c r="O744">
        <f>IF($R744="","",IF($Q$1="Weekly",INT(($R744-2)/7),IF($Q$1="Quarterly",YEAR($R744)*4+ROUNDUP(MONTH($R744)/3),YEAR($R744)*12+MONTH($R744))))</f>
        <v/>
      </c>
      <c r="P744">
        <f>IF($R744="","",IF($R745="",1,IF($O744&lt;&gt;$O745,1,0)))</f>
        <v/>
      </c>
      <c r="Q744">
        <f>IF($P744=1,SUM($P$7:$P744),"")</f>
        <v/>
      </c>
      <c r="R744">
        <f>IF($A744="","",IF(ISNUMBER($A744),$A744,IFERROR(DATEVALUE($A744),NA())))</f>
        <v/>
      </c>
      <c r="S744" s="7">
        <f>IFERROR(INDEX($R$7:$R$60000,MATCH(ROW()-6,$Q$7:$Q$60000,0)),"")</f>
        <v/>
      </c>
      <c r="T744">
        <f>IFERROR(INDEX($B$7:$B$60000,MATCH(ROW()-6,$Q$7:$Q$60000,0))*1,"")</f>
        <v/>
      </c>
      <c r="U744">
        <f>IFERROR(INDEX($C$7:$C$60000,MATCH(ROW()-6,$Q$7:$Q$60000,0))*1,"")</f>
        <v/>
      </c>
      <c r="V744">
        <f>IFERROR(INDEX($D$7:$D$60000,MATCH(ROW()-6,$Q$7:$Q$60000,0))*1,"")</f>
        <v/>
      </c>
      <c r="W744">
        <f>IFERROR(INDEX($E$7:$E$60000,MATCH(ROW()-6,$Q$7:$Q$60000,0))*1,"")</f>
        <v/>
      </c>
      <c r="X744">
        <f>IFERROR(INDEX($F$7:$F$60000,MATCH(ROW()-6,$Q$7:$Q$60000,0))*1,"")</f>
        <v/>
      </c>
      <c r="Y744">
        <f>IFERROR(INDEX($G$7:$G$60000,MATCH(ROW()-6,$Q$7:$Q$60000,0))*1,"")</f>
        <v/>
      </c>
      <c r="Z744">
        <f>IFERROR(INDEX($H$7:$H$60000,MATCH(ROW()-6,$Q$7:$Q$60000,0))*1,"")</f>
        <v/>
      </c>
      <c r="AA744">
        <f>IFERROR(INDEX($I$7:$I$60000,MATCH(ROW()-6,$Q$7:$Q$60000,0))*1,"")</f>
        <v/>
      </c>
      <c r="AB744">
        <f>IFERROR(INDEX($J$7:$J$60000,MATCH(ROW()-6,$Q$7:$Q$60000,0))*1,"")</f>
        <v/>
      </c>
      <c r="AC744">
        <f>IFERROR(INDEX($K$7:$K$60000,MATCH(ROW()-6,$Q$7:$Q$60000,0))*1,"")</f>
        <v/>
      </c>
      <c r="AF744" s="9">
        <f>IF(OR($S744="",$S743=""),"",IF($B$5="diff",($T744-$T743),LN($T744/$T743)))</f>
        <v/>
      </c>
      <c r="AG744" s="9">
        <f>IF(OR($S744="",$S743=""),"",IF($C$5="diff",(U744-U743),LN(U744/U743)))</f>
        <v/>
      </c>
      <c r="AH744" s="9">
        <f>IF(OR($S744="",$S743=""),"",IF($D$5="diff",(V744-V743),LN(V744/V743)))</f>
        <v/>
      </c>
      <c r="AI744" s="9">
        <f>IF(OR($S744="",$S743=""),"",IF($E$5="diff",(W744-W743),LN(W744/W743)))</f>
        <v/>
      </c>
      <c r="AJ744" s="9">
        <f>IF(OR($S744="",$S743=""),"",IF($F$5="diff",(X744-X743),LN(X744/X743)))</f>
        <v/>
      </c>
      <c r="AK744" s="9">
        <f>IF(OR($S744="",$S743=""),"",IF($G$5="diff",(Y744-Y743),LN(Y744/Y743)))</f>
        <v/>
      </c>
      <c r="AL744" s="9">
        <f>IF(OR($S744="",$S743=""),"",IF($H$5="diff",(Z744-Z743),LN(Z744/Z743)))</f>
        <v/>
      </c>
      <c r="AM744" s="9">
        <f>IF(OR($S744="",$S743=""),"",IF($I$5="diff",(AA744-AA743),LN(AA744/AA743)))</f>
        <v/>
      </c>
      <c r="AN744" s="9">
        <f>IF(OR($S744="",$S743=""),"",IF($J$5="diff",(AB744-AB743),LN(AB744/AB743)))</f>
        <v/>
      </c>
      <c r="AO744" s="9">
        <f>IF(OR($S744="",$S743=""),"",IF($K$5="diff",(AC744-AC743),LN(AC744/AC743)))</f>
        <v/>
      </c>
      <c r="AR744" s="9">
        <f>IF($AF744="","",$AU$13+$AU$4*AG744+$AU$5*AH744+$AU$6*AI744+$AU$7*AJ744+$AU$8*AK744+$AU$9*AL744+$AU$10*AM744+$AU$11*AN744+$AU$12*AO744)</f>
        <v/>
      </c>
      <c r="AY744" s="10">
        <f>IF(AND((ROW()-7)&gt;=$Q$5,(ROW()-6)&lt;=$Q$3),INDEX(LINEST(OFFSET(AF744,1-$Q$5,0,$Q$5,1),OFFSET(AG744,1-$Q$5,0,$Q$5,9),TRUE,TRUE),1,10)*$Q$4,"")</f>
        <v/>
      </c>
      <c r="AZ744" s="9">
        <f>IF(AND((ROW()-7)&gt;=$Q$5,(ROW()-6)&lt;=$Q$3),INDEX(LINEST(OFFSET(AF744,1-$Q$5,0,$Q$5,1),OFFSET(AG744,1-$Q$5,0,$Q$5,9),TRUE,TRUE),1,9),"")</f>
        <v/>
      </c>
      <c r="BA744" s="9">
        <f>IF(AND((ROW()-7)&gt;=$Q$5,(ROW()-6)&lt;=$Q$3),INDEX(LINEST(OFFSET(AF744,1-$Q$5,0,$Q$5,1),OFFSET(AG744,1-$Q$5,0,$Q$5,9),TRUE,TRUE),1,8),"")</f>
        <v/>
      </c>
      <c r="BB744" s="9">
        <f>IF(AND((ROW()-7)&gt;=$Q$5,(ROW()-6)&lt;=$Q$3),INDEX(LINEST(OFFSET(AF744,1-$Q$5,0,$Q$5,1),OFFSET(AG744,1-$Q$5,0,$Q$5,9),TRUE,TRUE),1,7),"")</f>
        <v/>
      </c>
      <c r="BC744" s="9">
        <f>IF(AND((ROW()-7)&gt;=$Q$5,(ROW()-6)&lt;=$Q$3),INDEX(LINEST(OFFSET(AF744,1-$Q$5,0,$Q$5,1),OFFSET(AG744,1-$Q$5,0,$Q$5,9),TRUE,TRUE),1,6),"")</f>
        <v/>
      </c>
      <c r="BD744" s="9">
        <f>IF(AND((ROW()-7)&gt;=$Q$5,(ROW()-6)&lt;=$Q$3),INDEX(LINEST(OFFSET(AF744,1-$Q$5,0,$Q$5,1),OFFSET(AG744,1-$Q$5,0,$Q$5,9),TRUE,TRUE),1,5),"")</f>
        <v/>
      </c>
      <c r="BE744" s="9">
        <f>IF(AND((ROW()-7)&gt;=$Q$5,(ROW()-6)&lt;=$Q$3),INDEX(LINEST(OFFSET(AF744,1-$Q$5,0,$Q$5,1),OFFSET(AG744,1-$Q$5,0,$Q$5,9),TRUE,TRUE),1,4),"")</f>
        <v/>
      </c>
      <c r="BF744" s="9">
        <f>IF(AND((ROW()-7)&gt;=$Q$5,(ROW()-6)&lt;=$Q$3),INDEX(LINEST(OFFSET(AF744,1-$Q$5,0,$Q$5,1),OFFSET(AG744,1-$Q$5,0,$Q$5,9),TRUE,TRUE),1,3),"")</f>
        <v/>
      </c>
      <c r="BG744" s="9">
        <f>IF(AND((ROW()-7)&gt;=$Q$5,(ROW()-6)&lt;=$Q$3),INDEX(LINEST(OFFSET(AF744,1-$Q$5,0,$Q$5,1),OFFSET(AG744,1-$Q$5,0,$Q$5,9),TRUE,TRUE),1,2),"")</f>
        <v/>
      </c>
      <c r="BH744" s="9">
        <f>IF(AND((ROW()-7)&gt;=$Q$5,(ROW()-6)&lt;=$Q$3),INDEX(LINEST(OFFSET(AF744,1-$Q$5,0,$Q$5,1),OFFSET(AG744,1-$Q$5,0,$Q$5,9),TRUE,TRUE),1,1),"")</f>
        <v/>
      </c>
      <c r="BI744" s="10">
        <f>IF(AND((ROW()-7)&gt;=$Q$5,(ROW()-6)&lt;=$Q$3),INDEX(LINEST(OFFSET(AF744,1-$Q$5,0,$Q$5,1),OFFSET(AG744,1-$Q$5,0,$Q$5,9),TRUE,TRUE),3,1),"")</f>
        <v/>
      </c>
      <c r="BL744" s="9">
        <f>IF(AND((ROW()-6)&lt;=$Q$3,ISNUMBER(AY743)),AY743/$Q$4+AZ743*AG744+BA743*AH744+BB743*AI744+BC743*AJ744+BD743*AK744+BE743*AL744+BF743*AM744+BG743*AN744+BH743*AO744,"")</f>
        <v/>
      </c>
      <c r="BM744">
        <f>IF(ISNUMBER(BL744),AVERAGE(OFFSET(AF743,1-$Q$5,0,$Q$5,1)),"")</f>
        <v/>
      </c>
      <c r="BN744">
        <f>IF(ISNUMBER(BL744),(AF744-BL744)^2,"")</f>
        <v/>
      </c>
      <c r="BO744">
        <f>IF(ISNUMBER(BL744),AF744^2,"")</f>
        <v/>
      </c>
      <c r="BP744">
        <f>IF(ISNUMBER(BL744),(AF744-BM744)^2,"")</f>
        <v/>
      </c>
    </row>
    <row r="745">
      <c r="O745">
        <f>IF($R745="","",IF($Q$1="Weekly",INT(($R745-2)/7),IF($Q$1="Quarterly",YEAR($R745)*4+ROUNDUP(MONTH($R745)/3),YEAR($R745)*12+MONTH($R745))))</f>
        <v/>
      </c>
      <c r="P745">
        <f>IF($R745="","",IF($R746="",1,IF($O745&lt;&gt;$O746,1,0)))</f>
        <v/>
      </c>
      <c r="Q745">
        <f>IF($P745=1,SUM($P$7:$P745),"")</f>
        <v/>
      </c>
      <c r="R745">
        <f>IF($A745="","",IF(ISNUMBER($A745),$A745,IFERROR(DATEVALUE($A745),NA())))</f>
        <v/>
      </c>
      <c r="S745" s="7">
        <f>IFERROR(INDEX($R$7:$R$60000,MATCH(ROW()-6,$Q$7:$Q$60000,0)),"")</f>
        <v/>
      </c>
      <c r="T745">
        <f>IFERROR(INDEX($B$7:$B$60000,MATCH(ROW()-6,$Q$7:$Q$60000,0))*1,"")</f>
        <v/>
      </c>
      <c r="U745">
        <f>IFERROR(INDEX($C$7:$C$60000,MATCH(ROW()-6,$Q$7:$Q$60000,0))*1,"")</f>
        <v/>
      </c>
      <c r="V745">
        <f>IFERROR(INDEX($D$7:$D$60000,MATCH(ROW()-6,$Q$7:$Q$60000,0))*1,"")</f>
        <v/>
      </c>
      <c r="W745">
        <f>IFERROR(INDEX($E$7:$E$60000,MATCH(ROW()-6,$Q$7:$Q$60000,0))*1,"")</f>
        <v/>
      </c>
      <c r="X745">
        <f>IFERROR(INDEX($F$7:$F$60000,MATCH(ROW()-6,$Q$7:$Q$60000,0))*1,"")</f>
        <v/>
      </c>
      <c r="Y745">
        <f>IFERROR(INDEX($G$7:$G$60000,MATCH(ROW()-6,$Q$7:$Q$60000,0))*1,"")</f>
        <v/>
      </c>
      <c r="Z745">
        <f>IFERROR(INDEX($H$7:$H$60000,MATCH(ROW()-6,$Q$7:$Q$60000,0))*1,"")</f>
        <v/>
      </c>
      <c r="AA745">
        <f>IFERROR(INDEX($I$7:$I$60000,MATCH(ROW()-6,$Q$7:$Q$60000,0))*1,"")</f>
        <v/>
      </c>
      <c r="AB745">
        <f>IFERROR(INDEX($J$7:$J$60000,MATCH(ROW()-6,$Q$7:$Q$60000,0))*1,"")</f>
        <v/>
      </c>
      <c r="AC745">
        <f>IFERROR(INDEX($K$7:$K$60000,MATCH(ROW()-6,$Q$7:$Q$60000,0))*1,"")</f>
        <v/>
      </c>
      <c r="AF745" s="9">
        <f>IF(OR($S745="",$S744=""),"",IF($B$5="diff",($T745-$T744),LN($T745/$T744)))</f>
        <v/>
      </c>
      <c r="AG745" s="9">
        <f>IF(OR($S745="",$S744=""),"",IF($C$5="diff",(U745-U744),LN(U745/U744)))</f>
        <v/>
      </c>
      <c r="AH745" s="9">
        <f>IF(OR($S745="",$S744=""),"",IF($D$5="diff",(V745-V744),LN(V745/V744)))</f>
        <v/>
      </c>
      <c r="AI745" s="9">
        <f>IF(OR($S745="",$S744=""),"",IF($E$5="diff",(W745-W744),LN(W745/W744)))</f>
        <v/>
      </c>
      <c r="AJ745" s="9">
        <f>IF(OR($S745="",$S744=""),"",IF($F$5="diff",(X745-X744),LN(X745/X744)))</f>
        <v/>
      </c>
      <c r="AK745" s="9">
        <f>IF(OR($S745="",$S744=""),"",IF($G$5="diff",(Y745-Y744),LN(Y745/Y744)))</f>
        <v/>
      </c>
      <c r="AL745" s="9">
        <f>IF(OR($S745="",$S744=""),"",IF($H$5="diff",(Z745-Z744),LN(Z745/Z744)))</f>
        <v/>
      </c>
      <c r="AM745" s="9">
        <f>IF(OR($S745="",$S744=""),"",IF($I$5="diff",(AA745-AA744),LN(AA745/AA744)))</f>
        <v/>
      </c>
      <c r="AN745" s="9">
        <f>IF(OR($S745="",$S744=""),"",IF($J$5="diff",(AB745-AB744),LN(AB745/AB744)))</f>
        <v/>
      </c>
      <c r="AO745" s="9">
        <f>IF(OR($S745="",$S744=""),"",IF($K$5="diff",(AC745-AC744),LN(AC745/AC744)))</f>
        <v/>
      </c>
      <c r="AR745" s="9">
        <f>IF($AF745="","",$AU$13+$AU$4*AG745+$AU$5*AH745+$AU$6*AI745+$AU$7*AJ745+$AU$8*AK745+$AU$9*AL745+$AU$10*AM745+$AU$11*AN745+$AU$12*AO745)</f>
        <v/>
      </c>
      <c r="AY745" s="10">
        <f>IF(AND((ROW()-7)&gt;=$Q$5,(ROW()-6)&lt;=$Q$3),INDEX(LINEST(OFFSET(AF745,1-$Q$5,0,$Q$5,1),OFFSET(AG745,1-$Q$5,0,$Q$5,9),TRUE,TRUE),1,10)*$Q$4,"")</f>
        <v/>
      </c>
      <c r="AZ745" s="9">
        <f>IF(AND((ROW()-7)&gt;=$Q$5,(ROW()-6)&lt;=$Q$3),INDEX(LINEST(OFFSET(AF745,1-$Q$5,0,$Q$5,1),OFFSET(AG745,1-$Q$5,0,$Q$5,9),TRUE,TRUE),1,9),"")</f>
        <v/>
      </c>
      <c r="BA745" s="9">
        <f>IF(AND((ROW()-7)&gt;=$Q$5,(ROW()-6)&lt;=$Q$3),INDEX(LINEST(OFFSET(AF745,1-$Q$5,0,$Q$5,1),OFFSET(AG745,1-$Q$5,0,$Q$5,9),TRUE,TRUE),1,8),"")</f>
        <v/>
      </c>
      <c r="BB745" s="9">
        <f>IF(AND((ROW()-7)&gt;=$Q$5,(ROW()-6)&lt;=$Q$3),INDEX(LINEST(OFFSET(AF745,1-$Q$5,0,$Q$5,1),OFFSET(AG745,1-$Q$5,0,$Q$5,9),TRUE,TRUE),1,7),"")</f>
        <v/>
      </c>
      <c r="BC745" s="9">
        <f>IF(AND((ROW()-7)&gt;=$Q$5,(ROW()-6)&lt;=$Q$3),INDEX(LINEST(OFFSET(AF745,1-$Q$5,0,$Q$5,1),OFFSET(AG745,1-$Q$5,0,$Q$5,9),TRUE,TRUE),1,6),"")</f>
        <v/>
      </c>
      <c r="BD745" s="9">
        <f>IF(AND((ROW()-7)&gt;=$Q$5,(ROW()-6)&lt;=$Q$3),INDEX(LINEST(OFFSET(AF745,1-$Q$5,0,$Q$5,1),OFFSET(AG745,1-$Q$5,0,$Q$5,9),TRUE,TRUE),1,5),"")</f>
        <v/>
      </c>
      <c r="BE745" s="9">
        <f>IF(AND((ROW()-7)&gt;=$Q$5,(ROW()-6)&lt;=$Q$3),INDEX(LINEST(OFFSET(AF745,1-$Q$5,0,$Q$5,1),OFFSET(AG745,1-$Q$5,0,$Q$5,9),TRUE,TRUE),1,4),"")</f>
        <v/>
      </c>
      <c r="BF745" s="9">
        <f>IF(AND((ROW()-7)&gt;=$Q$5,(ROW()-6)&lt;=$Q$3),INDEX(LINEST(OFFSET(AF745,1-$Q$5,0,$Q$5,1),OFFSET(AG745,1-$Q$5,0,$Q$5,9),TRUE,TRUE),1,3),"")</f>
        <v/>
      </c>
      <c r="BG745" s="9">
        <f>IF(AND((ROW()-7)&gt;=$Q$5,(ROW()-6)&lt;=$Q$3),INDEX(LINEST(OFFSET(AF745,1-$Q$5,0,$Q$5,1),OFFSET(AG745,1-$Q$5,0,$Q$5,9),TRUE,TRUE),1,2),"")</f>
        <v/>
      </c>
      <c r="BH745" s="9">
        <f>IF(AND((ROW()-7)&gt;=$Q$5,(ROW()-6)&lt;=$Q$3),INDEX(LINEST(OFFSET(AF745,1-$Q$5,0,$Q$5,1),OFFSET(AG745,1-$Q$5,0,$Q$5,9),TRUE,TRUE),1,1),"")</f>
        <v/>
      </c>
      <c r="BI745" s="10">
        <f>IF(AND((ROW()-7)&gt;=$Q$5,(ROW()-6)&lt;=$Q$3),INDEX(LINEST(OFFSET(AF745,1-$Q$5,0,$Q$5,1),OFFSET(AG745,1-$Q$5,0,$Q$5,9),TRUE,TRUE),3,1),"")</f>
        <v/>
      </c>
      <c r="BL745" s="9">
        <f>IF(AND((ROW()-6)&lt;=$Q$3,ISNUMBER(AY744)),AY744/$Q$4+AZ744*AG745+BA744*AH745+BB744*AI745+BC744*AJ745+BD744*AK745+BE744*AL745+BF744*AM745+BG744*AN745+BH744*AO745,"")</f>
        <v/>
      </c>
      <c r="BM745">
        <f>IF(ISNUMBER(BL745),AVERAGE(OFFSET(AF744,1-$Q$5,0,$Q$5,1)),"")</f>
        <v/>
      </c>
      <c r="BN745">
        <f>IF(ISNUMBER(BL745),(AF745-BL745)^2,"")</f>
        <v/>
      </c>
      <c r="BO745">
        <f>IF(ISNUMBER(BL745),AF745^2,"")</f>
        <v/>
      </c>
      <c r="BP745">
        <f>IF(ISNUMBER(BL745),(AF745-BM745)^2,"")</f>
        <v/>
      </c>
    </row>
    <row r="746">
      <c r="O746">
        <f>IF($R746="","",IF($Q$1="Weekly",INT(($R746-2)/7),IF($Q$1="Quarterly",YEAR($R746)*4+ROUNDUP(MONTH($R746)/3),YEAR($R746)*12+MONTH($R746))))</f>
        <v/>
      </c>
      <c r="P746">
        <f>IF($R746="","",IF($R747="",1,IF($O746&lt;&gt;$O747,1,0)))</f>
        <v/>
      </c>
      <c r="Q746">
        <f>IF($P746=1,SUM($P$7:$P746),"")</f>
        <v/>
      </c>
      <c r="R746">
        <f>IF($A746="","",IF(ISNUMBER($A746),$A746,IFERROR(DATEVALUE($A746),NA())))</f>
        <v/>
      </c>
      <c r="S746" s="7">
        <f>IFERROR(INDEX($R$7:$R$60000,MATCH(ROW()-6,$Q$7:$Q$60000,0)),"")</f>
        <v/>
      </c>
      <c r="T746">
        <f>IFERROR(INDEX($B$7:$B$60000,MATCH(ROW()-6,$Q$7:$Q$60000,0))*1,"")</f>
        <v/>
      </c>
      <c r="U746">
        <f>IFERROR(INDEX($C$7:$C$60000,MATCH(ROW()-6,$Q$7:$Q$60000,0))*1,"")</f>
        <v/>
      </c>
      <c r="V746">
        <f>IFERROR(INDEX($D$7:$D$60000,MATCH(ROW()-6,$Q$7:$Q$60000,0))*1,"")</f>
        <v/>
      </c>
      <c r="W746">
        <f>IFERROR(INDEX($E$7:$E$60000,MATCH(ROW()-6,$Q$7:$Q$60000,0))*1,"")</f>
        <v/>
      </c>
      <c r="X746">
        <f>IFERROR(INDEX($F$7:$F$60000,MATCH(ROW()-6,$Q$7:$Q$60000,0))*1,"")</f>
        <v/>
      </c>
      <c r="Y746">
        <f>IFERROR(INDEX($G$7:$G$60000,MATCH(ROW()-6,$Q$7:$Q$60000,0))*1,"")</f>
        <v/>
      </c>
      <c r="Z746">
        <f>IFERROR(INDEX($H$7:$H$60000,MATCH(ROW()-6,$Q$7:$Q$60000,0))*1,"")</f>
        <v/>
      </c>
      <c r="AA746">
        <f>IFERROR(INDEX($I$7:$I$60000,MATCH(ROW()-6,$Q$7:$Q$60000,0))*1,"")</f>
        <v/>
      </c>
      <c r="AB746">
        <f>IFERROR(INDEX($J$7:$J$60000,MATCH(ROW()-6,$Q$7:$Q$60000,0))*1,"")</f>
        <v/>
      </c>
      <c r="AC746">
        <f>IFERROR(INDEX($K$7:$K$60000,MATCH(ROW()-6,$Q$7:$Q$60000,0))*1,"")</f>
        <v/>
      </c>
      <c r="AF746" s="9">
        <f>IF(OR($S746="",$S745=""),"",IF($B$5="diff",($T746-$T745),LN($T746/$T745)))</f>
        <v/>
      </c>
      <c r="AG746" s="9">
        <f>IF(OR($S746="",$S745=""),"",IF($C$5="diff",(U746-U745),LN(U746/U745)))</f>
        <v/>
      </c>
      <c r="AH746" s="9">
        <f>IF(OR($S746="",$S745=""),"",IF($D$5="diff",(V746-V745),LN(V746/V745)))</f>
        <v/>
      </c>
      <c r="AI746" s="9">
        <f>IF(OR($S746="",$S745=""),"",IF($E$5="diff",(W746-W745),LN(W746/W745)))</f>
        <v/>
      </c>
      <c r="AJ746" s="9">
        <f>IF(OR($S746="",$S745=""),"",IF($F$5="diff",(X746-X745),LN(X746/X745)))</f>
        <v/>
      </c>
      <c r="AK746" s="9">
        <f>IF(OR($S746="",$S745=""),"",IF($G$5="diff",(Y746-Y745),LN(Y746/Y745)))</f>
        <v/>
      </c>
      <c r="AL746" s="9">
        <f>IF(OR($S746="",$S745=""),"",IF($H$5="diff",(Z746-Z745),LN(Z746/Z745)))</f>
        <v/>
      </c>
      <c r="AM746" s="9">
        <f>IF(OR($S746="",$S745=""),"",IF($I$5="diff",(AA746-AA745),LN(AA746/AA745)))</f>
        <v/>
      </c>
      <c r="AN746" s="9">
        <f>IF(OR($S746="",$S745=""),"",IF($J$5="diff",(AB746-AB745),LN(AB746/AB745)))</f>
        <v/>
      </c>
      <c r="AO746" s="9">
        <f>IF(OR($S746="",$S745=""),"",IF($K$5="diff",(AC746-AC745),LN(AC746/AC745)))</f>
        <v/>
      </c>
      <c r="AR746" s="9">
        <f>IF($AF746="","",$AU$13+$AU$4*AG746+$AU$5*AH746+$AU$6*AI746+$AU$7*AJ746+$AU$8*AK746+$AU$9*AL746+$AU$10*AM746+$AU$11*AN746+$AU$12*AO746)</f>
        <v/>
      </c>
      <c r="AY746" s="10">
        <f>IF(AND((ROW()-7)&gt;=$Q$5,(ROW()-6)&lt;=$Q$3),INDEX(LINEST(OFFSET(AF746,1-$Q$5,0,$Q$5,1),OFFSET(AG746,1-$Q$5,0,$Q$5,9),TRUE,TRUE),1,10)*$Q$4,"")</f>
        <v/>
      </c>
      <c r="AZ746" s="9">
        <f>IF(AND((ROW()-7)&gt;=$Q$5,(ROW()-6)&lt;=$Q$3),INDEX(LINEST(OFFSET(AF746,1-$Q$5,0,$Q$5,1),OFFSET(AG746,1-$Q$5,0,$Q$5,9),TRUE,TRUE),1,9),"")</f>
        <v/>
      </c>
      <c r="BA746" s="9">
        <f>IF(AND((ROW()-7)&gt;=$Q$5,(ROW()-6)&lt;=$Q$3),INDEX(LINEST(OFFSET(AF746,1-$Q$5,0,$Q$5,1),OFFSET(AG746,1-$Q$5,0,$Q$5,9),TRUE,TRUE),1,8),"")</f>
        <v/>
      </c>
      <c r="BB746" s="9">
        <f>IF(AND((ROW()-7)&gt;=$Q$5,(ROW()-6)&lt;=$Q$3),INDEX(LINEST(OFFSET(AF746,1-$Q$5,0,$Q$5,1),OFFSET(AG746,1-$Q$5,0,$Q$5,9),TRUE,TRUE),1,7),"")</f>
        <v/>
      </c>
      <c r="BC746" s="9">
        <f>IF(AND((ROW()-7)&gt;=$Q$5,(ROW()-6)&lt;=$Q$3),INDEX(LINEST(OFFSET(AF746,1-$Q$5,0,$Q$5,1),OFFSET(AG746,1-$Q$5,0,$Q$5,9),TRUE,TRUE),1,6),"")</f>
        <v/>
      </c>
      <c r="BD746" s="9">
        <f>IF(AND((ROW()-7)&gt;=$Q$5,(ROW()-6)&lt;=$Q$3),INDEX(LINEST(OFFSET(AF746,1-$Q$5,0,$Q$5,1),OFFSET(AG746,1-$Q$5,0,$Q$5,9),TRUE,TRUE),1,5),"")</f>
        <v/>
      </c>
      <c r="BE746" s="9">
        <f>IF(AND((ROW()-7)&gt;=$Q$5,(ROW()-6)&lt;=$Q$3),INDEX(LINEST(OFFSET(AF746,1-$Q$5,0,$Q$5,1),OFFSET(AG746,1-$Q$5,0,$Q$5,9),TRUE,TRUE),1,4),"")</f>
        <v/>
      </c>
      <c r="BF746" s="9">
        <f>IF(AND((ROW()-7)&gt;=$Q$5,(ROW()-6)&lt;=$Q$3),INDEX(LINEST(OFFSET(AF746,1-$Q$5,0,$Q$5,1),OFFSET(AG746,1-$Q$5,0,$Q$5,9),TRUE,TRUE),1,3),"")</f>
        <v/>
      </c>
      <c r="BG746" s="9">
        <f>IF(AND((ROW()-7)&gt;=$Q$5,(ROW()-6)&lt;=$Q$3),INDEX(LINEST(OFFSET(AF746,1-$Q$5,0,$Q$5,1),OFFSET(AG746,1-$Q$5,0,$Q$5,9),TRUE,TRUE),1,2),"")</f>
        <v/>
      </c>
      <c r="BH746" s="9">
        <f>IF(AND((ROW()-7)&gt;=$Q$5,(ROW()-6)&lt;=$Q$3),INDEX(LINEST(OFFSET(AF746,1-$Q$5,0,$Q$5,1),OFFSET(AG746,1-$Q$5,0,$Q$5,9),TRUE,TRUE),1,1),"")</f>
        <v/>
      </c>
      <c r="BI746" s="10">
        <f>IF(AND((ROW()-7)&gt;=$Q$5,(ROW()-6)&lt;=$Q$3),INDEX(LINEST(OFFSET(AF746,1-$Q$5,0,$Q$5,1),OFFSET(AG746,1-$Q$5,0,$Q$5,9),TRUE,TRUE),3,1),"")</f>
        <v/>
      </c>
      <c r="BL746" s="9">
        <f>IF(AND((ROW()-6)&lt;=$Q$3,ISNUMBER(AY745)),AY745/$Q$4+AZ745*AG746+BA745*AH746+BB745*AI746+BC745*AJ746+BD745*AK746+BE745*AL746+BF745*AM746+BG745*AN746+BH745*AO746,"")</f>
        <v/>
      </c>
      <c r="BM746">
        <f>IF(ISNUMBER(BL746),AVERAGE(OFFSET(AF745,1-$Q$5,0,$Q$5,1)),"")</f>
        <v/>
      </c>
      <c r="BN746">
        <f>IF(ISNUMBER(BL746),(AF746-BL746)^2,"")</f>
        <v/>
      </c>
      <c r="BO746">
        <f>IF(ISNUMBER(BL746),AF746^2,"")</f>
        <v/>
      </c>
      <c r="BP746">
        <f>IF(ISNUMBER(BL746),(AF746-BM746)^2,"")</f>
        <v/>
      </c>
    </row>
    <row r="747">
      <c r="O747">
        <f>IF($R747="","",IF($Q$1="Weekly",INT(($R747-2)/7),IF($Q$1="Quarterly",YEAR($R747)*4+ROUNDUP(MONTH($R747)/3),YEAR($R747)*12+MONTH($R747))))</f>
        <v/>
      </c>
      <c r="P747">
        <f>IF($R747="","",IF($R748="",1,IF($O747&lt;&gt;$O748,1,0)))</f>
        <v/>
      </c>
      <c r="Q747">
        <f>IF($P747=1,SUM($P$7:$P747),"")</f>
        <v/>
      </c>
      <c r="R747">
        <f>IF($A747="","",IF(ISNUMBER($A747),$A747,IFERROR(DATEVALUE($A747),NA())))</f>
        <v/>
      </c>
      <c r="S747" s="7">
        <f>IFERROR(INDEX($R$7:$R$60000,MATCH(ROW()-6,$Q$7:$Q$60000,0)),"")</f>
        <v/>
      </c>
      <c r="T747">
        <f>IFERROR(INDEX($B$7:$B$60000,MATCH(ROW()-6,$Q$7:$Q$60000,0))*1,"")</f>
        <v/>
      </c>
      <c r="U747">
        <f>IFERROR(INDEX($C$7:$C$60000,MATCH(ROW()-6,$Q$7:$Q$60000,0))*1,"")</f>
        <v/>
      </c>
      <c r="V747">
        <f>IFERROR(INDEX($D$7:$D$60000,MATCH(ROW()-6,$Q$7:$Q$60000,0))*1,"")</f>
        <v/>
      </c>
      <c r="W747">
        <f>IFERROR(INDEX($E$7:$E$60000,MATCH(ROW()-6,$Q$7:$Q$60000,0))*1,"")</f>
        <v/>
      </c>
      <c r="X747">
        <f>IFERROR(INDEX($F$7:$F$60000,MATCH(ROW()-6,$Q$7:$Q$60000,0))*1,"")</f>
        <v/>
      </c>
      <c r="Y747">
        <f>IFERROR(INDEX($G$7:$G$60000,MATCH(ROW()-6,$Q$7:$Q$60000,0))*1,"")</f>
        <v/>
      </c>
      <c r="Z747">
        <f>IFERROR(INDEX($H$7:$H$60000,MATCH(ROW()-6,$Q$7:$Q$60000,0))*1,"")</f>
        <v/>
      </c>
      <c r="AA747">
        <f>IFERROR(INDEX($I$7:$I$60000,MATCH(ROW()-6,$Q$7:$Q$60000,0))*1,"")</f>
        <v/>
      </c>
      <c r="AB747">
        <f>IFERROR(INDEX($J$7:$J$60000,MATCH(ROW()-6,$Q$7:$Q$60000,0))*1,"")</f>
        <v/>
      </c>
      <c r="AC747">
        <f>IFERROR(INDEX($K$7:$K$60000,MATCH(ROW()-6,$Q$7:$Q$60000,0))*1,"")</f>
        <v/>
      </c>
      <c r="AF747" s="9">
        <f>IF(OR($S747="",$S746=""),"",IF($B$5="diff",($T747-$T746),LN($T747/$T746)))</f>
        <v/>
      </c>
      <c r="AG747" s="9">
        <f>IF(OR($S747="",$S746=""),"",IF($C$5="diff",(U747-U746),LN(U747/U746)))</f>
        <v/>
      </c>
      <c r="AH747" s="9">
        <f>IF(OR($S747="",$S746=""),"",IF($D$5="diff",(V747-V746),LN(V747/V746)))</f>
        <v/>
      </c>
      <c r="AI747" s="9">
        <f>IF(OR($S747="",$S746=""),"",IF($E$5="diff",(W747-W746),LN(W747/W746)))</f>
        <v/>
      </c>
      <c r="AJ747" s="9">
        <f>IF(OR($S747="",$S746=""),"",IF($F$5="diff",(X747-X746),LN(X747/X746)))</f>
        <v/>
      </c>
      <c r="AK747" s="9">
        <f>IF(OR($S747="",$S746=""),"",IF($G$5="diff",(Y747-Y746),LN(Y747/Y746)))</f>
        <v/>
      </c>
      <c r="AL747" s="9">
        <f>IF(OR($S747="",$S746=""),"",IF($H$5="diff",(Z747-Z746),LN(Z747/Z746)))</f>
        <v/>
      </c>
      <c r="AM747" s="9">
        <f>IF(OR($S747="",$S746=""),"",IF($I$5="diff",(AA747-AA746),LN(AA747/AA746)))</f>
        <v/>
      </c>
      <c r="AN747" s="9">
        <f>IF(OR($S747="",$S746=""),"",IF($J$5="diff",(AB747-AB746),LN(AB747/AB746)))</f>
        <v/>
      </c>
      <c r="AO747" s="9">
        <f>IF(OR($S747="",$S746=""),"",IF($K$5="diff",(AC747-AC746),LN(AC747/AC746)))</f>
        <v/>
      </c>
      <c r="AR747" s="9">
        <f>IF($AF747="","",$AU$13+$AU$4*AG747+$AU$5*AH747+$AU$6*AI747+$AU$7*AJ747+$AU$8*AK747+$AU$9*AL747+$AU$10*AM747+$AU$11*AN747+$AU$12*AO747)</f>
        <v/>
      </c>
      <c r="AY747" s="10">
        <f>IF(AND((ROW()-7)&gt;=$Q$5,(ROW()-6)&lt;=$Q$3),INDEX(LINEST(OFFSET(AF747,1-$Q$5,0,$Q$5,1),OFFSET(AG747,1-$Q$5,0,$Q$5,9),TRUE,TRUE),1,10)*$Q$4,"")</f>
        <v/>
      </c>
      <c r="AZ747" s="9">
        <f>IF(AND((ROW()-7)&gt;=$Q$5,(ROW()-6)&lt;=$Q$3),INDEX(LINEST(OFFSET(AF747,1-$Q$5,0,$Q$5,1),OFFSET(AG747,1-$Q$5,0,$Q$5,9),TRUE,TRUE),1,9),"")</f>
        <v/>
      </c>
      <c r="BA747" s="9">
        <f>IF(AND((ROW()-7)&gt;=$Q$5,(ROW()-6)&lt;=$Q$3),INDEX(LINEST(OFFSET(AF747,1-$Q$5,0,$Q$5,1),OFFSET(AG747,1-$Q$5,0,$Q$5,9),TRUE,TRUE),1,8),"")</f>
        <v/>
      </c>
      <c r="BB747" s="9">
        <f>IF(AND((ROW()-7)&gt;=$Q$5,(ROW()-6)&lt;=$Q$3),INDEX(LINEST(OFFSET(AF747,1-$Q$5,0,$Q$5,1),OFFSET(AG747,1-$Q$5,0,$Q$5,9),TRUE,TRUE),1,7),"")</f>
        <v/>
      </c>
      <c r="BC747" s="9">
        <f>IF(AND((ROW()-7)&gt;=$Q$5,(ROW()-6)&lt;=$Q$3),INDEX(LINEST(OFFSET(AF747,1-$Q$5,0,$Q$5,1),OFFSET(AG747,1-$Q$5,0,$Q$5,9),TRUE,TRUE),1,6),"")</f>
        <v/>
      </c>
      <c r="BD747" s="9">
        <f>IF(AND((ROW()-7)&gt;=$Q$5,(ROW()-6)&lt;=$Q$3),INDEX(LINEST(OFFSET(AF747,1-$Q$5,0,$Q$5,1),OFFSET(AG747,1-$Q$5,0,$Q$5,9),TRUE,TRUE),1,5),"")</f>
        <v/>
      </c>
      <c r="BE747" s="9">
        <f>IF(AND((ROW()-7)&gt;=$Q$5,(ROW()-6)&lt;=$Q$3),INDEX(LINEST(OFFSET(AF747,1-$Q$5,0,$Q$5,1),OFFSET(AG747,1-$Q$5,0,$Q$5,9),TRUE,TRUE),1,4),"")</f>
        <v/>
      </c>
      <c r="BF747" s="9">
        <f>IF(AND((ROW()-7)&gt;=$Q$5,(ROW()-6)&lt;=$Q$3),INDEX(LINEST(OFFSET(AF747,1-$Q$5,0,$Q$5,1),OFFSET(AG747,1-$Q$5,0,$Q$5,9),TRUE,TRUE),1,3),"")</f>
        <v/>
      </c>
      <c r="BG747" s="9">
        <f>IF(AND((ROW()-7)&gt;=$Q$5,(ROW()-6)&lt;=$Q$3),INDEX(LINEST(OFFSET(AF747,1-$Q$5,0,$Q$5,1),OFFSET(AG747,1-$Q$5,0,$Q$5,9),TRUE,TRUE),1,2),"")</f>
        <v/>
      </c>
      <c r="BH747" s="9">
        <f>IF(AND((ROW()-7)&gt;=$Q$5,(ROW()-6)&lt;=$Q$3),INDEX(LINEST(OFFSET(AF747,1-$Q$5,0,$Q$5,1),OFFSET(AG747,1-$Q$5,0,$Q$5,9),TRUE,TRUE),1,1),"")</f>
        <v/>
      </c>
      <c r="BI747" s="10">
        <f>IF(AND((ROW()-7)&gt;=$Q$5,(ROW()-6)&lt;=$Q$3),INDEX(LINEST(OFFSET(AF747,1-$Q$5,0,$Q$5,1),OFFSET(AG747,1-$Q$5,0,$Q$5,9),TRUE,TRUE),3,1),"")</f>
        <v/>
      </c>
      <c r="BL747" s="9">
        <f>IF(AND((ROW()-6)&lt;=$Q$3,ISNUMBER(AY746)),AY746/$Q$4+AZ746*AG747+BA746*AH747+BB746*AI747+BC746*AJ747+BD746*AK747+BE746*AL747+BF746*AM747+BG746*AN747+BH746*AO747,"")</f>
        <v/>
      </c>
      <c r="BM747">
        <f>IF(ISNUMBER(BL747),AVERAGE(OFFSET(AF746,1-$Q$5,0,$Q$5,1)),"")</f>
        <v/>
      </c>
      <c r="BN747">
        <f>IF(ISNUMBER(BL747),(AF747-BL747)^2,"")</f>
        <v/>
      </c>
      <c r="BO747">
        <f>IF(ISNUMBER(BL747),AF747^2,"")</f>
        <v/>
      </c>
      <c r="BP747">
        <f>IF(ISNUMBER(BL747),(AF747-BM747)^2,"")</f>
        <v/>
      </c>
    </row>
    <row r="748">
      <c r="O748">
        <f>IF($R748="","",IF($Q$1="Weekly",INT(($R748-2)/7),IF($Q$1="Quarterly",YEAR($R748)*4+ROUNDUP(MONTH($R748)/3),YEAR($R748)*12+MONTH($R748))))</f>
        <v/>
      </c>
      <c r="P748">
        <f>IF($R748="","",IF($R749="",1,IF($O748&lt;&gt;$O749,1,0)))</f>
        <v/>
      </c>
      <c r="Q748">
        <f>IF($P748=1,SUM($P$7:$P748),"")</f>
        <v/>
      </c>
      <c r="R748">
        <f>IF($A748="","",IF(ISNUMBER($A748),$A748,IFERROR(DATEVALUE($A748),NA())))</f>
        <v/>
      </c>
      <c r="S748" s="7">
        <f>IFERROR(INDEX($R$7:$R$60000,MATCH(ROW()-6,$Q$7:$Q$60000,0)),"")</f>
        <v/>
      </c>
      <c r="T748">
        <f>IFERROR(INDEX($B$7:$B$60000,MATCH(ROW()-6,$Q$7:$Q$60000,0))*1,"")</f>
        <v/>
      </c>
      <c r="U748">
        <f>IFERROR(INDEX($C$7:$C$60000,MATCH(ROW()-6,$Q$7:$Q$60000,0))*1,"")</f>
        <v/>
      </c>
      <c r="V748">
        <f>IFERROR(INDEX($D$7:$D$60000,MATCH(ROW()-6,$Q$7:$Q$60000,0))*1,"")</f>
        <v/>
      </c>
      <c r="W748">
        <f>IFERROR(INDEX($E$7:$E$60000,MATCH(ROW()-6,$Q$7:$Q$60000,0))*1,"")</f>
        <v/>
      </c>
      <c r="X748">
        <f>IFERROR(INDEX($F$7:$F$60000,MATCH(ROW()-6,$Q$7:$Q$60000,0))*1,"")</f>
        <v/>
      </c>
      <c r="Y748">
        <f>IFERROR(INDEX($G$7:$G$60000,MATCH(ROW()-6,$Q$7:$Q$60000,0))*1,"")</f>
        <v/>
      </c>
      <c r="Z748">
        <f>IFERROR(INDEX($H$7:$H$60000,MATCH(ROW()-6,$Q$7:$Q$60000,0))*1,"")</f>
        <v/>
      </c>
      <c r="AA748">
        <f>IFERROR(INDEX($I$7:$I$60000,MATCH(ROW()-6,$Q$7:$Q$60000,0))*1,"")</f>
        <v/>
      </c>
      <c r="AB748">
        <f>IFERROR(INDEX($J$7:$J$60000,MATCH(ROW()-6,$Q$7:$Q$60000,0))*1,"")</f>
        <v/>
      </c>
      <c r="AC748">
        <f>IFERROR(INDEX($K$7:$K$60000,MATCH(ROW()-6,$Q$7:$Q$60000,0))*1,"")</f>
        <v/>
      </c>
      <c r="AF748" s="9">
        <f>IF(OR($S748="",$S747=""),"",IF($B$5="diff",($T748-$T747),LN($T748/$T747)))</f>
        <v/>
      </c>
      <c r="AG748" s="9">
        <f>IF(OR($S748="",$S747=""),"",IF($C$5="diff",(U748-U747),LN(U748/U747)))</f>
        <v/>
      </c>
      <c r="AH748" s="9">
        <f>IF(OR($S748="",$S747=""),"",IF($D$5="diff",(V748-V747),LN(V748/V747)))</f>
        <v/>
      </c>
      <c r="AI748" s="9">
        <f>IF(OR($S748="",$S747=""),"",IF($E$5="diff",(W748-W747),LN(W748/W747)))</f>
        <v/>
      </c>
      <c r="AJ748" s="9">
        <f>IF(OR($S748="",$S747=""),"",IF($F$5="diff",(X748-X747),LN(X748/X747)))</f>
        <v/>
      </c>
      <c r="AK748" s="9">
        <f>IF(OR($S748="",$S747=""),"",IF($G$5="diff",(Y748-Y747),LN(Y748/Y747)))</f>
        <v/>
      </c>
      <c r="AL748" s="9">
        <f>IF(OR($S748="",$S747=""),"",IF($H$5="diff",(Z748-Z747),LN(Z748/Z747)))</f>
        <v/>
      </c>
      <c r="AM748" s="9">
        <f>IF(OR($S748="",$S747=""),"",IF($I$5="diff",(AA748-AA747),LN(AA748/AA747)))</f>
        <v/>
      </c>
      <c r="AN748" s="9">
        <f>IF(OR($S748="",$S747=""),"",IF($J$5="diff",(AB748-AB747),LN(AB748/AB747)))</f>
        <v/>
      </c>
      <c r="AO748" s="9">
        <f>IF(OR($S748="",$S747=""),"",IF($K$5="diff",(AC748-AC747),LN(AC748/AC747)))</f>
        <v/>
      </c>
      <c r="AR748" s="9">
        <f>IF($AF748="","",$AU$13+$AU$4*AG748+$AU$5*AH748+$AU$6*AI748+$AU$7*AJ748+$AU$8*AK748+$AU$9*AL748+$AU$10*AM748+$AU$11*AN748+$AU$12*AO748)</f>
        <v/>
      </c>
      <c r="AY748" s="10">
        <f>IF(AND((ROW()-7)&gt;=$Q$5,(ROW()-6)&lt;=$Q$3),INDEX(LINEST(OFFSET(AF748,1-$Q$5,0,$Q$5,1),OFFSET(AG748,1-$Q$5,0,$Q$5,9),TRUE,TRUE),1,10)*$Q$4,"")</f>
        <v/>
      </c>
      <c r="AZ748" s="9">
        <f>IF(AND((ROW()-7)&gt;=$Q$5,(ROW()-6)&lt;=$Q$3),INDEX(LINEST(OFFSET(AF748,1-$Q$5,0,$Q$5,1),OFFSET(AG748,1-$Q$5,0,$Q$5,9),TRUE,TRUE),1,9),"")</f>
        <v/>
      </c>
      <c r="BA748" s="9">
        <f>IF(AND((ROW()-7)&gt;=$Q$5,(ROW()-6)&lt;=$Q$3),INDEX(LINEST(OFFSET(AF748,1-$Q$5,0,$Q$5,1),OFFSET(AG748,1-$Q$5,0,$Q$5,9),TRUE,TRUE),1,8),"")</f>
        <v/>
      </c>
      <c r="BB748" s="9">
        <f>IF(AND((ROW()-7)&gt;=$Q$5,(ROW()-6)&lt;=$Q$3),INDEX(LINEST(OFFSET(AF748,1-$Q$5,0,$Q$5,1),OFFSET(AG748,1-$Q$5,0,$Q$5,9),TRUE,TRUE),1,7),"")</f>
        <v/>
      </c>
      <c r="BC748" s="9">
        <f>IF(AND((ROW()-7)&gt;=$Q$5,(ROW()-6)&lt;=$Q$3),INDEX(LINEST(OFFSET(AF748,1-$Q$5,0,$Q$5,1),OFFSET(AG748,1-$Q$5,0,$Q$5,9),TRUE,TRUE),1,6),"")</f>
        <v/>
      </c>
      <c r="BD748" s="9">
        <f>IF(AND((ROW()-7)&gt;=$Q$5,(ROW()-6)&lt;=$Q$3),INDEX(LINEST(OFFSET(AF748,1-$Q$5,0,$Q$5,1),OFFSET(AG748,1-$Q$5,0,$Q$5,9),TRUE,TRUE),1,5),"")</f>
        <v/>
      </c>
      <c r="BE748" s="9">
        <f>IF(AND((ROW()-7)&gt;=$Q$5,(ROW()-6)&lt;=$Q$3),INDEX(LINEST(OFFSET(AF748,1-$Q$5,0,$Q$5,1),OFFSET(AG748,1-$Q$5,0,$Q$5,9),TRUE,TRUE),1,4),"")</f>
        <v/>
      </c>
      <c r="BF748" s="9">
        <f>IF(AND((ROW()-7)&gt;=$Q$5,(ROW()-6)&lt;=$Q$3),INDEX(LINEST(OFFSET(AF748,1-$Q$5,0,$Q$5,1),OFFSET(AG748,1-$Q$5,0,$Q$5,9),TRUE,TRUE),1,3),"")</f>
        <v/>
      </c>
      <c r="BG748" s="9">
        <f>IF(AND((ROW()-7)&gt;=$Q$5,(ROW()-6)&lt;=$Q$3),INDEX(LINEST(OFFSET(AF748,1-$Q$5,0,$Q$5,1),OFFSET(AG748,1-$Q$5,0,$Q$5,9),TRUE,TRUE),1,2),"")</f>
        <v/>
      </c>
      <c r="BH748" s="9">
        <f>IF(AND((ROW()-7)&gt;=$Q$5,(ROW()-6)&lt;=$Q$3),INDEX(LINEST(OFFSET(AF748,1-$Q$5,0,$Q$5,1),OFFSET(AG748,1-$Q$5,0,$Q$5,9),TRUE,TRUE),1,1),"")</f>
        <v/>
      </c>
      <c r="BI748" s="10">
        <f>IF(AND((ROW()-7)&gt;=$Q$5,(ROW()-6)&lt;=$Q$3),INDEX(LINEST(OFFSET(AF748,1-$Q$5,0,$Q$5,1),OFFSET(AG748,1-$Q$5,0,$Q$5,9),TRUE,TRUE),3,1),"")</f>
        <v/>
      </c>
      <c r="BL748" s="9">
        <f>IF(AND((ROW()-6)&lt;=$Q$3,ISNUMBER(AY747)),AY747/$Q$4+AZ747*AG748+BA747*AH748+BB747*AI748+BC747*AJ748+BD747*AK748+BE747*AL748+BF747*AM748+BG747*AN748+BH747*AO748,"")</f>
        <v/>
      </c>
      <c r="BM748">
        <f>IF(ISNUMBER(BL748),AVERAGE(OFFSET(AF747,1-$Q$5,0,$Q$5,1)),"")</f>
        <v/>
      </c>
      <c r="BN748">
        <f>IF(ISNUMBER(BL748),(AF748-BL748)^2,"")</f>
        <v/>
      </c>
      <c r="BO748">
        <f>IF(ISNUMBER(BL748),AF748^2,"")</f>
        <v/>
      </c>
      <c r="BP748">
        <f>IF(ISNUMBER(BL748),(AF748-BM748)^2,"")</f>
        <v/>
      </c>
    </row>
    <row r="749">
      <c r="O749">
        <f>IF($R749="","",IF($Q$1="Weekly",INT(($R749-2)/7),IF($Q$1="Quarterly",YEAR($R749)*4+ROUNDUP(MONTH($R749)/3),YEAR($R749)*12+MONTH($R749))))</f>
        <v/>
      </c>
      <c r="P749">
        <f>IF($R749="","",IF($R750="",1,IF($O749&lt;&gt;$O750,1,0)))</f>
        <v/>
      </c>
      <c r="Q749">
        <f>IF($P749=1,SUM($P$7:$P749),"")</f>
        <v/>
      </c>
      <c r="R749">
        <f>IF($A749="","",IF(ISNUMBER($A749),$A749,IFERROR(DATEVALUE($A749),NA())))</f>
        <v/>
      </c>
      <c r="S749" s="7">
        <f>IFERROR(INDEX($R$7:$R$60000,MATCH(ROW()-6,$Q$7:$Q$60000,0)),"")</f>
        <v/>
      </c>
      <c r="T749">
        <f>IFERROR(INDEX($B$7:$B$60000,MATCH(ROW()-6,$Q$7:$Q$60000,0))*1,"")</f>
        <v/>
      </c>
      <c r="U749">
        <f>IFERROR(INDEX($C$7:$C$60000,MATCH(ROW()-6,$Q$7:$Q$60000,0))*1,"")</f>
        <v/>
      </c>
      <c r="V749">
        <f>IFERROR(INDEX($D$7:$D$60000,MATCH(ROW()-6,$Q$7:$Q$60000,0))*1,"")</f>
        <v/>
      </c>
      <c r="W749">
        <f>IFERROR(INDEX($E$7:$E$60000,MATCH(ROW()-6,$Q$7:$Q$60000,0))*1,"")</f>
        <v/>
      </c>
      <c r="X749">
        <f>IFERROR(INDEX($F$7:$F$60000,MATCH(ROW()-6,$Q$7:$Q$60000,0))*1,"")</f>
        <v/>
      </c>
      <c r="Y749">
        <f>IFERROR(INDEX($G$7:$G$60000,MATCH(ROW()-6,$Q$7:$Q$60000,0))*1,"")</f>
        <v/>
      </c>
      <c r="Z749">
        <f>IFERROR(INDEX($H$7:$H$60000,MATCH(ROW()-6,$Q$7:$Q$60000,0))*1,"")</f>
        <v/>
      </c>
      <c r="AA749">
        <f>IFERROR(INDEX($I$7:$I$60000,MATCH(ROW()-6,$Q$7:$Q$60000,0))*1,"")</f>
        <v/>
      </c>
      <c r="AB749">
        <f>IFERROR(INDEX($J$7:$J$60000,MATCH(ROW()-6,$Q$7:$Q$60000,0))*1,"")</f>
        <v/>
      </c>
      <c r="AC749">
        <f>IFERROR(INDEX($K$7:$K$60000,MATCH(ROW()-6,$Q$7:$Q$60000,0))*1,"")</f>
        <v/>
      </c>
      <c r="AF749" s="9">
        <f>IF(OR($S749="",$S748=""),"",IF($B$5="diff",($T749-$T748),LN($T749/$T748)))</f>
        <v/>
      </c>
      <c r="AG749" s="9">
        <f>IF(OR($S749="",$S748=""),"",IF($C$5="diff",(U749-U748),LN(U749/U748)))</f>
        <v/>
      </c>
      <c r="AH749" s="9">
        <f>IF(OR($S749="",$S748=""),"",IF($D$5="diff",(V749-V748),LN(V749/V748)))</f>
        <v/>
      </c>
      <c r="AI749" s="9">
        <f>IF(OR($S749="",$S748=""),"",IF($E$5="diff",(W749-W748),LN(W749/W748)))</f>
        <v/>
      </c>
      <c r="AJ749" s="9">
        <f>IF(OR($S749="",$S748=""),"",IF($F$5="diff",(X749-X748),LN(X749/X748)))</f>
        <v/>
      </c>
      <c r="AK749" s="9">
        <f>IF(OR($S749="",$S748=""),"",IF($G$5="diff",(Y749-Y748),LN(Y749/Y748)))</f>
        <v/>
      </c>
      <c r="AL749" s="9">
        <f>IF(OR($S749="",$S748=""),"",IF($H$5="diff",(Z749-Z748),LN(Z749/Z748)))</f>
        <v/>
      </c>
      <c r="AM749" s="9">
        <f>IF(OR($S749="",$S748=""),"",IF($I$5="diff",(AA749-AA748),LN(AA749/AA748)))</f>
        <v/>
      </c>
      <c r="AN749" s="9">
        <f>IF(OR($S749="",$S748=""),"",IF($J$5="diff",(AB749-AB748),LN(AB749/AB748)))</f>
        <v/>
      </c>
      <c r="AO749" s="9">
        <f>IF(OR($S749="",$S748=""),"",IF($K$5="diff",(AC749-AC748),LN(AC749/AC748)))</f>
        <v/>
      </c>
      <c r="AR749" s="9">
        <f>IF($AF749="","",$AU$13+$AU$4*AG749+$AU$5*AH749+$AU$6*AI749+$AU$7*AJ749+$AU$8*AK749+$AU$9*AL749+$AU$10*AM749+$AU$11*AN749+$AU$12*AO749)</f>
        <v/>
      </c>
      <c r="AY749" s="10">
        <f>IF(AND((ROW()-7)&gt;=$Q$5,(ROW()-6)&lt;=$Q$3),INDEX(LINEST(OFFSET(AF749,1-$Q$5,0,$Q$5,1),OFFSET(AG749,1-$Q$5,0,$Q$5,9),TRUE,TRUE),1,10)*$Q$4,"")</f>
        <v/>
      </c>
      <c r="AZ749" s="9">
        <f>IF(AND((ROW()-7)&gt;=$Q$5,(ROW()-6)&lt;=$Q$3),INDEX(LINEST(OFFSET(AF749,1-$Q$5,0,$Q$5,1),OFFSET(AG749,1-$Q$5,0,$Q$5,9),TRUE,TRUE),1,9),"")</f>
        <v/>
      </c>
      <c r="BA749" s="9">
        <f>IF(AND((ROW()-7)&gt;=$Q$5,(ROW()-6)&lt;=$Q$3),INDEX(LINEST(OFFSET(AF749,1-$Q$5,0,$Q$5,1),OFFSET(AG749,1-$Q$5,0,$Q$5,9),TRUE,TRUE),1,8),"")</f>
        <v/>
      </c>
      <c r="BB749" s="9">
        <f>IF(AND((ROW()-7)&gt;=$Q$5,(ROW()-6)&lt;=$Q$3),INDEX(LINEST(OFFSET(AF749,1-$Q$5,0,$Q$5,1),OFFSET(AG749,1-$Q$5,0,$Q$5,9),TRUE,TRUE),1,7),"")</f>
        <v/>
      </c>
      <c r="BC749" s="9">
        <f>IF(AND((ROW()-7)&gt;=$Q$5,(ROW()-6)&lt;=$Q$3),INDEX(LINEST(OFFSET(AF749,1-$Q$5,0,$Q$5,1),OFFSET(AG749,1-$Q$5,0,$Q$5,9),TRUE,TRUE),1,6),"")</f>
        <v/>
      </c>
      <c r="BD749" s="9">
        <f>IF(AND((ROW()-7)&gt;=$Q$5,(ROW()-6)&lt;=$Q$3),INDEX(LINEST(OFFSET(AF749,1-$Q$5,0,$Q$5,1),OFFSET(AG749,1-$Q$5,0,$Q$5,9),TRUE,TRUE),1,5),"")</f>
        <v/>
      </c>
      <c r="BE749" s="9">
        <f>IF(AND((ROW()-7)&gt;=$Q$5,(ROW()-6)&lt;=$Q$3),INDEX(LINEST(OFFSET(AF749,1-$Q$5,0,$Q$5,1),OFFSET(AG749,1-$Q$5,0,$Q$5,9),TRUE,TRUE),1,4),"")</f>
        <v/>
      </c>
      <c r="BF749" s="9">
        <f>IF(AND((ROW()-7)&gt;=$Q$5,(ROW()-6)&lt;=$Q$3),INDEX(LINEST(OFFSET(AF749,1-$Q$5,0,$Q$5,1),OFFSET(AG749,1-$Q$5,0,$Q$5,9),TRUE,TRUE),1,3),"")</f>
        <v/>
      </c>
      <c r="BG749" s="9">
        <f>IF(AND((ROW()-7)&gt;=$Q$5,(ROW()-6)&lt;=$Q$3),INDEX(LINEST(OFFSET(AF749,1-$Q$5,0,$Q$5,1),OFFSET(AG749,1-$Q$5,0,$Q$5,9),TRUE,TRUE),1,2),"")</f>
        <v/>
      </c>
      <c r="BH749" s="9">
        <f>IF(AND((ROW()-7)&gt;=$Q$5,(ROW()-6)&lt;=$Q$3),INDEX(LINEST(OFFSET(AF749,1-$Q$5,0,$Q$5,1),OFFSET(AG749,1-$Q$5,0,$Q$5,9),TRUE,TRUE),1,1),"")</f>
        <v/>
      </c>
      <c r="BI749" s="10">
        <f>IF(AND((ROW()-7)&gt;=$Q$5,(ROW()-6)&lt;=$Q$3),INDEX(LINEST(OFFSET(AF749,1-$Q$5,0,$Q$5,1),OFFSET(AG749,1-$Q$5,0,$Q$5,9),TRUE,TRUE),3,1),"")</f>
        <v/>
      </c>
      <c r="BL749" s="9">
        <f>IF(AND((ROW()-6)&lt;=$Q$3,ISNUMBER(AY748)),AY748/$Q$4+AZ748*AG749+BA748*AH749+BB748*AI749+BC748*AJ749+BD748*AK749+BE748*AL749+BF748*AM749+BG748*AN749+BH748*AO749,"")</f>
        <v/>
      </c>
      <c r="BM749">
        <f>IF(ISNUMBER(BL749),AVERAGE(OFFSET(AF748,1-$Q$5,0,$Q$5,1)),"")</f>
        <v/>
      </c>
      <c r="BN749">
        <f>IF(ISNUMBER(BL749),(AF749-BL749)^2,"")</f>
        <v/>
      </c>
      <c r="BO749">
        <f>IF(ISNUMBER(BL749),AF749^2,"")</f>
        <v/>
      </c>
      <c r="BP749">
        <f>IF(ISNUMBER(BL749),(AF749-BM749)^2,"")</f>
        <v/>
      </c>
    </row>
    <row r="750">
      <c r="O750">
        <f>IF($R750="","",IF($Q$1="Weekly",INT(($R750-2)/7),IF($Q$1="Quarterly",YEAR($R750)*4+ROUNDUP(MONTH($R750)/3),YEAR($R750)*12+MONTH($R750))))</f>
        <v/>
      </c>
      <c r="P750">
        <f>IF($R750="","",IF($R751="",1,IF($O750&lt;&gt;$O751,1,0)))</f>
        <v/>
      </c>
      <c r="Q750">
        <f>IF($P750=1,SUM($P$7:$P750),"")</f>
        <v/>
      </c>
      <c r="R750">
        <f>IF($A750="","",IF(ISNUMBER($A750),$A750,IFERROR(DATEVALUE($A750),NA())))</f>
        <v/>
      </c>
      <c r="S750" s="7">
        <f>IFERROR(INDEX($R$7:$R$60000,MATCH(ROW()-6,$Q$7:$Q$60000,0)),"")</f>
        <v/>
      </c>
      <c r="T750">
        <f>IFERROR(INDEX($B$7:$B$60000,MATCH(ROW()-6,$Q$7:$Q$60000,0))*1,"")</f>
        <v/>
      </c>
      <c r="U750">
        <f>IFERROR(INDEX($C$7:$C$60000,MATCH(ROW()-6,$Q$7:$Q$60000,0))*1,"")</f>
        <v/>
      </c>
      <c r="V750">
        <f>IFERROR(INDEX($D$7:$D$60000,MATCH(ROW()-6,$Q$7:$Q$60000,0))*1,"")</f>
        <v/>
      </c>
      <c r="W750">
        <f>IFERROR(INDEX($E$7:$E$60000,MATCH(ROW()-6,$Q$7:$Q$60000,0))*1,"")</f>
        <v/>
      </c>
      <c r="X750">
        <f>IFERROR(INDEX($F$7:$F$60000,MATCH(ROW()-6,$Q$7:$Q$60000,0))*1,"")</f>
        <v/>
      </c>
      <c r="Y750">
        <f>IFERROR(INDEX($G$7:$G$60000,MATCH(ROW()-6,$Q$7:$Q$60000,0))*1,"")</f>
        <v/>
      </c>
      <c r="Z750">
        <f>IFERROR(INDEX($H$7:$H$60000,MATCH(ROW()-6,$Q$7:$Q$60000,0))*1,"")</f>
        <v/>
      </c>
      <c r="AA750">
        <f>IFERROR(INDEX($I$7:$I$60000,MATCH(ROW()-6,$Q$7:$Q$60000,0))*1,"")</f>
        <v/>
      </c>
      <c r="AB750">
        <f>IFERROR(INDEX($J$7:$J$60000,MATCH(ROW()-6,$Q$7:$Q$60000,0))*1,"")</f>
        <v/>
      </c>
      <c r="AC750">
        <f>IFERROR(INDEX($K$7:$K$60000,MATCH(ROW()-6,$Q$7:$Q$60000,0))*1,"")</f>
        <v/>
      </c>
      <c r="AF750" s="9">
        <f>IF(OR($S750="",$S749=""),"",IF($B$5="diff",($T750-$T749),LN($T750/$T749)))</f>
        <v/>
      </c>
      <c r="AG750" s="9">
        <f>IF(OR($S750="",$S749=""),"",IF($C$5="diff",(U750-U749),LN(U750/U749)))</f>
        <v/>
      </c>
      <c r="AH750" s="9">
        <f>IF(OR($S750="",$S749=""),"",IF($D$5="diff",(V750-V749),LN(V750/V749)))</f>
        <v/>
      </c>
      <c r="AI750" s="9">
        <f>IF(OR($S750="",$S749=""),"",IF($E$5="diff",(W750-W749),LN(W750/W749)))</f>
        <v/>
      </c>
      <c r="AJ750" s="9">
        <f>IF(OR($S750="",$S749=""),"",IF($F$5="diff",(X750-X749),LN(X750/X749)))</f>
        <v/>
      </c>
      <c r="AK750" s="9">
        <f>IF(OR($S750="",$S749=""),"",IF($G$5="diff",(Y750-Y749),LN(Y750/Y749)))</f>
        <v/>
      </c>
      <c r="AL750" s="9">
        <f>IF(OR($S750="",$S749=""),"",IF($H$5="diff",(Z750-Z749),LN(Z750/Z749)))</f>
        <v/>
      </c>
      <c r="AM750" s="9">
        <f>IF(OR($S750="",$S749=""),"",IF($I$5="diff",(AA750-AA749),LN(AA750/AA749)))</f>
        <v/>
      </c>
      <c r="AN750" s="9">
        <f>IF(OR($S750="",$S749=""),"",IF($J$5="diff",(AB750-AB749),LN(AB750/AB749)))</f>
        <v/>
      </c>
      <c r="AO750" s="9">
        <f>IF(OR($S750="",$S749=""),"",IF($K$5="diff",(AC750-AC749),LN(AC750/AC749)))</f>
        <v/>
      </c>
      <c r="AR750" s="9">
        <f>IF($AF750="","",$AU$13+$AU$4*AG750+$AU$5*AH750+$AU$6*AI750+$AU$7*AJ750+$AU$8*AK750+$AU$9*AL750+$AU$10*AM750+$AU$11*AN750+$AU$12*AO750)</f>
        <v/>
      </c>
      <c r="AY750" s="10">
        <f>IF(AND((ROW()-7)&gt;=$Q$5,(ROW()-6)&lt;=$Q$3),INDEX(LINEST(OFFSET(AF750,1-$Q$5,0,$Q$5,1),OFFSET(AG750,1-$Q$5,0,$Q$5,9),TRUE,TRUE),1,10)*$Q$4,"")</f>
        <v/>
      </c>
      <c r="AZ750" s="9">
        <f>IF(AND((ROW()-7)&gt;=$Q$5,(ROW()-6)&lt;=$Q$3),INDEX(LINEST(OFFSET(AF750,1-$Q$5,0,$Q$5,1),OFFSET(AG750,1-$Q$5,0,$Q$5,9),TRUE,TRUE),1,9),"")</f>
        <v/>
      </c>
      <c r="BA750" s="9">
        <f>IF(AND((ROW()-7)&gt;=$Q$5,(ROW()-6)&lt;=$Q$3),INDEX(LINEST(OFFSET(AF750,1-$Q$5,0,$Q$5,1),OFFSET(AG750,1-$Q$5,0,$Q$5,9),TRUE,TRUE),1,8),"")</f>
        <v/>
      </c>
      <c r="BB750" s="9">
        <f>IF(AND((ROW()-7)&gt;=$Q$5,(ROW()-6)&lt;=$Q$3),INDEX(LINEST(OFFSET(AF750,1-$Q$5,0,$Q$5,1),OFFSET(AG750,1-$Q$5,0,$Q$5,9),TRUE,TRUE),1,7),"")</f>
        <v/>
      </c>
      <c r="BC750" s="9">
        <f>IF(AND((ROW()-7)&gt;=$Q$5,(ROW()-6)&lt;=$Q$3),INDEX(LINEST(OFFSET(AF750,1-$Q$5,0,$Q$5,1),OFFSET(AG750,1-$Q$5,0,$Q$5,9),TRUE,TRUE),1,6),"")</f>
        <v/>
      </c>
      <c r="BD750" s="9">
        <f>IF(AND((ROW()-7)&gt;=$Q$5,(ROW()-6)&lt;=$Q$3),INDEX(LINEST(OFFSET(AF750,1-$Q$5,0,$Q$5,1),OFFSET(AG750,1-$Q$5,0,$Q$5,9),TRUE,TRUE),1,5),"")</f>
        <v/>
      </c>
      <c r="BE750" s="9">
        <f>IF(AND((ROW()-7)&gt;=$Q$5,(ROW()-6)&lt;=$Q$3),INDEX(LINEST(OFFSET(AF750,1-$Q$5,0,$Q$5,1),OFFSET(AG750,1-$Q$5,0,$Q$5,9),TRUE,TRUE),1,4),"")</f>
        <v/>
      </c>
      <c r="BF750" s="9">
        <f>IF(AND((ROW()-7)&gt;=$Q$5,(ROW()-6)&lt;=$Q$3),INDEX(LINEST(OFFSET(AF750,1-$Q$5,0,$Q$5,1),OFFSET(AG750,1-$Q$5,0,$Q$5,9),TRUE,TRUE),1,3),"")</f>
        <v/>
      </c>
      <c r="BG750" s="9">
        <f>IF(AND((ROW()-7)&gt;=$Q$5,(ROW()-6)&lt;=$Q$3),INDEX(LINEST(OFFSET(AF750,1-$Q$5,0,$Q$5,1),OFFSET(AG750,1-$Q$5,0,$Q$5,9),TRUE,TRUE),1,2),"")</f>
        <v/>
      </c>
      <c r="BH750" s="9">
        <f>IF(AND((ROW()-7)&gt;=$Q$5,(ROW()-6)&lt;=$Q$3),INDEX(LINEST(OFFSET(AF750,1-$Q$5,0,$Q$5,1),OFFSET(AG750,1-$Q$5,0,$Q$5,9),TRUE,TRUE),1,1),"")</f>
        <v/>
      </c>
      <c r="BI750" s="10">
        <f>IF(AND((ROW()-7)&gt;=$Q$5,(ROW()-6)&lt;=$Q$3),INDEX(LINEST(OFFSET(AF750,1-$Q$5,0,$Q$5,1),OFFSET(AG750,1-$Q$5,0,$Q$5,9),TRUE,TRUE),3,1),"")</f>
        <v/>
      </c>
      <c r="BL750" s="9">
        <f>IF(AND((ROW()-6)&lt;=$Q$3,ISNUMBER(AY749)),AY749/$Q$4+AZ749*AG750+BA749*AH750+BB749*AI750+BC749*AJ750+BD749*AK750+BE749*AL750+BF749*AM750+BG749*AN750+BH749*AO750,"")</f>
        <v/>
      </c>
      <c r="BM750">
        <f>IF(ISNUMBER(BL750),AVERAGE(OFFSET(AF749,1-$Q$5,0,$Q$5,1)),"")</f>
        <v/>
      </c>
      <c r="BN750">
        <f>IF(ISNUMBER(BL750),(AF750-BL750)^2,"")</f>
        <v/>
      </c>
      <c r="BO750">
        <f>IF(ISNUMBER(BL750),AF750^2,"")</f>
        <v/>
      </c>
      <c r="BP750">
        <f>IF(ISNUMBER(BL750),(AF750-BM750)^2,"")</f>
        <v/>
      </c>
    </row>
    <row r="751">
      <c r="O751">
        <f>IF($R751="","",IF($Q$1="Weekly",INT(($R751-2)/7),IF($Q$1="Quarterly",YEAR($R751)*4+ROUNDUP(MONTH($R751)/3),YEAR($R751)*12+MONTH($R751))))</f>
        <v/>
      </c>
      <c r="P751">
        <f>IF($R751="","",IF($R752="",1,IF($O751&lt;&gt;$O752,1,0)))</f>
        <v/>
      </c>
      <c r="Q751">
        <f>IF($P751=1,SUM($P$7:$P751),"")</f>
        <v/>
      </c>
      <c r="R751">
        <f>IF($A751="","",IF(ISNUMBER($A751),$A751,IFERROR(DATEVALUE($A751),NA())))</f>
        <v/>
      </c>
      <c r="S751" s="7">
        <f>IFERROR(INDEX($R$7:$R$60000,MATCH(ROW()-6,$Q$7:$Q$60000,0)),"")</f>
        <v/>
      </c>
      <c r="T751">
        <f>IFERROR(INDEX($B$7:$B$60000,MATCH(ROW()-6,$Q$7:$Q$60000,0))*1,"")</f>
        <v/>
      </c>
      <c r="U751">
        <f>IFERROR(INDEX($C$7:$C$60000,MATCH(ROW()-6,$Q$7:$Q$60000,0))*1,"")</f>
        <v/>
      </c>
      <c r="V751">
        <f>IFERROR(INDEX($D$7:$D$60000,MATCH(ROW()-6,$Q$7:$Q$60000,0))*1,"")</f>
        <v/>
      </c>
      <c r="W751">
        <f>IFERROR(INDEX($E$7:$E$60000,MATCH(ROW()-6,$Q$7:$Q$60000,0))*1,"")</f>
        <v/>
      </c>
      <c r="X751">
        <f>IFERROR(INDEX($F$7:$F$60000,MATCH(ROW()-6,$Q$7:$Q$60000,0))*1,"")</f>
        <v/>
      </c>
      <c r="Y751">
        <f>IFERROR(INDEX($G$7:$G$60000,MATCH(ROW()-6,$Q$7:$Q$60000,0))*1,"")</f>
        <v/>
      </c>
      <c r="Z751">
        <f>IFERROR(INDEX($H$7:$H$60000,MATCH(ROW()-6,$Q$7:$Q$60000,0))*1,"")</f>
        <v/>
      </c>
      <c r="AA751">
        <f>IFERROR(INDEX($I$7:$I$60000,MATCH(ROW()-6,$Q$7:$Q$60000,0))*1,"")</f>
        <v/>
      </c>
      <c r="AB751">
        <f>IFERROR(INDEX($J$7:$J$60000,MATCH(ROW()-6,$Q$7:$Q$60000,0))*1,"")</f>
        <v/>
      </c>
      <c r="AC751">
        <f>IFERROR(INDEX($K$7:$K$60000,MATCH(ROW()-6,$Q$7:$Q$60000,0))*1,"")</f>
        <v/>
      </c>
      <c r="AF751" s="9">
        <f>IF(OR($S751="",$S750=""),"",IF($B$5="diff",($T751-$T750),LN($T751/$T750)))</f>
        <v/>
      </c>
      <c r="AG751" s="9">
        <f>IF(OR($S751="",$S750=""),"",IF($C$5="diff",(U751-U750),LN(U751/U750)))</f>
        <v/>
      </c>
      <c r="AH751" s="9">
        <f>IF(OR($S751="",$S750=""),"",IF($D$5="diff",(V751-V750),LN(V751/V750)))</f>
        <v/>
      </c>
      <c r="AI751" s="9">
        <f>IF(OR($S751="",$S750=""),"",IF($E$5="diff",(W751-W750),LN(W751/W750)))</f>
        <v/>
      </c>
      <c r="AJ751" s="9">
        <f>IF(OR($S751="",$S750=""),"",IF($F$5="diff",(X751-X750),LN(X751/X750)))</f>
        <v/>
      </c>
      <c r="AK751" s="9">
        <f>IF(OR($S751="",$S750=""),"",IF($G$5="diff",(Y751-Y750),LN(Y751/Y750)))</f>
        <v/>
      </c>
      <c r="AL751" s="9">
        <f>IF(OR($S751="",$S750=""),"",IF($H$5="diff",(Z751-Z750),LN(Z751/Z750)))</f>
        <v/>
      </c>
      <c r="AM751" s="9">
        <f>IF(OR($S751="",$S750=""),"",IF($I$5="diff",(AA751-AA750),LN(AA751/AA750)))</f>
        <v/>
      </c>
      <c r="AN751" s="9">
        <f>IF(OR($S751="",$S750=""),"",IF($J$5="diff",(AB751-AB750),LN(AB751/AB750)))</f>
        <v/>
      </c>
      <c r="AO751" s="9">
        <f>IF(OR($S751="",$S750=""),"",IF($K$5="diff",(AC751-AC750),LN(AC751/AC750)))</f>
        <v/>
      </c>
      <c r="AR751" s="9">
        <f>IF($AF751="","",$AU$13+$AU$4*AG751+$AU$5*AH751+$AU$6*AI751+$AU$7*AJ751+$AU$8*AK751+$AU$9*AL751+$AU$10*AM751+$AU$11*AN751+$AU$12*AO751)</f>
        <v/>
      </c>
      <c r="AY751" s="10">
        <f>IF(AND((ROW()-7)&gt;=$Q$5,(ROW()-6)&lt;=$Q$3),INDEX(LINEST(OFFSET(AF751,1-$Q$5,0,$Q$5,1),OFFSET(AG751,1-$Q$5,0,$Q$5,9),TRUE,TRUE),1,10)*$Q$4,"")</f>
        <v/>
      </c>
      <c r="AZ751" s="9">
        <f>IF(AND((ROW()-7)&gt;=$Q$5,(ROW()-6)&lt;=$Q$3),INDEX(LINEST(OFFSET(AF751,1-$Q$5,0,$Q$5,1),OFFSET(AG751,1-$Q$5,0,$Q$5,9),TRUE,TRUE),1,9),"")</f>
        <v/>
      </c>
      <c r="BA751" s="9">
        <f>IF(AND((ROW()-7)&gt;=$Q$5,(ROW()-6)&lt;=$Q$3),INDEX(LINEST(OFFSET(AF751,1-$Q$5,0,$Q$5,1),OFFSET(AG751,1-$Q$5,0,$Q$5,9),TRUE,TRUE),1,8),"")</f>
        <v/>
      </c>
      <c r="BB751" s="9">
        <f>IF(AND((ROW()-7)&gt;=$Q$5,(ROW()-6)&lt;=$Q$3),INDEX(LINEST(OFFSET(AF751,1-$Q$5,0,$Q$5,1),OFFSET(AG751,1-$Q$5,0,$Q$5,9),TRUE,TRUE),1,7),"")</f>
        <v/>
      </c>
      <c r="BC751" s="9">
        <f>IF(AND((ROW()-7)&gt;=$Q$5,(ROW()-6)&lt;=$Q$3),INDEX(LINEST(OFFSET(AF751,1-$Q$5,0,$Q$5,1),OFFSET(AG751,1-$Q$5,0,$Q$5,9),TRUE,TRUE),1,6),"")</f>
        <v/>
      </c>
      <c r="BD751" s="9">
        <f>IF(AND((ROW()-7)&gt;=$Q$5,(ROW()-6)&lt;=$Q$3),INDEX(LINEST(OFFSET(AF751,1-$Q$5,0,$Q$5,1),OFFSET(AG751,1-$Q$5,0,$Q$5,9),TRUE,TRUE),1,5),"")</f>
        <v/>
      </c>
      <c r="BE751" s="9">
        <f>IF(AND((ROW()-7)&gt;=$Q$5,(ROW()-6)&lt;=$Q$3),INDEX(LINEST(OFFSET(AF751,1-$Q$5,0,$Q$5,1),OFFSET(AG751,1-$Q$5,0,$Q$5,9),TRUE,TRUE),1,4),"")</f>
        <v/>
      </c>
      <c r="BF751" s="9">
        <f>IF(AND((ROW()-7)&gt;=$Q$5,(ROW()-6)&lt;=$Q$3),INDEX(LINEST(OFFSET(AF751,1-$Q$5,0,$Q$5,1),OFFSET(AG751,1-$Q$5,0,$Q$5,9),TRUE,TRUE),1,3),"")</f>
        <v/>
      </c>
      <c r="BG751" s="9">
        <f>IF(AND((ROW()-7)&gt;=$Q$5,(ROW()-6)&lt;=$Q$3),INDEX(LINEST(OFFSET(AF751,1-$Q$5,0,$Q$5,1),OFFSET(AG751,1-$Q$5,0,$Q$5,9),TRUE,TRUE),1,2),"")</f>
        <v/>
      </c>
      <c r="BH751" s="9">
        <f>IF(AND((ROW()-7)&gt;=$Q$5,(ROW()-6)&lt;=$Q$3),INDEX(LINEST(OFFSET(AF751,1-$Q$5,0,$Q$5,1),OFFSET(AG751,1-$Q$5,0,$Q$5,9),TRUE,TRUE),1,1),"")</f>
        <v/>
      </c>
      <c r="BI751" s="10">
        <f>IF(AND((ROW()-7)&gt;=$Q$5,(ROW()-6)&lt;=$Q$3),INDEX(LINEST(OFFSET(AF751,1-$Q$5,0,$Q$5,1),OFFSET(AG751,1-$Q$5,0,$Q$5,9),TRUE,TRUE),3,1),"")</f>
        <v/>
      </c>
      <c r="BL751" s="9">
        <f>IF(AND((ROW()-6)&lt;=$Q$3,ISNUMBER(AY750)),AY750/$Q$4+AZ750*AG751+BA750*AH751+BB750*AI751+BC750*AJ751+BD750*AK751+BE750*AL751+BF750*AM751+BG750*AN751+BH750*AO751,"")</f>
        <v/>
      </c>
      <c r="BM751">
        <f>IF(ISNUMBER(BL751),AVERAGE(OFFSET(AF750,1-$Q$5,0,$Q$5,1)),"")</f>
        <v/>
      </c>
      <c r="BN751">
        <f>IF(ISNUMBER(BL751),(AF751-BL751)^2,"")</f>
        <v/>
      </c>
      <c r="BO751">
        <f>IF(ISNUMBER(BL751),AF751^2,"")</f>
        <v/>
      </c>
      <c r="BP751">
        <f>IF(ISNUMBER(BL751),(AF751-BM751)^2,"")</f>
        <v/>
      </c>
    </row>
    <row r="752">
      <c r="O752">
        <f>IF($R752="","",IF($Q$1="Weekly",INT(($R752-2)/7),IF($Q$1="Quarterly",YEAR($R752)*4+ROUNDUP(MONTH($R752)/3),YEAR($R752)*12+MONTH($R752))))</f>
        <v/>
      </c>
      <c r="P752">
        <f>IF($R752="","",IF($R753="",1,IF($O752&lt;&gt;$O753,1,0)))</f>
        <v/>
      </c>
      <c r="Q752">
        <f>IF($P752=1,SUM($P$7:$P752),"")</f>
        <v/>
      </c>
      <c r="R752">
        <f>IF($A752="","",IF(ISNUMBER($A752),$A752,IFERROR(DATEVALUE($A752),NA())))</f>
        <v/>
      </c>
      <c r="S752" s="7">
        <f>IFERROR(INDEX($R$7:$R$60000,MATCH(ROW()-6,$Q$7:$Q$60000,0)),"")</f>
        <v/>
      </c>
      <c r="T752">
        <f>IFERROR(INDEX($B$7:$B$60000,MATCH(ROW()-6,$Q$7:$Q$60000,0))*1,"")</f>
        <v/>
      </c>
      <c r="U752">
        <f>IFERROR(INDEX($C$7:$C$60000,MATCH(ROW()-6,$Q$7:$Q$60000,0))*1,"")</f>
        <v/>
      </c>
      <c r="V752">
        <f>IFERROR(INDEX($D$7:$D$60000,MATCH(ROW()-6,$Q$7:$Q$60000,0))*1,"")</f>
        <v/>
      </c>
      <c r="W752">
        <f>IFERROR(INDEX($E$7:$E$60000,MATCH(ROW()-6,$Q$7:$Q$60000,0))*1,"")</f>
        <v/>
      </c>
      <c r="X752">
        <f>IFERROR(INDEX($F$7:$F$60000,MATCH(ROW()-6,$Q$7:$Q$60000,0))*1,"")</f>
        <v/>
      </c>
      <c r="Y752">
        <f>IFERROR(INDEX($G$7:$G$60000,MATCH(ROW()-6,$Q$7:$Q$60000,0))*1,"")</f>
        <v/>
      </c>
      <c r="Z752">
        <f>IFERROR(INDEX($H$7:$H$60000,MATCH(ROW()-6,$Q$7:$Q$60000,0))*1,"")</f>
        <v/>
      </c>
      <c r="AA752">
        <f>IFERROR(INDEX($I$7:$I$60000,MATCH(ROW()-6,$Q$7:$Q$60000,0))*1,"")</f>
        <v/>
      </c>
      <c r="AB752">
        <f>IFERROR(INDEX($J$7:$J$60000,MATCH(ROW()-6,$Q$7:$Q$60000,0))*1,"")</f>
        <v/>
      </c>
      <c r="AC752">
        <f>IFERROR(INDEX($K$7:$K$60000,MATCH(ROW()-6,$Q$7:$Q$60000,0))*1,"")</f>
        <v/>
      </c>
      <c r="AF752" s="9">
        <f>IF(OR($S752="",$S751=""),"",IF($B$5="diff",($T752-$T751),LN($T752/$T751)))</f>
        <v/>
      </c>
      <c r="AG752" s="9">
        <f>IF(OR($S752="",$S751=""),"",IF($C$5="diff",(U752-U751),LN(U752/U751)))</f>
        <v/>
      </c>
      <c r="AH752" s="9">
        <f>IF(OR($S752="",$S751=""),"",IF($D$5="diff",(V752-V751),LN(V752/V751)))</f>
        <v/>
      </c>
      <c r="AI752" s="9">
        <f>IF(OR($S752="",$S751=""),"",IF($E$5="diff",(W752-W751),LN(W752/W751)))</f>
        <v/>
      </c>
      <c r="AJ752" s="9">
        <f>IF(OR($S752="",$S751=""),"",IF($F$5="diff",(X752-X751),LN(X752/X751)))</f>
        <v/>
      </c>
      <c r="AK752" s="9">
        <f>IF(OR($S752="",$S751=""),"",IF($G$5="diff",(Y752-Y751),LN(Y752/Y751)))</f>
        <v/>
      </c>
      <c r="AL752" s="9">
        <f>IF(OR($S752="",$S751=""),"",IF($H$5="diff",(Z752-Z751),LN(Z752/Z751)))</f>
        <v/>
      </c>
      <c r="AM752" s="9">
        <f>IF(OR($S752="",$S751=""),"",IF($I$5="diff",(AA752-AA751),LN(AA752/AA751)))</f>
        <v/>
      </c>
      <c r="AN752" s="9">
        <f>IF(OR($S752="",$S751=""),"",IF($J$5="diff",(AB752-AB751),LN(AB752/AB751)))</f>
        <v/>
      </c>
      <c r="AO752" s="9">
        <f>IF(OR($S752="",$S751=""),"",IF($K$5="diff",(AC752-AC751),LN(AC752/AC751)))</f>
        <v/>
      </c>
      <c r="AR752" s="9">
        <f>IF($AF752="","",$AU$13+$AU$4*AG752+$AU$5*AH752+$AU$6*AI752+$AU$7*AJ752+$AU$8*AK752+$AU$9*AL752+$AU$10*AM752+$AU$11*AN752+$AU$12*AO752)</f>
        <v/>
      </c>
      <c r="AY752" s="10">
        <f>IF(AND((ROW()-7)&gt;=$Q$5,(ROW()-6)&lt;=$Q$3),INDEX(LINEST(OFFSET(AF752,1-$Q$5,0,$Q$5,1),OFFSET(AG752,1-$Q$5,0,$Q$5,9),TRUE,TRUE),1,10)*$Q$4,"")</f>
        <v/>
      </c>
      <c r="AZ752" s="9">
        <f>IF(AND((ROW()-7)&gt;=$Q$5,(ROW()-6)&lt;=$Q$3),INDEX(LINEST(OFFSET(AF752,1-$Q$5,0,$Q$5,1),OFFSET(AG752,1-$Q$5,0,$Q$5,9),TRUE,TRUE),1,9),"")</f>
        <v/>
      </c>
      <c r="BA752" s="9">
        <f>IF(AND((ROW()-7)&gt;=$Q$5,(ROW()-6)&lt;=$Q$3),INDEX(LINEST(OFFSET(AF752,1-$Q$5,0,$Q$5,1),OFFSET(AG752,1-$Q$5,0,$Q$5,9),TRUE,TRUE),1,8),"")</f>
        <v/>
      </c>
      <c r="BB752" s="9">
        <f>IF(AND((ROW()-7)&gt;=$Q$5,(ROW()-6)&lt;=$Q$3),INDEX(LINEST(OFFSET(AF752,1-$Q$5,0,$Q$5,1),OFFSET(AG752,1-$Q$5,0,$Q$5,9),TRUE,TRUE),1,7),"")</f>
        <v/>
      </c>
      <c r="BC752" s="9">
        <f>IF(AND((ROW()-7)&gt;=$Q$5,(ROW()-6)&lt;=$Q$3),INDEX(LINEST(OFFSET(AF752,1-$Q$5,0,$Q$5,1),OFFSET(AG752,1-$Q$5,0,$Q$5,9),TRUE,TRUE),1,6),"")</f>
        <v/>
      </c>
      <c r="BD752" s="9">
        <f>IF(AND((ROW()-7)&gt;=$Q$5,(ROW()-6)&lt;=$Q$3),INDEX(LINEST(OFFSET(AF752,1-$Q$5,0,$Q$5,1),OFFSET(AG752,1-$Q$5,0,$Q$5,9),TRUE,TRUE),1,5),"")</f>
        <v/>
      </c>
      <c r="BE752" s="9">
        <f>IF(AND((ROW()-7)&gt;=$Q$5,(ROW()-6)&lt;=$Q$3),INDEX(LINEST(OFFSET(AF752,1-$Q$5,0,$Q$5,1),OFFSET(AG752,1-$Q$5,0,$Q$5,9),TRUE,TRUE),1,4),"")</f>
        <v/>
      </c>
      <c r="BF752" s="9">
        <f>IF(AND((ROW()-7)&gt;=$Q$5,(ROW()-6)&lt;=$Q$3),INDEX(LINEST(OFFSET(AF752,1-$Q$5,0,$Q$5,1),OFFSET(AG752,1-$Q$5,0,$Q$5,9),TRUE,TRUE),1,3),"")</f>
        <v/>
      </c>
      <c r="BG752" s="9">
        <f>IF(AND((ROW()-7)&gt;=$Q$5,(ROW()-6)&lt;=$Q$3),INDEX(LINEST(OFFSET(AF752,1-$Q$5,0,$Q$5,1),OFFSET(AG752,1-$Q$5,0,$Q$5,9),TRUE,TRUE),1,2),"")</f>
        <v/>
      </c>
      <c r="BH752" s="9">
        <f>IF(AND((ROW()-7)&gt;=$Q$5,(ROW()-6)&lt;=$Q$3),INDEX(LINEST(OFFSET(AF752,1-$Q$5,0,$Q$5,1),OFFSET(AG752,1-$Q$5,0,$Q$5,9),TRUE,TRUE),1,1),"")</f>
        <v/>
      </c>
      <c r="BI752" s="10">
        <f>IF(AND((ROW()-7)&gt;=$Q$5,(ROW()-6)&lt;=$Q$3),INDEX(LINEST(OFFSET(AF752,1-$Q$5,0,$Q$5,1),OFFSET(AG752,1-$Q$5,0,$Q$5,9),TRUE,TRUE),3,1),"")</f>
        <v/>
      </c>
      <c r="BL752" s="9">
        <f>IF(AND((ROW()-6)&lt;=$Q$3,ISNUMBER(AY751)),AY751/$Q$4+AZ751*AG752+BA751*AH752+BB751*AI752+BC751*AJ752+BD751*AK752+BE751*AL752+BF751*AM752+BG751*AN752+BH751*AO752,"")</f>
        <v/>
      </c>
      <c r="BM752">
        <f>IF(ISNUMBER(BL752),AVERAGE(OFFSET(AF751,1-$Q$5,0,$Q$5,1)),"")</f>
        <v/>
      </c>
      <c r="BN752">
        <f>IF(ISNUMBER(BL752),(AF752-BL752)^2,"")</f>
        <v/>
      </c>
      <c r="BO752">
        <f>IF(ISNUMBER(BL752),AF752^2,"")</f>
        <v/>
      </c>
      <c r="BP752">
        <f>IF(ISNUMBER(BL752),(AF752-BM752)^2,"")</f>
        <v/>
      </c>
    </row>
    <row r="753">
      <c r="O753">
        <f>IF($R753="","",IF($Q$1="Weekly",INT(($R753-2)/7),IF($Q$1="Quarterly",YEAR($R753)*4+ROUNDUP(MONTH($R753)/3),YEAR($R753)*12+MONTH($R753))))</f>
        <v/>
      </c>
      <c r="P753">
        <f>IF($R753="","",IF($R754="",1,IF($O753&lt;&gt;$O754,1,0)))</f>
        <v/>
      </c>
      <c r="Q753">
        <f>IF($P753=1,SUM($P$7:$P753),"")</f>
        <v/>
      </c>
      <c r="R753">
        <f>IF($A753="","",IF(ISNUMBER($A753),$A753,IFERROR(DATEVALUE($A753),NA())))</f>
        <v/>
      </c>
      <c r="S753" s="7">
        <f>IFERROR(INDEX($R$7:$R$60000,MATCH(ROW()-6,$Q$7:$Q$60000,0)),"")</f>
        <v/>
      </c>
      <c r="T753">
        <f>IFERROR(INDEX($B$7:$B$60000,MATCH(ROW()-6,$Q$7:$Q$60000,0))*1,"")</f>
        <v/>
      </c>
      <c r="U753">
        <f>IFERROR(INDEX($C$7:$C$60000,MATCH(ROW()-6,$Q$7:$Q$60000,0))*1,"")</f>
        <v/>
      </c>
      <c r="V753">
        <f>IFERROR(INDEX($D$7:$D$60000,MATCH(ROW()-6,$Q$7:$Q$60000,0))*1,"")</f>
        <v/>
      </c>
      <c r="W753">
        <f>IFERROR(INDEX($E$7:$E$60000,MATCH(ROW()-6,$Q$7:$Q$60000,0))*1,"")</f>
        <v/>
      </c>
      <c r="X753">
        <f>IFERROR(INDEX($F$7:$F$60000,MATCH(ROW()-6,$Q$7:$Q$60000,0))*1,"")</f>
        <v/>
      </c>
      <c r="Y753">
        <f>IFERROR(INDEX($G$7:$G$60000,MATCH(ROW()-6,$Q$7:$Q$60000,0))*1,"")</f>
        <v/>
      </c>
      <c r="Z753">
        <f>IFERROR(INDEX($H$7:$H$60000,MATCH(ROW()-6,$Q$7:$Q$60000,0))*1,"")</f>
        <v/>
      </c>
      <c r="AA753">
        <f>IFERROR(INDEX($I$7:$I$60000,MATCH(ROW()-6,$Q$7:$Q$60000,0))*1,"")</f>
        <v/>
      </c>
      <c r="AB753">
        <f>IFERROR(INDEX($J$7:$J$60000,MATCH(ROW()-6,$Q$7:$Q$60000,0))*1,"")</f>
        <v/>
      </c>
      <c r="AC753">
        <f>IFERROR(INDEX($K$7:$K$60000,MATCH(ROW()-6,$Q$7:$Q$60000,0))*1,"")</f>
        <v/>
      </c>
      <c r="AF753" s="9">
        <f>IF(OR($S753="",$S752=""),"",IF($B$5="diff",($T753-$T752),LN($T753/$T752)))</f>
        <v/>
      </c>
      <c r="AG753" s="9">
        <f>IF(OR($S753="",$S752=""),"",IF($C$5="diff",(U753-U752),LN(U753/U752)))</f>
        <v/>
      </c>
      <c r="AH753" s="9">
        <f>IF(OR($S753="",$S752=""),"",IF($D$5="diff",(V753-V752),LN(V753/V752)))</f>
        <v/>
      </c>
      <c r="AI753" s="9">
        <f>IF(OR($S753="",$S752=""),"",IF($E$5="diff",(W753-W752),LN(W753/W752)))</f>
        <v/>
      </c>
      <c r="AJ753" s="9">
        <f>IF(OR($S753="",$S752=""),"",IF($F$5="diff",(X753-X752),LN(X753/X752)))</f>
        <v/>
      </c>
      <c r="AK753" s="9">
        <f>IF(OR($S753="",$S752=""),"",IF($G$5="diff",(Y753-Y752),LN(Y753/Y752)))</f>
        <v/>
      </c>
      <c r="AL753" s="9">
        <f>IF(OR($S753="",$S752=""),"",IF($H$5="diff",(Z753-Z752),LN(Z753/Z752)))</f>
        <v/>
      </c>
      <c r="AM753" s="9">
        <f>IF(OR($S753="",$S752=""),"",IF($I$5="diff",(AA753-AA752),LN(AA753/AA752)))</f>
        <v/>
      </c>
      <c r="AN753" s="9">
        <f>IF(OR($S753="",$S752=""),"",IF($J$5="diff",(AB753-AB752),LN(AB753/AB752)))</f>
        <v/>
      </c>
      <c r="AO753" s="9">
        <f>IF(OR($S753="",$S752=""),"",IF($K$5="diff",(AC753-AC752),LN(AC753/AC752)))</f>
        <v/>
      </c>
      <c r="AR753" s="9">
        <f>IF($AF753="","",$AU$13+$AU$4*AG753+$AU$5*AH753+$AU$6*AI753+$AU$7*AJ753+$AU$8*AK753+$AU$9*AL753+$AU$10*AM753+$AU$11*AN753+$AU$12*AO753)</f>
        <v/>
      </c>
      <c r="AY753" s="10">
        <f>IF(AND((ROW()-7)&gt;=$Q$5,(ROW()-6)&lt;=$Q$3),INDEX(LINEST(OFFSET(AF753,1-$Q$5,0,$Q$5,1),OFFSET(AG753,1-$Q$5,0,$Q$5,9),TRUE,TRUE),1,10)*$Q$4,"")</f>
        <v/>
      </c>
      <c r="AZ753" s="9">
        <f>IF(AND((ROW()-7)&gt;=$Q$5,(ROW()-6)&lt;=$Q$3),INDEX(LINEST(OFFSET(AF753,1-$Q$5,0,$Q$5,1),OFFSET(AG753,1-$Q$5,0,$Q$5,9),TRUE,TRUE),1,9),"")</f>
        <v/>
      </c>
      <c r="BA753" s="9">
        <f>IF(AND((ROW()-7)&gt;=$Q$5,(ROW()-6)&lt;=$Q$3),INDEX(LINEST(OFFSET(AF753,1-$Q$5,0,$Q$5,1),OFFSET(AG753,1-$Q$5,0,$Q$5,9),TRUE,TRUE),1,8),"")</f>
        <v/>
      </c>
      <c r="BB753" s="9">
        <f>IF(AND((ROW()-7)&gt;=$Q$5,(ROW()-6)&lt;=$Q$3),INDEX(LINEST(OFFSET(AF753,1-$Q$5,0,$Q$5,1),OFFSET(AG753,1-$Q$5,0,$Q$5,9),TRUE,TRUE),1,7),"")</f>
        <v/>
      </c>
      <c r="BC753" s="9">
        <f>IF(AND((ROW()-7)&gt;=$Q$5,(ROW()-6)&lt;=$Q$3),INDEX(LINEST(OFFSET(AF753,1-$Q$5,0,$Q$5,1),OFFSET(AG753,1-$Q$5,0,$Q$5,9),TRUE,TRUE),1,6),"")</f>
        <v/>
      </c>
      <c r="BD753" s="9">
        <f>IF(AND((ROW()-7)&gt;=$Q$5,(ROW()-6)&lt;=$Q$3),INDEX(LINEST(OFFSET(AF753,1-$Q$5,0,$Q$5,1),OFFSET(AG753,1-$Q$5,0,$Q$5,9),TRUE,TRUE),1,5),"")</f>
        <v/>
      </c>
      <c r="BE753" s="9">
        <f>IF(AND((ROW()-7)&gt;=$Q$5,(ROW()-6)&lt;=$Q$3),INDEX(LINEST(OFFSET(AF753,1-$Q$5,0,$Q$5,1),OFFSET(AG753,1-$Q$5,0,$Q$5,9),TRUE,TRUE),1,4),"")</f>
        <v/>
      </c>
      <c r="BF753" s="9">
        <f>IF(AND((ROW()-7)&gt;=$Q$5,(ROW()-6)&lt;=$Q$3),INDEX(LINEST(OFFSET(AF753,1-$Q$5,0,$Q$5,1),OFFSET(AG753,1-$Q$5,0,$Q$5,9),TRUE,TRUE),1,3),"")</f>
        <v/>
      </c>
      <c r="BG753" s="9">
        <f>IF(AND((ROW()-7)&gt;=$Q$5,(ROW()-6)&lt;=$Q$3),INDEX(LINEST(OFFSET(AF753,1-$Q$5,0,$Q$5,1),OFFSET(AG753,1-$Q$5,0,$Q$5,9),TRUE,TRUE),1,2),"")</f>
        <v/>
      </c>
      <c r="BH753" s="9">
        <f>IF(AND((ROW()-7)&gt;=$Q$5,(ROW()-6)&lt;=$Q$3),INDEX(LINEST(OFFSET(AF753,1-$Q$5,0,$Q$5,1),OFFSET(AG753,1-$Q$5,0,$Q$5,9),TRUE,TRUE),1,1),"")</f>
        <v/>
      </c>
      <c r="BI753" s="10">
        <f>IF(AND((ROW()-7)&gt;=$Q$5,(ROW()-6)&lt;=$Q$3),INDEX(LINEST(OFFSET(AF753,1-$Q$5,0,$Q$5,1),OFFSET(AG753,1-$Q$5,0,$Q$5,9),TRUE,TRUE),3,1),"")</f>
        <v/>
      </c>
      <c r="BL753" s="9">
        <f>IF(AND((ROW()-6)&lt;=$Q$3,ISNUMBER(AY752)),AY752/$Q$4+AZ752*AG753+BA752*AH753+BB752*AI753+BC752*AJ753+BD752*AK753+BE752*AL753+BF752*AM753+BG752*AN753+BH752*AO753,"")</f>
        <v/>
      </c>
      <c r="BM753">
        <f>IF(ISNUMBER(BL753),AVERAGE(OFFSET(AF752,1-$Q$5,0,$Q$5,1)),"")</f>
        <v/>
      </c>
      <c r="BN753">
        <f>IF(ISNUMBER(BL753),(AF753-BL753)^2,"")</f>
        <v/>
      </c>
      <c r="BO753">
        <f>IF(ISNUMBER(BL753),AF753^2,"")</f>
        <v/>
      </c>
      <c r="BP753">
        <f>IF(ISNUMBER(BL753),(AF753-BM753)^2,"")</f>
        <v/>
      </c>
    </row>
    <row r="754">
      <c r="O754">
        <f>IF($R754="","",IF($Q$1="Weekly",INT(($R754-2)/7),IF($Q$1="Quarterly",YEAR($R754)*4+ROUNDUP(MONTH($R754)/3),YEAR($R754)*12+MONTH($R754))))</f>
        <v/>
      </c>
      <c r="P754">
        <f>IF($R754="","",IF($R755="",1,IF($O754&lt;&gt;$O755,1,0)))</f>
        <v/>
      </c>
      <c r="Q754">
        <f>IF($P754=1,SUM($P$7:$P754),"")</f>
        <v/>
      </c>
      <c r="R754">
        <f>IF($A754="","",IF(ISNUMBER($A754),$A754,IFERROR(DATEVALUE($A754),NA())))</f>
        <v/>
      </c>
      <c r="S754" s="7">
        <f>IFERROR(INDEX($R$7:$R$60000,MATCH(ROW()-6,$Q$7:$Q$60000,0)),"")</f>
        <v/>
      </c>
      <c r="T754">
        <f>IFERROR(INDEX($B$7:$B$60000,MATCH(ROW()-6,$Q$7:$Q$60000,0))*1,"")</f>
        <v/>
      </c>
      <c r="U754">
        <f>IFERROR(INDEX($C$7:$C$60000,MATCH(ROW()-6,$Q$7:$Q$60000,0))*1,"")</f>
        <v/>
      </c>
      <c r="V754">
        <f>IFERROR(INDEX($D$7:$D$60000,MATCH(ROW()-6,$Q$7:$Q$60000,0))*1,"")</f>
        <v/>
      </c>
      <c r="W754">
        <f>IFERROR(INDEX($E$7:$E$60000,MATCH(ROW()-6,$Q$7:$Q$60000,0))*1,"")</f>
        <v/>
      </c>
      <c r="X754">
        <f>IFERROR(INDEX($F$7:$F$60000,MATCH(ROW()-6,$Q$7:$Q$60000,0))*1,"")</f>
        <v/>
      </c>
      <c r="Y754">
        <f>IFERROR(INDEX($G$7:$G$60000,MATCH(ROW()-6,$Q$7:$Q$60000,0))*1,"")</f>
        <v/>
      </c>
      <c r="Z754">
        <f>IFERROR(INDEX($H$7:$H$60000,MATCH(ROW()-6,$Q$7:$Q$60000,0))*1,"")</f>
        <v/>
      </c>
      <c r="AA754">
        <f>IFERROR(INDEX($I$7:$I$60000,MATCH(ROW()-6,$Q$7:$Q$60000,0))*1,"")</f>
        <v/>
      </c>
      <c r="AB754">
        <f>IFERROR(INDEX($J$7:$J$60000,MATCH(ROW()-6,$Q$7:$Q$60000,0))*1,"")</f>
        <v/>
      </c>
      <c r="AC754">
        <f>IFERROR(INDEX($K$7:$K$60000,MATCH(ROW()-6,$Q$7:$Q$60000,0))*1,"")</f>
        <v/>
      </c>
      <c r="AF754" s="9">
        <f>IF(OR($S754="",$S753=""),"",IF($B$5="diff",($T754-$T753),LN($T754/$T753)))</f>
        <v/>
      </c>
      <c r="AG754" s="9">
        <f>IF(OR($S754="",$S753=""),"",IF($C$5="diff",(U754-U753),LN(U754/U753)))</f>
        <v/>
      </c>
      <c r="AH754" s="9">
        <f>IF(OR($S754="",$S753=""),"",IF($D$5="diff",(V754-V753),LN(V754/V753)))</f>
        <v/>
      </c>
      <c r="AI754" s="9">
        <f>IF(OR($S754="",$S753=""),"",IF($E$5="diff",(W754-W753),LN(W754/W753)))</f>
        <v/>
      </c>
      <c r="AJ754" s="9">
        <f>IF(OR($S754="",$S753=""),"",IF($F$5="diff",(X754-X753),LN(X754/X753)))</f>
        <v/>
      </c>
      <c r="AK754" s="9">
        <f>IF(OR($S754="",$S753=""),"",IF($G$5="diff",(Y754-Y753),LN(Y754/Y753)))</f>
        <v/>
      </c>
      <c r="AL754" s="9">
        <f>IF(OR($S754="",$S753=""),"",IF($H$5="diff",(Z754-Z753),LN(Z754/Z753)))</f>
        <v/>
      </c>
      <c r="AM754" s="9">
        <f>IF(OR($S754="",$S753=""),"",IF($I$5="diff",(AA754-AA753),LN(AA754/AA753)))</f>
        <v/>
      </c>
      <c r="AN754" s="9">
        <f>IF(OR($S754="",$S753=""),"",IF($J$5="diff",(AB754-AB753),LN(AB754/AB753)))</f>
        <v/>
      </c>
      <c r="AO754" s="9">
        <f>IF(OR($S754="",$S753=""),"",IF($K$5="diff",(AC754-AC753),LN(AC754/AC753)))</f>
        <v/>
      </c>
      <c r="AR754" s="9">
        <f>IF($AF754="","",$AU$13+$AU$4*AG754+$AU$5*AH754+$AU$6*AI754+$AU$7*AJ754+$AU$8*AK754+$AU$9*AL754+$AU$10*AM754+$AU$11*AN754+$AU$12*AO754)</f>
        <v/>
      </c>
      <c r="AY754" s="10">
        <f>IF(AND((ROW()-7)&gt;=$Q$5,(ROW()-6)&lt;=$Q$3),INDEX(LINEST(OFFSET(AF754,1-$Q$5,0,$Q$5,1),OFFSET(AG754,1-$Q$5,0,$Q$5,9),TRUE,TRUE),1,10)*$Q$4,"")</f>
        <v/>
      </c>
      <c r="AZ754" s="9">
        <f>IF(AND((ROW()-7)&gt;=$Q$5,(ROW()-6)&lt;=$Q$3),INDEX(LINEST(OFFSET(AF754,1-$Q$5,0,$Q$5,1),OFFSET(AG754,1-$Q$5,0,$Q$5,9),TRUE,TRUE),1,9),"")</f>
        <v/>
      </c>
      <c r="BA754" s="9">
        <f>IF(AND((ROW()-7)&gt;=$Q$5,(ROW()-6)&lt;=$Q$3),INDEX(LINEST(OFFSET(AF754,1-$Q$5,0,$Q$5,1),OFFSET(AG754,1-$Q$5,0,$Q$5,9),TRUE,TRUE),1,8),"")</f>
        <v/>
      </c>
      <c r="BB754" s="9">
        <f>IF(AND((ROW()-7)&gt;=$Q$5,(ROW()-6)&lt;=$Q$3),INDEX(LINEST(OFFSET(AF754,1-$Q$5,0,$Q$5,1),OFFSET(AG754,1-$Q$5,0,$Q$5,9),TRUE,TRUE),1,7),"")</f>
        <v/>
      </c>
      <c r="BC754" s="9">
        <f>IF(AND((ROW()-7)&gt;=$Q$5,(ROW()-6)&lt;=$Q$3),INDEX(LINEST(OFFSET(AF754,1-$Q$5,0,$Q$5,1),OFFSET(AG754,1-$Q$5,0,$Q$5,9),TRUE,TRUE),1,6),"")</f>
        <v/>
      </c>
      <c r="BD754" s="9">
        <f>IF(AND((ROW()-7)&gt;=$Q$5,(ROW()-6)&lt;=$Q$3),INDEX(LINEST(OFFSET(AF754,1-$Q$5,0,$Q$5,1),OFFSET(AG754,1-$Q$5,0,$Q$5,9),TRUE,TRUE),1,5),"")</f>
        <v/>
      </c>
      <c r="BE754" s="9">
        <f>IF(AND((ROW()-7)&gt;=$Q$5,(ROW()-6)&lt;=$Q$3),INDEX(LINEST(OFFSET(AF754,1-$Q$5,0,$Q$5,1),OFFSET(AG754,1-$Q$5,0,$Q$5,9),TRUE,TRUE),1,4),"")</f>
        <v/>
      </c>
      <c r="BF754" s="9">
        <f>IF(AND((ROW()-7)&gt;=$Q$5,(ROW()-6)&lt;=$Q$3),INDEX(LINEST(OFFSET(AF754,1-$Q$5,0,$Q$5,1),OFFSET(AG754,1-$Q$5,0,$Q$5,9),TRUE,TRUE),1,3),"")</f>
        <v/>
      </c>
      <c r="BG754" s="9">
        <f>IF(AND((ROW()-7)&gt;=$Q$5,(ROW()-6)&lt;=$Q$3),INDEX(LINEST(OFFSET(AF754,1-$Q$5,0,$Q$5,1),OFFSET(AG754,1-$Q$5,0,$Q$5,9),TRUE,TRUE),1,2),"")</f>
        <v/>
      </c>
      <c r="BH754" s="9">
        <f>IF(AND((ROW()-7)&gt;=$Q$5,(ROW()-6)&lt;=$Q$3),INDEX(LINEST(OFFSET(AF754,1-$Q$5,0,$Q$5,1),OFFSET(AG754,1-$Q$5,0,$Q$5,9),TRUE,TRUE),1,1),"")</f>
        <v/>
      </c>
      <c r="BI754" s="10">
        <f>IF(AND((ROW()-7)&gt;=$Q$5,(ROW()-6)&lt;=$Q$3),INDEX(LINEST(OFFSET(AF754,1-$Q$5,0,$Q$5,1),OFFSET(AG754,1-$Q$5,0,$Q$5,9),TRUE,TRUE),3,1),"")</f>
        <v/>
      </c>
      <c r="BL754" s="9">
        <f>IF(AND((ROW()-6)&lt;=$Q$3,ISNUMBER(AY753)),AY753/$Q$4+AZ753*AG754+BA753*AH754+BB753*AI754+BC753*AJ754+BD753*AK754+BE753*AL754+BF753*AM754+BG753*AN754+BH753*AO754,"")</f>
        <v/>
      </c>
      <c r="BM754">
        <f>IF(ISNUMBER(BL754),AVERAGE(OFFSET(AF753,1-$Q$5,0,$Q$5,1)),"")</f>
        <v/>
      </c>
      <c r="BN754">
        <f>IF(ISNUMBER(BL754),(AF754-BL754)^2,"")</f>
        <v/>
      </c>
      <c r="BO754">
        <f>IF(ISNUMBER(BL754),AF754^2,"")</f>
        <v/>
      </c>
      <c r="BP754">
        <f>IF(ISNUMBER(BL754),(AF754-BM754)^2,"")</f>
        <v/>
      </c>
    </row>
    <row r="755">
      <c r="O755">
        <f>IF($R755="","",IF($Q$1="Weekly",INT(($R755-2)/7),IF($Q$1="Quarterly",YEAR($R755)*4+ROUNDUP(MONTH($R755)/3),YEAR($R755)*12+MONTH($R755))))</f>
        <v/>
      </c>
      <c r="P755">
        <f>IF($R755="","",IF($R756="",1,IF($O755&lt;&gt;$O756,1,0)))</f>
        <v/>
      </c>
      <c r="Q755">
        <f>IF($P755=1,SUM($P$7:$P755),"")</f>
        <v/>
      </c>
      <c r="R755">
        <f>IF($A755="","",IF(ISNUMBER($A755),$A755,IFERROR(DATEVALUE($A755),NA())))</f>
        <v/>
      </c>
      <c r="S755" s="7">
        <f>IFERROR(INDEX($R$7:$R$60000,MATCH(ROW()-6,$Q$7:$Q$60000,0)),"")</f>
        <v/>
      </c>
      <c r="T755">
        <f>IFERROR(INDEX($B$7:$B$60000,MATCH(ROW()-6,$Q$7:$Q$60000,0))*1,"")</f>
        <v/>
      </c>
      <c r="U755">
        <f>IFERROR(INDEX($C$7:$C$60000,MATCH(ROW()-6,$Q$7:$Q$60000,0))*1,"")</f>
        <v/>
      </c>
      <c r="V755">
        <f>IFERROR(INDEX($D$7:$D$60000,MATCH(ROW()-6,$Q$7:$Q$60000,0))*1,"")</f>
        <v/>
      </c>
      <c r="W755">
        <f>IFERROR(INDEX($E$7:$E$60000,MATCH(ROW()-6,$Q$7:$Q$60000,0))*1,"")</f>
        <v/>
      </c>
      <c r="X755">
        <f>IFERROR(INDEX($F$7:$F$60000,MATCH(ROW()-6,$Q$7:$Q$60000,0))*1,"")</f>
        <v/>
      </c>
      <c r="Y755">
        <f>IFERROR(INDEX($G$7:$G$60000,MATCH(ROW()-6,$Q$7:$Q$60000,0))*1,"")</f>
        <v/>
      </c>
      <c r="Z755">
        <f>IFERROR(INDEX($H$7:$H$60000,MATCH(ROW()-6,$Q$7:$Q$60000,0))*1,"")</f>
        <v/>
      </c>
      <c r="AA755">
        <f>IFERROR(INDEX($I$7:$I$60000,MATCH(ROW()-6,$Q$7:$Q$60000,0))*1,"")</f>
        <v/>
      </c>
      <c r="AB755">
        <f>IFERROR(INDEX($J$7:$J$60000,MATCH(ROW()-6,$Q$7:$Q$60000,0))*1,"")</f>
        <v/>
      </c>
      <c r="AC755">
        <f>IFERROR(INDEX($K$7:$K$60000,MATCH(ROW()-6,$Q$7:$Q$60000,0))*1,"")</f>
        <v/>
      </c>
      <c r="AF755" s="9">
        <f>IF(OR($S755="",$S754=""),"",IF($B$5="diff",($T755-$T754),LN($T755/$T754)))</f>
        <v/>
      </c>
      <c r="AG755" s="9">
        <f>IF(OR($S755="",$S754=""),"",IF($C$5="diff",(U755-U754),LN(U755/U754)))</f>
        <v/>
      </c>
      <c r="AH755" s="9">
        <f>IF(OR($S755="",$S754=""),"",IF($D$5="diff",(V755-V754),LN(V755/V754)))</f>
        <v/>
      </c>
      <c r="AI755" s="9">
        <f>IF(OR($S755="",$S754=""),"",IF($E$5="diff",(W755-W754),LN(W755/W754)))</f>
        <v/>
      </c>
      <c r="AJ755" s="9">
        <f>IF(OR($S755="",$S754=""),"",IF($F$5="diff",(X755-X754),LN(X755/X754)))</f>
        <v/>
      </c>
      <c r="AK755" s="9">
        <f>IF(OR($S755="",$S754=""),"",IF($G$5="diff",(Y755-Y754),LN(Y755/Y754)))</f>
        <v/>
      </c>
      <c r="AL755" s="9">
        <f>IF(OR($S755="",$S754=""),"",IF($H$5="diff",(Z755-Z754),LN(Z755/Z754)))</f>
        <v/>
      </c>
      <c r="AM755" s="9">
        <f>IF(OR($S755="",$S754=""),"",IF($I$5="diff",(AA755-AA754),LN(AA755/AA754)))</f>
        <v/>
      </c>
      <c r="AN755" s="9">
        <f>IF(OR($S755="",$S754=""),"",IF($J$5="diff",(AB755-AB754),LN(AB755/AB754)))</f>
        <v/>
      </c>
      <c r="AO755" s="9">
        <f>IF(OR($S755="",$S754=""),"",IF($K$5="diff",(AC755-AC754),LN(AC755/AC754)))</f>
        <v/>
      </c>
      <c r="AR755" s="9">
        <f>IF($AF755="","",$AU$13+$AU$4*AG755+$AU$5*AH755+$AU$6*AI755+$AU$7*AJ755+$AU$8*AK755+$AU$9*AL755+$AU$10*AM755+$AU$11*AN755+$AU$12*AO755)</f>
        <v/>
      </c>
      <c r="AY755" s="10">
        <f>IF(AND((ROW()-7)&gt;=$Q$5,(ROW()-6)&lt;=$Q$3),INDEX(LINEST(OFFSET(AF755,1-$Q$5,0,$Q$5,1),OFFSET(AG755,1-$Q$5,0,$Q$5,9),TRUE,TRUE),1,10)*$Q$4,"")</f>
        <v/>
      </c>
      <c r="AZ755" s="9">
        <f>IF(AND((ROW()-7)&gt;=$Q$5,(ROW()-6)&lt;=$Q$3),INDEX(LINEST(OFFSET(AF755,1-$Q$5,0,$Q$5,1),OFFSET(AG755,1-$Q$5,0,$Q$5,9),TRUE,TRUE),1,9),"")</f>
        <v/>
      </c>
      <c r="BA755" s="9">
        <f>IF(AND((ROW()-7)&gt;=$Q$5,(ROW()-6)&lt;=$Q$3),INDEX(LINEST(OFFSET(AF755,1-$Q$5,0,$Q$5,1),OFFSET(AG755,1-$Q$5,0,$Q$5,9),TRUE,TRUE),1,8),"")</f>
        <v/>
      </c>
      <c r="BB755" s="9">
        <f>IF(AND((ROW()-7)&gt;=$Q$5,(ROW()-6)&lt;=$Q$3),INDEX(LINEST(OFFSET(AF755,1-$Q$5,0,$Q$5,1),OFFSET(AG755,1-$Q$5,0,$Q$5,9),TRUE,TRUE),1,7),"")</f>
        <v/>
      </c>
      <c r="BC755" s="9">
        <f>IF(AND((ROW()-7)&gt;=$Q$5,(ROW()-6)&lt;=$Q$3),INDEX(LINEST(OFFSET(AF755,1-$Q$5,0,$Q$5,1),OFFSET(AG755,1-$Q$5,0,$Q$5,9),TRUE,TRUE),1,6),"")</f>
        <v/>
      </c>
      <c r="BD755" s="9">
        <f>IF(AND((ROW()-7)&gt;=$Q$5,(ROW()-6)&lt;=$Q$3),INDEX(LINEST(OFFSET(AF755,1-$Q$5,0,$Q$5,1),OFFSET(AG755,1-$Q$5,0,$Q$5,9),TRUE,TRUE),1,5),"")</f>
        <v/>
      </c>
      <c r="BE755" s="9">
        <f>IF(AND((ROW()-7)&gt;=$Q$5,(ROW()-6)&lt;=$Q$3),INDEX(LINEST(OFFSET(AF755,1-$Q$5,0,$Q$5,1),OFFSET(AG755,1-$Q$5,0,$Q$5,9),TRUE,TRUE),1,4),"")</f>
        <v/>
      </c>
      <c r="BF755" s="9">
        <f>IF(AND((ROW()-7)&gt;=$Q$5,(ROW()-6)&lt;=$Q$3),INDEX(LINEST(OFFSET(AF755,1-$Q$5,0,$Q$5,1),OFFSET(AG755,1-$Q$5,0,$Q$5,9),TRUE,TRUE),1,3),"")</f>
        <v/>
      </c>
      <c r="BG755" s="9">
        <f>IF(AND((ROW()-7)&gt;=$Q$5,(ROW()-6)&lt;=$Q$3),INDEX(LINEST(OFFSET(AF755,1-$Q$5,0,$Q$5,1),OFFSET(AG755,1-$Q$5,0,$Q$5,9),TRUE,TRUE),1,2),"")</f>
        <v/>
      </c>
      <c r="BH755" s="9">
        <f>IF(AND((ROW()-7)&gt;=$Q$5,(ROW()-6)&lt;=$Q$3),INDEX(LINEST(OFFSET(AF755,1-$Q$5,0,$Q$5,1),OFFSET(AG755,1-$Q$5,0,$Q$5,9),TRUE,TRUE),1,1),"")</f>
        <v/>
      </c>
      <c r="BI755" s="10">
        <f>IF(AND((ROW()-7)&gt;=$Q$5,(ROW()-6)&lt;=$Q$3),INDEX(LINEST(OFFSET(AF755,1-$Q$5,0,$Q$5,1),OFFSET(AG755,1-$Q$5,0,$Q$5,9),TRUE,TRUE),3,1),"")</f>
        <v/>
      </c>
      <c r="BL755" s="9">
        <f>IF(AND((ROW()-6)&lt;=$Q$3,ISNUMBER(AY754)),AY754/$Q$4+AZ754*AG755+BA754*AH755+BB754*AI755+BC754*AJ755+BD754*AK755+BE754*AL755+BF754*AM755+BG754*AN755+BH754*AO755,"")</f>
        <v/>
      </c>
      <c r="BM755">
        <f>IF(ISNUMBER(BL755),AVERAGE(OFFSET(AF754,1-$Q$5,0,$Q$5,1)),"")</f>
        <v/>
      </c>
      <c r="BN755">
        <f>IF(ISNUMBER(BL755),(AF755-BL755)^2,"")</f>
        <v/>
      </c>
      <c r="BO755">
        <f>IF(ISNUMBER(BL755),AF755^2,"")</f>
        <v/>
      </c>
      <c r="BP755">
        <f>IF(ISNUMBER(BL755),(AF755-BM755)^2,"")</f>
        <v/>
      </c>
    </row>
    <row r="756">
      <c r="O756">
        <f>IF($R756="","",IF($Q$1="Weekly",INT(($R756-2)/7),IF($Q$1="Quarterly",YEAR($R756)*4+ROUNDUP(MONTH($R756)/3),YEAR($R756)*12+MONTH($R756))))</f>
        <v/>
      </c>
      <c r="P756">
        <f>IF($R756="","",IF($R757="",1,IF($O756&lt;&gt;$O757,1,0)))</f>
        <v/>
      </c>
      <c r="Q756">
        <f>IF($P756=1,SUM($P$7:$P756),"")</f>
        <v/>
      </c>
      <c r="R756">
        <f>IF($A756="","",IF(ISNUMBER($A756),$A756,IFERROR(DATEVALUE($A756),NA())))</f>
        <v/>
      </c>
      <c r="S756" s="7">
        <f>IFERROR(INDEX($R$7:$R$60000,MATCH(ROW()-6,$Q$7:$Q$60000,0)),"")</f>
        <v/>
      </c>
      <c r="T756">
        <f>IFERROR(INDEX($B$7:$B$60000,MATCH(ROW()-6,$Q$7:$Q$60000,0))*1,"")</f>
        <v/>
      </c>
      <c r="U756">
        <f>IFERROR(INDEX($C$7:$C$60000,MATCH(ROW()-6,$Q$7:$Q$60000,0))*1,"")</f>
        <v/>
      </c>
      <c r="V756">
        <f>IFERROR(INDEX($D$7:$D$60000,MATCH(ROW()-6,$Q$7:$Q$60000,0))*1,"")</f>
        <v/>
      </c>
      <c r="W756">
        <f>IFERROR(INDEX($E$7:$E$60000,MATCH(ROW()-6,$Q$7:$Q$60000,0))*1,"")</f>
        <v/>
      </c>
      <c r="X756">
        <f>IFERROR(INDEX($F$7:$F$60000,MATCH(ROW()-6,$Q$7:$Q$60000,0))*1,"")</f>
        <v/>
      </c>
      <c r="Y756">
        <f>IFERROR(INDEX($G$7:$G$60000,MATCH(ROW()-6,$Q$7:$Q$60000,0))*1,"")</f>
        <v/>
      </c>
      <c r="Z756">
        <f>IFERROR(INDEX($H$7:$H$60000,MATCH(ROW()-6,$Q$7:$Q$60000,0))*1,"")</f>
        <v/>
      </c>
      <c r="AA756">
        <f>IFERROR(INDEX($I$7:$I$60000,MATCH(ROW()-6,$Q$7:$Q$60000,0))*1,"")</f>
        <v/>
      </c>
      <c r="AB756">
        <f>IFERROR(INDEX($J$7:$J$60000,MATCH(ROW()-6,$Q$7:$Q$60000,0))*1,"")</f>
        <v/>
      </c>
      <c r="AC756">
        <f>IFERROR(INDEX($K$7:$K$60000,MATCH(ROW()-6,$Q$7:$Q$60000,0))*1,"")</f>
        <v/>
      </c>
      <c r="AF756" s="9">
        <f>IF(OR($S756="",$S755=""),"",IF($B$5="diff",($T756-$T755),LN($T756/$T755)))</f>
        <v/>
      </c>
      <c r="AG756" s="9">
        <f>IF(OR($S756="",$S755=""),"",IF($C$5="diff",(U756-U755),LN(U756/U755)))</f>
        <v/>
      </c>
      <c r="AH756" s="9">
        <f>IF(OR($S756="",$S755=""),"",IF($D$5="diff",(V756-V755),LN(V756/V755)))</f>
        <v/>
      </c>
      <c r="AI756" s="9">
        <f>IF(OR($S756="",$S755=""),"",IF($E$5="diff",(W756-W755),LN(W756/W755)))</f>
        <v/>
      </c>
      <c r="AJ756" s="9">
        <f>IF(OR($S756="",$S755=""),"",IF($F$5="diff",(X756-X755),LN(X756/X755)))</f>
        <v/>
      </c>
      <c r="AK756" s="9">
        <f>IF(OR($S756="",$S755=""),"",IF($G$5="diff",(Y756-Y755),LN(Y756/Y755)))</f>
        <v/>
      </c>
      <c r="AL756" s="9">
        <f>IF(OR($S756="",$S755=""),"",IF($H$5="diff",(Z756-Z755),LN(Z756/Z755)))</f>
        <v/>
      </c>
      <c r="AM756" s="9">
        <f>IF(OR($S756="",$S755=""),"",IF($I$5="diff",(AA756-AA755),LN(AA756/AA755)))</f>
        <v/>
      </c>
      <c r="AN756" s="9">
        <f>IF(OR($S756="",$S755=""),"",IF($J$5="diff",(AB756-AB755),LN(AB756/AB755)))</f>
        <v/>
      </c>
      <c r="AO756" s="9">
        <f>IF(OR($S756="",$S755=""),"",IF($K$5="diff",(AC756-AC755),LN(AC756/AC755)))</f>
        <v/>
      </c>
      <c r="AR756" s="9">
        <f>IF($AF756="","",$AU$13+$AU$4*AG756+$AU$5*AH756+$AU$6*AI756+$AU$7*AJ756+$AU$8*AK756+$AU$9*AL756+$AU$10*AM756+$AU$11*AN756+$AU$12*AO756)</f>
        <v/>
      </c>
      <c r="AY756" s="10">
        <f>IF(AND((ROW()-7)&gt;=$Q$5,(ROW()-6)&lt;=$Q$3),INDEX(LINEST(OFFSET(AF756,1-$Q$5,0,$Q$5,1),OFFSET(AG756,1-$Q$5,0,$Q$5,9),TRUE,TRUE),1,10)*$Q$4,"")</f>
        <v/>
      </c>
      <c r="AZ756" s="9">
        <f>IF(AND((ROW()-7)&gt;=$Q$5,(ROW()-6)&lt;=$Q$3),INDEX(LINEST(OFFSET(AF756,1-$Q$5,0,$Q$5,1),OFFSET(AG756,1-$Q$5,0,$Q$5,9),TRUE,TRUE),1,9),"")</f>
        <v/>
      </c>
      <c r="BA756" s="9">
        <f>IF(AND((ROW()-7)&gt;=$Q$5,(ROW()-6)&lt;=$Q$3),INDEX(LINEST(OFFSET(AF756,1-$Q$5,0,$Q$5,1),OFFSET(AG756,1-$Q$5,0,$Q$5,9),TRUE,TRUE),1,8),"")</f>
        <v/>
      </c>
      <c r="BB756" s="9">
        <f>IF(AND((ROW()-7)&gt;=$Q$5,(ROW()-6)&lt;=$Q$3),INDEX(LINEST(OFFSET(AF756,1-$Q$5,0,$Q$5,1),OFFSET(AG756,1-$Q$5,0,$Q$5,9),TRUE,TRUE),1,7),"")</f>
        <v/>
      </c>
      <c r="BC756" s="9">
        <f>IF(AND((ROW()-7)&gt;=$Q$5,(ROW()-6)&lt;=$Q$3),INDEX(LINEST(OFFSET(AF756,1-$Q$5,0,$Q$5,1),OFFSET(AG756,1-$Q$5,0,$Q$5,9),TRUE,TRUE),1,6),"")</f>
        <v/>
      </c>
      <c r="BD756" s="9">
        <f>IF(AND((ROW()-7)&gt;=$Q$5,(ROW()-6)&lt;=$Q$3),INDEX(LINEST(OFFSET(AF756,1-$Q$5,0,$Q$5,1),OFFSET(AG756,1-$Q$5,0,$Q$5,9),TRUE,TRUE),1,5),"")</f>
        <v/>
      </c>
      <c r="BE756" s="9">
        <f>IF(AND((ROW()-7)&gt;=$Q$5,(ROW()-6)&lt;=$Q$3),INDEX(LINEST(OFFSET(AF756,1-$Q$5,0,$Q$5,1),OFFSET(AG756,1-$Q$5,0,$Q$5,9),TRUE,TRUE),1,4),"")</f>
        <v/>
      </c>
      <c r="BF756" s="9">
        <f>IF(AND((ROW()-7)&gt;=$Q$5,(ROW()-6)&lt;=$Q$3),INDEX(LINEST(OFFSET(AF756,1-$Q$5,0,$Q$5,1),OFFSET(AG756,1-$Q$5,0,$Q$5,9),TRUE,TRUE),1,3),"")</f>
        <v/>
      </c>
      <c r="BG756" s="9">
        <f>IF(AND((ROW()-7)&gt;=$Q$5,(ROW()-6)&lt;=$Q$3),INDEX(LINEST(OFFSET(AF756,1-$Q$5,0,$Q$5,1),OFFSET(AG756,1-$Q$5,0,$Q$5,9),TRUE,TRUE),1,2),"")</f>
        <v/>
      </c>
      <c r="BH756" s="9">
        <f>IF(AND((ROW()-7)&gt;=$Q$5,(ROW()-6)&lt;=$Q$3),INDEX(LINEST(OFFSET(AF756,1-$Q$5,0,$Q$5,1),OFFSET(AG756,1-$Q$5,0,$Q$5,9),TRUE,TRUE),1,1),"")</f>
        <v/>
      </c>
      <c r="BI756" s="10">
        <f>IF(AND((ROW()-7)&gt;=$Q$5,(ROW()-6)&lt;=$Q$3),INDEX(LINEST(OFFSET(AF756,1-$Q$5,0,$Q$5,1),OFFSET(AG756,1-$Q$5,0,$Q$5,9),TRUE,TRUE),3,1),"")</f>
        <v/>
      </c>
      <c r="BL756" s="9">
        <f>IF(AND((ROW()-6)&lt;=$Q$3,ISNUMBER(AY755)),AY755/$Q$4+AZ755*AG756+BA755*AH756+BB755*AI756+BC755*AJ756+BD755*AK756+BE755*AL756+BF755*AM756+BG755*AN756+BH755*AO756,"")</f>
        <v/>
      </c>
      <c r="BM756">
        <f>IF(ISNUMBER(BL756),AVERAGE(OFFSET(AF755,1-$Q$5,0,$Q$5,1)),"")</f>
        <v/>
      </c>
      <c r="BN756">
        <f>IF(ISNUMBER(BL756),(AF756-BL756)^2,"")</f>
        <v/>
      </c>
      <c r="BO756">
        <f>IF(ISNUMBER(BL756),AF756^2,"")</f>
        <v/>
      </c>
      <c r="BP756">
        <f>IF(ISNUMBER(BL756),(AF756-BM756)^2,"")</f>
        <v/>
      </c>
    </row>
    <row r="757">
      <c r="O757">
        <f>IF($R757="","",IF($Q$1="Weekly",INT(($R757-2)/7),IF($Q$1="Quarterly",YEAR($R757)*4+ROUNDUP(MONTH($R757)/3),YEAR($R757)*12+MONTH($R757))))</f>
        <v/>
      </c>
      <c r="P757">
        <f>IF($R757="","",IF($R758="",1,IF($O757&lt;&gt;$O758,1,0)))</f>
        <v/>
      </c>
      <c r="Q757">
        <f>IF($P757=1,SUM($P$7:$P757),"")</f>
        <v/>
      </c>
      <c r="R757">
        <f>IF($A757="","",IF(ISNUMBER($A757),$A757,IFERROR(DATEVALUE($A757),NA())))</f>
        <v/>
      </c>
      <c r="S757" s="7">
        <f>IFERROR(INDEX($R$7:$R$60000,MATCH(ROW()-6,$Q$7:$Q$60000,0)),"")</f>
        <v/>
      </c>
      <c r="T757">
        <f>IFERROR(INDEX($B$7:$B$60000,MATCH(ROW()-6,$Q$7:$Q$60000,0))*1,"")</f>
        <v/>
      </c>
      <c r="U757">
        <f>IFERROR(INDEX($C$7:$C$60000,MATCH(ROW()-6,$Q$7:$Q$60000,0))*1,"")</f>
        <v/>
      </c>
      <c r="V757">
        <f>IFERROR(INDEX($D$7:$D$60000,MATCH(ROW()-6,$Q$7:$Q$60000,0))*1,"")</f>
        <v/>
      </c>
      <c r="W757">
        <f>IFERROR(INDEX($E$7:$E$60000,MATCH(ROW()-6,$Q$7:$Q$60000,0))*1,"")</f>
        <v/>
      </c>
      <c r="X757">
        <f>IFERROR(INDEX($F$7:$F$60000,MATCH(ROW()-6,$Q$7:$Q$60000,0))*1,"")</f>
        <v/>
      </c>
      <c r="Y757">
        <f>IFERROR(INDEX($G$7:$G$60000,MATCH(ROW()-6,$Q$7:$Q$60000,0))*1,"")</f>
        <v/>
      </c>
      <c r="Z757">
        <f>IFERROR(INDEX($H$7:$H$60000,MATCH(ROW()-6,$Q$7:$Q$60000,0))*1,"")</f>
        <v/>
      </c>
      <c r="AA757">
        <f>IFERROR(INDEX($I$7:$I$60000,MATCH(ROW()-6,$Q$7:$Q$60000,0))*1,"")</f>
        <v/>
      </c>
      <c r="AB757">
        <f>IFERROR(INDEX($J$7:$J$60000,MATCH(ROW()-6,$Q$7:$Q$60000,0))*1,"")</f>
        <v/>
      </c>
      <c r="AC757">
        <f>IFERROR(INDEX($K$7:$K$60000,MATCH(ROW()-6,$Q$7:$Q$60000,0))*1,"")</f>
        <v/>
      </c>
      <c r="AF757" s="9">
        <f>IF(OR($S757="",$S756=""),"",IF($B$5="diff",($T757-$T756),LN($T757/$T756)))</f>
        <v/>
      </c>
      <c r="AG757" s="9">
        <f>IF(OR($S757="",$S756=""),"",IF($C$5="diff",(U757-U756),LN(U757/U756)))</f>
        <v/>
      </c>
      <c r="AH757" s="9">
        <f>IF(OR($S757="",$S756=""),"",IF($D$5="diff",(V757-V756),LN(V757/V756)))</f>
        <v/>
      </c>
      <c r="AI757" s="9">
        <f>IF(OR($S757="",$S756=""),"",IF($E$5="diff",(W757-W756),LN(W757/W756)))</f>
        <v/>
      </c>
      <c r="AJ757" s="9">
        <f>IF(OR($S757="",$S756=""),"",IF($F$5="diff",(X757-X756),LN(X757/X756)))</f>
        <v/>
      </c>
      <c r="AK757" s="9">
        <f>IF(OR($S757="",$S756=""),"",IF($G$5="diff",(Y757-Y756),LN(Y757/Y756)))</f>
        <v/>
      </c>
      <c r="AL757" s="9">
        <f>IF(OR($S757="",$S756=""),"",IF($H$5="diff",(Z757-Z756),LN(Z757/Z756)))</f>
        <v/>
      </c>
      <c r="AM757" s="9">
        <f>IF(OR($S757="",$S756=""),"",IF($I$5="diff",(AA757-AA756),LN(AA757/AA756)))</f>
        <v/>
      </c>
      <c r="AN757" s="9">
        <f>IF(OR($S757="",$S756=""),"",IF($J$5="diff",(AB757-AB756),LN(AB757/AB756)))</f>
        <v/>
      </c>
      <c r="AO757" s="9">
        <f>IF(OR($S757="",$S756=""),"",IF($K$5="diff",(AC757-AC756),LN(AC757/AC756)))</f>
        <v/>
      </c>
      <c r="AR757" s="9">
        <f>IF($AF757="","",$AU$13+$AU$4*AG757+$AU$5*AH757+$AU$6*AI757+$AU$7*AJ757+$AU$8*AK757+$AU$9*AL757+$AU$10*AM757+$AU$11*AN757+$AU$12*AO757)</f>
        <v/>
      </c>
      <c r="AY757" s="10">
        <f>IF(AND((ROW()-7)&gt;=$Q$5,(ROW()-6)&lt;=$Q$3),INDEX(LINEST(OFFSET(AF757,1-$Q$5,0,$Q$5,1),OFFSET(AG757,1-$Q$5,0,$Q$5,9),TRUE,TRUE),1,10)*$Q$4,"")</f>
        <v/>
      </c>
      <c r="AZ757" s="9">
        <f>IF(AND((ROW()-7)&gt;=$Q$5,(ROW()-6)&lt;=$Q$3),INDEX(LINEST(OFFSET(AF757,1-$Q$5,0,$Q$5,1),OFFSET(AG757,1-$Q$5,0,$Q$5,9),TRUE,TRUE),1,9),"")</f>
        <v/>
      </c>
      <c r="BA757" s="9">
        <f>IF(AND((ROW()-7)&gt;=$Q$5,(ROW()-6)&lt;=$Q$3),INDEX(LINEST(OFFSET(AF757,1-$Q$5,0,$Q$5,1),OFFSET(AG757,1-$Q$5,0,$Q$5,9),TRUE,TRUE),1,8),"")</f>
        <v/>
      </c>
      <c r="BB757" s="9">
        <f>IF(AND((ROW()-7)&gt;=$Q$5,(ROW()-6)&lt;=$Q$3),INDEX(LINEST(OFFSET(AF757,1-$Q$5,0,$Q$5,1),OFFSET(AG757,1-$Q$5,0,$Q$5,9),TRUE,TRUE),1,7),"")</f>
        <v/>
      </c>
      <c r="BC757" s="9">
        <f>IF(AND((ROW()-7)&gt;=$Q$5,(ROW()-6)&lt;=$Q$3),INDEX(LINEST(OFFSET(AF757,1-$Q$5,0,$Q$5,1),OFFSET(AG757,1-$Q$5,0,$Q$5,9),TRUE,TRUE),1,6),"")</f>
        <v/>
      </c>
      <c r="BD757" s="9">
        <f>IF(AND((ROW()-7)&gt;=$Q$5,(ROW()-6)&lt;=$Q$3),INDEX(LINEST(OFFSET(AF757,1-$Q$5,0,$Q$5,1),OFFSET(AG757,1-$Q$5,0,$Q$5,9),TRUE,TRUE),1,5),"")</f>
        <v/>
      </c>
      <c r="BE757" s="9">
        <f>IF(AND((ROW()-7)&gt;=$Q$5,(ROW()-6)&lt;=$Q$3),INDEX(LINEST(OFFSET(AF757,1-$Q$5,0,$Q$5,1),OFFSET(AG757,1-$Q$5,0,$Q$5,9),TRUE,TRUE),1,4),"")</f>
        <v/>
      </c>
      <c r="BF757" s="9">
        <f>IF(AND((ROW()-7)&gt;=$Q$5,(ROW()-6)&lt;=$Q$3),INDEX(LINEST(OFFSET(AF757,1-$Q$5,0,$Q$5,1),OFFSET(AG757,1-$Q$5,0,$Q$5,9),TRUE,TRUE),1,3),"")</f>
        <v/>
      </c>
      <c r="BG757" s="9">
        <f>IF(AND((ROW()-7)&gt;=$Q$5,(ROW()-6)&lt;=$Q$3),INDEX(LINEST(OFFSET(AF757,1-$Q$5,0,$Q$5,1),OFFSET(AG757,1-$Q$5,0,$Q$5,9),TRUE,TRUE),1,2),"")</f>
        <v/>
      </c>
      <c r="BH757" s="9">
        <f>IF(AND((ROW()-7)&gt;=$Q$5,(ROW()-6)&lt;=$Q$3),INDEX(LINEST(OFFSET(AF757,1-$Q$5,0,$Q$5,1),OFFSET(AG757,1-$Q$5,0,$Q$5,9),TRUE,TRUE),1,1),"")</f>
        <v/>
      </c>
      <c r="BI757" s="10">
        <f>IF(AND((ROW()-7)&gt;=$Q$5,(ROW()-6)&lt;=$Q$3),INDEX(LINEST(OFFSET(AF757,1-$Q$5,0,$Q$5,1),OFFSET(AG757,1-$Q$5,0,$Q$5,9),TRUE,TRUE),3,1),"")</f>
        <v/>
      </c>
      <c r="BL757" s="9">
        <f>IF(AND((ROW()-6)&lt;=$Q$3,ISNUMBER(AY756)),AY756/$Q$4+AZ756*AG757+BA756*AH757+BB756*AI757+BC756*AJ757+BD756*AK757+BE756*AL757+BF756*AM757+BG756*AN757+BH756*AO757,"")</f>
        <v/>
      </c>
      <c r="BM757">
        <f>IF(ISNUMBER(BL757),AVERAGE(OFFSET(AF756,1-$Q$5,0,$Q$5,1)),"")</f>
        <v/>
      </c>
      <c r="BN757">
        <f>IF(ISNUMBER(BL757),(AF757-BL757)^2,"")</f>
        <v/>
      </c>
      <c r="BO757">
        <f>IF(ISNUMBER(BL757),AF757^2,"")</f>
        <v/>
      </c>
      <c r="BP757">
        <f>IF(ISNUMBER(BL757),(AF757-BM757)^2,"")</f>
        <v/>
      </c>
    </row>
    <row r="758">
      <c r="O758">
        <f>IF($R758="","",IF($Q$1="Weekly",INT(($R758-2)/7),IF($Q$1="Quarterly",YEAR($R758)*4+ROUNDUP(MONTH($R758)/3),YEAR($R758)*12+MONTH($R758))))</f>
        <v/>
      </c>
      <c r="P758">
        <f>IF($R758="","",IF($R759="",1,IF($O758&lt;&gt;$O759,1,0)))</f>
        <v/>
      </c>
      <c r="Q758">
        <f>IF($P758=1,SUM($P$7:$P758),"")</f>
        <v/>
      </c>
      <c r="R758">
        <f>IF($A758="","",IF(ISNUMBER($A758),$A758,IFERROR(DATEVALUE($A758),NA())))</f>
        <v/>
      </c>
      <c r="S758" s="7">
        <f>IFERROR(INDEX($R$7:$R$60000,MATCH(ROW()-6,$Q$7:$Q$60000,0)),"")</f>
        <v/>
      </c>
      <c r="T758">
        <f>IFERROR(INDEX($B$7:$B$60000,MATCH(ROW()-6,$Q$7:$Q$60000,0))*1,"")</f>
        <v/>
      </c>
      <c r="U758">
        <f>IFERROR(INDEX($C$7:$C$60000,MATCH(ROW()-6,$Q$7:$Q$60000,0))*1,"")</f>
        <v/>
      </c>
      <c r="V758">
        <f>IFERROR(INDEX($D$7:$D$60000,MATCH(ROW()-6,$Q$7:$Q$60000,0))*1,"")</f>
        <v/>
      </c>
      <c r="W758">
        <f>IFERROR(INDEX($E$7:$E$60000,MATCH(ROW()-6,$Q$7:$Q$60000,0))*1,"")</f>
        <v/>
      </c>
      <c r="X758">
        <f>IFERROR(INDEX($F$7:$F$60000,MATCH(ROW()-6,$Q$7:$Q$60000,0))*1,"")</f>
        <v/>
      </c>
      <c r="Y758">
        <f>IFERROR(INDEX($G$7:$G$60000,MATCH(ROW()-6,$Q$7:$Q$60000,0))*1,"")</f>
        <v/>
      </c>
      <c r="Z758">
        <f>IFERROR(INDEX($H$7:$H$60000,MATCH(ROW()-6,$Q$7:$Q$60000,0))*1,"")</f>
        <v/>
      </c>
      <c r="AA758">
        <f>IFERROR(INDEX($I$7:$I$60000,MATCH(ROW()-6,$Q$7:$Q$60000,0))*1,"")</f>
        <v/>
      </c>
      <c r="AB758">
        <f>IFERROR(INDEX($J$7:$J$60000,MATCH(ROW()-6,$Q$7:$Q$60000,0))*1,"")</f>
        <v/>
      </c>
      <c r="AC758">
        <f>IFERROR(INDEX($K$7:$K$60000,MATCH(ROW()-6,$Q$7:$Q$60000,0))*1,"")</f>
        <v/>
      </c>
      <c r="AF758" s="9">
        <f>IF(OR($S758="",$S757=""),"",IF($B$5="diff",($T758-$T757),LN($T758/$T757)))</f>
        <v/>
      </c>
      <c r="AG758" s="9">
        <f>IF(OR($S758="",$S757=""),"",IF($C$5="diff",(U758-U757),LN(U758/U757)))</f>
        <v/>
      </c>
      <c r="AH758" s="9">
        <f>IF(OR($S758="",$S757=""),"",IF($D$5="diff",(V758-V757),LN(V758/V757)))</f>
        <v/>
      </c>
      <c r="AI758" s="9">
        <f>IF(OR($S758="",$S757=""),"",IF($E$5="diff",(W758-W757),LN(W758/W757)))</f>
        <v/>
      </c>
      <c r="AJ758" s="9">
        <f>IF(OR($S758="",$S757=""),"",IF($F$5="diff",(X758-X757),LN(X758/X757)))</f>
        <v/>
      </c>
      <c r="AK758" s="9">
        <f>IF(OR($S758="",$S757=""),"",IF($G$5="diff",(Y758-Y757),LN(Y758/Y757)))</f>
        <v/>
      </c>
      <c r="AL758" s="9">
        <f>IF(OR($S758="",$S757=""),"",IF($H$5="diff",(Z758-Z757),LN(Z758/Z757)))</f>
        <v/>
      </c>
      <c r="AM758" s="9">
        <f>IF(OR($S758="",$S757=""),"",IF($I$5="diff",(AA758-AA757),LN(AA758/AA757)))</f>
        <v/>
      </c>
      <c r="AN758" s="9">
        <f>IF(OR($S758="",$S757=""),"",IF($J$5="diff",(AB758-AB757),LN(AB758/AB757)))</f>
        <v/>
      </c>
      <c r="AO758" s="9">
        <f>IF(OR($S758="",$S757=""),"",IF($K$5="diff",(AC758-AC757),LN(AC758/AC757)))</f>
        <v/>
      </c>
      <c r="AR758" s="9">
        <f>IF($AF758="","",$AU$13+$AU$4*AG758+$AU$5*AH758+$AU$6*AI758+$AU$7*AJ758+$AU$8*AK758+$AU$9*AL758+$AU$10*AM758+$AU$11*AN758+$AU$12*AO758)</f>
        <v/>
      </c>
      <c r="AY758" s="10">
        <f>IF(AND((ROW()-7)&gt;=$Q$5,(ROW()-6)&lt;=$Q$3),INDEX(LINEST(OFFSET(AF758,1-$Q$5,0,$Q$5,1),OFFSET(AG758,1-$Q$5,0,$Q$5,9),TRUE,TRUE),1,10)*$Q$4,"")</f>
        <v/>
      </c>
      <c r="AZ758" s="9">
        <f>IF(AND((ROW()-7)&gt;=$Q$5,(ROW()-6)&lt;=$Q$3),INDEX(LINEST(OFFSET(AF758,1-$Q$5,0,$Q$5,1),OFFSET(AG758,1-$Q$5,0,$Q$5,9),TRUE,TRUE),1,9),"")</f>
        <v/>
      </c>
      <c r="BA758" s="9">
        <f>IF(AND((ROW()-7)&gt;=$Q$5,(ROW()-6)&lt;=$Q$3),INDEX(LINEST(OFFSET(AF758,1-$Q$5,0,$Q$5,1),OFFSET(AG758,1-$Q$5,0,$Q$5,9),TRUE,TRUE),1,8),"")</f>
        <v/>
      </c>
      <c r="BB758" s="9">
        <f>IF(AND((ROW()-7)&gt;=$Q$5,(ROW()-6)&lt;=$Q$3),INDEX(LINEST(OFFSET(AF758,1-$Q$5,0,$Q$5,1),OFFSET(AG758,1-$Q$5,0,$Q$5,9),TRUE,TRUE),1,7),"")</f>
        <v/>
      </c>
      <c r="BC758" s="9">
        <f>IF(AND((ROW()-7)&gt;=$Q$5,(ROW()-6)&lt;=$Q$3),INDEX(LINEST(OFFSET(AF758,1-$Q$5,0,$Q$5,1),OFFSET(AG758,1-$Q$5,0,$Q$5,9),TRUE,TRUE),1,6),"")</f>
        <v/>
      </c>
      <c r="BD758" s="9">
        <f>IF(AND((ROW()-7)&gt;=$Q$5,(ROW()-6)&lt;=$Q$3),INDEX(LINEST(OFFSET(AF758,1-$Q$5,0,$Q$5,1),OFFSET(AG758,1-$Q$5,0,$Q$5,9),TRUE,TRUE),1,5),"")</f>
        <v/>
      </c>
      <c r="BE758" s="9">
        <f>IF(AND((ROW()-7)&gt;=$Q$5,(ROW()-6)&lt;=$Q$3),INDEX(LINEST(OFFSET(AF758,1-$Q$5,0,$Q$5,1),OFFSET(AG758,1-$Q$5,0,$Q$5,9),TRUE,TRUE),1,4),"")</f>
        <v/>
      </c>
      <c r="BF758" s="9">
        <f>IF(AND((ROW()-7)&gt;=$Q$5,(ROW()-6)&lt;=$Q$3),INDEX(LINEST(OFFSET(AF758,1-$Q$5,0,$Q$5,1),OFFSET(AG758,1-$Q$5,0,$Q$5,9),TRUE,TRUE),1,3),"")</f>
        <v/>
      </c>
      <c r="BG758" s="9">
        <f>IF(AND((ROW()-7)&gt;=$Q$5,(ROW()-6)&lt;=$Q$3),INDEX(LINEST(OFFSET(AF758,1-$Q$5,0,$Q$5,1),OFFSET(AG758,1-$Q$5,0,$Q$5,9),TRUE,TRUE),1,2),"")</f>
        <v/>
      </c>
      <c r="BH758" s="9">
        <f>IF(AND((ROW()-7)&gt;=$Q$5,(ROW()-6)&lt;=$Q$3),INDEX(LINEST(OFFSET(AF758,1-$Q$5,0,$Q$5,1),OFFSET(AG758,1-$Q$5,0,$Q$5,9),TRUE,TRUE),1,1),"")</f>
        <v/>
      </c>
      <c r="BI758" s="10">
        <f>IF(AND((ROW()-7)&gt;=$Q$5,(ROW()-6)&lt;=$Q$3),INDEX(LINEST(OFFSET(AF758,1-$Q$5,0,$Q$5,1),OFFSET(AG758,1-$Q$5,0,$Q$5,9),TRUE,TRUE),3,1),"")</f>
        <v/>
      </c>
      <c r="BL758" s="9">
        <f>IF(AND((ROW()-6)&lt;=$Q$3,ISNUMBER(AY757)),AY757/$Q$4+AZ757*AG758+BA757*AH758+BB757*AI758+BC757*AJ758+BD757*AK758+BE757*AL758+BF757*AM758+BG757*AN758+BH757*AO758,"")</f>
        <v/>
      </c>
      <c r="BM758">
        <f>IF(ISNUMBER(BL758),AVERAGE(OFFSET(AF757,1-$Q$5,0,$Q$5,1)),"")</f>
        <v/>
      </c>
      <c r="BN758">
        <f>IF(ISNUMBER(BL758),(AF758-BL758)^2,"")</f>
        <v/>
      </c>
      <c r="BO758">
        <f>IF(ISNUMBER(BL758),AF758^2,"")</f>
        <v/>
      </c>
      <c r="BP758">
        <f>IF(ISNUMBER(BL758),(AF758-BM758)^2,"")</f>
        <v/>
      </c>
    </row>
    <row r="759">
      <c r="O759">
        <f>IF($R759="","",IF($Q$1="Weekly",INT(($R759-2)/7),IF($Q$1="Quarterly",YEAR($R759)*4+ROUNDUP(MONTH($R759)/3),YEAR($R759)*12+MONTH($R759))))</f>
        <v/>
      </c>
      <c r="P759">
        <f>IF($R759="","",IF($R760="",1,IF($O759&lt;&gt;$O760,1,0)))</f>
        <v/>
      </c>
      <c r="Q759">
        <f>IF($P759=1,SUM($P$7:$P759),"")</f>
        <v/>
      </c>
      <c r="R759">
        <f>IF($A759="","",IF(ISNUMBER($A759),$A759,IFERROR(DATEVALUE($A759),NA())))</f>
        <v/>
      </c>
      <c r="S759" s="7">
        <f>IFERROR(INDEX($R$7:$R$60000,MATCH(ROW()-6,$Q$7:$Q$60000,0)),"")</f>
        <v/>
      </c>
      <c r="T759">
        <f>IFERROR(INDEX($B$7:$B$60000,MATCH(ROW()-6,$Q$7:$Q$60000,0))*1,"")</f>
        <v/>
      </c>
      <c r="U759">
        <f>IFERROR(INDEX($C$7:$C$60000,MATCH(ROW()-6,$Q$7:$Q$60000,0))*1,"")</f>
        <v/>
      </c>
      <c r="V759">
        <f>IFERROR(INDEX($D$7:$D$60000,MATCH(ROW()-6,$Q$7:$Q$60000,0))*1,"")</f>
        <v/>
      </c>
      <c r="W759">
        <f>IFERROR(INDEX($E$7:$E$60000,MATCH(ROW()-6,$Q$7:$Q$60000,0))*1,"")</f>
        <v/>
      </c>
      <c r="X759">
        <f>IFERROR(INDEX($F$7:$F$60000,MATCH(ROW()-6,$Q$7:$Q$60000,0))*1,"")</f>
        <v/>
      </c>
      <c r="Y759">
        <f>IFERROR(INDEX($G$7:$G$60000,MATCH(ROW()-6,$Q$7:$Q$60000,0))*1,"")</f>
        <v/>
      </c>
      <c r="Z759">
        <f>IFERROR(INDEX($H$7:$H$60000,MATCH(ROW()-6,$Q$7:$Q$60000,0))*1,"")</f>
        <v/>
      </c>
      <c r="AA759">
        <f>IFERROR(INDEX($I$7:$I$60000,MATCH(ROW()-6,$Q$7:$Q$60000,0))*1,"")</f>
        <v/>
      </c>
      <c r="AB759">
        <f>IFERROR(INDEX($J$7:$J$60000,MATCH(ROW()-6,$Q$7:$Q$60000,0))*1,"")</f>
        <v/>
      </c>
      <c r="AC759">
        <f>IFERROR(INDEX($K$7:$K$60000,MATCH(ROW()-6,$Q$7:$Q$60000,0))*1,"")</f>
        <v/>
      </c>
      <c r="AF759" s="9">
        <f>IF(OR($S759="",$S758=""),"",IF($B$5="diff",($T759-$T758),LN($T759/$T758)))</f>
        <v/>
      </c>
      <c r="AG759" s="9">
        <f>IF(OR($S759="",$S758=""),"",IF($C$5="diff",(U759-U758),LN(U759/U758)))</f>
        <v/>
      </c>
      <c r="AH759" s="9">
        <f>IF(OR($S759="",$S758=""),"",IF($D$5="diff",(V759-V758),LN(V759/V758)))</f>
        <v/>
      </c>
      <c r="AI759" s="9">
        <f>IF(OR($S759="",$S758=""),"",IF($E$5="diff",(W759-W758),LN(W759/W758)))</f>
        <v/>
      </c>
      <c r="AJ759" s="9">
        <f>IF(OR($S759="",$S758=""),"",IF($F$5="diff",(X759-X758),LN(X759/X758)))</f>
        <v/>
      </c>
      <c r="AK759" s="9">
        <f>IF(OR($S759="",$S758=""),"",IF($G$5="diff",(Y759-Y758),LN(Y759/Y758)))</f>
        <v/>
      </c>
      <c r="AL759" s="9">
        <f>IF(OR($S759="",$S758=""),"",IF($H$5="diff",(Z759-Z758),LN(Z759/Z758)))</f>
        <v/>
      </c>
      <c r="AM759" s="9">
        <f>IF(OR($S759="",$S758=""),"",IF($I$5="diff",(AA759-AA758),LN(AA759/AA758)))</f>
        <v/>
      </c>
      <c r="AN759" s="9">
        <f>IF(OR($S759="",$S758=""),"",IF($J$5="diff",(AB759-AB758),LN(AB759/AB758)))</f>
        <v/>
      </c>
      <c r="AO759" s="9">
        <f>IF(OR($S759="",$S758=""),"",IF($K$5="diff",(AC759-AC758),LN(AC759/AC758)))</f>
        <v/>
      </c>
      <c r="AR759" s="9">
        <f>IF($AF759="","",$AU$13+$AU$4*AG759+$AU$5*AH759+$AU$6*AI759+$AU$7*AJ759+$AU$8*AK759+$AU$9*AL759+$AU$10*AM759+$AU$11*AN759+$AU$12*AO759)</f>
        <v/>
      </c>
      <c r="AY759" s="10">
        <f>IF(AND((ROW()-7)&gt;=$Q$5,(ROW()-6)&lt;=$Q$3),INDEX(LINEST(OFFSET(AF759,1-$Q$5,0,$Q$5,1),OFFSET(AG759,1-$Q$5,0,$Q$5,9),TRUE,TRUE),1,10)*$Q$4,"")</f>
        <v/>
      </c>
      <c r="AZ759" s="9">
        <f>IF(AND((ROW()-7)&gt;=$Q$5,(ROW()-6)&lt;=$Q$3),INDEX(LINEST(OFFSET(AF759,1-$Q$5,0,$Q$5,1),OFFSET(AG759,1-$Q$5,0,$Q$5,9),TRUE,TRUE),1,9),"")</f>
        <v/>
      </c>
      <c r="BA759" s="9">
        <f>IF(AND((ROW()-7)&gt;=$Q$5,(ROW()-6)&lt;=$Q$3),INDEX(LINEST(OFFSET(AF759,1-$Q$5,0,$Q$5,1),OFFSET(AG759,1-$Q$5,0,$Q$5,9),TRUE,TRUE),1,8),"")</f>
        <v/>
      </c>
      <c r="BB759" s="9">
        <f>IF(AND((ROW()-7)&gt;=$Q$5,(ROW()-6)&lt;=$Q$3),INDEX(LINEST(OFFSET(AF759,1-$Q$5,0,$Q$5,1),OFFSET(AG759,1-$Q$5,0,$Q$5,9),TRUE,TRUE),1,7),"")</f>
        <v/>
      </c>
      <c r="BC759" s="9">
        <f>IF(AND((ROW()-7)&gt;=$Q$5,(ROW()-6)&lt;=$Q$3),INDEX(LINEST(OFFSET(AF759,1-$Q$5,0,$Q$5,1),OFFSET(AG759,1-$Q$5,0,$Q$5,9),TRUE,TRUE),1,6),"")</f>
        <v/>
      </c>
      <c r="BD759" s="9">
        <f>IF(AND((ROW()-7)&gt;=$Q$5,(ROW()-6)&lt;=$Q$3),INDEX(LINEST(OFFSET(AF759,1-$Q$5,0,$Q$5,1),OFFSET(AG759,1-$Q$5,0,$Q$5,9),TRUE,TRUE),1,5),"")</f>
        <v/>
      </c>
      <c r="BE759" s="9">
        <f>IF(AND((ROW()-7)&gt;=$Q$5,(ROW()-6)&lt;=$Q$3),INDEX(LINEST(OFFSET(AF759,1-$Q$5,0,$Q$5,1),OFFSET(AG759,1-$Q$5,0,$Q$5,9),TRUE,TRUE),1,4),"")</f>
        <v/>
      </c>
      <c r="BF759" s="9">
        <f>IF(AND((ROW()-7)&gt;=$Q$5,(ROW()-6)&lt;=$Q$3),INDEX(LINEST(OFFSET(AF759,1-$Q$5,0,$Q$5,1),OFFSET(AG759,1-$Q$5,0,$Q$5,9),TRUE,TRUE),1,3),"")</f>
        <v/>
      </c>
      <c r="BG759" s="9">
        <f>IF(AND((ROW()-7)&gt;=$Q$5,(ROW()-6)&lt;=$Q$3),INDEX(LINEST(OFFSET(AF759,1-$Q$5,0,$Q$5,1),OFFSET(AG759,1-$Q$5,0,$Q$5,9),TRUE,TRUE),1,2),"")</f>
        <v/>
      </c>
      <c r="BH759" s="9">
        <f>IF(AND((ROW()-7)&gt;=$Q$5,(ROW()-6)&lt;=$Q$3),INDEX(LINEST(OFFSET(AF759,1-$Q$5,0,$Q$5,1),OFFSET(AG759,1-$Q$5,0,$Q$5,9),TRUE,TRUE),1,1),"")</f>
        <v/>
      </c>
      <c r="BI759" s="10">
        <f>IF(AND((ROW()-7)&gt;=$Q$5,(ROW()-6)&lt;=$Q$3),INDEX(LINEST(OFFSET(AF759,1-$Q$5,0,$Q$5,1),OFFSET(AG759,1-$Q$5,0,$Q$5,9),TRUE,TRUE),3,1),"")</f>
        <v/>
      </c>
      <c r="BL759" s="9">
        <f>IF(AND((ROW()-6)&lt;=$Q$3,ISNUMBER(AY758)),AY758/$Q$4+AZ758*AG759+BA758*AH759+BB758*AI759+BC758*AJ759+BD758*AK759+BE758*AL759+BF758*AM759+BG758*AN759+BH758*AO759,"")</f>
        <v/>
      </c>
      <c r="BM759">
        <f>IF(ISNUMBER(BL759),AVERAGE(OFFSET(AF758,1-$Q$5,0,$Q$5,1)),"")</f>
        <v/>
      </c>
      <c r="BN759">
        <f>IF(ISNUMBER(BL759),(AF759-BL759)^2,"")</f>
        <v/>
      </c>
      <c r="BO759">
        <f>IF(ISNUMBER(BL759),AF759^2,"")</f>
        <v/>
      </c>
      <c r="BP759">
        <f>IF(ISNUMBER(BL759),(AF759-BM759)^2,"")</f>
        <v/>
      </c>
    </row>
    <row r="760">
      <c r="O760">
        <f>IF($R760="","",IF($Q$1="Weekly",INT(($R760-2)/7),IF($Q$1="Quarterly",YEAR($R760)*4+ROUNDUP(MONTH($R760)/3),YEAR($R760)*12+MONTH($R760))))</f>
        <v/>
      </c>
      <c r="P760">
        <f>IF($R760="","",IF($R761="",1,IF($O760&lt;&gt;$O761,1,0)))</f>
        <v/>
      </c>
      <c r="Q760">
        <f>IF($P760=1,SUM($P$7:$P760),"")</f>
        <v/>
      </c>
      <c r="R760">
        <f>IF($A760="","",IF(ISNUMBER($A760),$A760,IFERROR(DATEVALUE($A760),NA())))</f>
        <v/>
      </c>
      <c r="S760" s="7">
        <f>IFERROR(INDEX($R$7:$R$60000,MATCH(ROW()-6,$Q$7:$Q$60000,0)),"")</f>
        <v/>
      </c>
      <c r="T760">
        <f>IFERROR(INDEX($B$7:$B$60000,MATCH(ROW()-6,$Q$7:$Q$60000,0))*1,"")</f>
        <v/>
      </c>
      <c r="U760">
        <f>IFERROR(INDEX($C$7:$C$60000,MATCH(ROW()-6,$Q$7:$Q$60000,0))*1,"")</f>
        <v/>
      </c>
      <c r="V760">
        <f>IFERROR(INDEX($D$7:$D$60000,MATCH(ROW()-6,$Q$7:$Q$60000,0))*1,"")</f>
        <v/>
      </c>
      <c r="W760">
        <f>IFERROR(INDEX($E$7:$E$60000,MATCH(ROW()-6,$Q$7:$Q$60000,0))*1,"")</f>
        <v/>
      </c>
      <c r="X760">
        <f>IFERROR(INDEX($F$7:$F$60000,MATCH(ROW()-6,$Q$7:$Q$60000,0))*1,"")</f>
        <v/>
      </c>
      <c r="Y760">
        <f>IFERROR(INDEX($G$7:$G$60000,MATCH(ROW()-6,$Q$7:$Q$60000,0))*1,"")</f>
        <v/>
      </c>
      <c r="Z760">
        <f>IFERROR(INDEX($H$7:$H$60000,MATCH(ROW()-6,$Q$7:$Q$60000,0))*1,"")</f>
        <v/>
      </c>
      <c r="AA760">
        <f>IFERROR(INDEX($I$7:$I$60000,MATCH(ROW()-6,$Q$7:$Q$60000,0))*1,"")</f>
        <v/>
      </c>
      <c r="AB760">
        <f>IFERROR(INDEX($J$7:$J$60000,MATCH(ROW()-6,$Q$7:$Q$60000,0))*1,"")</f>
        <v/>
      </c>
      <c r="AC760">
        <f>IFERROR(INDEX($K$7:$K$60000,MATCH(ROW()-6,$Q$7:$Q$60000,0))*1,"")</f>
        <v/>
      </c>
      <c r="AF760" s="9">
        <f>IF(OR($S760="",$S759=""),"",IF($B$5="diff",($T760-$T759),LN($T760/$T759)))</f>
        <v/>
      </c>
      <c r="AG760" s="9">
        <f>IF(OR($S760="",$S759=""),"",IF($C$5="diff",(U760-U759),LN(U760/U759)))</f>
        <v/>
      </c>
      <c r="AH760" s="9">
        <f>IF(OR($S760="",$S759=""),"",IF($D$5="diff",(V760-V759),LN(V760/V759)))</f>
        <v/>
      </c>
      <c r="AI760" s="9">
        <f>IF(OR($S760="",$S759=""),"",IF($E$5="diff",(W760-W759),LN(W760/W759)))</f>
        <v/>
      </c>
      <c r="AJ760" s="9">
        <f>IF(OR($S760="",$S759=""),"",IF($F$5="diff",(X760-X759),LN(X760/X759)))</f>
        <v/>
      </c>
      <c r="AK760" s="9">
        <f>IF(OR($S760="",$S759=""),"",IF($G$5="diff",(Y760-Y759),LN(Y760/Y759)))</f>
        <v/>
      </c>
      <c r="AL760" s="9">
        <f>IF(OR($S760="",$S759=""),"",IF($H$5="diff",(Z760-Z759),LN(Z760/Z759)))</f>
        <v/>
      </c>
      <c r="AM760" s="9">
        <f>IF(OR($S760="",$S759=""),"",IF($I$5="diff",(AA760-AA759),LN(AA760/AA759)))</f>
        <v/>
      </c>
      <c r="AN760" s="9">
        <f>IF(OR($S760="",$S759=""),"",IF($J$5="diff",(AB760-AB759),LN(AB760/AB759)))</f>
        <v/>
      </c>
      <c r="AO760" s="9">
        <f>IF(OR($S760="",$S759=""),"",IF($K$5="diff",(AC760-AC759),LN(AC760/AC759)))</f>
        <v/>
      </c>
      <c r="AR760" s="9">
        <f>IF($AF760="","",$AU$13+$AU$4*AG760+$AU$5*AH760+$AU$6*AI760+$AU$7*AJ760+$AU$8*AK760+$AU$9*AL760+$AU$10*AM760+$AU$11*AN760+$AU$12*AO760)</f>
        <v/>
      </c>
      <c r="AY760" s="10">
        <f>IF(AND((ROW()-7)&gt;=$Q$5,(ROW()-6)&lt;=$Q$3),INDEX(LINEST(OFFSET(AF760,1-$Q$5,0,$Q$5,1),OFFSET(AG760,1-$Q$5,0,$Q$5,9),TRUE,TRUE),1,10)*$Q$4,"")</f>
        <v/>
      </c>
      <c r="AZ760" s="9">
        <f>IF(AND((ROW()-7)&gt;=$Q$5,(ROW()-6)&lt;=$Q$3),INDEX(LINEST(OFFSET(AF760,1-$Q$5,0,$Q$5,1),OFFSET(AG760,1-$Q$5,0,$Q$5,9),TRUE,TRUE),1,9),"")</f>
        <v/>
      </c>
      <c r="BA760" s="9">
        <f>IF(AND((ROW()-7)&gt;=$Q$5,(ROW()-6)&lt;=$Q$3),INDEX(LINEST(OFFSET(AF760,1-$Q$5,0,$Q$5,1),OFFSET(AG760,1-$Q$5,0,$Q$5,9),TRUE,TRUE),1,8),"")</f>
        <v/>
      </c>
      <c r="BB760" s="9">
        <f>IF(AND((ROW()-7)&gt;=$Q$5,(ROW()-6)&lt;=$Q$3),INDEX(LINEST(OFFSET(AF760,1-$Q$5,0,$Q$5,1),OFFSET(AG760,1-$Q$5,0,$Q$5,9),TRUE,TRUE),1,7),"")</f>
        <v/>
      </c>
      <c r="BC760" s="9">
        <f>IF(AND((ROW()-7)&gt;=$Q$5,(ROW()-6)&lt;=$Q$3),INDEX(LINEST(OFFSET(AF760,1-$Q$5,0,$Q$5,1),OFFSET(AG760,1-$Q$5,0,$Q$5,9),TRUE,TRUE),1,6),"")</f>
        <v/>
      </c>
      <c r="BD760" s="9">
        <f>IF(AND((ROW()-7)&gt;=$Q$5,(ROW()-6)&lt;=$Q$3),INDEX(LINEST(OFFSET(AF760,1-$Q$5,0,$Q$5,1),OFFSET(AG760,1-$Q$5,0,$Q$5,9),TRUE,TRUE),1,5),"")</f>
        <v/>
      </c>
      <c r="BE760" s="9">
        <f>IF(AND((ROW()-7)&gt;=$Q$5,(ROW()-6)&lt;=$Q$3),INDEX(LINEST(OFFSET(AF760,1-$Q$5,0,$Q$5,1),OFFSET(AG760,1-$Q$5,0,$Q$5,9),TRUE,TRUE),1,4),"")</f>
        <v/>
      </c>
      <c r="BF760" s="9">
        <f>IF(AND((ROW()-7)&gt;=$Q$5,(ROW()-6)&lt;=$Q$3),INDEX(LINEST(OFFSET(AF760,1-$Q$5,0,$Q$5,1),OFFSET(AG760,1-$Q$5,0,$Q$5,9),TRUE,TRUE),1,3),"")</f>
        <v/>
      </c>
      <c r="BG760" s="9">
        <f>IF(AND((ROW()-7)&gt;=$Q$5,(ROW()-6)&lt;=$Q$3),INDEX(LINEST(OFFSET(AF760,1-$Q$5,0,$Q$5,1),OFFSET(AG760,1-$Q$5,0,$Q$5,9),TRUE,TRUE),1,2),"")</f>
        <v/>
      </c>
      <c r="BH760" s="9">
        <f>IF(AND((ROW()-7)&gt;=$Q$5,(ROW()-6)&lt;=$Q$3),INDEX(LINEST(OFFSET(AF760,1-$Q$5,0,$Q$5,1),OFFSET(AG760,1-$Q$5,0,$Q$5,9),TRUE,TRUE),1,1),"")</f>
        <v/>
      </c>
      <c r="BI760" s="10">
        <f>IF(AND((ROW()-7)&gt;=$Q$5,(ROW()-6)&lt;=$Q$3),INDEX(LINEST(OFFSET(AF760,1-$Q$5,0,$Q$5,1),OFFSET(AG760,1-$Q$5,0,$Q$5,9),TRUE,TRUE),3,1),"")</f>
        <v/>
      </c>
      <c r="BL760" s="9">
        <f>IF(AND((ROW()-6)&lt;=$Q$3,ISNUMBER(AY759)),AY759/$Q$4+AZ759*AG760+BA759*AH760+BB759*AI760+BC759*AJ760+BD759*AK760+BE759*AL760+BF759*AM760+BG759*AN760+BH759*AO760,"")</f>
        <v/>
      </c>
      <c r="BM760">
        <f>IF(ISNUMBER(BL760),AVERAGE(OFFSET(AF759,1-$Q$5,0,$Q$5,1)),"")</f>
        <v/>
      </c>
      <c r="BN760">
        <f>IF(ISNUMBER(BL760),(AF760-BL760)^2,"")</f>
        <v/>
      </c>
      <c r="BO760">
        <f>IF(ISNUMBER(BL760),AF760^2,"")</f>
        <v/>
      </c>
      <c r="BP760">
        <f>IF(ISNUMBER(BL760),(AF760-BM760)^2,"")</f>
        <v/>
      </c>
    </row>
    <row r="761">
      <c r="O761">
        <f>IF($R761="","",IF($Q$1="Weekly",INT(($R761-2)/7),IF($Q$1="Quarterly",YEAR($R761)*4+ROUNDUP(MONTH($R761)/3),YEAR($R761)*12+MONTH($R761))))</f>
        <v/>
      </c>
      <c r="P761">
        <f>IF($R761="","",IF($R762="",1,IF($O761&lt;&gt;$O762,1,0)))</f>
        <v/>
      </c>
      <c r="Q761">
        <f>IF($P761=1,SUM($P$7:$P761),"")</f>
        <v/>
      </c>
      <c r="R761">
        <f>IF($A761="","",IF(ISNUMBER($A761),$A761,IFERROR(DATEVALUE($A761),NA())))</f>
        <v/>
      </c>
      <c r="S761" s="7">
        <f>IFERROR(INDEX($R$7:$R$60000,MATCH(ROW()-6,$Q$7:$Q$60000,0)),"")</f>
        <v/>
      </c>
      <c r="T761">
        <f>IFERROR(INDEX($B$7:$B$60000,MATCH(ROW()-6,$Q$7:$Q$60000,0))*1,"")</f>
        <v/>
      </c>
      <c r="U761">
        <f>IFERROR(INDEX($C$7:$C$60000,MATCH(ROW()-6,$Q$7:$Q$60000,0))*1,"")</f>
        <v/>
      </c>
      <c r="V761">
        <f>IFERROR(INDEX($D$7:$D$60000,MATCH(ROW()-6,$Q$7:$Q$60000,0))*1,"")</f>
        <v/>
      </c>
      <c r="W761">
        <f>IFERROR(INDEX($E$7:$E$60000,MATCH(ROW()-6,$Q$7:$Q$60000,0))*1,"")</f>
        <v/>
      </c>
      <c r="X761">
        <f>IFERROR(INDEX($F$7:$F$60000,MATCH(ROW()-6,$Q$7:$Q$60000,0))*1,"")</f>
        <v/>
      </c>
      <c r="Y761">
        <f>IFERROR(INDEX($G$7:$G$60000,MATCH(ROW()-6,$Q$7:$Q$60000,0))*1,"")</f>
        <v/>
      </c>
      <c r="Z761">
        <f>IFERROR(INDEX($H$7:$H$60000,MATCH(ROW()-6,$Q$7:$Q$60000,0))*1,"")</f>
        <v/>
      </c>
      <c r="AA761">
        <f>IFERROR(INDEX($I$7:$I$60000,MATCH(ROW()-6,$Q$7:$Q$60000,0))*1,"")</f>
        <v/>
      </c>
      <c r="AB761">
        <f>IFERROR(INDEX($J$7:$J$60000,MATCH(ROW()-6,$Q$7:$Q$60000,0))*1,"")</f>
        <v/>
      </c>
      <c r="AC761">
        <f>IFERROR(INDEX($K$7:$K$60000,MATCH(ROW()-6,$Q$7:$Q$60000,0))*1,"")</f>
        <v/>
      </c>
      <c r="AF761" s="9">
        <f>IF(OR($S761="",$S760=""),"",IF($B$5="diff",($T761-$T760),LN($T761/$T760)))</f>
        <v/>
      </c>
      <c r="AG761" s="9">
        <f>IF(OR($S761="",$S760=""),"",IF($C$5="diff",(U761-U760),LN(U761/U760)))</f>
        <v/>
      </c>
      <c r="AH761" s="9">
        <f>IF(OR($S761="",$S760=""),"",IF($D$5="diff",(V761-V760),LN(V761/V760)))</f>
        <v/>
      </c>
      <c r="AI761" s="9">
        <f>IF(OR($S761="",$S760=""),"",IF($E$5="diff",(W761-W760),LN(W761/W760)))</f>
        <v/>
      </c>
      <c r="AJ761" s="9">
        <f>IF(OR($S761="",$S760=""),"",IF($F$5="diff",(X761-X760),LN(X761/X760)))</f>
        <v/>
      </c>
      <c r="AK761" s="9">
        <f>IF(OR($S761="",$S760=""),"",IF($G$5="diff",(Y761-Y760),LN(Y761/Y760)))</f>
        <v/>
      </c>
      <c r="AL761" s="9">
        <f>IF(OR($S761="",$S760=""),"",IF($H$5="diff",(Z761-Z760),LN(Z761/Z760)))</f>
        <v/>
      </c>
      <c r="AM761" s="9">
        <f>IF(OR($S761="",$S760=""),"",IF($I$5="diff",(AA761-AA760),LN(AA761/AA760)))</f>
        <v/>
      </c>
      <c r="AN761" s="9">
        <f>IF(OR($S761="",$S760=""),"",IF($J$5="diff",(AB761-AB760),LN(AB761/AB760)))</f>
        <v/>
      </c>
      <c r="AO761" s="9">
        <f>IF(OR($S761="",$S760=""),"",IF($K$5="diff",(AC761-AC760),LN(AC761/AC760)))</f>
        <v/>
      </c>
      <c r="AR761" s="9">
        <f>IF($AF761="","",$AU$13+$AU$4*AG761+$AU$5*AH761+$AU$6*AI761+$AU$7*AJ761+$AU$8*AK761+$AU$9*AL761+$AU$10*AM761+$AU$11*AN761+$AU$12*AO761)</f>
        <v/>
      </c>
      <c r="AY761" s="10">
        <f>IF(AND((ROW()-7)&gt;=$Q$5,(ROW()-6)&lt;=$Q$3),INDEX(LINEST(OFFSET(AF761,1-$Q$5,0,$Q$5,1),OFFSET(AG761,1-$Q$5,0,$Q$5,9),TRUE,TRUE),1,10)*$Q$4,"")</f>
        <v/>
      </c>
      <c r="AZ761" s="9">
        <f>IF(AND((ROW()-7)&gt;=$Q$5,(ROW()-6)&lt;=$Q$3),INDEX(LINEST(OFFSET(AF761,1-$Q$5,0,$Q$5,1),OFFSET(AG761,1-$Q$5,0,$Q$5,9),TRUE,TRUE),1,9),"")</f>
        <v/>
      </c>
      <c r="BA761" s="9">
        <f>IF(AND((ROW()-7)&gt;=$Q$5,(ROW()-6)&lt;=$Q$3),INDEX(LINEST(OFFSET(AF761,1-$Q$5,0,$Q$5,1),OFFSET(AG761,1-$Q$5,0,$Q$5,9),TRUE,TRUE),1,8),"")</f>
        <v/>
      </c>
      <c r="BB761" s="9">
        <f>IF(AND((ROW()-7)&gt;=$Q$5,(ROW()-6)&lt;=$Q$3),INDEX(LINEST(OFFSET(AF761,1-$Q$5,0,$Q$5,1),OFFSET(AG761,1-$Q$5,0,$Q$5,9),TRUE,TRUE),1,7),"")</f>
        <v/>
      </c>
      <c r="BC761" s="9">
        <f>IF(AND((ROW()-7)&gt;=$Q$5,(ROW()-6)&lt;=$Q$3),INDEX(LINEST(OFFSET(AF761,1-$Q$5,0,$Q$5,1),OFFSET(AG761,1-$Q$5,0,$Q$5,9),TRUE,TRUE),1,6),"")</f>
        <v/>
      </c>
      <c r="BD761" s="9">
        <f>IF(AND((ROW()-7)&gt;=$Q$5,(ROW()-6)&lt;=$Q$3),INDEX(LINEST(OFFSET(AF761,1-$Q$5,0,$Q$5,1),OFFSET(AG761,1-$Q$5,0,$Q$5,9),TRUE,TRUE),1,5),"")</f>
        <v/>
      </c>
      <c r="BE761" s="9">
        <f>IF(AND((ROW()-7)&gt;=$Q$5,(ROW()-6)&lt;=$Q$3),INDEX(LINEST(OFFSET(AF761,1-$Q$5,0,$Q$5,1),OFFSET(AG761,1-$Q$5,0,$Q$5,9),TRUE,TRUE),1,4),"")</f>
        <v/>
      </c>
      <c r="BF761" s="9">
        <f>IF(AND((ROW()-7)&gt;=$Q$5,(ROW()-6)&lt;=$Q$3),INDEX(LINEST(OFFSET(AF761,1-$Q$5,0,$Q$5,1),OFFSET(AG761,1-$Q$5,0,$Q$5,9),TRUE,TRUE),1,3),"")</f>
        <v/>
      </c>
      <c r="BG761" s="9">
        <f>IF(AND((ROW()-7)&gt;=$Q$5,(ROW()-6)&lt;=$Q$3),INDEX(LINEST(OFFSET(AF761,1-$Q$5,0,$Q$5,1),OFFSET(AG761,1-$Q$5,0,$Q$5,9),TRUE,TRUE),1,2),"")</f>
        <v/>
      </c>
      <c r="BH761" s="9">
        <f>IF(AND((ROW()-7)&gt;=$Q$5,(ROW()-6)&lt;=$Q$3),INDEX(LINEST(OFFSET(AF761,1-$Q$5,0,$Q$5,1),OFFSET(AG761,1-$Q$5,0,$Q$5,9),TRUE,TRUE),1,1),"")</f>
        <v/>
      </c>
      <c r="BI761" s="10">
        <f>IF(AND((ROW()-7)&gt;=$Q$5,(ROW()-6)&lt;=$Q$3),INDEX(LINEST(OFFSET(AF761,1-$Q$5,0,$Q$5,1),OFFSET(AG761,1-$Q$5,0,$Q$5,9),TRUE,TRUE),3,1),"")</f>
        <v/>
      </c>
      <c r="BL761" s="9">
        <f>IF(AND((ROW()-6)&lt;=$Q$3,ISNUMBER(AY760)),AY760/$Q$4+AZ760*AG761+BA760*AH761+BB760*AI761+BC760*AJ761+BD760*AK761+BE760*AL761+BF760*AM761+BG760*AN761+BH760*AO761,"")</f>
        <v/>
      </c>
      <c r="BM761">
        <f>IF(ISNUMBER(BL761),AVERAGE(OFFSET(AF760,1-$Q$5,0,$Q$5,1)),"")</f>
        <v/>
      </c>
      <c r="BN761">
        <f>IF(ISNUMBER(BL761),(AF761-BL761)^2,"")</f>
        <v/>
      </c>
      <c r="BO761">
        <f>IF(ISNUMBER(BL761),AF761^2,"")</f>
        <v/>
      </c>
      <c r="BP761">
        <f>IF(ISNUMBER(BL761),(AF761-BM761)^2,"")</f>
        <v/>
      </c>
    </row>
    <row r="762">
      <c r="O762">
        <f>IF($R762="","",IF($Q$1="Weekly",INT(($R762-2)/7),IF($Q$1="Quarterly",YEAR($R762)*4+ROUNDUP(MONTH($R762)/3),YEAR($R762)*12+MONTH($R762))))</f>
        <v/>
      </c>
      <c r="P762">
        <f>IF($R762="","",IF($R763="",1,IF($O762&lt;&gt;$O763,1,0)))</f>
        <v/>
      </c>
      <c r="Q762">
        <f>IF($P762=1,SUM($P$7:$P762),"")</f>
        <v/>
      </c>
      <c r="R762">
        <f>IF($A762="","",IF(ISNUMBER($A762),$A762,IFERROR(DATEVALUE($A762),NA())))</f>
        <v/>
      </c>
      <c r="S762" s="7">
        <f>IFERROR(INDEX($R$7:$R$60000,MATCH(ROW()-6,$Q$7:$Q$60000,0)),"")</f>
        <v/>
      </c>
      <c r="T762">
        <f>IFERROR(INDEX($B$7:$B$60000,MATCH(ROW()-6,$Q$7:$Q$60000,0))*1,"")</f>
        <v/>
      </c>
      <c r="U762">
        <f>IFERROR(INDEX($C$7:$C$60000,MATCH(ROW()-6,$Q$7:$Q$60000,0))*1,"")</f>
        <v/>
      </c>
      <c r="V762">
        <f>IFERROR(INDEX($D$7:$D$60000,MATCH(ROW()-6,$Q$7:$Q$60000,0))*1,"")</f>
        <v/>
      </c>
      <c r="W762">
        <f>IFERROR(INDEX($E$7:$E$60000,MATCH(ROW()-6,$Q$7:$Q$60000,0))*1,"")</f>
        <v/>
      </c>
      <c r="X762">
        <f>IFERROR(INDEX($F$7:$F$60000,MATCH(ROW()-6,$Q$7:$Q$60000,0))*1,"")</f>
        <v/>
      </c>
      <c r="Y762">
        <f>IFERROR(INDEX($G$7:$G$60000,MATCH(ROW()-6,$Q$7:$Q$60000,0))*1,"")</f>
        <v/>
      </c>
      <c r="Z762">
        <f>IFERROR(INDEX($H$7:$H$60000,MATCH(ROW()-6,$Q$7:$Q$60000,0))*1,"")</f>
        <v/>
      </c>
      <c r="AA762">
        <f>IFERROR(INDEX($I$7:$I$60000,MATCH(ROW()-6,$Q$7:$Q$60000,0))*1,"")</f>
        <v/>
      </c>
      <c r="AB762">
        <f>IFERROR(INDEX($J$7:$J$60000,MATCH(ROW()-6,$Q$7:$Q$60000,0))*1,"")</f>
        <v/>
      </c>
      <c r="AC762">
        <f>IFERROR(INDEX($K$7:$K$60000,MATCH(ROW()-6,$Q$7:$Q$60000,0))*1,"")</f>
        <v/>
      </c>
      <c r="AF762" s="9">
        <f>IF(OR($S762="",$S761=""),"",IF($B$5="diff",($T762-$T761),LN($T762/$T761)))</f>
        <v/>
      </c>
      <c r="AG762" s="9">
        <f>IF(OR($S762="",$S761=""),"",IF($C$5="diff",(U762-U761),LN(U762/U761)))</f>
        <v/>
      </c>
      <c r="AH762" s="9">
        <f>IF(OR($S762="",$S761=""),"",IF($D$5="diff",(V762-V761),LN(V762/V761)))</f>
        <v/>
      </c>
      <c r="AI762" s="9">
        <f>IF(OR($S762="",$S761=""),"",IF($E$5="diff",(W762-W761),LN(W762/W761)))</f>
        <v/>
      </c>
      <c r="AJ762" s="9">
        <f>IF(OR($S762="",$S761=""),"",IF($F$5="diff",(X762-X761),LN(X762/X761)))</f>
        <v/>
      </c>
      <c r="AK762" s="9">
        <f>IF(OR($S762="",$S761=""),"",IF($G$5="diff",(Y762-Y761),LN(Y762/Y761)))</f>
        <v/>
      </c>
      <c r="AL762" s="9">
        <f>IF(OR($S762="",$S761=""),"",IF($H$5="diff",(Z762-Z761),LN(Z762/Z761)))</f>
        <v/>
      </c>
      <c r="AM762" s="9">
        <f>IF(OR($S762="",$S761=""),"",IF($I$5="diff",(AA762-AA761),LN(AA762/AA761)))</f>
        <v/>
      </c>
      <c r="AN762" s="9">
        <f>IF(OR($S762="",$S761=""),"",IF($J$5="diff",(AB762-AB761),LN(AB762/AB761)))</f>
        <v/>
      </c>
      <c r="AO762" s="9">
        <f>IF(OR($S762="",$S761=""),"",IF($K$5="diff",(AC762-AC761),LN(AC762/AC761)))</f>
        <v/>
      </c>
      <c r="AR762" s="9">
        <f>IF($AF762="","",$AU$13+$AU$4*AG762+$AU$5*AH762+$AU$6*AI762+$AU$7*AJ762+$AU$8*AK762+$AU$9*AL762+$AU$10*AM762+$AU$11*AN762+$AU$12*AO762)</f>
        <v/>
      </c>
      <c r="AY762" s="10">
        <f>IF(AND((ROW()-7)&gt;=$Q$5,(ROW()-6)&lt;=$Q$3),INDEX(LINEST(OFFSET(AF762,1-$Q$5,0,$Q$5,1),OFFSET(AG762,1-$Q$5,0,$Q$5,9),TRUE,TRUE),1,10)*$Q$4,"")</f>
        <v/>
      </c>
      <c r="AZ762" s="9">
        <f>IF(AND((ROW()-7)&gt;=$Q$5,(ROW()-6)&lt;=$Q$3),INDEX(LINEST(OFFSET(AF762,1-$Q$5,0,$Q$5,1),OFFSET(AG762,1-$Q$5,0,$Q$5,9),TRUE,TRUE),1,9),"")</f>
        <v/>
      </c>
      <c r="BA762" s="9">
        <f>IF(AND((ROW()-7)&gt;=$Q$5,(ROW()-6)&lt;=$Q$3),INDEX(LINEST(OFFSET(AF762,1-$Q$5,0,$Q$5,1),OFFSET(AG762,1-$Q$5,0,$Q$5,9),TRUE,TRUE),1,8),"")</f>
        <v/>
      </c>
      <c r="BB762" s="9">
        <f>IF(AND((ROW()-7)&gt;=$Q$5,(ROW()-6)&lt;=$Q$3),INDEX(LINEST(OFFSET(AF762,1-$Q$5,0,$Q$5,1),OFFSET(AG762,1-$Q$5,0,$Q$5,9),TRUE,TRUE),1,7),"")</f>
        <v/>
      </c>
      <c r="BC762" s="9">
        <f>IF(AND((ROW()-7)&gt;=$Q$5,(ROW()-6)&lt;=$Q$3),INDEX(LINEST(OFFSET(AF762,1-$Q$5,0,$Q$5,1),OFFSET(AG762,1-$Q$5,0,$Q$5,9),TRUE,TRUE),1,6),"")</f>
        <v/>
      </c>
      <c r="BD762" s="9">
        <f>IF(AND((ROW()-7)&gt;=$Q$5,(ROW()-6)&lt;=$Q$3),INDEX(LINEST(OFFSET(AF762,1-$Q$5,0,$Q$5,1),OFFSET(AG762,1-$Q$5,0,$Q$5,9),TRUE,TRUE),1,5),"")</f>
        <v/>
      </c>
      <c r="BE762" s="9">
        <f>IF(AND((ROW()-7)&gt;=$Q$5,(ROW()-6)&lt;=$Q$3),INDEX(LINEST(OFFSET(AF762,1-$Q$5,0,$Q$5,1),OFFSET(AG762,1-$Q$5,0,$Q$5,9),TRUE,TRUE),1,4),"")</f>
        <v/>
      </c>
      <c r="BF762" s="9">
        <f>IF(AND((ROW()-7)&gt;=$Q$5,(ROW()-6)&lt;=$Q$3),INDEX(LINEST(OFFSET(AF762,1-$Q$5,0,$Q$5,1),OFFSET(AG762,1-$Q$5,0,$Q$5,9),TRUE,TRUE),1,3),"")</f>
        <v/>
      </c>
      <c r="BG762" s="9">
        <f>IF(AND((ROW()-7)&gt;=$Q$5,(ROW()-6)&lt;=$Q$3),INDEX(LINEST(OFFSET(AF762,1-$Q$5,0,$Q$5,1),OFFSET(AG762,1-$Q$5,0,$Q$5,9),TRUE,TRUE),1,2),"")</f>
        <v/>
      </c>
      <c r="BH762" s="9">
        <f>IF(AND((ROW()-7)&gt;=$Q$5,(ROW()-6)&lt;=$Q$3),INDEX(LINEST(OFFSET(AF762,1-$Q$5,0,$Q$5,1),OFFSET(AG762,1-$Q$5,0,$Q$5,9),TRUE,TRUE),1,1),"")</f>
        <v/>
      </c>
      <c r="BI762" s="10">
        <f>IF(AND((ROW()-7)&gt;=$Q$5,(ROW()-6)&lt;=$Q$3),INDEX(LINEST(OFFSET(AF762,1-$Q$5,0,$Q$5,1),OFFSET(AG762,1-$Q$5,0,$Q$5,9),TRUE,TRUE),3,1),"")</f>
        <v/>
      </c>
      <c r="BL762" s="9">
        <f>IF(AND((ROW()-6)&lt;=$Q$3,ISNUMBER(AY761)),AY761/$Q$4+AZ761*AG762+BA761*AH762+BB761*AI762+BC761*AJ762+BD761*AK762+BE761*AL762+BF761*AM762+BG761*AN762+BH761*AO762,"")</f>
        <v/>
      </c>
      <c r="BM762">
        <f>IF(ISNUMBER(BL762),AVERAGE(OFFSET(AF761,1-$Q$5,0,$Q$5,1)),"")</f>
        <v/>
      </c>
      <c r="BN762">
        <f>IF(ISNUMBER(BL762),(AF762-BL762)^2,"")</f>
        <v/>
      </c>
      <c r="BO762">
        <f>IF(ISNUMBER(BL762),AF762^2,"")</f>
        <v/>
      </c>
      <c r="BP762">
        <f>IF(ISNUMBER(BL762),(AF762-BM762)^2,"")</f>
        <v/>
      </c>
    </row>
    <row r="763">
      <c r="O763">
        <f>IF($R763="","",IF($Q$1="Weekly",INT(($R763-2)/7),IF($Q$1="Quarterly",YEAR($R763)*4+ROUNDUP(MONTH($R763)/3),YEAR($R763)*12+MONTH($R763))))</f>
        <v/>
      </c>
      <c r="P763">
        <f>IF($R763="","",IF($R764="",1,IF($O763&lt;&gt;$O764,1,0)))</f>
        <v/>
      </c>
      <c r="Q763">
        <f>IF($P763=1,SUM($P$7:$P763),"")</f>
        <v/>
      </c>
      <c r="R763">
        <f>IF($A763="","",IF(ISNUMBER($A763),$A763,IFERROR(DATEVALUE($A763),NA())))</f>
        <v/>
      </c>
      <c r="S763" s="7">
        <f>IFERROR(INDEX($R$7:$R$60000,MATCH(ROW()-6,$Q$7:$Q$60000,0)),"")</f>
        <v/>
      </c>
      <c r="T763">
        <f>IFERROR(INDEX($B$7:$B$60000,MATCH(ROW()-6,$Q$7:$Q$60000,0))*1,"")</f>
        <v/>
      </c>
      <c r="U763">
        <f>IFERROR(INDEX($C$7:$C$60000,MATCH(ROW()-6,$Q$7:$Q$60000,0))*1,"")</f>
        <v/>
      </c>
      <c r="V763">
        <f>IFERROR(INDEX($D$7:$D$60000,MATCH(ROW()-6,$Q$7:$Q$60000,0))*1,"")</f>
        <v/>
      </c>
      <c r="W763">
        <f>IFERROR(INDEX($E$7:$E$60000,MATCH(ROW()-6,$Q$7:$Q$60000,0))*1,"")</f>
        <v/>
      </c>
      <c r="X763">
        <f>IFERROR(INDEX($F$7:$F$60000,MATCH(ROW()-6,$Q$7:$Q$60000,0))*1,"")</f>
        <v/>
      </c>
      <c r="Y763">
        <f>IFERROR(INDEX($G$7:$G$60000,MATCH(ROW()-6,$Q$7:$Q$60000,0))*1,"")</f>
        <v/>
      </c>
      <c r="Z763">
        <f>IFERROR(INDEX($H$7:$H$60000,MATCH(ROW()-6,$Q$7:$Q$60000,0))*1,"")</f>
        <v/>
      </c>
      <c r="AA763">
        <f>IFERROR(INDEX($I$7:$I$60000,MATCH(ROW()-6,$Q$7:$Q$60000,0))*1,"")</f>
        <v/>
      </c>
      <c r="AB763">
        <f>IFERROR(INDEX($J$7:$J$60000,MATCH(ROW()-6,$Q$7:$Q$60000,0))*1,"")</f>
        <v/>
      </c>
      <c r="AC763">
        <f>IFERROR(INDEX($K$7:$K$60000,MATCH(ROW()-6,$Q$7:$Q$60000,0))*1,"")</f>
        <v/>
      </c>
      <c r="AF763" s="9">
        <f>IF(OR($S763="",$S762=""),"",IF($B$5="diff",($T763-$T762),LN($T763/$T762)))</f>
        <v/>
      </c>
      <c r="AG763" s="9">
        <f>IF(OR($S763="",$S762=""),"",IF($C$5="diff",(U763-U762),LN(U763/U762)))</f>
        <v/>
      </c>
      <c r="AH763" s="9">
        <f>IF(OR($S763="",$S762=""),"",IF($D$5="diff",(V763-V762),LN(V763/V762)))</f>
        <v/>
      </c>
      <c r="AI763" s="9">
        <f>IF(OR($S763="",$S762=""),"",IF($E$5="diff",(W763-W762),LN(W763/W762)))</f>
        <v/>
      </c>
      <c r="AJ763" s="9">
        <f>IF(OR($S763="",$S762=""),"",IF($F$5="diff",(X763-X762),LN(X763/X762)))</f>
        <v/>
      </c>
      <c r="AK763" s="9">
        <f>IF(OR($S763="",$S762=""),"",IF($G$5="diff",(Y763-Y762),LN(Y763/Y762)))</f>
        <v/>
      </c>
      <c r="AL763" s="9">
        <f>IF(OR($S763="",$S762=""),"",IF($H$5="diff",(Z763-Z762),LN(Z763/Z762)))</f>
        <v/>
      </c>
      <c r="AM763" s="9">
        <f>IF(OR($S763="",$S762=""),"",IF($I$5="diff",(AA763-AA762),LN(AA763/AA762)))</f>
        <v/>
      </c>
      <c r="AN763" s="9">
        <f>IF(OR($S763="",$S762=""),"",IF($J$5="diff",(AB763-AB762),LN(AB763/AB762)))</f>
        <v/>
      </c>
      <c r="AO763" s="9">
        <f>IF(OR($S763="",$S762=""),"",IF($K$5="diff",(AC763-AC762),LN(AC763/AC762)))</f>
        <v/>
      </c>
      <c r="AR763" s="9">
        <f>IF($AF763="","",$AU$13+$AU$4*AG763+$AU$5*AH763+$AU$6*AI763+$AU$7*AJ763+$AU$8*AK763+$AU$9*AL763+$AU$10*AM763+$AU$11*AN763+$AU$12*AO763)</f>
        <v/>
      </c>
      <c r="AY763" s="10">
        <f>IF(AND((ROW()-7)&gt;=$Q$5,(ROW()-6)&lt;=$Q$3),INDEX(LINEST(OFFSET(AF763,1-$Q$5,0,$Q$5,1),OFFSET(AG763,1-$Q$5,0,$Q$5,9),TRUE,TRUE),1,10)*$Q$4,"")</f>
        <v/>
      </c>
      <c r="AZ763" s="9">
        <f>IF(AND((ROW()-7)&gt;=$Q$5,(ROW()-6)&lt;=$Q$3),INDEX(LINEST(OFFSET(AF763,1-$Q$5,0,$Q$5,1),OFFSET(AG763,1-$Q$5,0,$Q$5,9),TRUE,TRUE),1,9),"")</f>
        <v/>
      </c>
      <c r="BA763" s="9">
        <f>IF(AND((ROW()-7)&gt;=$Q$5,(ROW()-6)&lt;=$Q$3),INDEX(LINEST(OFFSET(AF763,1-$Q$5,0,$Q$5,1),OFFSET(AG763,1-$Q$5,0,$Q$5,9),TRUE,TRUE),1,8),"")</f>
        <v/>
      </c>
      <c r="BB763" s="9">
        <f>IF(AND((ROW()-7)&gt;=$Q$5,(ROW()-6)&lt;=$Q$3),INDEX(LINEST(OFFSET(AF763,1-$Q$5,0,$Q$5,1),OFFSET(AG763,1-$Q$5,0,$Q$5,9),TRUE,TRUE),1,7),"")</f>
        <v/>
      </c>
      <c r="BC763" s="9">
        <f>IF(AND((ROW()-7)&gt;=$Q$5,(ROW()-6)&lt;=$Q$3),INDEX(LINEST(OFFSET(AF763,1-$Q$5,0,$Q$5,1),OFFSET(AG763,1-$Q$5,0,$Q$5,9),TRUE,TRUE),1,6),"")</f>
        <v/>
      </c>
      <c r="BD763" s="9">
        <f>IF(AND((ROW()-7)&gt;=$Q$5,(ROW()-6)&lt;=$Q$3),INDEX(LINEST(OFFSET(AF763,1-$Q$5,0,$Q$5,1),OFFSET(AG763,1-$Q$5,0,$Q$5,9),TRUE,TRUE),1,5),"")</f>
        <v/>
      </c>
      <c r="BE763" s="9">
        <f>IF(AND((ROW()-7)&gt;=$Q$5,(ROW()-6)&lt;=$Q$3),INDEX(LINEST(OFFSET(AF763,1-$Q$5,0,$Q$5,1),OFFSET(AG763,1-$Q$5,0,$Q$5,9),TRUE,TRUE),1,4),"")</f>
        <v/>
      </c>
      <c r="BF763" s="9">
        <f>IF(AND((ROW()-7)&gt;=$Q$5,(ROW()-6)&lt;=$Q$3),INDEX(LINEST(OFFSET(AF763,1-$Q$5,0,$Q$5,1),OFFSET(AG763,1-$Q$5,0,$Q$5,9),TRUE,TRUE),1,3),"")</f>
        <v/>
      </c>
      <c r="BG763" s="9">
        <f>IF(AND((ROW()-7)&gt;=$Q$5,(ROW()-6)&lt;=$Q$3),INDEX(LINEST(OFFSET(AF763,1-$Q$5,0,$Q$5,1),OFFSET(AG763,1-$Q$5,0,$Q$5,9),TRUE,TRUE),1,2),"")</f>
        <v/>
      </c>
      <c r="BH763" s="9">
        <f>IF(AND((ROW()-7)&gt;=$Q$5,(ROW()-6)&lt;=$Q$3),INDEX(LINEST(OFFSET(AF763,1-$Q$5,0,$Q$5,1),OFFSET(AG763,1-$Q$5,0,$Q$5,9),TRUE,TRUE),1,1),"")</f>
        <v/>
      </c>
      <c r="BI763" s="10">
        <f>IF(AND((ROW()-7)&gt;=$Q$5,(ROW()-6)&lt;=$Q$3),INDEX(LINEST(OFFSET(AF763,1-$Q$5,0,$Q$5,1),OFFSET(AG763,1-$Q$5,0,$Q$5,9),TRUE,TRUE),3,1),"")</f>
        <v/>
      </c>
      <c r="BL763" s="9">
        <f>IF(AND((ROW()-6)&lt;=$Q$3,ISNUMBER(AY762)),AY762/$Q$4+AZ762*AG763+BA762*AH763+BB762*AI763+BC762*AJ763+BD762*AK763+BE762*AL763+BF762*AM763+BG762*AN763+BH762*AO763,"")</f>
        <v/>
      </c>
      <c r="BM763">
        <f>IF(ISNUMBER(BL763),AVERAGE(OFFSET(AF762,1-$Q$5,0,$Q$5,1)),"")</f>
        <v/>
      </c>
      <c r="BN763">
        <f>IF(ISNUMBER(BL763),(AF763-BL763)^2,"")</f>
        <v/>
      </c>
      <c r="BO763">
        <f>IF(ISNUMBER(BL763),AF763^2,"")</f>
        <v/>
      </c>
      <c r="BP763">
        <f>IF(ISNUMBER(BL763),(AF763-BM763)^2,"")</f>
        <v/>
      </c>
    </row>
    <row r="764">
      <c r="O764">
        <f>IF($R764="","",IF($Q$1="Weekly",INT(($R764-2)/7),IF($Q$1="Quarterly",YEAR($R764)*4+ROUNDUP(MONTH($R764)/3),YEAR($R764)*12+MONTH($R764))))</f>
        <v/>
      </c>
      <c r="P764">
        <f>IF($R764="","",IF($R765="",1,IF($O764&lt;&gt;$O765,1,0)))</f>
        <v/>
      </c>
      <c r="Q764">
        <f>IF($P764=1,SUM($P$7:$P764),"")</f>
        <v/>
      </c>
      <c r="R764">
        <f>IF($A764="","",IF(ISNUMBER($A764),$A764,IFERROR(DATEVALUE($A764),NA())))</f>
        <v/>
      </c>
      <c r="S764" s="7">
        <f>IFERROR(INDEX($R$7:$R$60000,MATCH(ROW()-6,$Q$7:$Q$60000,0)),"")</f>
        <v/>
      </c>
      <c r="T764">
        <f>IFERROR(INDEX($B$7:$B$60000,MATCH(ROW()-6,$Q$7:$Q$60000,0))*1,"")</f>
        <v/>
      </c>
      <c r="U764">
        <f>IFERROR(INDEX($C$7:$C$60000,MATCH(ROW()-6,$Q$7:$Q$60000,0))*1,"")</f>
        <v/>
      </c>
      <c r="V764">
        <f>IFERROR(INDEX($D$7:$D$60000,MATCH(ROW()-6,$Q$7:$Q$60000,0))*1,"")</f>
        <v/>
      </c>
      <c r="W764">
        <f>IFERROR(INDEX($E$7:$E$60000,MATCH(ROW()-6,$Q$7:$Q$60000,0))*1,"")</f>
        <v/>
      </c>
      <c r="X764">
        <f>IFERROR(INDEX($F$7:$F$60000,MATCH(ROW()-6,$Q$7:$Q$60000,0))*1,"")</f>
        <v/>
      </c>
      <c r="Y764">
        <f>IFERROR(INDEX($G$7:$G$60000,MATCH(ROW()-6,$Q$7:$Q$60000,0))*1,"")</f>
        <v/>
      </c>
      <c r="Z764">
        <f>IFERROR(INDEX($H$7:$H$60000,MATCH(ROW()-6,$Q$7:$Q$60000,0))*1,"")</f>
        <v/>
      </c>
      <c r="AA764">
        <f>IFERROR(INDEX($I$7:$I$60000,MATCH(ROW()-6,$Q$7:$Q$60000,0))*1,"")</f>
        <v/>
      </c>
      <c r="AB764">
        <f>IFERROR(INDEX($J$7:$J$60000,MATCH(ROW()-6,$Q$7:$Q$60000,0))*1,"")</f>
        <v/>
      </c>
      <c r="AC764">
        <f>IFERROR(INDEX($K$7:$K$60000,MATCH(ROW()-6,$Q$7:$Q$60000,0))*1,"")</f>
        <v/>
      </c>
      <c r="AF764" s="9">
        <f>IF(OR($S764="",$S763=""),"",IF($B$5="diff",($T764-$T763),LN($T764/$T763)))</f>
        <v/>
      </c>
      <c r="AG764" s="9">
        <f>IF(OR($S764="",$S763=""),"",IF($C$5="diff",(U764-U763),LN(U764/U763)))</f>
        <v/>
      </c>
      <c r="AH764" s="9">
        <f>IF(OR($S764="",$S763=""),"",IF($D$5="diff",(V764-V763),LN(V764/V763)))</f>
        <v/>
      </c>
      <c r="AI764" s="9">
        <f>IF(OR($S764="",$S763=""),"",IF($E$5="diff",(W764-W763),LN(W764/W763)))</f>
        <v/>
      </c>
      <c r="AJ764" s="9">
        <f>IF(OR($S764="",$S763=""),"",IF($F$5="diff",(X764-X763),LN(X764/X763)))</f>
        <v/>
      </c>
      <c r="AK764" s="9">
        <f>IF(OR($S764="",$S763=""),"",IF($G$5="diff",(Y764-Y763),LN(Y764/Y763)))</f>
        <v/>
      </c>
      <c r="AL764" s="9">
        <f>IF(OR($S764="",$S763=""),"",IF($H$5="diff",(Z764-Z763),LN(Z764/Z763)))</f>
        <v/>
      </c>
      <c r="AM764" s="9">
        <f>IF(OR($S764="",$S763=""),"",IF($I$5="diff",(AA764-AA763),LN(AA764/AA763)))</f>
        <v/>
      </c>
      <c r="AN764" s="9">
        <f>IF(OR($S764="",$S763=""),"",IF($J$5="diff",(AB764-AB763),LN(AB764/AB763)))</f>
        <v/>
      </c>
      <c r="AO764" s="9">
        <f>IF(OR($S764="",$S763=""),"",IF($K$5="diff",(AC764-AC763),LN(AC764/AC763)))</f>
        <v/>
      </c>
      <c r="AR764" s="9">
        <f>IF($AF764="","",$AU$13+$AU$4*AG764+$AU$5*AH764+$AU$6*AI764+$AU$7*AJ764+$AU$8*AK764+$AU$9*AL764+$AU$10*AM764+$AU$11*AN764+$AU$12*AO764)</f>
        <v/>
      </c>
      <c r="AY764" s="10">
        <f>IF(AND((ROW()-7)&gt;=$Q$5,(ROW()-6)&lt;=$Q$3),INDEX(LINEST(OFFSET(AF764,1-$Q$5,0,$Q$5,1),OFFSET(AG764,1-$Q$5,0,$Q$5,9),TRUE,TRUE),1,10)*$Q$4,"")</f>
        <v/>
      </c>
      <c r="AZ764" s="9">
        <f>IF(AND((ROW()-7)&gt;=$Q$5,(ROW()-6)&lt;=$Q$3),INDEX(LINEST(OFFSET(AF764,1-$Q$5,0,$Q$5,1),OFFSET(AG764,1-$Q$5,0,$Q$5,9),TRUE,TRUE),1,9),"")</f>
        <v/>
      </c>
      <c r="BA764" s="9">
        <f>IF(AND((ROW()-7)&gt;=$Q$5,(ROW()-6)&lt;=$Q$3),INDEX(LINEST(OFFSET(AF764,1-$Q$5,0,$Q$5,1),OFFSET(AG764,1-$Q$5,0,$Q$5,9),TRUE,TRUE),1,8),"")</f>
        <v/>
      </c>
      <c r="BB764" s="9">
        <f>IF(AND((ROW()-7)&gt;=$Q$5,(ROW()-6)&lt;=$Q$3),INDEX(LINEST(OFFSET(AF764,1-$Q$5,0,$Q$5,1),OFFSET(AG764,1-$Q$5,0,$Q$5,9),TRUE,TRUE),1,7),"")</f>
        <v/>
      </c>
      <c r="BC764" s="9">
        <f>IF(AND((ROW()-7)&gt;=$Q$5,(ROW()-6)&lt;=$Q$3),INDEX(LINEST(OFFSET(AF764,1-$Q$5,0,$Q$5,1),OFFSET(AG764,1-$Q$5,0,$Q$5,9),TRUE,TRUE),1,6),"")</f>
        <v/>
      </c>
      <c r="BD764" s="9">
        <f>IF(AND((ROW()-7)&gt;=$Q$5,(ROW()-6)&lt;=$Q$3),INDEX(LINEST(OFFSET(AF764,1-$Q$5,0,$Q$5,1),OFFSET(AG764,1-$Q$5,0,$Q$5,9),TRUE,TRUE),1,5),"")</f>
        <v/>
      </c>
      <c r="BE764" s="9">
        <f>IF(AND((ROW()-7)&gt;=$Q$5,(ROW()-6)&lt;=$Q$3),INDEX(LINEST(OFFSET(AF764,1-$Q$5,0,$Q$5,1),OFFSET(AG764,1-$Q$5,0,$Q$5,9),TRUE,TRUE),1,4),"")</f>
        <v/>
      </c>
      <c r="BF764" s="9">
        <f>IF(AND((ROW()-7)&gt;=$Q$5,(ROW()-6)&lt;=$Q$3),INDEX(LINEST(OFFSET(AF764,1-$Q$5,0,$Q$5,1),OFFSET(AG764,1-$Q$5,0,$Q$5,9),TRUE,TRUE),1,3),"")</f>
        <v/>
      </c>
      <c r="BG764" s="9">
        <f>IF(AND((ROW()-7)&gt;=$Q$5,(ROW()-6)&lt;=$Q$3),INDEX(LINEST(OFFSET(AF764,1-$Q$5,0,$Q$5,1),OFFSET(AG764,1-$Q$5,0,$Q$5,9),TRUE,TRUE),1,2),"")</f>
        <v/>
      </c>
      <c r="BH764" s="9">
        <f>IF(AND((ROW()-7)&gt;=$Q$5,(ROW()-6)&lt;=$Q$3),INDEX(LINEST(OFFSET(AF764,1-$Q$5,0,$Q$5,1),OFFSET(AG764,1-$Q$5,0,$Q$5,9),TRUE,TRUE),1,1),"")</f>
        <v/>
      </c>
      <c r="BI764" s="10">
        <f>IF(AND((ROW()-7)&gt;=$Q$5,(ROW()-6)&lt;=$Q$3),INDEX(LINEST(OFFSET(AF764,1-$Q$5,0,$Q$5,1),OFFSET(AG764,1-$Q$5,0,$Q$5,9),TRUE,TRUE),3,1),"")</f>
        <v/>
      </c>
      <c r="BL764" s="9">
        <f>IF(AND((ROW()-6)&lt;=$Q$3,ISNUMBER(AY763)),AY763/$Q$4+AZ763*AG764+BA763*AH764+BB763*AI764+BC763*AJ764+BD763*AK764+BE763*AL764+BF763*AM764+BG763*AN764+BH763*AO764,"")</f>
        <v/>
      </c>
      <c r="BM764">
        <f>IF(ISNUMBER(BL764),AVERAGE(OFFSET(AF763,1-$Q$5,0,$Q$5,1)),"")</f>
        <v/>
      </c>
      <c r="BN764">
        <f>IF(ISNUMBER(BL764),(AF764-BL764)^2,"")</f>
        <v/>
      </c>
      <c r="BO764">
        <f>IF(ISNUMBER(BL764),AF764^2,"")</f>
        <v/>
      </c>
      <c r="BP764">
        <f>IF(ISNUMBER(BL764),(AF764-BM764)^2,"")</f>
        <v/>
      </c>
    </row>
    <row r="765">
      <c r="O765">
        <f>IF($R765="","",IF($Q$1="Weekly",INT(($R765-2)/7),IF($Q$1="Quarterly",YEAR($R765)*4+ROUNDUP(MONTH($R765)/3),YEAR($R765)*12+MONTH($R765))))</f>
        <v/>
      </c>
      <c r="P765">
        <f>IF($R765="","",IF($R766="",1,IF($O765&lt;&gt;$O766,1,0)))</f>
        <v/>
      </c>
      <c r="Q765">
        <f>IF($P765=1,SUM($P$7:$P765),"")</f>
        <v/>
      </c>
      <c r="R765">
        <f>IF($A765="","",IF(ISNUMBER($A765),$A765,IFERROR(DATEVALUE($A765),NA())))</f>
        <v/>
      </c>
      <c r="S765" s="7">
        <f>IFERROR(INDEX($R$7:$R$60000,MATCH(ROW()-6,$Q$7:$Q$60000,0)),"")</f>
        <v/>
      </c>
      <c r="T765">
        <f>IFERROR(INDEX($B$7:$B$60000,MATCH(ROW()-6,$Q$7:$Q$60000,0))*1,"")</f>
        <v/>
      </c>
      <c r="U765">
        <f>IFERROR(INDEX($C$7:$C$60000,MATCH(ROW()-6,$Q$7:$Q$60000,0))*1,"")</f>
        <v/>
      </c>
      <c r="V765">
        <f>IFERROR(INDEX($D$7:$D$60000,MATCH(ROW()-6,$Q$7:$Q$60000,0))*1,"")</f>
        <v/>
      </c>
      <c r="W765">
        <f>IFERROR(INDEX($E$7:$E$60000,MATCH(ROW()-6,$Q$7:$Q$60000,0))*1,"")</f>
        <v/>
      </c>
      <c r="X765">
        <f>IFERROR(INDEX($F$7:$F$60000,MATCH(ROW()-6,$Q$7:$Q$60000,0))*1,"")</f>
        <v/>
      </c>
      <c r="Y765">
        <f>IFERROR(INDEX($G$7:$G$60000,MATCH(ROW()-6,$Q$7:$Q$60000,0))*1,"")</f>
        <v/>
      </c>
      <c r="Z765">
        <f>IFERROR(INDEX($H$7:$H$60000,MATCH(ROW()-6,$Q$7:$Q$60000,0))*1,"")</f>
        <v/>
      </c>
      <c r="AA765">
        <f>IFERROR(INDEX($I$7:$I$60000,MATCH(ROW()-6,$Q$7:$Q$60000,0))*1,"")</f>
        <v/>
      </c>
      <c r="AB765">
        <f>IFERROR(INDEX($J$7:$J$60000,MATCH(ROW()-6,$Q$7:$Q$60000,0))*1,"")</f>
        <v/>
      </c>
      <c r="AC765">
        <f>IFERROR(INDEX($K$7:$K$60000,MATCH(ROW()-6,$Q$7:$Q$60000,0))*1,"")</f>
        <v/>
      </c>
      <c r="AF765" s="9">
        <f>IF(OR($S765="",$S764=""),"",IF($B$5="diff",($T765-$T764),LN($T765/$T764)))</f>
        <v/>
      </c>
      <c r="AG765" s="9">
        <f>IF(OR($S765="",$S764=""),"",IF($C$5="diff",(U765-U764),LN(U765/U764)))</f>
        <v/>
      </c>
      <c r="AH765" s="9">
        <f>IF(OR($S765="",$S764=""),"",IF($D$5="diff",(V765-V764),LN(V765/V764)))</f>
        <v/>
      </c>
      <c r="AI765" s="9">
        <f>IF(OR($S765="",$S764=""),"",IF($E$5="diff",(W765-W764),LN(W765/W764)))</f>
        <v/>
      </c>
      <c r="AJ765" s="9">
        <f>IF(OR($S765="",$S764=""),"",IF($F$5="diff",(X765-X764),LN(X765/X764)))</f>
        <v/>
      </c>
      <c r="AK765" s="9">
        <f>IF(OR($S765="",$S764=""),"",IF($G$5="diff",(Y765-Y764),LN(Y765/Y764)))</f>
        <v/>
      </c>
      <c r="AL765" s="9">
        <f>IF(OR($S765="",$S764=""),"",IF($H$5="diff",(Z765-Z764),LN(Z765/Z764)))</f>
        <v/>
      </c>
      <c r="AM765" s="9">
        <f>IF(OR($S765="",$S764=""),"",IF($I$5="diff",(AA765-AA764),LN(AA765/AA764)))</f>
        <v/>
      </c>
      <c r="AN765" s="9">
        <f>IF(OR($S765="",$S764=""),"",IF($J$5="diff",(AB765-AB764),LN(AB765/AB764)))</f>
        <v/>
      </c>
      <c r="AO765" s="9">
        <f>IF(OR($S765="",$S764=""),"",IF($K$5="diff",(AC765-AC764),LN(AC765/AC764)))</f>
        <v/>
      </c>
      <c r="AR765" s="9">
        <f>IF($AF765="","",$AU$13+$AU$4*AG765+$AU$5*AH765+$AU$6*AI765+$AU$7*AJ765+$AU$8*AK765+$AU$9*AL765+$AU$10*AM765+$AU$11*AN765+$AU$12*AO765)</f>
        <v/>
      </c>
      <c r="AY765" s="10">
        <f>IF(AND((ROW()-7)&gt;=$Q$5,(ROW()-6)&lt;=$Q$3),INDEX(LINEST(OFFSET(AF765,1-$Q$5,0,$Q$5,1),OFFSET(AG765,1-$Q$5,0,$Q$5,9),TRUE,TRUE),1,10)*$Q$4,"")</f>
        <v/>
      </c>
      <c r="AZ765" s="9">
        <f>IF(AND((ROW()-7)&gt;=$Q$5,(ROW()-6)&lt;=$Q$3),INDEX(LINEST(OFFSET(AF765,1-$Q$5,0,$Q$5,1),OFFSET(AG765,1-$Q$5,0,$Q$5,9),TRUE,TRUE),1,9),"")</f>
        <v/>
      </c>
      <c r="BA765" s="9">
        <f>IF(AND((ROW()-7)&gt;=$Q$5,(ROW()-6)&lt;=$Q$3),INDEX(LINEST(OFFSET(AF765,1-$Q$5,0,$Q$5,1),OFFSET(AG765,1-$Q$5,0,$Q$5,9),TRUE,TRUE),1,8),"")</f>
        <v/>
      </c>
      <c r="BB765" s="9">
        <f>IF(AND((ROW()-7)&gt;=$Q$5,(ROW()-6)&lt;=$Q$3),INDEX(LINEST(OFFSET(AF765,1-$Q$5,0,$Q$5,1),OFFSET(AG765,1-$Q$5,0,$Q$5,9),TRUE,TRUE),1,7),"")</f>
        <v/>
      </c>
      <c r="BC765" s="9">
        <f>IF(AND((ROW()-7)&gt;=$Q$5,(ROW()-6)&lt;=$Q$3),INDEX(LINEST(OFFSET(AF765,1-$Q$5,0,$Q$5,1),OFFSET(AG765,1-$Q$5,0,$Q$5,9),TRUE,TRUE),1,6),"")</f>
        <v/>
      </c>
      <c r="BD765" s="9">
        <f>IF(AND((ROW()-7)&gt;=$Q$5,(ROW()-6)&lt;=$Q$3),INDEX(LINEST(OFFSET(AF765,1-$Q$5,0,$Q$5,1),OFFSET(AG765,1-$Q$5,0,$Q$5,9),TRUE,TRUE),1,5),"")</f>
        <v/>
      </c>
      <c r="BE765" s="9">
        <f>IF(AND((ROW()-7)&gt;=$Q$5,(ROW()-6)&lt;=$Q$3),INDEX(LINEST(OFFSET(AF765,1-$Q$5,0,$Q$5,1),OFFSET(AG765,1-$Q$5,0,$Q$5,9),TRUE,TRUE),1,4),"")</f>
        <v/>
      </c>
      <c r="BF765" s="9">
        <f>IF(AND((ROW()-7)&gt;=$Q$5,(ROW()-6)&lt;=$Q$3),INDEX(LINEST(OFFSET(AF765,1-$Q$5,0,$Q$5,1),OFFSET(AG765,1-$Q$5,0,$Q$5,9),TRUE,TRUE),1,3),"")</f>
        <v/>
      </c>
      <c r="BG765" s="9">
        <f>IF(AND((ROW()-7)&gt;=$Q$5,(ROW()-6)&lt;=$Q$3),INDEX(LINEST(OFFSET(AF765,1-$Q$5,0,$Q$5,1),OFFSET(AG765,1-$Q$5,0,$Q$5,9),TRUE,TRUE),1,2),"")</f>
        <v/>
      </c>
      <c r="BH765" s="9">
        <f>IF(AND((ROW()-7)&gt;=$Q$5,(ROW()-6)&lt;=$Q$3),INDEX(LINEST(OFFSET(AF765,1-$Q$5,0,$Q$5,1),OFFSET(AG765,1-$Q$5,0,$Q$5,9),TRUE,TRUE),1,1),"")</f>
        <v/>
      </c>
      <c r="BI765" s="10">
        <f>IF(AND((ROW()-7)&gt;=$Q$5,(ROW()-6)&lt;=$Q$3),INDEX(LINEST(OFFSET(AF765,1-$Q$5,0,$Q$5,1),OFFSET(AG765,1-$Q$5,0,$Q$5,9),TRUE,TRUE),3,1),"")</f>
        <v/>
      </c>
      <c r="BL765" s="9">
        <f>IF(AND((ROW()-6)&lt;=$Q$3,ISNUMBER(AY764)),AY764/$Q$4+AZ764*AG765+BA764*AH765+BB764*AI765+BC764*AJ765+BD764*AK765+BE764*AL765+BF764*AM765+BG764*AN765+BH764*AO765,"")</f>
        <v/>
      </c>
      <c r="BM765">
        <f>IF(ISNUMBER(BL765),AVERAGE(OFFSET(AF764,1-$Q$5,0,$Q$5,1)),"")</f>
        <v/>
      </c>
      <c r="BN765">
        <f>IF(ISNUMBER(BL765),(AF765-BL765)^2,"")</f>
        <v/>
      </c>
      <c r="BO765">
        <f>IF(ISNUMBER(BL765),AF765^2,"")</f>
        <v/>
      </c>
      <c r="BP765">
        <f>IF(ISNUMBER(BL765),(AF765-BM765)^2,"")</f>
        <v/>
      </c>
    </row>
    <row r="766">
      <c r="O766">
        <f>IF($R766="","",IF($Q$1="Weekly",INT(($R766-2)/7),IF($Q$1="Quarterly",YEAR($R766)*4+ROUNDUP(MONTH($R766)/3),YEAR($R766)*12+MONTH($R766))))</f>
        <v/>
      </c>
      <c r="P766">
        <f>IF($R766="","",IF($R767="",1,IF($O766&lt;&gt;$O767,1,0)))</f>
        <v/>
      </c>
      <c r="Q766">
        <f>IF($P766=1,SUM($P$7:$P766),"")</f>
        <v/>
      </c>
      <c r="R766">
        <f>IF($A766="","",IF(ISNUMBER($A766),$A766,IFERROR(DATEVALUE($A766),NA())))</f>
        <v/>
      </c>
      <c r="S766" s="7">
        <f>IFERROR(INDEX($R$7:$R$60000,MATCH(ROW()-6,$Q$7:$Q$60000,0)),"")</f>
        <v/>
      </c>
      <c r="T766">
        <f>IFERROR(INDEX($B$7:$B$60000,MATCH(ROW()-6,$Q$7:$Q$60000,0))*1,"")</f>
        <v/>
      </c>
      <c r="U766">
        <f>IFERROR(INDEX($C$7:$C$60000,MATCH(ROW()-6,$Q$7:$Q$60000,0))*1,"")</f>
        <v/>
      </c>
      <c r="V766">
        <f>IFERROR(INDEX($D$7:$D$60000,MATCH(ROW()-6,$Q$7:$Q$60000,0))*1,"")</f>
        <v/>
      </c>
      <c r="W766">
        <f>IFERROR(INDEX($E$7:$E$60000,MATCH(ROW()-6,$Q$7:$Q$60000,0))*1,"")</f>
        <v/>
      </c>
      <c r="X766">
        <f>IFERROR(INDEX($F$7:$F$60000,MATCH(ROW()-6,$Q$7:$Q$60000,0))*1,"")</f>
        <v/>
      </c>
      <c r="Y766">
        <f>IFERROR(INDEX($G$7:$G$60000,MATCH(ROW()-6,$Q$7:$Q$60000,0))*1,"")</f>
        <v/>
      </c>
      <c r="Z766">
        <f>IFERROR(INDEX($H$7:$H$60000,MATCH(ROW()-6,$Q$7:$Q$60000,0))*1,"")</f>
        <v/>
      </c>
      <c r="AA766">
        <f>IFERROR(INDEX($I$7:$I$60000,MATCH(ROW()-6,$Q$7:$Q$60000,0))*1,"")</f>
        <v/>
      </c>
      <c r="AB766">
        <f>IFERROR(INDEX($J$7:$J$60000,MATCH(ROW()-6,$Q$7:$Q$60000,0))*1,"")</f>
        <v/>
      </c>
      <c r="AC766">
        <f>IFERROR(INDEX($K$7:$K$60000,MATCH(ROW()-6,$Q$7:$Q$60000,0))*1,"")</f>
        <v/>
      </c>
      <c r="AF766" s="9">
        <f>IF(OR($S766="",$S765=""),"",IF($B$5="diff",($T766-$T765),LN($T766/$T765)))</f>
        <v/>
      </c>
      <c r="AG766" s="9">
        <f>IF(OR($S766="",$S765=""),"",IF($C$5="diff",(U766-U765),LN(U766/U765)))</f>
        <v/>
      </c>
      <c r="AH766" s="9">
        <f>IF(OR($S766="",$S765=""),"",IF($D$5="diff",(V766-V765),LN(V766/V765)))</f>
        <v/>
      </c>
      <c r="AI766" s="9">
        <f>IF(OR($S766="",$S765=""),"",IF($E$5="diff",(W766-W765),LN(W766/W765)))</f>
        <v/>
      </c>
      <c r="AJ766" s="9">
        <f>IF(OR($S766="",$S765=""),"",IF($F$5="diff",(X766-X765),LN(X766/X765)))</f>
        <v/>
      </c>
      <c r="AK766" s="9">
        <f>IF(OR($S766="",$S765=""),"",IF($G$5="diff",(Y766-Y765),LN(Y766/Y765)))</f>
        <v/>
      </c>
      <c r="AL766" s="9">
        <f>IF(OR($S766="",$S765=""),"",IF($H$5="diff",(Z766-Z765),LN(Z766/Z765)))</f>
        <v/>
      </c>
      <c r="AM766" s="9">
        <f>IF(OR($S766="",$S765=""),"",IF($I$5="diff",(AA766-AA765),LN(AA766/AA765)))</f>
        <v/>
      </c>
      <c r="AN766" s="9">
        <f>IF(OR($S766="",$S765=""),"",IF($J$5="diff",(AB766-AB765),LN(AB766/AB765)))</f>
        <v/>
      </c>
      <c r="AO766" s="9">
        <f>IF(OR($S766="",$S765=""),"",IF($K$5="diff",(AC766-AC765),LN(AC766/AC765)))</f>
        <v/>
      </c>
      <c r="AR766" s="9">
        <f>IF($AF766="","",$AU$13+$AU$4*AG766+$AU$5*AH766+$AU$6*AI766+$AU$7*AJ766+$AU$8*AK766+$AU$9*AL766+$AU$10*AM766+$AU$11*AN766+$AU$12*AO766)</f>
        <v/>
      </c>
      <c r="AY766" s="10">
        <f>IF(AND((ROW()-7)&gt;=$Q$5,(ROW()-6)&lt;=$Q$3),INDEX(LINEST(OFFSET(AF766,1-$Q$5,0,$Q$5,1),OFFSET(AG766,1-$Q$5,0,$Q$5,9),TRUE,TRUE),1,10)*$Q$4,"")</f>
        <v/>
      </c>
      <c r="AZ766" s="9">
        <f>IF(AND((ROW()-7)&gt;=$Q$5,(ROW()-6)&lt;=$Q$3),INDEX(LINEST(OFFSET(AF766,1-$Q$5,0,$Q$5,1),OFFSET(AG766,1-$Q$5,0,$Q$5,9),TRUE,TRUE),1,9),"")</f>
        <v/>
      </c>
      <c r="BA766" s="9">
        <f>IF(AND((ROW()-7)&gt;=$Q$5,(ROW()-6)&lt;=$Q$3),INDEX(LINEST(OFFSET(AF766,1-$Q$5,0,$Q$5,1),OFFSET(AG766,1-$Q$5,0,$Q$5,9),TRUE,TRUE),1,8),"")</f>
        <v/>
      </c>
      <c r="BB766" s="9">
        <f>IF(AND((ROW()-7)&gt;=$Q$5,(ROW()-6)&lt;=$Q$3),INDEX(LINEST(OFFSET(AF766,1-$Q$5,0,$Q$5,1),OFFSET(AG766,1-$Q$5,0,$Q$5,9),TRUE,TRUE),1,7),"")</f>
        <v/>
      </c>
      <c r="BC766" s="9">
        <f>IF(AND((ROW()-7)&gt;=$Q$5,(ROW()-6)&lt;=$Q$3),INDEX(LINEST(OFFSET(AF766,1-$Q$5,0,$Q$5,1),OFFSET(AG766,1-$Q$5,0,$Q$5,9),TRUE,TRUE),1,6),"")</f>
        <v/>
      </c>
      <c r="BD766" s="9">
        <f>IF(AND((ROW()-7)&gt;=$Q$5,(ROW()-6)&lt;=$Q$3),INDEX(LINEST(OFFSET(AF766,1-$Q$5,0,$Q$5,1),OFFSET(AG766,1-$Q$5,0,$Q$5,9),TRUE,TRUE),1,5),"")</f>
        <v/>
      </c>
      <c r="BE766" s="9">
        <f>IF(AND((ROW()-7)&gt;=$Q$5,(ROW()-6)&lt;=$Q$3),INDEX(LINEST(OFFSET(AF766,1-$Q$5,0,$Q$5,1),OFFSET(AG766,1-$Q$5,0,$Q$5,9),TRUE,TRUE),1,4),"")</f>
        <v/>
      </c>
      <c r="BF766" s="9">
        <f>IF(AND((ROW()-7)&gt;=$Q$5,(ROW()-6)&lt;=$Q$3),INDEX(LINEST(OFFSET(AF766,1-$Q$5,0,$Q$5,1),OFFSET(AG766,1-$Q$5,0,$Q$5,9),TRUE,TRUE),1,3),"")</f>
        <v/>
      </c>
      <c r="BG766" s="9">
        <f>IF(AND((ROW()-7)&gt;=$Q$5,(ROW()-6)&lt;=$Q$3),INDEX(LINEST(OFFSET(AF766,1-$Q$5,0,$Q$5,1),OFFSET(AG766,1-$Q$5,0,$Q$5,9),TRUE,TRUE),1,2),"")</f>
        <v/>
      </c>
      <c r="BH766" s="9">
        <f>IF(AND((ROW()-7)&gt;=$Q$5,(ROW()-6)&lt;=$Q$3),INDEX(LINEST(OFFSET(AF766,1-$Q$5,0,$Q$5,1),OFFSET(AG766,1-$Q$5,0,$Q$5,9),TRUE,TRUE),1,1),"")</f>
        <v/>
      </c>
      <c r="BI766" s="10">
        <f>IF(AND((ROW()-7)&gt;=$Q$5,(ROW()-6)&lt;=$Q$3),INDEX(LINEST(OFFSET(AF766,1-$Q$5,0,$Q$5,1),OFFSET(AG766,1-$Q$5,0,$Q$5,9),TRUE,TRUE),3,1),"")</f>
        <v/>
      </c>
      <c r="BL766" s="9">
        <f>IF(AND((ROW()-6)&lt;=$Q$3,ISNUMBER(AY765)),AY765/$Q$4+AZ765*AG766+BA765*AH766+BB765*AI766+BC765*AJ766+BD765*AK766+BE765*AL766+BF765*AM766+BG765*AN766+BH765*AO766,"")</f>
        <v/>
      </c>
      <c r="BM766">
        <f>IF(ISNUMBER(BL766),AVERAGE(OFFSET(AF765,1-$Q$5,0,$Q$5,1)),"")</f>
        <v/>
      </c>
      <c r="BN766">
        <f>IF(ISNUMBER(BL766),(AF766-BL766)^2,"")</f>
        <v/>
      </c>
      <c r="BO766">
        <f>IF(ISNUMBER(BL766),AF766^2,"")</f>
        <v/>
      </c>
      <c r="BP766">
        <f>IF(ISNUMBER(BL766),(AF766-BM766)^2,"")</f>
        <v/>
      </c>
    </row>
    <row r="767">
      <c r="O767">
        <f>IF($R767="","",IF($Q$1="Weekly",INT(($R767-2)/7),IF($Q$1="Quarterly",YEAR($R767)*4+ROUNDUP(MONTH($R767)/3),YEAR($R767)*12+MONTH($R767))))</f>
        <v/>
      </c>
      <c r="P767">
        <f>IF($R767="","",IF($R768="",1,IF($O767&lt;&gt;$O768,1,0)))</f>
        <v/>
      </c>
      <c r="Q767">
        <f>IF($P767=1,SUM($P$7:$P767),"")</f>
        <v/>
      </c>
      <c r="R767">
        <f>IF($A767="","",IF(ISNUMBER($A767),$A767,IFERROR(DATEVALUE($A767),NA())))</f>
        <v/>
      </c>
      <c r="S767" s="7">
        <f>IFERROR(INDEX($R$7:$R$60000,MATCH(ROW()-6,$Q$7:$Q$60000,0)),"")</f>
        <v/>
      </c>
      <c r="T767">
        <f>IFERROR(INDEX($B$7:$B$60000,MATCH(ROW()-6,$Q$7:$Q$60000,0))*1,"")</f>
        <v/>
      </c>
      <c r="U767">
        <f>IFERROR(INDEX($C$7:$C$60000,MATCH(ROW()-6,$Q$7:$Q$60000,0))*1,"")</f>
        <v/>
      </c>
      <c r="V767">
        <f>IFERROR(INDEX($D$7:$D$60000,MATCH(ROW()-6,$Q$7:$Q$60000,0))*1,"")</f>
        <v/>
      </c>
      <c r="W767">
        <f>IFERROR(INDEX($E$7:$E$60000,MATCH(ROW()-6,$Q$7:$Q$60000,0))*1,"")</f>
        <v/>
      </c>
      <c r="X767">
        <f>IFERROR(INDEX($F$7:$F$60000,MATCH(ROW()-6,$Q$7:$Q$60000,0))*1,"")</f>
        <v/>
      </c>
      <c r="Y767">
        <f>IFERROR(INDEX($G$7:$G$60000,MATCH(ROW()-6,$Q$7:$Q$60000,0))*1,"")</f>
        <v/>
      </c>
      <c r="Z767">
        <f>IFERROR(INDEX($H$7:$H$60000,MATCH(ROW()-6,$Q$7:$Q$60000,0))*1,"")</f>
        <v/>
      </c>
      <c r="AA767">
        <f>IFERROR(INDEX($I$7:$I$60000,MATCH(ROW()-6,$Q$7:$Q$60000,0))*1,"")</f>
        <v/>
      </c>
      <c r="AB767">
        <f>IFERROR(INDEX($J$7:$J$60000,MATCH(ROW()-6,$Q$7:$Q$60000,0))*1,"")</f>
        <v/>
      </c>
      <c r="AC767">
        <f>IFERROR(INDEX($K$7:$K$60000,MATCH(ROW()-6,$Q$7:$Q$60000,0))*1,"")</f>
        <v/>
      </c>
      <c r="AF767" s="9">
        <f>IF(OR($S767="",$S766=""),"",IF($B$5="diff",($T767-$T766),LN($T767/$T766)))</f>
        <v/>
      </c>
      <c r="AG767" s="9">
        <f>IF(OR($S767="",$S766=""),"",IF($C$5="diff",(U767-U766),LN(U767/U766)))</f>
        <v/>
      </c>
      <c r="AH767" s="9">
        <f>IF(OR($S767="",$S766=""),"",IF($D$5="diff",(V767-V766),LN(V767/V766)))</f>
        <v/>
      </c>
      <c r="AI767" s="9">
        <f>IF(OR($S767="",$S766=""),"",IF($E$5="diff",(W767-W766),LN(W767/W766)))</f>
        <v/>
      </c>
      <c r="AJ767" s="9">
        <f>IF(OR($S767="",$S766=""),"",IF($F$5="diff",(X767-X766),LN(X767/X766)))</f>
        <v/>
      </c>
      <c r="AK767" s="9">
        <f>IF(OR($S767="",$S766=""),"",IF($G$5="diff",(Y767-Y766),LN(Y767/Y766)))</f>
        <v/>
      </c>
      <c r="AL767" s="9">
        <f>IF(OR($S767="",$S766=""),"",IF($H$5="diff",(Z767-Z766),LN(Z767/Z766)))</f>
        <v/>
      </c>
      <c r="AM767" s="9">
        <f>IF(OR($S767="",$S766=""),"",IF($I$5="diff",(AA767-AA766),LN(AA767/AA766)))</f>
        <v/>
      </c>
      <c r="AN767" s="9">
        <f>IF(OR($S767="",$S766=""),"",IF($J$5="diff",(AB767-AB766),LN(AB767/AB766)))</f>
        <v/>
      </c>
      <c r="AO767" s="9">
        <f>IF(OR($S767="",$S766=""),"",IF($K$5="diff",(AC767-AC766),LN(AC767/AC766)))</f>
        <v/>
      </c>
      <c r="AR767" s="9">
        <f>IF($AF767="","",$AU$13+$AU$4*AG767+$AU$5*AH767+$AU$6*AI767+$AU$7*AJ767+$AU$8*AK767+$AU$9*AL767+$AU$10*AM767+$AU$11*AN767+$AU$12*AO767)</f>
        <v/>
      </c>
      <c r="AY767" s="10">
        <f>IF(AND((ROW()-7)&gt;=$Q$5,(ROW()-6)&lt;=$Q$3),INDEX(LINEST(OFFSET(AF767,1-$Q$5,0,$Q$5,1),OFFSET(AG767,1-$Q$5,0,$Q$5,9),TRUE,TRUE),1,10)*$Q$4,"")</f>
        <v/>
      </c>
      <c r="AZ767" s="9">
        <f>IF(AND((ROW()-7)&gt;=$Q$5,(ROW()-6)&lt;=$Q$3),INDEX(LINEST(OFFSET(AF767,1-$Q$5,0,$Q$5,1),OFFSET(AG767,1-$Q$5,0,$Q$5,9),TRUE,TRUE),1,9),"")</f>
        <v/>
      </c>
      <c r="BA767" s="9">
        <f>IF(AND((ROW()-7)&gt;=$Q$5,(ROW()-6)&lt;=$Q$3),INDEX(LINEST(OFFSET(AF767,1-$Q$5,0,$Q$5,1),OFFSET(AG767,1-$Q$5,0,$Q$5,9),TRUE,TRUE),1,8),"")</f>
        <v/>
      </c>
      <c r="BB767" s="9">
        <f>IF(AND((ROW()-7)&gt;=$Q$5,(ROW()-6)&lt;=$Q$3),INDEX(LINEST(OFFSET(AF767,1-$Q$5,0,$Q$5,1),OFFSET(AG767,1-$Q$5,0,$Q$5,9),TRUE,TRUE),1,7),"")</f>
        <v/>
      </c>
      <c r="BC767" s="9">
        <f>IF(AND((ROW()-7)&gt;=$Q$5,(ROW()-6)&lt;=$Q$3),INDEX(LINEST(OFFSET(AF767,1-$Q$5,0,$Q$5,1),OFFSET(AG767,1-$Q$5,0,$Q$5,9),TRUE,TRUE),1,6),"")</f>
        <v/>
      </c>
      <c r="BD767" s="9">
        <f>IF(AND((ROW()-7)&gt;=$Q$5,(ROW()-6)&lt;=$Q$3),INDEX(LINEST(OFFSET(AF767,1-$Q$5,0,$Q$5,1),OFFSET(AG767,1-$Q$5,0,$Q$5,9),TRUE,TRUE),1,5),"")</f>
        <v/>
      </c>
      <c r="BE767" s="9">
        <f>IF(AND((ROW()-7)&gt;=$Q$5,(ROW()-6)&lt;=$Q$3),INDEX(LINEST(OFFSET(AF767,1-$Q$5,0,$Q$5,1),OFFSET(AG767,1-$Q$5,0,$Q$5,9),TRUE,TRUE),1,4),"")</f>
        <v/>
      </c>
      <c r="BF767" s="9">
        <f>IF(AND((ROW()-7)&gt;=$Q$5,(ROW()-6)&lt;=$Q$3),INDEX(LINEST(OFFSET(AF767,1-$Q$5,0,$Q$5,1),OFFSET(AG767,1-$Q$5,0,$Q$5,9),TRUE,TRUE),1,3),"")</f>
        <v/>
      </c>
      <c r="BG767" s="9">
        <f>IF(AND((ROW()-7)&gt;=$Q$5,(ROW()-6)&lt;=$Q$3),INDEX(LINEST(OFFSET(AF767,1-$Q$5,0,$Q$5,1),OFFSET(AG767,1-$Q$5,0,$Q$5,9),TRUE,TRUE),1,2),"")</f>
        <v/>
      </c>
      <c r="BH767" s="9">
        <f>IF(AND((ROW()-7)&gt;=$Q$5,(ROW()-6)&lt;=$Q$3),INDEX(LINEST(OFFSET(AF767,1-$Q$5,0,$Q$5,1),OFFSET(AG767,1-$Q$5,0,$Q$5,9),TRUE,TRUE),1,1),"")</f>
        <v/>
      </c>
      <c r="BI767" s="10">
        <f>IF(AND((ROW()-7)&gt;=$Q$5,(ROW()-6)&lt;=$Q$3),INDEX(LINEST(OFFSET(AF767,1-$Q$5,0,$Q$5,1),OFFSET(AG767,1-$Q$5,0,$Q$5,9),TRUE,TRUE),3,1),"")</f>
        <v/>
      </c>
      <c r="BL767" s="9">
        <f>IF(AND((ROW()-6)&lt;=$Q$3,ISNUMBER(AY766)),AY766/$Q$4+AZ766*AG767+BA766*AH767+BB766*AI767+BC766*AJ767+BD766*AK767+BE766*AL767+BF766*AM767+BG766*AN767+BH766*AO767,"")</f>
        <v/>
      </c>
      <c r="BM767">
        <f>IF(ISNUMBER(BL767),AVERAGE(OFFSET(AF766,1-$Q$5,0,$Q$5,1)),"")</f>
        <v/>
      </c>
      <c r="BN767">
        <f>IF(ISNUMBER(BL767),(AF767-BL767)^2,"")</f>
        <v/>
      </c>
      <c r="BO767">
        <f>IF(ISNUMBER(BL767),AF767^2,"")</f>
        <v/>
      </c>
      <c r="BP767">
        <f>IF(ISNUMBER(BL767),(AF767-BM767)^2,"")</f>
        <v/>
      </c>
    </row>
    <row r="768">
      <c r="O768">
        <f>IF($R768="","",IF($Q$1="Weekly",INT(($R768-2)/7),IF($Q$1="Quarterly",YEAR($R768)*4+ROUNDUP(MONTH($R768)/3),YEAR($R768)*12+MONTH($R768))))</f>
        <v/>
      </c>
      <c r="P768">
        <f>IF($R768="","",IF($R769="",1,IF($O768&lt;&gt;$O769,1,0)))</f>
        <v/>
      </c>
      <c r="Q768">
        <f>IF($P768=1,SUM($P$7:$P768),"")</f>
        <v/>
      </c>
      <c r="R768">
        <f>IF($A768="","",IF(ISNUMBER($A768),$A768,IFERROR(DATEVALUE($A768),NA())))</f>
        <v/>
      </c>
      <c r="S768" s="7">
        <f>IFERROR(INDEX($R$7:$R$60000,MATCH(ROW()-6,$Q$7:$Q$60000,0)),"")</f>
        <v/>
      </c>
      <c r="T768">
        <f>IFERROR(INDEX($B$7:$B$60000,MATCH(ROW()-6,$Q$7:$Q$60000,0))*1,"")</f>
        <v/>
      </c>
      <c r="U768">
        <f>IFERROR(INDEX($C$7:$C$60000,MATCH(ROW()-6,$Q$7:$Q$60000,0))*1,"")</f>
        <v/>
      </c>
      <c r="V768">
        <f>IFERROR(INDEX($D$7:$D$60000,MATCH(ROW()-6,$Q$7:$Q$60000,0))*1,"")</f>
        <v/>
      </c>
      <c r="W768">
        <f>IFERROR(INDEX($E$7:$E$60000,MATCH(ROW()-6,$Q$7:$Q$60000,0))*1,"")</f>
        <v/>
      </c>
      <c r="X768">
        <f>IFERROR(INDEX($F$7:$F$60000,MATCH(ROW()-6,$Q$7:$Q$60000,0))*1,"")</f>
        <v/>
      </c>
      <c r="Y768">
        <f>IFERROR(INDEX($G$7:$G$60000,MATCH(ROW()-6,$Q$7:$Q$60000,0))*1,"")</f>
        <v/>
      </c>
      <c r="Z768">
        <f>IFERROR(INDEX($H$7:$H$60000,MATCH(ROW()-6,$Q$7:$Q$60000,0))*1,"")</f>
        <v/>
      </c>
      <c r="AA768">
        <f>IFERROR(INDEX($I$7:$I$60000,MATCH(ROW()-6,$Q$7:$Q$60000,0))*1,"")</f>
        <v/>
      </c>
      <c r="AB768">
        <f>IFERROR(INDEX($J$7:$J$60000,MATCH(ROW()-6,$Q$7:$Q$60000,0))*1,"")</f>
        <v/>
      </c>
      <c r="AC768">
        <f>IFERROR(INDEX($K$7:$K$60000,MATCH(ROW()-6,$Q$7:$Q$60000,0))*1,"")</f>
        <v/>
      </c>
      <c r="AF768" s="9">
        <f>IF(OR($S768="",$S767=""),"",IF($B$5="diff",($T768-$T767),LN($T768/$T767)))</f>
        <v/>
      </c>
      <c r="AG768" s="9">
        <f>IF(OR($S768="",$S767=""),"",IF($C$5="diff",(U768-U767),LN(U768/U767)))</f>
        <v/>
      </c>
      <c r="AH768" s="9">
        <f>IF(OR($S768="",$S767=""),"",IF($D$5="diff",(V768-V767),LN(V768/V767)))</f>
        <v/>
      </c>
      <c r="AI768" s="9">
        <f>IF(OR($S768="",$S767=""),"",IF($E$5="diff",(W768-W767),LN(W768/W767)))</f>
        <v/>
      </c>
      <c r="AJ768" s="9">
        <f>IF(OR($S768="",$S767=""),"",IF($F$5="diff",(X768-X767),LN(X768/X767)))</f>
        <v/>
      </c>
      <c r="AK768" s="9">
        <f>IF(OR($S768="",$S767=""),"",IF($G$5="diff",(Y768-Y767),LN(Y768/Y767)))</f>
        <v/>
      </c>
      <c r="AL768" s="9">
        <f>IF(OR($S768="",$S767=""),"",IF($H$5="diff",(Z768-Z767),LN(Z768/Z767)))</f>
        <v/>
      </c>
      <c r="AM768" s="9">
        <f>IF(OR($S768="",$S767=""),"",IF($I$5="diff",(AA768-AA767),LN(AA768/AA767)))</f>
        <v/>
      </c>
      <c r="AN768" s="9">
        <f>IF(OR($S768="",$S767=""),"",IF($J$5="diff",(AB768-AB767),LN(AB768/AB767)))</f>
        <v/>
      </c>
      <c r="AO768" s="9">
        <f>IF(OR($S768="",$S767=""),"",IF($K$5="diff",(AC768-AC767),LN(AC768/AC767)))</f>
        <v/>
      </c>
      <c r="AR768" s="9">
        <f>IF($AF768="","",$AU$13+$AU$4*AG768+$AU$5*AH768+$AU$6*AI768+$AU$7*AJ768+$AU$8*AK768+$AU$9*AL768+$AU$10*AM768+$AU$11*AN768+$AU$12*AO768)</f>
        <v/>
      </c>
      <c r="AY768" s="10">
        <f>IF(AND((ROW()-7)&gt;=$Q$5,(ROW()-6)&lt;=$Q$3),INDEX(LINEST(OFFSET(AF768,1-$Q$5,0,$Q$5,1),OFFSET(AG768,1-$Q$5,0,$Q$5,9),TRUE,TRUE),1,10)*$Q$4,"")</f>
        <v/>
      </c>
      <c r="AZ768" s="9">
        <f>IF(AND((ROW()-7)&gt;=$Q$5,(ROW()-6)&lt;=$Q$3),INDEX(LINEST(OFFSET(AF768,1-$Q$5,0,$Q$5,1),OFFSET(AG768,1-$Q$5,0,$Q$5,9),TRUE,TRUE),1,9),"")</f>
        <v/>
      </c>
      <c r="BA768" s="9">
        <f>IF(AND((ROW()-7)&gt;=$Q$5,(ROW()-6)&lt;=$Q$3),INDEX(LINEST(OFFSET(AF768,1-$Q$5,0,$Q$5,1),OFFSET(AG768,1-$Q$5,0,$Q$5,9),TRUE,TRUE),1,8),"")</f>
        <v/>
      </c>
      <c r="BB768" s="9">
        <f>IF(AND((ROW()-7)&gt;=$Q$5,(ROW()-6)&lt;=$Q$3),INDEX(LINEST(OFFSET(AF768,1-$Q$5,0,$Q$5,1),OFFSET(AG768,1-$Q$5,0,$Q$5,9),TRUE,TRUE),1,7),"")</f>
        <v/>
      </c>
      <c r="BC768" s="9">
        <f>IF(AND((ROW()-7)&gt;=$Q$5,(ROW()-6)&lt;=$Q$3),INDEX(LINEST(OFFSET(AF768,1-$Q$5,0,$Q$5,1),OFFSET(AG768,1-$Q$5,0,$Q$5,9),TRUE,TRUE),1,6),"")</f>
        <v/>
      </c>
      <c r="BD768" s="9">
        <f>IF(AND((ROW()-7)&gt;=$Q$5,(ROW()-6)&lt;=$Q$3),INDEX(LINEST(OFFSET(AF768,1-$Q$5,0,$Q$5,1),OFFSET(AG768,1-$Q$5,0,$Q$5,9),TRUE,TRUE),1,5),"")</f>
        <v/>
      </c>
      <c r="BE768" s="9">
        <f>IF(AND((ROW()-7)&gt;=$Q$5,(ROW()-6)&lt;=$Q$3),INDEX(LINEST(OFFSET(AF768,1-$Q$5,0,$Q$5,1),OFFSET(AG768,1-$Q$5,0,$Q$5,9),TRUE,TRUE),1,4),"")</f>
        <v/>
      </c>
      <c r="BF768" s="9">
        <f>IF(AND((ROW()-7)&gt;=$Q$5,(ROW()-6)&lt;=$Q$3),INDEX(LINEST(OFFSET(AF768,1-$Q$5,0,$Q$5,1),OFFSET(AG768,1-$Q$5,0,$Q$5,9),TRUE,TRUE),1,3),"")</f>
        <v/>
      </c>
      <c r="BG768" s="9">
        <f>IF(AND((ROW()-7)&gt;=$Q$5,(ROW()-6)&lt;=$Q$3),INDEX(LINEST(OFFSET(AF768,1-$Q$5,0,$Q$5,1),OFFSET(AG768,1-$Q$5,0,$Q$5,9),TRUE,TRUE),1,2),"")</f>
        <v/>
      </c>
      <c r="BH768" s="9">
        <f>IF(AND((ROW()-7)&gt;=$Q$5,(ROW()-6)&lt;=$Q$3),INDEX(LINEST(OFFSET(AF768,1-$Q$5,0,$Q$5,1),OFFSET(AG768,1-$Q$5,0,$Q$5,9),TRUE,TRUE),1,1),"")</f>
        <v/>
      </c>
      <c r="BI768" s="10">
        <f>IF(AND((ROW()-7)&gt;=$Q$5,(ROW()-6)&lt;=$Q$3),INDEX(LINEST(OFFSET(AF768,1-$Q$5,0,$Q$5,1),OFFSET(AG768,1-$Q$5,0,$Q$5,9),TRUE,TRUE),3,1),"")</f>
        <v/>
      </c>
      <c r="BL768" s="9">
        <f>IF(AND((ROW()-6)&lt;=$Q$3,ISNUMBER(AY767)),AY767/$Q$4+AZ767*AG768+BA767*AH768+BB767*AI768+BC767*AJ768+BD767*AK768+BE767*AL768+BF767*AM768+BG767*AN768+BH767*AO768,"")</f>
        <v/>
      </c>
      <c r="BM768">
        <f>IF(ISNUMBER(BL768),AVERAGE(OFFSET(AF767,1-$Q$5,0,$Q$5,1)),"")</f>
        <v/>
      </c>
      <c r="BN768">
        <f>IF(ISNUMBER(BL768),(AF768-BL768)^2,"")</f>
        <v/>
      </c>
      <c r="BO768">
        <f>IF(ISNUMBER(BL768),AF768^2,"")</f>
        <v/>
      </c>
      <c r="BP768">
        <f>IF(ISNUMBER(BL768),(AF768-BM768)^2,"")</f>
        <v/>
      </c>
    </row>
    <row r="769">
      <c r="O769">
        <f>IF($R769="","",IF($Q$1="Weekly",INT(($R769-2)/7),IF($Q$1="Quarterly",YEAR($R769)*4+ROUNDUP(MONTH($R769)/3),YEAR($R769)*12+MONTH($R769))))</f>
        <v/>
      </c>
      <c r="P769">
        <f>IF($R769="","",IF($R770="",1,IF($O769&lt;&gt;$O770,1,0)))</f>
        <v/>
      </c>
      <c r="Q769">
        <f>IF($P769=1,SUM($P$7:$P769),"")</f>
        <v/>
      </c>
      <c r="R769">
        <f>IF($A769="","",IF(ISNUMBER($A769),$A769,IFERROR(DATEVALUE($A769),NA())))</f>
        <v/>
      </c>
      <c r="S769" s="7">
        <f>IFERROR(INDEX($R$7:$R$60000,MATCH(ROW()-6,$Q$7:$Q$60000,0)),"")</f>
        <v/>
      </c>
      <c r="T769">
        <f>IFERROR(INDEX($B$7:$B$60000,MATCH(ROW()-6,$Q$7:$Q$60000,0))*1,"")</f>
        <v/>
      </c>
      <c r="U769">
        <f>IFERROR(INDEX($C$7:$C$60000,MATCH(ROW()-6,$Q$7:$Q$60000,0))*1,"")</f>
        <v/>
      </c>
      <c r="V769">
        <f>IFERROR(INDEX($D$7:$D$60000,MATCH(ROW()-6,$Q$7:$Q$60000,0))*1,"")</f>
        <v/>
      </c>
      <c r="W769">
        <f>IFERROR(INDEX($E$7:$E$60000,MATCH(ROW()-6,$Q$7:$Q$60000,0))*1,"")</f>
        <v/>
      </c>
      <c r="X769">
        <f>IFERROR(INDEX($F$7:$F$60000,MATCH(ROW()-6,$Q$7:$Q$60000,0))*1,"")</f>
        <v/>
      </c>
      <c r="Y769">
        <f>IFERROR(INDEX($G$7:$G$60000,MATCH(ROW()-6,$Q$7:$Q$60000,0))*1,"")</f>
        <v/>
      </c>
      <c r="Z769">
        <f>IFERROR(INDEX($H$7:$H$60000,MATCH(ROW()-6,$Q$7:$Q$60000,0))*1,"")</f>
        <v/>
      </c>
      <c r="AA769">
        <f>IFERROR(INDEX($I$7:$I$60000,MATCH(ROW()-6,$Q$7:$Q$60000,0))*1,"")</f>
        <v/>
      </c>
      <c r="AB769">
        <f>IFERROR(INDEX($J$7:$J$60000,MATCH(ROW()-6,$Q$7:$Q$60000,0))*1,"")</f>
        <v/>
      </c>
      <c r="AC769">
        <f>IFERROR(INDEX($K$7:$K$60000,MATCH(ROW()-6,$Q$7:$Q$60000,0))*1,"")</f>
        <v/>
      </c>
      <c r="AF769" s="9">
        <f>IF(OR($S769="",$S768=""),"",IF($B$5="diff",($T769-$T768),LN($T769/$T768)))</f>
        <v/>
      </c>
      <c r="AG769" s="9">
        <f>IF(OR($S769="",$S768=""),"",IF($C$5="diff",(U769-U768),LN(U769/U768)))</f>
        <v/>
      </c>
      <c r="AH769" s="9">
        <f>IF(OR($S769="",$S768=""),"",IF($D$5="diff",(V769-V768),LN(V769/V768)))</f>
        <v/>
      </c>
      <c r="AI769" s="9">
        <f>IF(OR($S769="",$S768=""),"",IF($E$5="diff",(W769-W768),LN(W769/W768)))</f>
        <v/>
      </c>
      <c r="AJ769" s="9">
        <f>IF(OR($S769="",$S768=""),"",IF($F$5="diff",(X769-X768),LN(X769/X768)))</f>
        <v/>
      </c>
      <c r="AK769" s="9">
        <f>IF(OR($S769="",$S768=""),"",IF($G$5="diff",(Y769-Y768),LN(Y769/Y768)))</f>
        <v/>
      </c>
      <c r="AL769" s="9">
        <f>IF(OR($S769="",$S768=""),"",IF($H$5="diff",(Z769-Z768),LN(Z769/Z768)))</f>
        <v/>
      </c>
      <c r="AM769" s="9">
        <f>IF(OR($S769="",$S768=""),"",IF($I$5="diff",(AA769-AA768),LN(AA769/AA768)))</f>
        <v/>
      </c>
      <c r="AN769" s="9">
        <f>IF(OR($S769="",$S768=""),"",IF($J$5="diff",(AB769-AB768),LN(AB769/AB768)))</f>
        <v/>
      </c>
      <c r="AO769" s="9">
        <f>IF(OR($S769="",$S768=""),"",IF($K$5="diff",(AC769-AC768),LN(AC769/AC768)))</f>
        <v/>
      </c>
      <c r="AR769" s="9">
        <f>IF($AF769="","",$AU$13+$AU$4*AG769+$AU$5*AH769+$AU$6*AI769+$AU$7*AJ769+$AU$8*AK769+$AU$9*AL769+$AU$10*AM769+$AU$11*AN769+$AU$12*AO769)</f>
        <v/>
      </c>
      <c r="AY769" s="10">
        <f>IF(AND((ROW()-7)&gt;=$Q$5,(ROW()-6)&lt;=$Q$3),INDEX(LINEST(OFFSET(AF769,1-$Q$5,0,$Q$5,1),OFFSET(AG769,1-$Q$5,0,$Q$5,9),TRUE,TRUE),1,10)*$Q$4,"")</f>
        <v/>
      </c>
      <c r="AZ769" s="9">
        <f>IF(AND((ROW()-7)&gt;=$Q$5,(ROW()-6)&lt;=$Q$3),INDEX(LINEST(OFFSET(AF769,1-$Q$5,0,$Q$5,1),OFFSET(AG769,1-$Q$5,0,$Q$5,9),TRUE,TRUE),1,9),"")</f>
        <v/>
      </c>
      <c r="BA769" s="9">
        <f>IF(AND((ROW()-7)&gt;=$Q$5,(ROW()-6)&lt;=$Q$3),INDEX(LINEST(OFFSET(AF769,1-$Q$5,0,$Q$5,1),OFFSET(AG769,1-$Q$5,0,$Q$5,9),TRUE,TRUE),1,8),"")</f>
        <v/>
      </c>
      <c r="BB769" s="9">
        <f>IF(AND((ROW()-7)&gt;=$Q$5,(ROW()-6)&lt;=$Q$3),INDEX(LINEST(OFFSET(AF769,1-$Q$5,0,$Q$5,1),OFFSET(AG769,1-$Q$5,0,$Q$5,9),TRUE,TRUE),1,7),"")</f>
        <v/>
      </c>
      <c r="BC769" s="9">
        <f>IF(AND((ROW()-7)&gt;=$Q$5,(ROW()-6)&lt;=$Q$3),INDEX(LINEST(OFFSET(AF769,1-$Q$5,0,$Q$5,1),OFFSET(AG769,1-$Q$5,0,$Q$5,9),TRUE,TRUE),1,6),"")</f>
        <v/>
      </c>
      <c r="BD769" s="9">
        <f>IF(AND((ROW()-7)&gt;=$Q$5,(ROW()-6)&lt;=$Q$3),INDEX(LINEST(OFFSET(AF769,1-$Q$5,0,$Q$5,1),OFFSET(AG769,1-$Q$5,0,$Q$5,9),TRUE,TRUE),1,5),"")</f>
        <v/>
      </c>
      <c r="BE769" s="9">
        <f>IF(AND((ROW()-7)&gt;=$Q$5,(ROW()-6)&lt;=$Q$3),INDEX(LINEST(OFFSET(AF769,1-$Q$5,0,$Q$5,1),OFFSET(AG769,1-$Q$5,0,$Q$5,9),TRUE,TRUE),1,4),"")</f>
        <v/>
      </c>
      <c r="BF769" s="9">
        <f>IF(AND((ROW()-7)&gt;=$Q$5,(ROW()-6)&lt;=$Q$3),INDEX(LINEST(OFFSET(AF769,1-$Q$5,0,$Q$5,1),OFFSET(AG769,1-$Q$5,0,$Q$5,9),TRUE,TRUE),1,3),"")</f>
        <v/>
      </c>
      <c r="BG769" s="9">
        <f>IF(AND((ROW()-7)&gt;=$Q$5,(ROW()-6)&lt;=$Q$3),INDEX(LINEST(OFFSET(AF769,1-$Q$5,0,$Q$5,1),OFFSET(AG769,1-$Q$5,0,$Q$5,9),TRUE,TRUE),1,2),"")</f>
        <v/>
      </c>
      <c r="BH769" s="9">
        <f>IF(AND((ROW()-7)&gt;=$Q$5,(ROW()-6)&lt;=$Q$3),INDEX(LINEST(OFFSET(AF769,1-$Q$5,0,$Q$5,1),OFFSET(AG769,1-$Q$5,0,$Q$5,9),TRUE,TRUE),1,1),"")</f>
        <v/>
      </c>
      <c r="BI769" s="10">
        <f>IF(AND((ROW()-7)&gt;=$Q$5,(ROW()-6)&lt;=$Q$3),INDEX(LINEST(OFFSET(AF769,1-$Q$5,0,$Q$5,1),OFFSET(AG769,1-$Q$5,0,$Q$5,9),TRUE,TRUE),3,1),"")</f>
        <v/>
      </c>
      <c r="BL769" s="9">
        <f>IF(AND((ROW()-6)&lt;=$Q$3,ISNUMBER(AY768)),AY768/$Q$4+AZ768*AG769+BA768*AH769+BB768*AI769+BC768*AJ769+BD768*AK769+BE768*AL769+BF768*AM769+BG768*AN769+BH768*AO769,"")</f>
        <v/>
      </c>
      <c r="BM769">
        <f>IF(ISNUMBER(BL769),AVERAGE(OFFSET(AF768,1-$Q$5,0,$Q$5,1)),"")</f>
        <v/>
      </c>
      <c r="BN769">
        <f>IF(ISNUMBER(BL769),(AF769-BL769)^2,"")</f>
        <v/>
      </c>
      <c r="BO769">
        <f>IF(ISNUMBER(BL769),AF769^2,"")</f>
        <v/>
      </c>
      <c r="BP769">
        <f>IF(ISNUMBER(BL769),(AF769-BM769)^2,"")</f>
        <v/>
      </c>
    </row>
    <row r="770">
      <c r="O770">
        <f>IF($R770="","",IF($Q$1="Weekly",INT(($R770-2)/7),IF($Q$1="Quarterly",YEAR($R770)*4+ROUNDUP(MONTH($R770)/3),YEAR($R770)*12+MONTH($R770))))</f>
        <v/>
      </c>
      <c r="P770">
        <f>IF($R770="","",IF($R771="",1,IF($O770&lt;&gt;$O771,1,0)))</f>
        <v/>
      </c>
      <c r="Q770">
        <f>IF($P770=1,SUM($P$7:$P770),"")</f>
        <v/>
      </c>
      <c r="R770">
        <f>IF($A770="","",IF(ISNUMBER($A770),$A770,IFERROR(DATEVALUE($A770),NA())))</f>
        <v/>
      </c>
      <c r="S770" s="7">
        <f>IFERROR(INDEX($R$7:$R$60000,MATCH(ROW()-6,$Q$7:$Q$60000,0)),"")</f>
        <v/>
      </c>
      <c r="T770">
        <f>IFERROR(INDEX($B$7:$B$60000,MATCH(ROW()-6,$Q$7:$Q$60000,0))*1,"")</f>
        <v/>
      </c>
      <c r="U770">
        <f>IFERROR(INDEX($C$7:$C$60000,MATCH(ROW()-6,$Q$7:$Q$60000,0))*1,"")</f>
        <v/>
      </c>
      <c r="V770">
        <f>IFERROR(INDEX($D$7:$D$60000,MATCH(ROW()-6,$Q$7:$Q$60000,0))*1,"")</f>
        <v/>
      </c>
      <c r="W770">
        <f>IFERROR(INDEX($E$7:$E$60000,MATCH(ROW()-6,$Q$7:$Q$60000,0))*1,"")</f>
        <v/>
      </c>
      <c r="X770">
        <f>IFERROR(INDEX($F$7:$F$60000,MATCH(ROW()-6,$Q$7:$Q$60000,0))*1,"")</f>
        <v/>
      </c>
      <c r="Y770">
        <f>IFERROR(INDEX($G$7:$G$60000,MATCH(ROW()-6,$Q$7:$Q$60000,0))*1,"")</f>
        <v/>
      </c>
      <c r="Z770">
        <f>IFERROR(INDEX($H$7:$H$60000,MATCH(ROW()-6,$Q$7:$Q$60000,0))*1,"")</f>
        <v/>
      </c>
      <c r="AA770">
        <f>IFERROR(INDEX($I$7:$I$60000,MATCH(ROW()-6,$Q$7:$Q$60000,0))*1,"")</f>
        <v/>
      </c>
      <c r="AB770">
        <f>IFERROR(INDEX($J$7:$J$60000,MATCH(ROW()-6,$Q$7:$Q$60000,0))*1,"")</f>
        <v/>
      </c>
      <c r="AC770">
        <f>IFERROR(INDEX($K$7:$K$60000,MATCH(ROW()-6,$Q$7:$Q$60000,0))*1,"")</f>
        <v/>
      </c>
      <c r="AF770" s="9">
        <f>IF(OR($S770="",$S769=""),"",IF($B$5="diff",($T770-$T769),LN($T770/$T769)))</f>
        <v/>
      </c>
      <c r="AG770" s="9">
        <f>IF(OR($S770="",$S769=""),"",IF($C$5="diff",(U770-U769),LN(U770/U769)))</f>
        <v/>
      </c>
      <c r="AH770" s="9">
        <f>IF(OR($S770="",$S769=""),"",IF($D$5="diff",(V770-V769),LN(V770/V769)))</f>
        <v/>
      </c>
      <c r="AI770" s="9">
        <f>IF(OR($S770="",$S769=""),"",IF($E$5="diff",(W770-W769),LN(W770/W769)))</f>
        <v/>
      </c>
      <c r="AJ770" s="9">
        <f>IF(OR($S770="",$S769=""),"",IF($F$5="diff",(X770-X769),LN(X770/X769)))</f>
        <v/>
      </c>
      <c r="AK770" s="9">
        <f>IF(OR($S770="",$S769=""),"",IF($G$5="diff",(Y770-Y769),LN(Y770/Y769)))</f>
        <v/>
      </c>
      <c r="AL770" s="9">
        <f>IF(OR($S770="",$S769=""),"",IF($H$5="diff",(Z770-Z769),LN(Z770/Z769)))</f>
        <v/>
      </c>
      <c r="AM770" s="9">
        <f>IF(OR($S770="",$S769=""),"",IF($I$5="diff",(AA770-AA769),LN(AA770/AA769)))</f>
        <v/>
      </c>
      <c r="AN770" s="9">
        <f>IF(OR($S770="",$S769=""),"",IF($J$5="diff",(AB770-AB769),LN(AB770/AB769)))</f>
        <v/>
      </c>
      <c r="AO770" s="9">
        <f>IF(OR($S770="",$S769=""),"",IF($K$5="diff",(AC770-AC769),LN(AC770/AC769)))</f>
        <v/>
      </c>
      <c r="AR770" s="9">
        <f>IF($AF770="","",$AU$13+$AU$4*AG770+$AU$5*AH770+$AU$6*AI770+$AU$7*AJ770+$AU$8*AK770+$AU$9*AL770+$AU$10*AM770+$AU$11*AN770+$AU$12*AO770)</f>
        <v/>
      </c>
      <c r="AY770" s="10">
        <f>IF(AND((ROW()-7)&gt;=$Q$5,(ROW()-6)&lt;=$Q$3),INDEX(LINEST(OFFSET(AF770,1-$Q$5,0,$Q$5,1),OFFSET(AG770,1-$Q$5,0,$Q$5,9),TRUE,TRUE),1,10)*$Q$4,"")</f>
        <v/>
      </c>
      <c r="AZ770" s="9">
        <f>IF(AND((ROW()-7)&gt;=$Q$5,(ROW()-6)&lt;=$Q$3),INDEX(LINEST(OFFSET(AF770,1-$Q$5,0,$Q$5,1),OFFSET(AG770,1-$Q$5,0,$Q$5,9),TRUE,TRUE),1,9),"")</f>
        <v/>
      </c>
      <c r="BA770" s="9">
        <f>IF(AND((ROW()-7)&gt;=$Q$5,(ROW()-6)&lt;=$Q$3),INDEX(LINEST(OFFSET(AF770,1-$Q$5,0,$Q$5,1),OFFSET(AG770,1-$Q$5,0,$Q$5,9),TRUE,TRUE),1,8),"")</f>
        <v/>
      </c>
      <c r="BB770" s="9">
        <f>IF(AND((ROW()-7)&gt;=$Q$5,(ROW()-6)&lt;=$Q$3),INDEX(LINEST(OFFSET(AF770,1-$Q$5,0,$Q$5,1),OFFSET(AG770,1-$Q$5,0,$Q$5,9),TRUE,TRUE),1,7),"")</f>
        <v/>
      </c>
      <c r="BC770" s="9">
        <f>IF(AND((ROW()-7)&gt;=$Q$5,(ROW()-6)&lt;=$Q$3),INDEX(LINEST(OFFSET(AF770,1-$Q$5,0,$Q$5,1),OFFSET(AG770,1-$Q$5,0,$Q$5,9),TRUE,TRUE),1,6),"")</f>
        <v/>
      </c>
      <c r="BD770" s="9">
        <f>IF(AND((ROW()-7)&gt;=$Q$5,(ROW()-6)&lt;=$Q$3),INDEX(LINEST(OFFSET(AF770,1-$Q$5,0,$Q$5,1),OFFSET(AG770,1-$Q$5,0,$Q$5,9),TRUE,TRUE),1,5),"")</f>
        <v/>
      </c>
      <c r="BE770" s="9">
        <f>IF(AND((ROW()-7)&gt;=$Q$5,(ROW()-6)&lt;=$Q$3),INDEX(LINEST(OFFSET(AF770,1-$Q$5,0,$Q$5,1),OFFSET(AG770,1-$Q$5,0,$Q$5,9),TRUE,TRUE),1,4),"")</f>
        <v/>
      </c>
      <c r="BF770" s="9">
        <f>IF(AND((ROW()-7)&gt;=$Q$5,(ROW()-6)&lt;=$Q$3),INDEX(LINEST(OFFSET(AF770,1-$Q$5,0,$Q$5,1),OFFSET(AG770,1-$Q$5,0,$Q$5,9),TRUE,TRUE),1,3),"")</f>
        <v/>
      </c>
      <c r="BG770" s="9">
        <f>IF(AND((ROW()-7)&gt;=$Q$5,(ROW()-6)&lt;=$Q$3),INDEX(LINEST(OFFSET(AF770,1-$Q$5,0,$Q$5,1),OFFSET(AG770,1-$Q$5,0,$Q$5,9),TRUE,TRUE),1,2),"")</f>
        <v/>
      </c>
      <c r="BH770" s="9">
        <f>IF(AND((ROW()-7)&gt;=$Q$5,(ROW()-6)&lt;=$Q$3),INDEX(LINEST(OFFSET(AF770,1-$Q$5,0,$Q$5,1),OFFSET(AG770,1-$Q$5,0,$Q$5,9),TRUE,TRUE),1,1),"")</f>
        <v/>
      </c>
      <c r="BI770" s="10">
        <f>IF(AND((ROW()-7)&gt;=$Q$5,(ROW()-6)&lt;=$Q$3),INDEX(LINEST(OFFSET(AF770,1-$Q$5,0,$Q$5,1),OFFSET(AG770,1-$Q$5,0,$Q$5,9),TRUE,TRUE),3,1),"")</f>
        <v/>
      </c>
      <c r="BL770" s="9">
        <f>IF(AND((ROW()-6)&lt;=$Q$3,ISNUMBER(AY769)),AY769/$Q$4+AZ769*AG770+BA769*AH770+BB769*AI770+BC769*AJ770+BD769*AK770+BE769*AL770+BF769*AM770+BG769*AN770+BH769*AO770,"")</f>
        <v/>
      </c>
      <c r="BM770">
        <f>IF(ISNUMBER(BL770),AVERAGE(OFFSET(AF769,1-$Q$5,0,$Q$5,1)),"")</f>
        <v/>
      </c>
      <c r="BN770">
        <f>IF(ISNUMBER(BL770),(AF770-BL770)^2,"")</f>
        <v/>
      </c>
      <c r="BO770">
        <f>IF(ISNUMBER(BL770),AF770^2,"")</f>
        <v/>
      </c>
      <c r="BP770">
        <f>IF(ISNUMBER(BL770),(AF770-BM770)^2,"")</f>
        <v/>
      </c>
    </row>
    <row r="771">
      <c r="O771">
        <f>IF($R771="","",IF($Q$1="Weekly",INT(($R771-2)/7),IF($Q$1="Quarterly",YEAR($R771)*4+ROUNDUP(MONTH($R771)/3),YEAR($R771)*12+MONTH($R771))))</f>
        <v/>
      </c>
      <c r="P771">
        <f>IF($R771="","",IF($R772="",1,IF($O771&lt;&gt;$O772,1,0)))</f>
        <v/>
      </c>
      <c r="Q771">
        <f>IF($P771=1,SUM($P$7:$P771),"")</f>
        <v/>
      </c>
      <c r="R771">
        <f>IF($A771="","",IF(ISNUMBER($A771),$A771,IFERROR(DATEVALUE($A771),NA())))</f>
        <v/>
      </c>
      <c r="S771" s="7">
        <f>IFERROR(INDEX($R$7:$R$60000,MATCH(ROW()-6,$Q$7:$Q$60000,0)),"")</f>
        <v/>
      </c>
      <c r="T771">
        <f>IFERROR(INDEX($B$7:$B$60000,MATCH(ROW()-6,$Q$7:$Q$60000,0))*1,"")</f>
        <v/>
      </c>
      <c r="U771">
        <f>IFERROR(INDEX($C$7:$C$60000,MATCH(ROW()-6,$Q$7:$Q$60000,0))*1,"")</f>
        <v/>
      </c>
      <c r="V771">
        <f>IFERROR(INDEX($D$7:$D$60000,MATCH(ROW()-6,$Q$7:$Q$60000,0))*1,"")</f>
        <v/>
      </c>
      <c r="W771">
        <f>IFERROR(INDEX($E$7:$E$60000,MATCH(ROW()-6,$Q$7:$Q$60000,0))*1,"")</f>
        <v/>
      </c>
      <c r="X771">
        <f>IFERROR(INDEX($F$7:$F$60000,MATCH(ROW()-6,$Q$7:$Q$60000,0))*1,"")</f>
        <v/>
      </c>
      <c r="Y771">
        <f>IFERROR(INDEX($G$7:$G$60000,MATCH(ROW()-6,$Q$7:$Q$60000,0))*1,"")</f>
        <v/>
      </c>
      <c r="Z771">
        <f>IFERROR(INDEX($H$7:$H$60000,MATCH(ROW()-6,$Q$7:$Q$60000,0))*1,"")</f>
        <v/>
      </c>
      <c r="AA771">
        <f>IFERROR(INDEX($I$7:$I$60000,MATCH(ROW()-6,$Q$7:$Q$60000,0))*1,"")</f>
        <v/>
      </c>
      <c r="AB771">
        <f>IFERROR(INDEX($J$7:$J$60000,MATCH(ROW()-6,$Q$7:$Q$60000,0))*1,"")</f>
        <v/>
      </c>
      <c r="AC771">
        <f>IFERROR(INDEX($K$7:$K$60000,MATCH(ROW()-6,$Q$7:$Q$60000,0))*1,"")</f>
        <v/>
      </c>
      <c r="AF771" s="9">
        <f>IF(OR($S771="",$S770=""),"",IF($B$5="diff",($T771-$T770),LN($T771/$T770)))</f>
        <v/>
      </c>
      <c r="AG771" s="9">
        <f>IF(OR($S771="",$S770=""),"",IF($C$5="diff",(U771-U770),LN(U771/U770)))</f>
        <v/>
      </c>
      <c r="AH771" s="9">
        <f>IF(OR($S771="",$S770=""),"",IF($D$5="diff",(V771-V770),LN(V771/V770)))</f>
        <v/>
      </c>
      <c r="AI771" s="9">
        <f>IF(OR($S771="",$S770=""),"",IF($E$5="diff",(W771-W770),LN(W771/W770)))</f>
        <v/>
      </c>
      <c r="AJ771" s="9">
        <f>IF(OR($S771="",$S770=""),"",IF($F$5="diff",(X771-X770),LN(X771/X770)))</f>
        <v/>
      </c>
      <c r="AK771" s="9">
        <f>IF(OR($S771="",$S770=""),"",IF($G$5="diff",(Y771-Y770),LN(Y771/Y770)))</f>
        <v/>
      </c>
      <c r="AL771" s="9">
        <f>IF(OR($S771="",$S770=""),"",IF($H$5="diff",(Z771-Z770),LN(Z771/Z770)))</f>
        <v/>
      </c>
      <c r="AM771" s="9">
        <f>IF(OR($S771="",$S770=""),"",IF($I$5="diff",(AA771-AA770),LN(AA771/AA770)))</f>
        <v/>
      </c>
      <c r="AN771" s="9">
        <f>IF(OR($S771="",$S770=""),"",IF($J$5="diff",(AB771-AB770),LN(AB771/AB770)))</f>
        <v/>
      </c>
      <c r="AO771" s="9">
        <f>IF(OR($S771="",$S770=""),"",IF($K$5="diff",(AC771-AC770),LN(AC771/AC770)))</f>
        <v/>
      </c>
      <c r="AR771" s="9">
        <f>IF($AF771="","",$AU$13+$AU$4*AG771+$AU$5*AH771+$AU$6*AI771+$AU$7*AJ771+$AU$8*AK771+$AU$9*AL771+$AU$10*AM771+$AU$11*AN771+$AU$12*AO771)</f>
        <v/>
      </c>
      <c r="AY771" s="10">
        <f>IF(AND((ROW()-7)&gt;=$Q$5,(ROW()-6)&lt;=$Q$3),INDEX(LINEST(OFFSET(AF771,1-$Q$5,0,$Q$5,1),OFFSET(AG771,1-$Q$5,0,$Q$5,9),TRUE,TRUE),1,10)*$Q$4,"")</f>
        <v/>
      </c>
      <c r="AZ771" s="9">
        <f>IF(AND((ROW()-7)&gt;=$Q$5,(ROW()-6)&lt;=$Q$3),INDEX(LINEST(OFFSET(AF771,1-$Q$5,0,$Q$5,1),OFFSET(AG771,1-$Q$5,0,$Q$5,9),TRUE,TRUE),1,9),"")</f>
        <v/>
      </c>
      <c r="BA771" s="9">
        <f>IF(AND((ROW()-7)&gt;=$Q$5,(ROW()-6)&lt;=$Q$3),INDEX(LINEST(OFFSET(AF771,1-$Q$5,0,$Q$5,1),OFFSET(AG771,1-$Q$5,0,$Q$5,9),TRUE,TRUE),1,8),"")</f>
        <v/>
      </c>
      <c r="BB771" s="9">
        <f>IF(AND((ROW()-7)&gt;=$Q$5,(ROW()-6)&lt;=$Q$3),INDEX(LINEST(OFFSET(AF771,1-$Q$5,0,$Q$5,1),OFFSET(AG771,1-$Q$5,0,$Q$5,9),TRUE,TRUE),1,7),"")</f>
        <v/>
      </c>
      <c r="BC771" s="9">
        <f>IF(AND((ROW()-7)&gt;=$Q$5,(ROW()-6)&lt;=$Q$3),INDEX(LINEST(OFFSET(AF771,1-$Q$5,0,$Q$5,1),OFFSET(AG771,1-$Q$5,0,$Q$5,9),TRUE,TRUE),1,6),"")</f>
        <v/>
      </c>
      <c r="BD771" s="9">
        <f>IF(AND((ROW()-7)&gt;=$Q$5,(ROW()-6)&lt;=$Q$3),INDEX(LINEST(OFFSET(AF771,1-$Q$5,0,$Q$5,1),OFFSET(AG771,1-$Q$5,0,$Q$5,9),TRUE,TRUE),1,5),"")</f>
        <v/>
      </c>
      <c r="BE771" s="9">
        <f>IF(AND((ROW()-7)&gt;=$Q$5,(ROW()-6)&lt;=$Q$3),INDEX(LINEST(OFFSET(AF771,1-$Q$5,0,$Q$5,1),OFFSET(AG771,1-$Q$5,0,$Q$5,9),TRUE,TRUE),1,4),"")</f>
        <v/>
      </c>
      <c r="BF771" s="9">
        <f>IF(AND((ROW()-7)&gt;=$Q$5,(ROW()-6)&lt;=$Q$3),INDEX(LINEST(OFFSET(AF771,1-$Q$5,0,$Q$5,1),OFFSET(AG771,1-$Q$5,0,$Q$5,9),TRUE,TRUE),1,3),"")</f>
        <v/>
      </c>
      <c r="BG771" s="9">
        <f>IF(AND((ROW()-7)&gt;=$Q$5,(ROW()-6)&lt;=$Q$3),INDEX(LINEST(OFFSET(AF771,1-$Q$5,0,$Q$5,1),OFFSET(AG771,1-$Q$5,0,$Q$5,9),TRUE,TRUE),1,2),"")</f>
        <v/>
      </c>
      <c r="BH771" s="9">
        <f>IF(AND((ROW()-7)&gt;=$Q$5,(ROW()-6)&lt;=$Q$3),INDEX(LINEST(OFFSET(AF771,1-$Q$5,0,$Q$5,1),OFFSET(AG771,1-$Q$5,0,$Q$5,9),TRUE,TRUE),1,1),"")</f>
        <v/>
      </c>
      <c r="BI771" s="10">
        <f>IF(AND((ROW()-7)&gt;=$Q$5,(ROW()-6)&lt;=$Q$3),INDEX(LINEST(OFFSET(AF771,1-$Q$5,0,$Q$5,1),OFFSET(AG771,1-$Q$5,0,$Q$5,9),TRUE,TRUE),3,1),"")</f>
        <v/>
      </c>
      <c r="BL771" s="9">
        <f>IF(AND((ROW()-6)&lt;=$Q$3,ISNUMBER(AY770)),AY770/$Q$4+AZ770*AG771+BA770*AH771+BB770*AI771+BC770*AJ771+BD770*AK771+BE770*AL771+BF770*AM771+BG770*AN771+BH770*AO771,"")</f>
        <v/>
      </c>
      <c r="BM771">
        <f>IF(ISNUMBER(BL771),AVERAGE(OFFSET(AF770,1-$Q$5,0,$Q$5,1)),"")</f>
        <v/>
      </c>
      <c r="BN771">
        <f>IF(ISNUMBER(BL771),(AF771-BL771)^2,"")</f>
        <v/>
      </c>
      <c r="BO771">
        <f>IF(ISNUMBER(BL771),AF771^2,"")</f>
        <v/>
      </c>
      <c r="BP771">
        <f>IF(ISNUMBER(BL771),(AF771-BM771)^2,"")</f>
        <v/>
      </c>
    </row>
    <row r="772">
      <c r="O772">
        <f>IF($R772="","",IF($Q$1="Weekly",INT(($R772-2)/7),IF($Q$1="Quarterly",YEAR($R772)*4+ROUNDUP(MONTH($R772)/3),YEAR($R772)*12+MONTH($R772))))</f>
        <v/>
      </c>
      <c r="P772">
        <f>IF($R772="","",IF($R773="",1,IF($O772&lt;&gt;$O773,1,0)))</f>
        <v/>
      </c>
      <c r="Q772">
        <f>IF($P772=1,SUM($P$7:$P772),"")</f>
        <v/>
      </c>
      <c r="R772">
        <f>IF($A772="","",IF(ISNUMBER($A772),$A772,IFERROR(DATEVALUE($A772),NA())))</f>
        <v/>
      </c>
      <c r="S772" s="7">
        <f>IFERROR(INDEX($R$7:$R$60000,MATCH(ROW()-6,$Q$7:$Q$60000,0)),"")</f>
        <v/>
      </c>
      <c r="T772">
        <f>IFERROR(INDEX($B$7:$B$60000,MATCH(ROW()-6,$Q$7:$Q$60000,0))*1,"")</f>
        <v/>
      </c>
      <c r="U772">
        <f>IFERROR(INDEX($C$7:$C$60000,MATCH(ROW()-6,$Q$7:$Q$60000,0))*1,"")</f>
        <v/>
      </c>
      <c r="V772">
        <f>IFERROR(INDEX($D$7:$D$60000,MATCH(ROW()-6,$Q$7:$Q$60000,0))*1,"")</f>
        <v/>
      </c>
      <c r="W772">
        <f>IFERROR(INDEX($E$7:$E$60000,MATCH(ROW()-6,$Q$7:$Q$60000,0))*1,"")</f>
        <v/>
      </c>
      <c r="X772">
        <f>IFERROR(INDEX($F$7:$F$60000,MATCH(ROW()-6,$Q$7:$Q$60000,0))*1,"")</f>
        <v/>
      </c>
      <c r="Y772">
        <f>IFERROR(INDEX($G$7:$G$60000,MATCH(ROW()-6,$Q$7:$Q$60000,0))*1,"")</f>
        <v/>
      </c>
      <c r="Z772">
        <f>IFERROR(INDEX($H$7:$H$60000,MATCH(ROW()-6,$Q$7:$Q$60000,0))*1,"")</f>
        <v/>
      </c>
      <c r="AA772">
        <f>IFERROR(INDEX($I$7:$I$60000,MATCH(ROW()-6,$Q$7:$Q$60000,0))*1,"")</f>
        <v/>
      </c>
      <c r="AB772">
        <f>IFERROR(INDEX($J$7:$J$60000,MATCH(ROW()-6,$Q$7:$Q$60000,0))*1,"")</f>
        <v/>
      </c>
      <c r="AC772">
        <f>IFERROR(INDEX($K$7:$K$60000,MATCH(ROW()-6,$Q$7:$Q$60000,0))*1,"")</f>
        <v/>
      </c>
      <c r="AF772" s="9">
        <f>IF(OR($S772="",$S771=""),"",IF($B$5="diff",($T772-$T771),LN($T772/$T771)))</f>
        <v/>
      </c>
      <c r="AG772" s="9">
        <f>IF(OR($S772="",$S771=""),"",IF($C$5="diff",(U772-U771),LN(U772/U771)))</f>
        <v/>
      </c>
      <c r="AH772" s="9">
        <f>IF(OR($S772="",$S771=""),"",IF($D$5="diff",(V772-V771),LN(V772/V771)))</f>
        <v/>
      </c>
      <c r="AI772" s="9">
        <f>IF(OR($S772="",$S771=""),"",IF($E$5="diff",(W772-W771),LN(W772/W771)))</f>
        <v/>
      </c>
      <c r="AJ772" s="9">
        <f>IF(OR($S772="",$S771=""),"",IF($F$5="diff",(X772-X771),LN(X772/X771)))</f>
        <v/>
      </c>
      <c r="AK772" s="9">
        <f>IF(OR($S772="",$S771=""),"",IF($G$5="diff",(Y772-Y771),LN(Y772/Y771)))</f>
        <v/>
      </c>
      <c r="AL772" s="9">
        <f>IF(OR($S772="",$S771=""),"",IF($H$5="diff",(Z772-Z771),LN(Z772/Z771)))</f>
        <v/>
      </c>
      <c r="AM772" s="9">
        <f>IF(OR($S772="",$S771=""),"",IF($I$5="diff",(AA772-AA771),LN(AA772/AA771)))</f>
        <v/>
      </c>
      <c r="AN772" s="9">
        <f>IF(OR($S772="",$S771=""),"",IF($J$5="diff",(AB772-AB771),LN(AB772/AB771)))</f>
        <v/>
      </c>
      <c r="AO772" s="9">
        <f>IF(OR($S772="",$S771=""),"",IF($K$5="diff",(AC772-AC771),LN(AC772/AC771)))</f>
        <v/>
      </c>
      <c r="AR772" s="9">
        <f>IF($AF772="","",$AU$13+$AU$4*AG772+$AU$5*AH772+$AU$6*AI772+$AU$7*AJ772+$AU$8*AK772+$AU$9*AL772+$AU$10*AM772+$AU$11*AN772+$AU$12*AO772)</f>
        <v/>
      </c>
      <c r="AY772" s="10">
        <f>IF(AND((ROW()-7)&gt;=$Q$5,(ROW()-6)&lt;=$Q$3),INDEX(LINEST(OFFSET(AF772,1-$Q$5,0,$Q$5,1),OFFSET(AG772,1-$Q$5,0,$Q$5,9),TRUE,TRUE),1,10)*$Q$4,"")</f>
        <v/>
      </c>
      <c r="AZ772" s="9">
        <f>IF(AND((ROW()-7)&gt;=$Q$5,(ROW()-6)&lt;=$Q$3),INDEX(LINEST(OFFSET(AF772,1-$Q$5,0,$Q$5,1),OFFSET(AG772,1-$Q$5,0,$Q$5,9),TRUE,TRUE),1,9),"")</f>
        <v/>
      </c>
      <c r="BA772" s="9">
        <f>IF(AND((ROW()-7)&gt;=$Q$5,(ROW()-6)&lt;=$Q$3),INDEX(LINEST(OFFSET(AF772,1-$Q$5,0,$Q$5,1),OFFSET(AG772,1-$Q$5,0,$Q$5,9),TRUE,TRUE),1,8),"")</f>
        <v/>
      </c>
      <c r="BB772" s="9">
        <f>IF(AND((ROW()-7)&gt;=$Q$5,(ROW()-6)&lt;=$Q$3),INDEX(LINEST(OFFSET(AF772,1-$Q$5,0,$Q$5,1),OFFSET(AG772,1-$Q$5,0,$Q$5,9),TRUE,TRUE),1,7),"")</f>
        <v/>
      </c>
      <c r="BC772" s="9">
        <f>IF(AND((ROW()-7)&gt;=$Q$5,(ROW()-6)&lt;=$Q$3),INDEX(LINEST(OFFSET(AF772,1-$Q$5,0,$Q$5,1),OFFSET(AG772,1-$Q$5,0,$Q$5,9),TRUE,TRUE),1,6),"")</f>
        <v/>
      </c>
      <c r="BD772" s="9">
        <f>IF(AND((ROW()-7)&gt;=$Q$5,(ROW()-6)&lt;=$Q$3),INDEX(LINEST(OFFSET(AF772,1-$Q$5,0,$Q$5,1),OFFSET(AG772,1-$Q$5,0,$Q$5,9),TRUE,TRUE),1,5),"")</f>
        <v/>
      </c>
      <c r="BE772" s="9">
        <f>IF(AND((ROW()-7)&gt;=$Q$5,(ROW()-6)&lt;=$Q$3),INDEX(LINEST(OFFSET(AF772,1-$Q$5,0,$Q$5,1),OFFSET(AG772,1-$Q$5,0,$Q$5,9),TRUE,TRUE),1,4),"")</f>
        <v/>
      </c>
      <c r="BF772" s="9">
        <f>IF(AND((ROW()-7)&gt;=$Q$5,(ROW()-6)&lt;=$Q$3),INDEX(LINEST(OFFSET(AF772,1-$Q$5,0,$Q$5,1),OFFSET(AG772,1-$Q$5,0,$Q$5,9),TRUE,TRUE),1,3),"")</f>
        <v/>
      </c>
      <c r="BG772" s="9">
        <f>IF(AND((ROW()-7)&gt;=$Q$5,(ROW()-6)&lt;=$Q$3),INDEX(LINEST(OFFSET(AF772,1-$Q$5,0,$Q$5,1),OFFSET(AG772,1-$Q$5,0,$Q$5,9),TRUE,TRUE),1,2),"")</f>
        <v/>
      </c>
      <c r="BH772" s="9">
        <f>IF(AND((ROW()-7)&gt;=$Q$5,(ROW()-6)&lt;=$Q$3),INDEX(LINEST(OFFSET(AF772,1-$Q$5,0,$Q$5,1),OFFSET(AG772,1-$Q$5,0,$Q$5,9),TRUE,TRUE),1,1),"")</f>
        <v/>
      </c>
      <c r="BI772" s="10">
        <f>IF(AND((ROW()-7)&gt;=$Q$5,(ROW()-6)&lt;=$Q$3),INDEX(LINEST(OFFSET(AF772,1-$Q$5,0,$Q$5,1),OFFSET(AG772,1-$Q$5,0,$Q$5,9),TRUE,TRUE),3,1),"")</f>
        <v/>
      </c>
      <c r="BL772" s="9">
        <f>IF(AND((ROW()-6)&lt;=$Q$3,ISNUMBER(AY771)),AY771/$Q$4+AZ771*AG772+BA771*AH772+BB771*AI772+BC771*AJ772+BD771*AK772+BE771*AL772+BF771*AM772+BG771*AN772+BH771*AO772,"")</f>
        <v/>
      </c>
      <c r="BM772">
        <f>IF(ISNUMBER(BL772),AVERAGE(OFFSET(AF771,1-$Q$5,0,$Q$5,1)),"")</f>
        <v/>
      </c>
      <c r="BN772">
        <f>IF(ISNUMBER(BL772),(AF772-BL772)^2,"")</f>
        <v/>
      </c>
      <c r="BO772">
        <f>IF(ISNUMBER(BL772),AF772^2,"")</f>
        <v/>
      </c>
      <c r="BP772">
        <f>IF(ISNUMBER(BL772),(AF772-BM772)^2,"")</f>
        <v/>
      </c>
    </row>
    <row r="773">
      <c r="O773">
        <f>IF($R773="","",IF($Q$1="Weekly",INT(($R773-2)/7),IF($Q$1="Quarterly",YEAR($R773)*4+ROUNDUP(MONTH($R773)/3),YEAR($R773)*12+MONTH($R773))))</f>
        <v/>
      </c>
      <c r="P773">
        <f>IF($R773="","",IF($R774="",1,IF($O773&lt;&gt;$O774,1,0)))</f>
        <v/>
      </c>
      <c r="Q773">
        <f>IF($P773=1,SUM($P$7:$P773),"")</f>
        <v/>
      </c>
      <c r="R773">
        <f>IF($A773="","",IF(ISNUMBER($A773),$A773,IFERROR(DATEVALUE($A773),NA())))</f>
        <v/>
      </c>
      <c r="S773" s="7">
        <f>IFERROR(INDEX($R$7:$R$60000,MATCH(ROW()-6,$Q$7:$Q$60000,0)),"")</f>
        <v/>
      </c>
      <c r="T773">
        <f>IFERROR(INDEX($B$7:$B$60000,MATCH(ROW()-6,$Q$7:$Q$60000,0))*1,"")</f>
        <v/>
      </c>
      <c r="U773">
        <f>IFERROR(INDEX($C$7:$C$60000,MATCH(ROW()-6,$Q$7:$Q$60000,0))*1,"")</f>
        <v/>
      </c>
      <c r="V773">
        <f>IFERROR(INDEX($D$7:$D$60000,MATCH(ROW()-6,$Q$7:$Q$60000,0))*1,"")</f>
        <v/>
      </c>
      <c r="W773">
        <f>IFERROR(INDEX($E$7:$E$60000,MATCH(ROW()-6,$Q$7:$Q$60000,0))*1,"")</f>
        <v/>
      </c>
      <c r="X773">
        <f>IFERROR(INDEX($F$7:$F$60000,MATCH(ROW()-6,$Q$7:$Q$60000,0))*1,"")</f>
        <v/>
      </c>
      <c r="Y773">
        <f>IFERROR(INDEX($G$7:$G$60000,MATCH(ROW()-6,$Q$7:$Q$60000,0))*1,"")</f>
        <v/>
      </c>
      <c r="Z773">
        <f>IFERROR(INDEX($H$7:$H$60000,MATCH(ROW()-6,$Q$7:$Q$60000,0))*1,"")</f>
        <v/>
      </c>
      <c r="AA773">
        <f>IFERROR(INDEX($I$7:$I$60000,MATCH(ROW()-6,$Q$7:$Q$60000,0))*1,"")</f>
        <v/>
      </c>
      <c r="AB773">
        <f>IFERROR(INDEX($J$7:$J$60000,MATCH(ROW()-6,$Q$7:$Q$60000,0))*1,"")</f>
        <v/>
      </c>
      <c r="AC773">
        <f>IFERROR(INDEX($K$7:$K$60000,MATCH(ROW()-6,$Q$7:$Q$60000,0))*1,"")</f>
        <v/>
      </c>
      <c r="AF773" s="9">
        <f>IF(OR($S773="",$S772=""),"",IF($B$5="diff",($T773-$T772),LN($T773/$T772)))</f>
        <v/>
      </c>
      <c r="AG773" s="9">
        <f>IF(OR($S773="",$S772=""),"",IF($C$5="diff",(U773-U772),LN(U773/U772)))</f>
        <v/>
      </c>
      <c r="AH773" s="9">
        <f>IF(OR($S773="",$S772=""),"",IF($D$5="diff",(V773-V772),LN(V773/V772)))</f>
        <v/>
      </c>
      <c r="AI773" s="9">
        <f>IF(OR($S773="",$S772=""),"",IF($E$5="diff",(W773-W772),LN(W773/W772)))</f>
        <v/>
      </c>
      <c r="AJ773" s="9">
        <f>IF(OR($S773="",$S772=""),"",IF($F$5="diff",(X773-X772),LN(X773/X772)))</f>
        <v/>
      </c>
      <c r="AK773" s="9">
        <f>IF(OR($S773="",$S772=""),"",IF($G$5="diff",(Y773-Y772),LN(Y773/Y772)))</f>
        <v/>
      </c>
      <c r="AL773" s="9">
        <f>IF(OR($S773="",$S772=""),"",IF($H$5="diff",(Z773-Z772),LN(Z773/Z772)))</f>
        <v/>
      </c>
      <c r="AM773" s="9">
        <f>IF(OR($S773="",$S772=""),"",IF($I$5="diff",(AA773-AA772),LN(AA773/AA772)))</f>
        <v/>
      </c>
      <c r="AN773" s="9">
        <f>IF(OR($S773="",$S772=""),"",IF($J$5="diff",(AB773-AB772),LN(AB773/AB772)))</f>
        <v/>
      </c>
      <c r="AO773" s="9">
        <f>IF(OR($S773="",$S772=""),"",IF($K$5="diff",(AC773-AC772),LN(AC773/AC772)))</f>
        <v/>
      </c>
      <c r="AR773" s="9">
        <f>IF($AF773="","",$AU$13+$AU$4*AG773+$AU$5*AH773+$AU$6*AI773+$AU$7*AJ773+$AU$8*AK773+$AU$9*AL773+$AU$10*AM773+$AU$11*AN773+$AU$12*AO773)</f>
        <v/>
      </c>
      <c r="AY773" s="10">
        <f>IF(AND((ROW()-7)&gt;=$Q$5,(ROW()-6)&lt;=$Q$3),INDEX(LINEST(OFFSET(AF773,1-$Q$5,0,$Q$5,1),OFFSET(AG773,1-$Q$5,0,$Q$5,9),TRUE,TRUE),1,10)*$Q$4,"")</f>
        <v/>
      </c>
      <c r="AZ773" s="9">
        <f>IF(AND((ROW()-7)&gt;=$Q$5,(ROW()-6)&lt;=$Q$3),INDEX(LINEST(OFFSET(AF773,1-$Q$5,0,$Q$5,1),OFFSET(AG773,1-$Q$5,0,$Q$5,9),TRUE,TRUE),1,9),"")</f>
        <v/>
      </c>
      <c r="BA773" s="9">
        <f>IF(AND((ROW()-7)&gt;=$Q$5,(ROW()-6)&lt;=$Q$3),INDEX(LINEST(OFFSET(AF773,1-$Q$5,0,$Q$5,1),OFFSET(AG773,1-$Q$5,0,$Q$5,9),TRUE,TRUE),1,8),"")</f>
        <v/>
      </c>
      <c r="BB773" s="9">
        <f>IF(AND((ROW()-7)&gt;=$Q$5,(ROW()-6)&lt;=$Q$3),INDEX(LINEST(OFFSET(AF773,1-$Q$5,0,$Q$5,1),OFFSET(AG773,1-$Q$5,0,$Q$5,9),TRUE,TRUE),1,7),"")</f>
        <v/>
      </c>
      <c r="BC773" s="9">
        <f>IF(AND((ROW()-7)&gt;=$Q$5,(ROW()-6)&lt;=$Q$3),INDEX(LINEST(OFFSET(AF773,1-$Q$5,0,$Q$5,1),OFFSET(AG773,1-$Q$5,0,$Q$5,9),TRUE,TRUE),1,6),"")</f>
        <v/>
      </c>
      <c r="BD773" s="9">
        <f>IF(AND((ROW()-7)&gt;=$Q$5,(ROW()-6)&lt;=$Q$3),INDEX(LINEST(OFFSET(AF773,1-$Q$5,0,$Q$5,1),OFFSET(AG773,1-$Q$5,0,$Q$5,9),TRUE,TRUE),1,5),"")</f>
        <v/>
      </c>
      <c r="BE773" s="9">
        <f>IF(AND((ROW()-7)&gt;=$Q$5,(ROW()-6)&lt;=$Q$3),INDEX(LINEST(OFFSET(AF773,1-$Q$5,0,$Q$5,1),OFFSET(AG773,1-$Q$5,0,$Q$5,9),TRUE,TRUE),1,4),"")</f>
        <v/>
      </c>
      <c r="BF773" s="9">
        <f>IF(AND((ROW()-7)&gt;=$Q$5,(ROW()-6)&lt;=$Q$3),INDEX(LINEST(OFFSET(AF773,1-$Q$5,0,$Q$5,1),OFFSET(AG773,1-$Q$5,0,$Q$5,9),TRUE,TRUE),1,3),"")</f>
        <v/>
      </c>
      <c r="BG773" s="9">
        <f>IF(AND((ROW()-7)&gt;=$Q$5,(ROW()-6)&lt;=$Q$3),INDEX(LINEST(OFFSET(AF773,1-$Q$5,0,$Q$5,1),OFFSET(AG773,1-$Q$5,0,$Q$5,9),TRUE,TRUE),1,2),"")</f>
        <v/>
      </c>
      <c r="BH773" s="9">
        <f>IF(AND((ROW()-7)&gt;=$Q$5,(ROW()-6)&lt;=$Q$3),INDEX(LINEST(OFFSET(AF773,1-$Q$5,0,$Q$5,1),OFFSET(AG773,1-$Q$5,0,$Q$5,9),TRUE,TRUE),1,1),"")</f>
        <v/>
      </c>
      <c r="BI773" s="10">
        <f>IF(AND((ROW()-7)&gt;=$Q$5,(ROW()-6)&lt;=$Q$3),INDEX(LINEST(OFFSET(AF773,1-$Q$5,0,$Q$5,1),OFFSET(AG773,1-$Q$5,0,$Q$5,9),TRUE,TRUE),3,1),"")</f>
        <v/>
      </c>
      <c r="BL773" s="9">
        <f>IF(AND((ROW()-6)&lt;=$Q$3,ISNUMBER(AY772)),AY772/$Q$4+AZ772*AG773+BA772*AH773+BB772*AI773+BC772*AJ773+BD772*AK773+BE772*AL773+BF772*AM773+BG772*AN773+BH772*AO773,"")</f>
        <v/>
      </c>
      <c r="BM773">
        <f>IF(ISNUMBER(BL773),AVERAGE(OFFSET(AF772,1-$Q$5,0,$Q$5,1)),"")</f>
        <v/>
      </c>
      <c r="BN773">
        <f>IF(ISNUMBER(BL773),(AF773-BL773)^2,"")</f>
        <v/>
      </c>
      <c r="BO773">
        <f>IF(ISNUMBER(BL773),AF773^2,"")</f>
        <v/>
      </c>
      <c r="BP773">
        <f>IF(ISNUMBER(BL773),(AF773-BM773)^2,"")</f>
        <v/>
      </c>
    </row>
    <row r="774">
      <c r="O774">
        <f>IF($R774="","",IF($Q$1="Weekly",INT(($R774-2)/7),IF($Q$1="Quarterly",YEAR($R774)*4+ROUNDUP(MONTH($R774)/3),YEAR($R774)*12+MONTH($R774))))</f>
        <v/>
      </c>
      <c r="P774">
        <f>IF($R774="","",IF($R775="",1,IF($O774&lt;&gt;$O775,1,0)))</f>
        <v/>
      </c>
      <c r="Q774">
        <f>IF($P774=1,SUM($P$7:$P774),"")</f>
        <v/>
      </c>
      <c r="R774">
        <f>IF($A774="","",IF(ISNUMBER($A774),$A774,IFERROR(DATEVALUE($A774),NA())))</f>
        <v/>
      </c>
      <c r="S774" s="7">
        <f>IFERROR(INDEX($R$7:$R$60000,MATCH(ROW()-6,$Q$7:$Q$60000,0)),"")</f>
        <v/>
      </c>
      <c r="T774">
        <f>IFERROR(INDEX($B$7:$B$60000,MATCH(ROW()-6,$Q$7:$Q$60000,0))*1,"")</f>
        <v/>
      </c>
      <c r="U774">
        <f>IFERROR(INDEX($C$7:$C$60000,MATCH(ROW()-6,$Q$7:$Q$60000,0))*1,"")</f>
        <v/>
      </c>
      <c r="V774">
        <f>IFERROR(INDEX($D$7:$D$60000,MATCH(ROW()-6,$Q$7:$Q$60000,0))*1,"")</f>
        <v/>
      </c>
      <c r="W774">
        <f>IFERROR(INDEX($E$7:$E$60000,MATCH(ROW()-6,$Q$7:$Q$60000,0))*1,"")</f>
        <v/>
      </c>
      <c r="X774">
        <f>IFERROR(INDEX($F$7:$F$60000,MATCH(ROW()-6,$Q$7:$Q$60000,0))*1,"")</f>
        <v/>
      </c>
      <c r="Y774">
        <f>IFERROR(INDEX($G$7:$G$60000,MATCH(ROW()-6,$Q$7:$Q$60000,0))*1,"")</f>
        <v/>
      </c>
      <c r="Z774">
        <f>IFERROR(INDEX($H$7:$H$60000,MATCH(ROW()-6,$Q$7:$Q$60000,0))*1,"")</f>
        <v/>
      </c>
      <c r="AA774">
        <f>IFERROR(INDEX($I$7:$I$60000,MATCH(ROW()-6,$Q$7:$Q$60000,0))*1,"")</f>
        <v/>
      </c>
      <c r="AB774">
        <f>IFERROR(INDEX($J$7:$J$60000,MATCH(ROW()-6,$Q$7:$Q$60000,0))*1,"")</f>
        <v/>
      </c>
      <c r="AC774">
        <f>IFERROR(INDEX($K$7:$K$60000,MATCH(ROW()-6,$Q$7:$Q$60000,0))*1,"")</f>
        <v/>
      </c>
      <c r="AF774" s="9">
        <f>IF(OR($S774="",$S773=""),"",IF($B$5="diff",($T774-$T773),LN($T774/$T773)))</f>
        <v/>
      </c>
      <c r="AG774" s="9">
        <f>IF(OR($S774="",$S773=""),"",IF($C$5="diff",(U774-U773),LN(U774/U773)))</f>
        <v/>
      </c>
      <c r="AH774" s="9">
        <f>IF(OR($S774="",$S773=""),"",IF($D$5="diff",(V774-V773),LN(V774/V773)))</f>
        <v/>
      </c>
      <c r="AI774" s="9">
        <f>IF(OR($S774="",$S773=""),"",IF($E$5="diff",(W774-W773),LN(W774/W773)))</f>
        <v/>
      </c>
      <c r="AJ774" s="9">
        <f>IF(OR($S774="",$S773=""),"",IF($F$5="diff",(X774-X773),LN(X774/X773)))</f>
        <v/>
      </c>
      <c r="AK774" s="9">
        <f>IF(OR($S774="",$S773=""),"",IF($G$5="diff",(Y774-Y773),LN(Y774/Y773)))</f>
        <v/>
      </c>
      <c r="AL774" s="9">
        <f>IF(OR($S774="",$S773=""),"",IF($H$5="diff",(Z774-Z773),LN(Z774/Z773)))</f>
        <v/>
      </c>
      <c r="AM774" s="9">
        <f>IF(OR($S774="",$S773=""),"",IF($I$5="diff",(AA774-AA773),LN(AA774/AA773)))</f>
        <v/>
      </c>
      <c r="AN774" s="9">
        <f>IF(OR($S774="",$S773=""),"",IF($J$5="diff",(AB774-AB773),LN(AB774/AB773)))</f>
        <v/>
      </c>
      <c r="AO774" s="9">
        <f>IF(OR($S774="",$S773=""),"",IF($K$5="diff",(AC774-AC773),LN(AC774/AC773)))</f>
        <v/>
      </c>
      <c r="AR774" s="9">
        <f>IF($AF774="","",$AU$13+$AU$4*AG774+$AU$5*AH774+$AU$6*AI774+$AU$7*AJ774+$AU$8*AK774+$AU$9*AL774+$AU$10*AM774+$AU$11*AN774+$AU$12*AO774)</f>
        <v/>
      </c>
      <c r="AY774" s="10">
        <f>IF(AND((ROW()-7)&gt;=$Q$5,(ROW()-6)&lt;=$Q$3),INDEX(LINEST(OFFSET(AF774,1-$Q$5,0,$Q$5,1),OFFSET(AG774,1-$Q$5,0,$Q$5,9),TRUE,TRUE),1,10)*$Q$4,"")</f>
        <v/>
      </c>
      <c r="AZ774" s="9">
        <f>IF(AND((ROW()-7)&gt;=$Q$5,(ROW()-6)&lt;=$Q$3),INDEX(LINEST(OFFSET(AF774,1-$Q$5,0,$Q$5,1),OFFSET(AG774,1-$Q$5,0,$Q$5,9),TRUE,TRUE),1,9),"")</f>
        <v/>
      </c>
      <c r="BA774" s="9">
        <f>IF(AND((ROW()-7)&gt;=$Q$5,(ROW()-6)&lt;=$Q$3),INDEX(LINEST(OFFSET(AF774,1-$Q$5,0,$Q$5,1),OFFSET(AG774,1-$Q$5,0,$Q$5,9),TRUE,TRUE),1,8),"")</f>
        <v/>
      </c>
      <c r="BB774" s="9">
        <f>IF(AND((ROW()-7)&gt;=$Q$5,(ROW()-6)&lt;=$Q$3),INDEX(LINEST(OFFSET(AF774,1-$Q$5,0,$Q$5,1),OFFSET(AG774,1-$Q$5,0,$Q$5,9),TRUE,TRUE),1,7),"")</f>
        <v/>
      </c>
      <c r="BC774" s="9">
        <f>IF(AND((ROW()-7)&gt;=$Q$5,(ROW()-6)&lt;=$Q$3),INDEX(LINEST(OFFSET(AF774,1-$Q$5,0,$Q$5,1),OFFSET(AG774,1-$Q$5,0,$Q$5,9),TRUE,TRUE),1,6),"")</f>
        <v/>
      </c>
      <c r="BD774" s="9">
        <f>IF(AND((ROW()-7)&gt;=$Q$5,(ROW()-6)&lt;=$Q$3),INDEX(LINEST(OFFSET(AF774,1-$Q$5,0,$Q$5,1),OFFSET(AG774,1-$Q$5,0,$Q$5,9),TRUE,TRUE),1,5),"")</f>
        <v/>
      </c>
      <c r="BE774" s="9">
        <f>IF(AND((ROW()-7)&gt;=$Q$5,(ROW()-6)&lt;=$Q$3),INDEX(LINEST(OFFSET(AF774,1-$Q$5,0,$Q$5,1),OFFSET(AG774,1-$Q$5,0,$Q$5,9),TRUE,TRUE),1,4),"")</f>
        <v/>
      </c>
      <c r="BF774" s="9">
        <f>IF(AND((ROW()-7)&gt;=$Q$5,(ROW()-6)&lt;=$Q$3),INDEX(LINEST(OFFSET(AF774,1-$Q$5,0,$Q$5,1),OFFSET(AG774,1-$Q$5,0,$Q$5,9),TRUE,TRUE),1,3),"")</f>
        <v/>
      </c>
      <c r="BG774" s="9">
        <f>IF(AND((ROW()-7)&gt;=$Q$5,(ROW()-6)&lt;=$Q$3),INDEX(LINEST(OFFSET(AF774,1-$Q$5,0,$Q$5,1),OFFSET(AG774,1-$Q$5,0,$Q$5,9),TRUE,TRUE),1,2),"")</f>
        <v/>
      </c>
      <c r="BH774" s="9">
        <f>IF(AND((ROW()-7)&gt;=$Q$5,(ROW()-6)&lt;=$Q$3),INDEX(LINEST(OFFSET(AF774,1-$Q$5,0,$Q$5,1),OFFSET(AG774,1-$Q$5,0,$Q$5,9),TRUE,TRUE),1,1),"")</f>
        <v/>
      </c>
      <c r="BI774" s="10">
        <f>IF(AND((ROW()-7)&gt;=$Q$5,(ROW()-6)&lt;=$Q$3),INDEX(LINEST(OFFSET(AF774,1-$Q$5,0,$Q$5,1),OFFSET(AG774,1-$Q$5,0,$Q$5,9),TRUE,TRUE),3,1),"")</f>
        <v/>
      </c>
      <c r="BL774" s="9">
        <f>IF(AND((ROW()-6)&lt;=$Q$3,ISNUMBER(AY773)),AY773/$Q$4+AZ773*AG774+BA773*AH774+BB773*AI774+BC773*AJ774+BD773*AK774+BE773*AL774+BF773*AM774+BG773*AN774+BH773*AO774,"")</f>
        <v/>
      </c>
      <c r="BM774">
        <f>IF(ISNUMBER(BL774),AVERAGE(OFFSET(AF773,1-$Q$5,0,$Q$5,1)),"")</f>
        <v/>
      </c>
      <c r="BN774">
        <f>IF(ISNUMBER(BL774),(AF774-BL774)^2,"")</f>
        <v/>
      </c>
      <c r="BO774">
        <f>IF(ISNUMBER(BL774),AF774^2,"")</f>
        <v/>
      </c>
      <c r="BP774">
        <f>IF(ISNUMBER(BL774),(AF774-BM774)^2,"")</f>
        <v/>
      </c>
    </row>
    <row r="775">
      <c r="O775">
        <f>IF($R775="","",IF($Q$1="Weekly",INT(($R775-2)/7),IF($Q$1="Quarterly",YEAR($R775)*4+ROUNDUP(MONTH($R775)/3),YEAR($R775)*12+MONTH($R775))))</f>
        <v/>
      </c>
      <c r="P775">
        <f>IF($R775="","",IF($R776="",1,IF($O775&lt;&gt;$O776,1,0)))</f>
        <v/>
      </c>
      <c r="Q775">
        <f>IF($P775=1,SUM($P$7:$P775),"")</f>
        <v/>
      </c>
      <c r="R775">
        <f>IF($A775="","",IF(ISNUMBER($A775),$A775,IFERROR(DATEVALUE($A775),NA())))</f>
        <v/>
      </c>
      <c r="S775" s="7">
        <f>IFERROR(INDEX($R$7:$R$60000,MATCH(ROW()-6,$Q$7:$Q$60000,0)),"")</f>
        <v/>
      </c>
      <c r="T775">
        <f>IFERROR(INDEX($B$7:$B$60000,MATCH(ROW()-6,$Q$7:$Q$60000,0))*1,"")</f>
        <v/>
      </c>
      <c r="U775">
        <f>IFERROR(INDEX($C$7:$C$60000,MATCH(ROW()-6,$Q$7:$Q$60000,0))*1,"")</f>
        <v/>
      </c>
      <c r="V775">
        <f>IFERROR(INDEX($D$7:$D$60000,MATCH(ROW()-6,$Q$7:$Q$60000,0))*1,"")</f>
        <v/>
      </c>
      <c r="W775">
        <f>IFERROR(INDEX($E$7:$E$60000,MATCH(ROW()-6,$Q$7:$Q$60000,0))*1,"")</f>
        <v/>
      </c>
      <c r="X775">
        <f>IFERROR(INDEX($F$7:$F$60000,MATCH(ROW()-6,$Q$7:$Q$60000,0))*1,"")</f>
        <v/>
      </c>
      <c r="Y775">
        <f>IFERROR(INDEX($G$7:$G$60000,MATCH(ROW()-6,$Q$7:$Q$60000,0))*1,"")</f>
        <v/>
      </c>
      <c r="Z775">
        <f>IFERROR(INDEX($H$7:$H$60000,MATCH(ROW()-6,$Q$7:$Q$60000,0))*1,"")</f>
        <v/>
      </c>
      <c r="AA775">
        <f>IFERROR(INDEX($I$7:$I$60000,MATCH(ROW()-6,$Q$7:$Q$60000,0))*1,"")</f>
        <v/>
      </c>
      <c r="AB775">
        <f>IFERROR(INDEX($J$7:$J$60000,MATCH(ROW()-6,$Q$7:$Q$60000,0))*1,"")</f>
        <v/>
      </c>
      <c r="AC775">
        <f>IFERROR(INDEX($K$7:$K$60000,MATCH(ROW()-6,$Q$7:$Q$60000,0))*1,"")</f>
        <v/>
      </c>
      <c r="AF775" s="9">
        <f>IF(OR($S775="",$S774=""),"",IF($B$5="diff",($T775-$T774),LN($T775/$T774)))</f>
        <v/>
      </c>
      <c r="AG775" s="9">
        <f>IF(OR($S775="",$S774=""),"",IF($C$5="diff",(U775-U774),LN(U775/U774)))</f>
        <v/>
      </c>
      <c r="AH775" s="9">
        <f>IF(OR($S775="",$S774=""),"",IF($D$5="diff",(V775-V774),LN(V775/V774)))</f>
        <v/>
      </c>
      <c r="AI775" s="9">
        <f>IF(OR($S775="",$S774=""),"",IF($E$5="diff",(W775-W774),LN(W775/W774)))</f>
        <v/>
      </c>
      <c r="AJ775" s="9">
        <f>IF(OR($S775="",$S774=""),"",IF($F$5="diff",(X775-X774),LN(X775/X774)))</f>
        <v/>
      </c>
      <c r="AK775" s="9">
        <f>IF(OR($S775="",$S774=""),"",IF($G$5="diff",(Y775-Y774),LN(Y775/Y774)))</f>
        <v/>
      </c>
      <c r="AL775" s="9">
        <f>IF(OR($S775="",$S774=""),"",IF($H$5="diff",(Z775-Z774),LN(Z775/Z774)))</f>
        <v/>
      </c>
      <c r="AM775" s="9">
        <f>IF(OR($S775="",$S774=""),"",IF($I$5="diff",(AA775-AA774),LN(AA775/AA774)))</f>
        <v/>
      </c>
      <c r="AN775" s="9">
        <f>IF(OR($S775="",$S774=""),"",IF($J$5="diff",(AB775-AB774),LN(AB775/AB774)))</f>
        <v/>
      </c>
      <c r="AO775" s="9">
        <f>IF(OR($S775="",$S774=""),"",IF($K$5="diff",(AC775-AC774),LN(AC775/AC774)))</f>
        <v/>
      </c>
      <c r="AR775" s="9">
        <f>IF($AF775="","",$AU$13+$AU$4*AG775+$AU$5*AH775+$AU$6*AI775+$AU$7*AJ775+$AU$8*AK775+$AU$9*AL775+$AU$10*AM775+$AU$11*AN775+$AU$12*AO775)</f>
        <v/>
      </c>
      <c r="AY775" s="10">
        <f>IF(AND((ROW()-7)&gt;=$Q$5,(ROW()-6)&lt;=$Q$3),INDEX(LINEST(OFFSET(AF775,1-$Q$5,0,$Q$5,1),OFFSET(AG775,1-$Q$5,0,$Q$5,9),TRUE,TRUE),1,10)*$Q$4,"")</f>
        <v/>
      </c>
      <c r="AZ775" s="9">
        <f>IF(AND((ROW()-7)&gt;=$Q$5,(ROW()-6)&lt;=$Q$3),INDEX(LINEST(OFFSET(AF775,1-$Q$5,0,$Q$5,1),OFFSET(AG775,1-$Q$5,0,$Q$5,9),TRUE,TRUE),1,9),"")</f>
        <v/>
      </c>
      <c r="BA775" s="9">
        <f>IF(AND((ROW()-7)&gt;=$Q$5,(ROW()-6)&lt;=$Q$3),INDEX(LINEST(OFFSET(AF775,1-$Q$5,0,$Q$5,1),OFFSET(AG775,1-$Q$5,0,$Q$5,9),TRUE,TRUE),1,8),"")</f>
        <v/>
      </c>
      <c r="BB775" s="9">
        <f>IF(AND((ROW()-7)&gt;=$Q$5,(ROW()-6)&lt;=$Q$3),INDEX(LINEST(OFFSET(AF775,1-$Q$5,0,$Q$5,1),OFFSET(AG775,1-$Q$5,0,$Q$5,9),TRUE,TRUE),1,7),"")</f>
        <v/>
      </c>
      <c r="BC775" s="9">
        <f>IF(AND((ROW()-7)&gt;=$Q$5,(ROW()-6)&lt;=$Q$3),INDEX(LINEST(OFFSET(AF775,1-$Q$5,0,$Q$5,1),OFFSET(AG775,1-$Q$5,0,$Q$5,9),TRUE,TRUE),1,6),"")</f>
        <v/>
      </c>
      <c r="BD775" s="9">
        <f>IF(AND((ROW()-7)&gt;=$Q$5,(ROW()-6)&lt;=$Q$3),INDEX(LINEST(OFFSET(AF775,1-$Q$5,0,$Q$5,1),OFFSET(AG775,1-$Q$5,0,$Q$5,9),TRUE,TRUE),1,5),"")</f>
        <v/>
      </c>
      <c r="BE775" s="9">
        <f>IF(AND((ROW()-7)&gt;=$Q$5,(ROW()-6)&lt;=$Q$3),INDEX(LINEST(OFFSET(AF775,1-$Q$5,0,$Q$5,1),OFFSET(AG775,1-$Q$5,0,$Q$5,9),TRUE,TRUE),1,4),"")</f>
        <v/>
      </c>
      <c r="BF775" s="9">
        <f>IF(AND((ROW()-7)&gt;=$Q$5,(ROW()-6)&lt;=$Q$3),INDEX(LINEST(OFFSET(AF775,1-$Q$5,0,$Q$5,1),OFFSET(AG775,1-$Q$5,0,$Q$5,9),TRUE,TRUE),1,3),"")</f>
        <v/>
      </c>
      <c r="BG775" s="9">
        <f>IF(AND((ROW()-7)&gt;=$Q$5,(ROW()-6)&lt;=$Q$3),INDEX(LINEST(OFFSET(AF775,1-$Q$5,0,$Q$5,1),OFFSET(AG775,1-$Q$5,0,$Q$5,9),TRUE,TRUE),1,2),"")</f>
        <v/>
      </c>
      <c r="BH775" s="9">
        <f>IF(AND((ROW()-7)&gt;=$Q$5,(ROW()-6)&lt;=$Q$3),INDEX(LINEST(OFFSET(AF775,1-$Q$5,0,$Q$5,1),OFFSET(AG775,1-$Q$5,0,$Q$5,9),TRUE,TRUE),1,1),"")</f>
        <v/>
      </c>
      <c r="BI775" s="10">
        <f>IF(AND((ROW()-7)&gt;=$Q$5,(ROW()-6)&lt;=$Q$3),INDEX(LINEST(OFFSET(AF775,1-$Q$5,0,$Q$5,1),OFFSET(AG775,1-$Q$5,0,$Q$5,9),TRUE,TRUE),3,1),"")</f>
        <v/>
      </c>
      <c r="BL775" s="9">
        <f>IF(AND((ROW()-6)&lt;=$Q$3,ISNUMBER(AY774)),AY774/$Q$4+AZ774*AG775+BA774*AH775+BB774*AI775+BC774*AJ775+BD774*AK775+BE774*AL775+BF774*AM775+BG774*AN775+BH774*AO775,"")</f>
        <v/>
      </c>
      <c r="BM775">
        <f>IF(ISNUMBER(BL775),AVERAGE(OFFSET(AF774,1-$Q$5,0,$Q$5,1)),"")</f>
        <v/>
      </c>
      <c r="BN775">
        <f>IF(ISNUMBER(BL775),(AF775-BL775)^2,"")</f>
        <v/>
      </c>
      <c r="BO775">
        <f>IF(ISNUMBER(BL775),AF775^2,"")</f>
        <v/>
      </c>
      <c r="BP775">
        <f>IF(ISNUMBER(BL775),(AF775-BM775)^2,"")</f>
        <v/>
      </c>
    </row>
    <row r="776">
      <c r="O776">
        <f>IF($R776="","",IF($Q$1="Weekly",INT(($R776-2)/7),IF($Q$1="Quarterly",YEAR($R776)*4+ROUNDUP(MONTH($R776)/3),YEAR($R776)*12+MONTH($R776))))</f>
        <v/>
      </c>
      <c r="P776">
        <f>IF($R776="","",IF($R777="",1,IF($O776&lt;&gt;$O777,1,0)))</f>
        <v/>
      </c>
      <c r="Q776">
        <f>IF($P776=1,SUM($P$7:$P776),"")</f>
        <v/>
      </c>
      <c r="R776">
        <f>IF($A776="","",IF(ISNUMBER($A776),$A776,IFERROR(DATEVALUE($A776),NA())))</f>
        <v/>
      </c>
      <c r="S776" s="7">
        <f>IFERROR(INDEX($R$7:$R$60000,MATCH(ROW()-6,$Q$7:$Q$60000,0)),"")</f>
        <v/>
      </c>
      <c r="T776">
        <f>IFERROR(INDEX($B$7:$B$60000,MATCH(ROW()-6,$Q$7:$Q$60000,0))*1,"")</f>
        <v/>
      </c>
      <c r="U776">
        <f>IFERROR(INDEX($C$7:$C$60000,MATCH(ROW()-6,$Q$7:$Q$60000,0))*1,"")</f>
        <v/>
      </c>
      <c r="V776">
        <f>IFERROR(INDEX($D$7:$D$60000,MATCH(ROW()-6,$Q$7:$Q$60000,0))*1,"")</f>
        <v/>
      </c>
      <c r="W776">
        <f>IFERROR(INDEX($E$7:$E$60000,MATCH(ROW()-6,$Q$7:$Q$60000,0))*1,"")</f>
        <v/>
      </c>
      <c r="X776">
        <f>IFERROR(INDEX($F$7:$F$60000,MATCH(ROW()-6,$Q$7:$Q$60000,0))*1,"")</f>
        <v/>
      </c>
      <c r="Y776">
        <f>IFERROR(INDEX($G$7:$G$60000,MATCH(ROW()-6,$Q$7:$Q$60000,0))*1,"")</f>
        <v/>
      </c>
      <c r="Z776">
        <f>IFERROR(INDEX($H$7:$H$60000,MATCH(ROW()-6,$Q$7:$Q$60000,0))*1,"")</f>
        <v/>
      </c>
      <c r="AA776">
        <f>IFERROR(INDEX($I$7:$I$60000,MATCH(ROW()-6,$Q$7:$Q$60000,0))*1,"")</f>
        <v/>
      </c>
      <c r="AB776">
        <f>IFERROR(INDEX($J$7:$J$60000,MATCH(ROW()-6,$Q$7:$Q$60000,0))*1,"")</f>
        <v/>
      </c>
      <c r="AC776">
        <f>IFERROR(INDEX($K$7:$K$60000,MATCH(ROW()-6,$Q$7:$Q$60000,0))*1,"")</f>
        <v/>
      </c>
      <c r="AF776" s="9">
        <f>IF(OR($S776="",$S775=""),"",IF($B$5="diff",($T776-$T775),LN($T776/$T775)))</f>
        <v/>
      </c>
      <c r="AG776" s="9">
        <f>IF(OR($S776="",$S775=""),"",IF($C$5="diff",(U776-U775),LN(U776/U775)))</f>
        <v/>
      </c>
      <c r="AH776" s="9">
        <f>IF(OR($S776="",$S775=""),"",IF($D$5="diff",(V776-V775),LN(V776/V775)))</f>
        <v/>
      </c>
      <c r="AI776" s="9">
        <f>IF(OR($S776="",$S775=""),"",IF($E$5="diff",(W776-W775),LN(W776/W775)))</f>
        <v/>
      </c>
      <c r="AJ776" s="9">
        <f>IF(OR($S776="",$S775=""),"",IF($F$5="diff",(X776-X775),LN(X776/X775)))</f>
        <v/>
      </c>
      <c r="AK776" s="9">
        <f>IF(OR($S776="",$S775=""),"",IF($G$5="diff",(Y776-Y775),LN(Y776/Y775)))</f>
        <v/>
      </c>
      <c r="AL776" s="9">
        <f>IF(OR($S776="",$S775=""),"",IF($H$5="diff",(Z776-Z775),LN(Z776/Z775)))</f>
        <v/>
      </c>
      <c r="AM776" s="9">
        <f>IF(OR($S776="",$S775=""),"",IF($I$5="diff",(AA776-AA775),LN(AA776/AA775)))</f>
        <v/>
      </c>
      <c r="AN776" s="9">
        <f>IF(OR($S776="",$S775=""),"",IF($J$5="diff",(AB776-AB775),LN(AB776/AB775)))</f>
        <v/>
      </c>
      <c r="AO776" s="9">
        <f>IF(OR($S776="",$S775=""),"",IF($K$5="diff",(AC776-AC775),LN(AC776/AC775)))</f>
        <v/>
      </c>
      <c r="AR776" s="9">
        <f>IF($AF776="","",$AU$13+$AU$4*AG776+$AU$5*AH776+$AU$6*AI776+$AU$7*AJ776+$AU$8*AK776+$AU$9*AL776+$AU$10*AM776+$AU$11*AN776+$AU$12*AO776)</f>
        <v/>
      </c>
      <c r="AY776" s="10">
        <f>IF(AND((ROW()-7)&gt;=$Q$5,(ROW()-6)&lt;=$Q$3),INDEX(LINEST(OFFSET(AF776,1-$Q$5,0,$Q$5,1),OFFSET(AG776,1-$Q$5,0,$Q$5,9),TRUE,TRUE),1,10)*$Q$4,"")</f>
        <v/>
      </c>
      <c r="AZ776" s="9">
        <f>IF(AND((ROW()-7)&gt;=$Q$5,(ROW()-6)&lt;=$Q$3),INDEX(LINEST(OFFSET(AF776,1-$Q$5,0,$Q$5,1),OFFSET(AG776,1-$Q$5,0,$Q$5,9),TRUE,TRUE),1,9),"")</f>
        <v/>
      </c>
      <c r="BA776" s="9">
        <f>IF(AND((ROW()-7)&gt;=$Q$5,(ROW()-6)&lt;=$Q$3),INDEX(LINEST(OFFSET(AF776,1-$Q$5,0,$Q$5,1),OFFSET(AG776,1-$Q$5,0,$Q$5,9),TRUE,TRUE),1,8),"")</f>
        <v/>
      </c>
      <c r="BB776" s="9">
        <f>IF(AND((ROW()-7)&gt;=$Q$5,(ROW()-6)&lt;=$Q$3),INDEX(LINEST(OFFSET(AF776,1-$Q$5,0,$Q$5,1),OFFSET(AG776,1-$Q$5,0,$Q$5,9),TRUE,TRUE),1,7),"")</f>
        <v/>
      </c>
      <c r="BC776" s="9">
        <f>IF(AND((ROW()-7)&gt;=$Q$5,(ROW()-6)&lt;=$Q$3),INDEX(LINEST(OFFSET(AF776,1-$Q$5,0,$Q$5,1),OFFSET(AG776,1-$Q$5,0,$Q$5,9),TRUE,TRUE),1,6),"")</f>
        <v/>
      </c>
      <c r="BD776" s="9">
        <f>IF(AND((ROW()-7)&gt;=$Q$5,(ROW()-6)&lt;=$Q$3),INDEX(LINEST(OFFSET(AF776,1-$Q$5,0,$Q$5,1),OFFSET(AG776,1-$Q$5,0,$Q$5,9),TRUE,TRUE),1,5),"")</f>
        <v/>
      </c>
      <c r="BE776" s="9">
        <f>IF(AND((ROW()-7)&gt;=$Q$5,(ROW()-6)&lt;=$Q$3),INDEX(LINEST(OFFSET(AF776,1-$Q$5,0,$Q$5,1),OFFSET(AG776,1-$Q$5,0,$Q$5,9),TRUE,TRUE),1,4),"")</f>
        <v/>
      </c>
      <c r="BF776" s="9">
        <f>IF(AND((ROW()-7)&gt;=$Q$5,(ROW()-6)&lt;=$Q$3),INDEX(LINEST(OFFSET(AF776,1-$Q$5,0,$Q$5,1),OFFSET(AG776,1-$Q$5,0,$Q$5,9),TRUE,TRUE),1,3),"")</f>
        <v/>
      </c>
      <c r="BG776" s="9">
        <f>IF(AND((ROW()-7)&gt;=$Q$5,(ROW()-6)&lt;=$Q$3),INDEX(LINEST(OFFSET(AF776,1-$Q$5,0,$Q$5,1),OFFSET(AG776,1-$Q$5,0,$Q$5,9),TRUE,TRUE),1,2),"")</f>
        <v/>
      </c>
      <c r="BH776" s="9">
        <f>IF(AND((ROW()-7)&gt;=$Q$5,(ROW()-6)&lt;=$Q$3),INDEX(LINEST(OFFSET(AF776,1-$Q$5,0,$Q$5,1),OFFSET(AG776,1-$Q$5,0,$Q$5,9),TRUE,TRUE),1,1),"")</f>
        <v/>
      </c>
      <c r="BI776" s="10">
        <f>IF(AND((ROW()-7)&gt;=$Q$5,(ROW()-6)&lt;=$Q$3),INDEX(LINEST(OFFSET(AF776,1-$Q$5,0,$Q$5,1),OFFSET(AG776,1-$Q$5,0,$Q$5,9),TRUE,TRUE),3,1),"")</f>
        <v/>
      </c>
      <c r="BL776" s="9">
        <f>IF(AND((ROW()-6)&lt;=$Q$3,ISNUMBER(AY775)),AY775/$Q$4+AZ775*AG776+BA775*AH776+BB775*AI776+BC775*AJ776+BD775*AK776+BE775*AL776+BF775*AM776+BG775*AN776+BH775*AO776,"")</f>
        <v/>
      </c>
      <c r="BM776">
        <f>IF(ISNUMBER(BL776),AVERAGE(OFFSET(AF775,1-$Q$5,0,$Q$5,1)),"")</f>
        <v/>
      </c>
      <c r="BN776">
        <f>IF(ISNUMBER(BL776),(AF776-BL776)^2,"")</f>
        <v/>
      </c>
      <c r="BO776">
        <f>IF(ISNUMBER(BL776),AF776^2,"")</f>
        <v/>
      </c>
      <c r="BP776">
        <f>IF(ISNUMBER(BL776),(AF776-BM776)^2,"")</f>
        <v/>
      </c>
    </row>
    <row r="777">
      <c r="O777">
        <f>IF($R777="","",IF($Q$1="Weekly",INT(($R777-2)/7),IF($Q$1="Quarterly",YEAR($R777)*4+ROUNDUP(MONTH($R777)/3),YEAR($R777)*12+MONTH($R777))))</f>
        <v/>
      </c>
      <c r="P777">
        <f>IF($R777="","",IF($R778="",1,IF($O777&lt;&gt;$O778,1,0)))</f>
        <v/>
      </c>
      <c r="Q777">
        <f>IF($P777=1,SUM($P$7:$P777),"")</f>
        <v/>
      </c>
      <c r="R777">
        <f>IF($A777="","",IF(ISNUMBER($A777),$A777,IFERROR(DATEVALUE($A777),NA())))</f>
        <v/>
      </c>
      <c r="S777" s="7">
        <f>IFERROR(INDEX($R$7:$R$60000,MATCH(ROW()-6,$Q$7:$Q$60000,0)),"")</f>
        <v/>
      </c>
      <c r="T777">
        <f>IFERROR(INDEX($B$7:$B$60000,MATCH(ROW()-6,$Q$7:$Q$60000,0))*1,"")</f>
        <v/>
      </c>
      <c r="U777">
        <f>IFERROR(INDEX($C$7:$C$60000,MATCH(ROW()-6,$Q$7:$Q$60000,0))*1,"")</f>
        <v/>
      </c>
      <c r="V777">
        <f>IFERROR(INDEX($D$7:$D$60000,MATCH(ROW()-6,$Q$7:$Q$60000,0))*1,"")</f>
        <v/>
      </c>
      <c r="W777">
        <f>IFERROR(INDEX($E$7:$E$60000,MATCH(ROW()-6,$Q$7:$Q$60000,0))*1,"")</f>
        <v/>
      </c>
      <c r="X777">
        <f>IFERROR(INDEX($F$7:$F$60000,MATCH(ROW()-6,$Q$7:$Q$60000,0))*1,"")</f>
        <v/>
      </c>
      <c r="Y777">
        <f>IFERROR(INDEX($G$7:$G$60000,MATCH(ROW()-6,$Q$7:$Q$60000,0))*1,"")</f>
        <v/>
      </c>
      <c r="Z777">
        <f>IFERROR(INDEX($H$7:$H$60000,MATCH(ROW()-6,$Q$7:$Q$60000,0))*1,"")</f>
        <v/>
      </c>
      <c r="AA777">
        <f>IFERROR(INDEX($I$7:$I$60000,MATCH(ROW()-6,$Q$7:$Q$60000,0))*1,"")</f>
        <v/>
      </c>
      <c r="AB777">
        <f>IFERROR(INDEX($J$7:$J$60000,MATCH(ROW()-6,$Q$7:$Q$60000,0))*1,"")</f>
        <v/>
      </c>
      <c r="AC777">
        <f>IFERROR(INDEX($K$7:$K$60000,MATCH(ROW()-6,$Q$7:$Q$60000,0))*1,"")</f>
        <v/>
      </c>
      <c r="AF777" s="9">
        <f>IF(OR($S777="",$S776=""),"",IF($B$5="diff",($T777-$T776),LN($T777/$T776)))</f>
        <v/>
      </c>
      <c r="AG777" s="9">
        <f>IF(OR($S777="",$S776=""),"",IF($C$5="diff",(U777-U776),LN(U777/U776)))</f>
        <v/>
      </c>
      <c r="AH777" s="9">
        <f>IF(OR($S777="",$S776=""),"",IF($D$5="diff",(V777-V776),LN(V777/V776)))</f>
        <v/>
      </c>
      <c r="AI777" s="9">
        <f>IF(OR($S777="",$S776=""),"",IF($E$5="diff",(W777-W776),LN(W777/W776)))</f>
        <v/>
      </c>
      <c r="AJ777" s="9">
        <f>IF(OR($S777="",$S776=""),"",IF($F$5="diff",(X777-X776),LN(X777/X776)))</f>
        <v/>
      </c>
      <c r="AK777" s="9">
        <f>IF(OR($S777="",$S776=""),"",IF($G$5="diff",(Y777-Y776),LN(Y777/Y776)))</f>
        <v/>
      </c>
      <c r="AL777" s="9">
        <f>IF(OR($S777="",$S776=""),"",IF($H$5="diff",(Z777-Z776),LN(Z777/Z776)))</f>
        <v/>
      </c>
      <c r="AM777" s="9">
        <f>IF(OR($S777="",$S776=""),"",IF($I$5="diff",(AA777-AA776),LN(AA777/AA776)))</f>
        <v/>
      </c>
      <c r="AN777" s="9">
        <f>IF(OR($S777="",$S776=""),"",IF($J$5="diff",(AB777-AB776),LN(AB777/AB776)))</f>
        <v/>
      </c>
      <c r="AO777" s="9">
        <f>IF(OR($S777="",$S776=""),"",IF($K$5="diff",(AC777-AC776),LN(AC777/AC776)))</f>
        <v/>
      </c>
      <c r="AR777" s="9">
        <f>IF($AF777="","",$AU$13+$AU$4*AG777+$AU$5*AH777+$AU$6*AI777+$AU$7*AJ777+$AU$8*AK777+$AU$9*AL777+$AU$10*AM777+$AU$11*AN777+$AU$12*AO777)</f>
        <v/>
      </c>
      <c r="AY777" s="10">
        <f>IF(AND((ROW()-7)&gt;=$Q$5,(ROW()-6)&lt;=$Q$3),INDEX(LINEST(OFFSET(AF777,1-$Q$5,0,$Q$5,1),OFFSET(AG777,1-$Q$5,0,$Q$5,9),TRUE,TRUE),1,10)*$Q$4,"")</f>
        <v/>
      </c>
      <c r="AZ777" s="9">
        <f>IF(AND((ROW()-7)&gt;=$Q$5,(ROW()-6)&lt;=$Q$3),INDEX(LINEST(OFFSET(AF777,1-$Q$5,0,$Q$5,1),OFFSET(AG777,1-$Q$5,0,$Q$5,9),TRUE,TRUE),1,9),"")</f>
        <v/>
      </c>
      <c r="BA777" s="9">
        <f>IF(AND((ROW()-7)&gt;=$Q$5,(ROW()-6)&lt;=$Q$3),INDEX(LINEST(OFFSET(AF777,1-$Q$5,0,$Q$5,1),OFFSET(AG777,1-$Q$5,0,$Q$5,9),TRUE,TRUE),1,8),"")</f>
        <v/>
      </c>
      <c r="BB777" s="9">
        <f>IF(AND((ROW()-7)&gt;=$Q$5,(ROW()-6)&lt;=$Q$3),INDEX(LINEST(OFFSET(AF777,1-$Q$5,0,$Q$5,1),OFFSET(AG777,1-$Q$5,0,$Q$5,9),TRUE,TRUE),1,7),"")</f>
        <v/>
      </c>
      <c r="BC777" s="9">
        <f>IF(AND((ROW()-7)&gt;=$Q$5,(ROW()-6)&lt;=$Q$3),INDEX(LINEST(OFFSET(AF777,1-$Q$5,0,$Q$5,1),OFFSET(AG777,1-$Q$5,0,$Q$5,9),TRUE,TRUE),1,6),"")</f>
        <v/>
      </c>
      <c r="BD777" s="9">
        <f>IF(AND((ROW()-7)&gt;=$Q$5,(ROW()-6)&lt;=$Q$3),INDEX(LINEST(OFFSET(AF777,1-$Q$5,0,$Q$5,1),OFFSET(AG777,1-$Q$5,0,$Q$5,9),TRUE,TRUE),1,5),"")</f>
        <v/>
      </c>
      <c r="BE777" s="9">
        <f>IF(AND((ROW()-7)&gt;=$Q$5,(ROW()-6)&lt;=$Q$3),INDEX(LINEST(OFFSET(AF777,1-$Q$5,0,$Q$5,1),OFFSET(AG777,1-$Q$5,0,$Q$5,9),TRUE,TRUE),1,4),"")</f>
        <v/>
      </c>
      <c r="BF777" s="9">
        <f>IF(AND((ROW()-7)&gt;=$Q$5,(ROW()-6)&lt;=$Q$3),INDEX(LINEST(OFFSET(AF777,1-$Q$5,0,$Q$5,1),OFFSET(AG777,1-$Q$5,0,$Q$5,9),TRUE,TRUE),1,3),"")</f>
        <v/>
      </c>
      <c r="BG777" s="9">
        <f>IF(AND((ROW()-7)&gt;=$Q$5,(ROW()-6)&lt;=$Q$3),INDEX(LINEST(OFFSET(AF777,1-$Q$5,0,$Q$5,1),OFFSET(AG777,1-$Q$5,0,$Q$5,9),TRUE,TRUE),1,2),"")</f>
        <v/>
      </c>
      <c r="BH777" s="9">
        <f>IF(AND((ROW()-7)&gt;=$Q$5,(ROW()-6)&lt;=$Q$3),INDEX(LINEST(OFFSET(AF777,1-$Q$5,0,$Q$5,1),OFFSET(AG777,1-$Q$5,0,$Q$5,9),TRUE,TRUE),1,1),"")</f>
        <v/>
      </c>
      <c r="BI777" s="10">
        <f>IF(AND((ROW()-7)&gt;=$Q$5,(ROW()-6)&lt;=$Q$3),INDEX(LINEST(OFFSET(AF777,1-$Q$5,0,$Q$5,1),OFFSET(AG777,1-$Q$5,0,$Q$5,9),TRUE,TRUE),3,1),"")</f>
        <v/>
      </c>
      <c r="BL777" s="9">
        <f>IF(AND((ROW()-6)&lt;=$Q$3,ISNUMBER(AY776)),AY776/$Q$4+AZ776*AG777+BA776*AH777+BB776*AI777+BC776*AJ777+BD776*AK777+BE776*AL777+BF776*AM777+BG776*AN777+BH776*AO777,"")</f>
        <v/>
      </c>
      <c r="BM777">
        <f>IF(ISNUMBER(BL777),AVERAGE(OFFSET(AF776,1-$Q$5,0,$Q$5,1)),"")</f>
        <v/>
      </c>
      <c r="BN777">
        <f>IF(ISNUMBER(BL777),(AF777-BL777)^2,"")</f>
        <v/>
      </c>
      <c r="BO777">
        <f>IF(ISNUMBER(BL777),AF777^2,"")</f>
        <v/>
      </c>
      <c r="BP777">
        <f>IF(ISNUMBER(BL777),(AF777-BM777)^2,"")</f>
        <v/>
      </c>
    </row>
    <row r="778">
      <c r="O778">
        <f>IF($R778="","",IF($Q$1="Weekly",INT(($R778-2)/7),IF($Q$1="Quarterly",YEAR($R778)*4+ROUNDUP(MONTH($R778)/3),YEAR($R778)*12+MONTH($R778))))</f>
        <v/>
      </c>
      <c r="P778">
        <f>IF($R778="","",IF($R779="",1,IF($O778&lt;&gt;$O779,1,0)))</f>
        <v/>
      </c>
      <c r="Q778">
        <f>IF($P778=1,SUM($P$7:$P778),"")</f>
        <v/>
      </c>
      <c r="R778">
        <f>IF($A778="","",IF(ISNUMBER($A778),$A778,IFERROR(DATEVALUE($A778),NA())))</f>
        <v/>
      </c>
      <c r="S778" s="7">
        <f>IFERROR(INDEX($R$7:$R$60000,MATCH(ROW()-6,$Q$7:$Q$60000,0)),"")</f>
        <v/>
      </c>
      <c r="T778">
        <f>IFERROR(INDEX($B$7:$B$60000,MATCH(ROW()-6,$Q$7:$Q$60000,0))*1,"")</f>
        <v/>
      </c>
      <c r="U778">
        <f>IFERROR(INDEX($C$7:$C$60000,MATCH(ROW()-6,$Q$7:$Q$60000,0))*1,"")</f>
        <v/>
      </c>
      <c r="V778">
        <f>IFERROR(INDEX($D$7:$D$60000,MATCH(ROW()-6,$Q$7:$Q$60000,0))*1,"")</f>
        <v/>
      </c>
      <c r="W778">
        <f>IFERROR(INDEX($E$7:$E$60000,MATCH(ROW()-6,$Q$7:$Q$60000,0))*1,"")</f>
        <v/>
      </c>
      <c r="X778">
        <f>IFERROR(INDEX($F$7:$F$60000,MATCH(ROW()-6,$Q$7:$Q$60000,0))*1,"")</f>
        <v/>
      </c>
      <c r="Y778">
        <f>IFERROR(INDEX($G$7:$G$60000,MATCH(ROW()-6,$Q$7:$Q$60000,0))*1,"")</f>
        <v/>
      </c>
      <c r="Z778">
        <f>IFERROR(INDEX($H$7:$H$60000,MATCH(ROW()-6,$Q$7:$Q$60000,0))*1,"")</f>
        <v/>
      </c>
      <c r="AA778">
        <f>IFERROR(INDEX($I$7:$I$60000,MATCH(ROW()-6,$Q$7:$Q$60000,0))*1,"")</f>
        <v/>
      </c>
      <c r="AB778">
        <f>IFERROR(INDEX($J$7:$J$60000,MATCH(ROW()-6,$Q$7:$Q$60000,0))*1,"")</f>
        <v/>
      </c>
      <c r="AC778">
        <f>IFERROR(INDEX($K$7:$K$60000,MATCH(ROW()-6,$Q$7:$Q$60000,0))*1,"")</f>
        <v/>
      </c>
      <c r="AF778" s="9">
        <f>IF(OR($S778="",$S777=""),"",IF($B$5="diff",($T778-$T777),LN($T778/$T777)))</f>
        <v/>
      </c>
      <c r="AG778" s="9">
        <f>IF(OR($S778="",$S777=""),"",IF($C$5="diff",(U778-U777),LN(U778/U777)))</f>
        <v/>
      </c>
      <c r="AH778" s="9">
        <f>IF(OR($S778="",$S777=""),"",IF($D$5="diff",(V778-V777),LN(V778/V777)))</f>
        <v/>
      </c>
      <c r="AI778" s="9">
        <f>IF(OR($S778="",$S777=""),"",IF($E$5="diff",(W778-W777),LN(W778/W777)))</f>
        <v/>
      </c>
      <c r="AJ778" s="9">
        <f>IF(OR($S778="",$S777=""),"",IF($F$5="diff",(X778-X777),LN(X778/X777)))</f>
        <v/>
      </c>
      <c r="AK778" s="9">
        <f>IF(OR($S778="",$S777=""),"",IF($G$5="diff",(Y778-Y777),LN(Y778/Y777)))</f>
        <v/>
      </c>
      <c r="AL778" s="9">
        <f>IF(OR($S778="",$S777=""),"",IF($H$5="diff",(Z778-Z777),LN(Z778/Z777)))</f>
        <v/>
      </c>
      <c r="AM778" s="9">
        <f>IF(OR($S778="",$S777=""),"",IF($I$5="diff",(AA778-AA777),LN(AA778/AA777)))</f>
        <v/>
      </c>
      <c r="AN778" s="9">
        <f>IF(OR($S778="",$S777=""),"",IF($J$5="diff",(AB778-AB777),LN(AB778/AB777)))</f>
        <v/>
      </c>
      <c r="AO778" s="9">
        <f>IF(OR($S778="",$S777=""),"",IF($K$5="diff",(AC778-AC777),LN(AC778/AC777)))</f>
        <v/>
      </c>
      <c r="AR778" s="9">
        <f>IF($AF778="","",$AU$13+$AU$4*AG778+$AU$5*AH778+$AU$6*AI778+$AU$7*AJ778+$AU$8*AK778+$AU$9*AL778+$AU$10*AM778+$AU$11*AN778+$AU$12*AO778)</f>
        <v/>
      </c>
      <c r="AY778" s="10">
        <f>IF(AND((ROW()-7)&gt;=$Q$5,(ROW()-6)&lt;=$Q$3),INDEX(LINEST(OFFSET(AF778,1-$Q$5,0,$Q$5,1),OFFSET(AG778,1-$Q$5,0,$Q$5,9),TRUE,TRUE),1,10)*$Q$4,"")</f>
        <v/>
      </c>
      <c r="AZ778" s="9">
        <f>IF(AND((ROW()-7)&gt;=$Q$5,(ROW()-6)&lt;=$Q$3),INDEX(LINEST(OFFSET(AF778,1-$Q$5,0,$Q$5,1),OFFSET(AG778,1-$Q$5,0,$Q$5,9),TRUE,TRUE),1,9),"")</f>
        <v/>
      </c>
      <c r="BA778" s="9">
        <f>IF(AND((ROW()-7)&gt;=$Q$5,(ROW()-6)&lt;=$Q$3),INDEX(LINEST(OFFSET(AF778,1-$Q$5,0,$Q$5,1),OFFSET(AG778,1-$Q$5,0,$Q$5,9),TRUE,TRUE),1,8),"")</f>
        <v/>
      </c>
      <c r="BB778" s="9">
        <f>IF(AND((ROW()-7)&gt;=$Q$5,(ROW()-6)&lt;=$Q$3),INDEX(LINEST(OFFSET(AF778,1-$Q$5,0,$Q$5,1),OFFSET(AG778,1-$Q$5,0,$Q$5,9),TRUE,TRUE),1,7),"")</f>
        <v/>
      </c>
      <c r="BC778" s="9">
        <f>IF(AND((ROW()-7)&gt;=$Q$5,(ROW()-6)&lt;=$Q$3),INDEX(LINEST(OFFSET(AF778,1-$Q$5,0,$Q$5,1),OFFSET(AG778,1-$Q$5,0,$Q$5,9),TRUE,TRUE),1,6),"")</f>
        <v/>
      </c>
      <c r="BD778" s="9">
        <f>IF(AND((ROW()-7)&gt;=$Q$5,(ROW()-6)&lt;=$Q$3),INDEX(LINEST(OFFSET(AF778,1-$Q$5,0,$Q$5,1),OFFSET(AG778,1-$Q$5,0,$Q$5,9),TRUE,TRUE),1,5),"")</f>
        <v/>
      </c>
      <c r="BE778" s="9">
        <f>IF(AND((ROW()-7)&gt;=$Q$5,(ROW()-6)&lt;=$Q$3),INDEX(LINEST(OFFSET(AF778,1-$Q$5,0,$Q$5,1),OFFSET(AG778,1-$Q$5,0,$Q$5,9),TRUE,TRUE),1,4),"")</f>
        <v/>
      </c>
      <c r="BF778" s="9">
        <f>IF(AND((ROW()-7)&gt;=$Q$5,(ROW()-6)&lt;=$Q$3),INDEX(LINEST(OFFSET(AF778,1-$Q$5,0,$Q$5,1),OFFSET(AG778,1-$Q$5,0,$Q$5,9),TRUE,TRUE),1,3),"")</f>
        <v/>
      </c>
      <c r="BG778" s="9">
        <f>IF(AND((ROW()-7)&gt;=$Q$5,(ROW()-6)&lt;=$Q$3),INDEX(LINEST(OFFSET(AF778,1-$Q$5,0,$Q$5,1),OFFSET(AG778,1-$Q$5,0,$Q$5,9),TRUE,TRUE),1,2),"")</f>
        <v/>
      </c>
      <c r="BH778" s="9">
        <f>IF(AND((ROW()-7)&gt;=$Q$5,(ROW()-6)&lt;=$Q$3),INDEX(LINEST(OFFSET(AF778,1-$Q$5,0,$Q$5,1),OFFSET(AG778,1-$Q$5,0,$Q$5,9),TRUE,TRUE),1,1),"")</f>
        <v/>
      </c>
      <c r="BI778" s="10">
        <f>IF(AND((ROW()-7)&gt;=$Q$5,(ROW()-6)&lt;=$Q$3),INDEX(LINEST(OFFSET(AF778,1-$Q$5,0,$Q$5,1),OFFSET(AG778,1-$Q$5,0,$Q$5,9),TRUE,TRUE),3,1),"")</f>
        <v/>
      </c>
      <c r="BL778" s="9">
        <f>IF(AND((ROW()-6)&lt;=$Q$3,ISNUMBER(AY777)),AY777/$Q$4+AZ777*AG778+BA777*AH778+BB777*AI778+BC777*AJ778+BD777*AK778+BE777*AL778+BF777*AM778+BG777*AN778+BH777*AO778,"")</f>
        <v/>
      </c>
      <c r="BM778">
        <f>IF(ISNUMBER(BL778),AVERAGE(OFFSET(AF777,1-$Q$5,0,$Q$5,1)),"")</f>
        <v/>
      </c>
      <c r="BN778">
        <f>IF(ISNUMBER(BL778),(AF778-BL778)^2,"")</f>
        <v/>
      </c>
      <c r="BO778">
        <f>IF(ISNUMBER(BL778),AF778^2,"")</f>
        <v/>
      </c>
      <c r="BP778">
        <f>IF(ISNUMBER(BL778),(AF778-BM778)^2,"")</f>
        <v/>
      </c>
    </row>
    <row r="779">
      <c r="O779">
        <f>IF($R779="","",IF($Q$1="Weekly",INT(($R779-2)/7),IF($Q$1="Quarterly",YEAR($R779)*4+ROUNDUP(MONTH($R779)/3),YEAR($R779)*12+MONTH($R779))))</f>
        <v/>
      </c>
      <c r="P779">
        <f>IF($R779="","",IF($R780="",1,IF($O779&lt;&gt;$O780,1,0)))</f>
        <v/>
      </c>
      <c r="Q779">
        <f>IF($P779=1,SUM($P$7:$P779),"")</f>
        <v/>
      </c>
      <c r="R779">
        <f>IF($A779="","",IF(ISNUMBER($A779),$A779,IFERROR(DATEVALUE($A779),NA())))</f>
        <v/>
      </c>
      <c r="S779" s="7">
        <f>IFERROR(INDEX($R$7:$R$60000,MATCH(ROW()-6,$Q$7:$Q$60000,0)),"")</f>
        <v/>
      </c>
      <c r="T779">
        <f>IFERROR(INDEX($B$7:$B$60000,MATCH(ROW()-6,$Q$7:$Q$60000,0))*1,"")</f>
        <v/>
      </c>
      <c r="U779">
        <f>IFERROR(INDEX($C$7:$C$60000,MATCH(ROW()-6,$Q$7:$Q$60000,0))*1,"")</f>
        <v/>
      </c>
      <c r="V779">
        <f>IFERROR(INDEX($D$7:$D$60000,MATCH(ROW()-6,$Q$7:$Q$60000,0))*1,"")</f>
        <v/>
      </c>
      <c r="W779">
        <f>IFERROR(INDEX($E$7:$E$60000,MATCH(ROW()-6,$Q$7:$Q$60000,0))*1,"")</f>
        <v/>
      </c>
      <c r="X779">
        <f>IFERROR(INDEX($F$7:$F$60000,MATCH(ROW()-6,$Q$7:$Q$60000,0))*1,"")</f>
        <v/>
      </c>
      <c r="Y779">
        <f>IFERROR(INDEX($G$7:$G$60000,MATCH(ROW()-6,$Q$7:$Q$60000,0))*1,"")</f>
        <v/>
      </c>
      <c r="Z779">
        <f>IFERROR(INDEX($H$7:$H$60000,MATCH(ROW()-6,$Q$7:$Q$60000,0))*1,"")</f>
        <v/>
      </c>
      <c r="AA779">
        <f>IFERROR(INDEX($I$7:$I$60000,MATCH(ROW()-6,$Q$7:$Q$60000,0))*1,"")</f>
        <v/>
      </c>
      <c r="AB779">
        <f>IFERROR(INDEX($J$7:$J$60000,MATCH(ROW()-6,$Q$7:$Q$60000,0))*1,"")</f>
        <v/>
      </c>
      <c r="AC779">
        <f>IFERROR(INDEX($K$7:$K$60000,MATCH(ROW()-6,$Q$7:$Q$60000,0))*1,"")</f>
        <v/>
      </c>
      <c r="AF779" s="9">
        <f>IF(OR($S779="",$S778=""),"",IF($B$5="diff",($T779-$T778),LN($T779/$T778)))</f>
        <v/>
      </c>
      <c r="AG779" s="9">
        <f>IF(OR($S779="",$S778=""),"",IF($C$5="diff",(U779-U778),LN(U779/U778)))</f>
        <v/>
      </c>
      <c r="AH779" s="9">
        <f>IF(OR($S779="",$S778=""),"",IF($D$5="diff",(V779-V778),LN(V779/V778)))</f>
        <v/>
      </c>
      <c r="AI779" s="9">
        <f>IF(OR($S779="",$S778=""),"",IF($E$5="diff",(W779-W778),LN(W779/W778)))</f>
        <v/>
      </c>
      <c r="AJ779" s="9">
        <f>IF(OR($S779="",$S778=""),"",IF($F$5="diff",(X779-X778),LN(X779/X778)))</f>
        <v/>
      </c>
      <c r="AK779" s="9">
        <f>IF(OR($S779="",$S778=""),"",IF($G$5="diff",(Y779-Y778),LN(Y779/Y778)))</f>
        <v/>
      </c>
      <c r="AL779" s="9">
        <f>IF(OR($S779="",$S778=""),"",IF($H$5="diff",(Z779-Z778),LN(Z779/Z778)))</f>
        <v/>
      </c>
      <c r="AM779" s="9">
        <f>IF(OR($S779="",$S778=""),"",IF($I$5="diff",(AA779-AA778),LN(AA779/AA778)))</f>
        <v/>
      </c>
      <c r="AN779" s="9">
        <f>IF(OR($S779="",$S778=""),"",IF($J$5="diff",(AB779-AB778),LN(AB779/AB778)))</f>
        <v/>
      </c>
      <c r="AO779" s="9">
        <f>IF(OR($S779="",$S778=""),"",IF($K$5="diff",(AC779-AC778),LN(AC779/AC778)))</f>
        <v/>
      </c>
      <c r="AR779" s="9">
        <f>IF($AF779="","",$AU$13+$AU$4*AG779+$AU$5*AH779+$AU$6*AI779+$AU$7*AJ779+$AU$8*AK779+$AU$9*AL779+$AU$10*AM779+$AU$11*AN779+$AU$12*AO779)</f>
        <v/>
      </c>
      <c r="AY779" s="10">
        <f>IF(AND((ROW()-7)&gt;=$Q$5,(ROW()-6)&lt;=$Q$3),INDEX(LINEST(OFFSET(AF779,1-$Q$5,0,$Q$5,1),OFFSET(AG779,1-$Q$5,0,$Q$5,9),TRUE,TRUE),1,10)*$Q$4,"")</f>
        <v/>
      </c>
      <c r="AZ779" s="9">
        <f>IF(AND((ROW()-7)&gt;=$Q$5,(ROW()-6)&lt;=$Q$3),INDEX(LINEST(OFFSET(AF779,1-$Q$5,0,$Q$5,1),OFFSET(AG779,1-$Q$5,0,$Q$5,9),TRUE,TRUE),1,9),"")</f>
        <v/>
      </c>
      <c r="BA779" s="9">
        <f>IF(AND((ROW()-7)&gt;=$Q$5,(ROW()-6)&lt;=$Q$3),INDEX(LINEST(OFFSET(AF779,1-$Q$5,0,$Q$5,1),OFFSET(AG779,1-$Q$5,0,$Q$5,9),TRUE,TRUE),1,8),"")</f>
        <v/>
      </c>
      <c r="BB779" s="9">
        <f>IF(AND((ROW()-7)&gt;=$Q$5,(ROW()-6)&lt;=$Q$3),INDEX(LINEST(OFFSET(AF779,1-$Q$5,0,$Q$5,1),OFFSET(AG779,1-$Q$5,0,$Q$5,9),TRUE,TRUE),1,7),"")</f>
        <v/>
      </c>
      <c r="BC779" s="9">
        <f>IF(AND((ROW()-7)&gt;=$Q$5,(ROW()-6)&lt;=$Q$3),INDEX(LINEST(OFFSET(AF779,1-$Q$5,0,$Q$5,1),OFFSET(AG779,1-$Q$5,0,$Q$5,9),TRUE,TRUE),1,6),"")</f>
        <v/>
      </c>
      <c r="BD779" s="9">
        <f>IF(AND((ROW()-7)&gt;=$Q$5,(ROW()-6)&lt;=$Q$3),INDEX(LINEST(OFFSET(AF779,1-$Q$5,0,$Q$5,1),OFFSET(AG779,1-$Q$5,0,$Q$5,9),TRUE,TRUE),1,5),"")</f>
        <v/>
      </c>
      <c r="BE779" s="9">
        <f>IF(AND((ROW()-7)&gt;=$Q$5,(ROW()-6)&lt;=$Q$3),INDEX(LINEST(OFFSET(AF779,1-$Q$5,0,$Q$5,1),OFFSET(AG779,1-$Q$5,0,$Q$5,9),TRUE,TRUE),1,4),"")</f>
        <v/>
      </c>
      <c r="BF779" s="9">
        <f>IF(AND((ROW()-7)&gt;=$Q$5,(ROW()-6)&lt;=$Q$3),INDEX(LINEST(OFFSET(AF779,1-$Q$5,0,$Q$5,1),OFFSET(AG779,1-$Q$5,0,$Q$5,9),TRUE,TRUE),1,3),"")</f>
        <v/>
      </c>
      <c r="BG779" s="9">
        <f>IF(AND((ROW()-7)&gt;=$Q$5,(ROW()-6)&lt;=$Q$3),INDEX(LINEST(OFFSET(AF779,1-$Q$5,0,$Q$5,1),OFFSET(AG779,1-$Q$5,0,$Q$5,9),TRUE,TRUE),1,2),"")</f>
        <v/>
      </c>
      <c r="BH779" s="9">
        <f>IF(AND((ROW()-7)&gt;=$Q$5,(ROW()-6)&lt;=$Q$3),INDEX(LINEST(OFFSET(AF779,1-$Q$5,0,$Q$5,1),OFFSET(AG779,1-$Q$5,0,$Q$5,9),TRUE,TRUE),1,1),"")</f>
        <v/>
      </c>
      <c r="BI779" s="10">
        <f>IF(AND((ROW()-7)&gt;=$Q$5,(ROW()-6)&lt;=$Q$3),INDEX(LINEST(OFFSET(AF779,1-$Q$5,0,$Q$5,1),OFFSET(AG779,1-$Q$5,0,$Q$5,9),TRUE,TRUE),3,1),"")</f>
        <v/>
      </c>
      <c r="BL779" s="9">
        <f>IF(AND((ROW()-6)&lt;=$Q$3,ISNUMBER(AY778)),AY778/$Q$4+AZ778*AG779+BA778*AH779+BB778*AI779+BC778*AJ779+BD778*AK779+BE778*AL779+BF778*AM779+BG778*AN779+BH778*AO779,"")</f>
        <v/>
      </c>
      <c r="BM779">
        <f>IF(ISNUMBER(BL779),AVERAGE(OFFSET(AF778,1-$Q$5,0,$Q$5,1)),"")</f>
        <v/>
      </c>
      <c r="BN779">
        <f>IF(ISNUMBER(BL779),(AF779-BL779)^2,"")</f>
        <v/>
      </c>
      <c r="BO779">
        <f>IF(ISNUMBER(BL779),AF779^2,"")</f>
        <v/>
      </c>
      <c r="BP779">
        <f>IF(ISNUMBER(BL779),(AF779-BM779)^2,"")</f>
        <v/>
      </c>
    </row>
    <row r="780">
      <c r="O780">
        <f>IF($R780="","",IF($Q$1="Weekly",INT(($R780-2)/7),IF($Q$1="Quarterly",YEAR($R780)*4+ROUNDUP(MONTH($R780)/3),YEAR($R780)*12+MONTH($R780))))</f>
        <v/>
      </c>
      <c r="P780">
        <f>IF($R780="","",IF($R781="",1,IF($O780&lt;&gt;$O781,1,0)))</f>
        <v/>
      </c>
      <c r="Q780">
        <f>IF($P780=1,SUM($P$7:$P780),"")</f>
        <v/>
      </c>
      <c r="R780">
        <f>IF($A780="","",IF(ISNUMBER($A780),$A780,IFERROR(DATEVALUE($A780),NA())))</f>
        <v/>
      </c>
      <c r="S780" s="7">
        <f>IFERROR(INDEX($R$7:$R$60000,MATCH(ROW()-6,$Q$7:$Q$60000,0)),"")</f>
        <v/>
      </c>
      <c r="T780">
        <f>IFERROR(INDEX($B$7:$B$60000,MATCH(ROW()-6,$Q$7:$Q$60000,0))*1,"")</f>
        <v/>
      </c>
      <c r="U780">
        <f>IFERROR(INDEX($C$7:$C$60000,MATCH(ROW()-6,$Q$7:$Q$60000,0))*1,"")</f>
        <v/>
      </c>
      <c r="V780">
        <f>IFERROR(INDEX($D$7:$D$60000,MATCH(ROW()-6,$Q$7:$Q$60000,0))*1,"")</f>
        <v/>
      </c>
      <c r="W780">
        <f>IFERROR(INDEX($E$7:$E$60000,MATCH(ROW()-6,$Q$7:$Q$60000,0))*1,"")</f>
        <v/>
      </c>
      <c r="X780">
        <f>IFERROR(INDEX($F$7:$F$60000,MATCH(ROW()-6,$Q$7:$Q$60000,0))*1,"")</f>
        <v/>
      </c>
      <c r="Y780">
        <f>IFERROR(INDEX($G$7:$G$60000,MATCH(ROW()-6,$Q$7:$Q$60000,0))*1,"")</f>
        <v/>
      </c>
      <c r="Z780">
        <f>IFERROR(INDEX($H$7:$H$60000,MATCH(ROW()-6,$Q$7:$Q$60000,0))*1,"")</f>
        <v/>
      </c>
      <c r="AA780">
        <f>IFERROR(INDEX($I$7:$I$60000,MATCH(ROW()-6,$Q$7:$Q$60000,0))*1,"")</f>
        <v/>
      </c>
      <c r="AB780">
        <f>IFERROR(INDEX($J$7:$J$60000,MATCH(ROW()-6,$Q$7:$Q$60000,0))*1,"")</f>
        <v/>
      </c>
      <c r="AC780">
        <f>IFERROR(INDEX($K$7:$K$60000,MATCH(ROW()-6,$Q$7:$Q$60000,0))*1,"")</f>
        <v/>
      </c>
      <c r="AF780" s="9">
        <f>IF(OR($S780="",$S779=""),"",IF($B$5="diff",($T780-$T779),LN($T780/$T779)))</f>
        <v/>
      </c>
      <c r="AG780" s="9">
        <f>IF(OR($S780="",$S779=""),"",IF($C$5="diff",(U780-U779),LN(U780/U779)))</f>
        <v/>
      </c>
      <c r="AH780" s="9">
        <f>IF(OR($S780="",$S779=""),"",IF($D$5="diff",(V780-V779),LN(V780/V779)))</f>
        <v/>
      </c>
      <c r="AI780" s="9">
        <f>IF(OR($S780="",$S779=""),"",IF($E$5="diff",(W780-W779),LN(W780/W779)))</f>
        <v/>
      </c>
      <c r="AJ780" s="9">
        <f>IF(OR($S780="",$S779=""),"",IF($F$5="diff",(X780-X779),LN(X780/X779)))</f>
        <v/>
      </c>
      <c r="AK780" s="9">
        <f>IF(OR($S780="",$S779=""),"",IF($G$5="diff",(Y780-Y779),LN(Y780/Y779)))</f>
        <v/>
      </c>
      <c r="AL780" s="9">
        <f>IF(OR($S780="",$S779=""),"",IF($H$5="diff",(Z780-Z779),LN(Z780/Z779)))</f>
        <v/>
      </c>
      <c r="AM780" s="9">
        <f>IF(OR($S780="",$S779=""),"",IF($I$5="diff",(AA780-AA779),LN(AA780/AA779)))</f>
        <v/>
      </c>
      <c r="AN780" s="9">
        <f>IF(OR($S780="",$S779=""),"",IF($J$5="diff",(AB780-AB779),LN(AB780/AB779)))</f>
        <v/>
      </c>
      <c r="AO780" s="9">
        <f>IF(OR($S780="",$S779=""),"",IF($K$5="diff",(AC780-AC779),LN(AC780/AC779)))</f>
        <v/>
      </c>
      <c r="AR780" s="9">
        <f>IF($AF780="","",$AU$13+$AU$4*AG780+$AU$5*AH780+$AU$6*AI780+$AU$7*AJ780+$AU$8*AK780+$AU$9*AL780+$AU$10*AM780+$AU$11*AN780+$AU$12*AO780)</f>
        <v/>
      </c>
      <c r="AY780" s="10">
        <f>IF(AND((ROW()-7)&gt;=$Q$5,(ROW()-6)&lt;=$Q$3),INDEX(LINEST(OFFSET(AF780,1-$Q$5,0,$Q$5,1),OFFSET(AG780,1-$Q$5,0,$Q$5,9),TRUE,TRUE),1,10)*$Q$4,"")</f>
        <v/>
      </c>
      <c r="AZ780" s="9">
        <f>IF(AND((ROW()-7)&gt;=$Q$5,(ROW()-6)&lt;=$Q$3),INDEX(LINEST(OFFSET(AF780,1-$Q$5,0,$Q$5,1),OFFSET(AG780,1-$Q$5,0,$Q$5,9),TRUE,TRUE),1,9),"")</f>
        <v/>
      </c>
      <c r="BA780" s="9">
        <f>IF(AND((ROW()-7)&gt;=$Q$5,(ROW()-6)&lt;=$Q$3),INDEX(LINEST(OFFSET(AF780,1-$Q$5,0,$Q$5,1),OFFSET(AG780,1-$Q$5,0,$Q$5,9),TRUE,TRUE),1,8),"")</f>
        <v/>
      </c>
      <c r="BB780" s="9">
        <f>IF(AND((ROW()-7)&gt;=$Q$5,(ROW()-6)&lt;=$Q$3),INDEX(LINEST(OFFSET(AF780,1-$Q$5,0,$Q$5,1),OFFSET(AG780,1-$Q$5,0,$Q$5,9),TRUE,TRUE),1,7),"")</f>
        <v/>
      </c>
      <c r="BC780" s="9">
        <f>IF(AND((ROW()-7)&gt;=$Q$5,(ROW()-6)&lt;=$Q$3),INDEX(LINEST(OFFSET(AF780,1-$Q$5,0,$Q$5,1),OFFSET(AG780,1-$Q$5,0,$Q$5,9),TRUE,TRUE),1,6),"")</f>
        <v/>
      </c>
      <c r="BD780" s="9">
        <f>IF(AND((ROW()-7)&gt;=$Q$5,(ROW()-6)&lt;=$Q$3),INDEX(LINEST(OFFSET(AF780,1-$Q$5,0,$Q$5,1),OFFSET(AG780,1-$Q$5,0,$Q$5,9),TRUE,TRUE),1,5),"")</f>
        <v/>
      </c>
      <c r="BE780" s="9">
        <f>IF(AND((ROW()-7)&gt;=$Q$5,(ROW()-6)&lt;=$Q$3),INDEX(LINEST(OFFSET(AF780,1-$Q$5,0,$Q$5,1),OFFSET(AG780,1-$Q$5,0,$Q$5,9),TRUE,TRUE),1,4),"")</f>
        <v/>
      </c>
      <c r="BF780" s="9">
        <f>IF(AND((ROW()-7)&gt;=$Q$5,(ROW()-6)&lt;=$Q$3),INDEX(LINEST(OFFSET(AF780,1-$Q$5,0,$Q$5,1),OFFSET(AG780,1-$Q$5,0,$Q$5,9),TRUE,TRUE),1,3),"")</f>
        <v/>
      </c>
      <c r="BG780" s="9">
        <f>IF(AND((ROW()-7)&gt;=$Q$5,(ROW()-6)&lt;=$Q$3),INDEX(LINEST(OFFSET(AF780,1-$Q$5,0,$Q$5,1),OFFSET(AG780,1-$Q$5,0,$Q$5,9),TRUE,TRUE),1,2),"")</f>
        <v/>
      </c>
      <c r="BH780" s="9">
        <f>IF(AND((ROW()-7)&gt;=$Q$5,(ROW()-6)&lt;=$Q$3),INDEX(LINEST(OFFSET(AF780,1-$Q$5,0,$Q$5,1),OFFSET(AG780,1-$Q$5,0,$Q$5,9),TRUE,TRUE),1,1),"")</f>
        <v/>
      </c>
      <c r="BI780" s="10">
        <f>IF(AND((ROW()-7)&gt;=$Q$5,(ROW()-6)&lt;=$Q$3),INDEX(LINEST(OFFSET(AF780,1-$Q$5,0,$Q$5,1),OFFSET(AG780,1-$Q$5,0,$Q$5,9),TRUE,TRUE),3,1),"")</f>
        <v/>
      </c>
      <c r="BL780" s="9">
        <f>IF(AND((ROW()-6)&lt;=$Q$3,ISNUMBER(AY779)),AY779/$Q$4+AZ779*AG780+BA779*AH780+BB779*AI780+BC779*AJ780+BD779*AK780+BE779*AL780+BF779*AM780+BG779*AN780+BH779*AO780,"")</f>
        <v/>
      </c>
      <c r="BM780">
        <f>IF(ISNUMBER(BL780),AVERAGE(OFFSET(AF779,1-$Q$5,0,$Q$5,1)),"")</f>
        <v/>
      </c>
      <c r="BN780">
        <f>IF(ISNUMBER(BL780),(AF780-BL780)^2,"")</f>
        <v/>
      </c>
      <c r="BO780">
        <f>IF(ISNUMBER(BL780),AF780^2,"")</f>
        <v/>
      </c>
      <c r="BP780">
        <f>IF(ISNUMBER(BL780),(AF780-BM780)^2,"")</f>
        <v/>
      </c>
    </row>
    <row r="781">
      <c r="O781">
        <f>IF($R781="","",IF($Q$1="Weekly",INT(($R781-2)/7),IF($Q$1="Quarterly",YEAR($R781)*4+ROUNDUP(MONTH($R781)/3),YEAR($R781)*12+MONTH($R781))))</f>
        <v/>
      </c>
      <c r="P781">
        <f>IF($R781="","",IF($R782="",1,IF($O781&lt;&gt;$O782,1,0)))</f>
        <v/>
      </c>
      <c r="Q781">
        <f>IF($P781=1,SUM($P$7:$P781),"")</f>
        <v/>
      </c>
      <c r="R781">
        <f>IF($A781="","",IF(ISNUMBER($A781),$A781,IFERROR(DATEVALUE($A781),NA())))</f>
        <v/>
      </c>
      <c r="S781" s="7">
        <f>IFERROR(INDEX($R$7:$R$60000,MATCH(ROW()-6,$Q$7:$Q$60000,0)),"")</f>
        <v/>
      </c>
      <c r="T781">
        <f>IFERROR(INDEX($B$7:$B$60000,MATCH(ROW()-6,$Q$7:$Q$60000,0))*1,"")</f>
        <v/>
      </c>
      <c r="U781">
        <f>IFERROR(INDEX($C$7:$C$60000,MATCH(ROW()-6,$Q$7:$Q$60000,0))*1,"")</f>
        <v/>
      </c>
      <c r="V781">
        <f>IFERROR(INDEX($D$7:$D$60000,MATCH(ROW()-6,$Q$7:$Q$60000,0))*1,"")</f>
        <v/>
      </c>
      <c r="W781">
        <f>IFERROR(INDEX($E$7:$E$60000,MATCH(ROW()-6,$Q$7:$Q$60000,0))*1,"")</f>
        <v/>
      </c>
      <c r="X781">
        <f>IFERROR(INDEX($F$7:$F$60000,MATCH(ROW()-6,$Q$7:$Q$60000,0))*1,"")</f>
        <v/>
      </c>
      <c r="Y781">
        <f>IFERROR(INDEX($G$7:$G$60000,MATCH(ROW()-6,$Q$7:$Q$60000,0))*1,"")</f>
        <v/>
      </c>
      <c r="Z781">
        <f>IFERROR(INDEX($H$7:$H$60000,MATCH(ROW()-6,$Q$7:$Q$60000,0))*1,"")</f>
        <v/>
      </c>
      <c r="AA781">
        <f>IFERROR(INDEX($I$7:$I$60000,MATCH(ROW()-6,$Q$7:$Q$60000,0))*1,"")</f>
        <v/>
      </c>
      <c r="AB781">
        <f>IFERROR(INDEX($J$7:$J$60000,MATCH(ROW()-6,$Q$7:$Q$60000,0))*1,"")</f>
        <v/>
      </c>
      <c r="AC781">
        <f>IFERROR(INDEX($K$7:$K$60000,MATCH(ROW()-6,$Q$7:$Q$60000,0))*1,"")</f>
        <v/>
      </c>
      <c r="AF781" s="9">
        <f>IF(OR($S781="",$S780=""),"",IF($B$5="diff",($T781-$T780),LN($T781/$T780)))</f>
        <v/>
      </c>
      <c r="AG781" s="9">
        <f>IF(OR($S781="",$S780=""),"",IF($C$5="diff",(U781-U780),LN(U781/U780)))</f>
        <v/>
      </c>
      <c r="AH781" s="9">
        <f>IF(OR($S781="",$S780=""),"",IF($D$5="diff",(V781-V780),LN(V781/V780)))</f>
        <v/>
      </c>
      <c r="AI781" s="9">
        <f>IF(OR($S781="",$S780=""),"",IF($E$5="diff",(W781-W780),LN(W781/W780)))</f>
        <v/>
      </c>
      <c r="AJ781" s="9">
        <f>IF(OR($S781="",$S780=""),"",IF($F$5="diff",(X781-X780),LN(X781/X780)))</f>
        <v/>
      </c>
      <c r="AK781" s="9">
        <f>IF(OR($S781="",$S780=""),"",IF($G$5="diff",(Y781-Y780),LN(Y781/Y780)))</f>
        <v/>
      </c>
      <c r="AL781" s="9">
        <f>IF(OR($S781="",$S780=""),"",IF($H$5="diff",(Z781-Z780),LN(Z781/Z780)))</f>
        <v/>
      </c>
      <c r="AM781" s="9">
        <f>IF(OR($S781="",$S780=""),"",IF($I$5="diff",(AA781-AA780),LN(AA781/AA780)))</f>
        <v/>
      </c>
      <c r="AN781" s="9">
        <f>IF(OR($S781="",$S780=""),"",IF($J$5="diff",(AB781-AB780),LN(AB781/AB780)))</f>
        <v/>
      </c>
      <c r="AO781" s="9">
        <f>IF(OR($S781="",$S780=""),"",IF($K$5="diff",(AC781-AC780),LN(AC781/AC780)))</f>
        <v/>
      </c>
      <c r="AR781" s="9">
        <f>IF($AF781="","",$AU$13+$AU$4*AG781+$AU$5*AH781+$AU$6*AI781+$AU$7*AJ781+$AU$8*AK781+$AU$9*AL781+$AU$10*AM781+$AU$11*AN781+$AU$12*AO781)</f>
        <v/>
      </c>
      <c r="AY781" s="10">
        <f>IF(AND((ROW()-7)&gt;=$Q$5,(ROW()-6)&lt;=$Q$3),INDEX(LINEST(OFFSET(AF781,1-$Q$5,0,$Q$5,1),OFFSET(AG781,1-$Q$5,0,$Q$5,9),TRUE,TRUE),1,10)*$Q$4,"")</f>
        <v/>
      </c>
      <c r="AZ781" s="9">
        <f>IF(AND((ROW()-7)&gt;=$Q$5,(ROW()-6)&lt;=$Q$3),INDEX(LINEST(OFFSET(AF781,1-$Q$5,0,$Q$5,1),OFFSET(AG781,1-$Q$5,0,$Q$5,9),TRUE,TRUE),1,9),"")</f>
        <v/>
      </c>
      <c r="BA781" s="9">
        <f>IF(AND((ROW()-7)&gt;=$Q$5,(ROW()-6)&lt;=$Q$3),INDEX(LINEST(OFFSET(AF781,1-$Q$5,0,$Q$5,1),OFFSET(AG781,1-$Q$5,0,$Q$5,9),TRUE,TRUE),1,8),"")</f>
        <v/>
      </c>
      <c r="BB781" s="9">
        <f>IF(AND((ROW()-7)&gt;=$Q$5,(ROW()-6)&lt;=$Q$3),INDEX(LINEST(OFFSET(AF781,1-$Q$5,0,$Q$5,1),OFFSET(AG781,1-$Q$5,0,$Q$5,9),TRUE,TRUE),1,7),"")</f>
        <v/>
      </c>
      <c r="BC781" s="9">
        <f>IF(AND((ROW()-7)&gt;=$Q$5,(ROW()-6)&lt;=$Q$3),INDEX(LINEST(OFFSET(AF781,1-$Q$5,0,$Q$5,1),OFFSET(AG781,1-$Q$5,0,$Q$5,9),TRUE,TRUE),1,6),"")</f>
        <v/>
      </c>
      <c r="BD781" s="9">
        <f>IF(AND((ROW()-7)&gt;=$Q$5,(ROW()-6)&lt;=$Q$3),INDEX(LINEST(OFFSET(AF781,1-$Q$5,0,$Q$5,1),OFFSET(AG781,1-$Q$5,0,$Q$5,9),TRUE,TRUE),1,5),"")</f>
        <v/>
      </c>
      <c r="BE781" s="9">
        <f>IF(AND((ROW()-7)&gt;=$Q$5,(ROW()-6)&lt;=$Q$3),INDEX(LINEST(OFFSET(AF781,1-$Q$5,0,$Q$5,1),OFFSET(AG781,1-$Q$5,0,$Q$5,9),TRUE,TRUE),1,4),"")</f>
        <v/>
      </c>
      <c r="BF781" s="9">
        <f>IF(AND((ROW()-7)&gt;=$Q$5,(ROW()-6)&lt;=$Q$3),INDEX(LINEST(OFFSET(AF781,1-$Q$5,0,$Q$5,1),OFFSET(AG781,1-$Q$5,0,$Q$5,9),TRUE,TRUE),1,3),"")</f>
        <v/>
      </c>
      <c r="BG781" s="9">
        <f>IF(AND((ROW()-7)&gt;=$Q$5,(ROW()-6)&lt;=$Q$3),INDEX(LINEST(OFFSET(AF781,1-$Q$5,0,$Q$5,1),OFFSET(AG781,1-$Q$5,0,$Q$5,9),TRUE,TRUE),1,2),"")</f>
        <v/>
      </c>
      <c r="BH781" s="9">
        <f>IF(AND((ROW()-7)&gt;=$Q$5,(ROW()-6)&lt;=$Q$3),INDEX(LINEST(OFFSET(AF781,1-$Q$5,0,$Q$5,1),OFFSET(AG781,1-$Q$5,0,$Q$5,9),TRUE,TRUE),1,1),"")</f>
        <v/>
      </c>
      <c r="BI781" s="10">
        <f>IF(AND((ROW()-7)&gt;=$Q$5,(ROW()-6)&lt;=$Q$3),INDEX(LINEST(OFFSET(AF781,1-$Q$5,0,$Q$5,1),OFFSET(AG781,1-$Q$5,0,$Q$5,9),TRUE,TRUE),3,1),"")</f>
        <v/>
      </c>
      <c r="BL781" s="9">
        <f>IF(AND((ROW()-6)&lt;=$Q$3,ISNUMBER(AY780)),AY780/$Q$4+AZ780*AG781+BA780*AH781+BB780*AI781+BC780*AJ781+BD780*AK781+BE780*AL781+BF780*AM781+BG780*AN781+BH780*AO781,"")</f>
        <v/>
      </c>
      <c r="BM781">
        <f>IF(ISNUMBER(BL781),AVERAGE(OFFSET(AF780,1-$Q$5,0,$Q$5,1)),"")</f>
        <v/>
      </c>
      <c r="BN781">
        <f>IF(ISNUMBER(BL781),(AF781-BL781)^2,"")</f>
        <v/>
      </c>
      <c r="BO781">
        <f>IF(ISNUMBER(BL781),AF781^2,"")</f>
        <v/>
      </c>
      <c r="BP781">
        <f>IF(ISNUMBER(BL781),(AF781-BM781)^2,"")</f>
        <v/>
      </c>
    </row>
    <row r="782">
      <c r="O782">
        <f>IF($R782="","",IF($Q$1="Weekly",INT(($R782-2)/7),IF($Q$1="Quarterly",YEAR($R782)*4+ROUNDUP(MONTH($R782)/3),YEAR($R782)*12+MONTH($R782))))</f>
        <v/>
      </c>
      <c r="P782">
        <f>IF($R782="","",IF($R783="",1,IF($O782&lt;&gt;$O783,1,0)))</f>
        <v/>
      </c>
      <c r="Q782">
        <f>IF($P782=1,SUM($P$7:$P782),"")</f>
        <v/>
      </c>
      <c r="R782">
        <f>IF($A782="","",IF(ISNUMBER($A782),$A782,IFERROR(DATEVALUE($A782),NA())))</f>
        <v/>
      </c>
      <c r="S782" s="7">
        <f>IFERROR(INDEX($R$7:$R$60000,MATCH(ROW()-6,$Q$7:$Q$60000,0)),"")</f>
        <v/>
      </c>
      <c r="T782">
        <f>IFERROR(INDEX($B$7:$B$60000,MATCH(ROW()-6,$Q$7:$Q$60000,0))*1,"")</f>
        <v/>
      </c>
      <c r="U782">
        <f>IFERROR(INDEX($C$7:$C$60000,MATCH(ROW()-6,$Q$7:$Q$60000,0))*1,"")</f>
        <v/>
      </c>
      <c r="V782">
        <f>IFERROR(INDEX($D$7:$D$60000,MATCH(ROW()-6,$Q$7:$Q$60000,0))*1,"")</f>
        <v/>
      </c>
      <c r="W782">
        <f>IFERROR(INDEX($E$7:$E$60000,MATCH(ROW()-6,$Q$7:$Q$60000,0))*1,"")</f>
        <v/>
      </c>
      <c r="X782">
        <f>IFERROR(INDEX($F$7:$F$60000,MATCH(ROW()-6,$Q$7:$Q$60000,0))*1,"")</f>
        <v/>
      </c>
      <c r="Y782">
        <f>IFERROR(INDEX($G$7:$G$60000,MATCH(ROW()-6,$Q$7:$Q$60000,0))*1,"")</f>
        <v/>
      </c>
      <c r="Z782">
        <f>IFERROR(INDEX($H$7:$H$60000,MATCH(ROW()-6,$Q$7:$Q$60000,0))*1,"")</f>
        <v/>
      </c>
      <c r="AA782">
        <f>IFERROR(INDEX($I$7:$I$60000,MATCH(ROW()-6,$Q$7:$Q$60000,0))*1,"")</f>
        <v/>
      </c>
      <c r="AB782">
        <f>IFERROR(INDEX($J$7:$J$60000,MATCH(ROW()-6,$Q$7:$Q$60000,0))*1,"")</f>
        <v/>
      </c>
      <c r="AC782">
        <f>IFERROR(INDEX($K$7:$K$60000,MATCH(ROW()-6,$Q$7:$Q$60000,0))*1,"")</f>
        <v/>
      </c>
      <c r="AF782" s="9">
        <f>IF(OR($S782="",$S781=""),"",IF($B$5="diff",($T782-$T781),LN($T782/$T781)))</f>
        <v/>
      </c>
      <c r="AG782" s="9">
        <f>IF(OR($S782="",$S781=""),"",IF($C$5="diff",(U782-U781),LN(U782/U781)))</f>
        <v/>
      </c>
      <c r="AH782" s="9">
        <f>IF(OR($S782="",$S781=""),"",IF($D$5="diff",(V782-V781),LN(V782/V781)))</f>
        <v/>
      </c>
      <c r="AI782" s="9">
        <f>IF(OR($S782="",$S781=""),"",IF($E$5="diff",(W782-W781),LN(W782/W781)))</f>
        <v/>
      </c>
      <c r="AJ782" s="9">
        <f>IF(OR($S782="",$S781=""),"",IF($F$5="diff",(X782-X781),LN(X782/X781)))</f>
        <v/>
      </c>
      <c r="AK782" s="9">
        <f>IF(OR($S782="",$S781=""),"",IF($G$5="diff",(Y782-Y781),LN(Y782/Y781)))</f>
        <v/>
      </c>
      <c r="AL782" s="9">
        <f>IF(OR($S782="",$S781=""),"",IF($H$5="diff",(Z782-Z781),LN(Z782/Z781)))</f>
        <v/>
      </c>
      <c r="AM782" s="9">
        <f>IF(OR($S782="",$S781=""),"",IF($I$5="diff",(AA782-AA781),LN(AA782/AA781)))</f>
        <v/>
      </c>
      <c r="AN782" s="9">
        <f>IF(OR($S782="",$S781=""),"",IF($J$5="diff",(AB782-AB781),LN(AB782/AB781)))</f>
        <v/>
      </c>
      <c r="AO782" s="9">
        <f>IF(OR($S782="",$S781=""),"",IF($K$5="diff",(AC782-AC781),LN(AC782/AC781)))</f>
        <v/>
      </c>
      <c r="AR782" s="9">
        <f>IF($AF782="","",$AU$13+$AU$4*AG782+$AU$5*AH782+$AU$6*AI782+$AU$7*AJ782+$AU$8*AK782+$AU$9*AL782+$AU$10*AM782+$AU$11*AN782+$AU$12*AO782)</f>
        <v/>
      </c>
      <c r="AY782" s="10">
        <f>IF(AND((ROW()-7)&gt;=$Q$5,(ROW()-6)&lt;=$Q$3),INDEX(LINEST(OFFSET(AF782,1-$Q$5,0,$Q$5,1),OFFSET(AG782,1-$Q$5,0,$Q$5,9),TRUE,TRUE),1,10)*$Q$4,"")</f>
        <v/>
      </c>
      <c r="AZ782" s="9">
        <f>IF(AND((ROW()-7)&gt;=$Q$5,(ROW()-6)&lt;=$Q$3),INDEX(LINEST(OFFSET(AF782,1-$Q$5,0,$Q$5,1),OFFSET(AG782,1-$Q$5,0,$Q$5,9),TRUE,TRUE),1,9),"")</f>
        <v/>
      </c>
      <c r="BA782" s="9">
        <f>IF(AND((ROW()-7)&gt;=$Q$5,(ROW()-6)&lt;=$Q$3),INDEX(LINEST(OFFSET(AF782,1-$Q$5,0,$Q$5,1),OFFSET(AG782,1-$Q$5,0,$Q$5,9),TRUE,TRUE),1,8),"")</f>
        <v/>
      </c>
      <c r="BB782" s="9">
        <f>IF(AND((ROW()-7)&gt;=$Q$5,(ROW()-6)&lt;=$Q$3),INDEX(LINEST(OFFSET(AF782,1-$Q$5,0,$Q$5,1),OFFSET(AG782,1-$Q$5,0,$Q$5,9),TRUE,TRUE),1,7),"")</f>
        <v/>
      </c>
      <c r="BC782" s="9">
        <f>IF(AND((ROW()-7)&gt;=$Q$5,(ROW()-6)&lt;=$Q$3),INDEX(LINEST(OFFSET(AF782,1-$Q$5,0,$Q$5,1),OFFSET(AG782,1-$Q$5,0,$Q$5,9),TRUE,TRUE),1,6),"")</f>
        <v/>
      </c>
      <c r="BD782" s="9">
        <f>IF(AND((ROW()-7)&gt;=$Q$5,(ROW()-6)&lt;=$Q$3),INDEX(LINEST(OFFSET(AF782,1-$Q$5,0,$Q$5,1),OFFSET(AG782,1-$Q$5,0,$Q$5,9),TRUE,TRUE),1,5),"")</f>
        <v/>
      </c>
      <c r="BE782" s="9">
        <f>IF(AND((ROW()-7)&gt;=$Q$5,(ROW()-6)&lt;=$Q$3),INDEX(LINEST(OFFSET(AF782,1-$Q$5,0,$Q$5,1),OFFSET(AG782,1-$Q$5,0,$Q$5,9),TRUE,TRUE),1,4),"")</f>
        <v/>
      </c>
      <c r="BF782" s="9">
        <f>IF(AND((ROW()-7)&gt;=$Q$5,(ROW()-6)&lt;=$Q$3),INDEX(LINEST(OFFSET(AF782,1-$Q$5,0,$Q$5,1),OFFSET(AG782,1-$Q$5,0,$Q$5,9),TRUE,TRUE),1,3),"")</f>
        <v/>
      </c>
      <c r="BG782" s="9">
        <f>IF(AND((ROW()-7)&gt;=$Q$5,(ROW()-6)&lt;=$Q$3),INDEX(LINEST(OFFSET(AF782,1-$Q$5,0,$Q$5,1),OFFSET(AG782,1-$Q$5,0,$Q$5,9),TRUE,TRUE),1,2),"")</f>
        <v/>
      </c>
      <c r="BH782" s="9">
        <f>IF(AND((ROW()-7)&gt;=$Q$5,(ROW()-6)&lt;=$Q$3),INDEX(LINEST(OFFSET(AF782,1-$Q$5,0,$Q$5,1),OFFSET(AG782,1-$Q$5,0,$Q$5,9),TRUE,TRUE),1,1),"")</f>
        <v/>
      </c>
      <c r="BI782" s="10">
        <f>IF(AND((ROW()-7)&gt;=$Q$5,(ROW()-6)&lt;=$Q$3),INDEX(LINEST(OFFSET(AF782,1-$Q$5,0,$Q$5,1),OFFSET(AG782,1-$Q$5,0,$Q$5,9),TRUE,TRUE),3,1),"")</f>
        <v/>
      </c>
      <c r="BL782" s="9">
        <f>IF(AND((ROW()-6)&lt;=$Q$3,ISNUMBER(AY781)),AY781/$Q$4+AZ781*AG782+BA781*AH782+BB781*AI782+BC781*AJ782+BD781*AK782+BE781*AL782+BF781*AM782+BG781*AN782+BH781*AO782,"")</f>
        <v/>
      </c>
      <c r="BM782">
        <f>IF(ISNUMBER(BL782),AVERAGE(OFFSET(AF781,1-$Q$5,0,$Q$5,1)),"")</f>
        <v/>
      </c>
      <c r="BN782">
        <f>IF(ISNUMBER(BL782),(AF782-BL782)^2,"")</f>
        <v/>
      </c>
      <c r="BO782">
        <f>IF(ISNUMBER(BL782),AF782^2,"")</f>
        <v/>
      </c>
      <c r="BP782">
        <f>IF(ISNUMBER(BL782),(AF782-BM782)^2,"")</f>
        <v/>
      </c>
    </row>
    <row r="783">
      <c r="O783">
        <f>IF($R783="","",IF($Q$1="Weekly",INT(($R783-2)/7),IF($Q$1="Quarterly",YEAR($R783)*4+ROUNDUP(MONTH($R783)/3),YEAR($R783)*12+MONTH($R783))))</f>
        <v/>
      </c>
      <c r="P783">
        <f>IF($R783="","",IF($R784="",1,IF($O783&lt;&gt;$O784,1,0)))</f>
        <v/>
      </c>
      <c r="Q783">
        <f>IF($P783=1,SUM($P$7:$P783),"")</f>
        <v/>
      </c>
      <c r="R783">
        <f>IF($A783="","",IF(ISNUMBER($A783),$A783,IFERROR(DATEVALUE($A783),NA())))</f>
        <v/>
      </c>
      <c r="S783" s="7">
        <f>IFERROR(INDEX($R$7:$R$60000,MATCH(ROW()-6,$Q$7:$Q$60000,0)),"")</f>
        <v/>
      </c>
      <c r="T783">
        <f>IFERROR(INDEX($B$7:$B$60000,MATCH(ROW()-6,$Q$7:$Q$60000,0))*1,"")</f>
        <v/>
      </c>
      <c r="U783">
        <f>IFERROR(INDEX($C$7:$C$60000,MATCH(ROW()-6,$Q$7:$Q$60000,0))*1,"")</f>
        <v/>
      </c>
      <c r="V783">
        <f>IFERROR(INDEX($D$7:$D$60000,MATCH(ROW()-6,$Q$7:$Q$60000,0))*1,"")</f>
        <v/>
      </c>
      <c r="W783">
        <f>IFERROR(INDEX($E$7:$E$60000,MATCH(ROW()-6,$Q$7:$Q$60000,0))*1,"")</f>
        <v/>
      </c>
      <c r="X783">
        <f>IFERROR(INDEX($F$7:$F$60000,MATCH(ROW()-6,$Q$7:$Q$60000,0))*1,"")</f>
        <v/>
      </c>
      <c r="Y783">
        <f>IFERROR(INDEX($G$7:$G$60000,MATCH(ROW()-6,$Q$7:$Q$60000,0))*1,"")</f>
        <v/>
      </c>
      <c r="Z783">
        <f>IFERROR(INDEX($H$7:$H$60000,MATCH(ROW()-6,$Q$7:$Q$60000,0))*1,"")</f>
        <v/>
      </c>
      <c r="AA783">
        <f>IFERROR(INDEX($I$7:$I$60000,MATCH(ROW()-6,$Q$7:$Q$60000,0))*1,"")</f>
        <v/>
      </c>
      <c r="AB783">
        <f>IFERROR(INDEX($J$7:$J$60000,MATCH(ROW()-6,$Q$7:$Q$60000,0))*1,"")</f>
        <v/>
      </c>
      <c r="AC783">
        <f>IFERROR(INDEX($K$7:$K$60000,MATCH(ROW()-6,$Q$7:$Q$60000,0))*1,"")</f>
        <v/>
      </c>
      <c r="AF783" s="9">
        <f>IF(OR($S783="",$S782=""),"",IF($B$5="diff",($T783-$T782),LN($T783/$T782)))</f>
        <v/>
      </c>
      <c r="AG783" s="9">
        <f>IF(OR($S783="",$S782=""),"",IF($C$5="diff",(U783-U782),LN(U783/U782)))</f>
        <v/>
      </c>
      <c r="AH783" s="9">
        <f>IF(OR($S783="",$S782=""),"",IF($D$5="diff",(V783-V782),LN(V783/V782)))</f>
        <v/>
      </c>
      <c r="AI783" s="9">
        <f>IF(OR($S783="",$S782=""),"",IF($E$5="diff",(W783-W782),LN(W783/W782)))</f>
        <v/>
      </c>
      <c r="AJ783" s="9">
        <f>IF(OR($S783="",$S782=""),"",IF($F$5="diff",(X783-X782),LN(X783/X782)))</f>
        <v/>
      </c>
      <c r="AK783" s="9">
        <f>IF(OR($S783="",$S782=""),"",IF($G$5="diff",(Y783-Y782),LN(Y783/Y782)))</f>
        <v/>
      </c>
      <c r="AL783" s="9">
        <f>IF(OR($S783="",$S782=""),"",IF($H$5="diff",(Z783-Z782),LN(Z783/Z782)))</f>
        <v/>
      </c>
      <c r="AM783" s="9">
        <f>IF(OR($S783="",$S782=""),"",IF($I$5="diff",(AA783-AA782),LN(AA783/AA782)))</f>
        <v/>
      </c>
      <c r="AN783" s="9">
        <f>IF(OR($S783="",$S782=""),"",IF($J$5="diff",(AB783-AB782),LN(AB783/AB782)))</f>
        <v/>
      </c>
      <c r="AO783" s="9">
        <f>IF(OR($S783="",$S782=""),"",IF($K$5="diff",(AC783-AC782),LN(AC783/AC782)))</f>
        <v/>
      </c>
      <c r="AR783" s="9">
        <f>IF($AF783="","",$AU$13+$AU$4*AG783+$AU$5*AH783+$AU$6*AI783+$AU$7*AJ783+$AU$8*AK783+$AU$9*AL783+$AU$10*AM783+$AU$11*AN783+$AU$12*AO783)</f>
        <v/>
      </c>
      <c r="AY783" s="10">
        <f>IF(AND((ROW()-7)&gt;=$Q$5,(ROW()-6)&lt;=$Q$3),INDEX(LINEST(OFFSET(AF783,1-$Q$5,0,$Q$5,1),OFFSET(AG783,1-$Q$5,0,$Q$5,9),TRUE,TRUE),1,10)*$Q$4,"")</f>
        <v/>
      </c>
      <c r="AZ783" s="9">
        <f>IF(AND((ROW()-7)&gt;=$Q$5,(ROW()-6)&lt;=$Q$3),INDEX(LINEST(OFFSET(AF783,1-$Q$5,0,$Q$5,1),OFFSET(AG783,1-$Q$5,0,$Q$5,9),TRUE,TRUE),1,9),"")</f>
        <v/>
      </c>
      <c r="BA783" s="9">
        <f>IF(AND((ROW()-7)&gt;=$Q$5,(ROW()-6)&lt;=$Q$3),INDEX(LINEST(OFFSET(AF783,1-$Q$5,0,$Q$5,1),OFFSET(AG783,1-$Q$5,0,$Q$5,9),TRUE,TRUE),1,8),"")</f>
        <v/>
      </c>
      <c r="BB783" s="9">
        <f>IF(AND((ROW()-7)&gt;=$Q$5,(ROW()-6)&lt;=$Q$3),INDEX(LINEST(OFFSET(AF783,1-$Q$5,0,$Q$5,1),OFFSET(AG783,1-$Q$5,0,$Q$5,9),TRUE,TRUE),1,7),"")</f>
        <v/>
      </c>
      <c r="BC783" s="9">
        <f>IF(AND((ROW()-7)&gt;=$Q$5,(ROW()-6)&lt;=$Q$3),INDEX(LINEST(OFFSET(AF783,1-$Q$5,0,$Q$5,1),OFFSET(AG783,1-$Q$5,0,$Q$5,9),TRUE,TRUE),1,6),"")</f>
        <v/>
      </c>
      <c r="BD783" s="9">
        <f>IF(AND((ROW()-7)&gt;=$Q$5,(ROW()-6)&lt;=$Q$3),INDEX(LINEST(OFFSET(AF783,1-$Q$5,0,$Q$5,1),OFFSET(AG783,1-$Q$5,0,$Q$5,9),TRUE,TRUE),1,5),"")</f>
        <v/>
      </c>
      <c r="BE783" s="9">
        <f>IF(AND((ROW()-7)&gt;=$Q$5,(ROW()-6)&lt;=$Q$3),INDEX(LINEST(OFFSET(AF783,1-$Q$5,0,$Q$5,1),OFFSET(AG783,1-$Q$5,0,$Q$5,9),TRUE,TRUE),1,4),"")</f>
        <v/>
      </c>
      <c r="BF783" s="9">
        <f>IF(AND((ROW()-7)&gt;=$Q$5,(ROW()-6)&lt;=$Q$3),INDEX(LINEST(OFFSET(AF783,1-$Q$5,0,$Q$5,1),OFFSET(AG783,1-$Q$5,0,$Q$5,9),TRUE,TRUE),1,3),"")</f>
        <v/>
      </c>
      <c r="BG783" s="9">
        <f>IF(AND((ROW()-7)&gt;=$Q$5,(ROW()-6)&lt;=$Q$3),INDEX(LINEST(OFFSET(AF783,1-$Q$5,0,$Q$5,1),OFFSET(AG783,1-$Q$5,0,$Q$5,9),TRUE,TRUE),1,2),"")</f>
        <v/>
      </c>
      <c r="BH783" s="9">
        <f>IF(AND((ROW()-7)&gt;=$Q$5,(ROW()-6)&lt;=$Q$3),INDEX(LINEST(OFFSET(AF783,1-$Q$5,0,$Q$5,1),OFFSET(AG783,1-$Q$5,0,$Q$5,9),TRUE,TRUE),1,1),"")</f>
        <v/>
      </c>
      <c r="BI783" s="10">
        <f>IF(AND((ROW()-7)&gt;=$Q$5,(ROW()-6)&lt;=$Q$3),INDEX(LINEST(OFFSET(AF783,1-$Q$5,0,$Q$5,1),OFFSET(AG783,1-$Q$5,0,$Q$5,9),TRUE,TRUE),3,1),"")</f>
        <v/>
      </c>
      <c r="BL783" s="9">
        <f>IF(AND((ROW()-6)&lt;=$Q$3,ISNUMBER(AY782)),AY782/$Q$4+AZ782*AG783+BA782*AH783+BB782*AI783+BC782*AJ783+BD782*AK783+BE782*AL783+BF782*AM783+BG782*AN783+BH782*AO783,"")</f>
        <v/>
      </c>
      <c r="BM783">
        <f>IF(ISNUMBER(BL783),AVERAGE(OFFSET(AF782,1-$Q$5,0,$Q$5,1)),"")</f>
        <v/>
      </c>
      <c r="BN783">
        <f>IF(ISNUMBER(BL783),(AF783-BL783)^2,"")</f>
        <v/>
      </c>
      <c r="BO783">
        <f>IF(ISNUMBER(BL783),AF783^2,"")</f>
        <v/>
      </c>
      <c r="BP783">
        <f>IF(ISNUMBER(BL783),(AF783-BM783)^2,"")</f>
        <v/>
      </c>
    </row>
    <row r="784">
      <c r="O784">
        <f>IF($R784="","",IF($Q$1="Weekly",INT(($R784-2)/7),IF($Q$1="Quarterly",YEAR($R784)*4+ROUNDUP(MONTH($R784)/3),YEAR($R784)*12+MONTH($R784))))</f>
        <v/>
      </c>
      <c r="P784">
        <f>IF($R784="","",IF($R785="",1,IF($O784&lt;&gt;$O785,1,0)))</f>
        <v/>
      </c>
      <c r="Q784">
        <f>IF($P784=1,SUM($P$7:$P784),"")</f>
        <v/>
      </c>
      <c r="R784">
        <f>IF($A784="","",IF(ISNUMBER($A784),$A784,IFERROR(DATEVALUE($A784),NA())))</f>
        <v/>
      </c>
      <c r="S784" s="7">
        <f>IFERROR(INDEX($R$7:$R$60000,MATCH(ROW()-6,$Q$7:$Q$60000,0)),"")</f>
        <v/>
      </c>
      <c r="T784">
        <f>IFERROR(INDEX($B$7:$B$60000,MATCH(ROW()-6,$Q$7:$Q$60000,0))*1,"")</f>
        <v/>
      </c>
      <c r="U784">
        <f>IFERROR(INDEX($C$7:$C$60000,MATCH(ROW()-6,$Q$7:$Q$60000,0))*1,"")</f>
        <v/>
      </c>
      <c r="V784">
        <f>IFERROR(INDEX($D$7:$D$60000,MATCH(ROW()-6,$Q$7:$Q$60000,0))*1,"")</f>
        <v/>
      </c>
      <c r="W784">
        <f>IFERROR(INDEX($E$7:$E$60000,MATCH(ROW()-6,$Q$7:$Q$60000,0))*1,"")</f>
        <v/>
      </c>
      <c r="X784">
        <f>IFERROR(INDEX($F$7:$F$60000,MATCH(ROW()-6,$Q$7:$Q$60000,0))*1,"")</f>
        <v/>
      </c>
      <c r="Y784">
        <f>IFERROR(INDEX($G$7:$G$60000,MATCH(ROW()-6,$Q$7:$Q$60000,0))*1,"")</f>
        <v/>
      </c>
      <c r="Z784">
        <f>IFERROR(INDEX($H$7:$H$60000,MATCH(ROW()-6,$Q$7:$Q$60000,0))*1,"")</f>
        <v/>
      </c>
      <c r="AA784">
        <f>IFERROR(INDEX($I$7:$I$60000,MATCH(ROW()-6,$Q$7:$Q$60000,0))*1,"")</f>
        <v/>
      </c>
      <c r="AB784">
        <f>IFERROR(INDEX($J$7:$J$60000,MATCH(ROW()-6,$Q$7:$Q$60000,0))*1,"")</f>
        <v/>
      </c>
      <c r="AC784">
        <f>IFERROR(INDEX($K$7:$K$60000,MATCH(ROW()-6,$Q$7:$Q$60000,0))*1,"")</f>
        <v/>
      </c>
      <c r="AF784" s="9">
        <f>IF(OR($S784="",$S783=""),"",IF($B$5="diff",($T784-$T783),LN($T784/$T783)))</f>
        <v/>
      </c>
      <c r="AG784" s="9">
        <f>IF(OR($S784="",$S783=""),"",IF($C$5="diff",(U784-U783),LN(U784/U783)))</f>
        <v/>
      </c>
      <c r="AH784" s="9">
        <f>IF(OR($S784="",$S783=""),"",IF($D$5="diff",(V784-V783),LN(V784/V783)))</f>
        <v/>
      </c>
      <c r="AI784" s="9">
        <f>IF(OR($S784="",$S783=""),"",IF($E$5="diff",(W784-W783),LN(W784/W783)))</f>
        <v/>
      </c>
      <c r="AJ784" s="9">
        <f>IF(OR($S784="",$S783=""),"",IF($F$5="diff",(X784-X783),LN(X784/X783)))</f>
        <v/>
      </c>
      <c r="AK784" s="9">
        <f>IF(OR($S784="",$S783=""),"",IF($G$5="diff",(Y784-Y783),LN(Y784/Y783)))</f>
        <v/>
      </c>
      <c r="AL784" s="9">
        <f>IF(OR($S784="",$S783=""),"",IF($H$5="diff",(Z784-Z783),LN(Z784/Z783)))</f>
        <v/>
      </c>
      <c r="AM784" s="9">
        <f>IF(OR($S784="",$S783=""),"",IF($I$5="diff",(AA784-AA783),LN(AA784/AA783)))</f>
        <v/>
      </c>
      <c r="AN784" s="9">
        <f>IF(OR($S784="",$S783=""),"",IF($J$5="diff",(AB784-AB783),LN(AB784/AB783)))</f>
        <v/>
      </c>
      <c r="AO784" s="9">
        <f>IF(OR($S784="",$S783=""),"",IF($K$5="diff",(AC784-AC783),LN(AC784/AC783)))</f>
        <v/>
      </c>
      <c r="AR784" s="9">
        <f>IF($AF784="","",$AU$13+$AU$4*AG784+$AU$5*AH784+$AU$6*AI784+$AU$7*AJ784+$AU$8*AK784+$AU$9*AL784+$AU$10*AM784+$AU$11*AN784+$AU$12*AO784)</f>
        <v/>
      </c>
      <c r="AY784" s="10">
        <f>IF(AND((ROW()-7)&gt;=$Q$5,(ROW()-6)&lt;=$Q$3),INDEX(LINEST(OFFSET(AF784,1-$Q$5,0,$Q$5,1),OFFSET(AG784,1-$Q$5,0,$Q$5,9),TRUE,TRUE),1,10)*$Q$4,"")</f>
        <v/>
      </c>
      <c r="AZ784" s="9">
        <f>IF(AND((ROW()-7)&gt;=$Q$5,(ROW()-6)&lt;=$Q$3),INDEX(LINEST(OFFSET(AF784,1-$Q$5,0,$Q$5,1),OFFSET(AG784,1-$Q$5,0,$Q$5,9),TRUE,TRUE),1,9),"")</f>
        <v/>
      </c>
      <c r="BA784" s="9">
        <f>IF(AND((ROW()-7)&gt;=$Q$5,(ROW()-6)&lt;=$Q$3),INDEX(LINEST(OFFSET(AF784,1-$Q$5,0,$Q$5,1),OFFSET(AG784,1-$Q$5,0,$Q$5,9),TRUE,TRUE),1,8),"")</f>
        <v/>
      </c>
      <c r="BB784" s="9">
        <f>IF(AND((ROW()-7)&gt;=$Q$5,(ROW()-6)&lt;=$Q$3),INDEX(LINEST(OFFSET(AF784,1-$Q$5,0,$Q$5,1),OFFSET(AG784,1-$Q$5,0,$Q$5,9),TRUE,TRUE),1,7),"")</f>
        <v/>
      </c>
      <c r="BC784" s="9">
        <f>IF(AND((ROW()-7)&gt;=$Q$5,(ROW()-6)&lt;=$Q$3),INDEX(LINEST(OFFSET(AF784,1-$Q$5,0,$Q$5,1),OFFSET(AG784,1-$Q$5,0,$Q$5,9),TRUE,TRUE),1,6),"")</f>
        <v/>
      </c>
      <c r="BD784" s="9">
        <f>IF(AND((ROW()-7)&gt;=$Q$5,(ROW()-6)&lt;=$Q$3),INDEX(LINEST(OFFSET(AF784,1-$Q$5,0,$Q$5,1),OFFSET(AG784,1-$Q$5,0,$Q$5,9),TRUE,TRUE),1,5),"")</f>
        <v/>
      </c>
      <c r="BE784" s="9">
        <f>IF(AND((ROW()-7)&gt;=$Q$5,(ROW()-6)&lt;=$Q$3),INDEX(LINEST(OFFSET(AF784,1-$Q$5,0,$Q$5,1),OFFSET(AG784,1-$Q$5,0,$Q$5,9),TRUE,TRUE),1,4),"")</f>
        <v/>
      </c>
      <c r="BF784" s="9">
        <f>IF(AND((ROW()-7)&gt;=$Q$5,(ROW()-6)&lt;=$Q$3),INDEX(LINEST(OFFSET(AF784,1-$Q$5,0,$Q$5,1),OFFSET(AG784,1-$Q$5,0,$Q$5,9),TRUE,TRUE),1,3),"")</f>
        <v/>
      </c>
      <c r="BG784" s="9">
        <f>IF(AND((ROW()-7)&gt;=$Q$5,(ROW()-6)&lt;=$Q$3),INDEX(LINEST(OFFSET(AF784,1-$Q$5,0,$Q$5,1),OFFSET(AG784,1-$Q$5,0,$Q$5,9),TRUE,TRUE),1,2),"")</f>
        <v/>
      </c>
      <c r="BH784" s="9">
        <f>IF(AND((ROW()-7)&gt;=$Q$5,(ROW()-6)&lt;=$Q$3),INDEX(LINEST(OFFSET(AF784,1-$Q$5,0,$Q$5,1),OFFSET(AG784,1-$Q$5,0,$Q$5,9),TRUE,TRUE),1,1),"")</f>
        <v/>
      </c>
      <c r="BI784" s="10">
        <f>IF(AND((ROW()-7)&gt;=$Q$5,(ROW()-6)&lt;=$Q$3),INDEX(LINEST(OFFSET(AF784,1-$Q$5,0,$Q$5,1),OFFSET(AG784,1-$Q$5,0,$Q$5,9),TRUE,TRUE),3,1),"")</f>
        <v/>
      </c>
      <c r="BL784" s="9">
        <f>IF(AND((ROW()-6)&lt;=$Q$3,ISNUMBER(AY783)),AY783/$Q$4+AZ783*AG784+BA783*AH784+BB783*AI784+BC783*AJ784+BD783*AK784+BE783*AL784+BF783*AM784+BG783*AN784+BH783*AO784,"")</f>
        <v/>
      </c>
      <c r="BM784">
        <f>IF(ISNUMBER(BL784),AVERAGE(OFFSET(AF783,1-$Q$5,0,$Q$5,1)),"")</f>
        <v/>
      </c>
      <c r="BN784">
        <f>IF(ISNUMBER(BL784),(AF784-BL784)^2,"")</f>
        <v/>
      </c>
      <c r="BO784">
        <f>IF(ISNUMBER(BL784),AF784^2,"")</f>
        <v/>
      </c>
      <c r="BP784">
        <f>IF(ISNUMBER(BL784),(AF784-BM784)^2,"")</f>
        <v/>
      </c>
    </row>
    <row r="785">
      <c r="O785">
        <f>IF($R785="","",IF($Q$1="Weekly",INT(($R785-2)/7),IF($Q$1="Quarterly",YEAR($R785)*4+ROUNDUP(MONTH($R785)/3),YEAR($R785)*12+MONTH($R785))))</f>
        <v/>
      </c>
      <c r="P785">
        <f>IF($R785="","",IF($R786="",1,IF($O785&lt;&gt;$O786,1,0)))</f>
        <v/>
      </c>
      <c r="Q785">
        <f>IF($P785=1,SUM($P$7:$P785),"")</f>
        <v/>
      </c>
      <c r="R785">
        <f>IF($A785="","",IF(ISNUMBER($A785),$A785,IFERROR(DATEVALUE($A785),NA())))</f>
        <v/>
      </c>
      <c r="S785" s="7">
        <f>IFERROR(INDEX($R$7:$R$60000,MATCH(ROW()-6,$Q$7:$Q$60000,0)),"")</f>
        <v/>
      </c>
      <c r="T785">
        <f>IFERROR(INDEX($B$7:$B$60000,MATCH(ROW()-6,$Q$7:$Q$60000,0))*1,"")</f>
        <v/>
      </c>
      <c r="U785">
        <f>IFERROR(INDEX($C$7:$C$60000,MATCH(ROW()-6,$Q$7:$Q$60000,0))*1,"")</f>
        <v/>
      </c>
      <c r="V785">
        <f>IFERROR(INDEX($D$7:$D$60000,MATCH(ROW()-6,$Q$7:$Q$60000,0))*1,"")</f>
        <v/>
      </c>
      <c r="W785">
        <f>IFERROR(INDEX($E$7:$E$60000,MATCH(ROW()-6,$Q$7:$Q$60000,0))*1,"")</f>
        <v/>
      </c>
      <c r="X785">
        <f>IFERROR(INDEX($F$7:$F$60000,MATCH(ROW()-6,$Q$7:$Q$60000,0))*1,"")</f>
        <v/>
      </c>
      <c r="Y785">
        <f>IFERROR(INDEX($G$7:$G$60000,MATCH(ROW()-6,$Q$7:$Q$60000,0))*1,"")</f>
        <v/>
      </c>
      <c r="Z785">
        <f>IFERROR(INDEX($H$7:$H$60000,MATCH(ROW()-6,$Q$7:$Q$60000,0))*1,"")</f>
        <v/>
      </c>
      <c r="AA785">
        <f>IFERROR(INDEX($I$7:$I$60000,MATCH(ROW()-6,$Q$7:$Q$60000,0))*1,"")</f>
        <v/>
      </c>
      <c r="AB785">
        <f>IFERROR(INDEX($J$7:$J$60000,MATCH(ROW()-6,$Q$7:$Q$60000,0))*1,"")</f>
        <v/>
      </c>
      <c r="AC785">
        <f>IFERROR(INDEX($K$7:$K$60000,MATCH(ROW()-6,$Q$7:$Q$60000,0))*1,"")</f>
        <v/>
      </c>
      <c r="AF785" s="9">
        <f>IF(OR($S785="",$S784=""),"",IF($B$5="diff",($T785-$T784),LN($T785/$T784)))</f>
        <v/>
      </c>
      <c r="AG785" s="9">
        <f>IF(OR($S785="",$S784=""),"",IF($C$5="diff",(U785-U784),LN(U785/U784)))</f>
        <v/>
      </c>
      <c r="AH785" s="9">
        <f>IF(OR($S785="",$S784=""),"",IF($D$5="diff",(V785-V784),LN(V785/V784)))</f>
        <v/>
      </c>
      <c r="AI785" s="9">
        <f>IF(OR($S785="",$S784=""),"",IF($E$5="diff",(W785-W784),LN(W785/W784)))</f>
        <v/>
      </c>
      <c r="AJ785" s="9">
        <f>IF(OR($S785="",$S784=""),"",IF($F$5="diff",(X785-X784),LN(X785/X784)))</f>
        <v/>
      </c>
      <c r="AK785" s="9">
        <f>IF(OR($S785="",$S784=""),"",IF($G$5="diff",(Y785-Y784),LN(Y785/Y784)))</f>
        <v/>
      </c>
      <c r="AL785" s="9">
        <f>IF(OR($S785="",$S784=""),"",IF($H$5="diff",(Z785-Z784),LN(Z785/Z784)))</f>
        <v/>
      </c>
      <c r="AM785" s="9">
        <f>IF(OR($S785="",$S784=""),"",IF($I$5="diff",(AA785-AA784),LN(AA785/AA784)))</f>
        <v/>
      </c>
      <c r="AN785" s="9">
        <f>IF(OR($S785="",$S784=""),"",IF($J$5="diff",(AB785-AB784),LN(AB785/AB784)))</f>
        <v/>
      </c>
      <c r="AO785" s="9">
        <f>IF(OR($S785="",$S784=""),"",IF($K$5="diff",(AC785-AC784),LN(AC785/AC784)))</f>
        <v/>
      </c>
      <c r="AR785" s="9">
        <f>IF($AF785="","",$AU$13+$AU$4*AG785+$AU$5*AH785+$AU$6*AI785+$AU$7*AJ785+$AU$8*AK785+$AU$9*AL785+$AU$10*AM785+$AU$11*AN785+$AU$12*AO785)</f>
        <v/>
      </c>
      <c r="AY785" s="10">
        <f>IF(AND((ROW()-7)&gt;=$Q$5,(ROW()-6)&lt;=$Q$3),INDEX(LINEST(OFFSET(AF785,1-$Q$5,0,$Q$5,1),OFFSET(AG785,1-$Q$5,0,$Q$5,9),TRUE,TRUE),1,10)*$Q$4,"")</f>
        <v/>
      </c>
      <c r="AZ785" s="9">
        <f>IF(AND((ROW()-7)&gt;=$Q$5,(ROW()-6)&lt;=$Q$3),INDEX(LINEST(OFFSET(AF785,1-$Q$5,0,$Q$5,1),OFFSET(AG785,1-$Q$5,0,$Q$5,9),TRUE,TRUE),1,9),"")</f>
        <v/>
      </c>
      <c r="BA785" s="9">
        <f>IF(AND((ROW()-7)&gt;=$Q$5,(ROW()-6)&lt;=$Q$3),INDEX(LINEST(OFFSET(AF785,1-$Q$5,0,$Q$5,1),OFFSET(AG785,1-$Q$5,0,$Q$5,9),TRUE,TRUE),1,8),"")</f>
        <v/>
      </c>
      <c r="BB785" s="9">
        <f>IF(AND((ROW()-7)&gt;=$Q$5,(ROW()-6)&lt;=$Q$3),INDEX(LINEST(OFFSET(AF785,1-$Q$5,0,$Q$5,1),OFFSET(AG785,1-$Q$5,0,$Q$5,9),TRUE,TRUE),1,7),"")</f>
        <v/>
      </c>
      <c r="BC785" s="9">
        <f>IF(AND((ROW()-7)&gt;=$Q$5,(ROW()-6)&lt;=$Q$3),INDEX(LINEST(OFFSET(AF785,1-$Q$5,0,$Q$5,1),OFFSET(AG785,1-$Q$5,0,$Q$5,9),TRUE,TRUE),1,6),"")</f>
        <v/>
      </c>
      <c r="BD785" s="9">
        <f>IF(AND((ROW()-7)&gt;=$Q$5,(ROW()-6)&lt;=$Q$3),INDEX(LINEST(OFFSET(AF785,1-$Q$5,0,$Q$5,1),OFFSET(AG785,1-$Q$5,0,$Q$5,9),TRUE,TRUE),1,5),"")</f>
        <v/>
      </c>
      <c r="BE785" s="9">
        <f>IF(AND((ROW()-7)&gt;=$Q$5,(ROW()-6)&lt;=$Q$3),INDEX(LINEST(OFFSET(AF785,1-$Q$5,0,$Q$5,1),OFFSET(AG785,1-$Q$5,0,$Q$5,9),TRUE,TRUE),1,4),"")</f>
        <v/>
      </c>
      <c r="BF785" s="9">
        <f>IF(AND((ROW()-7)&gt;=$Q$5,(ROW()-6)&lt;=$Q$3),INDEX(LINEST(OFFSET(AF785,1-$Q$5,0,$Q$5,1),OFFSET(AG785,1-$Q$5,0,$Q$5,9),TRUE,TRUE),1,3),"")</f>
        <v/>
      </c>
      <c r="BG785" s="9">
        <f>IF(AND((ROW()-7)&gt;=$Q$5,(ROW()-6)&lt;=$Q$3),INDEX(LINEST(OFFSET(AF785,1-$Q$5,0,$Q$5,1),OFFSET(AG785,1-$Q$5,0,$Q$5,9),TRUE,TRUE),1,2),"")</f>
        <v/>
      </c>
      <c r="BH785" s="9">
        <f>IF(AND((ROW()-7)&gt;=$Q$5,(ROW()-6)&lt;=$Q$3),INDEX(LINEST(OFFSET(AF785,1-$Q$5,0,$Q$5,1),OFFSET(AG785,1-$Q$5,0,$Q$5,9),TRUE,TRUE),1,1),"")</f>
        <v/>
      </c>
      <c r="BI785" s="10">
        <f>IF(AND((ROW()-7)&gt;=$Q$5,(ROW()-6)&lt;=$Q$3),INDEX(LINEST(OFFSET(AF785,1-$Q$5,0,$Q$5,1),OFFSET(AG785,1-$Q$5,0,$Q$5,9),TRUE,TRUE),3,1),"")</f>
        <v/>
      </c>
      <c r="BL785" s="9">
        <f>IF(AND((ROW()-6)&lt;=$Q$3,ISNUMBER(AY784)),AY784/$Q$4+AZ784*AG785+BA784*AH785+BB784*AI785+BC784*AJ785+BD784*AK785+BE784*AL785+BF784*AM785+BG784*AN785+BH784*AO785,"")</f>
        <v/>
      </c>
      <c r="BM785">
        <f>IF(ISNUMBER(BL785),AVERAGE(OFFSET(AF784,1-$Q$5,0,$Q$5,1)),"")</f>
        <v/>
      </c>
      <c r="BN785">
        <f>IF(ISNUMBER(BL785),(AF785-BL785)^2,"")</f>
        <v/>
      </c>
      <c r="BO785">
        <f>IF(ISNUMBER(BL785),AF785^2,"")</f>
        <v/>
      </c>
      <c r="BP785">
        <f>IF(ISNUMBER(BL785),(AF785-BM785)^2,"")</f>
        <v/>
      </c>
    </row>
    <row r="786">
      <c r="O786">
        <f>IF($R786="","",IF($Q$1="Weekly",INT(($R786-2)/7),IF($Q$1="Quarterly",YEAR($R786)*4+ROUNDUP(MONTH($R786)/3),YEAR($R786)*12+MONTH($R786))))</f>
        <v/>
      </c>
      <c r="P786">
        <f>IF($R786="","",IF($R787="",1,IF($O786&lt;&gt;$O787,1,0)))</f>
        <v/>
      </c>
      <c r="Q786">
        <f>IF($P786=1,SUM($P$7:$P786),"")</f>
        <v/>
      </c>
      <c r="R786">
        <f>IF($A786="","",IF(ISNUMBER($A786),$A786,IFERROR(DATEVALUE($A786),NA())))</f>
        <v/>
      </c>
      <c r="S786" s="7">
        <f>IFERROR(INDEX($R$7:$R$60000,MATCH(ROW()-6,$Q$7:$Q$60000,0)),"")</f>
        <v/>
      </c>
      <c r="T786">
        <f>IFERROR(INDEX($B$7:$B$60000,MATCH(ROW()-6,$Q$7:$Q$60000,0))*1,"")</f>
        <v/>
      </c>
      <c r="U786">
        <f>IFERROR(INDEX($C$7:$C$60000,MATCH(ROW()-6,$Q$7:$Q$60000,0))*1,"")</f>
        <v/>
      </c>
      <c r="V786">
        <f>IFERROR(INDEX($D$7:$D$60000,MATCH(ROW()-6,$Q$7:$Q$60000,0))*1,"")</f>
        <v/>
      </c>
      <c r="W786">
        <f>IFERROR(INDEX($E$7:$E$60000,MATCH(ROW()-6,$Q$7:$Q$60000,0))*1,"")</f>
        <v/>
      </c>
      <c r="X786">
        <f>IFERROR(INDEX($F$7:$F$60000,MATCH(ROW()-6,$Q$7:$Q$60000,0))*1,"")</f>
        <v/>
      </c>
      <c r="Y786">
        <f>IFERROR(INDEX($G$7:$G$60000,MATCH(ROW()-6,$Q$7:$Q$60000,0))*1,"")</f>
        <v/>
      </c>
      <c r="Z786">
        <f>IFERROR(INDEX($H$7:$H$60000,MATCH(ROW()-6,$Q$7:$Q$60000,0))*1,"")</f>
        <v/>
      </c>
      <c r="AA786">
        <f>IFERROR(INDEX($I$7:$I$60000,MATCH(ROW()-6,$Q$7:$Q$60000,0))*1,"")</f>
        <v/>
      </c>
      <c r="AB786">
        <f>IFERROR(INDEX($J$7:$J$60000,MATCH(ROW()-6,$Q$7:$Q$60000,0))*1,"")</f>
        <v/>
      </c>
      <c r="AC786">
        <f>IFERROR(INDEX($K$7:$K$60000,MATCH(ROW()-6,$Q$7:$Q$60000,0))*1,"")</f>
        <v/>
      </c>
      <c r="AF786" s="9">
        <f>IF(OR($S786="",$S785=""),"",IF($B$5="diff",($T786-$T785),LN($T786/$T785)))</f>
        <v/>
      </c>
      <c r="AG786" s="9">
        <f>IF(OR($S786="",$S785=""),"",IF($C$5="diff",(U786-U785),LN(U786/U785)))</f>
        <v/>
      </c>
      <c r="AH786" s="9">
        <f>IF(OR($S786="",$S785=""),"",IF($D$5="diff",(V786-V785),LN(V786/V785)))</f>
        <v/>
      </c>
      <c r="AI786" s="9">
        <f>IF(OR($S786="",$S785=""),"",IF($E$5="diff",(W786-W785),LN(W786/W785)))</f>
        <v/>
      </c>
      <c r="AJ786" s="9">
        <f>IF(OR($S786="",$S785=""),"",IF($F$5="diff",(X786-X785),LN(X786/X785)))</f>
        <v/>
      </c>
      <c r="AK786" s="9">
        <f>IF(OR($S786="",$S785=""),"",IF($G$5="diff",(Y786-Y785),LN(Y786/Y785)))</f>
        <v/>
      </c>
      <c r="AL786" s="9">
        <f>IF(OR($S786="",$S785=""),"",IF($H$5="diff",(Z786-Z785),LN(Z786/Z785)))</f>
        <v/>
      </c>
      <c r="AM786" s="9">
        <f>IF(OR($S786="",$S785=""),"",IF($I$5="diff",(AA786-AA785),LN(AA786/AA785)))</f>
        <v/>
      </c>
      <c r="AN786" s="9">
        <f>IF(OR($S786="",$S785=""),"",IF($J$5="diff",(AB786-AB785),LN(AB786/AB785)))</f>
        <v/>
      </c>
      <c r="AO786" s="9">
        <f>IF(OR($S786="",$S785=""),"",IF($K$5="diff",(AC786-AC785),LN(AC786/AC785)))</f>
        <v/>
      </c>
      <c r="AR786" s="9">
        <f>IF($AF786="","",$AU$13+$AU$4*AG786+$AU$5*AH786+$AU$6*AI786+$AU$7*AJ786+$AU$8*AK786+$AU$9*AL786+$AU$10*AM786+$AU$11*AN786+$AU$12*AO786)</f>
        <v/>
      </c>
      <c r="AY786" s="10">
        <f>IF(AND((ROW()-7)&gt;=$Q$5,(ROW()-6)&lt;=$Q$3),INDEX(LINEST(OFFSET(AF786,1-$Q$5,0,$Q$5,1),OFFSET(AG786,1-$Q$5,0,$Q$5,9),TRUE,TRUE),1,10)*$Q$4,"")</f>
        <v/>
      </c>
      <c r="AZ786" s="9">
        <f>IF(AND((ROW()-7)&gt;=$Q$5,(ROW()-6)&lt;=$Q$3),INDEX(LINEST(OFFSET(AF786,1-$Q$5,0,$Q$5,1),OFFSET(AG786,1-$Q$5,0,$Q$5,9),TRUE,TRUE),1,9),"")</f>
        <v/>
      </c>
      <c r="BA786" s="9">
        <f>IF(AND((ROW()-7)&gt;=$Q$5,(ROW()-6)&lt;=$Q$3),INDEX(LINEST(OFFSET(AF786,1-$Q$5,0,$Q$5,1),OFFSET(AG786,1-$Q$5,0,$Q$5,9),TRUE,TRUE),1,8),"")</f>
        <v/>
      </c>
      <c r="BB786" s="9">
        <f>IF(AND((ROW()-7)&gt;=$Q$5,(ROW()-6)&lt;=$Q$3),INDEX(LINEST(OFFSET(AF786,1-$Q$5,0,$Q$5,1),OFFSET(AG786,1-$Q$5,0,$Q$5,9),TRUE,TRUE),1,7),"")</f>
        <v/>
      </c>
      <c r="BC786" s="9">
        <f>IF(AND((ROW()-7)&gt;=$Q$5,(ROW()-6)&lt;=$Q$3),INDEX(LINEST(OFFSET(AF786,1-$Q$5,0,$Q$5,1),OFFSET(AG786,1-$Q$5,0,$Q$5,9),TRUE,TRUE),1,6),"")</f>
        <v/>
      </c>
      <c r="BD786" s="9">
        <f>IF(AND((ROW()-7)&gt;=$Q$5,(ROW()-6)&lt;=$Q$3),INDEX(LINEST(OFFSET(AF786,1-$Q$5,0,$Q$5,1),OFFSET(AG786,1-$Q$5,0,$Q$5,9),TRUE,TRUE),1,5),"")</f>
        <v/>
      </c>
      <c r="BE786" s="9">
        <f>IF(AND((ROW()-7)&gt;=$Q$5,(ROW()-6)&lt;=$Q$3),INDEX(LINEST(OFFSET(AF786,1-$Q$5,0,$Q$5,1),OFFSET(AG786,1-$Q$5,0,$Q$5,9),TRUE,TRUE),1,4),"")</f>
        <v/>
      </c>
      <c r="BF786" s="9">
        <f>IF(AND((ROW()-7)&gt;=$Q$5,(ROW()-6)&lt;=$Q$3),INDEX(LINEST(OFFSET(AF786,1-$Q$5,0,$Q$5,1),OFFSET(AG786,1-$Q$5,0,$Q$5,9),TRUE,TRUE),1,3),"")</f>
        <v/>
      </c>
      <c r="BG786" s="9">
        <f>IF(AND((ROW()-7)&gt;=$Q$5,(ROW()-6)&lt;=$Q$3),INDEX(LINEST(OFFSET(AF786,1-$Q$5,0,$Q$5,1),OFFSET(AG786,1-$Q$5,0,$Q$5,9),TRUE,TRUE),1,2),"")</f>
        <v/>
      </c>
      <c r="BH786" s="9">
        <f>IF(AND((ROW()-7)&gt;=$Q$5,(ROW()-6)&lt;=$Q$3),INDEX(LINEST(OFFSET(AF786,1-$Q$5,0,$Q$5,1),OFFSET(AG786,1-$Q$5,0,$Q$5,9),TRUE,TRUE),1,1),"")</f>
        <v/>
      </c>
      <c r="BI786" s="10">
        <f>IF(AND((ROW()-7)&gt;=$Q$5,(ROW()-6)&lt;=$Q$3),INDEX(LINEST(OFFSET(AF786,1-$Q$5,0,$Q$5,1),OFFSET(AG786,1-$Q$5,0,$Q$5,9),TRUE,TRUE),3,1),"")</f>
        <v/>
      </c>
      <c r="BL786" s="9">
        <f>IF(AND((ROW()-6)&lt;=$Q$3,ISNUMBER(AY785)),AY785/$Q$4+AZ785*AG786+BA785*AH786+BB785*AI786+BC785*AJ786+BD785*AK786+BE785*AL786+BF785*AM786+BG785*AN786+BH785*AO786,"")</f>
        <v/>
      </c>
      <c r="BM786">
        <f>IF(ISNUMBER(BL786),AVERAGE(OFFSET(AF785,1-$Q$5,0,$Q$5,1)),"")</f>
        <v/>
      </c>
      <c r="BN786">
        <f>IF(ISNUMBER(BL786),(AF786-BL786)^2,"")</f>
        <v/>
      </c>
      <c r="BO786">
        <f>IF(ISNUMBER(BL786),AF786^2,"")</f>
        <v/>
      </c>
      <c r="BP786">
        <f>IF(ISNUMBER(BL786),(AF786-BM786)^2,"")</f>
        <v/>
      </c>
    </row>
    <row r="787">
      <c r="O787">
        <f>IF($R787="","",IF($Q$1="Weekly",INT(($R787-2)/7),IF($Q$1="Quarterly",YEAR($R787)*4+ROUNDUP(MONTH($R787)/3),YEAR($R787)*12+MONTH($R787))))</f>
        <v/>
      </c>
      <c r="P787">
        <f>IF($R787="","",IF($R788="",1,IF($O787&lt;&gt;$O788,1,0)))</f>
        <v/>
      </c>
      <c r="Q787">
        <f>IF($P787=1,SUM($P$7:$P787),"")</f>
        <v/>
      </c>
      <c r="R787">
        <f>IF($A787="","",IF(ISNUMBER($A787),$A787,IFERROR(DATEVALUE($A787),NA())))</f>
        <v/>
      </c>
      <c r="S787" s="7">
        <f>IFERROR(INDEX($R$7:$R$60000,MATCH(ROW()-6,$Q$7:$Q$60000,0)),"")</f>
        <v/>
      </c>
      <c r="T787">
        <f>IFERROR(INDEX($B$7:$B$60000,MATCH(ROW()-6,$Q$7:$Q$60000,0))*1,"")</f>
        <v/>
      </c>
      <c r="U787">
        <f>IFERROR(INDEX($C$7:$C$60000,MATCH(ROW()-6,$Q$7:$Q$60000,0))*1,"")</f>
        <v/>
      </c>
      <c r="V787">
        <f>IFERROR(INDEX($D$7:$D$60000,MATCH(ROW()-6,$Q$7:$Q$60000,0))*1,"")</f>
        <v/>
      </c>
      <c r="W787">
        <f>IFERROR(INDEX($E$7:$E$60000,MATCH(ROW()-6,$Q$7:$Q$60000,0))*1,"")</f>
        <v/>
      </c>
      <c r="X787">
        <f>IFERROR(INDEX($F$7:$F$60000,MATCH(ROW()-6,$Q$7:$Q$60000,0))*1,"")</f>
        <v/>
      </c>
      <c r="Y787">
        <f>IFERROR(INDEX($G$7:$G$60000,MATCH(ROW()-6,$Q$7:$Q$60000,0))*1,"")</f>
        <v/>
      </c>
      <c r="Z787">
        <f>IFERROR(INDEX($H$7:$H$60000,MATCH(ROW()-6,$Q$7:$Q$60000,0))*1,"")</f>
        <v/>
      </c>
      <c r="AA787">
        <f>IFERROR(INDEX($I$7:$I$60000,MATCH(ROW()-6,$Q$7:$Q$60000,0))*1,"")</f>
        <v/>
      </c>
      <c r="AB787">
        <f>IFERROR(INDEX($J$7:$J$60000,MATCH(ROW()-6,$Q$7:$Q$60000,0))*1,"")</f>
        <v/>
      </c>
      <c r="AC787">
        <f>IFERROR(INDEX($K$7:$K$60000,MATCH(ROW()-6,$Q$7:$Q$60000,0))*1,"")</f>
        <v/>
      </c>
      <c r="AF787" s="9">
        <f>IF(OR($S787="",$S786=""),"",IF($B$5="diff",($T787-$T786),LN($T787/$T786)))</f>
        <v/>
      </c>
      <c r="AG787" s="9">
        <f>IF(OR($S787="",$S786=""),"",IF($C$5="diff",(U787-U786),LN(U787/U786)))</f>
        <v/>
      </c>
      <c r="AH787" s="9">
        <f>IF(OR($S787="",$S786=""),"",IF($D$5="diff",(V787-V786),LN(V787/V786)))</f>
        <v/>
      </c>
      <c r="AI787" s="9">
        <f>IF(OR($S787="",$S786=""),"",IF($E$5="diff",(W787-W786),LN(W787/W786)))</f>
        <v/>
      </c>
      <c r="AJ787" s="9">
        <f>IF(OR($S787="",$S786=""),"",IF($F$5="diff",(X787-X786),LN(X787/X786)))</f>
        <v/>
      </c>
      <c r="AK787" s="9">
        <f>IF(OR($S787="",$S786=""),"",IF($G$5="diff",(Y787-Y786),LN(Y787/Y786)))</f>
        <v/>
      </c>
      <c r="AL787" s="9">
        <f>IF(OR($S787="",$S786=""),"",IF($H$5="diff",(Z787-Z786),LN(Z787/Z786)))</f>
        <v/>
      </c>
      <c r="AM787" s="9">
        <f>IF(OR($S787="",$S786=""),"",IF($I$5="diff",(AA787-AA786),LN(AA787/AA786)))</f>
        <v/>
      </c>
      <c r="AN787" s="9">
        <f>IF(OR($S787="",$S786=""),"",IF($J$5="diff",(AB787-AB786),LN(AB787/AB786)))</f>
        <v/>
      </c>
      <c r="AO787" s="9">
        <f>IF(OR($S787="",$S786=""),"",IF($K$5="diff",(AC787-AC786),LN(AC787/AC786)))</f>
        <v/>
      </c>
      <c r="AR787" s="9">
        <f>IF($AF787="","",$AU$13+$AU$4*AG787+$AU$5*AH787+$AU$6*AI787+$AU$7*AJ787+$AU$8*AK787+$AU$9*AL787+$AU$10*AM787+$AU$11*AN787+$AU$12*AO787)</f>
        <v/>
      </c>
      <c r="AY787" s="10">
        <f>IF(AND((ROW()-7)&gt;=$Q$5,(ROW()-6)&lt;=$Q$3),INDEX(LINEST(OFFSET(AF787,1-$Q$5,0,$Q$5,1),OFFSET(AG787,1-$Q$5,0,$Q$5,9),TRUE,TRUE),1,10)*$Q$4,"")</f>
        <v/>
      </c>
      <c r="AZ787" s="9">
        <f>IF(AND((ROW()-7)&gt;=$Q$5,(ROW()-6)&lt;=$Q$3),INDEX(LINEST(OFFSET(AF787,1-$Q$5,0,$Q$5,1),OFFSET(AG787,1-$Q$5,0,$Q$5,9),TRUE,TRUE),1,9),"")</f>
        <v/>
      </c>
      <c r="BA787" s="9">
        <f>IF(AND((ROW()-7)&gt;=$Q$5,(ROW()-6)&lt;=$Q$3),INDEX(LINEST(OFFSET(AF787,1-$Q$5,0,$Q$5,1),OFFSET(AG787,1-$Q$5,0,$Q$5,9),TRUE,TRUE),1,8),"")</f>
        <v/>
      </c>
      <c r="BB787" s="9">
        <f>IF(AND((ROW()-7)&gt;=$Q$5,(ROW()-6)&lt;=$Q$3),INDEX(LINEST(OFFSET(AF787,1-$Q$5,0,$Q$5,1),OFFSET(AG787,1-$Q$5,0,$Q$5,9),TRUE,TRUE),1,7),"")</f>
        <v/>
      </c>
      <c r="BC787" s="9">
        <f>IF(AND((ROW()-7)&gt;=$Q$5,(ROW()-6)&lt;=$Q$3),INDEX(LINEST(OFFSET(AF787,1-$Q$5,0,$Q$5,1),OFFSET(AG787,1-$Q$5,0,$Q$5,9),TRUE,TRUE),1,6),"")</f>
        <v/>
      </c>
      <c r="BD787" s="9">
        <f>IF(AND((ROW()-7)&gt;=$Q$5,(ROW()-6)&lt;=$Q$3),INDEX(LINEST(OFFSET(AF787,1-$Q$5,0,$Q$5,1),OFFSET(AG787,1-$Q$5,0,$Q$5,9),TRUE,TRUE),1,5),"")</f>
        <v/>
      </c>
      <c r="BE787" s="9">
        <f>IF(AND((ROW()-7)&gt;=$Q$5,(ROW()-6)&lt;=$Q$3),INDEX(LINEST(OFFSET(AF787,1-$Q$5,0,$Q$5,1),OFFSET(AG787,1-$Q$5,0,$Q$5,9),TRUE,TRUE),1,4),"")</f>
        <v/>
      </c>
      <c r="BF787" s="9">
        <f>IF(AND((ROW()-7)&gt;=$Q$5,(ROW()-6)&lt;=$Q$3),INDEX(LINEST(OFFSET(AF787,1-$Q$5,0,$Q$5,1),OFFSET(AG787,1-$Q$5,0,$Q$5,9),TRUE,TRUE),1,3),"")</f>
        <v/>
      </c>
      <c r="BG787" s="9">
        <f>IF(AND((ROW()-7)&gt;=$Q$5,(ROW()-6)&lt;=$Q$3),INDEX(LINEST(OFFSET(AF787,1-$Q$5,0,$Q$5,1),OFFSET(AG787,1-$Q$5,0,$Q$5,9),TRUE,TRUE),1,2),"")</f>
        <v/>
      </c>
      <c r="BH787" s="9">
        <f>IF(AND((ROW()-7)&gt;=$Q$5,(ROW()-6)&lt;=$Q$3),INDEX(LINEST(OFFSET(AF787,1-$Q$5,0,$Q$5,1),OFFSET(AG787,1-$Q$5,0,$Q$5,9),TRUE,TRUE),1,1),"")</f>
        <v/>
      </c>
      <c r="BI787" s="10">
        <f>IF(AND((ROW()-7)&gt;=$Q$5,(ROW()-6)&lt;=$Q$3),INDEX(LINEST(OFFSET(AF787,1-$Q$5,0,$Q$5,1),OFFSET(AG787,1-$Q$5,0,$Q$5,9),TRUE,TRUE),3,1),"")</f>
        <v/>
      </c>
      <c r="BL787" s="9">
        <f>IF(AND((ROW()-6)&lt;=$Q$3,ISNUMBER(AY786)),AY786/$Q$4+AZ786*AG787+BA786*AH787+BB786*AI787+BC786*AJ787+BD786*AK787+BE786*AL787+BF786*AM787+BG786*AN787+BH786*AO787,"")</f>
        <v/>
      </c>
      <c r="BM787">
        <f>IF(ISNUMBER(BL787),AVERAGE(OFFSET(AF786,1-$Q$5,0,$Q$5,1)),"")</f>
        <v/>
      </c>
      <c r="BN787">
        <f>IF(ISNUMBER(BL787),(AF787-BL787)^2,"")</f>
        <v/>
      </c>
      <c r="BO787">
        <f>IF(ISNUMBER(BL787),AF787^2,"")</f>
        <v/>
      </c>
      <c r="BP787">
        <f>IF(ISNUMBER(BL787),(AF787-BM787)^2,"")</f>
        <v/>
      </c>
    </row>
    <row r="788">
      <c r="O788">
        <f>IF($R788="","",IF($Q$1="Weekly",INT(($R788-2)/7),IF($Q$1="Quarterly",YEAR($R788)*4+ROUNDUP(MONTH($R788)/3),YEAR($R788)*12+MONTH($R788))))</f>
        <v/>
      </c>
      <c r="P788">
        <f>IF($R788="","",IF($R789="",1,IF($O788&lt;&gt;$O789,1,0)))</f>
        <v/>
      </c>
      <c r="Q788">
        <f>IF($P788=1,SUM($P$7:$P788),"")</f>
        <v/>
      </c>
      <c r="R788">
        <f>IF($A788="","",IF(ISNUMBER($A788),$A788,IFERROR(DATEVALUE($A788),NA())))</f>
        <v/>
      </c>
      <c r="S788" s="7">
        <f>IFERROR(INDEX($R$7:$R$60000,MATCH(ROW()-6,$Q$7:$Q$60000,0)),"")</f>
        <v/>
      </c>
      <c r="T788">
        <f>IFERROR(INDEX($B$7:$B$60000,MATCH(ROW()-6,$Q$7:$Q$60000,0))*1,"")</f>
        <v/>
      </c>
      <c r="U788">
        <f>IFERROR(INDEX($C$7:$C$60000,MATCH(ROW()-6,$Q$7:$Q$60000,0))*1,"")</f>
        <v/>
      </c>
      <c r="V788">
        <f>IFERROR(INDEX($D$7:$D$60000,MATCH(ROW()-6,$Q$7:$Q$60000,0))*1,"")</f>
        <v/>
      </c>
      <c r="W788">
        <f>IFERROR(INDEX($E$7:$E$60000,MATCH(ROW()-6,$Q$7:$Q$60000,0))*1,"")</f>
        <v/>
      </c>
      <c r="X788">
        <f>IFERROR(INDEX($F$7:$F$60000,MATCH(ROW()-6,$Q$7:$Q$60000,0))*1,"")</f>
        <v/>
      </c>
      <c r="Y788">
        <f>IFERROR(INDEX($G$7:$G$60000,MATCH(ROW()-6,$Q$7:$Q$60000,0))*1,"")</f>
        <v/>
      </c>
      <c r="Z788">
        <f>IFERROR(INDEX($H$7:$H$60000,MATCH(ROW()-6,$Q$7:$Q$60000,0))*1,"")</f>
        <v/>
      </c>
      <c r="AA788">
        <f>IFERROR(INDEX($I$7:$I$60000,MATCH(ROW()-6,$Q$7:$Q$60000,0))*1,"")</f>
        <v/>
      </c>
      <c r="AB788">
        <f>IFERROR(INDEX($J$7:$J$60000,MATCH(ROW()-6,$Q$7:$Q$60000,0))*1,"")</f>
        <v/>
      </c>
      <c r="AC788">
        <f>IFERROR(INDEX($K$7:$K$60000,MATCH(ROW()-6,$Q$7:$Q$60000,0))*1,"")</f>
        <v/>
      </c>
      <c r="AF788" s="9">
        <f>IF(OR($S788="",$S787=""),"",IF($B$5="diff",($T788-$T787),LN($T788/$T787)))</f>
        <v/>
      </c>
      <c r="AG788" s="9">
        <f>IF(OR($S788="",$S787=""),"",IF($C$5="diff",(U788-U787),LN(U788/U787)))</f>
        <v/>
      </c>
      <c r="AH788" s="9">
        <f>IF(OR($S788="",$S787=""),"",IF($D$5="diff",(V788-V787),LN(V788/V787)))</f>
        <v/>
      </c>
      <c r="AI788" s="9">
        <f>IF(OR($S788="",$S787=""),"",IF($E$5="diff",(W788-W787),LN(W788/W787)))</f>
        <v/>
      </c>
      <c r="AJ788" s="9">
        <f>IF(OR($S788="",$S787=""),"",IF($F$5="diff",(X788-X787),LN(X788/X787)))</f>
        <v/>
      </c>
      <c r="AK788" s="9">
        <f>IF(OR($S788="",$S787=""),"",IF($G$5="diff",(Y788-Y787),LN(Y788/Y787)))</f>
        <v/>
      </c>
      <c r="AL788" s="9">
        <f>IF(OR($S788="",$S787=""),"",IF($H$5="diff",(Z788-Z787),LN(Z788/Z787)))</f>
        <v/>
      </c>
      <c r="AM788" s="9">
        <f>IF(OR($S788="",$S787=""),"",IF($I$5="diff",(AA788-AA787),LN(AA788/AA787)))</f>
        <v/>
      </c>
      <c r="AN788" s="9">
        <f>IF(OR($S788="",$S787=""),"",IF($J$5="diff",(AB788-AB787),LN(AB788/AB787)))</f>
        <v/>
      </c>
      <c r="AO788" s="9">
        <f>IF(OR($S788="",$S787=""),"",IF($K$5="diff",(AC788-AC787),LN(AC788/AC787)))</f>
        <v/>
      </c>
      <c r="AR788" s="9">
        <f>IF($AF788="","",$AU$13+$AU$4*AG788+$AU$5*AH788+$AU$6*AI788+$AU$7*AJ788+$AU$8*AK788+$AU$9*AL788+$AU$10*AM788+$AU$11*AN788+$AU$12*AO788)</f>
        <v/>
      </c>
      <c r="AY788" s="10">
        <f>IF(AND((ROW()-7)&gt;=$Q$5,(ROW()-6)&lt;=$Q$3),INDEX(LINEST(OFFSET(AF788,1-$Q$5,0,$Q$5,1),OFFSET(AG788,1-$Q$5,0,$Q$5,9),TRUE,TRUE),1,10)*$Q$4,"")</f>
        <v/>
      </c>
      <c r="AZ788" s="9">
        <f>IF(AND((ROW()-7)&gt;=$Q$5,(ROW()-6)&lt;=$Q$3),INDEX(LINEST(OFFSET(AF788,1-$Q$5,0,$Q$5,1),OFFSET(AG788,1-$Q$5,0,$Q$5,9),TRUE,TRUE),1,9),"")</f>
        <v/>
      </c>
      <c r="BA788" s="9">
        <f>IF(AND((ROW()-7)&gt;=$Q$5,(ROW()-6)&lt;=$Q$3),INDEX(LINEST(OFFSET(AF788,1-$Q$5,0,$Q$5,1),OFFSET(AG788,1-$Q$5,0,$Q$5,9),TRUE,TRUE),1,8),"")</f>
        <v/>
      </c>
      <c r="BB788" s="9">
        <f>IF(AND((ROW()-7)&gt;=$Q$5,(ROW()-6)&lt;=$Q$3),INDEX(LINEST(OFFSET(AF788,1-$Q$5,0,$Q$5,1),OFFSET(AG788,1-$Q$5,0,$Q$5,9),TRUE,TRUE),1,7),"")</f>
        <v/>
      </c>
      <c r="BC788" s="9">
        <f>IF(AND((ROW()-7)&gt;=$Q$5,(ROW()-6)&lt;=$Q$3),INDEX(LINEST(OFFSET(AF788,1-$Q$5,0,$Q$5,1),OFFSET(AG788,1-$Q$5,0,$Q$5,9),TRUE,TRUE),1,6),"")</f>
        <v/>
      </c>
      <c r="BD788" s="9">
        <f>IF(AND((ROW()-7)&gt;=$Q$5,(ROW()-6)&lt;=$Q$3),INDEX(LINEST(OFFSET(AF788,1-$Q$5,0,$Q$5,1),OFFSET(AG788,1-$Q$5,0,$Q$5,9),TRUE,TRUE),1,5),"")</f>
        <v/>
      </c>
      <c r="BE788" s="9">
        <f>IF(AND((ROW()-7)&gt;=$Q$5,(ROW()-6)&lt;=$Q$3),INDEX(LINEST(OFFSET(AF788,1-$Q$5,0,$Q$5,1),OFFSET(AG788,1-$Q$5,0,$Q$5,9),TRUE,TRUE),1,4),"")</f>
        <v/>
      </c>
      <c r="BF788" s="9">
        <f>IF(AND((ROW()-7)&gt;=$Q$5,(ROW()-6)&lt;=$Q$3),INDEX(LINEST(OFFSET(AF788,1-$Q$5,0,$Q$5,1),OFFSET(AG788,1-$Q$5,0,$Q$5,9),TRUE,TRUE),1,3),"")</f>
        <v/>
      </c>
      <c r="BG788" s="9">
        <f>IF(AND((ROW()-7)&gt;=$Q$5,(ROW()-6)&lt;=$Q$3),INDEX(LINEST(OFFSET(AF788,1-$Q$5,0,$Q$5,1),OFFSET(AG788,1-$Q$5,0,$Q$5,9),TRUE,TRUE),1,2),"")</f>
        <v/>
      </c>
      <c r="BH788" s="9">
        <f>IF(AND((ROW()-7)&gt;=$Q$5,(ROW()-6)&lt;=$Q$3),INDEX(LINEST(OFFSET(AF788,1-$Q$5,0,$Q$5,1),OFFSET(AG788,1-$Q$5,0,$Q$5,9),TRUE,TRUE),1,1),"")</f>
        <v/>
      </c>
      <c r="BI788" s="10">
        <f>IF(AND((ROW()-7)&gt;=$Q$5,(ROW()-6)&lt;=$Q$3),INDEX(LINEST(OFFSET(AF788,1-$Q$5,0,$Q$5,1),OFFSET(AG788,1-$Q$5,0,$Q$5,9),TRUE,TRUE),3,1),"")</f>
        <v/>
      </c>
      <c r="BL788" s="9">
        <f>IF(AND((ROW()-6)&lt;=$Q$3,ISNUMBER(AY787)),AY787/$Q$4+AZ787*AG788+BA787*AH788+BB787*AI788+BC787*AJ788+BD787*AK788+BE787*AL788+BF787*AM788+BG787*AN788+BH787*AO788,"")</f>
        <v/>
      </c>
      <c r="BM788">
        <f>IF(ISNUMBER(BL788),AVERAGE(OFFSET(AF787,1-$Q$5,0,$Q$5,1)),"")</f>
        <v/>
      </c>
      <c r="BN788">
        <f>IF(ISNUMBER(BL788),(AF788-BL788)^2,"")</f>
        <v/>
      </c>
      <c r="BO788">
        <f>IF(ISNUMBER(BL788),AF788^2,"")</f>
        <v/>
      </c>
      <c r="BP788">
        <f>IF(ISNUMBER(BL788),(AF788-BM788)^2,"")</f>
        <v/>
      </c>
    </row>
    <row r="789">
      <c r="O789">
        <f>IF($R789="","",IF($Q$1="Weekly",INT(($R789-2)/7),IF($Q$1="Quarterly",YEAR($R789)*4+ROUNDUP(MONTH($R789)/3),YEAR($R789)*12+MONTH($R789))))</f>
        <v/>
      </c>
      <c r="P789">
        <f>IF($R789="","",IF($R790="",1,IF($O789&lt;&gt;$O790,1,0)))</f>
        <v/>
      </c>
      <c r="Q789">
        <f>IF($P789=1,SUM($P$7:$P789),"")</f>
        <v/>
      </c>
      <c r="R789">
        <f>IF($A789="","",IF(ISNUMBER($A789),$A789,IFERROR(DATEVALUE($A789),NA())))</f>
        <v/>
      </c>
      <c r="S789" s="7">
        <f>IFERROR(INDEX($R$7:$R$60000,MATCH(ROW()-6,$Q$7:$Q$60000,0)),"")</f>
        <v/>
      </c>
      <c r="T789">
        <f>IFERROR(INDEX($B$7:$B$60000,MATCH(ROW()-6,$Q$7:$Q$60000,0))*1,"")</f>
        <v/>
      </c>
      <c r="U789">
        <f>IFERROR(INDEX($C$7:$C$60000,MATCH(ROW()-6,$Q$7:$Q$60000,0))*1,"")</f>
        <v/>
      </c>
      <c r="V789">
        <f>IFERROR(INDEX($D$7:$D$60000,MATCH(ROW()-6,$Q$7:$Q$60000,0))*1,"")</f>
        <v/>
      </c>
      <c r="W789">
        <f>IFERROR(INDEX($E$7:$E$60000,MATCH(ROW()-6,$Q$7:$Q$60000,0))*1,"")</f>
        <v/>
      </c>
      <c r="X789">
        <f>IFERROR(INDEX($F$7:$F$60000,MATCH(ROW()-6,$Q$7:$Q$60000,0))*1,"")</f>
        <v/>
      </c>
      <c r="Y789">
        <f>IFERROR(INDEX($G$7:$G$60000,MATCH(ROW()-6,$Q$7:$Q$60000,0))*1,"")</f>
        <v/>
      </c>
      <c r="Z789">
        <f>IFERROR(INDEX($H$7:$H$60000,MATCH(ROW()-6,$Q$7:$Q$60000,0))*1,"")</f>
        <v/>
      </c>
      <c r="AA789">
        <f>IFERROR(INDEX($I$7:$I$60000,MATCH(ROW()-6,$Q$7:$Q$60000,0))*1,"")</f>
        <v/>
      </c>
      <c r="AB789">
        <f>IFERROR(INDEX($J$7:$J$60000,MATCH(ROW()-6,$Q$7:$Q$60000,0))*1,"")</f>
        <v/>
      </c>
      <c r="AC789">
        <f>IFERROR(INDEX($K$7:$K$60000,MATCH(ROW()-6,$Q$7:$Q$60000,0))*1,"")</f>
        <v/>
      </c>
      <c r="AF789" s="9">
        <f>IF(OR($S789="",$S788=""),"",IF($B$5="diff",($T789-$T788),LN($T789/$T788)))</f>
        <v/>
      </c>
      <c r="AG789" s="9">
        <f>IF(OR($S789="",$S788=""),"",IF($C$5="diff",(U789-U788),LN(U789/U788)))</f>
        <v/>
      </c>
      <c r="AH789" s="9">
        <f>IF(OR($S789="",$S788=""),"",IF($D$5="diff",(V789-V788),LN(V789/V788)))</f>
        <v/>
      </c>
      <c r="AI789" s="9">
        <f>IF(OR($S789="",$S788=""),"",IF($E$5="diff",(W789-W788),LN(W789/W788)))</f>
        <v/>
      </c>
      <c r="AJ789" s="9">
        <f>IF(OR($S789="",$S788=""),"",IF($F$5="diff",(X789-X788),LN(X789/X788)))</f>
        <v/>
      </c>
      <c r="AK789" s="9">
        <f>IF(OR($S789="",$S788=""),"",IF($G$5="diff",(Y789-Y788),LN(Y789/Y788)))</f>
        <v/>
      </c>
      <c r="AL789" s="9">
        <f>IF(OR($S789="",$S788=""),"",IF($H$5="diff",(Z789-Z788),LN(Z789/Z788)))</f>
        <v/>
      </c>
      <c r="AM789" s="9">
        <f>IF(OR($S789="",$S788=""),"",IF($I$5="diff",(AA789-AA788),LN(AA789/AA788)))</f>
        <v/>
      </c>
      <c r="AN789" s="9">
        <f>IF(OR($S789="",$S788=""),"",IF($J$5="diff",(AB789-AB788),LN(AB789/AB788)))</f>
        <v/>
      </c>
      <c r="AO789" s="9">
        <f>IF(OR($S789="",$S788=""),"",IF($K$5="diff",(AC789-AC788),LN(AC789/AC788)))</f>
        <v/>
      </c>
      <c r="AR789" s="9">
        <f>IF($AF789="","",$AU$13+$AU$4*AG789+$AU$5*AH789+$AU$6*AI789+$AU$7*AJ789+$AU$8*AK789+$AU$9*AL789+$AU$10*AM789+$AU$11*AN789+$AU$12*AO789)</f>
        <v/>
      </c>
      <c r="AY789" s="10">
        <f>IF(AND((ROW()-7)&gt;=$Q$5,(ROW()-6)&lt;=$Q$3),INDEX(LINEST(OFFSET(AF789,1-$Q$5,0,$Q$5,1),OFFSET(AG789,1-$Q$5,0,$Q$5,9),TRUE,TRUE),1,10)*$Q$4,"")</f>
        <v/>
      </c>
      <c r="AZ789" s="9">
        <f>IF(AND((ROW()-7)&gt;=$Q$5,(ROW()-6)&lt;=$Q$3),INDEX(LINEST(OFFSET(AF789,1-$Q$5,0,$Q$5,1),OFFSET(AG789,1-$Q$5,0,$Q$5,9),TRUE,TRUE),1,9),"")</f>
        <v/>
      </c>
      <c r="BA789" s="9">
        <f>IF(AND((ROW()-7)&gt;=$Q$5,(ROW()-6)&lt;=$Q$3),INDEX(LINEST(OFFSET(AF789,1-$Q$5,0,$Q$5,1),OFFSET(AG789,1-$Q$5,0,$Q$5,9),TRUE,TRUE),1,8),"")</f>
        <v/>
      </c>
      <c r="BB789" s="9">
        <f>IF(AND((ROW()-7)&gt;=$Q$5,(ROW()-6)&lt;=$Q$3),INDEX(LINEST(OFFSET(AF789,1-$Q$5,0,$Q$5,1),OFFSET(AG789,1-$Q$5,0,$Q$5,9),TRUE,TRUE),1,7),"")</f>
        <v/>
      </c>
      <c r="BC789" s="9">
        <f>IF(AND((ROW()-7)&gt;=$Q$5,(ROW()-6)&lt;=$Q$3),INDEX(LINEST(OFFSET(AF789,1-$Q$5,0,$Q$5,1),OFFSET(AG789,1-$Q$5,0,$Q$5,9),TRUE,TRUE),1,6),"")</f>
        <v/>
      </c>
      <c r="BD789" s="9">
        <f>IF(AND((ROW()-7)&gt;=$Q$5,(ROW()-6)&lt;=$Q$3),INDEX(LINEST(OFFSET(AF789,1-$Q$5,0,$Q$5,1),OFFSET(AG789,1-$Q$5,0,$Q$5,9),TRUE,TRUE),1,5),"")</f>
        <v/>
      </c>
      <c r="BE789" s="9">
        <f>IF(AND((ROW()-7)&gt;=$Q$5,(ROW()-6)&lt;=$Q$3),INDEX(LINEST(OFFSET(AF789,1-$Q$5,0,$Q$5,1),OFFSET(AG789,1-$Q$5,0,$Q$5,9),TRUE,TRUE),1,4),"")</f>
        <v/>
      </c>
      <c r="BF789" s="9">
        <f>IF(AND((ROW()-7)&gt;=$Q$5,(ROW()-6)&lt;=$Q$3),INDEX(LINEST(OFFSET(AF789,1-$Q$5,0,$Q$5,1),OFFSET(AG789,1-$Q$5,0,$Q$5,9),TRUE,TRUE),1,3),"")</f>
        <v/>
      </c>
      <c r="BG789" s="9">
        <f>IF(AND((ROW()-7)&gt;=$Q$5,(ROW()-6)&lt;=$Q$3),INDEX(LINEST(OFFSET(AF789,1-$Q$5,0,$Q$5,1),OFFSET(AG789,1-$Q$5,0,$Q$5,9),TRUE,TRUE),1,2),"")</f>
        <v/>
      </c>
      <c r="BH789" s="9">
        <f>IF(AND((ROW()-7)&gt;=$Q$5,(ROW()-6)&lt;=$Q$3),INDEX(LINEST(OFFSET(AF789,1-$Q$5,0,$Q$5,1),OFFSET(AG789,1-$Q$5,0,$Q$5,9),TRUE,TRUE),1,1),"")</f>
        <v/>
      </c>
      <c r="BI789" s="10">
        <f>IF(AND((ROW()-7)&gt;=$Q$5,(ROW()-6)&lt;=$Q$3),INDEX(LINEST(OFFSET(AF789,1-$Q$5,0,$Q$5,1),OFFSET(AG789,1-$Q$5,0,$Q$5,9),TRUE,TRUE),3,1),"")</f>
        <v/>
      </c>
      <c r="BL789" s="9">
        <f>IF(AND((ROW()-6)&lt;=$Q$3,ISNUMBER(AY788)),AY788/$Q$4+AZ788*AG789+BA788*AH789+BB788*AI789+BC788*AJ789+BD788*AK789+BE788*AL789+BF788*AM789+BG788*AN789+BH788*AO789,"")</f>
        <v/>
      </c>
      <c r="BM789">
        <f>IF(ISNUMBER(BL789),AVERAGE(OFFSET(AF788,1-$Q$5,0,$Q$5,1)),"")</f>
        <v/>
      </c>
      <c r="BN789">
        <f>IF(ISNUMBER(BL789),(AF789-BL789)^2,"")</f>
        <v/>
      </c>
      <c r="BO789">
        <f>IF(ISNUMBER(BL789),AF789^2,"")</f>
        <v/>
      </c>
      <c r="BP789">
        <f>IF(ISNUMBER(BL789),(AF789-BM789)^2,"")</f>
        <v/>
      </c>
    </row>
    <row r="790">
      <c r="O790">
        <f>IF($R790="","",IF($Q$1="Weekly",INT(($R790-2)/7),IF($Q$1="Quarterly",YEAR($R790)*4+ROUNDUP(MONTH($R790)/3),YEAR($R790)*12+MONTH($R790))))</f>
        <v/>
      </c>
      <c r="P790">
        <f>IF($R790="","",IF($R791="",1,IF($O790&lt;&gt;$O791,1,0)))</f>
        <v/>
      </c>
      <c r="Q790">
        <f>IF($P790=1,SUM($P$7:$P790),"")</f>
        <v/>
      </c>
      <c r="R790">
        <f>IF($A790="","",IF(ISNUMBER($A790),$A790,IFERROR(DATEVALUE($A790),NA())))</f>
        <v/>
      </c>
      <c r="S790" s="7">
        <f>IFERROR(INDEX($R$7:$R$60000,MATCH(ROW()-6,$Q$7:$Q$60000,0)),"")</f>
        <v/>
      </c>
      <c r="T790">
        <f>IFERROR(INDEX($B$7:$B$60000,MATCH(ROW()-6,$Q$7:$Q$60000,0))*1,"")</f>
        <v/>
      </c>
      <c r="U790">
        <f>IFERROR(INDEX($C$7:$C$60000,MATCH(ROW()-6,$Q$7:$Q$60000,0))*1,"")</f>
        <v/>
      </c>
      <c r="V790">
        <f>IFERROR(INDEX($D$7:$D$60000,MATCH(ROW()-6,$Q$7:$Q$60000,0))*1,"")</f>
        <v/>
      </c>
      <c r="W790">
        <f>IFERROR(INDEX($E$7:$E$60000,MATCH(ROW()-6,$Q$7:$Q$60000,0))*1,"")</f>
        <v/>
      </c>
      <c r="X790">
        <f>IFERROR(INDEX($F$7:$F$60000,MATCH(ROW()-6,$Q$7:$Q$60000,0))*1,"")</f>
        <v/>
      </c>
      <c r="Y790">
        <f>IFERROR(INDEX($G$7:$G$60000,MATCH(ROW()-6,$Q$7:$Q$60000,0))*1,"")</f>
        <v/>
      </c>
      <c r="Z790">
        <f>IFERROR(INDEX($H$7:$H$60000,MATCH(ROW()-6,$Q$7:$Q$60000,0))*1,"")</f>
        <v/>
      </c>
      <c r="AA790">
        <f>IFERROR(INDEX($I$7:$I$60000,MATCH(ROW()-6,$Q$7:$Q$60000,0))*1,"")</f>
        <v/>
      </c>
      <c r="AB790">
        <f>IFERROR(INDEX($J$7:$J$60000,MATCH(ROW()-6,$Q$7:$Q$60000,0))*1,"")</f>
        <v/>
      </c>
      <c r="AC790">
        <f>IFERROR(INDEX($K$7:$K$60000,MATCH(ROW()-6,$Q$7:$Q$60000,0))*1,"")</f>
        <v/>
      </c>
      <c r="AF790" s="9">
        <f>IF(OR($S790="",$S789=""),"",IF($B$5="diff",($T790-$T789),LN($T790/$T789)))</f>
        <v/>
      </c>
      <c r="AG790" s="9">
        <f>IF(OR($S790="",$S789=""),"",IF($C$5="diff",(U790-U789),LN(U790/U789)))</f>
        <v/>
      </c>
      <c r="AH790" s="9">
        <f>IF(OR($S790="",$S789=""),"",IF($D$5="diff",(V790-V789),LN(V790/V789)))</f>
        <v/>
      </c>
      <c r="AI790" s="9">
        <f>IF(OR($S790="",$S789=""),"",IF($E$5="diff",(W790-W789),LN(W790/W789)))</f>
        <v/>
      </c>
      <c r="AJ790" s="9">
        <f>IF(OR($S790="",$S789=""),"",IF($F$5="diff",(X790-X789),LN(X790/X789)))</f>
        <v/>
      </c>
      <c r="AK790" s="9">
        <f>IF(OR($S790="",$S789=""),"",IF($G$5="diff",(Y790-Y789),LN(Y790/Y789)))</f>
        <v/>
      </c>
      <c r="AL790" s="9">
        <f>IF(OR($S790="",$S789=""),"",IF($H$5="diff",(Z790-Z789),LN(Z790/Z789)))</f>
        <v/>
      </c>
      <c r="AM790" s="9">
        <f>IF(OR($S790="",$S789=""),"",IF($I$5="diff",(AA790-AA789),LN(AA790/AA789)))</f>
        <v/>
      </c>
      <c r="AN790" s="9">
        <f>IF(OR($S790="",$S789=""),"",IF($J$5="diff",(AB790-AB789),LN(AB790/AB789)))</f>
        <v/>
      </c>
      <c r="AO790" s="9">
        <f>IF(OR($S790="",$S789=""),"",IF($K$5="diff",(AC790-AC789),LN(AC790/AC789)))</f>
        <v/>
      </c>
      <c r="AR790" s="9">
        <f>IF($AF790="","",$AU$13+$AU$4*AG790+$AU$5*AH790+$AU$6*AI790+$AU$7*AJ790+$AU$8*AK790+$AU$9*AL790+$AU$10*AM790+$AU$11*AN790+$AU$12*AO790)</f>
        <v/>
      </c>
      <c r="AY790" s="10">
        <f>IF(AND((ROW()-7)&gt;=$Q$5,(ROW()-6)&lt;=$Q$3),INDEX(LINEST(OFFSET(AF790,1-$Q$5,0,$Q$5,1),OFFSET(AG790,1-$Q$5,0,$Q$5,9),TRUE,TRUE),1,10)*$Q$4,"")</f>
        <v/>
      </c>
      <c r="AZ790" s="9">
        <f>IF(AND((ROW()-7)&gt;=$Q$5,(ROW()-6)&lt;=$Q$3),INDEX(LINEST(OFFSET(AF790,1-$Q$5,0,$Q$5,1),OFFSET(AG790,1-$Q$5,0,$Q$5,9),TRUE,TRUE),1,9),"")</f>
        <v/>
      </c>
      <c r="BA790" s="9">
        <f>IF(AND((ROW()-7)&gt;=$Q$5,(ROW()-6)&lt;=$Q$3),INDEX(LINEST(OFFSET(AF790,1-$Q$5,0,$Q$5,1),OFFSET(AG790,1-$Q$5,0,$Q$5,9),TRUE,TRUE),1,8),"")</f>
        <v/>
      </c>
      <c r="BB790" s="9">
        <f>IF(AND((ROW()-7)&gt;=$Q$5,(ROW()-6)&lt;=$Q$3),INDEX(LINEST(OFFSET(AF790,1-$Q$5,0,$Q$5,1),OFFSET(AG790,1-$Q$5,0,$Q$5,9),TRUE,TRUE),1,7),"")</f>
        <v/>
      </c>
      <c r="BC790" s="9">
        <f>IF(AND((ROW()-7)&gt;=$Q$5,(ROW()-6)&lt;=$Q$3),INDEX(LINEST(OFFSET(AF790,1-$Q$5,0,$Q$5,1),OFFSET(AG790,1-$Q$5,0,$Q$5,9),TRUE,TRUE),1,6),"")</f>
        <v/>
      </c>
      <c r="BD790" s="9">
        <f>IF(AND((ROW()-7)&gt;=$Q$5,(ROW()-6)&lt;=$Q$3),INDEX(LINEST(OFFSET(AF790,1-$Q$5,0,$Q$5,1),OFFSET(AG790,1-$Q$5,0,$Q$5,9),TRUE,TRUE),1,5),"")</f>
        <v/>
      </c>
      <c r="BE790" s="9">
        <f>IF(AND((ROW()-7)&gt;=$Q$5,(ROW()-6)&lt;=$Q$3),INDEX(LINEST(OFFSET(AF790,1-$Q$5,0,$Q$5,1),OFFSET(AG790,1-$Q$5,0,$Q$5,9),TRUE,TRUE),1,4),"")</f>
        <v/>
      </c>
      <c r="BF790" s="9">
        <f>IF(AND((ROW()-7)&gt;=$Q$5,(ROW()-6)&lt;=$Q$3),INDEX(LINEST(OFFSET(AF790,1-$Q$5,0,$Q$5,1),OFFSET(AG790,1-$Q$5,0,$Q$5,9),TRUE,TRUE),1,3),"")</f>
        <v/>
      </c>
      <c r="BG790" s="9">
        <f>IF(AND((ROW()-7)&gt;=$Q$5,(ROW()-6)&lt;=$Q$3),INDEX(LINEST(OFFSET(AF790,1-$Q$5,0,$Q$5,1),OFFSET(AG790,1-$Q$5,0,$Q$5,9),TRUE,TRUE),1,2),"")</f>
        <v/>
      </c>
      <c r="BH790" s="9">
        <f>IF(AND((ROW()-7)&gt;=$Q$5,(ROW()-6)&lt;=$Q$3),INDEX(LINEST(OFFSET(AF790,1-$Q$5,0,$Q$5,1),OFFSET(AG790,1-$Q$5,0,$Q$5,9),TRUE,TRUE),1,1),"")</f>
        <v/>
      </c>
      <c r="BI790" s="10">
        <f>IF(AND((ROW()-7)&gt;=$Q$5,(ROW()-6)&lt;=$Q$3),INDEX(LINEST(OFFSET(AF790,1-$Q$5,0,$Q$5,1),OFFSET(AG790,1-$Q$5,0,$Q$5,9),TRUE,TRUE),3,1),"")</f>
        <v/>
      </c>
      <c r="BL790" s="9">
        <f>IF(AND((ROW()-6)&lt;=$Q$3,ISNUMBER(AY789)),AY789/$Q$4+AZ789*AG790+BA789*AH790+BB789*AI790+BC789*AJ790+BD789*AK790+BE789*AL790+BF789*AM790+BG789*AN790+BH789*AO790,"")</f>
        <v/>
      </c>
      <c r="BM790">
        <f>IF(ISNUMBER(BL790),AVERAGE(OFFSET(AF789,1-$Q$5,0,$Q$5,1)),"")</f>
        <v/>
      </c>
      <c r="BN790">
        <f>IF(ISNUMBER(BL790),(AF790-BL790)^2,"")</f>
        <v/>
      </c>
      <c r="BO790">
        <f>IF(ISNUMBER(BL790),AF790^2,"")</f>
        <v/>
      </c>
      <c r="BP790">
        <f>IF(ISNUMBER(BL790),(AF790-BM790)^2,"")</f>
        <v/>
      </c>
    </row>
    <row r="791">
      <c r="O791">
        <f>IF($R791="","",IF($Q$1="Weekly",INT(($R791-2)/7),IF($Q$1="Quarterly",YEAR($R791)*4+ROUNDUP(MONTH($R791)/3),YEAR($R791)*12+MONTH($R791))))</f>
        <v/>
      </c>
      <c r="P791">
        <f>IF($R791="","",IF($R792="",1,IF($O791&lt;&gt;$O792,1,0)))</f>
        <v/>
      </c>
      <c r="Q791">
        <f>IF($P791=1,SUM($P$7:$P791),"")</f>
        <v/>
      </c>
      <c r="R791">
        <f>IF($A791="","",IF(ISNUMBER($A791),$A791,IFERROR(DATEVALUE($A791),NA())))</f>
        <v/>
      </c>
      <c r="S791" s="7">
        <f>IFERROR(INDEX($R$7:$R$60000,MATCH(ROW()-6,$Q$7:$Q$60000,0)),"")</f>
        <v/>
      </c>
      <c r="T791">
        <f>IFERROR(INDEX($B$7:$B$60000,MATCH(ROW()-6,$Q$7:$Q$60000,0))*1,"")</f>
        <v/>
      </c>
      <c r="U791">
        <f>IFERROR(INDEX($C$7:$C$60000,MATCH(ROW()-6,$Q$7:$Q$60000,0))*1,"")</f>
        <v/>
      </c>
      <c r="V791">
        <f>IFERROR(INDEX($D$7:$D$60000,MATCH(ROW()-6,$Q$7:$Q$60000,0))*1,"")</f>
        <v/>
      </c>
      <c r="W791">
        <f>IFERROR(INDEX($E$7:$E$60000,MATCH(ROW()-6,$Q$7:$Q$60000,0))*1,"")</f>
        <v/>
      </c>
      <c r="X791">
        <f>IFERROR(INDEX($F$7:$F$60000,MATCH(ROW()-6,$Q$7:$Q$60000,0))*1,"")</f>
        <v/>
      </c>
      <c r="Y791">
        <f>IFERROR(INDEX($G$7:$G$60000,MATCH(ROW()-6,$Q$7:$Q$60000,0))*1,"")</f>
        <v/>
      </c>
      <c r="Z791">
        <f>IFERROR(INDEX($H$7:$H$60000,MATCH(ROW()-6,$Q$7:$Q$60000,0))*1,"")</f>
        <v/>
      </c>
      <c r="AA791">
        <f>IFERROR(INDEX($I$7:$I$60000,MATCH(ROW()-6,$Q$7:$Q$60000,0))*1,"")</f>
        <v/>
      </c>
      <c r="AB791">
        <f>IFERROR(INDEX($J$7:$J$60000,MATCH(ROW()-6,$Q$7:$Q$60000,0))*1,"")</f>
        <v/>
      </c>
      <c r="AC791">
        <f>IFERROR(INDEX($K$7:$K$60000,MATCH(ROW()-6,$Q$7:$Q$60000,0))*1,"")</f>
        <v/>
      </c>
      <c r="AF791" s="9">
        <f>IF(OR($S791="",$S790=""),"",IF($B$5="diff",($T791-$T790),LN($T791/$T790)))</f>
        <v/>
      </c>
      <c r="AG791" s="9">
        <f>IF(OR($S791="",$S790=""),"",IF($C$5="diff",(U791-U790),LN(U791/U790)))</f>
        <v/>
      </c>
      <c r="AH791" s="9">
        <f>IF(OR($S791="",$S790=""),"",IF($D$5="diff",(V791-V790),LN(V791/V790)))</f>
        <v/>
      </c>
      <c r="AI791" s="9">
        <f>IF(OR($S791="",$S790=""),"",IF($E$5="diff",(W791-W790),LN(W791/W790)))</f>
        <v/>
      </c>
      <c r="AJ791" s="9">
        <f>IF(OR($S791="",$S790=""),"",IF($F$5="diff",(X791-X790),LN(X791/X790)))</f>
        <v/>
      </c>
      <c r="AK791" s="9">
        <f>IF(OR($S791="",$S790=""),"",IF($G$5="diff",(Y791-Y790),LN(Y791/Y790)))</f>
        <v/>
      </c>
      <c r="AL791" s="9">
        <f>IF(OR($S791="",$S790=""),"",IF($H$5="diff",(Z791-Z790),LN(Z791/Z790)))</f>
        <v/>
      </c>
      <c r="AM791" s="9">
        <f>IF(OR($S791="",$S790=""),"",IF($I$5="diff",(AA791-AA790),LN(AA791/AA790)))</f>
        <v/>
      </c>
      <c r="AN791" s="9">
        <f>IF(OR($S791="",$S790=""),"",IF($J$5="diff",(AB791-AB790),LN(AB791/AB790)))</f>
        <v/>
      </c>
      <c r="AO791" s="9">
        <f>IF(OR($S791="",$S790=""),"",IF($K$5="diff",(AC791-AC790),LN(AC791/AC790)))</f>
        <v/>
      </c>
      <c r="AR791" s="9">
        <f>IF($AF791="","",$AU$13+$AU$4*AG791+$AU$5*AH791+$AU$6*AI791+$AU$7*AJ791+$AU$8*AK791+$AU$9*AL791+$AU$10*AM791+$AU$11*AN791+$AU$12*AO791)</f>
        <v/>
      </c>
      <c r="AY791" s="10">
        <f>IF(AND((ROW()-7)&gt;=$Q$5,(ROW()-6)&lt;=$Q$3),INDEX(LINEST(OFFSET(AF791,1-$Q$5,0,$Q$5,1),OFFSET(AG791,1-$Q$5,0,$Q$5,9),TRUE,TRUE),1,10)*$Q$4,"")</f>
        <v/>
      </c>
      <c r="AZ791" s="9">
        <f>IF(AND((ROW()-7)&gt;=$Q$5,(ROW()-6)&lt;=$Q$3),INDEX(LINEST(OFFSET(AF791,1-$Q$5,0,$Q$5,1),OFFSET(AG791,1-$Q$5,0,$Q$5,9),TRUE,TRUE),1,9),"")</f>
        <v/>
      </c>
      <c r="BA791" s="9">
        <f>IF(AND((ROW()-7)&gt;=$Q$5,(ROW()-6)&lt;=$Q$3),INDEX(LINEST(OFFSET(AF791,1-$Q$5,0,$Q$5,1),OFFSET(AG791,1-$Q$5,0,$Q$5,9),TRUE,TRUE),1,8),"")</f>
        <v/>
      </c>
      <c r="BB791" s="9">
        <f>IF(AND((ROW()-7)&gt;=$Q$5,(ROW()-6)&lt;=$Q$3),INDEX(LINEST(OFFSET(AF791,1-$Q$5,0,$Q$5,1),OFFSET(AG791,1-$Q$5,0,$Q$5,9),TRUE,TRUE),1,7),"")</f>
        <v/>
      </c>
      <c r="BC791" s="9">
        <f>IF(AND((ROW()-7)&gt;=$Q$5,(ROW()-6)&lt;=$Q$3),INDEX(LINEST(OFFSET(AF791,1-$Q$5,0,$Q$5,1),OFFSET(AG791,1-$Q$5,0,$Q$5,9),TRUE,TRUE),1,6),"")</f>
        <v/>
      </c>
      <c r="BD791" s="9">
        <f>IF(AND((ROW()-7)&gt;=$Q$5,(ROW()-6)&lt;=$Q$3),INDEX(LINEST(OFFSET(AF791,1-$Q$5,0,$Q$5,1),OFFSET(AG791,1-$Q$5,0,$Q$5,9),TRUE,TRUE),1,5),"")</f>
        <v/>
      </c>
      <c r="BE791" s="9">
        <f>IF(AND((ROW()-7)&gt;=$Q$5,(ROW()-6)&lt;=$Q$3),INDEX(LINEST(OFFSET(AF791,1-$Q$5,0,$Q$5,1),OFFSET(AG791,1-$Q$5,0,$Q$5,9),TRUE,TRUE),1,4),"")</f>
        <v/>
      </c>
      <c r="BF791" s="9">
        <f>IF(AND((ROW()-7)&gt;=$Q$5,(ROW()-6)&lt;=$Q$3),INDEX(LINEST(OFFSET(AF791,1-$Q$5,0,$Q$5,1),OFFSET(AG791,1-$Q$5,0,$Q$5,9),TRUE,TRUE),1,3),"")</f>
        <v/>
      </c>
      <c r="BG791" s="9">
        <f>IF(AND((ROW()-7)&gt;=$Q$5,(ROW()-6)&lt;=$Q$3),INDEX(LINEST(OFFSET(AF791,1-$Q$5,0,$Q$5,1),OFFSET(AG791,1-$Q$5,0,$Q$5,9),TRUE,TRUE),1,2),"")</f>
        <v/>
      </c>
      <c r="BH791" s="9">
        <f>IF(AND((ROW()-7)&gt;=$Q$5,(ROW()-6)&lt;=$Q$3),INDEX(LINEST(OFFSET(AF791,1-$Q$5,0,$Q$5,1),OFFSET(AG791,1-$Q$5,0,$Q$5,9),TRUE,TRUE),1,1),"")</f>
        <v/>
      </c>
      <c r="BI791" s="10">
        <f>IF(AND((ROW()-7)&gt;=$Q$5,(ROW()-6)&lt;=$Q$3),INDEX(LINEST(OFFSET(AF791,1-$Q$5,0,$Q$5,1),OFFSET(AG791,1-$Q$5,0,$Q$5,9),TRUE,TRUE),3,1),"")</f>
        <v/>
      </c>
      <c r="BL791" s="9">
        <f>IF(AND((ROW()-6)&lt;=$Q$3,ISNUMBER(AY790)),AY790/$Q$4+AZ790*AG791+BA790*AH791+BB790*AI791+BC790*AJ791+BD790*AK791+BE790*AL791+BF790*AM791+BG790*AN791+BH790*AO791,"")</f>
        <v/>
      </c>
      <c r="BM791">
        <f>IF(ISNUMBER(BL791),AVERAGE(OFFSET(AF790,1-$Q$5,0,$Q$5,1)),"")</f>
        <v/>
      </c>
      <c r="BN791">
        <f>IF(ISNUMBER(BL791),(AF791-BL791)^2,"")</f>
        <v/>
      </c>
      <c r="BO791">
        <f>IF(ISNUMBER(BL791),AF791^2,"")</f>
        <v/>
      </c>
      <c r="BP791">
        <f>IF(ISNUMBER(BL791),(AF791-BM791)^2,"")</f>
        <v/>
      </c>
    </row>
    <row r="792">
      <c r="O792">
        <f>IF($R792="","",IF($Q$1="Weekly",INT(($R792-2)/7),IF($Q$1="Quarterly",YEAR($R792)*4+ROUNDUP(MONTH($R792)/3),YEAR($R792)*12+MONTH($R792))))</f>
        <v/>
      </c>
      <c r="P792">
        <f>IF($R792="","",IF($R793="",1,IF($O792&lt;&gt;$O793,1,0)))</f>
        <v/>
      </c>
      <c r="Q792">
        <f>IF($P792=1,SUM($P$7:$P792),"")</f>
        <v/>
      </c>
      <c r="R792">
        <f>IF($A792="","",IF(ISNUMBER($A792),$A792,IFERROR(DATEVALUE($A792),NA())))</f>
        <v/>
      </c>
      <c r="S792" s="7">
        <f>IFERROR(INDEX($R$7:$R$60000,MATCH(ROW()-6,$Q$7:$Q$60000,0)),"")</f>
        <v/>
      </c>
      <c r="T792">
        <f>IFERROR(INDEX($B$7:$B$60000,MATCH(ROW()-6,$Q$7:$Q$60000,0))*1,"")</f>
        <v/>
      </c>
      <c r="U792">
        <f>IFERROR(INDEX($C$7:$C$60000,MATCH(ROW()-6,$Q$7:$Q$60000,0))*1,"")</f>
        <v/>
      </c>
      <c r="V792">
        <f>IFERROR(INDEX($D$7:$D$60000,MATCH(ROW()-6,$Q$7:$Q$60000,0))*1,"")</f>
        <v/>
      </c>
      <c r="W792">
        <f>IFERROR(INDEX($E$7:$E$60000,MATCH(ROW()-6,$Q$7:$Q$60000,0))*1,"")</f>
        <v/>
      </c>
      <c r="X792">
        <f>IFERROR(INDEX($F$7:$F$60000,MATCH(ROW()-6,$Q$7:$Q$60000,0))*1,"")</f>
        <v/>
      </c>
      <c r="Y792">
        <f>IFERROR(INDEX($G$7:$G$60000,MATCH(ROW()-6,$Q$7:$Q$60000,0))*1,"")</f>
        <v/>
      </c>
      <c r="Z792">
        <f>IFERROR(INDEX($H$7:$H$60000,MATCH(ROW()-6,$Q$7:$Q$60000,0))*1,"")</f>
        <v/>
      </c>
      <c r="AA792">
        <f>IFERROR(INDEX($I$7:$I$60000,MATCH(ROW()-6,$Q$7:$Q$60000,0))*1,"")</f>
        <v/>
      </c>
      <c r="AB792">
        <f>IFERROR(INDEX($J$7:$J$60000,MATCH(ROW()-6,$Q$7:$Q$60000,0))*1,"")</f>
        <v/>
      </c>
      <c r="AC792">
        <f>IFERROR(INDEX($K$7:$K$60000,MATCH(ROW()-6,$Q$7:$Q$60000,0))*1,"")</f>
        <v/>
      </c>
      <c r="AF792" s="9">
        <f>IF(OR($S792="",$S791=""),"",IF($B$5="diff",($T792-$T791),LN($T792/$T791)))</f>
        <v/>
      </c>
      <c r="AG792" s="9">
        <f>IF(OR($S792="",$S791=""),"",IF($C$5="diff",(U792-U791),LN(U792/U791)))</f>
        <v/>
      </c>
      <c r="AH792" s="9">
        <f>IF(OR($S792="",$S791=""),"",IF($D$5="diff",(V792-V791),LN(V792/V791)))</f>
        <v/>
      </c>
      <c r="AI792" s="9">
        <f>IF(OR($S792="",$S791=""),"",IF($E$5="diff",(W792-W791),LN(W792/W791)))</f>
        <v/>
      </c>
      <c r="AJ792" s="9">
        <f>IF(OR($S792="",$S791=""),"",IF($F$5="diff",(X792-X791),LN(X792/X791)))</f>
        <v/>
      </c>
      <c r="AK792" s="9">
        <f>IF(OR($S792="",$S791=""),"",IF($G$5="diff",(Y792-Y791),LN(Y792/Y791)))</f>
        <v/>
      </c>
      <c r="AL792" s="9">
        <f>IF(OR($S792="",$S791=""),"",IF($H$5="diff",(Z792-Z791),LN(Z792/Z791)))</f>
        <v/>
      </c>
      <c r="AM792" s="9">
        <f>IF(OR($S792="",$S791=""),"",IF($I$5="diff",(AA792-AA791),LN(AA792/AA791)))</f>
        <v/>
      </c>
      <c r="AN792" s="9">
        <f>IF(OR($S792="",$S791=""),"",IF($J$5="diff",(AB792-AB791),LN(AB792/AB791)))</f>
        <v/>
      </c>
      <c r="AO792" s="9">
        <f>IF(OR($S792="",$S791=""),"",IF($K$5="diff",(AC792-AC791),LN(AC792/AC791)))</f>
        <v/>
      </c>
      <c r="AR792" s="9">
        <f>IF($AF792="","",$AU$13+$AU$4*AG792+$AU$5*AH792+$AU$6*AI792+$AU$7*AJ792+$AU$8*AK792+$AU$9*AL792+$AU$10*AM792+$AU$11*AN792+$AU$12*AO792)</f>
        <v/>
      </c>
      <c r="AY792" s="10">
        <f>IF(AND((ROW()-7)&gt;=$Q$5,(ROW()-6)&lt;=$Q$3),INDEX(LINEST(OFFSET(AF792,1-$Q$5,0,$Q$5,1),OFFSET(AG792,1-$Q$5,0,$Q$5,9),TRUE,TRUE),1,10)*$Q$4,"")</f>
        <v/>
      </c>
      <c r="AZ792" s="9">
        <f>IF(AND((ROW()-7)&gt;=$Q$5,(ROW()-6)&lt;=$Q$3),INDEX(LINEST(OFFSET(AF792,1-$Q$5,0,$Q$5,1),OFFSET(AG792,1-$Q$5,0,$Q$5,9),TRUE,TRUE),1,9),"")</f>
        <v/>
      </c>
      <c r="BA792" s="9">
        <f>IF(AND((ROW()-7)&gt;=$Q$5,(ROW()-6)&lt;=$Q$3),INDEX(LINEST(OFFSET(AF792,1-$Q$5,0,$Q$5,1),OFFSET(AG792,1-$Q$5,0,$Q$5,9),TRUE,TRUE),1,8),"")</f>
        <v/>
      </c>
      <c r="BB792" s="9">
        <f>IF(AND((ROW()-7)&gt;=$Q$5,(ROW()-6)&lt;=$Q$3),INDEX(LINEST(OFFSET(AF792,1-$Q$5,0,$Q$5,1),OFFSET(AG792,1-$Q$5,0,$Q$5,9),TRUE,TRUE),1,7),"")</f>
        <v/>
      </c>
      <c r="BC792" s="9">
        <f>IF(AND((ROW()-7)&gt;=$Q$5,(ROW()-6)&lt;=$Q$3),INDEX(LINEST(OFFSET(AF792,1-$Q$5,0,$Q$5,1),OFFSET(AG792,1-$Q$5,0,$Q$5,9),TRUE,TRUE),1,6),"")</f>
        <v/>
      </c>
      <c r="BD792" s="9">
        <f>IF(AND((ROW()-7)&gt;=$Q$5,(ROW()-6)&lt;=$Q$3),INDEX(LINEST(OFFSET(AF792,1-$Q$5,0,$Q$5,1),OFFSET(AG792,1-$Q$5,0,$Q$5,9),TRUE,TRUE),1,5),"")</f>
        <v/>
      </c>
      <c r="BE792" s="9">
        <f>IF(AND((ROW()-7)&gt;=$Q$5,(ROW()-6)&lt;=$Q$3),INDEX(LINEST(OFFSET(AF792,1-$Q$5,0,$Q$5,1),OFFSET(AG792,1-$Q$5,0,$Q$5,9),TRUE,TRUE),1,4),"")</f>
        <v/>
      </c>
      <c r="BF792" s="9">
        <f>IF(AND((ROW()-7)&gt;=$Q$5,(ROW()-6)&lt;=$Q$3),INDEX(LINEST(OFFSET(AF792,1-$Q$5,0,$Q$5,1),OFFSET(AG792,1-$Q$5,0,$Q$5,9),TRUE,TRUE),1,3),"")</f>
        <v/>
      </c>
      <c r="BG792" s="9">
        <f>IF(AND((ROW()-7)&gt;=$Q$5,(ROW()-6)&lt;=$Q$3),INDEX(LINEST(OFFSET(AF792,1-$Q$5,0,$Q$5,1),OFFSET(AG792,1-$Q$5,0,$Q$5,9),TRUE,TRUE),1,2),"")</f>
        <v/>
      </c>
      <c r="BH792" s="9">
        <f>IF(AND((ROW()-7)&gt;=$Q$5,(ROW()-6)&lt;=$Q$3),INDEX(LINEST(OFFSET(AF792,1-$Q$5,0,$Q$5,1),OFFSET(AG792,1-$Q$5,0,$Q$5,9),TRUE,TRUE),1,1),"")</f>
        <v/>
      </c>
      <c r="BI792" s="10">
        <f>IF(AND((ROW()-7)&gt;=$Q$5,(ROW()-6)&lt;=$Q$3),INDEX(LINEST(OFFSET(AF792,1-$Q$5,0,$Q$5,1),OFFSET(AG792,1-$Q$5,0,$Q$5,9),TRUE,TRUE),3,1),"")</f>
        <v/>
      </c>
      <c r="BL792" s="9">
        <f>IF(AND((ROW()-6)&lt;=$Q$3,ISNUMBER(AY791)),AY791/$Q$4+AZ791*AG792+BA791*AH792+BB791*AI792+BC791*AJ792+BD791*AK792+BE791*AL792+BF791*AM792+BG791*AN792+BH791*AO792,"")</f>
        <v/>
      </c>
      <c r="BM792">
        <f>IF(ISNUMBER(BL792),AVERAGE(OFFSET(AF791,1-$Q$5,0,$Q$5,1)),"")</f>
        <v/>
      </c>
      <c r="BN792">
        <f>IF(ISNUMBER(BL792),(AF792-BL792)^2,"")</f>
        <v/>
      </c>
      <c r="BO792">
        <f>IF(ISNUMBER(BL792),AF792^2,"")</f>
        <v/>
      </c>
      <c r="BP792">
        <f>IF(ISNUMBER(BL792),(AF792-BM792)^2,"")</f>
        <v/>
      </c>
    </row>
    <row r="793">
      <c r="O793">
        <f>IF($R793="","",IF($Q$1="Weekly",INT(($R793-2)/7),IF($Q$1="Quarterly",YEAR($R793)*4+ROUNDUP(MONTH($R793)/3),YEAR($R793)*12+MONTH($R793))))</f>
        <v/>
      </c>
      <c r="P793">
        <f>IF($R793="","",IF($R794="",1,IF($O793&lt;&gt;$O794,1,0)))</f>
        <v/>
      </c>
      <c r="Q793">
        <f>IF($P793=1,SUM($P$7:$P793),"")</f>
        <v/>
      </c>
      <c r="R793">
        <f>IF($A793="","",IF(ISNUMBER($A793),$A793,IFERROR(DATEVALUE($A793),NA())))</f>
        <v/>
      </c>
      <c r="S793" s="7">
        <f>IFERROR(INDEX($R$7:$R$60000,MATCH(ROW()-6,$Q$7:$Q$60000,0)),"")</f>
        <v/>
      </c>
      <c r="T793">
        <f>IFERROR(INDEX($B$7:$B$60000,MATCH(ROW()-6,$Q$7:$Q$60000,0))*1,"")</f>
        <v/>
      </c>
      <c r="U793">
        <f>IFERROR(INDEX($C$7:$C$60000,MATCH(ROW()-6,$Q$7:$Q$60000,0))*1,"")</f>
        <v/>
      </c>
      <c r="V793">
        <f>IFERROR(INDEX($D$7:$D$60000,MATCH(ROW()-6,$Q$7:$Q$60000,0))*1,"")</f>
        <v/>
      </c>
      <c r="W793">
        <f>IFERROR(INDEX($E$7:$E$60000,MATCH(ROW()-6,$Q$7:$Q$60000,0))*1,"")</f>
        <v/>
      </c>
      <c r="X793">
        <f>IFERROR(INDEX($F$7:$F$60000,MATCH(ROW()-6,$Q$7:$Q$60000,0))*1,"")</f>
        <v/>
      </c>
      <c r="Y793">
        <f>IFERROR(INDEX($G$7:$G$60000,MATCH(ROW()-6,$Q$7:$Q$60000,0))*1,"")</f>
        <v/>
      </c>
      <c r="Z793">
        <f>IFERROR(INDEX($H$7:$H$60000,MATCH(ROW()-6,$Q$7:$Q$60000,0))*1,"")</f>
        <v/>
      </c>
      <c r="AA793">
        <f>IFERROR(INDEX($I$7:$I$60000,MATCH(ROW()-6,$Q$7:$Q$60000,0))*1,"")</f>
        <v/>
      </c>
      <c r="AB793">
        <f>IFERROR(INDEX($J$7:$J$60000,MATCH(ROW()-6,$Q$7:$Q$60000,0))*1,"")</f>
        <v/>
      </c>
      <c r="AC793">
        <f>IFERROR(INDEX($K$7:$K$60000,MATCH(ROW()-6,$Q$7:$Q$60000,0))*1,"")</f>
        <v/>
      </c>
      <c r="AF793" s="9">
        <f>IF(OR($S793="",$S792=""),"",IF($B$5="diff",($T793-$T792),LN($T793/$T792)))</f>
        <v/>
      </c>
      <c r="AG793" s="9">
        <f>IF(OR($S793="",$S792=""),"",IF($C$5="diff",(U793-U792),LN(U793/U792)))</f>
        <v/>
      </c>
      <c r="AH793" s="9">
        <f>IF(OR($S793="",$S792=""),"",IF($D$5="diff",(V793-V792),LN(V793/V792)))</f>
        <v/>
      </c>
      <c r="AI793" s="9">
        <f>IF(OR($S793="",$S792=""),"",IF($E$5="diff",(W793-W792),LN(W793/W792)))</f>
        <v/>
      </c>
      <c r="AJ793" s="9">
        <f>IF(OR($S793="",$S792=""),"",IF($F$5="diff",(X793-X792),LN(X793/X792)))</f>
        <v/>
      </c>
      <c r="AK793" s="9">
        <f>IF(OR($S793="",$S792=""),"",IF($G$5="diff",(Y793-Y792),LN(Y793/Y792)))</f>
        <v/>
      </c>
      <c r="AL793" s="9">
        <f>IF(OR($S793="",$S792=""),"",IF($H$5="diff",(Z793-Z792),LN(Z793/Z792)))</f>
        <v/>
      </c>
      <c r="AM793" s="9">
        <f>IF(OR($S793="",$S792=""),"",IF($I$5="diff",(AA793-AA792),LN(AA793/AA792)))</f>
        <v/>
      </c>
      <c r="AN793" s="9">
        <f>IF(OR($S793="",$S792=""),"",IF($J$5="diff",(AB793-AB792),LN(AB793/AB792)))</f>
        <v/>
      </c>
      <c r="AO793" s="9">
        <f>IF(OR($S793="",$S792=""),"",IF($K$5="diff",(AC793-AC792),LN(AC793/AC792)))</f>
        <v/>
      </c>
      <c r="AR793" s="9">
        <f>IF($AF793="","",$AU$13+$AU$4*AG793+$AU$5*AH793+$AU$6*AI793+$AU$7*AJ793+$AU$8*AK793+$AU$9*AL793+$AU$10*AM793+$AU$11*AN793+$AU$12*AO793)</f>
        <v/>
      </c>
      <c r="AY793" s="10">
        <f>IF(AND((ROW()-7)&gt;=$Q$5,(ROW()-6)&lt;=$Q$3),INDEX(LINEST(OFFSET(AF793,1-$Q$5,0,$Q$5,1),OFFSET(AG793,1-$Q$5,0,$Q$5,9),TRUE,TRUE),1,10)*$Q$4,"")</f>
        <v/>
      </c>
      <c r="AZ793" s="9">
        <f>IF(AND((ROW()-7)&gt;=$Q$5,(ROW()-6)&lt;=$Q$3),INDEX(LINEST(OFFSET(AF793,1-$Q$5,0,$Q$5,1),OFFSET(AG793,1-$Q$5,0,$Q$5,9),TRUE,TRUE),1,9),"")</f>
        <v/>
      </c>
      <c r="BA793" s="9">
        <f>IF(AND((ROW()-7)&gt;=$Q$5,(ROW()-6)&lt;=$Q$3),INDEX(LINEST(OFFSET(AF793,1-$Q$5,0,$Q$5,1),OFFSET(AG793,1-$Q$5,0,$Q$5,9),TRUE,TRUE),1,8),"")</f>
        <v/>
      </c>
      <c r="BB793" s="9">
        <f>IF(AND((ROW()-7)&gt;=$Q$5,(ROW()-6)&lt;=$Q$3),INDEX(LINEST(OFFSET(AF793,1-$Q$5,0,$Q$5,1),OFFSET(AG793,1-$Q$5,0,$Q$5,9),TRUE,TRUE),1,7),"")</f>
        <v/>
      </c>
      <c r="BC793" s="9">
        <f>IF(AND((ROW()-7)&gt;=$Q$5,(ROW()-6)&lt;=$Q$3),INDEX(LINEST(OFFSET(AF793,1-$Q$5,0,$Q$5,1),OFFSET(AG793,1-$Q$5,0,$Q$5,9),TRUE,TRUE),1,6),"")</f>
        <v/>
      </c>
      <c r="BD793" s="9">
        <f>IF(AND((ROW()-7)&gt;=$Q$5,(ROW()-6)&lt;=$Q$3),INDEX(LINEST(OFFSET(AF793,1-$Q$5,0,$Q$5,1),OFFSET(AG793,1-$Q$5,0,$Q$5,9),TRUE,TRUE),1,5),"")</f>
        <v/>
      </c>
      <c r="BE793" s="9">
        <f>IF(AND((ROW()-7)&gt;=$Q$5,(ROW()-6)&lt;=$Q$3),INDEX(LINEST(OFFSET(AF793,1-$Q$5,0,$Q$5,1),OFFSET(AG793,1-$Q$5,0,$Q$5,9),TRUE,TRUE),1,4),"")</f>
        <v/>
      </c>
      <c r="BF793" s="9">
        <f>IF(AND((ROW()-7)&gt;=$Q$5,(ROW()-6)&lt;=$Q$3),INDEX(LINEST(OFFSET(AF793,1-$Q$5,0,$Q$5,1),OFFSET(AG793,1-$Q$5,0,$Q$5,9),TRUE,TRUE),1,3),"")</f>
        <v/>
      </c>
      <c r="BG793" s="9">
        <f>IF(AND((ROW()-7)&gt;=$Q$5,(ROW()-6)&lt;=$Q$3),INDEX(LINEST(OFFSET(AF793,1-$Q$5,0,$Q$5,1),OFFSET(AG793,1-$Q$5,0,$Q$5,9),TRUE,TRUE),1,2),"")</f>
        <v/>
      </c>
      <c r="BH793" s="9">
        <f>IF(AND((ROW()-7)&gt;=$Q$5,(ROW()-6)&lt;=$Q$3),INDEX(LINEST(OFFSET(AF793,1-$Q$5,0,$Q$5,1),OFFSET(AG793,1-$Q$5,0,$Q$5,9),TRUE,TRUE),1,1),"")</f>
        <v/>
      </c>
      <c r="BI793" s="10">
        <f>IF(AND((ROW()-7)&gt;=$Q$5,(ROW()-6)&lt;=$Q$3),INDEX(LINEST(OFFSET(AF793,1-$Q$5,0,$Q$5,1),OFFSET(AG793,1-$Q$5,0,$Q$5,9),TRUE,TRUE),3,1),"")</f>
        <v/>
      </c>
      <c r="BL793" s="9">
        <f>IF(AND((ROW()-6)&lt;=$Q$3,ISNUMBER(AY792)),AY792/$Q$4+AZ792*AG793+BA792*AH793+BB792*AI793+BC792*AJ793+BD792*AK793+BE792*AL793+BF792*AM793+BG792*AN793+BH792*AO793,"")</f>
        <v/>
      </c>
      <c r="BM793">
        <f>IF(ISNUMBER(BL793),AVERAGE(OFFSET(AF792,1-$Q$5,0,$Q$5,1)),"")</f>
        <v/>
      </c>
      <c r="BN793">
        <f>IF(ISNUMBER(BL793),(AF793-BL793)^2,"")</f>
        <v/>
      </c>
      <c r="BO793">
        <f>IF(ISNUMBER(BL793),AF793^2,"")</f>
        <v/>
      </c>
      <c r="BP793">
        <f>IF(ISNUMBER(BL793),(AF793-BM793)^2,"")</f>
        <v/>
      </c>
    </row>
    <row r="794">
      <c r="O794">
        <f>IF($R794="","",IF($Q$1="Weekly",INT(($R794-2)/7),IF($Q$1="Quarterly",YEAR($R794)*4+ROUNDUP(MONTH($R794)/3),YEAR($R794)*12+MONTH($R794))))</f>
        <v/>
      </c>
      <c r="P794">
        <f>IF($R794="","",IF($R795="",1,IF($O794&lt;&gt;$O795,1,0)))</f>
        <v/>
      </c>
      <c r="Q794">
        <f>IF($P794=1,SUM($P$7:$P794),"")</f>
        <v/>
      </c>
      <c r="R794">
        <f>IF($A794="","",IF(ISNUMBER($A794),$A794,IFERROR(DATEVALUE($A794),NA())))</f>
        <v/>
      </c>
      <c r="S794" s="7">
        <f>IFERROR(INDEX($R$7:$R$60000,MATCH(ROW()-6,$Q$7:$Q$60000,0)),"")</f>
        <v/>
      </c>
      <c r="T794">
        <f>IFERROR(INDEX($B$7:$B$60000,MATCH(ROW()-6,$Q$7:$Q$60000,0))*1,"")</f>
        <v/>
      </c>
      <c r="U794">
        <f>IFERROR(INDEX($C$7:$C$60000,MATCH(ROW()-6,$Q$7:$Q$60000,0))*1,"")</f>
        <v/>
      </c>
      <c r="V794">
        <f>IFERROR(INDEX($D$7:$D$60000,MATCH(ROW()-6,$Q$7:$Q$60000,0))*1,"")</f>
        <v/>
      </c>
      <c r="W794">
        <f>IFERROR(INDEX($E$7:$E$60000,MATCH(ROW()-6,$Q$7:$Q$60000,0))*1,"")</f>
        <v/>
      </c>
      <c r="X794">
        <f>IFERROR(INDEX($F$7:$F$60000,MATCH(ROW()-6,$Q$7:$Q$60000,0))*1,"")</f>
        <v/>
      </c>
      <c r="Y794">
        <f>IFERROR(INDEX($G$7:$G$60000,MATCH(ROW()-6,$Q$7:$Q$60000,0))*1,"")</f>
        <v/>
      </c>
      <c r="Z794">
        <f>IFERROR(INDEX($H$7:$H$60000,MATCH(ROW()-6,$Q$7:$Q$60000,0))*1,"")</f>
        <v/>
      </c>
      <c r="AA794">
        <f>IFERROR(INDEX($I$7:$I$60000,MATCH(ROW()-6,$Q$7:$Q$60000,0))*1,"")</f>
        <v/>
      </c>
      <c r="AB794">
        <f>IFERROR(INDEX($J$7:$J$60000,MATCH(ROW()-6,$Q$7:$Q$60000,0))*1,"")</f>
        <v/>
      </c>
      <c r="AC794">
        <f>IFERROR(INDEX($K$7:$K$60000,MATCH(ROW()-6,$Q$7:$Q$60000,0))*1,"")</f>
        <v/>
      </c>
      <c r="AF794" s="9">
        <f>IF(OR($S794="",$S793=""),"",IF($B$5="diff",($T794-$T793),LN($T794/$T793)))</f>
        <v/>
      </c>
      <c r="AG794" s="9">
        <f>IF(OR($S794="",$S793=""),"",IF($C$5="diff",(U794-U793),LN(U794/U793)))</f>
        <v/>
      </c>
      <c r="AH794" s="9">
        <f>IF(OR($S794="",$S793=""),"",IF($D$5="diff",(V794-V793),LN(V794/V793)))</f>
        <v/>
      </c>
      <c r="AI794" s="9">
        <f>IF(OR($S794="",$S793=""),"",IF($E$5="diff",(W794-W793),LN(W794/W793)))</f>
        <v/>
      </c>
      <c r="AJ794" s="9">
        <f>IF(OR($S794="",$S793=""),"",IF($F$5="diff",(X794-X793),LN(X794/X793)))</f>
        <v/>
      </c>
      <c r="AK794" s="9">
        <f>IF(OR($S794="",$S793=""),"",IF($G$5="diff",(Y794-Y793),LN(Y794/Y793)))</f>
        <v/>
      </c>
      <c r="AL794" s="9">
        <f>IF(OR($S794="",$S793=""),"",IF($H$5="diff",(Z794-Z793),LN(Z794/Z793)))</f>
        <v/>
      </c>
      <c r="AM794" s="9">
        <f>IF(OR($S794="",$S793=""),"",IF($I$5="diff",(AA794-AA793),LN(AA794/AA793)))</f>
        <v/>
      </c>
      <c r="AN794" s="9">
        <f>IF(OR($S794="",$S793=""),"",IF($J$5="diff",(AB794-AB793),LN(AB794/AB793)))</f>
        <v/>
      </c>
      <c r="AO794" s="9">
        <f>IF(OR($S794="",$S793=""),"",IF($K$5="diff",(AC794-AC793),LN(AC794/AC793)))</f>
        <v/>
      </c>
      <c r="AR794" s="9">
        <f>IF($AF794="","",$AU$13+$AU$4*AG794+$AU$5*AH794+$AU$6*AI794+$AU$7*AJ794+$AU$8*AK794+$AU$9*AL794+$AU$10*AM794+$AU$11*AN794+$AU$12*AO794)</f>
        <v/>
      </c>
      <c r="AY794" s="10">
        <f>IF(AND((ROW()-7)&gt;=$Q$5,(ROW()-6)&lt;=$Q$3),INDEX(LINEST(OFFSET(AF794,1-$Q$5,0,$Q$5,1),OFFSET(AG794,1-$Q$5,0,$Q$5,9),TRUE,TRUE),1,10)*$Q$4,"")</f>
        <v/>
      </c>
      <c r="AZ794" s="9">
        <f>IF(AND((ROW()-7)&gt;=$Q$5,(ROW()-6)&lt;=$Q$3),INDEX(LINEST(OFFSET(AF794,1-$Q$5,0,$Q$5,1),OFFSET(AG794,1-$Q$5,0,$Q$5,9),TRUE,TRUE),1,9),"")</f>
        <v/>
      </c>
      <c r="BA794" s="9">
        <f>IF(AND((ROW()-7)&gt;=$Q$5,(ROW()-6)&lt;=$Q$3),INDEX(LINEST(OFFSET(AF794,1-$Q$5,0,$Q$5,1),OFFSET(AG794,1-$Q$5,0,$Q$5,9),TRUE,TRUE),1,8),"")</f>
        <v/>
      </c>
      <c r="BB794" s="9">
        <f>IF(AND((ROW()-7)&gt;=$Q$5,(ROW()-6)&lt;=$Q$3),INDEX(LINEST(OFFSET(AF794,1-$Q$5,0,$Q$5,1),OFFSET(AG794,1-$Q$5,0,$Q$5,9),TRUE,TRUE),1,7),"")</f>
        <v/>
      </c>
      <c r="BC794" s="9">
        <f>IF(AND((ROW()-7)&gt;=$Q$5,(ROW()-6)&lt;=$Q$3),INDEX(LINEST(OFFSET(AF794,1-$Q$5,0,$Q$5,1),OFFSET(AG794,1-$Q$5,0,$Q$5,9),TRUE,TRUE),1,6),"")</f>
        <v/>
      </c>
      <c r="BD794" s="9">
        <f>IF(AND((ROW()-7)&gt;=$Q$5,(ROW()-6)&lt;=$Q$3),INDEX(LINEST(OFFSET(AF794,1-$Q$5,0,$Q$5,1),OFFSET(AG794,1-$Q$5,0,$Q$5,9),TRUE,TRUE),1,5),"")</f>
        <v/>
      </c>
      <c r="BE794" s="9">
        <f>IF(AND((ROW()-7)&gt;=$Q$5,(ROW()-6)&lt;=$Q$3),INDEX(LINEST(OFFSET(AF794,1-$Q$5,0,$Q$5,1),OFFSET(AG794,1-$Q$5,0,$Q$5,9),TRUE,TRUE),1,4),"")</f>
        <v/>
      </c>
      <c r="BF794" s="9">
        <f>IF(AND((ROW()-7)&gt;=$Q$5,(ROW()-6)&lt;=$Q$3),INDEX(LINEST(OFFSET(AF794,1-$Q$5,0,$Q$5,1),OFFSET(AG794,1-$Q$5,0,$Q$5,9),TRUE,TRUE),1,3),"")</f>
        <v/>
      </c>
      <c r="BG794" s="9">
        <f>IF(AND((ROW()-7)&gt;=$Q$5,(ROW()-6)&lt;=$Q$3),INDEX(LINEST(OFFSET(AF794,1-$Q$5,0,$Q$5,1),OFFSET(AG794,1-$Q$5,0,$Q$5,9),TRUE,TRUE),1,2),"")</f>
        <v/>
      </c>
      <c r="BH794" s="9">
        <f>IF(AND((ROW()-7)&gt;=$Q$5,(ROW()-6)&lt;=$Q$3),INDEX(LINEST(OFFSET(AF794,1-$Q$5,0,$Q$5,1),OFFSET(AG794,1-$Q$5,0,$Q$5,9),TRUE,TRUE),1,1),"")</f>
        <v/>
      </c>
      <c r="BI794" s="10">
        <f>IF(AND((ROW()-7)&gt;=$Q$5,(ROW()-6)&lt;=$Q$3),INDEX(LINEST(OFFSET(AF794,1-$Q$5,0,$Q$5,1),OFFSET(AG794,1-$Q$5,0,$Q$5,9),TRUE,TRUE),3,1),"")</f>
        <v/>
      </c>
      <c r="BL794" s="9">
        <f>IF(AND((ROW()-6)&lt;=$Q$3,ISNUMBER(AY793)),AY793/$Q$4+AZ793*AG794+BA793*AH794+BB793*AI794+BC793*AJ794+BD793*AK794+BE793*AL794+BF793*AM794+BG793*AN794+BH793*AO794,"")</f>
        <v/>
      </c>
      <c r="BM794">
        <f>IF(ISNUMBER(BL794),AVERAGE(OFFSET(AF793,1-$Q$5,0,$Q$5,1)),"")</f>
        <v/>
      </c>
      <c r="BN794">
        <f>IF(ISNUMBER(BL794),(AF794-BL794)^2,"")</f>
        <v/>
      </c>
      <c r="BO794">
        <f>IF(ISNUMBER(BL794),AF794^2,"")</f>
        <v/>
      </c>
      <c r="BP794">
        <f>IF(ISNUMBER(BL794),(AF794-BM794)^2,"")</f>
        <v/>
      </c>
    </row>
    <row r="795">
      <c r="O795">
        <f>IF($R795="","",IF($Q$1="Weekly",INT(($R795-2)/7),IF($Q$1="Quarterly",YEAR($R795)*4+ROUNDUP(MONTH($R795)/3),YEAR($R795)*12+MONTH($R795))))</f>
        <v/>
      </c>
      <c r="P795">
        <f>IF($R795="","",IF($R796="",1,IF($O795&lt;&gt;$O796,1,0)))</f>
        <v/>
      </c>
      <c r="Q795">
        <f>IF($P795=1,SUM($P$7:$P795),"")</f>
        <v/>
      </c>
      <c r="R795">
        <f>IF($A795="","",IF(ISNUMBER($A795),$A795,IFERROR(DATEVALUE($A795),NA())))</f>
        <v/>
      </c>
      <c r="S795" s="7">
        <f>IFERROR(INDEX($R$7:$R$60000,MATCH(ROW()-6,$Q$7:$Q$60000,0)),"")</f>
        <v/>
      </c>
      <c r="T795">
        <f>IFERROR(INDEX($B$7:$B$60000,MATCH(ROW()-6,$Q$7:$Q$60000,0))*1,"")</f>
        <v/>
      </c>
      <c r="U795">
        <f>IFERROR(INDEX($C$7:$C$60000,MATCH(ROW()-6,$Q$7:$Q$60000,0))*1,"")</f>
        <v/>
      </c>
      <c r="V795">
        <f>IFERROR(INDEX($D$7:$D$60000,MATCH(ROW()-6,$Q$7:$Q$60000,0))*1,"")</f>
        <v/>
      </c>
      <c r="W795">
        <f>IFERROR(INDEX($E$7:$E$60000,MATCH(ROW()-6,$Q$7:$Q$60000,0))*1,"")</f>
        <v/>
      </c>
      <c r="X795">
        <f>IFERROR(INDEX($F$7:$F$60000,MATCH(ROW()-6,$Q$7:$Q$60000,0))*1,"")</f>
        <v/>
      </c>
      <c r="Y795">
        <f>IFERROR(INDEX($G$7:$G$60000,MATCH(ROW()-6,$Q$7:$Q$60000,0))*1,"")</f>
        <v/>
      </c>
      <c r="Z795">
        <f>IFERROR(INDEX($H$7:$H$60000,MATCH(ROW()-6,$Q$7:$Q$60000,0))*1,"")</f>
        <v/>
      </c>
      <c r="AA795">
        <f>IFERROR(INDEX($I$7:$I$60000,MATCH(ROW()-6,$Q$7:$Q$60000,0))*1,"")</f>
        <v/>
      </c>
      <c r="AB795">
        <f>IFERROR(INDEX($J$7:$J$60000,MATCH(ROW()-6,$Q$7:$Q$60000,0))*1,"")</f>
        <v/>
      </c>
      <c r="AC795">
        <f>IFERROR(INDEX($K$7:$K$60000,MATCH(ROW()-6,$Q$7:$Q$60000,0))*1,"")</f>
        <v/>
      </c>
      <c r="AF795" s="9">
        <f>IF(OR($S795="",$S794=""),"",IF($B$5="diff",($T795-$T794),LN($T795/$T794)))</f>
        <v/>
      </c>
      <c r="AG795" s="9">
        <f>IF(OR($S795="",$S794=""),"",IF($C$5="diff",(U795-U794),LN(U795/U794)))</f>
        <v/>
      </c>
      <c r="AH795" s="9">
        <f>IF(OR($S795="",$S794=""),"",IF($D$5="diff",(V795-V794),LN(V795/V794)))</f>
        <v/>
      </c>
      <c r="AI795" s="9">
        <f>IF(OR($S795="",$S794=""),"",IF($E$5="diff",(W795-W794),LN(W795/W794)))</f>
        <v/>
      </c>
      <c r="AJ795" s="9">
        <f>IF(OR($S795="",$S794=""),"",IF($F$5="diff",(X795-X794),LN(X795/X794)))</f>
        <v/>
      </c>
      <c r="AK795" s="9">
        <f>IF(OR($S795="",$S794=""),"",IF($G$5="diff",(Y795-Y794),LN(Y795/Y794)))</f>
        <v/>
      </c>
      <c r="AL795" s="9">
        <f>IF(OR($S795="",$S794=""),"",IF($H$5="diff",(Z795-Z794),LN(Z795/Z794)))</f>
        <v/>
      </c>
      <c r="AM795" s="9">
        <f>IF(OR($S795="",$S794=""),"",IF($I$5="diff",(AA795-AA794),LN(AA795/AA794)))</f>
        <v/>
      </c>
      <c r="AN795" s="9">
        <f>IF(OR($S795="",$S794=""),"",IF($J$5="diff",(AB795-AB794),LN(AB795/AB794)))</f>
        <v/>
      </c>
      <c r="AO795" s="9">
        <f>IF(OR($S795="",$S794=""),"",IF($K$5="diff",(AC795-AC794),LN(AC795/AC794)))</f>
        <v/>
      </c>
      <c r="AR795" s="9">
        <f>IF($AF795="","",$AU$13+$AU$4*AG795+$AU$5*AH795+$AU$6*AI795+$AU$7*AJ795+$AU$8*AK795+$AU$9*AL795+$AU$10*AM795+$AU$11*AN795+$AU$12*AO795)</f>
        <v/>
      </c>
      <c r="AY795" s="10">
        <f>IF(AND((ROW()-7)&gt;=$Q$5,(ROW()-6)&lt;=$Q$3),INDEX(LINEST(OFFSET(AF795,1-$Q$5,0,$Q$5,1),OFFSET(AG795,1-$Q$5,0,$Q$5,9),TRUE,TRUE),1,10)*$Q$4,"")</f>
        <v/>
      </c>
      <c r="AZ795" s="9">
        <f>IF(AND((ROW()-7)&gt;=$Q$5,(ROW()-6)&lt;=$Q$3),INDEX(LINEST(OFFSET(AF795,1-$Q$5,0,$Q$5,1),OFFSET(AG795,1-$Q$5,0,$Q$5,9),TRUE,TRUE),1,9),"")</f>
        <v/>
      </c>
      <c r="BA795" s="9">
        <f>IF(AND((ROW()-7)&gt;=$Q$5,(ROW()-6)&lt;=$Q$3),INDEX(LINEST(OFFSET(AF795,1-$Q$5,0,$Q$5,1),OFFSET(AG795,1-$Q$5,0,$Q$5,9),TRUE,TRUE),1,8),"")</f>
        <v/>
      </c>
      <c r="BB795" s="9">
        <f>IF(AND((ROW()-7)&gt;=$Q$5,(ROW()-6)&lt;=$Q$3),INDEX(LINEST(OFFSET(AF795,1-$Q$5,0,$Q$5,1),OFFSET(AG795,1-$Q$5,0,$Q$5,9),TRUE,TRUE),1,7),"")</f>
        <v/>
      </c>
      <c r="BC795" s="9">
        <f>IF(AND((ROW()-7)&gt;=$Q$5,(ROW()-6)&lt;=$Q$3),INDEX(LINEST(OFFSET(AF795,1-$Q$5,0,$Q$5,1),OFFSET(AG795,1-$Q$5,0,$Q$5,9),TRUE,TRUE),1,6),"")</f>
        <v/>
      </c>
      <c r="BD795" s="9">
        <f>IF(AND((ROW()-7)&gt;=$Q$5,(ROW()-6)&lt;=$Q$3),INDEX(LINEST(OFFSET(AF795,1-$Q$5,0,$Q$5,1),OFFSET(AG795,1-$Q$5,0,$Q$5,9),TRUE,TRUE),1,5),"")</f>
        <v/>
      </c>
      <c r="BE795" s="9">
        <f>IF(AND((ROW()-7)&gt;=$Q$5,(ROW()-6)&lt;=$Q$3),INDEX(LINEST(OFFSET(AF795,1-$Q$5,0,$Q$5,1),OFFSET(AG795,1-$Q$5,0,$Q$5,9),TRUE,TRUE),1,4),"")</f>
        <v/>
      </c>
      <c r="BF795" s="9">
        <f>IF(AND((ROW()-7)&gt;=$Q$5,(ROW()-6)&lt;=$Q$3),INDEX(LINEST(OFFSET(AF795,1-$Q$5,0,$Q$5,1),OFFSET(AG795,1-$Q$5,0,$Q$5,9),TRUE,TRUE),1,3),"")</f>
        <v/>
      </c>
      <c r="BG795" s="9">
        <f>IF(AND((ROW()-7)&gt;=$Q$5,(ROW()-6)&lt;=$Q$3),INDEX(LINEST(OFFSET(AF795,1-$Q$5,0,$Q$5,1),OFFSET(AG795,1-$Q$5,0,$Q$5,9),TRUE,TRUE),1,2),"")</f>
        <v/>
      </c>
      <c r="BH795" s="9">
        <f>IF(AND((ROW()-7)&gt;=$Q$5,(ROW()-6)&lt;=$Q$3),INDEX(LINEST(OFFSET(AF795,1-$Q$5,0,$Q$5,1),OFFSET(AG795,1-$Q$5,0,$Q$5,9),TRUE,TRUE),1,1),"")</f>
        <v/>
      </c>
      <c r="BI795" s="10">
        <f>IF(AND((ROW()-7)&gt;=$Q$5,(ROW()-6)&lt;=$Q$3),INDEX(LINEST(OFFSET(AF795,1-$Q$5,0,$Q$5,1),OFFSET(AG795,1-$Q$5,0,$Q$5,9),TRUE,TRUE),3,1),"")</f>
        <v/>
      </c>
      <c r="BL795" s="9">
        <f>IF(AND((ROW()-6)&lt;=$Q$3,ISNUMBER(AY794)),AY794/$Q$4+AZ794*AG795+BA794*AH795+BB794*AI795+BC794*AJ795+BD794*AK795+BE794*AL795+BF794*AM795+BG794*AN795+BH794*AO795,"")</f>
        <v/>
      </c>
      <c r="BM795">
        <f>IF(ISNUMBER(BL795),AVERAGE(OFFSET(AF794,1-$Q$5,0,$Q$5,1)),"")</f>
        <v/>
      </c>
      <c r="BN795">
        <f>IF(ISNUMBER(BL795),(AF795-BL795)^2,"")</f>
        <v/>
      </c>
      <c r="BO795">
        <f>IF(ISNUMBER(BL795),AF795^2,"")</f>
        <v/>
      </c>
      <c r="BP795">
        <f>IF(ISNUMBER(BL795),(AF795-BM795)^2,"")</f>
        <v/>
      </c>
    </row>
    <row r="796">
      <c r="O796">
        <f>IF($R796="","",IF($Q$1="Weekly",INT(($R796-2)/7),IF($Q$1="Quarterly",YEAR($R796)*4+ROUNDUP(MONTH($R796)/3),YEAR($R796)*12+MONTH($R796))))</f>
        <v/>
      </c>
      <c r="P796">
        <f>IF($R796="","",IF($R797="",1,IF($O796&lt;&gt;$O797,1,0)))</f>
        <v/>
      </c>
      <c r="Q796">
        <f>IF($P796=1,SUM($P$7:$P796),"")</f>
        <v/>
      </c>
      <c r="R796">
        <f>IF($A796="","",IF(ISNUMBER($A796),$A796,IFERROR(DATEVALUE($A796),NA())))</f>
        <v/>
      </c>
      <c r="S796" s="7">
        <f>IFERROR(INDEX($R$7:$R$60000,MATCH(ROW()-6,$Q$7:$Q$60000,0)),"")</f>
        <v/>
      </c>
      <c r="T796">
        <f>IFERROR(INDEX($B$7:$B$60000,MATCH(ROW()-6,$Q$7:$Q$60000,0))*1,"")</f>
        <v/>
      </c>
      <c r="U796">
        <f>IFERROR(INDEX($C$7:$C$60000,MATCH(ROW()-6,$Q$7:$Q$60000,0))*1,"")</f>
        <v/>
      </c>
      <c r="V796">
        <f>IFERROR(INDEX($D$7:$D$60000,MATCH(ROW()-6,$Q$7:$Q$60000,0))*1,"")</f>
        <v/>
      </c>
      <c r="W796">
        <f>IFERROR(INDEX($E$7:$E$60000,MATCH(ROW()-6,$Q$7:$Q$60000,0))*1,"")</f>
        <v/>
      </c>
      <c r="X796">
        <f>IFERROR(INDEX($F$7:$F$60000,MATCH(ROW()-6,$Q$7:$Q$60000,0))*1,"")</f>
        <v/>
      </c>
      <c r="Y796">
        <f>IFERROR(INDEX($G$7:$G$60000,MATCH(ROW()-6,$Q$7:$Q$60000,0))*1,"")</f>
        <v/>
      </c>
      <c r="Z796">
        <f>IFERROR(INDEX($H$7:$H$60000,MATCH(ROW()-6,$Q$7:$Q$60000,0))*1,"")</f>
        <v/>
      </c>
      <c r="AA796">
        <f>IFERROR(INDEX($I$7:$I$60000,MATCH(ROW()-6,$Q$7:$Q$60000,0))*1,"")</f>
        <v/>
      </c>
      <c r="AB796">
        <f>IFERROR(INDEX($J$7:$J$60000,MATCH(ROW()-6,$Q$7:$Q$60000,0))*1,"")</f>
        <v/>
      </c>
      <c r="AC796">
        <f>IFERROR(INDEX($K$7:$K$60000,MATCH(ROW()-6,$Q$7:$Q$60000,0))*1,"")</f>
        <v/>
      </c>
      <c r="AF796" s="9">
        <f>IF(OR($S796="",$S795=""),"",IF($B$5="diff",($T796-$T795),LN($T796/$T795)))</f>
        <v/>
      </c>
      <c r="AG796" s="9">
        <f>IF(OR($S796="",$S795=""),"",IF($C$5="diff",(U796-U795),LN(U796/U795)))</f>
        <v/>
      </c>
      <c r="AH796" s="9">
        <f>IF(OR($S796="",$S795=""),"",IF($D$5="diff",(V796-V795),LN(V796/V795)))</f>
        <v/>
      </c>
      <c r="AI796" s="9">
        <f>IF(OR($S796="",$S795=""),"",IF($E$5="diff",(W796-W795),LN(W796/W795)))</f>
        <v/>
      </c>
      <c r="AJ796" s="9">
        <f>IF(OR($S796="",$S795=""),"",IF($F$5="diff",(X796-X795),LN(X796/X795)))</f>
        <v/>
      </c>
      <c r="AK796" s="9">
        <f>IF(OR($S796="",$S795=""),"",IF($G$5="diff",(Y796-Y795),LN(Y796/Y795)))</f>
        <v/>
      </c>
      <c r="AL796" s="9">
        <f>IF(OR($S796="",$S795=""),"",IF($H$5="diff",(Z796-Z795),LN(Z796/Z795)))</f>
        <v/>
      </c>
      <c r="AM796" s="9">
        <f>IF(OR($S796="",$S795=""),"",IF($I$5="diff",(AA796-AA795),LN(AA796/AA795)))</f>
        <v/>
      </c>
      <c r="AN796" s="9">
        <f>IF(OR($S796="",$S795=""),"",IF($J$5="diff",(AB796-AB795),LN(AB796/AB795)))</f>
        <v/>
      </c>
      <c r="AO796" s="9">
        <f>IF(OR($S796="",$S795=""),"",IF($K$5="diff",(AC796-AC795),LN(AC796/AC795)))</f>
        <v/>
      </c>
      <c r="AR796" s="9">
        <f>IF($AF796="","",$AU$13+$AU$4*AG796+$AU$5*AH796+$AU$6*AI796+$AU$7*AJ796+$AU$8*AK796+$AU$9*AL796+$AU$10*AM796+$AU$11*AN796+$AU$12*AO796)</f>
        <v/>
      </c>
      <c r="AY796" s="10">
        <f>IF(AND((ROW()-7)&gt;=$Q$5,(ROW()-6)&lt;=$Q$3),INDEX(LINEST(OFFSET(AF796,1-$Q$5,0,$Q$5,1),OFFSET(AG796,1-$Q$5,0,$Q$5,9),TRUE,TRUE),1,10)*$Q$4,"")</f>
        <v/>
      </c>
      <c r="AZ796" s="9">
        <f>IF(AND((ROW()-7)&gt;=$Q$5,(ROW()-6)&lt;=$Q$3),INDEX(LINEST(OFFSET(AF796,1-$Q$5,0,$Q$5,1),OFFSET(AG796,1-$Q$5,0,$Q$5,9),TRUE,TRUE),1,9),"")</f>
        <v/>
      </c>
      <c r="BA796" s="9">
        <f>IF(AND((ROW()-7)&gt;=$Q$5,(ROW()-6)&lt;=$Q$3),INDEX(LINEST(OFFSET(AF796,1-$Q$5,0,$Q$5,1),OFFSET(AG796,1-$Q$5,0,$Q$5,9),TRUE,TRUE),1,8),"")</f>
        <v/>
      </c>
      <c r="BB796" s="9">
        <f>IF(AND((ROW()-7)&gt;=$Q$5,(ROW()-6)&lt;=$Q$3),INDEX(LINEST(OFFSET(AF796,1-$Q$5,0,$Q$5,1),OFFSET(AG796,1-$Q$5,0,$Q$5,9),TRUE,TRUE),1,7),"")</f>
        <v/>
      </c>
      <c r="BC796" s="9">
        <f>IF(AND((ROW()-7)&gt;=$Q$5,(ROW()-6)&lt;=$Q$3),INDEX(LINEST(OFFSET(AF796,1-$Q$5,0,$Q$5,1),OFFSET(AG796,1-$Q$5,0,$Q$5,9),TRUE,TRUE),1,6),"")</f>
        <v/>
      </c>
      <c r="BD796" s="9">
        <f>IF(AND((ROW()-7)&gt;=$Q$5,(ROW()-6)&lt;=$Q$3),INDEX(LINEST(OFFSET(AF796,1-$Q$5,0,$Q$5,1),OFFSET(AG796,1-$Q$5,0,$Q$5,9),TRUE,TRUE),1,5),"")</f>
        <v/>
      </c>
      <c r="BE796" s="9">
        <f>IF(AND((ROW()-7)&gt;=$Q$5,(ROW()-6)&lt;=$Q$3),INDEX(LINEST(OFFSET(AF796,1-$Q$5,0,$Q$5,1),OFFSET(AG796,1-$Q$5,0,$Q$5,9),TRUE,TRUE),1,4),"")</f>
        <v/>
      </c>
      <c r="BF796" s="9">
        <f>IF(AND((ROW()-7)&gt;=$Q$5,(ROW()-6)&lt;=$Q$3),INDEX(LINEST(OFFSET(AF796,1-$Q$5,0,$Q$5,1),OFFSET(AG796,1-$Q$5,0,$Q$5,9),TRUE,TRUE),1,3),"")</f>
        <v/>
      </c>
      <c r="BG796" s="9">
        <f>IF(AND((ROW()-7)&gt;=$Q$5,(ROW()-6)&lt;=$Q$3),INDEX(LINEST(OFFSET(AF796,1-$Q$5,0,$Q$5,1),OFFSET(AG796,1-$Q$5,0,$Q$5,9),TRUE,TRUE),1,2),"")</f>
        <v/>
      </c>
      <c r="BH796" s="9">
        <f>IF(AND((ROW()-7)&gt;=$Q$5,(ROW()-6)&lt;=$Q$3),INDEX(LINEST(OFFSET(AF796,1-$Q$5,0,$Q$5,1),OFFSET(AG796,1-$Q$5,0,$Q$5,9),TRUE,TRUE),1,1),"")</f>
        <v/>
      </c>
      <c r="BI796" s="10">
        <f>IF(AND((ROW()-7)&gt;=$Q$5,(ROW()-6)&lt;=$Q$3),INDEX(LINEST(OFFSET(AF796,1-$Q$5,0,$Q$5,1),OFFSET(AG796,1-$Q$5,0,$Q$5,9),TRUE,TRUE),3,1),"")</f>
        <v/>
      </c>
      <c r="BL796" s="9">
        <f>IF(AND((ROW()-6)&lt;=$Q$3,ISNUMBER(AY795)),AY795/$Q$4+AZ795*AG796+BA795*AH796+BB795*AI796+BC795*AJ796+BD795*AK796+BE795*AL796+BF795*AM796+BG795*AN796+BH795*AO796,"")</f>
        <v/>
      </c>
      <c r="BM796">
        <f>IF(ISNUMBER(BL796),AVERAGE(OFFSET(AF795,1-$Q$5,0,$Q$5,1)),"")</f>
        <v/>
      </c>
      <c r="BN796">
        <f>IF(ISNUMBER(BL796),(AF796-BL796)^2,"")</f>
        <v/>
      </c>
      <c r="BO796">
        <f>IF(ISNUMBER(BL796),AF796^2,"")</f>
        <v/>
      </c>
      <c r="BP796">
        <f>IF(ISNUMBER(BL796),(AF796-BM796)^2,"")</f>
        <v/>
      </c>
    </row>
    <row r="797">
      <c r="O797">
        <f>IF($R797="","",IF($Q$1="Weekly",INT(($R797-2)/7),IF($Q$1="Quarterly",YEAR($R797)*4+ROUNDUP(MONTH($R797)/3),YEAR($R797)*12+MONTH($R797))))</f>
        <v/>
      </c>
      <c r="P797">
        <f>IF($R797="","",IF($R798="",1,IF($O797&lt;&gt;$O798,1,0)))</f>
        <v/>
      </c>
      <c r="Q797">
        <f>IF($P797=1,SUM($P$7:$P797),"")</f>
        <v/>
      </c>
      <c r="R797">
        <f>IF($A797="","",IF(ISNUMBER($A797),$A797,IFERROR(DATEVALUE($A797),NA())))</f>
        <v/>
      </c>
      <c r="S797" s="7">
        <f>IFERROR(INDEX($R$7:$R$60000,MATCH(ROW()-6,$Q$7:$Q$60000,0)),"")</f>
        <v/>
      </c>
      <c r="T797">
        <f>IFERROR(INDEX($B$7:$B$60000,MATCH(ROW()-6,$Q$7:$Q$60000,0))*1,"")</f>
        <v/>
      </c>
      <c r="U797">
        <f>IFERROR(INDEX($C$7:$C$60000,MATCH(ROW()-6,$Q$7:$Q$60000,0))*1,"")</f>
        <v/>
      </c>
      <c r="V797">
        <f>IFERROR(INDEX($D$7:$D$60000,MATCH(ROW()-6,$Q$7:$Q$60000,0))*1,"")</f>
        <v/>
      </c>
      <c r="W797">
        <f>IFERROR(INDEX($E$7:$E$60000,MATCH(ROW()-6,$Q$7:$Q$60000,0))*1,"")</f>
        <v/>
      </c>
      <c r="X797">
        <f>IFERROR(INDEX($F$7:$F$60000,MATCH(ROW()-6,$Q$7:$Q$60000,0))*1,"")</f>
        <v/>
      </c>
      <c r="Y797">
        <f>IFERROR(INDEX($G$7:$G$60000,MATCH(ROW()-6,$Q$7:$Q$60000,0))*1,"")</f>
        <v/>
      </c>
      <c r="Z797">
        <f>IFERROR(INDEX($H$7:$H$60000,MATCH(ROW()-6,$Q$7:$Q$60000,0))*1,"")</f>
        <v/>
      </c>
      <c r="AA797">
        <f>IFERROR(INDEX($I$7:$I$60000,MATCH(ROW()-6,$Q$7:$Q$60000,0))*1,"")</f>
        <v/>
      </c>
      <c r="AB797">
        <f>IFERROR(INDEX($J$7:$J$60000,MATCH(ROW()-6,$Q$7:$Q$60000,0))*1,"")</f>
        <v/>
      </c>
      <c r="AC797">
        <f>IFERROR(INDEX($K$7:$K$60000,MATCH(ROW()-6,$Q$7:$Q$60000,0))*1,"")</f>
        <v/>
      </c>
      <c r="AF797" s="9">
        <f>IF(OR($S797="",$S796=""),"",IF($B$5="diff",($T797-$T796),LN($T797/$T796)))</f>
        <v/>
      </c>
      <c r="AG797" s="9">
        <f>IF(OR($S797="",$S796=""),"",IF($C$5="diff",(U797-U796),LN(U797/U796)))</f>
        <v/>
      </c>
      <c r="AH797" s="9">
        <f>IF(OR($S797="",$S796=""),"",IF($D$5="diff",(V797-V796),LN(V797/V796)))</f>
        <v/>
      </c>
      <c r="AI797" s="9">
        <f>IF(OR($S797="",$S796=""),"",IF($E$5="diff",(W797-W796),LN(W797/W796)))</f>
        <v/>
      </c>
      <c r="AJ797" s="9">
        <f>IF(OR($S797="",$S796=""),"",IF($F$5="diff",(X797-X796),LN(X797/X796)))</f>
        <v/>
      </c>
      <c r="AK797" s="9">
        <f>IF(OR($S797="",$S796=""),"",IF($G$5="diff",(Y797-Y796),LN(Y797/Y796)))</f>
        <v/>
      </c>
      <c r="AL797" s="9">
        <f>IF(OR($S797="",$S796=""),"",IF($H$5="diff",(Z797-Z796),LN(Z797/Z796)))</f>
        <v/>
      </c>
      <c r="AM797" s="9">
        <f>IF(OR($S797="",$S796=""),"",IF($I$5="diff",(AA797-AA796),LN(AA797/AA796)))</f>
        <v/>
      </c>
      <c r="AN797" s="9">
        <f>IF(OR($S797="",$S796=""),"",IF($J$5="diff",(AB797-AB796),LN(AB797/AB796)))</f>
        <v/>
      </c>
      <c r="AO797" s="9">
        <f>IF(OR($S797="",$S796=""),"",IF($K$5="diff",(AC797-AC796),LN(AC797/AC796)))</f>
        <v/>
      </c>
      <c r="AR797" s="9">
        <f>IF($AF797="","",$AU$13+$AU$4*AG797+$AU$5*AH797+$AU$6*AI797+$AU$7*AJ797+$AU$8*AK797+$AU$9*AL797+$AU$10*AM797+$AU$11*AN797+$AU$12*AO797)</f>
        <v/>
      </c>
      <c r="AY797" s="10">
        <f>IF(AND((ROW()-7)&gt;=$Q$5,(ROW()-6)&lt;=$Q$3),INDEX(LINEST(OFFSET(AF797,1-$Q$5,0,$Q$5,1),OFFSET(AG797,1-$Q$5,0,$Q$5,9),TRUE,TRUE),1,10)*$Q$4,"")</f>
        <v/>
      </c>
      <c r="AZ797" s="9">
        <f>IF(AND((ROW()-7)&gt;=$Q$5,(ROW()-6)&lt;=$Q$3),INDEX(LINEST(OFFSET(AF797,1-$Q$5,0,$Q$5,1),OFFSET(AG797,1-$Q$5,0,$Q$5,9),TRUE,TRUE),1,9),"")</f>
        <v/>
      </c>
      <c r="BA797" s="9">
        <f>IF(AND((ROW()-7)&gt;=$Q$5,(ROW()-6)&lt;=$Q$3),INDEX(LINEST(OFFSET(AF797,1-$Q$5,0,$Q$5,1),OFFSET(AG797,1-$Q$5,0,$Q$5,9),TRUE,TRUE),1,8),"")</f>
        <v/>
      </c>
      <c r="BB797" s="9">
        <f>IF(AND((ROW()-7)&gt;=$Q$5,(ROW()-6)&lt;=$Q$3),INDEX(LINEST(OFFSET(AF797,1-$Q$5,0,$Q$5,1),OFFSET(AG797,1-$Q$5,0,$Q$5,9),TRUE,TRUE),1,7),"")</f>
        <v/>
      </c>
      <c r="BC797" s="9">
        <f>IF(AND((ROW()-7)&gt;=$Q$5,(ROW()-6)&lt;=$Q$3),INDEX(LINEST(OFFSET(AF797,1-$Q$5,0,$Q$5,1),OFFSET(AG797,1-$Q$5,0,$Q$5,9),TRUE,TRUE),1,6),"")</f>
        <v/>
      </c>
      <c r="BD797" s="9">
        <f>IF(AND((ROW()-7)&gt;=$Q$5,(ROW()-6)&lt;=$Q$3),INDEX(LINEST(OFFSET(AF797,1-$Q$5,0,$Q$5,1),OFFSET(AG797,1-$Q$5,0,$Q$5,9),TRUE,TRUE),1,5),"")</f>
        <v/>
      </c>
      <c r="BE797" s="9">
        <f>IF(AND((ROW()-7)&gt;=$Q$5,(ROW()-6)&lt;=$Q$3),INDEX(LINEST(OFFSET(AF797,1-$Q$5,0,$Q$5,1),OFFSET(AG797,1-$Q$5,0,$Q$5,9),TRUE,TRUE),1,4),"")</f>
        <v/>
      </c>
      <c r="BF797" s="9">
        <f>IF(AND((ROW()-7)&gt;=$Q$5,(ROW()-6)&lt;=$Q$3),INDEX(LINEST(OFFSET(AF797,1-$Q$5,0,$Q$5,1),OFFSET(AG797,1-$Q$5,0,$Q$5,9),TRUE,TRUE),1,3),"")</f>
        <v/>
      </c>
      <c r="BG797" s="9">
        <f>IF(AND((ROW()-7)&gt;=$Q$5,(ROW()-6)&lt;=$Q$3),INDEX(LINEST(OFFSET(AF797,1-$Q$5,0,$Q$5,1),OFFSET(AG797,1-$Q$5,0,$Q$5,9),TRUE,TRUE),1,2),"")</f>
        <v/>
      </c>
      <c r="BH797" s="9">
        <f>IF(AND((ROW()-7)&gt;=$Q$5,(ROW()-6)&lt;=$Q$3),INDEX(LINEST(OFFSET(AF797,1-$Q$5,0,$Q$5,1),OFFSET(AG797,1-$Q$5,0,$Q$5,9),TRUE,TRUE),1,1),"")</f>
        <v/>
      </c>
      <c r="BI797" s="10">
        <f>IF(AND((ROW()-7)&gt;=$Q$5,(ROW()-6)&lt;=$Q$3),INDEX(LINEST(OFFSET(AF797,1-$Q$5,0,$Q$5,1),OFFSET(AG797,1-$Q$5,0,$Q$5,9),TRUE,TRUE),3,1),"")</f>
        <v/>
      </c>
      <c r="BL797" s="9">
        <f>IF(AND((ROW()-6)&lt;=$Q$3,ISNUMBER(AY796)),AY796/$Q$4+AZ796*AG797+BA796*AH797+BB796*AI797+BC796*AJ797+BD796*AK797+BE796*AL797+BF796*AM797+BG796*AN797+BH796*AO797,"")</f>
        <v/>
      </c>
      <c r="BM797">
        <f>IF(ISNUMBER(BL797),AVERAGE(OFFSET(AF796,1-$Q$5,0,$Q$5,1)),"")</f>
        <v/>
      </c>
      <c r="BN797">
        <f>IF(ISNUMBER(BL797),(AF797-BL797)^2,"")</f>
        <v/>
      </c>
      <c r="BO797">
        <f>IF(ISNUMBER(BL797),AF797^2,"")</f>
        <v/>
      </c>
      <c r="BP797">
        <f>IF(ISNUMBER(BL797),(AF797-BM797)^2,"")</f>
        <v/>
      </c>
    </row>
    <row r="798">
      <c r="O798">
        <f>IF($R798="","",IF($Q$1="Weekly",INT(($R798-2)/7),IF($Q$1="Quarterly",YEAR($R798)*4+ROUNDUP(MONTH($R798)/3),YEAR($R798)*12+MONTH($R798))))</f>
        <v/>
      </c>
      <c r="P798">
        <f>IF($R798="","",IF($R799="",1,IF($O798&lt;&gt;$O799,1,0)))</f>
        <v/>
      </c>
      <c r="Q798">
        <f>IF($P798=1,SUM($P$7:$P798),"")</f>
        <v/>
      </c>
      <c r="R798">
        <f>IF($A798="","",IF(ISNUMBER($A798),$A798,IFERROR(DATEVALUE($A798),NA())))</f>
        <v/>
      </c>
      <c r="S798" s="7">
        <f>IFERROR(INDEX($R$7:$R$60000,MATCH(ROW()-6,$Q$7:$Q$60000,0)),"")</f>
        <v/>
      </c>
      <c r="T798">
        <f>IFERROR(INDEX($B$7:$B$60000,MATCH(ROW()-6,$Q$7:$Q$60000,0))*1,"")</f>
        <v/>
      </c>
      <c r="U798">
        <f>IFERROR(INDEX($C$7:$C$60000,MATCH(ROW()-6,$Q$7:$Q$60000,0))*1,"")</f>
        <v/>
      </c>
      <c r="V798">
        <f>IFERROR(INDEX($D$7:$D$60000,MATCH(ROW()-6,$Q$7:$Q$60000,0))*1,"")</f>
        <v/>
      </c>
      <c r="W798">
        <f>IFERROR(INDEX($E$7:$E$60000,MATCH(ROW()-6,$Q$7:$Q$60000,0))*1,"")</f>
        <v/>
      </c>
      <c r="X798">
        <f>IFERROR(INDEX($F$7:$F$60000,MATCH(ROW()-6,$Q$7:$Q$60000,0))*1,"")</f>
        <v/>
      </c>
      <c r="Y798">
        <f>IFERROR(INDEX($G$7:$G$60000,MATCH(ROW()-6,$Q$7:$Q$60000,0))*1,"")</f>
        <v/>
      </c>
      <c r="Z798">
        <f>IFERROR(INDEX($H$7:$H$60000,MATCH(ROW()-6,$Q$7:$Q$60000,0))*1,"")</f>
        <v/>
      </c>
      <c r="AA798">
        <f>IFERROR(INDEX($I$7:$I$60000,MATCH(ROW()-6,$Q$7:$Q$60000,0))*1,"")</f>
        <v/>
      </c>
      <c r="AB798">
        <f>IFERROR(INDEX($J$7:$J$60000,MATCH(ROW()-6,$Q$7:$Q$60000,0))*1,"")</f>
        <v/>
      </c>
      <c r="AC798">
        <f>IFERROR(INDEX($K$7:$K$60000,MATCH(ROW()-6,$Q$7:$Q$60000,0))*1,"")</f>
        <v/>
      </c>
      <c r="AF798" s="9">
        <f>IF(OR($S798="",$S797=""),"",IF($B$5="diff",($T798-$T797),LN($T798/$T797)))</f>
        <v/>
      </c>
      <c r="AG798" s="9">
        <f>IF(OR($S798="",$S797=""),"",IF($C$5="diff",(U798-U797),LN(U798/U797)))</f>
        <v/>
      </c>
      <c r="AH798" s="9">
        <f>IF(OR($S798="",$S797=""),"",IF($D$5="diff",(V798-V797),LN(V798/V797)))</f>
        <v/>
      </c>
      <c r="AI798" s="9">
        <f>IF(OR($S798="",$S797=""),"",IF($E$5="diff",(W798-W797),LN(W798/W797)))</f>
        <v/>
      </c>
      <c r="AJ798" s="9">
        <f>IF(OR($S798="",$S797=""),"",IF($F$5="diff",(X798-X797),LN(X798/X797)))</f>
        <v/>
      </c>
      <c r="AK798" s="9">
        <f>IF(OR($S798="",$S797=""),"",IF($G$5="diff",(Y798-Y797),LN(Y798/Y797)))</f>
        <v/>
      </c>
      <c r="AL798" s="9">
        <f>IF(OR($S798="",$S797=""),"",IF($H$5="diff",(Z798-Z797),LN(Z798/Z797)))</f>
        <v/>
      </c>
      <c r="AM798" s="9">
        <f>IF(OR($S798="",$S797=""),"",IF($I$5="diff",(AA798-AA797),LN(AA798/AA797)))</f>
        <v/>
      </c>
      <c r="AN798" s="9">
        <f>IF(OR($S798="",$S797=""),"",IF($J$5="diff",(AB798-AB797),LN(AB798/AB797)))</f>
        <v/>
      </c>
      <c r="AO798" s="9">
        <f>IF(OR($S798="",$S797=""),"",IF($K$5="diff",(AC798-AC797),LN(AC798/AC797)))</f>
        <v/>
      </c>
      <c r="AR798" s="9">
        <f>IF($AF798="","",$AU$13+$AU$4*AG798+$AU$5*AH798+$AU$6*AI798+$AU$7*AJ798+$AU$8*AK798+$AU$9*AL798+$AU$10*AM798+$AU$11*AN798+$AU$12*AO798)</f>
        <v/>
      </c>
      <c r="AY798" s="10">
        <f>IF(AND((ROW()-7)&gt;=$Q$5,(ROW()-6)&lt;=$Q$3),INDEX(LINEST(OFFSET(AF798,1-$Q$5,0,$Q$5,1),OFFSET(AG798,1-$Q$5,0,$Q$5,9),TRUE,TRUE),1,10)*$Q$4,"")</f>
        <v/>
      </c>
      <c r="AZ798" s="9">
        <f>IF(AND((ROW()-7)&gt;=$Q$5,(ROW()-6)&lt;=$Q$3),INDEX(LINEST(OFFSET(AF798,1-$Q$5,0,$Q$5,1),OFFSET(AG798,1-$Q$5,0,$Q$5,9),TRUE,TRUE),1,9),"")</f>
        <v/>
      </c>
      <c r="BA798" s="9">
        <f>IF(AND((ROW()-7)&gt;=$Q$5,(ROW()-6)&lt;=$Q$3),INDEX(LINEST(OFFSET(AF798,1-$Q$5,0,$Q$5,1),OFFSET(AG798,1-$Q$5,0,$Q$5,9),TRUE,TRUE),1,8),"")</f>
        <v/>
      </c>
      <c r="BB798" s="9">
        <f>IF(AND((ROW()-7)&gt;=$Q$5,(ROW()-6)&lt;=$Q$3),INDEX(LINEST(OFFSET(AF798,1-$Q$5,0,$Q$5,1),OFFSET(AG798,1-$Q$5,0,$Q$5,9),TRUE,TRUE),1,7),"")</f>
        <v/>
      </c>
      <c r="BC798" s="9">
        <f>IF(AND((ROW()-7)&gt;=$Q$5,(ROW()-6)&lt;=$Q$3),INDEX(LINEST(OFFSET(AF798,1-$Q$5,0,$Q$5,1),OFFSET(AG798,1-$Q$5,0,$Q$5,9),TRUE,TRUE),1,6),"")</f>
        <v/>
      </c>
      <c r="BD798" s="9">
        <f>IF(AND((ROW()-7)&gt;=$Q$5,(ROW()-6)&lt;=$Q$3),INDEX(LINEST(OFFSET(AF798,1-$Q$5,0,$Q$5,1),OFFSET(AG798,1-$Q$5,0,$Q$5,9),TRUE,TRUE),1,5),"")</f>
        <v/>
      </c>
      <c r="BE798" s="9">
        <f>IF(AND((ROW()-7)&gt;=$Q$5,(ROW()-6)&lt;=$Q$3),INDEX(LINEST(OFFSET(AF798,1-$Q$5,0,$Q$5,1),OFFSET(AG798,1-$Q$5,0,$Q$5,9),TRUE,TRUE),1,4),"")</f>
        <v/>
      </c>
      <c r="BF798" s="9">
        <f>IF(AND((ROW()-7)&gt;=$Q$5,(ROW()-6)&lt;=$Q$3),INDEX(LINEST(OFFSET(AF798,1-$Q$5,0,$Q$5,1),OFFSET(AG798,1-$Q$5,0,$Q$5,9),TRUE,TRUE),1,3),"")</f>
        <v/>
      </c>
      <c r="BG798" s="9">
        <f>IF(AND((ROW()-7)&gt;=$Q$5,(ROW()-6)&lt;=$Q$3),INDEX(LINEST(OFFSET(AF798,1-$Q$5,0,$Q$5,1),OFFSET(AG798,1-$Q$5,0,$Q$5,9),TRUE,TRUE),1,2),"")</f>
        <v/>
      </c>
      <c r="BH798" s="9">
        <f>IF(AND((ROW()-7)&gt;=$Q$5,(ROW()-6)&lt;=$Q$3),INDEX(LINEST(OFFSET(AF798,1-$Q$5,0,$Q$5,1),OFFSET(AG798,1-$Q$5,0,$Q$5,9),TRUE,TRUE),1,1),"")</f>
        <v/>
      </c>
      <c r="BI798" s="10">
        <f>IF(AND((ROW()-7)&gt;=$Q$5,(ROW()-6)&lt;=$Q$3),INDEX(LINEST(OFFSET(AF798,1-$Q$5,0,$Q$5,1),OFFSET(AG798,1-$Q$5,0,$Q$5,9),TRUE,TRUE),3,1),"")</f>
        <v/>
      </c>
      <c r="BL798" s="9">
        <f>IF(AND((ROW()-6)&lt;=$Q$3,ISNUMBER(AY797)),AY797/$Q$4+AZ797*AG798+BA797*AH798+BB797*AI798+BC797*AJ798+BD797*AK798+BE797*AL798+BF797*AM798+BG797*AN798+BH797*AO798,"")</f>
        <v/>
      </c>
      <c r="BM798">
        <f>IF(ISNUMBER(BL798),AVERAGE(OFFSET(AF797,1-$Q$5,0,$Q$5,1)),"")</f>
        <v/>
      </c>
      <c r="BN798">
        <f>IF(ISNUMBER(BL798),(AF798-BL798)^2,"")</f>
        <v/>
      </c>
      <c r="BO798">
        <f>IF(ISNUMBER(BL798),AF798^2,"")</f>
        <v/>
      </c>
      <c r="BP798">
        <f>IF(ISNUMBER(BL798),(AF798-BM798)^2,"")</f>
        <v/>
      </c>
    </row>
    <row r="799">
      <c r="O799">
        <f>IF($R799="","",IF($Q$1="Weekly",INT(($R799-2)/7),IF($Q$1="Quarterly",YEAR($R799)*4+ROUNDUP(MONTH($R799)/3),YEAR($R799)*12+MONTH($R799))))</f>
        <v/>
      </c>
      <c r="P799">
        <f>IF($R799="","",IF($R800="",1,IF($O799&lt;&gt;$O800,1,0)))</f>
        <v/>
      </c>
      <c r="Q799">
        <f>IF($P799=1,SUM($P$7:$P799),"")</f>
        <v/>
      </c>
      <c r="R799">
        <f>IF($A799="","",IF(ISNUMBER($A799),$A799,IFERROR(DATEVALUE($A799),NA())))</f>
        <v/>
      </c>
      <c r="S799" s="7">
        <f>IFERROR(INDEX($R$7:$R$60000,MATCH(ROW()-6,$Q$7:$Q$60000,0)),"")</f>
        <v/>
      </c>
      <c r="T799">
        <f>IFERROR(INDEX($B$7:$B$60000,MATCH(ROW()-6,$Q$7:$Q$60000,0))*1,"")</f>
        <v/>
      </c>
      <c r="U799">
        <f>IFERROR(INDEX($C$7:$C$60000,MATCH(ROW()-6,$Q$7:$Q$60000,0))*1,"")</f>
        <v/>
      </c>
      <c r="V799">
        <f>IFERROR(INDEX($D$7:$D$60000,MATCH(ROW()-6,$Q$7:$Q$60000,0))*1,"")</f>
        <v/>
      </c>
      <c r="W799">
        <f>IFERROR(INDEX($E$7:$E$60000,MATCH(ROW()-6,$Q$7:$Q$60000,0))*1,"")</f>
        <v/>
      </c>
      <c r="X799">
        <f>IFERROR(INDEX($F$7:$F$60000,MATCH(ROW()-6,$Q$7:$Q$60000,0))*1,"")</f>
        <v/>
      </c>
      <c r="Y799">
        <f>IFERROR(INDEX($G$7:$G$60000,MATCH(ROW()-6,$Q$7:$Q$60000,0))*1,"")</f>
        <v/>
      </c>
      <c r="Z799">
        <f>IFERROR(INDEX($H$7:$H$60000,MATCH(ROW()-6,$Q$7:$Q$60000,0))*1,"")</f>
        <v/>
      </c>
      <c r="AA799">
        <f>IFERROR(INDEX($I$7:$I$60000,MATCH(ROW()-6,$Q$7:$Q$60000,0))*1,"")</f>
        <v/>
      </c>
      <c r="AB799">
        <f>IFERROR(INDEX($J$7:$J$60000,MATCH(ROW()-6,$Q$7:$Q$60000,0))*1,"")</f>
        <v/>
      </c>
      <c r="AC799">
        <f>IFERROR(INDEX($K$7:$K$60000,MATCH(ROW()-6,$Q$7:$Q$60000,0))*1,"")</f>
        <v/>
      </c>
      <c r="AF799" s="9">
        <f>IF(OR($S799="",$S798=""),"",IF($B$5="diff",($T799-$T798),LN($T799/$T798)))</f>
        <v/>
      </c>
      <c r="AG799" s="9">
        <f>IF(OR($S799="",$S798=""),"",IF($C$5="diff",(U799-U798),LN(U799/U798)))</f>
        <v/>
      </c>
      <c r="AH799" s="9">
        <f>IF(OR($S799="",$S798=""),"",IF($D$5="diff",(V799-V798),LN(V799/V798)))</f>
        <v/>
      </c>
      <c r="AI799" s="9">
        <f>IF(OR($S799="",$S798=""),"",IF($E$5="diff",(W799-W798),LN(W799/W798)))</f>
        <v/>
      </c>
      <c r="AJ799" s="9">
        <f>IF(OR($S799="",$S798=""),"",IF($F$5="diff",(X799-X798),LN(X799/X798)))</f>
        <v/>
      </c>
      <c r="AK799" s="9">
        <f>IF(OR($S799="",$S798=""),"",IF($G$5="diff",(Y799-Y798),LN(Y799/Y798)))</f>
        <v/>
      </c>
      <c r="AL799" s="9">
        <f>IF(OR($S799="",$S798=""),"",IF($H$5="diff",(Z799-Z798),LN(Z799/Z798)))</f>
        <v/>
      </c>
      <c r="AM799" s="9">
        <f>IF(OR($S799="",$S798=""),"",IF($I$5="diff",(AA799-AA798),LN(AA799/AA798)))</f>
        <v/>
      </c>
      <c r="AN799" s="9">
        <f>IF(OR($S799="",$S798=""),"",IF($J$5="diff",(AB799-AB798),LN(AB799/AB798)))</f>
        <v/>
      </c>
      <c r="AO799" s="9">
        <f>IF(OR($S799="",$S798=""),"",IF($K$5="diff",(AC799-AC798),LN(AC799/AC798)))</f>
        <v/>
      </c>
      <c r="AR799" s="9">
        <f>IF($AF799="","",$AU$13+$AU$4*AG799+$AU$5*AH799+$AU$6*AI799+$AU$7*AJ799+$AU$8*AK799+$AU$9*AL799+$AU$10*AM799+$AU$11*AN799+$AU$12*AO799)</f>
        <v/>
      </c>
      <c r="AY799" s="10">
        <f>IF(AND((ROW()-7)&gt;=$Q$5,(ROW()-6)&lt;=$Q$3),INDEX(LINEST(OFFSET(AF799,1-$Q$5,0,$Q$5,1),OFFSET(AG799,1-$Q$5,0,$Q$5,9),TRUE,TRUE),1,10)*$Q$4,"")</f>
        <v/>
      </c>
      <c r="AZ799" s="9">
        <f>IF(AND((ROW()-7)&gt;=$Q$5,(ROW()-6)&lt;=$Q$3),INDEX(LINEST(OFFSET(AF799,1-$Q$5,0,$Q$5,1),OFFSET(AG799,1-$Q$5,0,$Q$5,9),TRUE,TRUE),1,9),"")</f>
        <v/>
      </c>
      <c r="BA799" s="9">
        <f>IF(AND((ROW()-7)&gt;=$Q$5,(ROW()-6)&lt;=$Q$3),INDEX(LINEST(OFFSET(AF799,1-$Q$5,0,$Q$5,1),OFFSET(AG799,1-$Q$5,0,$Q$5,9),TRUE,TRUE),1,8),"")</f>
        <v/>
      </c>
      <c r="BB799" s="9">
        <f>IF(AND((ROW()-7)&gt;=$Q$5,(ROW()-6)&lt;=$Q$3),INDEX(LINEST(OFFSET(AF799,1-$Q$5,0,$Q$5,1),OFFSET(AG799,1-$Q$5,0,$Q$5,9),TRUE,TRUE),1,7),"")</f>
        <v/>
      </c>
      <c r="BC799" s="9">
        <f>IF(AND((ROW()-7)&gt;=$Q$5,(ROW()-6)&lt;=$Q$3),INDEX(LINEST(OFFSET(AF799,1-$Q$5,0,$Q$5,1),OFFSET(AG799,1-$Q$5,0,$Q$5,9),TRUE,TRUE),1,6),"")</f>
        <v/>
      </c>
      <c r="BD799" s="9">
        <f>IF(AND((ROW()-7)&gt;=$Q$5,(ROW()-6)&lt;=$Q$3),INDEX(LINEST(OFFSET(AF799,1-$Q$5,0,$Q$5,1),OFFSET(AG799,1-$Q$5,0,$Q$5,9),TRUE,TRUE),1,5),"")</f>
        <v/>
      </c>
      <c r="BE799" s="9">
        <f>IF(AND((ROW()-7)&gt;=$Q$5,(ROW()-6)&lt;=$Q$3),INDEX(LINEST(OFFSET(AF799,1-$Q$5,0,$Q$5,1),OFFSET(AG799,1-$Q$5,0,$Q$5,9),TRUE,TRUE),1,4),"")</f>
        <v/>
      </c>
      <c r="BF799" s="9">
        <f>IF(AND((ROW()-7)&gt;=$Q$5,(ROW()-6)&lt;=$Q$3),INDEX(LINEST(OFFSET(AF799,1-$Q$5,0,$Q$5,1),OFFSET(AG799,1-$Q$5,0,$Q$5,9),TRUE,TRUE),1,3),"")</f>
        <v/>
      </c>
      <c r="BG799" s="9">
        <f>IF(AND((ROW()-7)&gt;=$Q$5,(ROW()-6)&lt;=$Q$3),INDEX(LINEST(OFFSET(AF799,1-$Q$5,0,$Q$5,1),OFFSET(AG799,1-$Q$5,0,$Q$5,9),TRUE,TRUE),1,2),"")</f>
        <v/>
      </c>
      <c r="BH799" s="9">
        <f>IF(AND((ROW()-7)&gt;=$Q$5,(ROW()-6)&lt;=$Q$3),INDEX(LINEST(OFFSET(AF799,1-$Q$5,0,$Q$5,1),OFFSET(AG799,1-$Q$5,0,$Q$5,9),TRUE,TRUE),1,1),"")</f>
        <v/>
      </c>
      <c r="BI799" s="10">
        <f>IF(AND((ROW()-7)&gt;=$Q$5,(ROW()-6)&lt;=$Q$3),INDEX(LINEST(OFFSET(AF799,1-$Q$5,0,$Q$5,1),OFFSET(AG799,1-$Q$5,0,$Q$5,9),TRUE,TRUE),3,1),"")</f>
        <v/>
      </c>
      <c r="BL799" s="9">
        <f>IF(AND((ROW()-6)&lt;=$Q$3,ISNUMBER(AY798)),AY798/$Q$4+AZ798*AG799+BA798*AH799+BB798*AI799+BC798*AJ799+BD798*AK799+BE798*AL799+BF798*AM799+BG798*AN799+BH798*AO799,"")</f>
        <v/>
      </c>
      <c r="BM799">
        <f>IF(ISNUMBER(BL799),AVERAGE(OFFSET(AF798,1-$Q$5,0,$Q$5,1)),"")</f>
        <v/>
      </c>
      <c r="BN799">
        <f>IF(ISNUMBER(BL799),(AF799-BL799)^2,"")</f>
        <v/>
      </c>
      <c r="BO799">
        <f>IF(ISNUMBER(BL799),AF799^2,"")</f>
        <v/>
      </c>
      <c r="BP799">
        <f>IF(ISNUMBER(BL799),(AF799-BM799)^2,"")</f>
        <v/>
      </c>
    </row>
    <row r="800">
      <c r="O800">
        <f>IF($R800="","",IF($Q$1="Weekly",INT(($R800-2)/7),IF($Q$1="Quarterly",YEAR($R800)*4+ROUNDUP(MONTH($R800)/3),YEAR($R800)*12+MONTH($R800))))</f>
        <v/>
      </c>
      <c r="P800">
        <f>IF($R800="","",IF($R801="",1,IF($O800&lt;&gt;$O801,1,0)))</f>
        <v/>
      </c>
      <c r="Q800">
        <f>IF($P800=1,SUM($P$7:$P800),"")</f>
        <v/>
      </c>
      <c r="R800">
        <f>IF($A800="","",IF(ISNUMBER($A800),$A800,IFERROR(DATEVALUE($A800),NA())))</f>
        <v/>
      </c>
      <c r="S800" s="7">
        <f>IFERROR(INDEX($R$7:$R$60000,MATCH(ROW()-6,$Q$7:$Q$60000,0)),"")</f>
        <v/>
      </c>
      <c r="T800">
        <f>IFERROR(INDEX($B$7:$B$60000,MATCH(ROW()-6,$Q$7:$Q$60000,0))*1,"")</f>
        <v/>
      </c>
      <c r="U800">
        <f>IFERROR(INDEX($C$7:$C$60000,MATCH(ROW()-6,$Q$7:$Q$60000,0))*1,"")</f>
        <v/>
      </c>
      <c r="V800">
        <f>IFERROR(INDEX($D$7:$D$60000,MATCH(ROW()-6,$Q$7:$Q$60000,0))*1,"")</f>
        <v/>
      </c>
      <c r="W800">
        <f>IFERROR(INDEX($E$7:$E$60000,MATCH(ROW()-6,$Q$7:$Q$60000,0))*1,"")</f>
        <v/>
      </c>
      <c r="X800">
        <f>IFERROR(INDEX($F$7:$F$60000,MATCH(ROW()-6,$Q$7:$Q$60000,0))*1,"")</f>
        <v/>
      </c>
      <c r="Y800">
        <f>IFERROR(INDEX($G$7:$G$60000,MATCH(ROW()-6,$Q$7:$Q$60000,0))*1,"")</f>
        <v/>
      </c>
      <c r="Z800">
        <f>IFERROR(INDEX($H$7:$H$60000,MATCH(ROW()-6,$Q$7:$Q$60000,0))*1,"")</f>
        <v/>
      </c>
      <c r="AA800">
        <f>IFERROR(INDEX($I$7:$I$60000,MATCH(ROW()-6,$Q$7:$Q$60000,0))*1,"")</f>
        <v/>
      </c>
      <c r="AB800">
        <f>IFERROR(INDEX($J$7:$J$60000,MATCH(ROW()-6,$Q$7:$Q$60000,0))*1,"")</f>
        <v/>
      </c>
      <c r="AC800">
        <f>IFERROR(INDEX($K$7:$K$60000,MATCH(ROW()-6,$Q$7:$Q$60000,0))*1,"")</f>
        <v/>
      </c>
      <c r="AF800" s="9">
        <f>IF(OR($S800="",$S799=""),"",IF($B$5="diff",($T800-$T799),LN($T800/$T799)))</f>
        <v/>
      </c>
      <c r="AG800" s="9">
        <f>IF(OR($S800="",$S799=""),"",IF($C$5="diff",(U800-U799),LN(U800/U799)))</f>
        <v/>
      </c>
      <c r="AH800" s="9">
        <f>IF(OR($S800="",$S799=""),"",IF($D$5="diff",(V800-V799),LN(V800/V799)))</f>
        <v/>
      </c>
      <c r="AI800" s="9">
        <f>IF(OR($S800="",$S799=""),"",IF($E$5="diff",(W800-W799),LN(W800/W799)))</f>
        <v/>
      </c>
      <c r="AJ800" s="9">
        <f>IF(OR($S800="",$S799=""),"",IF($F$5="diff",(X800-X799),LN(X800/X799)))</f>
        <v/>
      </c>
      <c r="AK800" s="9">
        <f>IF(OR($S800="",$S799=""),"",IF($G$5="diff",(Y800-Y799),LN(Y800/Y799)))</f>
        <v/>
      </c>
      <c r="AL800" s="9">
        <f>IF(OR($S800="",$S799=""),"",IF($H$5="diff",(Z800-Z799),LN(Z800/Z799)))</f>
        <v/>
      </c>
      <c r="AM800" s="9">
        <f>IF(OR($S800="",$S799=""),"",IF($I$5="diff",(AA800-AA799),LN(AA800/AA799)))</f>
        <v/>
      </c>
      <c r="AN800" s="9">
        <f>IF(OR($S800="",$S799=""),"",IF($J$5="diff",(AB800-AB799),LN(AB800/AB799)))</f>
        <v/>
      </c>
      <c r="AO800" s="9">
        <f>IF(OR($S800="",$S799=""),"",IF($K$5="diff",(AC800-AC799),LN(AC800/AC799)))</f>
        <v/>
      </c>
      <c r="AR800" s="9">
        <f>IF($AF800="","",$AU$13+$AU$4*AG800+$AU$5*AH800+$AU$6*AI800+$AU$7*AJ800+$AU$8*AK800+$AU$9*AL800+$AU$10*AM800+$AU$11*AN800+$AU$12*AO800)</f>
        <v/>
      </c>
      <c r="AY800" s="10">
        <f>IF(AND((ROW()-7)&gt;=$Q$5,(ROW()-6)&lt;=$Q$3),INDEX(LINEST(OFFSET(AF800,1-$Q$5,0,$Q$5,1),OFFSET(AG800,1-$Q$5,0,$Q$5,9),TRUE,TRUE),1,10)*$Q$4,"")</f>
        <v/>
      </c>
      <c r="AZ800" s="9">
        <f>IF(AND((ROW()-7)&gt;=$Q$5,(ROW()-6)&lt;=$Q$3),INDEX(LINEST(OFFSET(AF800,1-$Q$5,0,$Q$5,1),OFFSET(AG800,1-$Q$5,0,$Q$5,9),TRUE,TRUE),1,9),"")</f>
        <v/>
      </c>
      <c r="BA800" s="9">
        <f>IF(AND((ROW()-7)&gt;=$Q$5,(ROW()-6)&lt;=$Q$3),INDEX(LINEST(OFFSET(AF800,1-$Q$5,0,$Q$5,1),OFFSET(AG800,1-$Q$5,0,$Q$5,9),TRUE,TRUE),1,8),"")</f>
        <v/>
      </c>
      <c r="BB800" s="9">
        <f>IF(AND((ROW()-7)&gt;=$Q$5,(ROW()-6)&lt;=$Q$3),INDEX(LINEST(OFFSET(AF800,1-$Q$5,0,$Q$5,1),OFFSET(AG800,1-$Q$5,0,$Q$5,9),TRUE,TRUE),1,7),"")</f>
        <v/>
      </c>
      <c r="BC800" s="9">
        <f>IF(AND((ROW()-7)&gt;=$Q$5,(ROW()-6)&lt;=$Q$3),INDEX(LINEST(OFFSET(AF800,1-$Q$5,0,$Q$5,1),OFFSET(AG800,1-$Q$5,0,$Q$5,9),TRUE,TRUE),1,6),"")</f>
        <v/>
      </c>
      <c r="BD800" s="9">
        <f>IF(AND((ROW()-7)&gt;=$Q$5,(ROW()-6)&lt;=$Q$3),INDEX(LINEST(OFFSET(AF800,1-$Q$5,0,$Q$5,1),OFFSET(AG800,1-$Q$5,0,$Q$5,9),TRUE,TRUE),1,5),"")</f>
        <v/>
      </c>
      <c r="BE800" s="9">
        <f>IF(AND((ROW()-7)&gt;=$Q$5,(ROW()-6)&lt;=$Q$3),INDEX(LINEST(OFFSET(AF800,1-$Q$5,0,$Q$5,1),OFFSET(AG800,1-$Q$5,0,$Q$5,9),TRUE,TRUE),1,4),"")</f>
        <v/>
      </c>
      <c r="BF800" s="9">
        <f>IF(AND((ROW()-7)&gt;=$Q$5,(ROW()-6)&lt;=$Q$3),INDEX(LINEST(OFFSET(AF800,1-$Q$5,0,$Q$5,1),OFFSET(AG800,1-$Q$5,0,$Q$5,9),TRUE,TRUE),1,3),"")</f>
        <v/>
      </c>
      <c r="BG800" s="9">
        <f>IF(AND((ROW()-7)&gt;=$Q$5,(ROW()-6)&lt;=$Q$3),INDEX(LINEST(OFFSET(AF800,1-$Q$5,0,$Q$5,1),OFFSET(AG800,1-$Q$5,0,$Q$5,9),TRUE,TRUE),1,2),"")</f>
        <v/>
      </c>
      <c r="BH800" s="9">
        <f>IF(AND((ROW()-7)&gt;=$Q$5,(ROW()-6)&lt;=$Q$3),INDEX(LINEST(OFFSET(AF800,1-$Q$5,0,$Q$5,1),OFFSET(AG800,1-$Q$5,0,$Q$5,9),TRUE,TRUE),1,1),"")</f>
        <v/>
      </c>
      <c r="BI800" s="10">
        <f>IF(AND((ROW()-7)&gt;=$Q$5,(ROW()-6)&lt;=$Q$3),INDEX(LINEST(OFFSET(AF800,1-$Q$5,0,$Q$5,1),OFFSET(AG800,1-$Q$5,0,$Q$5,9),TRUE,TRUE),3,1),"")</f>
        <v/>
      </c>
      <c r="BL800" s="9">
        <f>IF(AND((ROW()-6)&lt;=$Q$3,ISNUMBER(AY799)),AY799/$Q$4+AZ799*AG800+BA799*AH800+BB799*AI800+BC799*AJ800+BD799*AK800+BE799*AL800+BF799*AM800+BG799*AN800+BH799*AO800,"")</f>
        <v/>
      </c>
      <c r="BM800">
        <f>IF(ISNUMBER(BL800),AVERAGE(OFFSET(AF799,1-$Q$5,0,$Q$5,1)),"")</f>
        <v/>
      </c>
      <c r="BN800">
        <f>IF(ISNUMBER(BL800),(AF800-BL800)^2,"")</f>
        <v/>
      </c>
      <c r="BO800">
        <f>IF(ISNUMBER(BL800),AF800^2,"")</f>
        <v/>
      </c>
      <c r="BP800">
        <f>IF(ISNUMBER(BL800),(AF800-BM800)^2,"")</f>
        <v/>
      </c>
    </row>
    <row r="801">
      <c r="O801">
        <f>IF($R801="","",IF($Q$1="Weekly",INT(($R801-2)/7),IF($Q$1="Quarterly",YEAR($R801)*4+ROUNDUP(MONTH($R801)/3),YEAR($R801)*12+MONTH($R801))))</f>
        <v/>
      </c>
      <c r="P801">
        <f>IF($R801="","",IF($R802="",1,IF($O801&lt;&gt;$O802,1,0)))</f>
        <v/>
      </c>
      <c r="Q801">
        <f>IF($P801=1,SUM($P$7:$P801),"")</f>
        <v/>
      </c>
      <c r="R801">
        <f>IF($A801="","",IF(ISNUMBER($A801),$A801,IFERROR(DATEVALUE($A801),NA())))</f>
        <v/>
      </c>
      <c r="S801" s="7">
        <f>IFERROR(INDEX($R$7:$R$60000,MATCH(ROW()-6,$Q$7:$Q$60000,0)),"")</f>
        <v/>
      </c>
      <c r="T801">
        <f>IFERROR(INDEX($B$7:$B$60000,MATCH(ROW()-6,$Q$7:$Q$60000,0))*1,"")</f>
        <v/>
      </c>
      <c r="U801">
        <f>IFERROR(INDEX($C$7:$C$60000,MATCH(ROW()-6,$Q$7:$Q$60000,0))*1,"")</f>
        <v/>
      </c>
      <c r="V801">
        <f>IFERROR(INDEX($D$7:$D$60000,MATCH(ROW()-6,$Q$7:$Q$60000,0))*1,"")</f>
        <v/>
      </c>
      <c r="W801">
        <f>IFERROR(INDEX($E$7:$E$60000,MATCH(ROW()-6,$Q$7:$Q$60000,0))*1,"")</f>
        <v/>
      </c>
      <c r="X801">
        <f>IFERROR(INDEX($F$7:$F$60000,MATCH(ROW()-6,$Q$7:$Q$60000,0))*1,"")</f>
        <v/>
      </c>
      <c r="Y801">
        <f>IFERROR(INDEX($G$7:$G$60000,MATCH(ROW()-6,$Q$7:$Q$60000,0))*1,"")</f>
        <v/>
      </c>
      <c r="Z801">
        <f>IFERROR(INDEX($H$7:$H$60000,MATCH(ROW()-6,$Q$7:$Q$60000,0))*1,"")</f>
        <v/>
      </c>
      <c r="AA801">
        <f>IFERROR(INDEX($I$7:$I$60000,MATCH(ROW()-6,$Q$7:$Q$60000,0))*1,"")</f>
        <v/>
      </c>
      <c r="AB801">
        <f>IFERROR(INDEX($J$7:$J$60000,MATCH(ROW()-6,$Q$7:$Q$60000,0))*1,"")</f>
        <v/>
      </c>
      <c r="AC801">
        <f>IFERROR(INDEX($K$7:$K$60000,MATCH(ROW()-6,$Q$7:$Q$60000,0))*1,"")</f>
        <v/>
      </c>
      <c r="AF801" s="9">
        <f>IF(OR($S801="",$S800=""),"",IF($B$5="diff",($T801-$T800),LN($T801/$T800)))</f>
        <v/>
      </c>
      <c r="AG801" s="9">
        <f>IF(OR($S801="",$S800=""),"",IF($C$5="diff",(U801-U800),LN(U801/U800)))</f>
        <v/>
      </c>
      <c r="AH801" s="9">
        <f>IF(OR($S801="",$S800=""),"",IF($D$5="diff",(V801-V800),LN(V801/V800)))</f>
        <v/>
      </c>
      <c r="AI801" s="9">
        <f>IF(OR($S801="",$S800=""),"",IF($E$5="diff",(W801-W800),LN(W801/W800)))</f>
        <v/>
      </c>
      <c r="AJ801" s="9">
        <f>IF(OR($S801="",$S800=""),"",IF($F$5="diff",(X801-X800),LN(X801/X800)))</f>
        <v/>
      </c>
      <c r="AK801" s="9">
        <f>IF(OR($S801="",$S800=""),"",IF($G$5="diff",(Y801-Y800),LN(Y801/Y800)))</f>
        <v/>
      </c>
      <c r="AL801" s="9">
        <f>IF(OR($S801="",$S800=""),"",IF($H$5="diff",(Z801-Z800),LN(Z801/Z800)))</f>
        <v/>
      </c>
      <c r="AM801" s="9">
        <f>IF(OR($S801="",$S800=""),"",IF($I$5="diff",(AA801-AA800),LN(AA801/AA800)))</f>
        <v/>
      </c>
      <c r="AN801" s="9">
        <f>IF(OR($S801="",$S800=""),"",IF($J$5="diff",(AB801-AB800),LN(AB801/AB800)))</f>
        <v/>
      </c>
      <c r="AO801" s="9">
        <f>IF(OR($S801="",$S800=""),"",IF($K$5="diff",(AC801-AC800),LN(AC801/AC800)))</f>
        <v/>
      </c>
      <c r="AR801" s="9">
        <f>IF($AF801="","",$AU$13+$AU$4*AG801+$AU$5*AH801+$AU$6*AI801+$AU$7*AJ801+$AU$8*AK801+$AU$9*AL801+$AU$10*AM801+$AU$11*AN801+$AU$12*AO801)</f>
        <v/>
      </c>
      <c r="AY801" s="10">
        <f>IF(AND((ROW()-7)&gt;=$Q$5,(ROW()-6)&lt;=$Q$3),INDEX(LINEST(OFFSET(AF801,1-$Q$5,0,$Q$5,1),OFFSET(AG801,1-$Q$5,0,$Q$5,9),TRUE,TRUE),1,10)*$Q$4,"")</f>
        <v/>
      </c>
      <c r="AZ801" s="9">
        <f>IF(AND((ROW()-7)&gt;=$Q$5,(ROW()-6)&lt;=$Q$3),INDEX(LINEST(OFFSET(AF801,1-$Q$5,0,$Q$5,1),OFFSET(AG801,1-$Q$5,0,$Q$5,9),TRUE,TRUE),1,9),"")</f>
        <v/>
      </c>
      <c r="BA801" s="9">
        <f>IF(AND((ROW()-7)&gt;=$Q$5,(ROW()-6)&lt;=$Q$3),INDEX(LINEST(OFFSET(AF801,1-$Q$5,0,$Q$5,1),OFFSET(AG801,1-$Q$5,0,$Q$5,9),TRUE,TRUE),1,8),"")</f>
        <v/>
      </c>
      <c r="BB801" s="9">
        <f>IF(AND((ROW()-7)&gt;=$Q$5,(ROW()-6)&lt;=$Q$3),INDEX(LINEST(OFFSET(AF801,1-$Q$5,0,$Q$5,1),OFFSET(AG801,1-$Q$5,0,$Q$5,9),TRUE,TRUE),1,7),"")</f>
        <v/>
      </c>
      <c r="BC801" s="9">
        <f>IF(AND((ROW()-7)&gt;=$Q$5,(ROW()-6)&lt;=$Q$3),INDEX(LINEST(OFFSET(AF801,1-$Q$5,0,$Q$5,1),OFFSET(AG801,1-$Q$5,0,$Q$5,9),TRUE,TRUE),1,6),"")</f>
        <v/>
      </c>
      <c r="BD801" s="9">
        <f>IF(AND((ROW()-7)&gt;=$Q$5,(ROW()-6)&lt;=$Q$3),INDEX(LINEST(OFFSET(AF801,1-$Q$5,0,$Q$5,1),OFFSET(AG801,1-$Q$5,0,$Q$5,9),TRUE,TRUE),1,5),"")</f>
        <v/>
      </c>
      <c r="BE801" s="9">
        <f>IF(AND((ROW()-7)&gt;=$Q$5,(ROW()-6)&lt;=$Q$3),INDEX(LINEST(OFFSET(AF801,1-$Q$5,0,$Q$5,1),OFFSET(AG801,1-$Q$5,0,$Q$5,9),TRUE,TRUE),1,4),"")</f>
        <v/>
      </c>
      <c r="BF801" s="9">
        <f>IF(AND((ROW()-7)&gt;=$Q$5,(ROW()-6)&lt;=$Q$3),INDEX(LINEST(OFFSET(AF801,1-$Q$5,0,$Q$5,1),OFFSET(AG801,1-$Q$5,0,$Q$5,9),TRUE,TRUE),1,3),"")</f>
        <v/>
      </c>
      <c r="BG801" s="9">
        <f>IF(AND((ROW()-7)&gt;=$Q$5,(ROW()-6)&lt;=$Q$3),INDEX(LINEST(OFFSET(AF801,1-$Q$5,0,$Q$5,1),OFFSET(AG801,1-$Q$5,0,$Q$5,9),TRUE,TRUE),1,2),"")</f>
        <v/>
      </c>
      <c r="BH801" s="9">
        <f>IF(AND((ROW()-7)&gt;=$Q$5,(ROW()-6)&lt;=$Q$3),INDEX(LINEST(OFFSET(AF801,1-$Q$5,0,$Q$5,1),OFFSET(AG801,1-$Q$5,0,$Q$5,9),TRUE,TRUE),1,1),"")</f>
        <v/>
      </c>
      <c r="BI801" s="10">
        <f>IF(AND((ROW()-7)&gt;=$Q$5,(ROW()-6)&lt;=$Q$3),INDEX(LINEST(OFFSET(AF801,1-$Q$5,0,$Q$5,1),OFFSET(AG801,1-$Q$5,0,$Q$5,9),TRUE,TRUE),3,1),"")</f>
        <v/>
      </c>
      <c r="BL801" s="9">
        <f>IF(AND((ROW()-6)&lt;=$Q$3,ISNUMBER(AY800)),AY800/$Q$4+AZ800*AG801+BA800*AH801+BB800*AI801+BC800*AJ801+BD800*AK801+BE800*AL801+BF800*AM801+BG800*AN801+BH800*AO801,"")</f>
        <v/>
      </c>
      <c r="BM801">
        <f>IF(ISNUMBER(BL801),AVERAGE(OFFSET(AF800,1-$Q$5,0,$Q$5,1)),"")</f>
        <v/>
      </c>
      <c r="BN801">
        <f>IF(ISNUMBER(BL801),(AF801-BL801)^2,"")</f>
        <v/>
      </c>
      <c r="BO801">
        <f>IF(ISNUMBER(BL801),AF801^2,"")</f>
        <v/>
      </c>
      <c r="BP801">
        <f>IF(ISNUMBER(BL801),(AF801-BM801)^2,"")</f>
        <v/>
      </c>
    </row>
    <row r="802">
      <c r="O802">
        <f>IF($R802="","",IF($Q$1="Weekly",INT(($R802-2)/7),IF($Q$1="Quarterly",YEAR($R802)*4+ROUNDUP(MONTH($R802)/3),YEAR($R802)*12+MONTH($R802))))</f>
        <v/>
      </c>
      <c r="P802">
        <f>IF($R802="","",IF($R803="",1,IF($O802&lt;&gt;$O803,1,0)))</f>
        <v/>
      </c>
      <c r="Q802">
        <f>IF($P802=1,SUM($P$7:$P802),"")</f>
        <v/>
      </c>
      <c r="R802">
        <f>IF($A802="","",IF(ISNUMBER($A802),$A802,IFERROR(DATEVALUE($A802),NA())))</f>
        <v/>
      </c>
      <c r="S802" s="7">
        <f>IFERROR(INDEX($R$7:$R$60000,MATCH(ROW()-6,$Q$7:$Q$60000,0)),"")</f>
        <v/>
      </c>
      <c r="T802">
        <f>IFERROR(INDEX($B$7:$B$60000,MATCH(ROW()-6,$Q$7:$Q$60000,0))*1,"")</f>
        <v/>
      </c>
      <c r="U802">
        <f>IFERROR(INDEX($C$7:$C$60000,MATCH(ROW()-6,$Q$7:$Q$60000,0))*1,"")</f>
        <v/>
      </c>
      <c r="V802">
        <f>IFERROR(INDEX($D$7:$D$60000,MATCH(ROW()-6,$Q$7:$Q$60000,0))*1,"")</f>
        <v/>
      </c>
      <c r="W802">
        <f>IFERROR(INDEX($E$7:$E$60000,MATCH(ROW()-6,$Q$7:$Q$60000,0))*1,"")</f>
        <v/>
      </c>
      <c r="X802">
        <f>IFERROR(INDEX($F$7:$F$60000,MATCH(ROW()-6,$Q$7:$Q$60000,0))*1,"")</f>
        <v/>
      </c>
      <c r="Y802">
        <f>IFERROR(INDEX($G$7:$G$60000,MATCH(ROW()-6,$Q$7:$Q$60000,0))*1,"")</f>
        <v/>
      </c>
      <c r="Z802">
        <f>IFERROR(INDEX($H$7:$H$60000,MATCH(ROW()-6,$Q$7:$Q$60000,0))*1,"")</f>
        <v/>
      </c>
      <c r="AA802">
        <f>IFERROR(INDEX($I$7:$I$60000,MATCH(ROW()-6,$Q$7:$Q$60000,0))*1,"")</f>
        <v/>
      </c>
      <c r="AB802">
        <f>IFERROR(INDEX($J$7:$J$60000,MATCH(ROW()-6,$Q$7:$Q$60000,0))*1,"")</f>
        <v/>
      </c>
      <c r="AC802">
        <f>IFERROR(INDEX($K$7:$K$60000,MATCH(ROW()-6,$Q$7:$Q$60000,0))*1,"")</f>
        <v/>
      </c>
      <c r="AF802" s="9">
        <f>IF(OR($S802="",$S801=""),"",IF($B$5="diff",($T802-$T801),LN($T802/$T801)))</f>
        <v/>
      </c>
      <c r="AG802" s="9">
        <f>IF(OR($S802="",$S801=""),"",IF($C$5="diff",(U802-U801),LN(U802/U801)))</f>
        <v/>
      </c>
      <c r="AH802" s="9">
        <f>IF(OR($S802="",$S801=""),"",IF($D$5="diff",(V802-V801),LN(V802/V801)))</f>
        <v/>
      </c>
      <c r="AI802" s="9">
        <f>IF(OR($S802="",$S801=""),"",IF($E$5="diff",(W802-W801),LN(W802/W801)))</f>
        <v/>
      </c>
      <c r="AJ802" s="9">
        <f>IF(OR($S802="",$S801=""),"",IF($F$5="diff",(X802-X801),LN(X802/X801)))</f>
        <v/>
      </c>
      <c r="AK802" s="9">
        <f>IF(OR($S802="",$S801=""),"",IF($G$5="diff",(Y802-Y801),LN(Y802/Y801)))</f>
        <v/>
      </c>
      <c r="AL802" s="9">
        <f>IF(OR($S802="",$S801=""),"",IF($H$5="diff",(Z802-Z801),LN(Z802/Z801)))</f>
        <v/>
      </c>
      <c r="AM802" s="9">
        <f>IF(OR($S802="",$S801=""),"",IF($I$5="diff",(AA802-AA801),LN(AA802/AA801)))</f>
        <v/>
      </c>
      <c r="AN802" s="9">
        <f>IF(OR($S802="",$S801=""),"",IF($J$5="diff",(AB802-AB801),LN(AB802/AB801)))</f>
        <v/>
      </c>
      <c r="AO802" s="9">
        <f>IF(OR($S802="",$S801=""),"",IF($K$5="diff",(AC802-AC801),LN(AC802/AC801)))</f>
        <v/>
      </c>
      <c r="AR802" s="9">
        <f>IF($AF802="","",$AU$13+$AU$4*AG802+$AU$5*AH802+$AU$6*AI802+$AU$7*AJ802+$AU$8*AK802+$AU$9*AL802+$AU$10*AM802+$AU$11*AN802+$AU$12*AO802)</f>
        <v/>
      </c>
      <c r="AY802" s="10">
        <f>IF(AND((ROW()-7)&gt;=$Q$5,(ROW()-6)&lt;=$Q$3),INDEX(LINEST(OFFSET(AF802,1-$Q$5,0,$Q$5,1),OFFSET(AG802,1-$Q$5,0,$Q$5,9),TRUE,TRUE),1,10)*$Q$4,"")</f>
        <v/>
      </c>
      <c r="AZ802" s="9">
        <f>IF(AND((ROW()-7)&gt;=$Q$5,(ROW()-6)&lt;=$Q$3),INDEX(LINEST(OFFSET(AF802,1-$Q$5,0,$Q$5,1),OFFSET(AG802,1-$Q$5,0,$Q$5,9),TRUE,TRUE),1,9),"")</f>
        <v/>
      </c>
      <c r="BA802" s="9">
        <f>IF(AND((ROW()-7)&gt;=$Q$5,(ROW()-6)&lt;=$Q$3),INDEX(LINEST(OFFSET(AF802,1-$Q$5,0,$Q$5,1),OFFSET(AG802,1-$Q$5,0,$Q$5,9),TRUE,TRUE),1,8),"")</f>
        <v/>
      </c>
      <c r="BB802" s="9">
        <f>IF(AND((ROW()-7)&gt;=$Q$5,(ROW()-6)&lt;=$Q$3),INDEX(LINEST(OFFSET(AF802,1-$Q$5,0,$Q$5,1),OFFSET(AG802,1-$Q$5,0,$Q$5,9),TRUE,TRUE),1,7),"")</f>
        <v/>
      </c>
      <c r="BC802" s="9">
        <f>IF(AND((ROW()-7)&gt;=$Q$5,(ROW()-6)&lt;=$Q$3),INDEX(LINEST(OFFSET(AF802,1-$Q$5,0,$Q$5,1),OFFSET(AG802,1-$Q$5,0,$Q$5,9),TRUE,TRUE),1,6),"")</f>
        <v/>
      </c>
      <c r="BD802" s="9">
        <f>IF(AND((ROW()-7)&gt;=$Q$5,(ROW()-6)&lt;=$Q$3),INDEX(LINEST(OFFSET(AF802,1-$Q$5,0,$Q$5,1),OFFSET(AG802,1-$Q$5,0,$Q$5,9),TRUE,TRUE),1,5),"")</f>
        <v/>
      </c>
      <c r="BE802" s="9">
        <f>IF(AND((ROW()-7)&gt;=$Q$5,(ROW()-6)&lt;=$Q$3),INDEX(LINEST(OFFSET(AF802,1-$Q$5,0,$Q$5,1),OFFSET(AG802,1-$Q$5,0,$Q$5,9),TRUE,TRUE),1,4),"")</f>
        <v/>
      </c>
      <c r="BF802" s="9">
        <f>IF(AND((ROW()-7)&gt;=$Q$5,(ROW()-6)&lt;=$Q$3),INDEX(LINEST(OFFSET(AF802,1-$Q$5,0,$Q$5,1),OFFSET(AG802,1-$Q$5,0,$Q$5,9),TRUE,TRUE),1,3),"")</f>
        <v/>
      </c>
      <c r="BG802" s="9">
        <f>IF(AND((ROW()-7)&gt;=$Q$5,(ROW()-6)&lt;=$Q$3),INDEX(LINEST(OFFSET(AF802,1-$Q$5,0,$Q$5,1),OFFSET(AG802,1-$Q$5,0,$Q$5,9),TRUE,TRUE),1,2),"")</f>
        <v/>
      </c>
      <c r="BH802" s="9">
        <f>IF(AND((ROW()-7)&gt;=$Q$5,(ROW()-6)&lt;=$Q$3),INDEX(LINEST(OFFSET(AF802,1-$Q$5,0,$Q$5,1),OFFSET(AG802,1-$Q$5,0,$Q$5,9),TRUE,TRUE),1,1),"")</f>
        <v/>
      </c>
      <c r="BI802" s="10">
        <f>IF(AND((ROW()-7)&gt;=$Q$5,(ROW()-6)&lt;=$Q$3),INDEX(LINEST(OFFSET(AF802,1-$Q$5,0,$Q$5,1),OFFSET(AG802,1-$Q$5,0,$Q$5,9),TRUE,TRUE),3,1),"")</f>
        <v/>
      </c>
      <c r="BL802" s="9">
        <f>IF(AND((ROW()-6)&lt;=$Q$3,ISNUMBER(AY801)),AY801/$Q$4+AZ801*AG802+BA801*AH802+BB801*AI802+BC801*AJ802+BD801*AK802+BE801*AL802+BF801*AM802+BG801*AN802+BH801*AO802,"")</f>
        <v/>
      </c>
      <c r="BM802">
        <f>IF(ISNUMBER(BL802),AVERAGE(OFFSET(AF801,1-$Q$5,0,$Q$5,1)),"")</f>
        <v/>
      </c>
      <c r="BN802">
        <f>IF(ISNUMBER(BL802),(AF802-BL802)^2,"")</f>
        <v/>
      </c>
      <c r="BO802">
        <f>IF(ISNUMBER(BL802),AF802^2,"")</f>
        <v/>
      </c>
      <c r="BP802">
        <f>IF(ISNUMBER(BL802),(AF802-BM802)^2,"")</f>
        <v/>
      </c>
    </row>
    <row r="803">
      <c r="O803">
        <f>IF($R803="","",IF($Q$1="Weekly",INT(($R803-2)/7),IF($Q$1="Quarterly",YEAR($R803)*4+ROUNDUP(MONTH($R803)/3),YEAR($R803)*12+MONTH($R803))))</f>
        <v/>
      </c>
      <c r="P803">
        <f>IF($R803="","",IF($R804="",1,IF($O803&lt;&gt;$O804,1,0)))</f>
        <v/>
      </c>
      <c r="Q803">
        <f>IF($P803=1,SUM($P$7:$P803),"")</f>
        <v/>
      </c>
      <c r="R803">
        <f>IF($A803="","",IF(ISNUMBER($A803),$A803,IFERROR(DATEVALUE($A803),NA())))</f>
        <v/>
      </c>
      <c r="S803" s="7">
        <f>IFERROR(INDEX($R$7:$R$60000,MATCH(ROW()-6,$Q$7:$Q$60000,0)),"")</f>
        <v/>
      </c>
      <c r="T803">
        <f>IFERROR(INDEX($B$7:$B$60000,MATCH(ROW()-6,$Q$7:$Q$60000,0))*1,"")</f>
        <v/>
      </c>
      <c r="U803">
        <f>IFERROR(INDEX($C$7:$C$60000,MATCH(ROW()-6,$Q$7:$Q$60000,0))*1,"")</f>
        <v/>
      </c>
      <c r="V803">
        <f>IFERROR(INDEX($D$7:$D$60000,MATCH(ROW()-6,$Q$7:$Q$60000,0))*1,"")</f>
        <v/>
      </c>
      <c r="W803">
        <f>IFERROR(INDEX($E$7:$E$60000,MATCH(ROW()-6,$Q$7:$Q$60000,0))*1,"")</f>
        <v/>
      </c>
      <c r="X803">
        <f>IFERROR(INDEX($F$7:$F$60000,MATCH(ROW()-6,$Q$7:$Q$60000,0))*1,"")</f>
        <v/>
      </c>
      <c r="Y803">
        <f>IFERROR(INDEX($G$7:$G$60000,MATCH(ROW()-6,$Q$7:$Q$60000,0))*1,"")</f>
        <v/>
      </c>
      <c r="Z803">
        <f>IFERROR(INDEX($H$7:$H$60000,MATCH(ROW()-6,$Q$7:$Q$60000,0))*1,"")</f>
        <v/>
      </c>
      <c r="AA803">
        <f>IFERROR(INDEX($I$7:$I$60000,MATCH(ROW()-6,$Q$7:$Q$60000,0))*1,"")</f>
        <v/>
      </c>
      <c r="AB803">
        <f>IFERROR(INDEX($J$7:$J$60000,MATCH(ROW()-6,$Q$7:$Q$60000,0))*1,"")</f>
        <v/>
      </c>
      <c r="AC803">
        <f>IFERROR(INDEX($K$7:$K$60000,MATCH(ROW()-6,$Q$7:$Q$60000,0))*1,"")</f>
        <v/>
      </c>
      <c r="AF803" s="9">
        <f>IF(OR($S803="",$S802=""),"",IF($B$5="diff",($T803-$T802),LN($T803/$T802)))</f>
        <v/>
      </c>
      <c r="AG803" s="9">
        <f>IF(OR($S803="",$S802=""),"",IF($C$5="diff",(U803-U802),LN(U803/U802)))</f>
        <v/>
      </c>
      <c r="AH803" s="9">
        <f>IF(OR($S803="",$S802=""),"",IF($D$5="diff",(V803-V802),LN(V803/V802)))</f>
        <v/>
      </c>
      <c r="AI803" s="9">
        <f>IF(OR($S803="",$S802=""),"",IF($E$5="diff",(W803-W802),LN(W803/W802)))</f>
        <v/>
      </c>
      <c r="AJ803" s="9">
        <f>IF(OR($S803="",$S802=""),"",IF($F$5="diff",(X803-X802),LN(X803/X802)))</f>
        <v/>
      </c>
      <c r="AK803" s="9">
        <f>IF(OR($S803="",$S802=""),"",IF($G$5="diff",(Y803-Y802),LN(Y803/Y802)))</f>
        <v/>
      </c>
      <c r="AL803" s="9">
        <f>IF(OR($S803="",$S802=""),"",IF($H$5="diff",(Z803-Z802),LN(Z803/Z802)))</f>
        <v/>
      </c>
      <c r="AM803" s="9">
        <f>IF(OR($S803="",$S802=""),"",IF($I$5="diff",(AA803-AA802),LN(AA803/AA802)))</f>
        <v/>
      </c>
      <c r="AN803" s="9">
        <f>IF(OR($S803="",$S802=""),"",IF($J$5="diff",(AB803-AB802),LN(AB803/AB802)))</f>
        <v/>
      </c>
      <c r="AO803" s="9">
        <f>IF(OR($S803="",$S802=""),"",IF($K$5="diff",(AC803-AC802),LN(AC803/AC802)))</f>
        <v/>
      </c>
      <c r="AR803" s="9">
        <f>IF($AF803="","",$AU$13+$AU$4*AG803+$AU$5*AH803+$AU$6*AI803+$AU$7*AJ803+$AU$8*AK803+$AU$9*AL803+$AU$10*AM803+$AU$11*AN803+$AU$12*AO803)</f>
        <v/>
      </c>
      <c r="AY803" s="10">
        <f>IF(AND((ROW()-7)&gt;=$Q$5,(ROW()-6)&lt;=$Q$3),INDEX(LINEST(OFFSET(AF803,1-$Q$5,0,$Q$5,1),OFFSET(AG803,1-$Q$5,0,$Q$5,9),TRUE,TRUE),1,10)*$Q$4,"")</f>
        <v/>
      </c>
      <c r="AZ803" s="9">
        <f>IF(AND((ROW()-7)&gt;=$Q$5,(ROW()-6)&lt;=$Q$3),INDEX(LINEST(OFFSET(AF803,1-$Q$5,0,$Q$5,1),OFFSET(AG803,1-$Q$5,0,$Q$5,9),TRUE,TRUE),1,9),"")</f>
        <v/>
      </c>
      <c r="BA803" s="9">
        <f>IF(AND((ROW()-7)&gt;=$Q$5,(ROW()-6)&lt;=$Q$3),INDEX(LINEST(OFFSET(AF803,1-$Q$5,0,$Q$5,1),OFFSET(AG803,1-$Q$5,0,$Q$5,9),TRUE,TRUE),1,8),"")</f>
        <v/>
      </c>
      <c r="BB803" s="9">
        <f>IF(AND((ROW()-7)&gt;=$Q$5,(ROW()-6)&lt;=$Q$3),INDEX(LINEST(OFFSET(AF803,1-$Q$5,0,$Q$5,1),OFFSET(AG803,1-$Q$5,0,$Q$5,9),TRUE,TRUE),1,7),"")</f>
        <v/>
      </c>
      <c r="BC803" s="9">
        <f>IF(AND((ROW()-7)&gt;=$Q$5,(ROW()-6)&lt;=$Q$3),INDEX(LINEST(OFFSET(AF803,1-$Q$5,0,$Q$5,1),OFFSET(AG803,1-$Q$5,0,$Q$5,9),TRUE,TRUE),1,6),"")</f>
        <v/>
      </c>
      <c r="BD803" s="9">
        <f>IF(AND((ROW()-7)&gt;=$Q$5,(ROW()-6)&lt;=$Q$3),INDEX(LINEST(OFFSET(AF803,1-$Q$5,0,$Q$5,1),OFFSET(AG803,1-$Q$5,0,$Q$5,9),TRUE,TRUE),1,5),"")</f>
        <v/>
      </c>
      <c r="BE803" s="9">
        <f>IF(AND((ROW()-7)&gt;=$Q$5,(ROW()-6)&lt;=$Q$3),INDEX(LINEST(OFFSET(AF803,1-$Q$5,0,$Q$5,1),OFFSET(AG803,1-$Q$5,0,$Q$5,9),TRUE,TRUE),1,4),"")</f>
        <v/>
      </c>
      <c r="BF803" s="9">
        <f>IF(AND((ROW()-7)&gt;=$Q$5,(ROW()-6)&lt;=$Q$3),INDEX(LINEST(OFFSET(AF803,1-$Q$5,0,$Q$5,1),OFFSET(AG803,1-$Q$5,0,$Q$5,9),TRUE,TRUE),1,3),"")</f>
        <v/>
      </c>
      <c r="BG803" s="9">
        <f>IF(AND((ROW()-7)&gt;=$Q$5,(ROW()-6)&lt;=$Q$3),INDEX(LINEST(OFFSET(AF803,1-$Q$5,0,$Q$5,1),OFFSET(AG803,1-$Q$5,0,$Q$5,9),TRUE,TRUE),1,2),"")</f>
        <v/>
      </c>
      <c r="BH803" s="9">
        <f>IF(AND((ROW()-7)&gt;=$Q$5,(ROW()-6)&lt;=$Q$3),INDEX(LINEST(OFFSET(AF803,1-$Q$5,0,$Q$5,1),OFFSET(AG803,1-$Q$5,0,$Q$5,9),TRUE,TRUE),1,1),"")</f>
        <v/>
      </c>
      <c r="BI803" s="10">
        <f>IF(AND((ROW()-7)&gt;=$Q$5,(ROW()-6)&lt;=$Q$3),INDEX(LINEST(OFFSET(AF803,1-$Q$5,0,$Q$5,1),OFFSET(AG803,1-$Q$5,0,$Q$5,9),TRUE,TRUE),3,1),"")</f>
        <v/>
      </c>
      <c r="BL803" s="9">
        <f>IF(AND((ROW()-6)&lt;=$Q$3,ISNUMBER(AY802)),AY802/$Q$4+AZ802*AG803+BA802*AH803+BB802*AI803+BC802*AJ803+BD802*AK803+BE802*AL803+BF802*AM803+BG802*AN803+BH802*AO803,"")</f>
        <v/>
      </c>
      <c r="BM803">
        <f>IF(ISNUMBER(BL803),AVERAGE(OFFSET(AF802,1-$Q$5,0,$Q$5,1)),"")</f>
        <v/>
      </c>
      <c r="BN803">
        <f>IF(ISNUMBER(BL803),(AF803-BL803)^2,"")</f>
        <v/>
      </c>
      <c r="BO803">
        <f>IF(ISNUMBER(BL803),AF803^2,"")</f>
        <v/>
      </c>
      <c r="BP803">
        <f>IF(ISNUMBER(BL803),(AF803-BM803)^2,"")</f>
        <v/>
      </c>
    </row>
    <row r="804">
      <c r="O804">
        <f>IF($R804="","",IF($Q$1="Weekly",INT(($R804-2)/7),IF($Q$1="Quarterly",YEAR($R804)*4+ROUNDUP(MONTH($R804)/3),YEAR($R804)*12+MONTH($R804))))</f>
        <v/>
      </c>
      <c r="P804">
        <f>IF($R804="","",IF($R805="",1,IF($O804&lt;&gt;$O805,1,0)))</f>
        <v/>
      </c>
      <c r="Q804">
        <f>IF($P804=1,SUM($P$7:$P804),"")</f>
        <v/>
      </c>
      <c r="R804">
        <f>IF($A804="","",IF(ISNUMBER($A804),$A804,IFERROR(DATEVALUE($A804),NA())))</f>
        <v/>
      </c>
      <c r="S804" s="7">
        <f>IFERROR(INDEX($R$7:$R$60000,MATCH(ROW()-6,$Q$7:$Q$60000,0)),"")</f>
        <v/>
      </c>
      <c r="T804">
        <f>IFERROR(INDEX($B$7:$B$60000,MATCH(ROW()-6,$Q$7:$Q$60000,0))*1,"")</f>
        <v/>
      </c>
      <c r="U804">
        <f>IFERROR(INDEX($C$7:$C$60000,MATCH(ROW()-6,$Q$7:$Q$60000,0))*1,"")</f>
        <v/>
      </c>
      <c r="V804">
        <f>IFERROR(INDEX($D$7:$D$60000,MATCH(ROW()-6,$Q$7:$Q$60000,0))*1,"")</f>
        <v/>
      </c>
      <c r="W804">
        <f>IFERROR(INDEX($E$7:$E$60000,MATCH(ROW()-6,$Q$7:$Q$60000,0))*1,"")</f>
        <v/>
      </c>
      <c r="X804">
        <f>IFERROR(INDEX($F$7:$F$60000,MATCH(ROW()-6,$Q$7:$Q$60000,0))*1,"")</f>
        <v/>
      </c>
      <c r="Y804">
        <f>IFERROR(INDEX($G$7:$G$60000,MATCH(ROW()-6,$Q$7:$Q$60000,0))*1,"")</f>
        <v/>
      </c>
      <c r="Z804">
        <f>IFERROR(INDEX($H$7:$H$60000,MATCH(ROW()-6,$Q$7:$Q$60000,0))*1,"")</f>
        <v/>
      </c>
      <c r="AA804">
        <f>IFERROR(INDEX($I$7:$I$60000,MATCH(ROW()-6,$Q$7:$Q$60000,0))*1,"")</f>
        <v/>
      </c>
      <c r="AB804">
        <f>IFERROR(INDEX($J$7:$J$60000,MATCH(ROW()-6,$Q$7:$Q$60000,0))*1,"")</f>
        <v/>
      </c>
      <c r="AC804">
        <f>IFERROR(INDEX($K$7:$K$60000,MATCH(ROW()-6,$Q$7:$Q$60000,0))*1,"")</f>
        <v/>
      </c>
      <c r="AF804" s="9">
        <f>IF(OR($S804="",$S803=""),"",IF($B$5="diff",($T804-$T803),LN($T804/$T803)))</f>
        <v/>
      </c>
      <c r="AG804" s="9">
        <f>IF(OR($S804="",$S803=""),"",IF($C$5="diff",(U804-U803),LN(U804/U803)))</f>
        <v/>
      </c>
      <c r="AH804" s="9">
        <f>IF(OR($S804="",$S803=""),"",IF($D$5="diff",(V804-V803),LN(V804/V803)))</f>
        <v/>
      </c>
      <c r="AI804" s="9">
        <f>IF(OR($S804="",$S803=""),"",IF($E$5="diff",(W804-W803),LN(W804/W803)))</f>
        <v/>
      </c>
      <c r="AJ804" s="9">
        <f>IF(OR($S804="",$S803=""),"",IF($F$5="diff",(X804-X803),LN(X804/X803)))</f>
        <v/>
      </c>
      <c r="AK804" s="9">
        <f>IF(OR($S804="",$S803=""),"",IF($G$5="diff",(Y804-Y803),LN(Y804/Y803)))</f>
        <v/>
      </c>
      <c r="AL804" s="9">
        <f>IF(OR($S804="",$S803=""),"",IF($H$5="diff",(Z804-Z803),LN(Z804/Z803)))</f>
        <v/>
      </c>
      <c r="AM804" s="9">
        <f>IF(OR($S804="",$S803=""),"",IF($I$5="diff",(AA804-AA803),LN(AA804/AA803)))</f>
        <v/>
      </c>
      <c r="AN804" s="9">
        <f>IF(OR($S804="",$S803=""),"",IF($J$5="diff",(AB804-AB803),LN(AB804/AB803)))</f>
        <v/>
      </c>
      <c r="AO804" s="9">
        <f>IF(OR($S804="",$S803=""),"",IF($K$5="diff",(AC804-AC803),LN(AC804/AC803)))</f>
        <v/>
      </c>
      <c r="AR804" s="9">
        <f>IF($AF804="","",$AU$13+$AU$4*AG804+$AU$5*AH804+$AU$6*AI804+$AU$7*AJ804+$AU$8*AK804+$AU$9*AL804+$AU$10*AM804+$AU$11*AN804+$AU$12*AO804)</f>
        <v/>
      </c>
      <c r="AY804" s="10">
        <f>IF(AND((ROW()-7)&gt;=$Q$5,(ROW()-6)&lt;=$Q$3),INDEX(LINEST(OFFSET(AF804,1-$Q$5,0,$Q$5,1),OFFSET(AG804,1-$Q$5,0,$Q$5,9),TRUE,TRUE),1,10)*$Q$4,"")</f>
        <v/>
      </c>
      <c r="AZ804" s="9">
        <f>IF(AND((ROW()-7)&gt;=$Q$5,(ROW()-6)&lt;=$Q$3),INDEX(LINEST(OFFSET(AF804,1-$Q$5,0,$Q$5,1),OFFSET(AG804,1-$Q$5,0,$Q$5,9),TRUE,TRUE),1,9),"")</f>
        <v/>
      </c>
      <c r="BA804" s="9">
        <f>IF(AND((ROW()-7)&gt;=$Q$5,(ROW()-6)&lt;=$Q$3),INDEX(LINEST(OFFSET(AF804,1-$Q$5,0,$Q$5,1),OFFSET(AG804,1-$Q$5,0,$Q$5,9),TRUE,TRUE),1,8),"")</f>
        <v/>
      </c>
      <c r="BB804" s="9">
        <f>IF(AND((ROW()-7)&gt;=$Q$5,(ROW()-6)&lt;=$Q$3),INDEX(LINEST(OFFSET(AF804,1-$Q$5,0,$Q$5,1),OFFSET(AG804,1-$Q$5,0,$Q$5,9),TRUE,TRUE),1,7),"")</f>
        <v/>
      </c>
      <c r="BC804" s="9">
        <f>IF(AND((ROW()-7)&gt;=$Q$5,(ROW()-6)&lt;=$Q$3),INDEX(LINEST(OFFSET(AF804,1-$Q$5,0,$Q$5,1),OFFSET(AG804,1-$Q$5,0,$Q$5,9),TRUE,TRUE),1,6),"")</f>
        <v/>
      </c>
      <c r="BD804" s="9">
        <f>IF(AND((ROW()-7)&gt;=$Q$5,(ROW()-6)&lt;=$Q$3),INDEX(LINEST(OFFSET(AF804,1-$Q$5,0,$Q$5,1),OFFSET(AG804,1-$Q$5,0,$Q$5,9),TRUE,TRUE),1,5),"")</f>
        <v/>
      </c>
      <c r="BE804" s="9">
        <f>IF(AND((ROW()-7)&gt;=$Q$5,(ROW()-6)&lt;=$Q$3),INDEX(LINEST(OFFSET(AF804,1-$Q$5,0,$Q$5,1),OFFSET(AG804,1-$Q$5,0,$Q$5,9),TRUE,TRUE),1,4),"")</f>
        <v/>
      </c>
      <c r="BF804" s="9">
        <f>IF(AND((ROW()-7)&gt;=$Q$5,(ROW()-6)&lt;=$Q$3),INDEX(LINEST(OFFSET(AF804,1-$Q$5,0,$Q$5,1),OFFSET(AG804,1-$Q$5,0,$Q$5,9),TRUE,TRUE),1,3),"")</f>
        <v/>
      </c>
      <c r="BG804" s="9">
        <f>IF(AND((ROW()-7)&gt;=$Q$5,(ROW()-6)&lt;=$Q$3),INDEX(LINEST(OFFSET(AF804,1-$Q$5,0,$Q$5,1),OFFSET(AG804,1-$Q$5,0,$Q$5,9),TRUE,TRUE),1,2),"")</f>
        <v/>
      </c>
      <c r="BH804" s="9">
        <f>IF(AND((ROW()-7)&gt;=$Q$5,(ROW()-6)&lt;=$Q$3),INDEX(LINEST(OFFSET(AF804,1-$Q$5,0,$Q$5,1),OFFSET(AG804,1-$Q$5,0,$Q$5,9),TRUE,TRUE),1,1),"")</f>
        <v/>
      </c>
      <c r="BI804" s="10">
        <f>IF(AND((ROW()-7)&gt;=$Q$5,(ROW()-6)&lt;=$Q$3),INDEX(LINEST(OFFSET(AF804,1-$Q$5,0,$Q$5,1),OFFSET(AG804,1-$Q$5,0,$Q$5,9),TRUE,TRUE),3,1),"")</f>
        <v/>
      </c>
      <c r="BL804" s="9">
        <f>IF(AND((ROW()-6)&lt;=$Q$3,ISNUMBER(AY803)),AY803/$Q$4+AZ803*AG804+BA803*AH804+BB803*AI804+BC803*AJ804+BD803*AK804+BE803*AL804+BF803*AM804+BG803*AN804+BH803*AO804,"")</f>
        <v/>
      </c>
      <c r="BM804">
        <f>IF(ISNUMBER(BL804),AVERAGE(OFFSET(AF803,1-$Q$5,0,$Q$5,1)),"")</f>
        <v/>
      </c>
      <c r="BN804">
        <f>IF(ISNUMBER(BL804),(AF804-BL804)^2,"")</f>
        <v/>
      </c>
      <c r="BO804">
        <f>IF(ISNUMBER(BL804),AF804^2,"")</f>
        <v/>
      </c>
      <c r="BP804">
        <f>IF(ISNUMBER(BL804),(AF804-BM804)^2,"")</f>
        <v/>
      </c>
    </row>
    <row r="805">
      <c r="O805">
        <f>IF($R805="","",IF($Q$1="Weekly",INT(($R805-2)/7),IF($Q$1="Quarterly",YEAR($R805)*4+ROUNDUP(MONTH($R805)/3),YEAR($R805)*12+MONTH($R805))))</f>
        <v/>
      </c>
      <c r="P805">
        <f>IF($R805="","",IF($R806="",1,IF($O805&lt;&gt;$O806,1,0)))</f>
        <v/>
      </c>
      <c r="Q805">
        <f>IF($P805=1,SUM($P$7:$P805),"")</f>
        <v/>
      </c>
      <c r="R805">
        <f>IF($A805="","",IF(ISNUMBER($A805),$A805,IFERROR(DATEVALUE($A805),NA())))</f>
        <v/>
      </c>
      <c r="S805" s="7">
        <f>IFERROR(INDEX($R$7:$R$60000,MATCH(ROW()-6,$Q$7:$Q$60000,0)),"")</f>
        <v/>
      </c>
      <c r="T805">
        <f>IFERROR(INDEX($B$7:$B$60000,MATCH(ROW()-6,$Q$7:$Q$60000,0))*1,"")</f>
        <v/>
      </c>
      <c r="U805">
        <f>IFERROR(INDEX($C$7:$C$60000,MATCH(ROW()-6,$Q$7:$Q$60000,0))*1,"")</f>
        <v/>
      </c>
      <c r="V805">
        <f>IFERROR(INDEX($D$7:$D$60000,MATCH(ROW()-6,$Q$7:$Q$60000,0))*1,"")</f>
        <v/>
      </c>
      <c r="W805">
        <f>IFERROR(INDEX($E$7:$E$60000,MATCH(ROW()-6,$Q$7:$Q$60000,0))*1,"")</f>
        <v/>
      </c>
      <c r="X805">
        <f>IFERROR(INDEX($F$7:$F$60000,MATCH(ROW()-6,$Q$7:$Q$60000,0))*1,"")</f>
        <v/>
      </c>
      <c r="Y805">
        <f>IFERROR(INDEX($G$7:$G$60000,MATCH(ROW()-6,$Q$7:$Q$60000,0))*1,"")</f>
        <v/>
      </c>
      <c r="Z805">
        <f>IFERROR(INDEX($H$7:$H$60000,MATCH(ROW()-6,$Q$7:$Q$60000,0))*1,"")</f>
        <v/>
      </c>
      <c r="AA805">
        <f>IFERROR(INDEX($I$7:$I$60000,MATCH(ROW()-6,$Q$7:$Q$60000,0))*1,"")</f>
        <v/>
      </c>
      <c r="AB805">
        <f>IFERROR(INDEX($J$7:$J$60000,MATCH(ROW()-6,$Q$7:$Q$60000,0))*1,"")</f>
        <v/>
      </c>
      <c r="AC805">
        <f>IFERROR(INDEX($K$7:$K$60000,MATCH(ROW()-6,$Q$7:$Q$60000,0))*1,"")</f>
        <v/>
      </c>
      <c r="AF805" s="9">
        <f>IF(OR($S805="",$S804=""),"",IF($B$5="diff",($T805-$T804),LN($T805/$T804)))</f>
        <v/>
      </c>
      <c r="AG805" s="9">
        <f>IF(OR($S805="",$S804=""),"",IF($C$5="diff",(U805-U804),LN(U805/U804)))</f>
        <v/>
      </c>
      <c r="AH805" s="9">
        <f>IF(OR($S805="",$S804=""),"",IF($D$5="diff",(V805-V804),LN(V805/V804)))</f>
        <v/>
      </c>
      <c r="AI805" s="9">
        <f>IF(OR($S805="",$S804=""),"",IF($E$5="diff",(W805-W804),LN(W805/W804)))</f>
        <v/>
      </c>
      <c r="AJ805" s="9">
        <f>IF(OR($S805="",$S804=""),"",IF($F$5="diff",(X805-X804),LN(X805/X804)))</f>
        <v/>
      </c>
      <c r="AK805" s="9">
        <f>IF(OR($S805="",$S804=""),"",IF($G$5="diff",(Y805-Y804),LN(Y805/Y804)))</f>
        <v/>
      </c>
      <c r="AL805" s="9">
        <f>IF(OR($S805="",$S804=""),"",IF($H$5="diff",(Z805-Z804),LN(Z805/Z804)))</f>
        <v/>
      </c>
      <c r="AM805" s="9">
        <f>IF(OR($S805="",$S804=""),"",IF($I$5="diff",(AA805-AA804),LN(AA805/AA804)))</f>
        <v/>
      </c>
      <c r="AN805" s="9">
        <f>IF(OR($S805="",$S804=""),"",IF($J$5="diff",(AB805-AB804),LN(AB805/AB804)))</f>
        <v/>
      </c>
      <c r="AO805" s="9">
        <f>IF(OR($S805="",$S804=""),"",IF($K$5="diff",(AC805-AC804),LN(AC805/AC804)))</f>
        <v/>
      </c>
      <c r="AR805" s="9">
        <f>IF($AF805="","",$AU$13+$AU$4*AG805+$AU$5*AH805+$AU$6*AI805+$AU$7*AJ805+$AU$8*AK805+$AU$9*AL805+$AU$10*AM805+$AU$11*AN805+$AU$12*AO805)</f>
        <v/>
      </c>
      <c r="AY805" s="10">
        <f>IF(AND((ROW()-7)&gt;=$Q$5,(ROW()-6)&lt;=$Q$3),INDEX(LINEST(OFFSET(AF805,1-$Q$5,0,$Q$5,1),OFFSET(AG805,1-$Q$5,0,$Q$5,9),TRUE,TRUE),1,10)*$Q$4,"")</f>
        <v/>
      </c>
      <c r="AZ805" s="9">
        <f>IF(AND((ROW()-7)&gt;=$Q$5,(ROW()-6)&lt;=$Q$3),INDEX(LINEST(OFFSET(AF805,1-$Q$5,0,$Q$5,1),OFFSET(AG805,1-$Q$5,0,$Q$5,9),TRUE,TRUE),1,9),"")</f>
        <v/>
      </c>
      <c r="BA805" s="9">
        <f>IF(AND((ROW()-7)&gt;=$Q$5,(ROW()-6)&lt;=$Q$3),INDEX(LINEST(OFFSET(AF805,1-$Q$5,0,$Q$5,1),OFFSET(AG805,1-$Q$5,0,$Q$5,9),TRUE,TRUE),1,8),"")</f>
        <v/>
      </c>
      <c r="BB805" s="9">
        <f>IF(AND((ROW()-7)&gt;=$Q$5,(ROW()-6)&lt;=$Q$3),INDEX(LINEST(OFFSET(AF805,1-$Q$5,0,$Q$5,1),OFFSET(AG805,1-$Q$5,0,$Q$5,9),TRUE,TRUE),1,7),"")</f>
        <v/>
      </c>
      <c r="BC805" s="9">
        <f>IF(AND((ROW()-7)&gt;=$Q$5,(ROW()-6)&lt;=$Q$3),INDEX(LINEST(OFFSET(AF805,1-$Q$5,0,$Q$5,1),OFFSET(AG805,1-$Q$5,0,$Q$5,9),TRUE,TRUE),1,6),"")</f>
        <v/>
      </c>
      <c r="BD805" s="9">
        <f>IF(AND((ROW()-7)&gt;=$Q$5,(ROW()-6)&lt;=$Q$3),INDEX(LINEST(OFFSET(AF805,1-$Q$5,0,$Q$5,1),OFFSET(AG805,1-$Q$5,0,$Q$5,9),TRUE,TRUE),1,5),"")</f>
        <v/>
      </c>
      <c r="BE805" s="9">
        <f>IF(AND((ROW()-7)&gt;=$Q$5,(ROW()-6)&lt;=$Q$3),INDEX(LINEST(OFFSET(AF805,1-$Q$5,0,$Q$5,1),OFFSET(AG805,1-$Q$5,0,$Q$5,9),TRUE,TRUE),1,4),"")</f>
        <v/>
      </c>
      <c r="BF805" s="9">
        <f>IF(AND((ROW()-7)&gt;=$Q$5,(ROW()-6)&lt;=$Q$3),INDEX(LINEST(OFFSET(AF805,1-$Q$5,0,$Q$5,1),OFFSET(AG805,1-$Q$5,0,$Q$5,9),TRUE,TRUE),1,3),"")</f>
        <v/>
      </c>
      <c r="BG805" s="9">
        <f>IF(AND((ROW()-7)&gt;=$Q$5,(ROW()-6)&lt;=$Q$3),INDEX(LINEST(OFFSET(AF805,1-$Q$5,0,$Q$5,1),OFFSET(AG805,1-$Q$5,0,$Q$5,9),TRUE,TRUE),1,2),"")</f>
        <v/>
      </c>
      <c r="BH805" s="9">
        <f>IF(AND((ROW()-7)&gt;=$Q$5,(ROW()-6)&lt;=$Q$3),INDEX(LINEST(OFFSET(AF805,1-$Q$5,0,$Q$5,1),OFFSET(AG805,1-$Q$5,0,$Q$5,9),TRUE,TRUE),1,1),"")</f>
        <v/>
      </c>
      <c r="BI805" s="10">
        <f>IF(AND((ROW()-7)&gt;=$Q$5,(ROW()-6)&lt;=$Q$3),INDEX(LINEST(OFFSET(AF805,1-$Q$5,0,$Q$5,1),OFFSET(AG805,1-$Q$5,0,$Q$5,9),TRUE,TRUE),3,1),"")</f>
        <v/>
      </c>
      <c r="BL805" s="9">
        <f>IF(AND((ROW()-6)&lt;=$Q$3,ISNUMBER(AY804)),AY804/$Q$4+AZ804*AG805+BA804*AH805+BB804*AI805+BC804*AJ805+BD804*AK805+BE804*AL805+BF804*AM805+BG804*AN805+BH804*AO805,"")</f>
        <v/>
      </c>
      <c r="BM805">
        <f>IF(ISNUMBER(BL805),AVERAGE(OFFSET(AF804,1-$Q$5,0,$Q$5,1)),"")</f>
        <v/>
      </c>
      <c r="BN805">
        <f>IF(ISNUMBER(BL805),(AF805-BL805)^2,"")</f>
        <v/>
      </c>
      <c r="BO805">
        <f>IF(ISNUMBER(BL805),AF805^2,"")</f>
        <v/>
      </c>
      <c r="BP805">
        <f>IF(ISNUMBER(BL805),(AF805-BM805)^2,"")</f>
        <v/>
      </c>
    </row>
    <row r="806">
      <c r="O806">
        <f>IF($R806="","",IF($Q$1="Weekly",INT(($R806-2)/7),IF($Q$1="Quarterly",YEAR($R806)*4+ROUNDUP(MONTH($R806)/3),YEAR($R806)*12+MONTH($R806))))</f>
        <v/>
      </c>
      <c r="P806">
        <f>IF($R806="","",IF($R807="",1,IF($O806&lt;&gt;$O807,1,0)))</f>
        <v/>
      </c>
      <c r="Q806">
        <f>IF($P806=1,SUM($P$7:$P806),"")</f>
        <v/>
      </c>
      <c r="R806">
        <f>IF($A806="","",IF(ISNUMBER($A806),$A806,IFERROR(DATEVALUE($A806),NA())))</f>
        <v/>
      </c>
      <c r="S806" s="7">
        <f>IFERROR(INDEX($R$7:$R$60000,MATCH(ROW()-6,$Q$7:$Q$60000,0)),"")</f>
        <v/>
      </c>
      <c r="T806">
        <f>IFERROR(INDEX($B$7:$B$60000,MATCH(ROW()-6,$Q$7:$Q$60000,0))*1,"")</f>
        <v/>
      </c>
      <c r="U806">
        <f>IFERROR(INDEX($C$7:$C$60000,MATCH(ROW()-6,$Q$7:$Q$60000,0))*1,"")</f>
        <v/>
      </c>
      <c r="V806">
        <f>IFERROR(INDEX($D$7:$D$60000,MATCH(ROW()-6,$Q$7:$Q$60000,0))*1,"")</f>
        <v/>
      </c>
      <c r="W806">
        <f>IFERROR(INDEX($E$7:$E$60000,MATCH(ROW()-6,$Q$7:$Q$60000,0))*1,"")</f>
        <v/>
      </c>
      <c r="X806">
        <f>IFERROR(INDEX($F$7:$F$60000,MATCH(ROW()-6,$Q$7:$Q$60000,0))*1,"")</f>
        <v/>
      </c>
      <c r="Y806">
        <f>IFERROR(INDEX($G$7:$G$60000,MATCH(ROW()-6,$Q$7:$Q$60000,0))*1,"")</f>
        <v/>
      </c>
      <c r="Z806">
        <f>IFERROR(INDEX($H$7:$H$60000,MATCH(ROW()-6,$Q$7:$Q$60000,0))*1,"")</f>
        <v/>
      </c>
      <c r="AA806">
        <f>IFERROR(INDEX($I$7:$I$60000,MATCH(ROW()-6,$Q$7:$Q$60000,0))*1,"")</f>
        <v/>
      </c>
      <c r="AB806">
        <f>IFERROR(INDEX($J$7:$J$60000,MATCH(ROW()-6,$Q$7:$Q$60000,0))*1,"")</f>
        <v/>
      </c>
      <c r="AC806">
        <f>IFERROR(INDEX($K$7:$K$60000,MATCH(ROW()-6,$Q$7:$Q$60000,0))*1,"")</f>
        <v/>
      </c>
      <c r="AF806" s="9">
        <f>IF(OR($S806="",$S805=""),"",IF($B$5="diff",($T806-$T805),LN($T806/$T805)))</f>
        <v/>
      </c>
      <c r="AG806" s="9">
        <f>IF(OR($S806="",$S805=""),"",IF($C$5="diff",(U806-U805),LN(U806/U805)))</f>
        <v/>
      </c>
      <c r="AH806" s="9">
        <f>IF(OR($S806="",$S805=""),"",IF($D$5="diff",(V806-V805),LN(V806/V805)))</f>
        <v/>
      </c>
      <c r="AI806" s="9">
        <f>IF(OR($S806="",$S805=""),"",IF($E$5="diff",(W806-W805),LN(W806/W805)))</f>
        <v/>
      </c>
      <c r="AJ806" s="9">
        <f>IF(OR($S806="",$S805=""),"",IF($F$5="diff",(X806-X805),LN(X806/X805)))</f>
        <v/>
      </c>
      <c r="AK806" s="9">
        <f>IF(OR($S806="",$S805=""),"",IF($G$5="diff",(Y806-Y805),LN(Y806/Y805)))</f>
        <v/>
      </c>
      <c r="AL806" s="9">
        <f>IF(OR($S806="",$S805=""),"",IF($H$5="diff",(Z806-Z805),LN(Z806/Z805)))</f>
        <v/>
      </c>
      <c r="AM806" s="9">
        <f>IF(OR($S806="",$S805=""),"",IF($I$5="diff",(AA806-AA805),LN(AA806/AA805)))</f>
        <v/>
      </c>
      <c r="AN806" s="9">
        <f>IF(OR($S806="",$S805=""),"",IF($J$5="diff",(AB806-AB805),LN(AB806/AB805)))</f>
        <v/>
      </c>
      <c r="AO806" s="9">
        <f>IF(OR($S806="",$S805=""),"",IF($K$5="diff",(AC806-AC805),LN(AC806/AC805)))</f>
        <v/>
      </c>
      <c r="AR806" s="9">
        <f>IF($AF806="","",$AU$13+$AU$4*AG806+$AU$5*AH806+$AU$6*AI806+$AU$7*AJ806+$AU$8*AK806+$AU$9*AL806+$AU$10*AM806+$AU$11*AN806+$AU$12*AO806)</f>
        <v/>
      </c>
      <c r="AY806" s="10">
        <f>IF(AND((ROW()-7)&gt;=$Q$5,(ROW()-6)&lt;=$Q$3),INDEX(LINEST(OFFSET(AF806,1-$Q$5,0,$Q$5,1),OFFSET(AG806,1-$Q$5,0,$Q$5,9),TRUE,TRUE),1,10)*$Q$4,"")</f>
        <v/>
      </c>
      <c r="AZ806" s="9">
        <f>IF(AND((ROW()-7)&gt;=$Q$5,(ROW()-6)&lt;=$Q$3),INDEX(LINEST(OFFSET(AF806,1-$Q$5,0,$Q$5,1),OFFSET(AG806,1-$Q$5,0,$Q$5,9),TRUE,TRUE),1,9),"")</f>
        <v/>
      </c>
      <c r="BA806" s="9">
        <f>IF(AND((ROW()-7)&gt;=$Q$5,(ROW()-6)&lt;=$Q$3),INDEX(LINEST(OFFSET(AF806,1-$Q$5,0,$Q$5,1),OFFSET(AG806,1-$Q$5,0,$Q$5,9),TRUE,TRUE),1,8),"")</f>
        <v/>
      </c>
      <c r="BB806" s="9">
        <f>IF(AND((ROW()-7)&gt;=$Q$5,(ROW()-6)&lt;=$Q$3),INDEX(LINEST(OFFSET(AF806,1-$Q$5,0,$Q$5,1),OFFSET(AG806,1-$Q$5,0,$Q$5,9),TRUE,TRUE),1,7),"")</f>
        <v/>
      </c>
      <c r="BC806" s="9">
        <f>IF(AND((ROW()-7)&gt;=$Q$5,(ROW()-6)&lt;=$Q$3),INDEX(LINEST(OFFSET(AF806,1-$Q$5,0,$Q$5,1),OFFSET(AG806,1-$Q$5,0,$Q$5,9),TRUE,TRUE),1,6),"")</f>
        <v/>
      </c>
      <c r="BD806" s="9">
        <f>IF(AND((ROW()-7)&gt;=$Q$5,(ROW()-6)&lt;=$Q$3),INDEX(LINEST(OFFSET(AF806,1-$Q$5,0,$Q$5,1),OFFSET(AG806,1-$Q$5,0,$Q$5,9),TRUE,TRUE),1,5),"")</f>
        <v/>
      </c>
      <c r="BE806" s="9">
        <f>IF(AND((ROW()-7)&gt;=$Q$5,(ROW()-6)&lt;=$Q$3),INDEX(LINEST(OFFSET(AF806,1-$Q$5,0,$Q$5,1),OFFSET(AG806,1-$Q$5,0,$Q$5,9),TRUE,TRUE),1,4),"")</f>
        <v/>
      </c>
      <c r="BF806" s="9">
        <f>IF(AND((ROW()-7)&gt;=$Q$5,(ROW()-6)&lt;=$Q$3),INDEX(LINEST(OFFSET(AF806,1-$Q$5,0,$Q$5,1),OFFSET(AG806,1-$Q$5,0,$Q$5,9),TRUE,TRUE),1,3),"")</f>
        <v/>
      </c>
      <c r="BG806" s="9">
        <f>IF(AND((ROW()-7)&gt;=$Q$5,(ROW()-6)&lt;=$Q$3),INDEX(LINEST(OFFSET(AF806,1-$Q$5,0,$Q$5,1),OFFSET(AG806,1-$Q$5,0,$Q$5,9),TRUE,TRUE),1,2),"")</f>
        <v/>
      </c>
      <c r="BH806" s="9">
        <f>IF(AND((ROW()-7)&gt;=$Q$5,(ROW()-6)&lt;=$Q$3),INDEX(LINEST(OFFSET(AF806,1-$Q$5,0,$Q$5,1),OFFSET(AG806,1-$Q$5,0,$Q$5,9),TRUE,TRUE),1,1),"")</f>
        <v/>
      </c>
      <c r="BI806" s="10">
        <f>IF(AND((ROW()-7)&gt;=$Q$5,(ROW()-6)&lt;=$Q$3),INDEX(LINEST(OFFSET(AF806,1-$Q$5,0,$Q$5,1),OFFSET(AG806,1-$Q$5,0,$Q$5,9),TRUE,TRUE),3,1),"")</f>
        <v/>
      </c>
      <c r="BL806" s="9">
        <f>IF(AND((ROW()-6)&lt;=$Q$3,ISNUMBER(AY805)),AY805/$Q$4+AZ805*AG806+BA805*AH806+BB805*AI806+BC805*AJ806+BD805*AK806+BE805*AL806+BF805*AM806+BG805*AN806+BH805*AO806,"")</f>
        <v/>
      </c>
      <c r="BM806">
        <f>IF(ISNUMBER(BL806),AVERAGE(OFFSET(AF805,1-$Q$5,0,$Q$5,1)),"")</f>
        <v/>
      </c>
      <c r="BN806">
        <f>IF(ISNUMBER(BL806),(AF806-BL806)^2,"")</f>
        <v/>
      </c>
      <c r="BO806">
        <f>IF(ISNUMBER(BL806),AF806^2,"")</f>
        <v/>
      </c>
      <c r="BP806">
        <f>IF(ISNUMBER(BL806),(AF806-BM806)^2,"")</f>
        <v/>
      </c>
    </row>
    <row r="807">
      <c r="O807">
        <f>IF($R807="","",IF($Q$1="Weekly",INT(($R807-2)/7),IF($Q$1="Quarterly",YEAR($R807)*4+ROUNDUP(MONTH($R807)/3),YEAR($R807)*12+MONTH($R807))))</f>
        <v/>
      </c>
      <c r="P807">
        <f>IF($R807="","",IF($R808="",1,IF($O807&lt;&gt;$O808,1,0)))</f>
        <v/>
      </c>
      <c r="Q807">
        <f>IF($P807=1,SUM($P$7:$P807),"")</f>
        <v/>
      </c>
      <c r="R807">
        <f>IF($A807="","",IF(ISNUMBER($A807),$A807,IFERROR(DATEVALUE($A807),NA())))</f>
        <v/>
      </c>
      <c r="S807" s="7">
        <f>IFERROR(INDEX($R$7:$R$60000,MATCH(ROW()-6,$Q$7:$Q$60000,0)),"")</f>
        <v/>
      </c>
      <c r="T807">
        <f>IFERROR(INDEX($B$7:$B$60000,MATCH(ROW()-6,$Q$7:$Q$60000,0))*1,"")</f>
        <v/>
      </c>
      <c r="U807">
        <f>IFERROR(INDEX($C$7:$C$60000,MATCH(ROW()-6,$Q$7:$Q$60000,0))*1,"")</f>
        <v/>
      </c>
      <c r="V807">
        <f>IFERROR(INDEX($D$7:$D$60000,MATCH(ROW()-6,$Q$7:$Q$60000,0))*1,"")</f>
        <v/>
      </c>
      <c r="W807">
        <f>IFERROR(INDEX($E$7:$E$60000,MATCH(ROW()-6,$Q$7:$Q$60000,0))*1,"")</f>
        <v/>
      </c>
      <c r="X807">
        <f>IFERROR(INDEX($F$7:$F$60000,MATCH(ROW()-6,$Q$7:$Q$60000,0))*1,"")</f>
        <v/>
      </c>
      <c r="Y807">
        <f>IFERROR(INDEX($G$7:$G$60000,MATCH(ROW()-6,$Q$7:$Q$60000,0))*1,"")</f>
        <v/>
      </c>
      <c r="Z807">
        <f>IFERROR(INDEX($H$7:$H$60000,MATCH(ROW()-6,$Q$7:$Q$60000,0))*1,"")</f>
        <v/>
      </c>
      <c r="AA807">
        <f>IFERROR(INDEX($I$7:$I$60000,MATCH(ROW()-6,$Q$7:$Q$60000,0))*1,"")</f>
        <v/>
      </c>
      <c r="AB807">
        <f>IFERROR(INDEX($J$7:$J$60000,MATCH(ROW()-6,$Q$7:$Q$60000,0))*1,"")</f>
        <v/>
      </c>
      <c r="AC807">
        <f>IFERROR(INDEX($K$7:$K$60000,MATCH(ROW()-6,$Q$7:$Q$60000,0))*1,"")</f>
        <v/>
      </c>
      <c r="AF807" s="9">
        <f>IF(OR($S807="",$S806=""),"",IF($B$5="diff",($T807-$T806),LN($T807/$T806)))</f>
        <v/>
      </c>
      <c r="AG807" s="9">
        <f>IF(OR($S807="",$S806=""),"",IF($C$5="diff",(U807-U806),LN(U807/U806)))</f>
        <v/>
      </c>
      <c r="AH807" s="9">
        <f>IF(OR($S807="",$S806=""),"",IF($D$5="diff",(V807-V806),LN(V807/V806)))</f>
        <v/>
      </c>
      <c r="AI807" s="9">
        <f>IF(OR($S807="",$S806=""),"",IF($E$5="diff",(W807-W806),LN(W807/W806)))</f>
        <v/>
      </c>
      <c r="AJ807" s="9">
        <f>IF(OR($S807="",$S806=""),"",IF($F$5="diff",(X807-X806),LN(X807/X806)))</f>
        <v/>
      </c>
      <c r="AK807" s="9">
        <f>IF(OR($S807="",$S806=""),"",IF($G$5="diff",(Y807-Y806),LN(Y807/Y806)))</f>
        <v/>
      </c>
      <c r="AL807" s="9">
        <f>IF(OR($S807="",$S806=""),"",IF($H$5="diff",(Z807-Z806),LN(Z807/Z806)))</f>
        <v/>
      </c>
      <c r="AM807" s="9">
        <f>IF(OR($S807="",$S806=""),"",IF($I$5="diff",(AA807-AA806),LN(AA807/AA806)))</f>
        <v/>
      </c>
      <c r="AN807" s="9">
        <f>IF(OR($S807="",$S806=""),"",IF($J$5="diff",(AB807-AB806),LN(AB807/AB806)))</f>
        <v/>
      </c>
      <c r="AO807" s="9">
        <f>IF(OR($S807="",$S806=""),"",IF($K$5="diff",(AC807-AC806),LN(AC807/AC806)))</f>
        <v/>
      </c>
      <c r="AR807" s="9">
        <f>IF($AF807="","",$AU$13+$AU$4*AG807+$AU$5*AH807+$AU$6*AI807+$AU$7*AJ807+$AU$8*AK807+$AU$9*AL807+$AU$10*AM807+$AU$11*AN807+$AU$12*AO807)</f>
        <v/>
      </c>
      <c r="AY807" s="10">
        <f>IF(AND((ROW()-7)&gt;=$Q$5,(ROW()-6)&lt;=$Q$3),INDEX(LINEST(OFFSET(AF807,1-$Q$5,0,$Q$5,1),OFFSET(AG807,1-$Q$5,0,$Q$5,9),TRUE,TRUE),1,10)*$Q$4,"")</f>
        <v/>
      </c>
      <c r="AZ807" s="9">
        <f>IF(AND((ROW()-7)&gt;=$Q$5,(ROW()-6)&lt;=$Q$3),INDEX(LINEST(OFFSET(AF807,1-$Q$5,0,$Q$5,1),OFFSET(AG807,1-$Q$5,0,$Q$5,9),TRUE,TRUE),1,9),"")</f>
        <v/>
      </c>
      <c r="BA807" s="9">
        <f>IF(AND((ROW()-7)&gt;=$Q$5,(ROW()-6)&lt;=$Q$3),INDEX(LINEST(OFFSET(AF807,1-$Q$5,0,$Q$5,1),OFFSET(AG807,1-$Q$5,0,$Q$5,9),TRUE,TRUE),1,8),"")</f>
        <v/>
      </c>
      <c r="BB807" s="9">
        <f>IF(AND((ROW()-7)&gt;=$Q$5,(ROW()-6)&lt;=$Q$3),INDEX(LINEST(OFFSET(AF807,1-$Q$5,0,$Q$5,1),OFFSET(AG807,1-$Q$5,0,$Q$5,9),TRUE,TRUE),1,7),"")</f>
        <v/>
      </c>
      <c r="BC807" s="9">
        <f>IF(AND((ROW()-7)&gt;=$Q$5,(ROW()-6)&lt;=$Q$3),INDEX(LINEST(OFFSET(AF807,1-$Q$5,0,$Q$5,1),OFFSET(AG807,1-$Q$5,0,$Q$5,9),TRUE,TRUE),1,6),"")</f>
        <v/>
      </c>
      <c r="BD807" s="9">
        <f>IF(AND((ROW()-7)&gt;=$Q$5,(ROW()-6)&lt;=$Q$3),INDEX(LINEST(OFFSET(AF807,1-$Q$5,0,$Q$5,1),OFFSET(AG807,1-$Q$5,0,$Q$5,9),TRUE,TRUE),1,5),"")</f>
        <v/>
      </c>
      <c r="BE807" s="9">
        <f>IF(AND((ROW()-7)&gt;=$Q$5,(ROW()-6)&lt;=$Q$3),INDEX(LINEST(OFFSET(AF807,1-$Q$5,0,$Q$5,1),OFFSET(AG807,1-$Q$5,0,$Q$5,9),TRUE,TRUE),1,4),"")</f>
        <v/>
      </c>
      <c r="BF807" s="9">
        <f>IF(AND((ROW()-7)&gt;=$Q$5,(ROW()-6)&lt;=$Q$3),INDEX(LINEST(OFFSET(AF807,1-$Q$5,0,$Q$5,1),OFFSET(AG807,1-$Q$5,0,$Q$5,9),TRUE,TRUE),1,3),"")</f>
        <v/>
      </c>
      <c r="BG807" s="9">
        <f>IF(AND((ROW()-7)&gt;=$Q$5,(ROW()-6)&lt;=$Q$3),INDEX(LINEST(OFFSET(AF807,1-$Q$5,0,$Q$5,1),OFFSET(AG807,1-$Q$5,0,$Q$5,9),TRUE,TRUE),1,2),"")</f>
        <v/>
      </c>
      <c r="BH807" s="9">
        <f>IF(AND((ROW()-7)&gt;=$Q$5,(ROW()-6)&lt;=$Q$3),INDEX(LINEST(OFFSET(AF807,1-$Q$5,0,$Q$5,1),OFFSET(AG807,1-$Q$5,0,$Q$5,9),TRUE,TRUE),1,1),"")</f>
        <v/>
      </c>
      <c r="BI807" s="10">
        <f>IF(AND((ROW()-7)&gt;=$Q$5,(ROW()-6)&lt;=$Q$3),INDEX(LINEST(OFFSET(AF807,1-$Q$5,0,$Q$5,1),OFFSET(AG807,1-$Q$5,0,$Q$5,9),TRUE,TRUE),3,1),"")</f>
        <v/>
      </c>
      <c r="BL807" s="9">
        <f>IF(AND((ROW()-6)&lt;=$Q$3,ISNUMBER(AY806)),AY806/$Q$4+AZ806*AG807+BA806*AH807+BB806*AI807+BC806*AJ807+BD806*AK807+BE806*AL807+BF806*AM807+BG806*AN807+BH806*AO807,"")</f>
        <v/>
      </c>
      <c r="BM807">
        <f>IF(ISNUMBER(BL807),AVERAGE(OFFSET(AF806,1-$Q$5,0,$Q$5,1)),"")</f>
        <v/>
      </c>
      <c r="BN807">
        <f>IF(ISNUMBER(BL807),(AF807-BL807)^2,"")</f>
        <v/>
      </c>
      <c r="BO807">
        <f>IF(ISNUMBER(BL807),AF807^2,"")</f>
        <v/>
      </c>
      <c r="BP807">
        <f>IF(ISNUMBER(BL807),(AF807-BM807)^2,"")</f>
        <v/>
      </c>
    </row>
    <row r="808">
      <c r="O808">
        <f>IF($R808="","",IF($Q$1="Weekly",INT(($R808-2)/7),IF($Q$1="Quarterly",YEAR($R808)*4+ROUNDUP(MONTH($R808)/3),YEAR($R808)*12+MONTH($R808))))</f>
        <v/>
      </c>
      <c r="P808">
        <f>IF($R808="","",IF($R809="",1,IF($O808&lt;&gt;$O809,1,0)))</f>
        <v/>
      </c>
      <c r="Q808">
        <f>IF($P808=1,SUM($P$7:$P808),"")</f>
        <v/>
      </c>
      <c r="R808">
        <f>IF($A808="","",IF(ISNUMBER($A808),$A808,IFERROR(DATEVALUE($A808),NA())))</f>
        <v/>
      </c>
      <c r="S808" s="7">
        <f>IFERROR(INDEX($R$7:$R$60000,MATCH(ROW()-6,$Q$7:$Q$60000,0)),"")</f>
        <v/>
      </c>
      <c r="T808">
        <f>IFERROR(INDEX($B$7:$B$60000,MATCH(ROW()-6,$Q$7:$Q$60000,0))*1,"")</f>
        <v/>
      </c>
      <c r="U808">
        <f>IFERROR(INDEX($C$7:$C$60000,MATCH(ROW()-6,$Q$7:$Q$60000,0))*1,"")</f>
        <v/>
      </c>
      <c r="V808">
        <f>IFERROR(INDEX($D$7:$D$60000,MATCH(ROW()-6,$Q$7:$Q$60000,0))*1,"")</f>
        <v/>
      </c>
      <c r="W808">
        <f>IFERROR(INDEX($E$7:$E$60000,MATCH(ROW()-6,$Q$7:$Q$60000,0))*1,"")</f>
        <v/>
      </c>
      <c r="X808">
        <f>IFERROR(INDEX($F$7:$F$60000,MATCH(ROW()-6,$Q$7:$Q$60000,0))*1,"")</f>
        <v/>
      </c>
      <c r="Y808">
        <f>IFERROR(INDEX($G$7:$G$60000,MATCH(ROW()-6,$Q$7:$Q$60000,0))*1,"")</f>
        <v/>
      </c>
      <c r="Z808">
        <f>IFERROR(INDEX($H$7:$H$60000,MATCH(ROW()-6,$Q$7:$Q$60000,0))*1,"")</f>
        <v/>
      </c>
      <c r="AA808">
        <f>IFERROR(INDEX($I$7:$I$60000,MATCH(ROW()-6,$Q$7:$Q$60000,0))*1,"")</f>
        <v/>
      </c>
      <c r="AB808">
        <f>IFERROR(INDEX($J$7:$J$60000,MATCH(ROW()-6,$Q$7:$Q$60000,0))*1,"")</f>
        <v/>
      </c>
      <c r="AC808">
        <f>IFERROR(INDEX($K$7:$K$60000,MATCH(ROW()-6,$Q$7:$Q$60000,0))*1,"")</f>
        <v/>
      </c>
      <c r="AF808" s="9">
        <f>IF(OR($S808="",$S807=""),"",IF($B$5="diff",($T808-$T807),LN($T808/$T807)))</f>
        <v/>
      </c>
      <c r="AG808" s="9">
        <f>IF(OR($S808="",$S807=""),"",IF($C$5="diff",(U808-U807),LN(U808/U807)))</f>
        <v/>
      </c>
      <c r="AH808" s="9">
        <f>IF(OR($S808="",$S807=""),"",IF($D$5="diff",(V808-V807),LN(V808/V807)))</f>
        <v/>
      </c>
      <c r="AI808" s="9">
        <f>IF(OR($S808="",$S807=""),"",IF($E$5="diff",(W808-W807),LN(W808/W807)))</f>
        <v/>
      </c>
      <c r="AJ808" s="9">
        <f>IF(OR($S808="",$S807=""),"",IF($F$5="diff",(X808-X807),LN(X808/X807)))</f>
        <v/>
      </c>
      <c r="AK808" s="9">
        <f>IF(OR($S808="",$S807=""),"",IF($G$5="diff",(Y808-Y807),LN(Y808/Y807)))</f>
        <v/>
      </c>
      <c r="AL808" s="9">
        <f>IF(OR($S808="",$S807=""),"",IF($H$5="diff",(Z808-Z807),LN(Z808/Z807)))</f>
        <v/>
      </c>
      <c r="AM808" s="9">
        <f>IF(OR($S808="",$S807=""),"",IF($I$5="diff",(AA808-AA807),LN(AA808/AA807)))</f>
        <v/>
      </c>
      <c r="AN808" s="9">
        <f>IF(OR($S808="",$S807=""),"",IF($J$5="diff",(AB808-AB807),LN(AB808/AB807)))</f>
        <v/>
      </c>
      <c r="AO808" s="9">
        <f>IF(OR($S808="",$S807=""),"",IF($K$5="diff",(AC808-AC807),LN(AC808/AC807)))</f>
        <v/>
      </c>
      <c r="AR808" s="9">
        <f>IF($AF808="","",$AU$13+$AU$4*AG808+$AU$5*AH808+$AU$6*AI808+$AU$7*AJ808+$AU$8*AK808+$AU$9*AL808+$AU$10*AM808+$AU$11*AN808+$AU$12*AO808)</f>
        <v/>
      </c>
      <c r="AY808" s="10">
        <f>IF(AND((ROW()-7)&gt;=$Q$5,(ROW()-6)&lt;=$Q$3),INDEX(LINEST(OFFSET(AF808,1-$Q$5,0,$Q$5,1),OFFSET(AG808,1-$Q$5,0,$Q$5,9),TRUE,TRUE),1,10)*$Q$4,"")</f>
        <v/>
      </c>
      <c r="AZ808" s="9">
        <f>IF(AND((ROW()-7)&gt;=$Q$5,(ROW()-6)&lt;=$Q$3),INDEX(LINEST(OFFSET(AF808,1-$Q$5,0,$Q$5,1),OFFSET(AG808,1-$Q$5,0,$Q$5,9),TRUE,TRUE),1,9),"")</f>
        <v/>
      </c>
      <c r="BA808" s="9">
        <f>IF(AND((ROW()-7)&gt;=$Q$5,(ROW()-6)&lt;=$Q$3),INDEX(LINEST(OFFSET(AF808,1-$Q$5,0,$Q$5,1),OFFSET(AG808,1-$Q$5,0,$Q$5,9),TRUE,TRUE),1,8),"")</f>
        <v/>
      </c>
      <c r="BB808" s="9">
        <f>IF(AND((ROW()-7)&gt;=$Q$5,(ROW()-6)&lt;=$Q$3),INDEX(LINEST(OFFSET(AF808,1-$Q$5,0,$Q$5,1),OFFSET(AG808,1-$Q$5,0,$Q$5,9),TRUE,TRUE),1,7),"")</f>
        <v/>
      </c>
      <c r="BC808" s="9">
        <f>IF(AND((ROW()-7)&gt;=$Q$5,(ROW()-6)&lt;=$Q$3),INDEX(LINEST(OFFSET(AF808,1-$Q$5,0,$Q$5,1),OFFSET(AG808,1-$Q$5,0,$Q$5,9),TRUE,TRUE),1,6),"")</f>
        <v/>
      </c>
      <c r="BD808" s="9">
        <f>IF(AND((ROW()-7)&gt;=$Q$5,(ROW()-6)&lt;=$Q$3),INDEX(LINEST(OFFSET(AF808,1-$Q$5,0,$Q$5,1),OFFSET(AG808,1-$Q$5,0,$Q$5,9),TRUE,TRUE),1,5),"")</f>
        <v/>
      </c>
      <c r="BE808" s="9">
        <f>IF(AND((ROW()-7)&gt;=$Q$5,(ROW()-6)&lt;=$Q$3),INDEX(LINEST(OFFSET(AF808,1-$Q$5,0,$Q$5,1),OFFSET(AG808,1-$Q$5,0,$Q$5,9),TRUE,TRUE),1,4),"")</f>
        <v/>
      </c>
      <c r="BF808" s="9">
        <f>IF(AND((ROW()-7)&gt;=$Q$5,(ROW()-6)&lt;=$Q$3),INDEX(LINEST(OFFSET(AF808,1-$Q$5,0,$Q$5,1),OFFSET(AG808,1-$Q$5,0,$Q$5,9),TRUE,TRUE),1,3),"")</f>
        <v/>
      </c>
      <c r="BG808" s="9">
        <f>IF(AND((ROW()-7)&gt;=$Q$5,(ROW()-6)&lt;=$Q$3),INDEX(LINEST(OFFSET(AF808,1-$Q$5,0,$Q$5,1),OFFSET(AG808,1-$Q$5,0,$Q$5,9),TRUE,TRUE),1,2),"")</f>
        <v/>
      </c>
      <c r="BH808" s="9">
        <f>IF(AND((ROW()-7)&gt;=$Q$5,(ROW()-6)&lt;=$Q$3),INDEX(LINEST(OFFSET(AF808,1-$Q$5,0,$Q$5,1),OFFSET(AG808,1-$Q$5,0,$Q$5,9),TRUE,TRUE),1,1),"")</f>
        <v/>
      </c>
      <c r="BI808" s="10">
        <f>IF(AND((ROW()-7)&gt;=$Q$5,(ROW()-6)&lt;=$Q$3),INDEX(LINEST(OFFSET(AF808,1-$Q$5,0,$Q$5,1),OFFSET(AG808,1-$Q$5,0,$Q$5,9),TRUE,TRUE),3,1),"")</f>
        <v/>
      </c>
      <c r="BL808" s="9">
        <f>IF(AND((ROW()-6)&lt;=$Q$3,ISNUMBER(AY807)),AY807/$Q$4+AZ807*AG808+BA807*AH808+BB807*AI808+BC807*AJ808+BD807*AK808+BE807*AL808+BF807*AM808+BG807*AN808+BH807*AO808,"")</f>
        <v/>
      </c>
      <c r="BM808">
        <f>IF(ISNUMBER(BL808),AVERAGE(OFFSET(AF807,1-$Q$5,0,$Q$5,1)),"")</f>
        <v/>
      </c>
      <c r="BN808">
        <f>IF(ISNUMBER(BL808),(AF808-BL808)^2,"")</f>
        <v/>
      </c>
      <c r="BO808">
        <f>IF(ISNUMBER(BL808),AF808^2,"")</f>
        <v/>
      </c>
      <c r="BP808">
        <f>IF(ISNUMBER(BL808),(AF808-BM808)^2,"")</f>
        <v/>
      </c>
    </row>
    <row r="809">
      <c r="O809">
        <f>IF($R809="","",IF($Q$1="Weekly",INT(($R809-2)/7),IF($Q$1="Quarterly",YEAR($R809)*4+ROUNDUP(MONTH($R809)/3),YEAR($R809)*12+MONTH($R809))))</f>
        <v/>
      </c>
      <c r="P809">
        <f>IF($R809="","",IF($R810="",1,IF($O809&lt;&gt;$O810,1,0)))</f>
        <v/>
      </c>
      <c r="Q809">
        <f>IF($P809=1,SUM($P$7:$P809),"")</f>
        <v/>
      </c>
      <c r="R809">
        <f>IF($A809="","",IF(ISNUMBER($A809),$A809,IFERROR(DATEVALUE($A809),NA())))</f>
        <v/>
      </c>
      <c r="S809" s="7">
        <f>IFERROR(INDEX($R$7:$R$60000,MATCH(ROW()-6,$Q$7:$Q$60000,0)),"")</f>
        <v/>
      </c>
      <c r="T809">
        <f>IFERROR(INDEX($B$7:$B$60000,MATCH(ROW()-6,$Q$7:$Q$60000,0))*1,"")</f>
        <v/>
      </c>
      <c r="U809">
        <f>IFERROR(INDEX($C$7:$C$60000,MATCH(ROW()-6,$Q$7:$Q$60000,0))*1,"")</f>
        <v/>
      </c>
      <c r="V809">
        <f>IFERROR(INDEX($D$7:$D$60000,MATCH(ROW()-6,$Q$7:$Q$60000,0))*1,"")</f>
        <v/>
      </c>
      <c r="W809">
        <f>IFERROR(INDEX($E$7:$E$60000,MATCH(ROW()-6,$Q$7:$Q$60000,0))*1,"")</f>
        <v/>
      </c>
      <c r="X809">
        <f>IFERROR(INDEX($F$7:$F$60000,MATCH(ROW()-6,$Q$7:$Q$60000,0))*1,"")</f>
        <v/>
      </c>
      <c r="Y809">
        <f>IFERROR(INDEX($G$7:$G$60000,MATCH(ROW()-6,$Q$7:$Q$60000,0))*1,"")</f>
        <v/>
      </c>
      <c r="Z809">
        <f>IFERROR(INDEX($H$7:$H$60000,MATCH(ROW()-6,$Q$7:$Q$60000,0))*1,"")</f>
        <v/>
      </c>
      <c r="AA809">
        <f>IFERROR(INDEX($I$7:$I$60000,MATCH(ROW()-6,$Q$7:$Q$60000,0))*1,"")</f>
        <v/>
      </c>
      <c r="AB809">
        <f>IFERROR(INDEX($J$7:$J$60000,MATCH(ROW()-6,$Q$7:$Q$60000,0))*1,"")</f>
        <v/>
      </c>
      <c r="AC809">
        <f>IFERROR(INDEX($K$7:$K$60000,MATCH(ROW()-6,$Q$7:$Q$60000,0))*1,"")</f>
        <v/>
      </c>
      <c r="AF809" s="9">
        <f>IF(OR($S809="",$S808=""),"",IF($B$5="diff",($T809-$T808),LN($T809/$T808)))</f>
        <v/>
      </c>
      <c r="AG809" s="9">
        <f>IF(OR($S809="",$S808=""),"",IF($C$5="diff",(U809-U808),LN(U809/U808)))</f>
        <v/>
      </c>
      <c r="AH809" s="9">
        <f>IF(OR($S809="",$S808=""),"",IF($D$5="diff",(V809-V808),LN(V809/V808)))</f>
        <v/>
      </c>
      <c r="AI809" s="9">
        <f>IF(OR($S809="",$S808=""),"",IF($E$5="diff",(W809-W808),LN(W809/W808)))</f>
        <v/>
      </c>
      <c r="AJ809" s="9">
        <f>IF(OR($S809="",$S808=""),"",IF($F$5="diff",(X809-X808),LN(X809/X808)))</f>
        <v/>
      </c>
      <c r="AK809" s="9">
        <f>IF(OR($S809="",$S808=""),"",IF($G$5="diff",(Y809-Y808),LN(Y809/Y808)))</f>
        <v/>
      </c>
      <c r="AL809" s="9">
        <f>IF(OR($S809="",$S808=""),"",IF($H$5="diff",(Z809-Z808),LN(Z809/Z808)))</f>
        <v/>
      </c>
      <c r="AM809" s="9">
        <f>IF(OR($S809="",$S808=""),"",IF($I$5="diff",(AA809-AA808),LN(AA809/AA808)))</f>
        <v/>
      </c>
      <c r="AN809" s="9">
        <f>IF(OR($S809="",$S808=""),"",IF($J$5="diff",(AB809-AB808),LN(AB809/AB808)))</f>
        <v/>
      </c>
      <c r="AO809" s="9">
        <f>IF(OR($S809="",$S808=""),"",IF($K$5="diff",(AC809-AC808),LN(AC809/AC808)))</f>
        <v/>
      </c>
      <c r="AR809" s="9">
        <f>IF($AF809="","",$AU$13+$AU$4*AG809+$AU$5*AH809+$AU$6*AI809+$AU$7*AJ809+$AU$8*AK809+$AU$9*AL809+$AU$10*AM809+$AU$11*AN809+$AU$12*AO809)</f>
        <v/>
      </c>
      <c r="AY809" s="10">
        <f>IF(AND((ROW()-7)&gt;=$Q$5,(ROW()-6)&lt;=$Q$3),INDEX(LINEST(OFFSET(AF809,1-$Q$5,0,$Q$5,1),OFFSET(AG809,1-$Q$5,0,$Q$5,9),TRUE,TRUE),1,10)*$Q$4,"")</f>
        <v/>
      </c>
      <c r="AZ809" s="9">
        <f>IF(AND((ROW()-7)&gt;=$Q$5,(ROW()-6)&lt;=$Q$3),INDEX(LINEST(OFFSET(AF809,1-$Q$5,0,$Q$5,1),OFFSET(AG809,1-$Q$5,0,$Q$5,9),TRUE,TRUE),1,9),"")</f>
        <v/>
      </c>
      <c r="BA809" s="9">
        <f>IF(AND((ROW()-7)&gt;=$Q$5,(ROW()-6)&lt;=$Q$3),INDEX(LINEST(OFFSET(AF809,1-$Q$5,0,$Q$5,1),OFFSET(AG809,1-$Q$5,0,$Q$5,9),TRUE,TRUE),1,8),"")</f>
        <v/>
      </c>
      <c r="BB809" s="9">
        <f>IF(AND((ROW()-7)&gt;=$Q$5,(ROW()-6)&lt;=$Q$3),INDEX(LINEST(OFFSET(AF809,1-$Q$5,0,$Q$5,1),OFFSET(AG809,1-$Q$5,0,$Q$5,9),TRUE,TRUE),1,7),"")</f>
        <v/>
      </c>
      <c r="BC809" s="9">
        <f>IF(AND((ROW()-7)&gt;=$Q$5,(ROW()-6)&lt;=$Q$3),INDEX(LINEST(OFFSET(AF809,1-$Q$5,0,$Q$5,1),OFFSET(AG809,1-$Q$5,0,$Q$5,9),TRUE,TRUE),1,6),"")</f>
        <v/>
      </c>
      <c r="BD809" s="9">
        <f>IF(AND((ROW()-7)&gt;=$Q$5,(ROW()-6)&lt;=$Q$3),INDEX(LINEST(OFFSET(AF809,1-$Q$5,0,$Q$5,1),OFFSET(AG809,1-$Q$5,0,$Q$5,9),TRUE,TRUE),1,5),"")</f>
        <v/>
      </c>
      <c r="BE809" s="9">
        <f>IF(AND((ROW()-7)&gt;=$Q$5,(ROW()-6)&lt;=$Q$3),INDEX(LINEST(OFFSET(AF809,1-$Q$5,0,$Q$5,1),OFFSET(AG809,1-$Q$5,0,$Q$5,9),TRUE,TRUE),1,4),"")</f>
        <v/>
      </c>
      <c r="BF809" s="9">
        <f>IF(AND((ROW()-7)&gt;=$Q$5,(ROW()-6)&lt;=$Q$3),INDEX(LINEST(OFFSET(AF809,1-$Q$5,0,$Q$5,1),OFFSET(AG809,1-$Q$5,0,$Q$5,9),TRUE,TRUE),1,3),"")</f>
        <v/>
      </c>
      <c r="BG809" s="9">
        <f>IF(AND((ROW()-7)&gt;=$Q$5,(ROW()-6)&lt;=$Q$3),INDEX(LINEST(OFFSET(AF809,1-$Q$5,0,$Q$5,1),OFFSET(AG809,1-$Q$5,0,$Q$5,9),TRUE,TRUE),1,2),"")</f>
        <v/>
      </c>
      <c r="BH809" s="9">
        <f>IF(AND((ROW()-7)&gt;=$Q$5,(ROW()-6)&lt;=$Q$3),INDEX(LINEST(OFFSET(AF809,1-$Q$5,0,$Q$5,1),OFFSET(AG809,1-$Q$5,0,$Q$5,9),TRUE,TRUE),1,1),"")</f>
        <v/>
      </c>
      <c r="BI809" s="10">
        <f>IF(AND((ROW()-7)&gt;=$Q$5,(ROW()-6)&lt;=$Q$3),INDEX(LINEST(OFFSET(AF809,1-$Q$5,0,$Q$5,1),OFFSET(AG809,1-$Q$5,0,$Q$5,9),TRUE,TRUE),3,1),"")</f>
        <v/>
      </c>
      <c r="BL809" s="9">
        <f>IF(AND((ROW()-6)&lt;=$Q$3,ISNUMBER(AY808)),AY808/$Q$4+AZ808*AG809+BA808*AH809+BB808*AI809+BC808*AJ809+BD808*AK809+BE808*AL809+BF808*AM809+BG808*AN809+BH808*AO809,"")</f>
        <v/>
      </c>
      <c r="BM809">
        <f>IF(ISNUMBER(BL809),AVERAGE(OFFSET(AF808,1-$Q$5,0,$Q$5,1)),"")</f>
        <v/>
      </c>
      <c r="BN809">
        <f>IF(ISNUMBER(BL809),(AF809-BL809)^2,"")</f>
        <v/>
      </c>
      <c r="BO809">
        <f>IF(ISNUMBER(BL809),AF809^2,"")</f>
        <v/>
      </c>
      <c r="BP809">
        <f>IF(ISNUMBER(BL809),(AF809-BM809)^2,"")</f>
        <v/>
      </c>
    </row>
    <row r="810">
      <c r="O810">
        <f>IF($R810="","",IF($Q$1="Weekly",INT(($R810-2)/7),IF($Q$1="Quarterly",YEAR($R810)*4+ROUNDUP(MONTH($R810)/3),YEAR($R810)*12+MONTH($R810))))</f>
        <v/>
      </c>
      <c r="P810">
        <f>IF($R810="","",IF($R811="",1,IF($O810&lt;&gt;$O811,1,0)))</f>
        <v/>
      </c>
      <c r="Q810">
        <f>IF($P810=1,SUM($P$7:$P810),"")</f>
        <v/>
      </c>
      <c r="R810">
        <f>IF($A810="","",IF(ISNUMBER($A810),$A810,IFERROR(DATEVALUE($A810),NA())))</f>
        <v/>
      </c>
      <c r="S810" s="7">
        <f>IFERROR(INDEX($R$7:$R$60000,MATCH(ROW()-6,$Q$7:$Q$60000,0)),"")</f>
        <v/>
      </c>
      <c r="T810">
        <f>IFERROR(INDEX($B$7:$B$60000,MATCH(ROW()-6,$Q$7:$Q$60000,0))*1,"")</f>
        <v/>
      </c>
      <c r="U810">
        <f>IFERROR(INDEX($C$7:$C$60000,MATCH(ROW()-6,$Q$7:$Q$60000,0))*1,"")</f>
        <v/>
      </c>
      <c r="V810">
        <f>IFERROR(INDEX($D$7:$D$60000,MATCH(ROW()-6,$Q$7:$Q$60000,0))*1,"")</f>
        <v/>
      </c>
      <c r="W810">
        <f>IFERROR(INDEX($E$7:$E$60000,MATCH(ROW()-6,$Q$7:$Q$60000,0))*1,"")</f>
        <v/>
      </c>
      <c r="X810">
        <f>IFERROR(INDEX($F$7:$F$60000,MATCH(ROW()-6,$Q$7:$Q$60000,0))*1,"")</f>
        <v/>
      </c>
      <c r="Y810">
        <f>IFERROR(INDEX($G$7:$G$60000,MATCH(ROW()-6,$Q$7:$Q$60000,0))*1,"")</f>
        <v/>
      </c>
      <c r="Z810">
        <f>IFERROR(INDEX($H$7:$H$60000,MATCH(ROW()-6,$Q$7:$Q$60000,0))*1,"")</f>
        <v/>
      </c>
      <c r="AA810">
        <f>IFERROR(INDEX($I$7:$I$60000,MATCH(ROW()-6,$Q$7:$Q$60000,0))*1,"")</f>
        <v/>
      </c>
      <c r="AB810">
        <f>IFERROR(INDEX($J$7:$J$60000,MATCH(ROW()-6,$Q$7:$Q$60000,0))*1,"")</f>
        <v/>
      </c>
      <c r="AC810">
        <f>IFERROR(INDEX($K$7:$K$60000,MATCH(ROW()-6,$Q$7:$Q$60000,0))*1,"")</f>
        <v/>
      </c>
      <c r="AF810" s="9">
        <f>IF(OR($S810="",$S809=""),"",IF($B$5="diff",($T810-$T809),LN($T810/$T809)))</f>
        <v/>
      </c>
      <c r="AG810" s="9">
        <f>IF(OR($S810="",$S809=""),"",IF($C$5="diff",(U810-U809),LN(U810/U809)))</f>
        <v/>
      </c>
      <c r="AH810" s="9">
        <f>IF(OR($S810="",$S809=""),"",IF($D$5="diff",(V810-V809),LN(V810/V809)))</f>
        <v/>
      </c>
      <c r="AI810" s="9">
        <f>IF(OR($S810="",$S809=""),"",IF($E$5="diff",(W810-W809),LN(W810/W809)))</f>
        <v/>
      </c>
      <c r="AJ810" s="9">
        <f>IF(OR($S810="",$S809=""),"",IF($F$5="diff",(X810-X809),LN(X810/X809)))</f>
        <v/>
      </c>
      <c r="AK810" s="9">
        <f>IF(OR($S810="",$S809=""),"",IF($G$5="diff",(Y810-Y809),LN(Y810/Y809)))</f>
        <v/>
      </c>
      <c r="AL810" s="9">
        <f>IF(OR($S810="",$S809=""),"",IF($H$5="diff",(Z810-Z809),LN(Z810/Z809)))</f>
        <v/>
      </c>
      <c r="AM810" s="9">
        <f>IF(OR($S810="",$S809=""),"",IF($I$5="diff",(AA810-AA809),LN(AA810/AA809)))</f>
        <v/>
      </c>
      <c r="AN810" s="9">
        <f>IF(OR($S810="",$S809=""),"",IF($J$5="diff",(AB810-AB809),LN(AB810/AB809)))</f>
        <v/>
      </c>
      <c r="AO810" s="9">
        <f>IF(OR($S810="",$S809=""),"",IF($K$5="diff",(AC810-AC809),LN(AC810/AC809)))</f>
        <v/>
      </c>
      <c r="AR810" s="9">
        <f>IF($AF810="","",$AU$13+$AU$4*AG810+$AU$5*AH810+$AU$6*AI810+$AU$7*AJ810+$AU$8*AK810+$AU$9*AL810+$AU$10*AM810+$AU$11*AN810+$AU$12*AO810)</f>
        <v/>
      </c>
      <c r="AY810" s="10">
        <f>IF(AND((ROW()-7)&gt;=$Q$5,(ROW()-6)&lt;=$Q$3),INDEX(LINEST(OFFSET(AF810,1-$Q$5,0,$Q$5,1),OFFSET(AG810,1-$Q$5,0,$Q$5,9),TRUE,TRUE),1,10)*$Q$4,"")</f>
        <v/>
      </c>
      <c r="AZ810" s="9">
        <f>IF(AND((ROW()-7)&gt;=$Q$5,(ROW()-6)&lt;=$Q$3),INDEX(LINEST(OFFSET(AF810,1-$Q$5,0,$Q$5,1),OFFSET(AG810,1-$Q$5,0,$Q$5,9),TRUE,TRUE),1,9),"")</f>
        <v/>
      </c>
      <c r="BA810" s="9">
        <f>IF(AND((ROW()-7)&gt;=$Q$5,(ROW()-6)&lt;=$Q$3),INDEX(LINEST(OFFSET(AF810,1-$Q$5,0,$Q$5,1),OFFSET(AG810,1-$Q$5,0,$Q$5,9),TRUE,TRUE),1,8),"")</f>
        <v/>
      </c>
      <c r="BB810" s="9">
        <f>IF(AND((ROW()-7)&gt;=$Q$5,(ROW()-6)&lt;=$Q$3),INDEX(LINEST(OFFSET(AF810,1-$Q$5,0,$Q$5,1),OFFSET(AG810,1-$Q$5,0,$Q$5,9),TRUE,TRUE),1,7),"")</f>
        <v/>
      </c>
      <c r="BC810" s="9">
        <f>IF(AND((ROW()-7)&gt;=$Q$5,(ROW()-6)&lt;=$Q$3),INDEX(LINEST(OFFSET(AF810,1-$Q$5,0,$Q$5,1),OFFSET(AG810,1-$Q$5,0,$Q$5,9),TRUE,TRUE),1,6),"")</f>
        <v/>
      </c>
      <c r="BD810" s="9">
        <f>IF(AND((ROW()-7)&gt;=$Q$5,(ROW()-6)&lt;=$Q$3),INDEX(LINEST(OFFSET(AF810,1-$Q$5,0,$Q$5,1),OFFSET(AG810,1-$Q$5,0,$Q$5,9),TRUE,TRUE),1,5),"")</f>
        <v/>
      </c>
      <c r="BE810" s="9">
        <f>IF(AND((ROW()-7)&gt;=$Q$5,(ROW()-6)&lt;=$Q$3),INDEX(LINEST(OFFSET(AF810,1-$Q$5,0,$Q$5,1),OFFSET(AG810,1-$Q$5,0,$Q$5,9),TRUE,TRUE),1,4),"")</f>
        <v/>
      </c>
      <c r="BF810" s="9">
        <f>IF(AND((ROW()-7)&gt;=$Q$5,(ROW()-6)&lt;=$Q$3),INDEX(LINEST(OFFSET(AF810,1-$Q$5,0,$Q$5,1),OFFSET(AG810,1-$Q$5,0,$Q$5,9),TRUE,TRUE),1,3),"")</f>
        <v/>
      </c>
      <c r="BG810" s="9">
        <f>IF(AND((ROW()-7)&gt;=$Q$5,(ROW()-6)&lt;=$Q$3),INDEX(LINEST(OFFSET(AF810,1-$Q$5,0,$Q$5,1),OFFSET(AG810,1-$Q$5,0,$Q$5,9),TRUE,TRUE),1,2),"")</f>
        <v/>
      </c>
      <c r="BH810" s="9">
        <f>IF(AND((ROW()-7)&gt;=$Q$5,(ROW()-6)&lt;=$Q$3),INDEX(LINEST(OFFSET(AF810,1-$Q$5,0,$Q$5,1),OFFSET(AG810,1-$Q$5,0,$Q$5,9),TRUE,TRUE),1,1),"")</f>
        <v/>
      </c>
      <c r="BI810" s="10">
        <f>IF(AND((ROW()-7)&gt;=$Q$5,(ROW()-6)&lt;=$Q$3),INDEX(LINEST(OFFSET(AF810,1-$Q$5,0,$Q$5,1),OFFSET(AG810,1-$Q$5,0,$Q$5,9),TRUE,TRUE),3,1),"")</f>
        <v/>
      </c>
      <c r="BL810" s="9">
        <f>IF(AND((ROW()-6)&lt;=$Q$3,ISNUMBER(AY809)),AY809/$Q$4+AZ809*AG810+BA809*AH810+BB809*AI810+BC809*AJ810+BD809*AK810+BE809*AL810+BF809*AM810+BG809*AN810+BH809*AO810,"")</f>
        <v/>
      </c>
      <c r="BM810">
        <f>IF(ISNUMBER(BL810),AVERAGE(OFFSET(AF809,1-$Q$5,0,$Q$5,1)),"")</f>
        <v/>
      </c>
      <c r="BN810">
        <f>IF(ISNUMBER(BL810),(AF810-BL810)^2,"")</f>
        <v/>
      </c>
      <c r="BO810">
        <f>IF(ISNUMBER(BL810),AF810^2,"")</f>
        <v/>
      </c>
      <c r="BP810">
        <f>IF(ISNUMBER(BL810),(AF810-BM810)^2,"")</f>
        <v/>
      </c>
    </row>
    <row r="811">
      <c r="O811">
        <f>IF($R811="","",IF($Q$1="Weekly",INT(($R811-2)/7),IF($Q$1="Quarterly",YEAR($R811)*4+ROUNDUP(MONTH($R811)/3),YEAR($R811)*12+MONTH($R811))))</f>
        <v/>
      </c>
      <c r="P811">
        <f>IF($R811="","",IF($R812="",1,IF($O811&lt;&gt;$O812,1,0)))</f>
        <v/>
      </c>
      <c r="Q811">
        <f>IF($P811=1,SUM($P$7:$P811),"")</f>
        <v/>
      </c>
      <c r="R811">
        <f>IF($A811="","",IF(ISNUMBER($A811),$A811,IFERROR(DATEVALUE($A811),NA())))</f>
        <v/>
      </c>
      <c r="S811" s="7">
        <f>IFERROR(INDEX($R$7:$R$60000,MATCH(ROW()-6,$Q$7:$Q$60000,0)),"")</f>
        <v/>
      </c>
      <c r="T811">
        <f>IFERROR(INDEX($B$7:$B$60000,MATCH(ROW()-6,$Q$7:$Q$60000,0))*1,"")</f>
        <v/>
      </c>
      <c r="U811">
        <f>IFERROR(INDEX($C$7:$C$60000,MATCH(ROW()-6,$Q$7:$Q$60000,0))*1,"")</f>
        <v/>
      </c>
      <c r="V811">
        <f>IFERROR(INDEX($D$7:$D$60000,MATCH(ROW()-6,$Q$7:$Q$60000,0))*1,"")</f>
        <v/>
      </c>
      <c r="W811">
        <f>IFERROR(INDEX($E$7:$E$60000,MATCH(ROW()-6,$Q$7:$Q$60000,0))*1,"")</f>
        <v/>
      </c>
      <c r="X811">
        <f>IFERROR(INDEX($F$7:$F$60000,MATCH(ROW()-6,$Q$7:$Q$60000,0))*1,"")</f>
        <v/>
      </c>
      <c r="Y811">
        <f>IFERROR(INDEX($G$7:$G$60000,MATCH(ROW()-6,$Q$7:$Q$60000,0))*1,"")</f>
        <v/>
      </c>
      <c r="Z811">
        <f>IFERROR(INDEX($H$7:$H$60000,MATCH(ROW()-6,$Q$7:$Q$60000,0))*1,"")</f>
        <v/>
      </c>
      <c r="AA811">
        <f>IFERROR(INDEX($I$7:$I$60000,MATCH(ROW()-6,$Q$7:$Q$60000,0))*1,"")</f>
        <v/>
      </c>
      <c r="AB811">
        <f>IFERROR(INDEX($J$7:$J$60000,MATCH(ROW()-6,$Q$7:$Q$60000,0))*1,"")</f>
        <v/>
      </c>
      <c r="AC811">
        <f>IFERROR(INDEX($K$7:$K$60000,MATCH(ROW()-6,$Q$7:$Q$60000,0))*1,"")</f>
        <v/>
      </c>
      <c r="AF811" s="9">
        <f>IF(OR($S811="",$S810=""),"",IF($B$5="diff",($T811-$T810),LN($T811/$T810)))</f>
        <v/>
      </c>
      <c r="AG811" s="9">
        <f>IF(OR($S811="",$S810=""),"",IF($C$5="diff",(U811-U810),LN(U811/U810)))</f>
        <v/>
      </c>
      <c r="AH811" s="9">
        <f>IF(OR($S811="",$S810=""),"",IF($D$5="diff",(V811-V810),LN(V811/V810)))</f>
        <v/>
      </c>
      <c r="AI811" s="9">
        <f>IF(OR($S811="",$S810=""),"",IF($E$5="diff",(W811-W810),LN(W811/W810)))</f>
        <v/>
      </c>
      <c r="AJ811" s="9">
        <f>IF(OR($S811="",$S810=""),"",IF($F$5="diff",(X811-X810),LN(X811/X810)))</f>
        <v/>
      </c>
      <c r="AK811" s="9">
        <f>IF(OR($S811="",$S810=""),"",IF($G$5="diff",(Y811-Y810),LN(Y811/Y810)))</f>
        <v/>
      </c>
      <c r="AL811" s="9">
        <f>IF(OR($S811="",$S810=""),"",IF($H$5="diff",(Z811-Z810),LN(Z811/Z810)))</f>
        <v/>
      </c>
      <c r="AM811" s="9">
        <f>IF(OR($S811="",$S810=""),"",IF($I$5="diff",(AA811-AA810),LN(AA811/AA810)))</f>
        <v/>
      </c>
      <c r="AN811" s="9">
        <f>IF(OR($S811="",$S810=""),"",IF($J$5="diff",(AB811-AB810),LN(AB811/AB810)))</f>
        <v/>
      </c>
      <c r="AO811" s="9">
        <f>IF(OR($S811="",$S810=""),"",IF($K$5="diff",(AC811-AC810),LN(AC811/AC810)))</f>
        <v/>
      </c>
      <c r="AR811" s="9">
        <f>IF($AF811="","",$AU$13+$AU$4*AG811+$AU$5*AH811+$AU$6*AI811+$AU$7*AJ811+$AU$8*AK811+$AU$9*AL811+$AU$10*AM811+$AU$11*AN811+$AU$12*AO811)</f>
        <v/>
      </c>
      <c r="AY811" s="10">
        <f>IF(AND((ROW()-7)&gt;=$Q$5,(ROW()-6)&lt;=$Q$3),INDEX(LINEST(OFFSET(AF811,1-$Q$5,0,$Q$5,1),OFFSET(AG811,1-$Q$5,0,$Q$5,9),TRUE,TRUE),1,10)*$Q$4,"")</f>
        <v/>
      </c>
      <c r="AZ811" s="9">
        <f>IF(AND((ROW()-7)&gt;=$Q$5,(ROW()-6)&lt;=$Q$3),INDEX(LINEST(OFFSET(AF811,1-$Q$5,0,$Q$5,1),OFFSET(AG811,1-$Q$5,0,$Q$5,9),TRUE,TRUE),1,9),"")</f>
        <v/>
      </c>
      <c r="BA811" s="9">
        <f>IF(AND((ROW()-7)&gt;=$Q$5,(ROW()-6)&lt;=$Q$3),INDEX(LINEST(OFFSET(AF811,1-$Q$5,0,$Q$5,1),OFFSET(AG811,1-$Q$5,0,$Q$5,9),TRUE,TRUE),1,8),"")</f>
        <v/>
      </c>
      <c r="BB811" s="9">
        <f>IF(AND((ROW()-7)&gt;=$Q$5,(ROW()-6)&lt;=$Q$3),INDEX(LINEST(OFFSET(AF811,1-$Q$5,0,$Q$5,1),OFFSET(AG811,1-$Q$5,0,$Q$5,9),TRUE,TRUE),1,7),"")</f>
        <v/>
      </c>
      <c r="BC811" s="9">
        <f>IF(AND((ROW()-7)&gt;=$Q$5,(ROW()-6)&lt;=$Q$3),INDEX(LINEST(OFFSET(AF811,1-$Q$5,0,$Q$5,1),OFFSET(AG811,1-$Q$5,0,$Q$5,9),TRUE,TRUE),1,6),"")</f>
        <v/>
      </c>
      <c r="BD811" s="9">
        <f>IF(AND((ROW()-7)&gt;=$Q$5,(ROW()-6)&lt;=$Q$3),INDEX(LINEST(OFFSET(AF811,1-$Q$5,0,$Q$5,1),OFFSET(AG811,1-$Q$5,0,$Q$5,9),TRUE,TRUE),1,5),"")</f>
        <v/>
      </c>
      <c r="BE811" s="9">
        <f>IF(AND((ROW()-7)&gt;=$Q$5,(ROW()-6)&lt;=$Q$3),INDEX(LINEST(OFFSET(AF811,1-$Q$5,0,$Q$5,1),OFFSET(AG811,1-$Q$5,0,$Q$5,9),TRUE,TRUE),1,4),"")</f>
        <v/>
      </c>
      <c r="BF811" s="9">
        <f>IF(AND((ROW()-7)&gt;=$Q$5,(ROW()-6)&lt;=$Q$3),INDEX(LINEST(OFFSET(AF811,1-$Q$5,0,$Q$5,1),OFFSET(AG811,1-$Q$5,0,$Q$5,9),TRUE,TRUE),1,3),"")</f>
        <v/>
      </c>
      <c r="BG811" s="9">
        <f>IF(AND((ROW()-7)&gt;=$Q$5,(ROW()-6)&lt;=$Q$3),INDEX(LINEST(OFFSET(AF811,1-$Q$5,0,$Q$5,1),OFFSET(AG811,1-$Q$5,0,$Q$5,9),TRUE,TRUE),1,2),"")</f>
        <v/>
      </c>
      <c r="BH811" s="9">
        <f>IF(AND((ROW()-7)&gt;=$Q$5,(ROW()-6)&lt;=$Q$3),INDEX(LINEST(OFFSET(AF811,1-$Q$5,0,$Q$5,1),OFFSET(AG811,1-$Q$5,0,$Q$5,9),TRUE,TRUE),1,1),"")</f>
        <v/>
      </c>
      <c r="BI811" s="10">
        <f>IF(AND((ROW()-7)&gt;=$Q$5,(ROW()-6)&lt;=$Q$3),INDEX(LINEST(OFFSET(AF811,1-$Q$5,0,$Q$5,1),OFFSET(AG811,1-$Q$5,0,$Q$5,9),TRUE,TRUE),3,1),"")</f>
        <v/>
      </c>
      <c r="BL811" s="9">
        <f>IF(AND((ROW()-6)&lt;=$Q$3,ISNUMBER(AY810)),AY810/$Q$4+AZ810*AG811+BA810*AH811+BB810*AI811+BC810*AJ811+BD810*AK811+BE810*AL811+BF810*AM811+BG810*AN811+BH810*AO811,"")</f>
        <v/>
      </c>
      <c r="BM811">
        <f>IF(ISNUMBER(BL811),AVERAGE(OFFSET(AF810,1-$Q$5,0,$Q$5,1)),"")</f>
        <v/>
      </c>
      <c r="BN811">
        <f>IF(ISNUMBER(BL811),(AF811-BL811)^2,"")</f>
        <v/>
      </c>
      <c r="BO811">
        <f>IF(ISNUMBER(BL811),AF811^2,"")</f>
        <v/>
      </c>
      <c r="BP811">
        <f>IF(ISNUMBER(BL811),(AF811-BM811)^2,"")</f>
        <v/>
      </c>
    </row>
    <row r="812">
      <c r="O812">
        <f>IF($R812="","",IF($Q$1="Weekly",INT(($R812-2)/7),IF($Q$1="Quarterly",YEAR($R812)*4+ROUNDUP(MONTH($R812)/3),YEAR($R812)*12+MONTH($R812))))</f>
        <v/>
      </c>
      <c r="P812">
        <f>IF($R812="","",IF($R813="",1,IF($O812&lt;&gt;$O813,1,0)))</f>
        <v/>
      </c>
      <c r="Q812">
        <f>IF($P812=1,SUM($P$7:$P812),"")</f>
        <v/>
      </c>
      <c r="R812">
        <f>IF($A812="","",IF(ISNUMBER($A812),$A812,IFERROR(DATEVALUE($A812),NA())))</f>
        <v/>
      </c>
      <c r="S812" s="7">
        <f>IFERROR(INDEX($R$7:$R$60000,MATCH(ROW()-6,$Q$7:$Q$60000,0)),"")</f>
        <v/>
      </c>
      <c r="T812">
        <f>IFERROR(INDEX($B$7:$B$60000,MATCH(ROW()-6,$Q$7:$Q$60000,0))*1,"")</f>
        <v/>
      </c>
      <c r="U812">
        <f>IFERROR(INDEX($C$7:$C$60000,MATCH(ROW()-6,$Q$7:$Q$60000,0))*1,"")</f>
        <v/>
      </c>
      <c r="V812">
        <f>IFERROR(INDEX($D$7:$D$60000,MATCH(ROW()-6,$Q$7:$Q$60000,0))*1,"")</f>
        <v/>
      </c>
      <c r="W812">
        <f>IFERROR(INDEX($E$7:$E$60000,MATCH(ROW()-6,$Q$7:$Q$60000,0))*1,"")</f>
        <v/>
      </c>
      <c r="X812">
        <f>IFERROR(INDEX($F$7:$F$60000,MATCH(ROW()-6,$Q$7:$Q$60000,0))*1,"")</f>
        <v/>
      </c>
      <c r="Y812">
        <f>IFERROR(INDEX($G$7:$G$60000,MATCH(ROW()-6,$Q$7:$Q$60000,0))*1,"")</f>
        <v/>
      </c>
      <c r="Z812">
        <f>IFERROR(INDEX($H$7:$H$60000,MATCH(ROW()-6,$Q$7:$Q$60000,0))*1,"")</f>
        <v/>
      </c>
      <c r="AA812">
        <f>IFERROR(INDEX($I$7:$I$60000,MATCH(ROW()-6,$Q$7:$Q$60000,0))*1,"")</f>
        <v/>
      </c>
      <c r="AB812">
        <f>IFERROR(INDEX($J$7:$J$60000,MATCH(ROW()-6,$Q$7:$Q$60000,0))*1,"")</f>
        <v/>
      </c>
      <c r="AC812">
        <f>IFERROR(INDEX($K$7:$K$60000,MATCH(ROW()-6,$Q$7:$Q$60000,0))*1,"")</f>
        <v/>
      </c>
      <c r="AF812" s="9">
        <f>IF(OR($S812="",$S811=""),"",IF($B$5="diff",($T812-$T811),LN($T812/$T811)))</f>
        <v/>
      </c>
      <c r="AG812" s="9">
        <f>IF(OR($S812="",$S811=""),"",IF($C$5="diff",(U812-U811),LN(U812/U811)))</f>
        <v/>
      </c>
      <c r="AH812" s="9">
        <f>IF(OR($S812="",$S811=""),"",IF($D$5="diff",(V812-V811),LN(V812/V811)))</f>
        <v/>
      </c>
      <c r="AI812" s="9">
        <f>IF(OR($S812="",$S811=""),"",IF($E$5="diff",(W812-W811),LN(W812/W811)))</f>
        <v/>
      </c>
      <c r="AJ812" s="9">
        <f>IF(OR($S812="",$S811=""),"",IF($F$5="diff",(X812-X811),LN(X812/X811)))</f>
        <v/>
      </c>
      <c r="AK812" s="9">
        <f>IF(OR($S812="",$S811=""),"",IF($G$5="diff",(Y812-Y811),LN(Y812/Y811)))</f>
        <v/>
      </c>
      <c r="AL812" s="9">
        <f>IF(OR($S812="",$S811=""),"",IF($H$5="diff",(Z812-Z811),LN(Z812/Z811)))</f>
        <v/>
      </c>
      <c r="AM812" s="9">
        <f>IF(OR($S812="",$S811=""),"",IF($I$5="diff",(AA812-AA811),LN(AA812/AA811)))</f>
        <v/>
      </c>
      <c r="AN812" s="9">
        <f>IF(OR($S812="",$S811=""),"",IF($J$5="diff",(AB812-AB811),LN(AB812/AB811)))</f>
        <v/>
      </c>
      <c r="AO812" s="9">
        <f>IF(OR($S812="",$S811=""),"",IF($K$5="diff",(AC812-AC811),LN(AC812/AC811)))</f>
        <v/>
      </c>
      <c r="AR812" s="9">
        <f>IF($AF812="","",$AU$13+$AU$4*AG812+$AU$5*AH812+$AU$6*AI812+$AU$7*AJ812+$AU$8*AK812+$AU$9*AL812+$AU$10*AM812+$AU$11*AN812+$AU$12*AO812)</f>
        <v/>
      </c>
      <c r="AY812" s="10">
        <f>IF(AND((ROW()-7)&gt;=$Q$5,(ROW()-6)&lt;=$Q$3),INDEX(LINEST(OFFSET(AF812,1-$Q$5,0,$Q$5,1),OFFSET(AG812,1-$Q$5,0,$Q$5,9),TRUE,TRUE),1,10)*$Q$4,"")</f>
        <v/>
      </c>
      <c r="AZ812" s="9">
        <f>IF(AND((ROW()-7)&gt;=$Q$5,(ROW()-6)&lt;=$Q$3),INDEX(LINEST(OFFSET(AF812,1-$Q$5,0,$Q$5,1),OFFSET(AG812,1-$Q$5,0,$Q$5,9),TRUE,TRUE),1,9),"")</f>
        <v/>
      </c>
      <c r="BA812" s="9">
        <f>IF(AND((ROW()-7)&gt;=$Q$5,(ROW()-6)&lt;=$Q$3),INDEX(LINEST(OFFSET(AF812,1-$Q$5,0,$Q$5,1),OFFSET(AG812,1-$Q$5,0,$Q$5,9),TRUE,TRUE),1,8),"")</f>
        <v/>
      </c>
      <c r="BB812" s="9">
        <f>IF(AND((ROW()-7)&gt;=$Q$5,(ROW()-6)&lt;=$Q$3),INDEX(LINEST(OFFSET(AF812,1-$Q$5,0,$Q$5,1),OFFSET(AG812,1-$Q$5,0,$Q$5,9),TRUE,TRUE),1,7),"")</f>
        <v/>
      </c>
      <c r="BC812" s="9">
        <f>IF(AND((ROW()-7)&gt;=$Q$5,(ROW()-6)&lt;=$Q$3),INDEX(LINEST(OFFSET(AF812,1-$Q$5,0,$Q$5,1),OFFSET(AG812,1-$Q$5,0,$Q$5,9),TRUE,TRUE),1,6),"")</f>
        <v/>
      </c>
      <c r="BD812" s="9">
        <f>IF(AND((ROW()-7)&gt;=$Q$5,(ROW()-6)&lt;=$Q$3),INDEX(LINEST(OFFSET(AF812,1-$Q$5,0,$Q$5,1),OFFSET(AG812,1-$Q$5,0,$Q$5,9),TRUE,TRUE),1,5),"")</f>
        <v/>
      </c>
      <c r="BE812" s="9">
        <f>IF(AND((ROW()-7)&gt;=$Q$5,(ROW()-6)&lt;=$Q$3),INDEX(LINEST(OFFSET(AF812,1-$Q$5,0,$Q$5,1),OFFSET(AG812,1-$Q$5,0,$Q$5,9),TRUE,TRUE),1,4),"")</f>
        <v/>
      </c>
      <c r="BF812" s="9">
        <f>IF(AND((ROW()-7)&gt;=$Q$5,(ROW()-6)&lt;=$Q$3),INDEX(LINEST(OFFSET(AF812,1-$Q$5,0,$Q$5,1),OFFSET(AG812,1-$Q$5,0,$Q$5,9),TRUE,TRUE),1,3),"")</f>
        <v/>
      </c>
      <c r="BG812" s="9">
        <f>IF(AND((ROW()-7)&gt;=$Q$5,(ROW()-6)&lt;=$Q$3),INDEX(LINEST(OFFSET(AF812,1-$Q$5,0,$Q$5,1),OFFSET(AG812,1-$Q$5,0,$Q$5,9),TRUE,TRUE),1,2),"")</f>
        <v/>
      </c>
      <c r="BH812" s="9">
        <f>IF(AND((ROW()-7)&gt;=$Q$5,(ROW()-6)&lt;=$Q$3),INDEX(LINEST(OFFSET(AF812,1-$Q$5,0,$Q$5,1),OFFSET(AG812,1-$Q$5,0,$Q$5,9),TRUE,TRUE),1,1),"")</f>
        <v/>
      </c>
      <c r="BI812" s="10">
        <f>IF(AND((ROW()-7)&gt;=$Q$5,(ROW()-6)&lt;=$Q$3),INDEX(LINEST(OFFSET(AF812,1-$Q$5,0,$Q$5,1),OFFSET(AG812,1-$Q$5,0,$Q$5,9),TRUE,TRUE),3,1),"")</f>
        <v/>
      </c>
      <c r="BL812" s="9">
        <f>IF(AND((ROW()-6)&lt;=$Q$3,ISNUMBER(AY811)),AY811/$Q$4+AZ811*AG812+BA811*AH812+BB811*AI812+BC811*AJ812+BD811*AK812+BE811*AL812+BF811*AM812+BG811*AN812+BH811*AO812,"")</f>
        <v/>
      </c>
      <c r="BM812">
        <f>IF(ISNUMBER(BL812),AVERAGE(OFFSET(AF811,1-$Q$5,0,$Q$5,1)),"")</f>
        <v/>
      </c>
      <c r="BN812">
        <f>IF(ISNUMBER(BL812),(AF812-BL812)^2,"")</f>
        <v/>
      </c>
      <c r="BO812">
        <f>IF(ISNUMBER(BL812),AF812^2,"")</f>
        <v/>
      </c>
      <c r="BP812">
        <f>IF(ISNUMBER(BL812),(AF812-BM812)^2,"")</f>
        <v/>
      </c>
    </row>
    <row r="813">
      <c r="O813">
        <f>IF($R813="","",IF($Q$1="Weekly",INT(($R813-2)/7),IF($Q$1="Quarterly",YEAR($R813)*4+ROUNDUP(MONTH($R813)/3),YEAR($R813)*12+MONTH($R813))))</f>
        <v/>
      </c>
      <c r="P813">
        <f>IF($R813="","",IF($R814="",1,IF($O813&lt;&gt;$O814,1,0)))</f>
        <v/>
      </c>
      <c r="Q813">
        <f>IF($P813=1,SUM($P$7:$P813),"")</f>
        <v/>
      </c>
      <c r="R813">
        <f>IF($A813="","",IF(ISNUMBER($A813),$A813,IFERROR(DATEVALUE($A813),NA())))</f>
        <v/>
      </c>
      <c r="S813" s="7">
        <f>IFERROR(INDEX($R$7:$R$60000,MATCH(ROW()-6,$Q$7:$Q$60000,0)),"")</f>
        <v/>
      </c>
      <c r="T813">
        <f>IFERROR(INDEX($B$7:$B$60000,MATCH(ROW()-6,$Q$7:$Q$60000,0))*1,"")</f>
        <v/>
      </c>
      <c r="U813">
        <f>IFERROR(INDEX($C$7:$C$60000,MATCH(ROW()-6,$Q$7:$Q$60000,0))*1,"")</f>
        <v/>
      </c>
      <c r="V813">
        <f>IFERROR(INDEX($D$7:$D$60000,MATCH(ROW()-6,$Q$7:$Q$60000,0))*1,"")</f>
        <v/>
      </c>
      <c r="W813">
        <f>IFERROR(INDEX($E$7:$E$60000,MATCH(ROW()-6,$Q$7:$Q$60000,0))*1,"")</f>
        <v/>
      </c>
      <c r="X813">
        <f>IFERROR(INDEX($F$7:$F$60000,MATCH(ROW()-6,$Q$7:$Q$60000,0))*1,"")</f>
        <v/>
      </c>
      <c r="Y813">
        <f>IFERROR(INDEX($G$7:$G$60000,MATCH(ROW()-6,$Q$7:$Q$60000,0))*1,"")</f>
        <v/>
      </c>
      <c r="Z813">
        <f>IFERROR(INDEX($H$7:$H$60000,MATCH(ROW()-6,$Q$7:$Q$60000,0))*1,"")</f>
        <v/>
      </c>
      <c r="AA813">
        <f>IFERROR(INDEX($I$7:$I$60000,MATCH(ROW()-6,$Q$7:$Q$60000,0))*1,"")</f>
        <v/>
      </c>
      <c r="AB813">
        <f>IFERROR(INDEX($J$7:$J$60000,MATCH(ROW()-6,$Q$7:$Q$60000,0))*1,"")</f>
        <v/>
      </c>
      <c r="AC813">
        <f>IFERROR(INDEX($K$7:$K$60000,MATCH(ROW()-6,$Q$7:$Q$60000,0))*1,"")</f>
        <v/>
      </c>
      <c r="AF813" s="9">
        <f>IF(OR($S813="",$S812=""),"",IF($B$5="diff",($T813-$T812),LN($T813/$T812)))</f>
        <v/>
      </c>
      <c r="AG813" s="9">
        <f>IF(OR($S813="",$S812=""),"",IF($C$5="diff",(U813-U812),LN(U813/U812)))</f>
        <v/>
      </c>
      <c r="AH813" s="9">
        <f>IF(OR($S813="",$S812=""),"",IF($D$5="diff",(V813-V812),LN(V813/V812)))</f>
        <v/>
      </c>
      <c r="AI813" s="9">
        <f>IF(OR($S813="",$S812=""),"",IF($E$5="diff",(W813-W812),LN(W813/W812)))</f>
        <v/>
      </c>
      <c r="AJ813" s="9">
        <f>IF(OR($S813="",$S812=""),"",IF($F$5="diff",(X813-X812),LN(X813/X812)))</f>
        <v/>
      </c>
      <c r="AK813" s="9">
        <f>IF(OR($S813="",$S812=""),"",IF($G$5="diff",(Y813-Y812),LN(Y813/Y812)))</f>
        <v/>
      </c>
      <c r="AL813" s="9">
        <f>IF(OR($S813="",$S812=""),"",IF($H$5="diff",(Z813-Z812),LN(Z813/Z812)))</f>
        <v/>
      </c>
      <c r="AM813" s="9">
        <f>IF(OR($S813="",$S812=""),"",IF($I$5="diff",(AA813-AA812),LN(AA813/AA812)))</f>
        <v/>
      </c>
      <c r="AN813" s="9">
        <f>IF(OR($S813="",$S812=""),"",IF($J$5="diff",(AB813-AB812),LN(AB813/AB812)))</f>
        <v/>
      </c>
      <c r="AO813" s="9">
        <f>IF(OR($S813="",$S812=""),"",IF($K$5="diff",(AC813-AC812),LN(AC813/AC812)))</f>
        <v/>
      </c>
      <c r="AR813" s="9">
        <f>IF($AF813="","",$AU$13+$AU$4*AG813+$AU$5*AH813+$AU$6*AI813+$AU$7*AJ813+$AU$8*AK813+$AU$9*AL813+$AU$10*AM813+$AU$11*AN813+$AU$12*AO813)</f>
        <v/>
      </c>
      <c r="AY813" s="10">
        <f>IF(AND((ROW()-7)&gt;=$Q$5,(ROW()-6)&lt;=$Q$3),INDEX(LINEST(OFFSET(AF813,1-$Q$5,0,$Q$5,1),OFFSET(AG813,1-$Q$5,0,$Q$5,9),TRUE,TRUE),1,10)*$Q$4,"")</f>
        <v/>
      </c>
      <c r="AZ813" s="9">
        <f>IF(AND((ROW()-7)&gt;=$Q$5,(ROW()-6)&lt;=$Q$3),INDEX(LINEST(OFFSET(AF813,1-$Q$5,0,$Q$5,1),OFFSET(AG813,1-$Q$5,0,$Q$5,9),TRUE,TRUE),1,9),"")</f>
        <v/>
      </c>
      <c r="BA813" s="9">
        <f>IF(AND((ROW()-7)&gt;=$Q$5,(ROW()-6)&lt;=$Q$3),INDEX(LINEST(OFFSET(AF813,1-$Q$5,0,$Q$5,1),OFFSET(AG813,1-$Q$5,0,$Q$5,9),TRUE,TRUE),1,8),"")</f>
        <v/>
      </c>
      <c r="BB813" s="9">
        <f>IF(AND((ROW()-7)&gt;=$Q$5,(ROW()-6)&lt;=$Q$3),INDEX(LINEST(OFFSET(AF813,1-$Q$5,0,$Q$5,1),OFFSET(AG813,1-$Q$5,0,$Q$5,9),TRUE,TRUE),1,7),"")</f>
        <v/>
      </c>
      <c r="BC813" s="9">
        <f>IF(AND((ROW()-7)&gt;=$Q$5,(ROW()-6)&lt;=$Q$3),INDEX(LINEST(OFFSET(AF813,1-$Q$5,0,$Q$5,1),OFFSET(AG813,1-$Q$5,0,$Q$5,9),TRUE,TRUE),1,6),"")</f>
        <v/>
      </c>
      <c r="BD813" s="9">
        <f>IF(AND((ROW()-7)&gt;=$Q$5,(ROW()-6)&lt;=$Q$3),INDEX(LINEST(OFFSET(AF813,1-$Q$5,0,$Q$5,1),OFFSET(AG813,1-$Q$5,0,$Q$5,9),TRUE,TRUE),1,5),"")</f>
        <v/>
      </c>
      <c r="BE813" s="9">
        <f>IF(AND((ROW()-7)&gt;=$Q$5,(ROW()-6)&lt;=$Q$3),INDEX(LINEST(OFFSET(AF813,1-$Q$5,0,$Q$5,1),OFFSET(AG813,1-$Q$5,0,$Q$5,9),TRUE,TRUE),1,4),"")</f>
        <v/>
      </c>
      <c r="BF813" s="9">
        <f>IF(AND((ROW()-7)&gt;=$Q$5,(ROW()-6)&lt;=$Q$3),INDEX(LINEST(OFFSET(AF813,1-$Q$5,0,$Q$5,1),OFFSET(AG813,1-$Q$5,0,$Q$5,9),TRUE,TRUE),1,3),"")</f>
        <v/>
      </c>
      <c r="BG813" s="9">
        <f>IF(AND((ROW()-7)&gt;=$Q$5,(ROW()-6)&lt;=$Q$3),INDEX(LINEST(OFFSET(AF813,1-$Q$5,0,$Q$5,1),OFFSET(AG813,1-$Q$5,0,$Q$5,9),TRUE,TRUE),1,2),"")</f>
        <v/>
      </c>
      <c r="BH813" s="9">
        <f>IF(AND((ROW()-7)&gt;=$Q$5,(ROW()-6)&lt;=$Q$3),INDEX(LINEST(OFFSET(AF813,1-$Q$5,0,$Q$5,1),OFFSET(AG813,1-$Q$5,0,$Q$5,9),TRUE,TRUE),1,1),"")</f>
        <v/>
      </c>
      <c r="BI813" s="10">
        <f>IF(AND((ROW()-7)&gt;=$Q$5,(ROW()-6)&lt;=$Q$3),INDEX(LINEST(OFFSET(AF813,1-$Q$5,0,$Q$5,1),OFFSET(AG813,1-$Q$5,0,$Q$5,9),TRUE,TRUE),3,1),"")</f>
        <v/>
      </c>
      <c r="BL813" s="9">
        <f>IF(AND((ROW()-6)&lt;=$Q$3,ISNUMBER(AY812)),AY812/$Q$4+AZ812*AG813+BA812*AH813+BB812*AI813+BC812*AJ813+BD812*AK813+BE812*AL813+BF812*AM813+BG812*AN813+BH812*AO813,"")</f>
        <v/>
      </c>
      <c r="BM813">
        <f>IF(ISNUMBER(BL813),AVERAGE(OFFSET(AF812,1-$Q$5,0,$Q$5,1)),"")</f>
        <v/>
      </c>
      <c r="BN813">
        <f>IF(ISNUMBER(BL813),(AF813-BL813)^2,"")</f>
        <v/>
      </c>
      <c r="BO813">
        <f>IF(ISNUMBER(BL813),AF813^2,"")</f>
        <v/>
      </c>
      <c r="BP813">
        <f>IF(ISNUMBER(BL813),(AF813-BM813)^2,"")</f>
        <v/>
      </c>
    </row>
    <row r="814">
      <c r="O814">
        <f>IF($R814="","",IF($Q$1="Weekly",INT(($R814-2)/7),IF($Q$1="Quarterly",YEAR($R814)*4+ROUNDUP(MONTH($R814)/3),YEAR($R814)*12+MONTH($R814))))</f>
        <v/>
      </c>
      <c r="P814">
        <f>IF($R814="","",IF($R815="",1,IF($O814&lt;&gt;$O815,1,0)))</f>
        <v/>
      </c>
      <c r="Q814">
        <f>IF($P814=1,SUM($P$7:$P814),"")</f>
        <v/>
      </c>
      <c r="R814">
        <f>IF($A814="","",IF(ISNUMBER($A814),$A814,IFERROR(DATEVALUE($A814),NA())))</f>
        <v/>
      </c>
      <c r="S814" s="7">
        <f>IFERROR(INDEX($R$7:$R$60000,MATCH(ROW()-6,$Q$7:$Q$60000,0)),"")</f>
        <v/>
      </c>
      <c r="T814">
        <f>IFERROR(INDEX($B$7:$B$60000,MATCH(ROW()-6,$Q$7:$Q$60000,0))*1,"")</f>
        <v/>
      </c>
      <c r="U814">
        <f>IFERROR(INDEX($C$7:$C$60000,MATCH(ROW()-6,$Q$7:$Q$60000,0))*1,"")</f>
        <v/>
      </c>
      <c r="V814">
        <f>IFERROR(INDEX($D$7:$D$60000,MATCH(ROW()-6,$Q$7:$Q$60000,0))*1,"")</f>
        <v/>
      </c>
      <c r="W814">
        <f>IFERROR(INDEX($E$7:$E$60000,MATCH(ROW()-6,$Q$7:$Q$60000,0))*1,"")</f>
        <v/>
      </c>
      <c r="X814">
        <f>IFERROR(INDEX($F$7:$F$60000,MATCH(ROW()-6,$Q$7:$Q$60000,0))*1,"")</f>
        <v/>
      </c>
      <c r="Y814">
        <f>IFERROR(INDEX($G$7:$G$60000,MATCH(ROW()-6,$Q$7:$Q$60000,0))*1,"")</f>
        <v/>
      </c>
      <c r="Z814">
        <f>IFERROR(INDEX($H$7:$H$60000,MATCH(ROW()-6,$Q$7:$Q$60000,0))*1,"")</f>
        <v/>
      </c>
      <c r="AA814">
        <f>IFERROR(INDEX($I$7:$I$60000,MATCH(ROW()-6,$Q$7:$Q$60000,0))*1,"")</f>
        <v/>
      </c>
      <c r="AB814">
        <f>IFERROR(INDEX($J$7:$J$60000,MATCH(ROW()-6,$Q$7:$Q$60000,0))*1,"")</f>
        <v/>
      </c>
      <c r="AC814">
        <f>IFERROR(INDEX($K$7:$K$60000,MATCH(ROW()-6,$Q$7:$Q$60000,0))*1,"")</f>
        <v/>
      </c>
      <c r="AF814" s="9">
        <f>IF(OR($S814="",$S813=""),"",IF($B$5="diff",($T814-$T813),LN($T814/$T813)))</f>
        <v/>
      </c>
      <c r="AG814" s="9">
        <f>IF(OR($S814="",$S813=""),"",IF($C$5="diff",(U814-U813),LN(U814/U813)))</f>
        <v/>
      </c>
      <c r="AH814" s="9">
        <f>IF(OR($S814="",$S813=""),"",IF($D$5="diff",(V814-V813),LN(V814/V813)))</f>
        <v/>
      </c>
      <c r="AI814" s="9">
        <f>IF(OR($S814="",$S813=""),"",IF($E$5="diff",(W814-W813),LN(W814/W813)))</f>
        <v/>
      </c>
      <c r="AJ814" s="9">
        <f>IF(OR($S814="",$S813=""),"",IF($F$5="diff",(X814-X813),LN(X814/X813)))</f>
        <v/>
      </c>
      <c r="AK814" s="9">
        <f>IF(OR($S814="",$S813=""),"",IF($G$5="diff",(Y814-Y813),LN(Y814/Y813)))</f>
        <v/>
      </c>
      <c r="AL814" s="9">
        <f>IF(OR($S814="",$S813=""),"",IF($H$5="diff",(Z814-Z813),LN(Z814/Z813)))</f>
        <v/>
      </c>
      <c r="AM814" s="9">
        <f>IF(OR($S814="",$S813=""),"",IF($I$5="diff",(AA814-AA813),LN(AA814/AA813)))</f>
        <v/>
      </c>
      <c r="AN814" s="9">
        <f>IF(OR($S814="",$S813=""),"",IF($J$5="diff",(AB814-AB813),LN(AB814/AB813)))</f>
        <v/>
      </c>
      <c r="AO814" s="9">
        <f>IF(OR($S814="",$S813=""),"",IF($K$5="diff",(AC814-AC813),LN(AC814/AC813)))</f>
        <v/>
      </c>
      <c r="AR814" s="9">
        <f>IF($AF814="","",$AU$13+$AU$4*AG814+$AU$5*AH814+$AU$6*AI814+$AU$7*AJ814+$AU$8*AK814+$AU$9*AL814+$AU$10*AM814+$AU$11*AN814+$AU$12*AO814)</f>
        <v/>
      </c>
      <c r="AY814" s="10">
        <f>IF(AND((ROW()-7)&gt;=$Q$5,(ROW()-6)&lt;=$Q$3),INDEX(LINEST(OFFSET(AF814,1-$Q$5,0,$Q$5,1),OFFSET(AG814,1-$Q$5,0,$Q$5,9),TRUE,TRUE),1,10)*$Q$4,"")</f>
        <v/>
      </c>
      <c r="AZ814" s="9">
        <f>IF(AND((ROW()-7)&gt;=$Q$5,(ROW()-6)&lt;=$Q$3),INDEX(LINEST(OFFSET(AF814,1-$Q$5,0,$Q$5,1),OFFSET(AG814,1-$Q$5,0,$Q$5,9),TRUE,TRUE),1,9),"")</f>
        <v/>
      </c>
      <c r="BA814" s="9">
        <f>IF(AND((ROW()-7)&gt;=$Q$5,(ROW()-6)&lt;=$Q$3),INDEX(LINEST(OFFSET(AF814,1-$Q$5,0,$Q$5,1),OFFSET(AG814,1-$Q$5,0,$Q$5,9),TRUE,TRUE),1,8),"")</f>
        <v/>
      </c>
      <c r="BB814" s="9">
        <f>IF(AND((ROW()-7)&gt;=$Q$5,(ROW()-6)&lt;=$Q$3),INDEX(LINEST(OFFSET(AF814,1-$Q$5,0,$Q$5,1),OFFSET(AG814,1-$Q$5,0,$Q$5,9),TRUE,TRUE),1,7),"")</f>
        <v/>
      </c>
      <c r="BC814" s="9">
        <f>IF(AND((ROW()-7)&gt;=$Q$5,(ROW()-6)&lt;=$Q$3),INDEX(LINEST(OFFSET(AF814,1-$Q$5,0,$Q$5,1),OFFSET(AG814,1-$Q$5,0,$Q$5,9),TRUE,TRUE),1,6),"")</f>
        <v/>
      </c>
      <c r="BD814" s="9">
        <f>IF(AND((ROW()-7)&gt;=$Q$5,(ROW()-6)&lt;=$Q$3),INDEX(LINEST(OFFSET(AF814,1-$Q$5,0,$Q$5,1),OFFSET(AG814,1-$Q$5,0,$Q$5,9),TRUE,TRUE),1,5),"")</f>
        <v/>
      </c>
      <c r="BE814" s="9">
        <f>IF(AND((ROW()-7)&gt;=$Q$5,(ROW()-6)&lt;=$Q$3),INDEX(LINEST(OFFSET(AF814,1-$Q$5,0,$Q$5,1),OFFSET(AG814,1-$Q$5,0,$Q$5,9),TRUE,TRUE),1,4),"")</f>
        <v/>
      </c>
      <c r="BF814" s="9">
        <f>IF(AND((ROW()-7)&gt;=$Q$5,(ROW()-6)&lt;=$Q$3),INDEX(LINEST(OFFSET(AF814,1-$Q$5,0,$Q$5,1),OFFSET(AG814,1-$Q$5,0,$Q$5,9),TRUE,TRUE),1,3),"")</f>
        <v/>
      </c>
      <c r="BG814" s="9">
        <f>IF(AND((ROW()-7)&gt;=$Q$5,(ROW()-6)&lt;=$Q$3),INDEX(LINEST(OFFSET(AF814,1-$Q$5,0,$Q$5,1),OFFSET(AG814,1-$Q$5,0,$Q$5,9),TRUE,TRUE),1,2),"")</f>
        <v/>
      </c>
      <c r="BH814" s="9">
        <f>IF(AND((ROW()-7)&gt;=$Q$5,(ROW()-6)&lt;=$Q$3),INDEX(LINEST(OFFSET(AF814,1-$Q$5,0,$Q$5,1),OFFSET(AG814,1-$Q$5,0,$Q$5,9),TRUE,TRUE),1,1),"")</f>
        <v/>
      </c>
      <c r="BI814" s="10">
        <f>IF(AND((ROW()-7)&gt;=$Q$5,(ROW()-6)&lt;=$Q$3),INDEX(LINEST(OFFSET(AF814,1-$Q$5,0,$Q$5,1),OFFSET(AG814,1-$Q$5,0,$Q$5,9),TRUE,TRUE),3,1),"")</f>
        <v/>
      </c>
      <c r="BL814" s="9">
        <f>IF(AND((ROW()-6)&lt;=$Q$3,ISNUMBER(AY813)),AY813/$Q$4+AZ813*AG814+BA813*AH814+BB813*AI814+BC813*AJ814+BD813*AK814+BE813*AL814+BF813*AM814+BG813*AN814+BH813*AO814,"")</f>
        <v/>
      </c>
      <c r="BM814">
        <f>IF(ISNUMBER(BL814),AVERAGE(OFFSET(AF813,1-$Q$5,0,$Q$5,1)),"")</f>
        <v/>
      </c>
      <c r="BN814">
        <f>IF(ISNUMBER(BL814),(AF814-BL814)^2,"")</f>
        <v/>
      </c>
      <c r="BO814">
        <f>IF(ISNUMBER(BL814),AF814^2,"")</f>
        <v/>
      </c>
      <c r="BP814">
        <f>IF(ISNUMBER(BL814),(AF814-BM814)^2,"")</f>
        <v/>
      </c>
    </row>
    <row r="815">
      <c r="O815">
        <f>IF($R815="","",IF($Q$1="Weekly",INT(($R815-2)/7),IF($Q$1="Quarterly",YEAR($R815)*4+ROUNDUP(MONTH($R815)/3),YEAR($R815)*12+MONTH($R815))))</f>
        <v/>
      </c>
      <c r="P815">
        <f>IF($R815="","",IF($R816="",1,IF($O815&lt;&gt;$O816,1,0)))</f>
        <v/>
      </c>
      <c r="Q815">
        <f>IF($P815=1,SUM($P$7:$P815),"")</f>
        <v/>
      </c>
      <c r="R815">
        <f>IF($A815="","",IF(ISNUMBER($A815),$A815,IFERROR(DATEVALUE($A815),NA())))</f>
        <v/>
      </c>
      <c r="S815" s="7">
        <f>IFERROR(INDEX($R$7:$R$60000,MATCH(ROW()-6,$Q$7:$Q$60000,0)),"")</f>
        <v/>
      </c>
      <c r="T815">
        <f>IFERROR(INDEX($B$7:$B$60000,MATCH(ROW()-6,$Q$7:$Q$60000,0))*1,"")</f>
        <v/>
      </c>
      <c r="U815">
        <f>IFERROR(INDEX($C$7:$C$60000,MATCH(ROW()-6,$Q$7:$Q$60000,0))*1,"")</f>
        <v/>
      </c>
      <c r="V815">
        <f>IFERROR(INDEX($D$7:$D$60000,MATCH(ROW()-6,$Q$7:$Q$60000,0))*1,"")</f>
        <v/>
      </c>
      <c r="W815">
        <f>IFERROR(INDEX($E$7:$E$60000,MATCH(ROW()-6,$Q$7:$Q$60000,0))*1,"")</f>
        <v/>
      </c>
      <c r="X815">
        <f>IFERROR(INDEX($F$7:$F$60000,MATCH(ROW()-6,$Q$7:$Q$60000,0))*1,"")</f>
        <v/>
      </c>
      <c r="Y815">
        <f>IFERROR(INDEX($G$7:$G$60000,MATCH(ROW()-6,$Q$7:$Q$60000,0))*1,"")</f>
        <v/>
      </c>
      <c r="Z815">
        <f>IFERROR(INDEX($H$7:$H$60000,MATCH(ROW()-6,$Q$7:$Q$60000,0))*1,"")</f>
        <v/>
      </c>
      <c r="AA815">
        <f>IFERROR(INDEX($I$7:$I$60000,MATCH(ROW()-6,$Q$7:$Q$60000,0))*1,"")</f>
        <v/>
      </c>
      <c r="AB815">
        <f>IFERROR(INDEX($J$7:$J$60000,MATCH(ROW()-6,$Q$7:$Q$60000,0))*1,"")</f>
        <v/>
      </c>
      <c r="AC815">
        <f>IFERROR(INDEX($K$7:$K$60000,MATCH(ROW()-6,$Q$7:$Q$60000,0))*1,"")</f>
        <v/>
      </c>
      <c r="AF815" s="9">
        <f>IF(OR($S815="",$S814=""),"",IF($B$5="diff",($T815-$T814),LN($T815/$T814)))</f>
        <v/>
      </c>
      <c r="AG815" s="9">
        <f>IF(OR($S815="",$S814=""),"",IF($C$5="diff",(U815-U814),LN(U815/U814)))</f>
        <v/>
      </c>
      <c r="AH815" s="9">
        <f>IF(OR($S815="",$S814=""),"",IF($D$5="diff",(V815-V814),LN(V815/V814)))</f>
        <v/>
      </c>
      <c r="AI815" s="9">
        <f>IF(OR($S815="",$S814=""),"",IF($E$5="diff",(W815-W814),LN(W815/W814)))</f>
        <v/>
      </c>
      <c r="AJ815" s="9">
        <f>IF(OR($S815="",$S814=""),"",IF($F$5="diff",(X815-X814),LN(X815/X814)))</f>
        <v/>
      </c>
      <c r="AK815" s="9">
        <f>IF(OR($S815="",$S814=""),"",IF($G$5="diff",(Y815-Y814),LN(Y815/Y814)))</f>
        <v/>
      </c>
      <c r="AL815" s="9">
        <f>IF(OR($S815="",$S814=""),"",IF($H$5="diff",(Z815-Z814),LN(Z815/Z814)))</f>
        <v/>
      </c>
      <c r="AM815" s="9">
        <f>IF(OR($S815="",$S814=""),"",IF($I$5="diff",(AA815-AA814),LN(AA815/AA814)))</f>
        <v/>
      </c>
      <c r="AN815" s="9">
        <f>IF(OR($S815="",$S814=""),"",IF($J$5="diff",(AB815-AB814),LN(AB815/AB814)))</f>
        <v/>
      </c>
      <c r="AO815" s="9">
        <f>IF(OR($S815="",$S814=""),"",IF($K$5="diff",(AC815-AC814),LN(AC815/AC814)))</f>
        <v/>
      </c>
      <c r="AR815" s="9">
        <f>IF($AF815="","",$AU$13+$AU$4*AG815+$AU$5*AH815+$AU$6*AI815+$AU$7*AJ815+$AU$8*AK815+$AU$9*AL815+$AU$10*AM815+$AU$11*AN815+$AU$12*AO815)</f>
        <v/>
      </c>
      <c r="AY815" s="10">
        <f>IF(AND((ROW()-7)&gt;=$Q$5,(ROW()-6)&lt;=$Q$3),INDEX(LINEST(OFFSET(AF815,1-$Q$5,0,$Q$5,1),OFFSET(AG815,1-$Q$5,0,$Q$5,9),TRUE,TRUE),1,10)*$Q$4,"")</f>
        <v/>
      </c>
      <c r="AZ815" s="9">
        <f>IF(AND((ROW()-7)&gt;=$Q$5,(ROW()-6)&lt;=$Q$3),INDEX(LINEST(OFFSET(AF815,1-$Q$5,0,$Q$5,1),OFFSET(AG815,1-$Q$5,0,$Q$5,9),TRUE,TRUE),1,9),"")</f>
        <v/>
      </c>
      <c r="BA815" s="9">
        <f>IF(AND((ROW()-7)&gt;=$Q$5,(ROW()-6)&lt;=$Q$3),INDEX(LINEST(OFFSET(AF815,1-$Q$5,0,$Q$5,1),OFFSET(AG815,1-$Q$5,0,$Q$5,9),TRUE,TRUE),1,8),"")</f>
        <v/>
      </c>
      <c r="BB815" s="9">
        <f>IF(AND((ROW()-7)&gt;=$Q$5,(ROW()-6)&lt;=$Q$3),INDEX(LINEST(OFFSET(AF815,1-$Q$5,0,$Q$5,1),OFFSET(AG815,1-$Q$5,0,$Q$5,9),TRUE,TRUE),1,7),"")</f>
        <v/>
      </c>
      <c r="BC815" s="9">
        <f>IF(AND((ROW()-7)&gt;=$Q$5,(ROW()-6)&lt;=$Q$3),INDEX(LINEST(OFFSET(AF815,1-$Q$5,0,$Q$5,1),OFFSET(AG815,1-$Q$5,0,$Q$5,9),TRUE,TRUE),1,6),"")</f>
        <v/>
      </c>
      <c r="BD815" s="9">
        <f>IF(AND((ROW()-7)&gt;=$Q$5,(ROW()-6)&lt;=$Q$3),INDEX(LINEST(OFFSET(AF815,1-$Q$5,0,$Q$5,1),OFFSET(AG815,1-$Q$5,0,$Q$5,9),TRUE,TRUE),1,5),"")</f>
        <v/>
      </c>
      <c r="BE815" s="9">
        <f>IF(AND((ROW()-7)&gt;=$Q$5,(ROW()-6)&lt;=$Q$3),INDEX(LINEST(OFFSET(AF815,1-$Q$5,0,$Q$5,1),OFFSET(AG815,1-$Q$5,0,$Q$5,9),TRUE,TRUE),1,4),"")</f>
        <v/>
      </c>
      <c r="BF815" s="9">
        <f>IF(AND((ROW()-7)&gt;=$Q$5,(ROW()-6)&lt;=$Q$3),INDEX(LINEST(OFFSET(AF815,1-$Q$5,0,$Q$5,1),OFFSET(AG815,1-$Q$5,0,$Q$5,9),TRUE,TRUE),1,3),"")</f>
        <v/>
      </c>
      <c r="BG815" s="9">
        <f>IF(AND((ROW()-7)&gt;=$Q$5,(ROW()-6)&lt;=$Q$3),INDEX(LINEST(OFFSET(AF815,1-$Q$5,0,$Q$5,1),OFFSET(AG815,1-$Q$5,0,$Q$5,9),TRUE,TRUE),1,2),"")</f>
        <v/>
      </c>
      <c r="BH815" s="9">
        <f>IF(AND((ROW()-7)&gt;=$Q$5,(ROW()-6)&lt;=$Q$3),INDEX(LINEST(OFFSET(AF815,1-$Q$5,0,$Q$5,1),OFFSET(AG815,1-$Q$5,0,$Q$5,9),TRUE,TRUE),1,1),"")</f>
        <v/>
      </c>
      <c r="BI815" s="10">
        <f>IF(AND((ROW()-7)&gt;=$Q$5,(ROW()-6)&lt;=$Q$3),INDEX(LINEST(OFFSET(AF815,1-$Q$5,0,$Q$5,1),OFFSET(AG815,1-$Q$5,0,$Q$5,9),TRUE,TRUE),3,1),"")</f>
        <v/>
      </c>
      <c r="BL815" s="9">
        <f>IF(AND((ROW()-6)&lt;=$Q$3,ISNUMBER(AY814)),AY814/$Q$4+AZ814*AG815+BA814*AH815+BB814*AI815+BC814*AJ815+BD814*AK815+BE814*AL815+BF814*AM815+BG814*AN815+BH814*AO815,"")</f>
        <v/>
      </c>
      <c r="BM815">
        <f>IF(ISNUMBER(BL815),AVERAGE(OFFSET(AF814,1-$Q$5,0,$Q$5,1)),"")</f>
        <v/>
      </c>
      <c r="BN815">
        <f>IF(ISNUMBER(BL815),(AF815-BL815)^2,"")</f>
        <v/>
      </c>
      <c r="BO815">
        <f>IF(ISNUMBER(BL815),AF815^2,"")</f>
        <v/>
      </c>
      <c r="BP815">
        <f>IF(ISNUMBER(BL815),(AF815-BM815)^2,"")</f>
        <v/>
      </c>
    </row>
    <row r="816">
      <c r="O816">
        <f>IF($R816="","",IF($Q$1="Weekly",INT(($R816-2)/7),IF($Q$1="Quarterly",YEAR($R816)*4+ROUNDUP(MONTH($R816)/3),YEAR($R816)*12+MONTH($R816))))</f>
        <v/>
      </c>
      <c r="P816">
        <f>IF($R816="","",IF($R817="",1,IF($O816&lt;&gt;$O817,1,0)))</f>
        <v/>
      </c>
      <c r="Q816">
        <f>IF($P816=1,SUM($P$7:$P816),"")</f>
        <v/>
      </c>
      <c r="R816">
        <f>IF($A816="","",IF(ISNUMBER($A816),$A816,IFERROR(DATEVALUE($A816),NA())))</f>
        <v/>
      </c>
      <c r="S816" s="7">
        <f>IFERROR(INDEX($R$7:$R$60000,MATCH(ROW()-6,$Q$7:$Q$60000,0)),"")</f>
        <v/>
      </c>
      <c r="T816">
        <f>IFERROR(INDEX($B$7:$B$60000,MATCH(ROW()-6,$Q$7:$Q$60000,0))*1,"")</f>
        <v/>
      </c>
      <c r="U816">
        <f>IFERROR(INDEX($C$7:$C$60000,MATCH(ROW()-6,$Q$7:$Q$60000,0))*1,"")</f>
        <v/>
      </c>
      <c r="V816">
        <f>IFERROR(INDEX($D$7:$D$60000,MATCH(ROW()-6,$Q$7:$Q$60000,0))*1,"")</f>
        <v/>
      </c>
      <c r="W816">
        <f>IFERROR(INDEX($E$7:$E$60000,MATCH(ROW()-6,$Q$7:$Q$60000,0))*1,"")</f>
        <v/>
      </c>
      <c r="X816">
        <f>IFERROR(INDEX($F$7:$F$60000,MATCH(ROW()-6,$Q$7:$Q$60000,0))*1,"")</f>
        <v/>
      </c>
      <c r="Y816">
        <f>IFERROR(INDEX($G$7:$G$60000,MATCH(ROW()-6,$Q$7:$Q$60000,0))*1,"")</f>
        <v/>
      </c>
      <c r="Z816">
        <f>IFERROR(INDEX($H$7:$H$60000,MATCH(ROW()-6,$Q$7:$Q$60000,0))*1,"")</f>
        <v/>
      </c>
      <c r="AA816">
        <f>IFERROR(INDEX($I$7:$I$60000,MATCH(ROW()-6,$Q$7:$Q$60000,0))*1,"")</f>
        <v/>
      </c>
      <c r="AB816">
        <f>IFERROR(INDEX($J$7:$J$60000,MATCH(ROW()-6,$Q$7:$Q$60000,0))*1,"")</f>
        <v/>
      </c>
      <c r="AC816">
        <f>IFERROR(INDEX($K$7:$K$60000,MATCH(ROW()-6,$Q$7:$Q$60000,0))*1,"")</f>
        <v/>
      </c>
      <c r="AF816" s="9">
        <f>IF(OR($S816="",$S815=""),"",IF($B$5="diff",($T816-$T815),LN($T816/$T815)))</f>
        <v/>
      </c>
      <c r="AG816" s="9">
        <f>IF(OR($S816="",$S815=""),"",IF($C$5="diff",(U816-U815),LN(U816/U815)))</f>
        <v/>
      </c>
      <c r="AH816" s="9">
        <f>IF(OR($S816="",$S815=""),"",IF($D$5="diff",(V816-V815),LN(V816/V815)))</f>
        <v/>
      </c>
      <c r="AI816" s="9">
        <f>IF(OR($S816="",$S815=""),"",IF($E$5="diff",(W816-W815),LN(W816/W815)))</f>
        <v/>
      </c>
      <c r="AJ816" s="9">
        <f>IF(OR($S816="",$S815=""),"",IF($F$5="diff",(X816-X815),LN(X816/X815)))</f>
        <v/>
      </c>
      <c r="AK816" s="9">
        <f>IF(OR($S816="",$S815=""),"",IF($G$5="diff",(Y816-Y815),LN(Y816/Y815)))</f>
        <v/>
      </c>
      <c r="AL816" s="9">
        <f>IF(OR($S816="",$S815=""),"",IF($H$5="diff",(Z816-Z815),LN(Z816/Z815)))</f>
        <v/>
      </c>
      <c r="AM816" s="9">
        <f>IF(OR($S816="",$S815=""),"",IF($I$5="diff",(AA816-AA815),LN(AA816/AA815)))</f>
        <v/>
      </c>
      <c r="AN816" s="9">
        <f>IF(OR($S816="",$S815=""),"",IF($J$5="diff",(AB816-AB815),LN(AB816/AB815)))</f>
        <v/>
      </c>
      <c r="AO816" s="9">
        <f>IF(OR($S816="",$S815=""),"",IF($K$5="diff",(AC816-AC815),LN(AC816/AC815)))</f>
        <v/>
      </c>
      <c r="AR816" s="9">
        <f>IF($AF816="","",$AU$13+$AU$4*AG816+$AU$5*AH816+$AU$6*AI816+$AU$7*AJ816+$AU$8*AK816+$AU$9*AL816+$AU$10*AM816+$AU$11*AN816+$AU$12*AO816)</f>
        <v/>
      </c>
      <c r="AY816" s="10">
        <f>IF(AND((ROW()-7)&gt;=$Q$5,(ROW()-6)&lt;=$Q$3),INDEX(LINEST(OFFSET(AF816,1-$Q$5,0,$Q$5,1),OFFSET(AG816,1-$Q$5,0,$Q$5,9),TRUE,TRUE),1,10)*$Q$4,"")</f>
        <v/>
      </c>
      <c r="AZ816" s="9">
        <f>IF(AND((ROW()-7)&gt;=$Q$5,(ROW()-6)&lt;=$Q$3),INDEX(LINEST(OFFSET(AF816,1-$Q$5,0,$Q$5,1),OFFSET(AG816,1-$Q$5,0,$Q$5,9),TRUE,TRUE),1,9),"")</f>
        <v/>
      </c>
      <c r="BA816" s="9">
        <f>IF(AND((ROW()-7)&gt;=$Q$5,(ROW()-6)&lt;=$Q$3),INDEX(LINEST(OFFSET(AF816,1-$Q$5,0,$Q$5,1),OFFSET(AG816,1-$Q$5,0,$Q$5,9),TRUE,TRUE),1,8),"")</f>
        <v/>
      </c>
      <c r="BB816" s="9">
        <f>IF(AND((ROW()-7)&gt;=$Q$5,(ROW()-6)&lt;=$Q$3),INDEX(LINEST(OFFSET(AF816,1-$Q$5,0,$Q$5,1),OFFSET(AG816,1-$Q$5,0,$Q$5,9),TRUE,TRUE),1,7),"")</f>
        <v/>
      </c>
      <c r="BC816" s="9">
        <f>IF(AND((ROW()-7)&gt;=$Q$5,(ROW()-6)&lt;=$Q$3),INDEX(LINEST(OFFSET(AF816,1-$Q$5,0,$Q$5,1),OFFSET(AG816,1-$Q$5,0,$Q$5,9),TRUE,TRUE),1,6),"")</f>
        <v/>
      </c>
      <c r="BD816" s="9">
        <f>IF(AND((ROW()-7)&gt;=$Q$5,(ROW()-6)&lt;=$Q$3),INDEX(LINEST(OFFSET(AF816,1-$Q$5,0,$Q$5,1),OFFSET(AG816,1-$Q$5,0,$Q$5,9),TRUE,TRUE),1,5),"")</f>
        <v/>
      </c>
      <c r="BE816" s="9">
        <f>IF(AND((ROW()-7)&gt;=$Q$5,(ROW()-6)&lt;=$Q$3),INDEX(LINEST(OFFSET(AF816,1-$Q$5,0,$Q$5,1),OFFSET(AG816,1-$Q$5,0,$Q$5,9),TRUE,TRUE),1,4),"")</f>
        <v/>
      </c>
      <c r="BF816" s="9">
        <f>IF(AND((ROW()-7)&gt;=$Q$5,(ROW()-6)&lt;=$Q$3),INDEX(LINEST(OFFSET(AF816,1-$Q$5,0,$Q$5,1),OFFSET(AG816,1-$Q$5,0,$Q$5,9),TRUE,TRUE),1,3),"")</f>
        <v/>
      </c>
      <c r="BG816" s="9">
        <f>IF(AND((ROW()-7)&gt;=$Q$5,(ROW()-6)&lt;=$Q$3),INDEX(LINEST(OFFSET(AF816,1-$Q$5,0,$Q$5,1),OFFSET(AG816,1-$Q$5,0,$Q$5,9),TRUE,TRUE),1,2),"")</f>
        <v/>
      </c>
      <c r="BH816" s="9">
        <f>IF(AND((ROW()-7)&gt;=$Q$5,(ROW()-6)&lt;=$Q$3),INDEX(LINEST(OFFSET(AF816,1-$Q$5,0,$Q$5,1),OFFSET(AG816,1-$Q$5,0,$Q$5,9),TRUE,TRUE),1,1),"")</f>
        <v/>
      </c>
      <c r="BI816" s="10">
        <f>IF(AND((ROW()-7)&gt;=$Q$5,(ROW()-6)&lt;=$Q$3),INDEX(LINEST(OFFSET(AF816,1-$Q$5,0,$Q$5,1),OFFSET(AG816,1-$Q$5,0,$Q$5,9),TRUE,TRUE),3,1),"")</f>
        <v/>
      </c>
      <c r="BL816" s="9">
        <f>IF(AND((ROW()-6)&lt;=$Q$3,ISNUMBER(AY815)),AY815/$Q$4+AZ815*AG816+BA815*AH816+BB815*AI816+BC815*AJ816+BD815*AK816+BE815*AL816+BF815*AM816+BG815*AN816+BH815*AO816,"")</f>
        <v/>
      </c>
      <c r="BM816">
        <f>IF(ISNUMBER(BL816),AVERAGE(OFFSET(AF815,1-$Q$5,0,$Q$5,1)),"")</f>
        <v/>
      </c>
      <c r="BN816">
        <f>IF(ISNUMBER(BL816),(AF816-BL816)^2,"")</f>
        <v/>
      </c>
      <c r="BO816">
        <f>IF(ISNUMBER(BL816),AF816^2,"")</f>
        <v/>
      </c>
      <c r="BP816">
        <f>IF(ISNUMBER(BL816),(AF816-BM816)^2,"")</f>
        <v/>
      </c>
    </row>
    <row r="817">
      <c r="O817">
        <f>IF($R817="","",IF($Q$1="Weekly",INT(($R817-2)/7),IF($Q$1="Quarterly",YEAR($R817)*4+ROUNDUP(MONTH($R817)/3),YEAR($R817)*12+MONTH($R817))))</f>
        <v/>
      </c>
      <c r="P817">
        <f>IF($R817="","",IF($R818="",1,IF($O817&lt;&gt;$O818,1,0)))</f>
        <v/>
      </c>
      <c r="Q817">
        <f>IF($P817=1,SUM($P$7:$P817),"")</f>
        <v/>
      </c>
      <c r="R817">
        <f>IF($A817="","",IF(ISNUMBER($A817),$A817,IFERROR(DATEVALUE($A817),NA())))</f>
        <v/>
      </c>
      <c r="S817" s="7">
        <f>IFERROR(INDEX($R$7:$R$60000,MATCH(ROW()-6,$Q$7:$Q$60000,0)),"")</f>
        <v/>
      </c>
      <c r="T817">
        <f>IFERROR(INDEX($B$7:$B$60000,MATCH(ROW()-6,$Q$7:$Q$60000,0))*1,"")</f>
        <v/>
      </c>
      <c r="U817">
        <f>IFERROR(INDEX($C$7:$C$60000,MATCH(ROW()-6,$Q$7:$Q$60000,0))*1,"")</f>
        <v/>
      </c>
      <c r="V817">
        <f>IFERROR(INDEX($D$7:$D$60000,MATCH(ROW()-6,$Q$7:$Q$60000,0))*1,"")</f>
        <v/>
      </c>
      <c r="W817">
        <f>IFERROR(INDEX($E$7:$E$60000,MATCH(ROW()-6,$Q$7:$Q$60000,0))*1,"")</f>
        <v/>
      </c>
      <c r="X817">
        <f>IFERROR(INDEX($F$7:$F$60000,MATCH(ROW()-6,$Q$7:$Q$60000,0))*1,"")</f>
        <v/>
      </c>
      <c r="Y817">
        <f>IFERROR(INDEX($G$7:$G$60000,MATCH(ROW()-6,$Q$7:$Q$60000,0))*1,"")</f>
        <v/>
      </c>
      <c r="Z817">
        <f>IFERROR(INDEX($H$7:$H$60000,MATCH(ROW()-6,$Q$7:$Q$60000,0))*1,"")</f>
        <v/>
      </c>
      <c r="AA817">
        <f>IFERROR(INDEX($I$7:$I$60000,MATCH(ROW()-6,$Q$7:$Q$60000,0))*1,"")</f>
        <v/>
      </c>
      <c r="AB817">
        <f>IFERROR(INDEX($J$7:$J$60000,MATCH(ROW()-6,$Q$7:$Q$60000,0))*1,"")</f>
        <v/>
      </c>
      <c r="AC817">
        <f>IFERROR(INDEX($K$7:$K$60000,MATCH(ROW()-6,$Q$7:$Q$60000,0))*1,"")</f>
        <v/>
      </c>
      <c r="AF817" s="9">
        <f>IF(OR($S817="",$S816=""),"",IF($B$5="diff",($T817-$T816),LN($T817/$T816)))</f>
        <v/>
      </c>
      <c r="AG817" s="9">
        <f>IF(OR($S817="",$S816=""),"",IF($C$5="diff",(U817-U816),LN(U817/U816)))</f>
        <v/>
      </c>
      <c r="AH817" s="9">
        <f>IF(OR($S817="",$S816=""),"",IF($D$5="diff",(V817-V816),LN(V817/V816)))</f>
        <v/>
      </c>
      <c r="AI817" s="9">
        <f>IF(OR($S817="",$S816=""),"",IF($E$5="diff",(W817-W816),LN(W817/W816)))</f>
        <v/>
      </c>
      <c r="AJ817" s="9">
        <f>IF(OR($S817="",$S816=""),"",IF($F$5="diff",(X817-X816),LN(X817/X816)))</f>
        <v/>
      </c>
      <c r="AK817" s="9">
        <f>IF(OR($S817="",$S816=""),"",IF($G$5="diff",(Y817-Y816),LN(Y817/Y816)))</f>
        <v/>
      </c>
      <c r="AL817" s="9">
        <f>IF(OR($S817="",$S816=""),"",IF($H$5="diff",(Z817-Z816),LN(Z817/Z816)))</f>
        <v/>
      </c>
      <c r="AM817" s="9">
        <f>IF(OR($S817="",$S816=""),"",IF($I$5="diff",(AA817-AA816),LN(AA817/AA816)))</f>
        <v/>
      </c>
      <c r="AN817" s="9">
        <f>IF(OR($S817="",$S816=""),"",IF($J$5="diff",(AB817-AB816),LN(AB817/AB816)))</f>
        <v/>
      </c>
      <c r="AO817" s="9">
        <f>IF(OR($S817="",$S816=""),"",IF($K$5="diff",(AC817-AC816),LN(AC817/AC816)))</f>
        <v/>
      </c>
      <c r="AR817" s="9">
        <f>IF($AF817="","",$AU$13+$AU$4*AG817+$AU$5*AH817+$AU$6*AI817+$AU$7*AJ817+$AU$8*AK817+$AU$9*AL817+$AU$10*AM817+$AU$11*AN817+$AU$12*AO817)</f>
        <v/>
      </c>
      <c r="AY817" s="10">
        <f>IF(AND((ROW()-7)&gt;=$Q$5,(ROW()-6)&lt;=$Q$3),INDEX(LINEST(OFFSET(AF817,1-$Q$5,0,$Q$5,1),OFFSET(AG817,1-$Q$5,0,$Q$5,9),TRUE,TRUE),1,10)*$Q$4,"")</f>
        <v/>
      </c>
      <c r="AZ817" s="9">
        <f>IF(AND((ROW()-7)&gt;=$Q$5,(ROW()-6)&lt;=$Q$3),INDEX(LINEST(OFFSET(AF817,1-$Q$5,0,$Q$5,1),OFFSET(AG817,1-$Q$5,0,$Q$5,9),TRUE,TRUE),1,9),"")</f>
        <v/>
      </c>
      <c r="BA817" s="9">
        <f>IF(AND((ROW()-7)&gt;=$Q$5,(ROW()-6)&lt;=$Q$3),INDEX(LINEST(OFFSET(AF817,1-$Q$5,0,$Q$5,1),OFFSET(AG817,1-$Q$5,0,$Q$5,9),TRUE,TRUE),1,8),"")</f>
        <v/>
      </c>
      <c r="BB817" s="9">
        <f>IF(AND((ROW()-7)&gt;=$Q$5,(ROW()-6)&lt;=$Q$3),INDEX(LINEST(OFFSET(AF817,1-$Q$5,0,$Q$5,1),OFFSET(AG817,1-$Q$5,0,$Q$5,9),TRUE,TRUE),1,7),"")</f>
        <v/>
      </c>
      <c r="BC817" s="9">
        <f>IF(AND((ROW()-7)&gt;=$Q$5,(ROW()-6)&lt;=$Q$3),INDEX(LINEST(OFFSET(AF817,1-$Q$5,0,$Q$5,1),OFFSET(AG817,1-$Q$5,0,$Q$5,9),TRUE,TRUE),1,6),"")</f>
        <v/>
      </c>
      <c r="BD817" s="9">
        <f>IF(AND((ROW()-7)&gt;=$Q$5,(ROW()-6)&lt;=$Q$3),INDEX(LINEST(OFFSET(AF817,1-$Q$5,0,$Q$5,1),OFFSET(AG817,1-$Q$5,0,$Q$5,9),TRUE,TRUE),1,5),"")</f>
        <v/>
      </c>
      <c r="BE817" s="9">
        <f>IF(AND((ROW()-7)&gt;=$Q$5,(ROW()-6)&lt;=$Q$3),INDEX(LINEST(OFFSET(AF817,1-$Q$5,0,$Q$5,1),OFFSET(AG817,1-$Q$5,0,$Q$5,9),TRUE,TRUE),1,4),"")</f>
        <v/>
      </c>
      <c r="BF817" s="9">
        <f>IF(AND((ROW()-7)&gt;=$Q$5,(ROW()-6)&lt;=$Q$3),INDEX(LINEST(OFFSET(AF817,1-$Q$5,0,$Q$5,1),OFFSET(AG817,1-$Q$5,0,$Q$5,9),TRUE,TRUE),1,3),"")</f>
        <v/>
      </c>
      <c r="BG817" s="9">
        <f>IF(AND((ROW()-7)&gt;=$Q$5,(ROW()-6)&lt;=$Q$3),INDEX(LINEST(OFFSET(AF817,1-$Q$5,0,$Q$5,1),OFFSET(AG817,1-$Q$5,0,$Q$5,9),TRUE,TRUE),1,2),"")</f>
        <v/>
      </c>
      <c r="BH817" s="9">
        <f>IF(AND((ROW()-7)&gt;=$Q$5,(ROW()-6)&lt;=$Q$3),INDEX(LINEST(OFFSET(AF817,1-$Q$5,0,$Q$5,1),OFFSET(AG817,1-$Q$5,0,$Q$5,9),TRUE,TRUE),1,1),"")</f>
        <v/>
      </c>
      <c r="BI817" s="10">
        <f>IF(AND((ROW()-7)&gt;=$Q$5,(ROW()-6)&lt;=$Q$3),INDEX(LINEST(OFFSET(AF817,1-$Q$5,0,$Q$5,1),OFFSET(AG817,1-$Q$5,0,$Q$5,9),TRUE,TRUE),3,1),"")</f>
        <v/>
      </c>
      <c r="BL817" s="9">
        <f>IF(AND((ROW()-6)&lt;=$Q$3,ISNUMBER(AY816)),AY816/$Q$4+AZ816*AG817+BA816*AH817+BB816*AI817+BC816*AJ817+BD816*AK817+BE816*AL817+BF816*AM817+BG816*AN817+BH816*AO817,"")</f>
        <v/>
      </c>
      <c r="BM817">
        <f>IF(ISNUMBER(BL817),AVERAGE(OFFSET(AF816,1-$Q$5,0,$Q$5,1)),"")</f>
        <v/>
      </c>
      <c r="BN817">
        <f>IF(ISNUMBER(BL817),(AF817-BL817)^2,"")</f>
        <v/>
      </c>
      <c r="BO817">
        <f>IF(ISNUMBER(BL817),AF817^2,"")</f>
        <v/>
      </c>
      <c r="BP817">
        <f>IF(ISNUMBER(BL817),(AF817-BM817)^2,"")</f>
        <v/>
      </c>
    </row>
    <row r="818">
      <c r="O818">
        <f>IF($R818="","",IF($Q$1="Weekly",INT(($R818-2)/7),IF($Q$1="Quarterly",YEAR($R818)*4+ROUNDUP(MONTH($R818)/3),YEAR($R818)*12+MONTH($R818))))</f>
        <v/>
      </c>
      <c r="P818">
        <f>IF($R818="","",IF($R819="",1,IF($O818&lt;&gt;$O819,1,0)))</f>
        <v/>
      </c>
      <c r="Q818">
        <f>IF($P818=1,SUM($P$7:$P818),"")</f>
        <v/>
      </c>
      <c r="R818">
        <f>IF($A818="","",IF(ISNUMBER($A818),$A818,IFERROR(DATEVALUE($A818),NA())))</f>
        <v/>
      </c>
      <c r="S818" s="7">
        <f>IFERROR(INDEX($R$7:$R$60000,MATCH(ROW()-6,$Q$7:$Q$60000,0)),"")</f>
        <v/>
      </c>
      <c r="T818">
        <f>IFERROR(INDEX($B$7:$B$60000,MATCH(ROW()-6,$Q$7:$Q$60000,0))*1,"")</f>
        <v/>
      </c>
      <c r="U818">
        <f>IFERROR(INDEX($C$7:$C$60000,MATCH(ROW()-6,$Q$7:$Q$60000,0))*1,"")</f>
        <v/>
      </c>
      <c r="V818">
        <f>IFERROR(INDEX($D$7:$D$60000,MATCH(ROW()-6,$Q$7:$Q$60000,0))*1,"")</f>
        <v/>
      </c>
      <c r="W818">
        <f>IFERROR(INDEX($E$7:$E$60000,MATCH(ROW()-6,$Q$7:$Q$60000,0))*1,"")</f>
        <v/>
      </c>
      <c r="X818">
        <f>IFERROR(INDEX($F$7:$F$60000,MATCH(ROW()-6,$Q$7:$Q$60000,0))*1,"")</f>
        <v/>
      </c>
      <c r="Y818">
        <f>IFERROR(INDEX($G$7:$G$60000,MATCH(ROW()-6,$Q$7:$Q$60000,0))*1,"")</f>
        <v/>
      </c>
      <c r="Z818">
        <f>IFERROR(INDEX($H$7:$H$60000,MATCH(ROW()-6,$Q$7:$Q$60000,0))*1,"")</f>
        <v/>
      </c>
      <c r="AA818">
        <f>IFERROR(INDEX($I$7:$I$60000,MATCH(ROW()-6,$Q$7:$Q$60000,0))*1,"")</f>
        <v/>
      </c>
      <c r="AB818">
        <f>IFERROR(INDEX($J$7:$J$60000,MATCH(ROW()-6,$Q$7:$Q$60000,0))*1,"")</f>
        <v/>
      </c>
      <c r="AC818">
        <f>IFERROR(INDEX($K$7:$K$60000,MATCH(ROW()-6,$Q$7:$Q$60000,0))*1,"")</f>
        <v/>
      </c>
      <c r="AF818" s="9">
        <f>IF(OR($S818="",$S817=""),"",IF($B$5="diff",($T818-$T817),LN($T818/$T817)))</f>
        <v/>
      </c>
      <c r="AG818" s="9">
        <f>IF(OR($S818="",$S817=""),"",IF($C$5="diff",(U818-U817),LN(U818/U817)))</f>
        <v/>
      </c>
      <c r="AH818" s="9">
        <f>IF(OR($S818="",$S817=""),"",IF($D$5="diff",(V818-V817),LN(V818/V817)))</f>
        <v/>
      </c>
      <c r="AI818" s="9">
        <f>IF(OR($S818="",$S817=""),"",IF($E$5="diff",(W818-W817),LN(W818/W817)))</f>
        <v/>
      </c>
      <c r="AJ818" s="9">
        <f>IF(OR($S818="",$S817=""),"",IF($F$5="diff",(X818-X817),LN(X818/X817)))</f>
        <v/>
      </c>
      <c r="AK818" s="9">
        <f>IF(OR($S818="",$S817=""),"",IF($G$5="diff",(Y818-Y817),LN(Y818/Y817)))</f>
        <v/>
      </c>
      <c r="AL818" s="9">
        <f>IF(OR($S818="",$S817=""),"",IF($H$5="diff",(Z818-Z817),LN(Z818/Z817)))</f>
        <v/>
      </c>
      <c r="AM818" s="9">
        <f>IF(OR($S818="",$S817=""),"",IF($I$5="diff",(AA818-AA817),LN(AA818/AA817)))</f>
        <v/>
      </c>
      <c r="AN818" s="9">
        <f>IF(OR($S818="",$S817=""),"",IF($J$5="diff",(AB818-AB817),LN(AB818/AB817)))</f>
        <v/>
      </c>
      <c r="AO818" s="9">
        <f>IF(OR($S818="",$S817=""),"",IF($K$5="diff",(AC818-AC817),LN(AC818/AC817)))</f>
        <v/>
      </c>
      <c r="AR818" s="9">
        <f>IF($AF818="","",$AU$13+$AU$4*AG818+$AU$5*AH818+$AU$6*AI818+$AU$7*AJ818+$AU$8*AK818+$AU$9*AL818+$AU$10*AM818+$AU$11*AN818+$AU$12*AO818)</f>
        <v/>
      </c>
      <c r="AY818" s="10">
        <f>IF(AND((ROW()-7)&gt;=$Q$5,(ROW()-6)&lt;=$Q$3),INDEX(LINEST(OFFSET(AF818,1-$Q$5,0,$Q$5,1),OFFSET(AG818,1-$Q$5,0,$Q$5,9),TRUE,TRUE),1,10)*$Q$4,"")</f>
        <v/>
      </c>
      <c r="AZ818" s="9">
        <f>IF(AND((ROW()-7)&gt;=$Q$5,(ROW()-6)&lt;=$Q$3),INDEX(LINEST(OFFSET(AF818,1-$Q$5,0,$Q$5,1),OFFSET(AG818,1-$Q$5,0,$Q$5,9),TRUE,TRUE),1,9),"")</f>
        <v/>
      </c>
      <c r="BA818" s="9">
        <f>IF(AND((ROW()-7)&gt;=$Q$5,(ROW()-6)&lt;=$Q$3),INDEX(LINEST(OFFSET(AF818,1-$Q$5,0,$Q$5,1),OFFSET(AG818,1-$Q$5,0,$Q$5,9),TRUE,TRUE),1,8),"")</f>
        <v/>
      </c>
      <c r="BB818" s="9">
        <f>IF(AND((ROW()-7)&gt;=$Q$5,(ROW()-6)&lt;=$Q$3),INDEX(LINEST(OFFSET(AF818,1-$Q$5,0,$Q$5,1),OFFSET(AG818,1-$Q$5,0,$Q$5,9),TRUE,TRUE),1,7),"")</f>
        <v/>
      </c>
      <c r="BC818" s="9">
        <f>IF(AND((ROW()-7)&gt;=$Q$5,(ROW()-6)&lt;=$Q$3),INDEX(LINEST(OFFSET(AF818,1-$Q$5,0,$Q$5,1),OFFSET(AG818,1-$Q$5,0,$Q$5,9),TRUE,TRUE),1,6),"")</f>
        <v/>
      </c>
      <c r="BD818" s="9">
        <f>IF(AND((ROW()-7)&gt;=$Q$5,(ROW()-6)&lt;=$Q$3),INDEX(LINEST(OFFSET(AF818,1-$Q$5,0,$Q$5,1),OFFSET(AG818,1-$Q$5,0,$Q$5,9),TRUE,TRUE),1,5),"")</f>
        <v/>
      </c>
      <c r="BE818" s="9">
        <f>IF(AND((ROW()-7)&gt;=$Q$5,(ROW()-6)&lt;=$Q$3),INDEX(LINEST(OFFSET(AF818,1-$Q$5,0,$Q$5,1),OFFSET(AG818,1-$Q$5,0,$Q$5,9),TRUE,TRUE),1,4),"")</f>
        <v/>
      </c>
      <c r="BF818" s="9">
        <f>IF(AND((ROW()-7)&gt;=$Q$5,(ROW()-6)&lt;=$Q$3),INDEX(LINEST(OFFSET(AF818,1-$Q$5,0,$Q$5,1),OFFSET(AG818,1-$Q$5,0,$Q$5,9),TRUE,TRUE),1,3),"")</f>
        <v/>
      </c>
      <c r="BG818" s="9">
        <f>IF(AND((ROW()-7)&gt;=$Q$5,(ROW()-6)&lt;=$Q$3),INDEX(LINEST(OFFSET(AF818,1-$Q$5,0,$Q$5,1),OFFSET(AG818,1-$Q$5,0,$Q$5,9),TRUE,TRUE),1,2),"")</f>
        <v/>
      </c>
      <c r="BH818" s="9">
        <f>IF(AND((ROW()-7)&gt;=$Q$5,(ROW()-6)&lt;=$Q$3),INDEX(LINEST(OFFSET(AF818,1-$Q$5,0,$Q$5,1),OFFSET(AG818,1-$Q$5,0,$Q$5,9),TRUE,TRUE),1,1),"")</f>
        <v/>
      </c>
      <c r="BI818" s="10">
        <f>IF(AND((ROW()-7)&gt;=$Q$5,(ROW()-6)&lt;=$Q$3),INDEX(LINEST(OFFSET(AF818,1-$Q$5,0,$Q$5,1),OFFSET(AG818,1-$Q$5,0,$Q$5,9),TRUE,TRUE),3,1),"")</f>
        <v/>
      </c>
      <c r="BL818" s="9">
        <f>IF(AND((ROW()-6)&lt;=$Q$3,ISNUMBER(AY817)),AY817/$Q$4+AZ817*AG818+BA817*AH818+BB817*AI818+BC817*AJ818+BD817*AK818+BE817*AL818+BF817*AM818+BG817*AN818+BH817*AO818,"")</f>
        <v/>
      </c>
      <c r="BM818">
        <f>IF(ISNUMBER(BL818),AVERAGE(OFFSET(AF817,1-$Q$5,0,$Q$5,1)),"")</f>
        <v/>
      </c>
      <c r="BN818">
        <f>IF(ISNUMBER(BL818),(AF818-BL818)^2,"")</f>
        <v/>
      </c>
      <c r="BO818">
        <f>IF(ISNUMBER(BL818),AF818^2,"")</f>
        <v/>
      </c>
      <c r="BP818">
        <f>IF(ISNUMBER(BL818),(AF818-BM818)^2,"")</f>
        <v/>
      </c>
    </row>
    <row r="819">
      <c r="O819">
        <f>IF($R819="","",IF($Q$1="Weekly",INT(($R819-2)/7),IF($Q$1="Quarterly",YEAR($R819)*4+ROUNDUP(MONTH($R819)/3),YEAR($R819)*12+MONTH($R819))))</f>
        <v/>
      </c>
      <c r="P819">
        <f>IF($R819="","",IF($R820="",1,IF($O819&lt;&gt;$O820,1,0)))</f>
        <v/>
      </c>
      <c r="Q819">
        <f>IF($P819=1,SUM($P$7:$P819),"")</f>
        <v/>
      </c>
      <c r="R819">
        <f>IF($A819="","",IF(ISNUMBER($A819),$A819,IFERROR(DATEVALUE($A819),NA())))</f>
        <v/>
      </c>
      <c r="S819" s="7">
        <f>IFERROR(INDEX($R$7:$R$60000,MATCH(ROW()-6,$Q$7:$Q$60000,0)),"")</f>
        <v/>
      </c>
      <c r="T819">
        <f>IFERROR(INDEX($B$7:$B$60000,MATCH(ROW()-6,$Q$7:$Q$60000,0))*1,"")</f>
        <v/>
      </c>
      <c r="U819">
        <f>IFERROR(INDEX($C$7:$C$60000,MATCH(ROW()-6,$Q$7:$Q$60000,0))*1,"")</f>
        <v/>
      </c>
      <c r="V819">
        <f>IFERROR(INDEX($D$7:$D$60000,MATCH(ROW()-6,$Q$7:$Q$60000,0))*1,"")</f>
        <v/>
      </c>
      <c r="W819">
        <f>IFERROR(INDEX($E$7:$E$60000,MATCH(ROW()-6,$Q$7:$Q$60000,0))*1,"")</f>
        <v/>
      </c>
      <c r="X819">
        <f>IFERROR(INDEX($F$7:$F$60000,MATCH(ROW()-6,$Q$7:$Q$60000,0))*1,"")</f>
        <v/>
      </c>
      <c r="Y819">
        <f>IFERROR(INDEX($G$7:$G$60000,MATCH(ROW()-6,$Q$7:$Q$60000,0))*1,"")</f>
        <v/>
      </c>
      <c r="Z819">
        <f>IFERROR(INDEX($H$7:$H$60000,MATCH(ROW()-6,$Q$7:$Q$60000,0))*1,"")</f>
        <v/>
      </c>
      <c r="AA819">
        <f>IFERROR(INDEX($I$7:$I$60000,MATCH(ROW()-6,$Q$7:$Q$60000,0))*1,"")</f>
        <v/>
      </c>
      <c r="AB819">
        <f>IFERROR(INDEX($J$7:$J$60000,MATCH(ROW()-6,$Q$7:$Q$60000,0))*1,"")</f>
        <v/>
      </c>
      <c r="AC819">
        <f>IFERROR(INDEX($K$7:$K$60000,MATCH(ROW()-6,$Q$7:$Q$60000,0))*1,"")</f>
        <v/>
      </c>
      <c r="AF819" s="9">
        <f>IF(OR($S819="",$S818=""),"",IF($B$5="diff",($T819-$T818),LN($T819/$T818)))</f>
        <v/>
      </c>
      <c r="AG819" s="9">
        <f>IF(OR($S819="",$S818=""),"",IF($C$5="diff",(U819-U818),LN(U819/U818)))</f>
        <v/>
      </c>
      <c r="AH819" s="9">
        <f>IF(OR($S819="",$S818=""),"",IF($D$5="diff",(V819-V818),LN(V819/V818)))</f>
        <v/>
      </c>
      <c r="AI819" s="9">
        <f>IF(OR($S819="",$S818=""),"",IF($E$5="diff",(W819-W818),LN(W819/W818)))</f>
        <v/>
      </c>
      <c r="AJ819" s="9">
        <f>IF(OR($S819="",$S818=""),"",IF($F$5="diff",(X819-X818),LN(X819/X818)))</f>
        <v/>
      </c>
      <c r="AK819" s="9">
        <f>IF(OR($S819="",$S818=""),"",IF($G$5="diff",(Y819-Y818),LN(Y819/Y818)))</f>
        <v/>
      </c>
      <c r="AL819" s="9">
        <f>IF(OR($S819="",$S818=""),"",IF($H$5="diff",(Z819-Z818),LN(Z819/Z818)))</f>
        <v/>
      </c>
      <c r="AM819" s="9">
        <f>IF(OR($S819="",$S818=""),"",IF($I$5="diff",(AA819-AA818),LN(AA819/AA818)))</f>
        <v/>
      </c>
      <c r="AN819" s="9">
        <f>IF(OR($S819="",$S818=""),"",IF($J$5="diff",(AB819-AB818),LN(AB819/AB818)))</f>
        <v/>
      </c>
      <c r="AO819" s="9">
        <f>IF(OR($S819="",$S818=""),"",IF($K$5="diff",(AC819-AC818),LN(AC819/AC818)))</f>
        <v/>
      </c>
      <c r="AR819" s="9">
        <f>IF($AF819="","",$AU$13+$AU$4*AG819+$AU$5*AH819+$AU$6*AI819+$AU$7*AJ819+$AU$8*AK819+$AU$9*AL819+$AU$10*AM819+$AU$11*AN819+$AU$12*AO819)</f>
        <v/>
      </c>
      <c r="AY819" s="10">
        <f>IF(AND((ROW()-7)&gt;=$Q$5,(ROW()-6)&lt;=$Q$3),INDEX(LINEST(OFFSET(AF819,1-$Q$5,0,$Q$5,1),OFFSET(AG819,1-$Q$5,0,$Q$5,9),TRUE,TRUE),1,10)*$Q$4,"")</f>
        <v/>
      </c>
      <c r="AZ819" s="9">
        <f>IF(AND((ROW()-7)&gt;=$Q$5,(ROW()-6)&lt;=$Q$3),INDEX(LINEST(OFFSET(AF819,1-$Q$5,0,$Q$5,1),OFFSET(AG819,1-$Q$5,0,$Q$5,9),TRUE,TRUE),1,9),"")</f>
        <v/>
      </c>
      <c r="BA819" s="9">
        <f>IF(AND((ROW()-7)&gt;=$Q$5,(ROW()-6)&lt;=$Q$3),INDEX(LINEST(OFFSET(AF819,1-$Q$5,0,$Q$5,1),OFFSET(AG819,1-$Q$5,0,$Q$5,9),TRUE,TRUE),1,8),"")</f>
        <v/>
      </c>
      <c r="BB819" s="9">
        <f>IF(AND((ROW()-7)&gt;=$Q$5,(ROW()-6)&lt;=$Q$3),INDEX(LINEST(OFFSET(AF819,1-$Q$5,0,$Q$5,1),OFFSET(AG819,1-$Q$5,0,$Q$5,9),TRUE,TRUE),1,7),"")</f>
        <v/>
      </c>
      <c r="BC819" s="9">
        <f>IF(AND((ROW()-7)&gt;=$Q$5,(ROW()-6)&lt;=$Q$3),INDEX(LINEST(OFFSET(AF819,1-$Q$5,0,$Q$5,1),OFFSET(AG819,1-$Q$5,0,$Q$5,9),TRUE,TRUE),1,6),"")</f>
        <v/>
      </c>
      <c r="BD819" s="9">
        <f>IF(AND((ROW()-7)&gt;=$Q$5,(ROW()-6)&lt;=$Q$3),INDEX(LINEST(OFFSET(AF819,1-$Q$5,0,$Q$5,1),OFFSET(AG819,1-$Q$5,0,$Q$5,9),TRUE,TRUE),1,5),"")</f>
        <v/>
      </c>
      <c r="BE819" s="9">
        <f>IF(AND((ROW()-7)&gt;=$Q$5,(ROW()-6)&lt;=$Q$3),INDEX(LINEST(OFFSET(AF819,1-$Q$5,0,$Q$5,1),OFFSET(AG819,1-$Q$5,0,$Q$5,9),TRUE,TRUE),1,4),"")</f>
        <v/>
      </c>
      <c r="BF819" s="9">
        <f>IF(AND((ROW()-7)&gt;=$Q$5,(ROW()-6)&lt;=$Q$3),INDEX(LINEST(OFFSET(AF819,1-$Q$5,0,$Q$5,1),OFFSET(AG819,1-$Q$5,0,$Q$5,9),TRUE,TRUE),1,3),"")</f>
        <v/>
      </c>
      <c r="BG819" s="9">
        <f>IF(AND((ROW()-7)&gt;=$Q$5,(ROW()-6)&lt;=$Q$3),INDEX(LINEST(OFFSET(AF819,1-$Q$5,0,$Q$5,1),OFFSET(AG819,1-$Q$5,0,$Q$5,9),TRUE,TRUE),1,2),"")</f>
        <v/>
      </c>
      <c r="BH819" s="9">
        <f>IF(AND((ROW()-7)&gt;=$Q$5,(ROW()-6)&lt;=$Q$3),INDEX(LINEST(OFFSET(AF819,1-$Q$5,0,$Q$5,1),OFFSET(AG819,1-$Q$5,0,$Q$5,9),TRUE,TRUE),1,1),"")</f>
        <v/>
      </c>
      <c r="BI819" s="10">
        <f>IF(AND((ROW()-7)&gt;=$Q$5,(ROW()-6)&lt;=$Q$3),INDEX(LINEST(OFFSET(AF819,1-$Q$5,0,$Q$5,1),OFFSET(AG819,1-$Q$5,0,$Q$5,9),TRUE,TRUE),3,1),"")</f>
        <v/>
      </c>
      <c r="BL819" s="9">
        <f>IF(AND((ROW()-6)&lt;=$Q$3,ISNUMBER(AY818)),AY818/$Q$4+AZ818*AG819+BA818*AH819+BB818*AI819+BC818*AJ819+BD818*AK819+BE818*AL819+BF818*AM819+BG818*AN819+BH818*AO819,"")</f>
        <v/>
      </c>
      <c r="BM819">
        <f>IF(ISNUMBER(BL819),AVERAGE(OFFSET(AF818,1-$Q$5,0,$Q$5,1)),"")</f>
        <v/>
      </c>
      <c r="BN819">
        <f>IF(ISNUMBER(BL819),(AF819-BL819)^2,"")</f>
        <v/>
      </c>
      <c r="BO819">
        <f>IF(ISNUMBER(BL819),AF819^2,"")</f>
        <v/>
      </c>
      <c r="BP819">
        <f>IF(ISNUMBER(BL819),(AF819-BM819)^2,"")</f>
        <v/>
      </c>
    </row>
    <row r="820">
      <c r="O820">
        <f>IF($R820="","",IF($Q$1="Weekly",INT(($R820-2)/7),IF($Q$1="Quarterly",YEAR($R820)*4+ROUNDUP(MONTH($R820)/3),YEAR($R820)*12+MONTH($R820))))</f>
        <v/>
      </c>
      <c r="P820">
        <f>IF($R820="","",IF($R821="",1,IF($O820&lt;&gt;$O821,1,0)))</f>
        <v/>
      </c>
      <c r="Q820">
        <f>IF($P820=1,SUM($P$7:$P820),"")</f>
        <v/>
      </c>
      <c r="R820">
        <f>IF($A820="","",IF(ISNUMBER($A820),$A820,IFERROR(DATEVALUE($A820),NA())))</f>
        <v/>
      </c>
      <c r="S820" s="7">
        <f>IFERROR(INDEX($R$7:$R$60000,MATCH(ROW()-6,$Q$7:$Q$60000,0)),"")</f>
        <v/>
      </c>
      <c r="T820">
        <f>IFERROR(INDEX($B$7:$B$60000,MATCH(ROW()-6,$Q$7:$Q$60000,0))*1,"")</f>
        <v/>
      </c>
      <c r="U820">
        <f>IFERROR(INDEX($C$7:$C$60000,MATCH(ROW()-6,$Q$7:$Q$60000,0))*1,"")</f>
        <v/>
      </c>
      <c r="V820">
        <f>IFERROR(INDEX($D$7:$D$60000,MATCH(ROW()-6,$Q$7:$Q$60000,0))*1,"")</f>
        <v/>
      </c>
      <c r="W820">
        <f>IFERROR(INDEX($E$7:$E$60000,MATCH(ROW()-6,$Q$7:$Q$60000,0))*1,"")</f>
        <v/>
      </c>
      <c r="X820">
        <f>IFERROR(INDEX($F$7:$F$60000,MATCH(ROW()-6,$Q$7:$Q$60000,0))*1,"")</f>
        <v/>
      </c>
      <c r="Y820">
        <f>IFERROR(INDEX($G$7:$G$60000,MATCH(ROW()-6,$Q$7:$Q$60000,0))*1,"")</f>
        <v/>
      </c>
      <c r="Z820">
        <f>IFERROR(INDEX($H$7:$H$60000,MATCH(ROW()-6,$Q$7:$Q$60000,0))*1,"")</f>
        <v/>
      </c>
      <c r="AA820">
        <f>IFERROR(INDEX($I$7:$I$60000,MATCH(ROW()-6,$Q$7:$Q$60000,0))*1,"")</f>
        <v/>
      </c>
      <c r="AB820">
        <f>IFERROR(INDEX($J$7:$J$60000,MATCH(ROW()-6,$Q$7:$Q$60000,0))*1,"")</f>
        <v/>
      </c>
      <c r="AC820">
        <f>IFERROR(INDEX($K$7:$K$60000,MATCH(ROW()-6,$Q$7:$Q$60000,0))*1,"")</f>
        <v/>
      </c>
      <c r="AF820" s="9">
        <f>IF(OR($S820="",$S819=""),"",IF($B$5="diff",($T820-$T819),LN($T820/$T819)))</f>
        <v/>
      </c>
      <c r="AG820" s="9">
        <f>IF(OR($S820="",$S819=""),"",IF($C$5="diff",(U820-U819),LN(U820/U819)))</f>
        <v/>
      </c>
      <c r="AH820" s="9">
        <f>IF(OR($S820="",$S819=""),"",IF($D$5="diff",(V820-V819),LN(V820/V819)))</f>
        <v/>
      </c>
      <c r="AI820" s="9">
        <f>IF(OR($S820="",$S819=""),"",IF($E$5="diff",(W820-W819),LN(W820/W819)))</f>
        <v/>
      </c>
      <c r="AJ820" s="9">
        <f>IF(OR($S820="",$S819=""),"",IF($F$5="diff",(X820-X819),LN(X820/X819)))</f>
        <v/>
      </c>
      <c r="AK820" s="9">
        <f>IF(OR($S820="",$S819=""),"",IF($G$5="diff",(Y820-Y819),LN(Y820/Y819)))</f>
        <v/>
      </c>
      <c r="AL820" s="9">
        <f>IF(OR($S820="",$S819=""),"",IF($H$5="diff",(Z820-Z819),LN(Z820/Z819)))</f>
        <v/>
      </c>
      <c r="AM820" s="9">
        <f>IF(OR($S820="",$S819=""),"",IF($I$5="diff",(AA820-AA819),LN(AA820/AA819)))</f>
        <v/>
      </c>
      <c r="AN820" s="9">
        <f>IF(OR($S820="",$S819=""),"",IF($J$5="diff",(AB820-AB819),LN(AB820/AB819)))</f>
        <v/>
      </c>
      <c r="AO820" s="9">
        <f>IF(OR($S820="",$S819=""),"",IF($K$5="diff",(AC820-AC819),LN(AC820/AC819)))</f>
        <v/>
      </c>
      <c r="AR820" s="9">
        <f>IF($AF820="","",$AU$13+$AU$4*AG820+$AU$5*AH820+$AU$6*AI820+$AU$7*AJ820+$AU$8*AK820+$AU$9*AL820+$AU$10*AM820+$AU$11*AN820+$AU$12*AO820)</f>
        <v/>
      </c>
      <c r="AY820" s="10">
        <f>IF(AND((ROW()-7)&gt;=$Q$5,(ROW()-6)&lt;=$Q$3),INDEX(LINEST(OFFSET(AF820,1-$Q$5,0,$Q$5,1),OFFSET(AG820,1-$Q$5,0,$Q$5,9),TRUE,TRUE),1,10)*$Q$4,"")</f>
        <v/>
      </c>
      <c r="AZ820" s="9">
        <f>IF(AND((ROW()-7)&gt;=$Q$5,(ROW()-6)&lt;=$Q$3),INDEX(LINEST(OFFSET(AF820,1-$Q$5,0,$Q$5,1),OFFSET(AG820,1-$Q$5,0,$Q$5,9),TRUE,TRUE),1,9),"")</f>
        <v/>
      </c>
      <c r="BA820" s="9">
        <f>IF(AND((ROW()-7)&gt;=$Q$5,(ROW()-6)&lt;=$Q$3),INDEX(LINEST(OFFSET(AF820,1-$Q$5,0,$Q$5,1),OFFSET(AG820,1-$Q$5,0,$Q$5,9),TRUE,TRUE),1,8),"")</f>
        <v/>
      </c>
      <c r="BB820" s="9">
        <f>IF(AND((ROW()-7)&gt;=$Q$5,(ROW()-6)&lt;=$Q$3),INDEX(LINEST(OFFSET(AF820,1-$Q$5,0,$Q$5,1),OFFSET(AG820,1-$Q$5,0,$Q$5,9),TRUE,TRUE),1,7),"")</f>
        <v/>
      </c>
      <c r="BC820" s="9">
        <f>IF(AND((ROW()-7)&gt;=$Q$5,(ROW()-6)&lt;=$Q$3),INDEX(LINEST(OFFSET(AF820,1-$Q$5,0,$Q$5,1),OFFSET(AG820,1-$Q$5,0,$Q$5,9),TRUE,TRUE),1,6),"")</f>
        <v/>
      </c>
      <c r="BD820" s="9">
        <f>IF(AND((ROW()-7)&gt;=$Q$5,(ROW()-6)&lt;=$Q$3),INDEX(LINEST(OFFSET(AF820,1-$Q$5,0,$Q$5,1),OFFSET(AG820,1-$Q$5,0,$Q$5,9),TRUE,TRUE),1,5),"")</f>
        <v/>
      </c>
      <c r="BE820" s="9">
        <f>IF(AND((ROW()-7)&gt;=$Q$5,(ROW()-6)&lt;=$Q$3),INDEX(LINEST(OFFSET(AF820,1-$Q$5,0,$Q$5,1),OFFSET(AG820,1-$Q$5,0,$Q$5,9),TRUE,TRUE),1,4),"")</f>
        <v/>
      </c>
      <c r="BF820" s="9">
        <f>IF(AND((ROW()-7)&gt;=$Q$5,(ROW()-6)&lt;=$Q$3),INDEX(LINEST(OFFSET(AF820,1-$Q$5,0,$Q$5,1),OFFSET(AG820,1-$Q$5,0,$Q$5,9),TRUE,TRUE),1,3),"")</f>
        <v/>
      </c>
      <c r="BG820" s="9">
        <f>IF(AND((ROW()-7)&gt;=$Q$5,(ROW()-6)&lt;=$Q$3),INDEX(LINEST(OFFSET(AF820,1-$Q$5,0,$Q$5,1),OFFSET(AG820,1-$Q$5,0,$Q$5,9),TRUE,TRUE),1,2),"")</f>
        <v/>
      </c>
      <c r="BH820" s="9">
        <f>IF(AND((ROW()-7)&gt;=$Q$5,(ROW()-6)&lt;=$Q$3),INDEX(LINEST(OFFSET(AF820,1-$Q$5,0,$Q$5,1),OFFSET(AG820,1-$Q$5,0,$Q$5,9),TRUE,TRUE),1,1),"")</f>
        <v/>
      </c>
      <c r="BI820" s="10">
        <f>IF(AND((ROW()-7)&gt;=$Q$5,(ROW()-6)&lt;=$Q$3),INDEX(LINEST(OFFSET(AF820,1-$Q$5,0,$Q$5,1),OFFSET(AG820,1-$Q$5,0,$Q$5,9),TRUE,TRUE),3,1),"")</f>
        <v/>
      </c>
      <c r="BL820" s="9">
        <f>IF(AND((ROW()-6)&lt;=$Q$3,ISNUMBER(AY819)),AY819/$Q$4+AZ819*AG820+BA819*AH820+BB819*AI820+BC819*AJ820+BD819*AK820+BE819*AL820+BF819*AM820+BG819*AN820+BH819*AO820,"")</f>
        <v/>
      </c>
      <c r="BM820">
        <f>IF(ISNUMBER(BL820),AVERAGE(OFFSET(AF819,1-$Q$5,0,$Q$5,1)),"")</f>
        <v/>
      </c>
      <c r="BN820">
        <f>IF(ISNUMBER(BL820),(AF820-BL820)^2,"")</f>
        <v/>
      </c>
      <c r="BO820">
        <f>IF(ISNUMBER(BL820),AF820^2,"")</f>
        <v/>
      </c>
      <c r="BP820">
        <f>IF(ISNUMBER(BL820),(AF820-BM820)^2,"")</f>
        <v/>
      </c>
    </row>
    <row r="821">
      <c r="O821">
        <f>IF($R821="","",IF($Q$1="Weekly",INT(($R821-2)/7),IF($Q$1="Quarterly",YEAR($R821)*4+ROUNDUP(MONTH($R821)/3),YEAR($R821)*12+MONTH($R821))))</f>
        <v/>
      </c>
      <c r="P821">
        <f>IF($R821="","",IF($R822="",1,IF($O821&lt;&gt;$O822,1,0)))</f>
        <v/>
      </c>
      <c r="Q821">
        <f>IF($P821=1,SUM($P$7:$P821),"")</f>
        <v/>
      </c>
      <c r="R821">
        <f>IF($A821="","",IF(ISNUMBER($A821),$A821,IFERROR(DATEVALUE($A821),NA())))</f>
        <v/>
      </c>
      <c r="S821" s="7">
        <f>IFERROR(INDEX($R$7:$R$60000,MATCH(ROW()-6,$Q$7:$Q$60000,0)),"")</f>
        <v/>
      </c>
      <c r="T821">
        <f>IFERROR(INDEX($B$7:$B$60000,MATCH(ROW()-6,$Q$7:$Q$60000,0))*1,"")</f>
        <v/>
      </c>
      <c r="U821">
        <f>IFERROR(INDEX($C$7:$C$60000,MATCH(ROW()-6,$Q$7:$Q$60000,0))*1,"")</f>
        <v/>
      </c>
      <c r="V821">
        <f>IFERROR(INDEX($D$7:$D$60000,MATCH(ROW()-6,$Q$7:$Q$60000,0))*1,"")</f>
        <v/>
      </c>
      <c r="W821">
        <f>IFERROR(INDEX($E$7:$E$60000,MATCH(ROW()-6,$Q$7:$Q$60000,0))*1,"")</f>
        <v/>
      </c>
      <c r="X821">
        <f>IFERROR(INDEX($F$7:$F$60000,MATCH(ROW()-6,$Q$7:$Q$60000,0))*1,"")</f>
        <v/>
      </c>
      <c r="Y821">
        <f>IFERROR(INDEX($G$7:$G$60000,MATCH(ROW()-6,$Q$7:$Q$60000,0))*1,"")</f>
        <v/>
      </c>
      <c r="Z821">
        <f>IFERROR(INDEX($H$7:$H$60000,MATCH(ROW()-6,$Q$7:$Q$60000,0))*1,"")</f>
        <v/>
      </c>
      <c r="AA821">
        <f>IFERROR(INDEX($I$7:$I$60000,MATCH(ROW()-6,$Q$7:$Q$60000,0))*1,"")</f>
        <v/>
      </c>
      <c r="AB821">
        <f>IFERROR(INDEX($J$7:$J$60000,MATCH(ROW()-6,$Q$7:$Q$60000,0))*1,"")</f>
        <v/>
      </c>
      <c r="AC821">
        <f>IFERROR(INDEX($K$7:$K$60000,MATCH(ROW()-6,$Q$7:$Q$60000,0))*1,"")</f>
        <v/>
      </c>
      <c r="AF821" s="9">
        <f>IF(OR($S821="",$S820=""),"",IF($B$5="diff",($T821-$T820),LN($T821/$T820)))</f>
        <v/>
      </c>
      <c r="AG821" s="9">
        <f>IF(OR($S821="",$S820=""),"",IF($C$5="diff",(U821-U820),LN(U821/U820)))</f>
        <v/>
      </c>
      <c r="AH821" s="9">
        <f>IF(OR($S821="",$S820=""),"",IF($D$5="diff",(V821-V820),LN(V821/V820)))</f>
        <v/>
      </c>
      <c r="AI821" s="9">
        <f>IF(OR($S821="",$S820=""),"",IF($E$5="diff",(W821-W820),LN(W821/W820)))</f>
        <v/>
      </c>
      <c r="AJ821" s="9">
        <f>IF(OR($S821="",$S820=""),"",IF($F$5="diff",(X821-X820),LN(X821/X820)))</f>
        <v/>
      </c>
      <c r="AK821" s="9">
        <f>IF(OR($S821="",$S820=""),"",IF($G$5="diff",(Y821-Y820),LN(Y821/Y820)))</f>
        <v/>
      </c>
      <c r="AL821" s="9">
        <f>IF(OR($S821="",$S820=""),"",IF($H$5="diff",(Z821-Z820),LN(Z821/Z820)))</f>
        <v/>
      </c>
      <c r="AM821" s="9">
        <f>IF(OR($S821="",$S820=""),"",IF($I$5="diff",(AA821-AA820),LN(AA821/AA820)))</f>
        <v/>
      </c>
      <c r="AN821" s="9">
        <f>IF(OR($S821="",$S820=""),"",IF($J$5="diff",(AB821-AB820),LN(AB821/AB820)))</f>
        <v/>
      </c>
      <c r="AO821" s="9">
        <f>IF(OR($S821="",$S820=""),"",IF($K$5="diff",(AC821-AC820),LN(AC821/AC820)))</f>
        <v/>
      </c>
      <c r="AR821" s="9">
        <f>IF($AF821="","",$AU$13+$AU$4*AG821+$AU$5*AH821+$AU$6*AI821+$AU$7*AJ821+$AU$8*AK821+$AU$9*AL821+$AU$10*AM821+$AU$11*AN821+$AU$12*AO821)</f>
        <v/>
      </c>
      <c r="AY821" s="10">
        <f>IF(AND((ROW()-7)&gt;=$Q$5,(ROW()-6)&lt;=$Q$3),INDEX(LINEST(OFFSET(AF821,1-$Q$5,0,$Q$5,1),OFFSET(AG821,1-$Q$5,0,$Q$5,9),TRUE,TRUE),1,10)*$Q$4,"")</f>
        <v/>
      </c>
      <c r="AZ821" s="9">
        <f>IF(AND((ROW()-7)&gt;=$Q$5,(ROW()-6)&lt;=$Q$3),INDEX(LINEST(OFFSET(AF821,1-$Q$5,0,$Q$5,1),OFFSET(AG821,1-$Q$5,0,$Q$5,9),TRUE,TRUE),1,9),"")</f>
        <v/>
      </c>
      <c r="BA821" s="9">
        <f>IF(AND((ROW()-7)&gt;=$Q$5,(ROW()-6)&lt;=$Q$3),INDEX(LINEST(OFFSET(AF821,1-$Q$5,0,$Q$5,1),OFFSET(AG821,1-$Q$5,0,$Q$5,9),TRUE,TRUE),1,8),"")</f>
        <v/>
      </c>
      <c r="BB821" s="9">
        <f>IF(AND((ROW()-7)&gt;=$Q$5,(ROW()-6)&lt;=$Q$3),INDEX(LINEST(OFFSET(AF821,1-$Q$5,0,$Q$5,1),OFFSET(AG821,1-$Q$5,0,$Q$5,9),TRUE,TRUE),1,7),"")</f>
        <v/>
      </c>
      <c r="BC821" s="9">
        <f>IF(AND((ROW()-7)&gt;=$Q$5,(ROW()-6)&lt;=$Q$3),INDEX(LINEST(OFFSET(AF821,1-$Q$5,0,$Q$5,1),OFFSET(AG821,1-$Q$5,0,$Q$5,9),TRUE,TRUE),1,6),"")</f>
        <v/>
      </c>
      <c r="BD821" s="9">
        <f>IF(AND((ROW()-7)&gt;=$Q$5,(ROW()-6)&lt;=$Q$3),INDEX(LINEST(OFFSET(AF821,1-$Q$5,0,$Q$5,1),OFFSET(AG821,1-$Q$5,0,$Q$5,9),TRUE,TRUE),1,5),"")</f>
        <v/>
      </c>
      <c r="BE821" s="9">
        <f>IF(AND((ROW()-7)&gt;=$Q$5,(ROW()-6)&lt;=$Q$3),INDEX(LINEST(OFFSET(AF821,1-$Q$5,0,$Q$5,1),OFFSET(AG821,1-$Q$5,0,$Q$5,9),TRUE,TRUE),1,4),"")</f>
        <v/>
      </c>
      <c r="BF821" s="9">
        <f>IF(AND((ROW()-7)&gt;=$Q$5,(ROW()-6)&lt;=$Q$3),INDEX(LINEST(OFFSET(AF821,1-$Q$5,0,$Q$5,1),OFFSET(AG821,1-$Q$5,0,$Q$5,9),TRUE,TRUE),1,3),"")</f>
        <v/>
      </c>
      <c r="BG821" s="9">
        <f>IF(AND((ROW()-7)&gt;=$Q$5,(ROW()-6)&lt;=$Q$3),INDEX(LINEST(OFFSET(AF821,1-$Q$5,0,$Q$5,1),OFFSET(AG821,1-$Q$5,0,$Q$5,9),TRUE,TRUE),1,2),"")</f>
        <v/>
      </c>
      <c r="BH821" s="9">
        <f>IF(AND((ROW()-7)&gt;=$Q$5,(ROW()-6)&lt;=$Q$3),INDEX(LINEST(OFFSET(AF821,1-$Q$5,0,$Q$5,1),OFFSET(AG821,1-$Q$5,0,$Q$5,9),TRUE,TRUE),1,1),"")</f>
        <v/>
      </c>
      <c r="BI821" s="10">
        <f>IF(AND((ROW()-7)&gt;=$Q$5,(ROW()-6)&lt;=$Q$3),INDEX(LINEST(OFFSET(AF821,1-$Q$5,0,$Q$5,1),OFFSET(AG821,1-$Q$5,0,$Q$5,9),TRUE,TRUE),3,1),"")</f>
        <v/>
      </c>
      <c r="BL821" s="9">
        <f>IF(AND((ROW()-6)&lt;=$Q$3,ISNUMBER(AY820)),AY820/$Q$4+AZ820*AG821+BA820*AH821+BB820*AI821+BC820*AJ821+BD820*AK821+BE820*AL821+BF820*AM821+BG820*AN821+BH820*AO821,"")</f>
        <v/>
      </c>
      <c r="BM821">
        <f>IF(ISNUMBER(BL821),AVERAGE(OFFSET(AF820,1-$Q$5,0,$Q$5,1)),"")</f>
        <v/>
      </c>
      <c r="BN821">
        <f>IF(ISNUMBER(BL821),(AF821-BL821)^2,"")</f>
        <v/>
      </c>
      <c r="BO821">
        <f>IF(ISNUMBER(BL821),AF821^2,"")</f>
        <v/>
      </c>
      <c r="BP821">
        <f>IF(ISNUMBER(BL821),(AF821-BM821)^2,"")</f>
        <v/>
      </c>
    </row>
    <row r="822">
      <c r="O822">
        <f>IF($R822="","",IF($Q$1="Weekly",INT(($R822-2)/7),IF($Q$1="Quarterly",YEAR($R822)*4+ROUNDUP(MONTH($R822)/3),YEAR($R822)*12+MONTH($R822))))</f>
        <v/>
      </c>
      <c r="P822">
        <f>IF($R822="","",IF($R823="",1,IF($O822&lt;&gt;$O823,1,0)))</f>
        <v/>
      </c>
      <c r="Q822">
        <f>IF($P822=1,SUM($P$7:$P822),"")</f>
        <v/>
      </c>
      <c r="R822">
        <f>IF($A822="","",IF(ISNUMBER($A822),$A822,IFERROR(DATEVALUE($A822),NA())))</f>
        <v/>
      </c>
      <c r="S822" s="7">
        <f>IFERROR(INDEX($R$7:$R$60000,MATCH(ROW()-6,$Q$7:$Q$60000,0)),"")</f>
        <v/>
      </c>
      <c r="T822">
        <f>IFERROR(INDEX($B$7:$B$60000,MATCH(ROW()-6,$Q$7:$Q$60000,0))*1,"")</f>
        <v/>
      </c>
      <c r="U822">
        <f>IFERROR(INDEX($C$7:$C$60000,MATCH(ROW()-6,$Q$7:$Q$60000,0))*1,"")</f>
        <v/>
      </c>
      <c r="V822">
        <f>IFERROR(INDEX($D$7:$D$60000,MATCH(ROW()-6,$Q$7:$Q$60000,0))*1,"")</f>
        <v/>
      </c>
      <c r="W822">
        <f>IFERROR(INDEX($E$7:$E$60000,MATCH(ROW()-6,$Q$7:$Q$60000,0))*1,"")</f>
        <v/>
      </c>
      <c r="X822">
        <f>IFERROR(INDEX($F$7:$F$60000,MATCH(ROW()-6,$Q$7:$Q$60000,0))*1,"")</f>
        <v/>
      </c>
      <c r="Y822">
        <f>IFERROR(INDEX($G$7:$G$60000,MATCH(ROW()-6,$Q$7:$Q$60000,0))*1,"")</f>
        <v/>
      </c>
      <c r="Z822">
        <f>IFERROR(INDEX($H$7:$H$60000,MATCH(ROW()-6,$Q$7:$Q$60000,0))*1,"")</f>
        <v/>
      </c>
      <c r="AA822">
        <f>IFERROR(INDEX($I$7:$I$60000,MATCH(ROW()-6,$Q$7:$Q$60000,0))*1,"")</f>
        <v/>
      </c>
      <c r="AB822">
        <f>IFERROR(INDEX($J$7:$J$60000,MATCH(ROW()-6,$Q$7:$Q$60000,0))*1,"")</f>
        <v/>
      </c>
      <c r="AC822">
        <f>IFERROR(INDEX($K$7:$K$60000,MATCH(ROW()-6,$Q$7:$Q$60000,0))*1,"")</f>
        <v/>
      </c>
      <c r="AF822" s="9">
        <f>IF(OR($S822="",$S821=""),"",IF($B$5="diff",($T822-$T821),LN($T822/$T821)))</f>
        <v/>
      </c>
      <c r="AG822" s="9">
        <f>IF(OR($S822="",$S821=""),"",IF($C$5="diff",(U822-U821),LN(U822/U821)))</f>
        <v/>
      </c>
      <c r="AH822" s="9">
        <f>IF(OR($S822="",$S821=""),"",IF($D$5="diff",(V822-V821),LN(V822/V821)))</f>
        <v/>
      </c>
      <c r="AI822" s="9">
        <f>IF(OR($S822="",$S821=""),"",IF($E$5="diff",(W822-W821),LN(W822/W821)))</f>
        <v/>
      </c>
      <c r="AJ822" s="9">
        <f>IF(OR($S822="",$S821=""),"",IF($F$5="diff",(X822-X821),LN(X822/X821)))</f>
        <v/>
      </c>
      <c r="AK822" s="9">
        <f>IF(OR($S822="",$S821=""),"",IF($G$5="diff",(Y822-Y821),LN(Y822/Y821)))</f>
        <v/>
      </c>
      <c r="AL822" s="9">
        <f>IF(OR($S822="",$S821=""),"",IF($H$5="diff",(Z822-Z821),LN(Z822/Z821)))</f>
        <v/>
      </c>
      <c r="AM822" s="9">
        <f>IF(OR($S822="",$S821=""),"",IF($I$5="diff",(AA822-AA821),LN(AA822/AA821)))</f>
        <v/>
      </c>
      <c r="AN822" s="9">
        <f>IF(OR($S822="",$S821=""),"",IF($J$5="diff",(AB822-AB821),LN(AB822/AB821)))</f>
        <v/>
      </c>
      <c r="AO822" s="9">
        <f>IF(OR($S822="",$S821=""),"",IF($K$5="diff",(AC822-AC821),LN(AC822/AC821)))</f>
        <v/>
      </c>
      <c r="AR822" s="9">
        <f>IF($AF822="","",$AU$13+$AU$4*AG822+$AU$5*AH822+$AU$6*AI822+$AU$7*AJ822+$AU$8*AK822+$AU$9*AL822+$AU$10*AM822+$AU$11*AN822+$AU$12*AO822)</f>
        <v/>
      </c>
      <c r="AY822" s="10">
        <f>IF(AND((ROW()-7)&gt;=$Q$5,(ROW()-6)&lt;=$Q$3),INDEX(LINEST(OFFSET(AF822,1-$Q$5,0,$Q$5,1),OFFSET(AG822,1-$Q$5,0,$Q$5,9),TRUE,TRUE),1,10)*$Q$4,"")</f>
        <v/>
      </c>
      <c r="AZ822" s="9">
        <f>IF(AND((ROW()-7)&gt;=$Q$5,(ROW()-6)&lt;=$Q$3),INDEX(LINEST(OFFSET(AF822,1-$Q$5,0,$Q$5,1),OFFSET(AG822,1-$Q$5,0,$Q$5,9),TRUE,TRUE),1,9),"")</f>
        <v/>
      </c>
      <c r="BA822" s="9">
        <f>IF(AND((ROW()-7)&gt;=$Q$5,(ROW()-6)&lt;=$Q$3),INDEX(LINEST(OFFSET(AF822,1-$Q$5,0,$Q$5,1),OFFSET(AG822,1-$Q$5,0,$Q$5,9),TRUE,TRUE),1,8),"")</f>
        <v/>
      </c>
      <c r="BB822" s="9">
        <f>IF(AND((ROW()-7)&gt;=$Q$5,(ROW()-6)&lt;=$Q$3),INDEX(LINEST(OFFSET(AF822,1-$Q$5,0,$Q$5,1),OFFSET(AG822,1-$Q$5,0,$Q$5,9),TRUE,TRUE),1,7),"")</f>
        <v/>
      </c>
      <c r="BC822" s="9">
        <f>IF(AND((ROW()-7)&gt;=$Q$5,(ROW()-6)&lt;=$Q$3),INDEX(LINEST(OFFSET(AF822,1-$Q$5,0,$Q$5,1),OFFSET(AG822,1-$Q$5,0,$Q$5,9),TRUE,TRUE),1,6),"")</f>
        <v/>
      </c>
      <c r="BD822" s="9">
        <f>IF(AND((ROW()-7)&gt;=$Q$5,(ROW()-6)&lt;=$Q$3),INDEX(LINEST(OFFSET(AF822,1-$Q$5,0,$Q$5,1),OFFSET(AG822,1-$Q$5,0,$Q$5,9),TRUE,TRUE),1,5),"")</f>
        <v/>
      </c>
      <c r="BE822" s="9">
        <f>IF(AND((ROW()-7)&gt;=$Q$5,(ROW()-6)&lt;=$Q$3),INDEX(LINEST(OFFSET(AF822,1-$Q$5,0,$Q$5,1),OFFSET(AG822,1-$Q$5,0,$Q$5,9),TRUE,TRUE),1,4),"")</f>
        <v/>
      </c>
      <c r="BF822" s="9">
        <f>IF(AND((ROW()-7)&gt;=$Q$5,(ROW()-6)&lt;=$Q$3),INDEX(LINEST(OFFSET(AF822,1-$Q$5,0,$Q$5,1),OFFSET(AG822,1-$Q$5,0,$Q$5,9),TRUE,TRUE),1,3),"")</f>
        <v/>
      </c>
      <c r="BG822" s="9">
        <f>IF(AND((ROW()-7)&gt;=$Q$5,(ROW()-6)&lt;=$Q$3),INDEX(LINEST(OFFSET(AF822,1-$Q$5,0,$Q$5,1),OFFSET(AG822,1-$Q$5,0,$Q$5,9),TRUE,TRUE),1,2),"")</f>
        <v/>
      </c>
      <c r="BH822" s="9">
        <f>IF(AND((ROW()-7)&gt;=$Q$5,(ROW()-6)&lt;=$Q$3),INDEX(LINEST(OFFSET(AF822,1-$Q$5,0,$Q$5,1),OFFSET(AG822,1-$Q$5,0,$Q$5,9),TRUE,TRUE),1,1),"")</f>
        <v/>
      </c>
      <c r="BI822" s="10">
        <f>IF(AND((ROW()-7)&gt;=$Q$5,(ROW()-6)&lt;=$Q$3),INDEX(LINEST(OFFSET(AF822,1-$Q$5,0,$Q$5,1),OFFSET(AG822,1-$Q$5,0,$Q$5,9),TRUE,TRUE),3,1),"")</f>
        <v/>
      </c>
      <c r="BL822" s="9">
        <f>IF(AND((ROW()-6)&lt;=$Q$3,ISNUMBER(AY821)),AY821/$Q$4+AZ821*AG822+BA821*AH822+BB821*AI822+BC821*AJ822+BD821*AK822+BE821*AL822+BF821*AM822+BG821*AN822+BH821*AO822,"")</f>
        <v/>
      </c>
      <c r="BM822">
        <f>IF(ISNUMBER(BL822),AVERAGE(OFFSET(AF821,1-$Q$5,0,$Q$5,1)),"")</f>
        <v/>
      </c>
      <c r="BN822">
        <f>IF(ISNUMBER(BL822),(AF822-BL822)^2,"")</f>
        <v/>
      </c>
      <c r="BO822">
        <f>IF(ISNUMBER(BL822),AF822^2,"")</f>
        <v/>
      </c>
      <c r="BP822">
        <f>IF(ISNUMBER(BL822),(AF822-BM822)^2,"")</f>
        <v/>
      </c>
    </row>
    <row r="823">
      <c r="O823">
        <f>IF($R823="","",IF($Q$1="Weekly",INT(($R823-2)/7),IF($Q$1="Quarterly",YEAR($R823)*4+ROUNDUP(MONTH($R823)/3),YEAR($R823)*12+MONTH($R823))))</f>
        <v/>
      </c>
      <c r="P823">
        <f>IF($R823="","",IF($R824="",1,IF($O823&lt;&gt;$O824,1,0)))</f>
        <v/>
      </c>
      <c r="Q823">
        <f>IF($P823=1,SUM($P$7:$P823),"")</f>
        <v/>
      </c>
      <c r="R823">
        <f>IF($A823="","",IF(ISNUMBER($A823),$A823,IFERROR(DATEVALUE($A823),NA())))</f>
        <v/>
      </c>
      <c r="S823" s="7">
        <f>IFERROR(INDEX($R$7:$R$60000,MATCH(ROW()-6,$Q$7:$Q$60000,0)),"")</f>
        <v/>
      </c>
      <c r="T823">
        <f>IFERROR(INDEX($B$7:$B$60000,MATCH(ROW()-6,$Q$7:$Q$60000,0))*1,"")</f>
        <v/>
      </c>
      <c r="U823">
        <f>IFERROR(INDEX($C$7:$C$60000,MATCH(ROW()-6,$Q$7:$Q$60000,0))*1,"")</f>
        <v/>
      </c>
      <c r="V823">
        <f>IFERROR(INDEX($D$7:$D$60000,MATCH(ROW()-6,$Q$7:$Q$60000,0))*1,"")</f>
        <v/>
      </c>
      <c r="W823">
        <f>IFERROR(INDEX($E$7:$E$60000,MATCH(ROW()-6,$Q$7:$Q$60000,0))*1,"")</f>
        <v/>
      </c>
      <c r="X823">
        <f>IFERROR(INDEX($F$7:$F$60000,MATCH(ROW()-6,$Q$7:$Q$60000,0))*1,"")</f>
        <v/>
      </c>
      <c r="Y823">
        <f>IFERROR(INDEX($G$7:$G$60000,MATCH(ROW()-6,$Q$7:$Q$60000,0))*1,"")</f>
        <v/>
      </c>
      <c r="Z823">
        <f>IFERROR(INDEX($H$7:$H$60000,MATCH(ROW()-6,$Q$7:$Q$60000,0))*1,"")</f>
        <v/>
      </c>
      <c r="AA823">
        <f>IFERROR(INDEX($I$7:$I$60000,MATCH(ROW()-6,$Q$7:$Q$60000,0))*1,"")</f>
        <v/>
      </c>
      <c r="AB823">
        <f>IFERROR(INDEX($J$7:$J$60000,MATCH(ROW()-6,$Q$7:$Q$60000,0))*1,"")</f>
        <v/>
      </c>
      <c r="AC823">
        <f>IFERROR(INDEX($K$7:$K$60000,MATCH(ROW()-6,$Q$7:$Q$60000,0))*1,"")</f>
        <v/>
      </c>
      <c r="AF823" s="9">
        <f>IF(OR($S823="",$S822=""),"",IF($B$5="diff",($T823-$T822),LN($T823/$T822)))</f>
        <v/>
      </c>
      <c r="AG823" s="9">
        <f>IF(OR($S823="",$S822=""),"",IF($C$5="diff",(U823-U822),LN(U823/U822)))</f>
        <v/>
      </c>
      <c r="AH823" s="9">
        <f>IF(OR($S823="",$S822=""),"",IF($D$5="diff",(V823-V822),LN(V823/V822)))</f>
        <v/>
      </c>
      <c r="AI823" s="9">
        <f>IF(OR($S823="",$S822=""),"",IF($E$5="diff",(W823-W822),LN(W823/W822)))</f>
        <v/>
      </c>
      <c r="AJ823" s="9">
        <f>IF(OR($S823="",$S822=""),"",IF($F$5="diff",(X823-X822),LN(X823/X822)))</f>
        <v/>
      </c>
      <c r="AK823" s="9">
        <f>IF(OR($S823="",$S822=""),"",IF($G$5="diff",(Y823-Y822),LN(Y823/Y822)))</f>
        <v/>
      </c>
      <c r="AL823" s="9">
        <f>IF(OR($S823="",$S822=""),"",IF($H$5="diff",(Z823-Z822),LN(Z823/Z822)))</f>
        <v/>
      </c>
      <c r="AM823" s="9">
        <f>IF(OR($S823="",$S822=""),"",IF($I$5="diff",(AA823-AA822),LN(AA823/AA822)))</f>
        <v/>
      </c>
      <c r="AN823" s="9">
        <f>IF(OR($S823="",$S822=""),"",IF($J$5="diff",(AB823-AB822),LN(AB823/AB822)))</f>
        <v/>
      </c>
      <c r="AO823" s="9">
        <f>IF(OR($S823="",$S822=""),"",IF($K$5="diff",(AC823-AC822),LN(AC823/AC822)))</f>
        <v/>
      </c>
      <c r="AR823" s="9">
        <f>IF($AF823="","",$AU$13+$AU$4*AG823+$AU$5*AH823+$AU$6*AI823+$AU$7*AJ823+$AU$8*AK823+$AU$9*AL823+$AU$10*AM823+$AU$11*AN823+$AU$12*AO823)</f>
        <v/>
      </c>
      <c r="AY823" s="10">
        <f>IF(AND((ROW()-7)&gt;=$Q$5,(ROW()-6)&lt;=$Q$3),INDEX(LINEST(OFFSET(AF823,1-$Q$5,0,$Q$5,1),OFFSET(AG823,1-$Q$5,0,$Q$5,9),TRUE,TRUE),1,10)*$Q$4,"")</f>
        <v/>
      </c>
      <c r="AZ823" s="9">
        <f>IF(AND((ROW()-7)&gt;=$Q$5,(ROW()-6)&lt;=$Q$3),INDEX(LINEST(OFFSET(AF823,1-$Q$5,0,$Q$5,1),OFFSET(AG823,1-$Q$5,0,$Q$5,9),TRUE,TRUE),1,9),"")</f>
        <v/>
      </c>
      <c r="BA823" s="9">
        <f>IF(AND((ROW()-7)&gt;=$Q$5,(ROW()-6)&lt;=$Q$3),INDEX(LINEST(OFFSET(AF823,1-$Q$5,0,$Q$5,1),OFFSET(AG823,1-$Q$5,0,$Q$5,9),TRUE,TRUE),1,8),"")</f>
        <v/>
      </c>
      <c r="BB823" s="9">
        <f>IF(AND((ROW()-7)&gt;=$Q$5,(ROW()-6)&lt;=$Q$3),INDEX(LINEST(OFFSET(AF823,1-$Q$5,0,$Q$5,1),OFFSET(AG823,1-$Q$5,0,$Q$5,9),TRUE,TRUE),1,7),"")</f>
        <v/>
      </c>
      <c r="BC823" s="9">
        <f>IF(AND((ROW()-7)&gt;=$Q$5,(ROW()-6)&lt;=$Q$3),INDEX(LINEST(OFFSET(AF823,1-$Q$5,0,$Q$5,1),OFFSET(AG823,1-$Q$5,0,$Q$5,9),TRUE,TRUE),1,6),"")</f>
        <v/>
      </c>
      <c r="BD823" s="9">
        <f>IF(AND((ROW()-7)&gt;=$Q$5,(ROW()-6)&lt;=$Q$3),INDEX(LINEST(OFFSET(AF823,1-$Q$5,0,$Q$5,1),OFFSET(AG823,1-$Q$5,0,$Q$5,9),TRUE,TRUE),1,5),"")</f>
        <v/>
      </c>
      <c r="BE823" s="9">
        <f>IF(AND((ROW()-7)&gt;=$Q$5,(ROW()-6)&lt;=$Q$3),INDEX(LINEST(OFFSET(AF823,1-$Q$5,0,$Q$5,1),OFFSET(AG823,1-$Q$5,0,$Q$5,9),TRUE,TRUE),1,4),"")</f>
        <v/>
      </c>
      <c r="BF823" s="9">
        <f>IF(AND((ROW()-7)&gt;=$Q$5,(ROW()-6)&lt;=$Q$3),INDEX(LINEST(OFFSET(AF823,1-$Q$5,0,$Q$5,1),OFFSET(AG823,1-$Q$5,0,$Q$5,9),TRUE,TRUE),1,3),"")</f>
        <v/>
      </c>
      <c r="BG823" s="9">
        <f>IF(AND((ROW()-7)&gt;=$Q$5,(ROW()-6)&lt;=$Q$3),INDEX(LINEST(OFFSET(AF823,1-$Q$5,0,$Q$5,1),OFFSET(AG823,1-$Q$5,0,$Q$5,9),TRUE,TRUE),1,2),"")</f>
        <v/>
      </c>
      <c r="BH823" s="9">
        <f>IF(AND((ROW()-7)&gt;=$Q$5,(ROW()-6)&lt;=$Q$3),INDEX(LINEST(OFFSET(AF823,1-$Q$5,0,$Q$5,1),OFFSET(AG823,1-$Q$5,0,$Q$5,9),TRUE,TRUE),1,1),"")</f>
        <v/>
      </c>
      <c r="BI823" s="10">
        <f>IF(AND((ROW()-7)&gt;=$Q$5,(ROW()-6)&lt;=$Q$3),INDEX(LINEST(OFFSET(AF823,1-$Q$5,0,$Q$5,1),OFFSET(AG823,1-$Q$5,0,$Q$5,9),TRUE,TRUE),3,1),"")</f>
        <v/>
      </c>
      <c r="BL823" s="9">
        <f>IF(AND((ROW()-6)&lt;=$Q$3,ISNUMBER(AY822)),AY822/$Q$4+AZ822*AG823+BA822*AH823+BB822*AI823+BC822*AJ823+BD822*AK823+BE822*AL823+BF822*AM823+BG822*AN823+BH822*AO823,"")</f>
        <v/>
      </c>
      <c r="BM823">
        <f>IF(ISNUMBER(BL823),AVERAGE(OFFSET(AF822,1-$Q$5,0,$Q$5,1)),"")</f>
        <v/>
      </c>
      <c r="BN823">
        <f>IF(ISNUMBER(BL823),(AF823-BL823)^2,"")</f>
        <v/>
      </c>
      <c r="BO823">
        <f>IF(ISNUMBER(BL823),AF823^2,"")</f>
        <v/>
      </c>
      <c r="BP823">
        <f>IF(ISNUMBER(BL823),(AF823-BM823)^2,"")</f>
        <v/>
      </c>
    </row>
    <row r="824">
      <c r="O824">
        <f>IF($R824="","",IF($Q$1="Weekly",INT(($R824-2)/7),IF($Q$1="Quarterly",YEAR($R824)*4+ROUNDUP(MONTH($R824)/3),YEAR($R824)*12+MONTH($R824))))</f>
        <v/>
      </c>
      <c r="P824">
        <f>IF($R824="","",IF($R825="",1,IF($O824&lt;&gt;$O825,1,0)))</f>
        <v/>
      </c>
      <c r="Q824">
        <f>IF($P824=1,SUM($P$7:$P824),"")</f>
        <v/>
      </c>
      <c r="R824">
        <f>IF($A824="","",IF(ISNUMBER($A824),$A824,IFERROR(DATEVALUE($A824),NA())))</f>
        <v/>
      </c>
      <c r="S824" s="7">
        <f>IFERROR(INDEX($R$7:$R$60000,MATCH(ROW()-6,$Q$7:$Q$60000,0)),"")</f>
        <v/>
      </c>
      <c r="T824">
        <f>IFERROR(INDEX($B$7:$B$60000,MATCH(ROW()-6,$Q$7:$Q$60000,0))*1,"")</f>
        <v/>
      </c>
      <c r="U824">
        <f>IFERROR(INDEX($C$7:$C$60000,MATCH(ROW()-6,$Q$7:$Q$60000,0))*1,"")</f>
        <v/>
      </c>
      <c r="V824">
        <f>IFERROR(INDEX($D$7:$D$60000,MATCH(ROW()-6,$Q$7:$Q$60000,0))*1,"")</f>
        <v/>
      </c>
      <c r="W824">
        <f>IFERROR(INDEX($E$7:$E$60000,MATCH(ROW()-6,$Q$7:$Q$60000,0))*1,"")</f>
        <v/>
      </c>
      <c r="X824">
        <f>IFERROR(INDEX($F$7:$F$60000,MATCH(ROW()-6,$Q$7:$Q$60000,0))*1,"")</f>
        <v/>
      </c>
      <c r="Y824">
        <f>IFERROR(INDEX($G$7:$G$60000,MATCH(ROW()-6,$Q$7:$Q$60000,0))*1,"")</f>
        <v/>
      </c>
      <c r="Z824">
        <f>IFERROR(INDEX($H$7:$H$60000,MATCH(ROW()-6,$Q$7:$Q$60000,0))*1,"")</f>
        <v/>
      </c>
      <c r="AA824">
        <f>IFERROR(INDEX($I$7:$I$60000,MATCH(ROW()-6,$Q$7:$Q$60000,0))*1,"")</f>
        <v/>
      </c>
      <c r="AB824">
        <f>IFERROR(INDEX($J$7:$J$60000,MATCH(ROW()-6,$Q$7:$Q$60000,0))*1,"")</f>
        <v/>
      </c>
      <c r="AC824">
        <f>IFERROR(INDEX($K$7:$K$60000,MATCH(ROW()-6,$Q$7:$Q$60000,0))*1,"")</f>
        <v/>
      </c>
      <c r="AF824" s="9">
        <f>IF(OR($S824="",$S823=""),"",IF($B$5="diff",($T824-$T823),LN($T824/$T823)))</f>
        <v/>
      </c>
      <c r="AG824" s="9">
        <f>IF(OR($S824="",$S823=""),"",IF($C$5="diff",(U824-U823),LN(U824/U823)))</f>
        <v/>
      </c>
      <c r="AH824" s="9">
        <f>IF(OR($S824="",$S823=""),"",IF($D$5="diff",(V824-V823),LN(V824/V823)))</f>
        <v/>
      </c>
      <c r="AI824" s="9">
        <f>IF(OR($S824="",$S823=""),"",IF($E$5="diff",(W824-W823),LN(W824/W823)))</f>
        <v/>
      </c>
      <c r="AJ824" s="9">
        <f>IF(OR($S824="",$S823=""),"",IF($F$5="diff",(X824-X823),LN(X824/X823)))</f>
        <v/>
      </c>
      <c r="AK824" s="9">
        <f>IF(OR($S824="",$S823=""),"",IF($G$5="diff",(Y824-Y823),LN(Y824/Y823)))</f>
        <v/>
      </c>
      <c r="AL824" s="9">
        <f>IF(OR($S824="",$S823=""),"",IF($H$5="diff",(Z824-Z823),LN(Z824/Z823)))</f>
        <v/>
      </c>
      <c r="AM824" s="9">
        <f>IF(OR($S824="",$S823=""),"",IF($I$5="diff",(AA824-AA823),LN(AA824/AA823)))</f>
        <v/>
      </c>
      <c r="AN824" s="9">
        <f>IF(OR($S824="",$S823=""),"",IF($J$5="diff",(AB824-AB823),LN(AB824/AB823)))</f>
        <v/>
      </c>
      <c r="AO824" s="9">
        <f>IF(OR($S824="",$S823=""),"",IF($K$5="diff",(AC824-AC823),LN(AC824/AC823)))</f>
        <v/>
      </c>
      <c r="AR824" s="9">
        <f>IF($AF824="","",$AU$13+$AU$4*AG824+$AU$5*AH824+$AU$6*AI824+$AU$7*AJ824+$AU$8*AK824+$AU$9*AL824+$AU$10*AM824+$AU$11*AN824+$AU$12*AO824)</f>
        <v/>
      </c>
      <c r="AY824" s="10">
        <f>IF(AND((ROW()-7)&gt;=$Q$5,(ROW()-6)&lt;=$Q$3),INDEX(LINEST(OFFSET(AF824,1-$Q$5,0,$Q$5,1),OFFSET(AG824,1-$Q$5,0,$Q$5,9),TRUE,TRUE),1,10)*$Q$4,"")</f>
        <v/>
      </c>
      <c r="AZ824" s="9">
        <f>IF(AND((ROW()-7)&gt;=$Q$5,(ROW()-6)&lt;=$Q$3),INDEX(LINEST(OFFSET(AF824,1-$Q$5,0,$Q$5,1),OFFSET(AG824,1-$Q$5,0,$Q$5,9),TRUE,TRUE),1,9),"")</f>
        <v/>
      </c>
      <c r="BA824" s="9">
        <f>IF(AND((ROW()-7)&gt;=$Q$5,(ROW()-6)&lt;=$Q$3),INDEX(LINEST(OFFSET(AF824,1-$Q$5,0,$Q$5,1),OFFSET(AG824,1-$Q$5,0,$Q$5,9),TRUE,TRUE),1,8),"")</f>
        <v/>
      </c>
      <c r="BB824" s="9">
        <f>IF(AND((ROW()-7)&gt;=$Q$5,(ROW()-6)&lt;=$Q$3),INDEX(LINEST(OFFSET(AF824,1-$Q$5,0,$Q$5,1),OFFSET(AG824,1-$Q$5,0,$Q$5,9),TRUE,TRUE),1,7),"")</f>
        <v/>
      </c>
      <c r="BC824" s="9">
        <f>IF(AND((ROW()-7)&gt;=$Q$5,(ROW()-6)&lt;=$Q$3),INDEX(LINEST(OFFSET(AF824,1-$Q$5,0,$Q$5,1),OFFSET(AG824,1-$Q$5,0,$Q$5,9),TRUE,TRUE),1,6),"")</f>
        <v/>
      </c>
      <c r="BD824" s="9">
        <f>IF(AND((ROW()-7)&gt;=$Q$5,(ROW()-6)&lt;=$Q$3),INDEX(LINEST(OFFSET(AF824,1-$Q$5,0,$Q$5,1),OFFSET(AG824,1-$Q$5,0,$Q$5,9),TRUE,TRUE),1,5),"")</f>
        <v/>
      </c>
      <c r="BE824" s="9">
        <f>IF(AND((ROW()-7)&gt;=$Q$5,(ROW()-6)&lt;=$Q$3),INDEX(LINEST(OFFSET(AF824,1-$Q$5,0,$Q$5,1),OFFSET(AG824,1-$Q$5,0,$Q$5,9),TRUE,TRUE),1,4),"")</f>
        <v/>
      </c>
      <c r="BF824" s="9">
        <f>IF(AND((ROW()-7)&gt;=$Q$5,(ROW()-6)&lt;=$Q$3),INDEX(LINEST(OFFSET(AF824,1-$Q$5,0,$Q$5,1),OFFSET(AG824,1-$Q$5,0,$Q$5,9),TRUE,TRUE),1,3),"")</f>
        <v/>
      </c>
      <c r="BG824" s="9">
        <f>IF(AND((ROW()-7)&gt;=$Q$5,(ROW()-6)&lt;=$Q$3),INDEX(LINEST(OFFSET(AF824,1-$Q$5,0,$Q$5,1),OFFSET(AG824,1-$Q$5,0,$Q$5,9),TRUE,TRUE),1,2),"")</f>
        <v/>
      </c>
      <c r="BH824" s="9">
        <f>IF(AND((ROW()-7)&gt;=$Q$5,(ROW()-6)&lt;=$Q$3),INDEX(LINEST(OFFSET(AF824,1-$Q$5,0,$Q$5,1),OFFSET(AG824,1-$Q$5,0,$Q$5,9),TRUE,TRUE),1,1),"")</f>
        <v/>
      </c>
      <c r="BI824" s="10">
        <f>IF(AND((ROW()-7)&gt;=$Q$5,(ROW()-6)&lt;=$Q$3),INDEX(LINEST(OFFSET(AF824,1-$Q$5,0,$Q$5,1),OFFSET(AG824,1-$Q$5,0,$Q$5,9),TRUE,TRUE),3,1),"")</f>
        <v/>
      </c>
      <c r="BL824" s="9">
        <f>IF(AND((ROW()-6)&lt;=$Q$3,ISNUMBER(AY823)),AY823/$Q$4+AZ823*AG824+BA823*AH824+BB823*AI824+BC823*AJ824+BD823*AK824+BE823*AL824+BF823*AM824+BG823*AN824+BH823*AO824,"")</f>
        <v/>
      </c>
      <c r="BM824">
        <f>IF(ISNUMBER(BL824),AVERAGE(OFFSET(AF823,1-$Q$5,0,$Q$5,1)),"")</f>
        <v/>
      </c>
      <c r="BN824">
        <f>IF(ISNUMBER(BL824),(AF824-BL824)^2,"")</f>
        <v/>
      </c>
      <c r="BO824">
        <f>IF(ISNUMBER(BL824),AF824^2,"")</f>
        <v/>
      </c>
      <c r="BP824">
        <f>IF(ISNUMBER(BL824),(AF824-BM824)^2,"")</f>
        <v/>
      </c>
    </row>
    <row r="825">
      <c r="O825">
        <f>IF($R825="","",IF($Q$1="Weekly",INT(($R825-2)/7),IF($Q$1="Quarterly",YEAR($R825)*4+ROUNDUP(MONTH($R825)/3),YEAR($R825)*12+MONTH($R825))))</f>
        <v/>
      </c>
      <c r="P825">
        <f>IF($R825="","",IF($R826="",1,IF($O825&lt;&gt;$O826,1,0)))</f>
        <v/>
      </c>
      <c r="Q825">
        <f>IF($P825=1,SUM($P$7:$P825),"")</f>
        <v/>
      </c>
      <c r="R825">
        <f>IF($A825="","",IF(ISNUMBER($A825),$A825,IFERROR(DATEVALUE($A825),NA())))</f>
        <v/>
      </c>
      <c r="S825" s="7">
        <f>IFERROR(INDEX($R$7:$R$60000,MATCH(ROW()-6,$Q$7:$Q$60000,0)),"")</f>
        <v/>
      </c>
      <c r="T825">
        <f>IFERROR(INDEX($B$7:$B$60000,MATCH(ROW()-6,$Q$7:$Q$60000,0))*1,"")</f>
        <v/>
      </c>
      <c r="U825">
        <f>IFERROR(INDEX($C$7:$C$60000,MATCH(ROW()-6,$Q$7:$Q$60000,0))*1,"")</f>
        <v/>
      </c>
      <c r="V825">
        <f>IFERROR(INDEX($D$7:$D$60000,MATCH(ROW()-6,$Q$7:$Q$60000,0))*1,"")</f>
        <v/>
      </c>
      <c r="W825">
        <f>IFERROR(INDEX($E$7:$E$60000,MATCH(ROW()-6,$Q$7:$Q$60000,0))*1,"")</f>
        <v/>
      </c>
      <c r="X825">
        <f>IFERROR(INDEX($F$7:$F$60000,MATCH(ROW()-6,$Q$7:$Q$60000,0))*1,"")</f>
        <v/>
      </c>
      <c r="Y825">
        <f>IFERROR(INDEX($G$7:$G$60000,MATCH(ROW()-6,$Q$7:$Q$60000,0))*1,"")</f>
        <v/>
      </c>
      <c r="Z825">
        <f>IFERROR(INDEX($H$7:$H$60000,MATCH(ROW()-6,$Q$7:$Q$60000,0))*1,"")</f>
        <v/>
      </c>
      <c r="AA825">
        <f>IFERROR(INDEX($I$7:$I$60000,MATCH(ROW()-6,$Q$7:$Q$60000,0))*1,"")</f>
        <v/>
      </c>
      <c r="AB825">
        <f>IFERROR(INDEX($J$7:$J$60000,MATCH(ROW()-6,$Q$7:$Q$60000,0))*1,"")</f>
        <v/>
      </c>
      <c r="AC825">
        <f>IFERROR(INDEX($K$7:$K$60000,MATCH(ROW()-6,$Q$7:$Q$60000,0))*1,"")</f>
        <v/>
      </c>
      <c r="AF825" s="9">
        <f>IF(OR($S825="",$S824=""),"",IF($B$5="diff",($T825-$T824),LN($T825/$T824)))</f>
        <v/>
      </c>
      <c r="AG825" s="9">
        <f>IF(OR($S825="",$S824=""),"",IF($C$5="diff",(U825-U824),LN(U825/U824)))</f>
        <v/>
      </c>
      <c r="AH825" s="9">
        <f>IF(OR($S825="",$S824=""),"",IF($D$5="diff",(V825-V824),LN(V825/V824)))</f>
        <v/>
      </c>
      <c r="AI825" s="9">
        <f>IF(OR($S825="",$S824=""),"",IF($E$5="diff",(W825-W824),LN(W825/W824)))</f>
        <v/>
      </c>
      <c r="AJ825" s="9">
        <f>IF(OR($S825="",$S824=""),"",IF($F$5="diff",(X825-X824),LN(X825/X824)))</f>
        <v/>
      </c>
      <c r="AK825" s="9">
        <f>IF(OR($S825="",$S824=""),"",IF($G$5="diff",(Y825-Y824),LN(Y825/Y824)))</f>
        <v/>
      </c>
      <c r="AL825" s="9">
        <f>IF(OR($S825="",$S824=""),"",IF($H$5="diff",(Z825-Z824),LN(Z825/Z824)))</f>
        <v/>
      </c>
      <c r="AM825" s="9">
        <f>IF(OR($S825="",$S824=""),"",IF($I$5="diff",(AA825-AA824),LN(AA825/AA824)))</f>
        <v/>
      </c>
      <c r="AN825" s="9">
        <f>IF(OR($S825="",$S824=""),"",IF($J$5="diff",(AB825-AB824),LN(AB825/AB824)))</f>
        <v/>
      </c>
      <c r="AO825" s="9">
        <f>IF(OR($S825="",$S824=""),"",IF($K$5="diff",(AC825-AC824),LN(AC825/AC824)))</f>
        <v/>
      </c>
      <c r="AR825" s="9">
        <f>IF($AF825="","",$AU$13+$AU$4*AG825+$AU$5*AH825+$AU$6*AI825+$AU$7*AJ825+$AU$8*AK825+$AU$9*AL825+$AU$10*AM825+$AU$11*AN825+$AU$12*AO825)</f>
        <v/>
      </c>
      <c r="AY825" s="10">
        <f>IF(AND((ROW()-7)&gt;=$Q$5,(ROW()-6)&lt;=$Q$3),INDEX(LINEST(OFFSET(AF825,1-$Q$5,0,$Q$5,1),OFFSET(AG825,1-$Q$5,0,$Q$5,9),TRUE,TRUE),1,10)*$Q$4,"")</f>
        <v/>
      </c>
      <c r="AZ825" s="9">
        <f>IF(AND((ROW()-7)&gt;=$Q$5,(ROW()-6)&lt;=$Q$3),INDEX(LINEST(OFFSET(AF825,1-$Q$5,0,$Q$5,1),OFFSET(AG825,1-$Q$5,0,$Q$5,9),TRUE,TRUE),1,9),"")</f>
        <v/>
      </c>
      <c r="BA825" s="9">
        <f>IF(AND((ROW()-7)&gt;=$Q$5,(ROW()-6)&lt;=$Q$3),INDEX(LINEST(OFFSET(AF825,1-$Q$5,0,$Q$5,1),OFFSET(AG825,1-$Q$5,0,$Q$5,9),TRUE,TRUE),1,8),"")</f>
        <v/>
      </c>
      <c r="BB825" s="9">
        <f>IF(AND((ROW()-7)&gt;=$Q$5,(ROW()-6)&lt;=$Q$3),INDEX(LINEST(OFFSET(AF825,1-$Q$5,0,$Q$5,1),OFFSET(AG825,1-$Q$5,0,$Q$5,9),TRUE,TRUE),1,7),"")</f>
        <v/>
      </c>
      <c r="BC825" s="9">
        <f>IF(AND((ROW()-7)&gt;=$Q$5,(ROW()-6)&lt;=$Q$3),INDEX(LINEST(OFFSET(AF825,1-$Q$5,0,$Q$5,1),OFFSET(AG825,1-$Q$5,0,$Q$5,9),TRUE,TRUE),1,6),"")</f>
        <v/>
      </c>
      <c r="BD825" s="9">
        <f>IF(AND((ROW()-7)&gt;=$Q$5,(ROW()-6)&lt;=$Q$3),INDEX(LINEST(OFFSET(AF825,1-$Q$5,0,$Q$5,1),OFFSET(AG825,1-$Q$5,0,$Q$5,9),TRUE,TRUE),1,5),"")</f>
        <v/>
      </c>
      <c r="BE825" s="9">
        <f>IF(AND((ROW()-7)&gt;=$Q$5,(ROW()-6)&lt;=$Q$3),INDEX(LINEST(OFFSET(AF825,1-$Q$5,0,$Q$5,1),OFFSET(AG825,1-$Q$5,0,$Q$5,9),TRUE,TRUE),1,4),"")</f>
        <v/>
      </c>
      <c r="BF825" s="9">
        <f>IF(AND((ROW()-7)&gt;=$Q$5,(ROW()-6)&lt;=$Q$3),INDEX(LINEST(OFFSET(AF825,1-$Q$5,0,$Q$5,1),OFFSET(AG825,1-$Q$5,0,$Q$5,9),TRUE,TRUE),1,3),"")</f>
        <v/>
      </c>
      <c r="BG825" s="9">
        <f>IF(AND((ROW()-7)&gt;=$Q$5,(ROW()-6)&lt;=$Q$3),INDEX(LINEST(OFFSET(AF825,1-$Q$5,0,$Q$5,1),OFFSET(AG825,1-$Q$5,0,$Q$5,9),TRUE,TRUE),1,2),"")</f>
        <v/>
      </c>
      <c r="BH825" s="9">
        <f>IF(AND((ROW()-7)&gt;=$Q$5,(ROW()-6)&lt;=$Q$3),INDEX(LINEST(OFFSET(AF825,1-$Q$5,0,$Q$5,1),OFFSET(AG825,1-$Q$5,0,$Q$5,9),TRUE,TRUE),1,1),"")</f>
        <v/>
      </c>
      <c r="BI825" s="10">
        <f>IF(AND((ROW()-7)&gt;=$Q$5,(ROW()-6)&lt;=$Q$3),INDEX(LINEST(OFFSET(AF825,1-$Q$5,0,$Q$5,1),OFFSET(AG825,1-$Q$5,0,$Q$5,9),TRUE,TRUE),3,1),"")</f>
        <v/>
      </c>
      <c r="BL825" s="9">
        <f>IF(AND((ROW()-6)&lt;=$Q$3,ISNUMBER(AY824)),AY824/$Q$4+AZ824*AG825+BA824*AH825+BB824*AI825+BC824*AJ825+BD824*AK825+BE824*AL825+BF824*AM825+BG824*AN825+BH824*AO825,"")</f>
        <v/>
      </c>
      <c r="BM825">
        <f>IF(ISNUMBER(BL825),AVERAGE(OFFSET(AF824,1-$Q$5,0,$Q$5,1)),"")</f>
        <v/>
      </c>
      <c r="BN825">
        <f>IF(ISNUMBER(BL825),(AF825-BL825)^2,"")</f>
        <v/>
      </c>
      <c r="BO825">
        <f>IF(ISNUMBER(BL825),AF825^2,"")</f>
        <v/>
      </c>
      <c r="BP825">
        <f>IF(ISNUMBER(BL825),(AF825-BM825)^2,"")</f>
        <v/>
      </c>
    </row>
    <row r="826">
      <c r="O826">
        <f>IF($R826="","",IF($Q$1="Weekly",INT(($R826-2)/7),IF($Q$1="Quarterly",YEAR($R826)*4+ROUNDUP(MONTH($R826)/3),YEAR($R826)*12+MONTH($R826))))</f>
        <v/>
      </c>
      <c r="P826">
        <f>IF($R826="","",IF($R827="",1,IF($O826&lt;&gt;$O827,1,0)))</f>
        <v/>
      </c>
      <c r="Q826">
        <f>IF($P826=1,SUM($P$7:$P826),"")</f>
        <v/>
      </c>
      <c r="R826">
        <f>IF($A826="","",IF(ISNUMBER($A826),$A826,IFERROR(DATEVALUE($A826),NA())))</f>
        <v/>
      </c>
      <c r="S826" s="7">
        <f>IFERROR(INDEX($R$7:$R$60000,MATCH(ROW()-6,$Q$7:$Q$60000,0)),"")</f>
        <v/>
      </c>
      <c r="T826">
        <f>IFERROR(INDEX($B$7:$B$60000,MATCH(ROW()-6,$Q$7:$Q$60000,0))*1,"")</f>
        <v/>
      </c>
      <c r="U826">
        <f>IFERROR(INDEX($C$7:$C$60000,MATCH(ROW()-6,$Q$7:$Q$60000,0))*1,"")</f>
        <v/>
      </c>
      <c r="V826">
        <f>IFERROR(INDEX($D$7:$D$60000,MATCH(ROW()-6,$Q$7:$Q$60000,0))*1,"")</f>
        <v/>
      </c>
      <c r="W826">
        <f>IFERROR(INDEX($E$7:$E$60000,MATCH(ROW()-6,$Q$7:$Q$60000,0))*1,"")</f>
        <v/>
      </c>
      <c r="X826">
        <f>IFERROR(INDEX($F$7:$F$60000,MATCH(ROW()-6,$Q$7:$Q$60000,0))*1,"")</f>
        <v/>
      </c>
      <c r="Y826">
        <f>IFERROR(INDEX($G$7:$G$60000,MATCH(ROW()-6,$Q$7:$Q$60000,0))*1,"")</f>
        <v/>
      </c>
      <c r="Z826">
        <f>IFERROR(INDEX($H$7:$H$60000,MATCH(ROW()-6,$Q$7:$Q$60000,0))*1,"")</f>
        <v/>
      </c>
      <c r="AA826">
        <f>IFERROR(INDEX($I$7:$I$60000,MATCH(ROW()-6,$Q$7:$Q$60000,0))*1,"")</f>
        <v/>
      </c>
      <c r="AB826">
        <f>IFERROR(INDEX($J$7:$J$60000,MATCH(ROW()-6,$Q$7:$Q$60000,0))*1,"")</f>
        <v/>
      </c>
      <c r="AC826">
        <f>IFERROR(INDEX($K$7:$K$60000,MATCH(ROW()-6,$Q$7:$Q$60000,0))*1,"")</f>
        <v/>
      </c>
      <c r="AF826" s="9">
        <f>IF(OR($S826="",$S825=""),"",IF($B$5="diff",($T826-$T825),LN($T826/$T825)))</f>
        <v/>
      </c>
      <c r="AG826" s="9">
        <f>IF(OR($S826="",$S825=""),"",IF($C$5="diff",(U826-U825),LN(U826/U825)))</f>
        <v/>
      </c>
      <c r="AH826" s="9">
        <f>IF(OR($S826="",$S825=""),"",IF($D$5="diff",(V826-V825),LN(V826/V825)))</f>
        <v/>
      </c>
      <c r="AI826" s="9">
        <f>IF(OR($S826="",$S825=""),"",IF($E$5="diff",(W826-W825),LN(W826/W825)))</f>
        <v/>
      </c>
      <c r="AJ826" s="9">
        <f>IF(OR($S826="",$S825=""),"",IF($F$5="diff",(X826-X825),LN(X826/X825)))</f>
        <v/>
      </c>
      <c r="AK826" s="9">
        <f>IF(OR($S826="",$S825=""),"",IF($G$5="diff",(Y826-Y825),LN(Y826/Y825)))</f>
        <v/>
      </c>
      <c r="AL826" s="9">
        <f>IF(OR($S826="",$S825=""),"",IF($H$5="diff",(Z826-Z825),LN(Z826/Z825)))</f>
        <v/>
      </c>
      <c r="AM826" s="9">
        <f>IF(OR($S826="",$S825=""),"",IF($I$5="diff",(AA826-AA825),LN(AA826/AA825)))</f>
        <v/>
      </c>
      <c r="AN826" s="9">
        <f>IF(OR($S826="",$S825=""),"",IF($J$5="diff",(AB826-AB825),LN(AB826/AB825)))</f>
        <v/>
      </c>
      <c r="AO826" s="9">
        <f>IF(OR($S826="",$S825=""),"",IF($K$5="diff",(AC826-AC825),LN(AC826/AC825)))</f>
        <v/>
      </c>
      <c r="AR826" s="9">
        <f>IF($AF826="","",$AU$13+$AU$4*AG826+$AU$5*AH826+$AU$6*AI826+$AU$7*AJ826+$AU$8*AK826+$AU$9*AL826+$AU$10*AM826+$AU$11*AN826+$AU$12*AO826)</f>
        <v/>
      </c>
      <c r="AY826" s="10">
        <f>IF(AND((ROW()-7)&gt;=$Q$5,(ROW()-6)&lt;=$Q$3),INDEX(LINEST(OFFSET(AF826,1-$Q$5,0,$Q$5,1),OFFSET(AG826,1-$Q$5,0,$Q$5,9),TRUE,TRUE),1,10)*$Q$4,"")</f>
        <v/>
      </c>
      <c r="AZ826" s="9">
        <f>IF(AND((ROW()-7)&gt;=$Q$5,(ROW()-6)&lt;=$Q$3),INDEX(LINEST(OFFSET(AF826,1-$Q$5,0,$Q$5,1),OFFSET(AG826,1-$Q$5,0,$Q$5,9),TRUE,TRUE),1,9),"")</f>
        <v/>
      </c>
      <c r="BA826" s="9">
        <f>IF(AND((ROW()-7)&gt;=$Q$5,(ROW()-6)&lt;=$Q$3),INDEX(LINEST(OFFSET(AF826,1-$Q$5,0,$Q$5,1),OFFSET(AG826,1-$Q$5,0,$Q$5,9),TRUE,TRUE),1,8),"")</f>
        <v/>
      </c>
      <c r="BB826" s="9">
        <f>IF(AND((ROW()-7)&gt;=$Q$5,(ROW()-6)&lt;=$Q$3),INDEX(LINEST(OFFSET(AF826,1-$Q$5,0,$Q$5,1),OFFSET(AG826,1-$Q$5,0,$Q$5,9),TRUE,TRUE),1,7),"")</f>
        <v/>
      </c>
      <c r="BC826" s="9">
        <f>IF(AND((ROW()-7)&gt;=$Q$5,(ROW()-6)&lt;=$Q$3),INDEX(LINEST(OFFSET(AF826,1-$Q$5,0,$Q$5,1),OFFSET(AG826,1-$Q$5,0,$Q$5,9),TRUE,TRUE),1,6),"")</f>
        <v/>
      </c>
      <c r="BD826" s="9">
        <f>IF(AND((ROW()-7)&gt;=$Q$5,(ROW()-6)&lt;=$Q$3),INDEX(LINEST(OFFSET(AF826,1-$Q$5,0,$Q$5,1),OFFSET(AG826,1-$Q$5,0,$Q$5,9),TRUE,TRUE),1,5),"")</f>
        <v/>
      </c>
      <c r="BE826" s="9">
        <f>IF(AND((ROW()-7)&gt;=$Q$5,(ROW()-6)&lt;=$Q$3),INDEX(LINEST(OFFSET(AF826,1-$Q$5,0,$Q$5,1),OFFSET(AG826,1-$Q$5,0,$Q$5,9),TRUE,TRUE),1,4),"")</f>
        <v/>
      </c>
      <c r="BF826" s="9">
        <f>IF(AND((ROW()-7)&gt;=$Q$5,(ROW()-6)&lt;=$Q$3),INDEX(LINEST(OFFSET(AF826,1-$Q$5,0,$Q$5,1),OFFSET(AG826,1-$Q$5,0,$Q$5,9),TRUE,TRUE),1,3),"")</f>
        <v/>
      </c>
      <c r="BG826" s="9">
        <f>IF(AND((ROW()-7)&gt;=$Q$5,(ROW()-6)&lt;=$Q$3),INDEX(LINEST(OFFSET(AF826,1-$Q$5,0,$Q$5,1),OFFSET(AG826,1-$Q$5,0,$Q$5,9),TRUE,TRUE),1,2),"")</f>
        <v/>
      </c>
      <c r="BH826" s="9">
        <f>IF(AND((ROW()-7)&gt;=$Q$5,(ROW()-6)&lt;=$Q$3),INDEX(LINEST(OFFSET(AF826,1-$Q$5,0,$Q$5,1),OFFSET(AG826,1-$Q$5,0,$Q$5,9),TRUE,TRUE),1,1),"")</f>
        <v/>
      </c>
      <c r="BI826" s="10">
        <f>IF(AND((ROW()-7)&gt;=$Q$5,(ROW()-6)&lt;=$Q$3),INDEX(LINEST(OFFSET(AF826,1-$Q$5,0,$Q$5,1),OFFSET(AG826,1-$Q$5,0,$Q$5,9),TRUE,TRUE),3,1),"")</f>
        <v/>
      </c>
      <c r="BL826" s="9">
        <f>IF(AND((ROW()-6)&lt;=$Q$3,ISNUMBER(AY825)),AY825/$Q$4+AZ825*AG826+BA825*AH826+BB825*AI826+BC825*AJ826+BD825*AK826+BE825*AL826+BF825*AM826+BG825*AN826+BH825*AO826,"")</f>
        <v/>
      </c>
      <c r="BM826">
        <f>IF(ISNUMBER(BL826),AVERAGE(OFFSET(AF825,1-$Q$5,0,$Q$5,1)),"")</f>
        <v/>
      </c>
      <c r="BN826">
        <f>IF(ISNUMBER(BL826),(AF826-BL826)^2,"")</f>
        <v/>
      </c>
      <c r="BO826">
        <f>IF(ISNUMBER(BL826),AF826^2,"")</f>
        <v/>
      </c>
      <c r="BP826">
        <f>IF(ISNUMBER(BL826),(AF826-BM826)^2,"")</f>
        <v/>
      </c>
    </row>
    <row r="827">
      <c r="O827">
        <f>IF($R827="","",IF($Q$1="Weekly",INT(($R827-2)/7),IF($Q$1="Quarterly",YEAR($R827)*4+ROUNDUP(MONTH($R827)/3),YEAR($R827)*12+MONTH($R827))))</f>
        <v/>
      </c>
      <c r="P827">
        <f>IF($R827="","",IF($R828="",1,IF($O827&lt;&gt;$O828,1,0)))</f>
        <v/>
      </c>
      <c r="Q827">
        <f>IF($P827=1,SUM($P$7:$P827),"")</f>
        <v/>
      </c>
      <c r="R827">
        <f>IF($A827="","",IF(ISNUMBER($A827),$A827,IFERROR(DATEVALUE($A827),NA())))</f>
        <v/>
      </c>
      <c r="S827" s="7">
        <f>IFERROR(INDEX($R$7:$R$60000,MATCH(ROW()-6,$Q$7:$Q$60000,0)),"")</f>
        <v/>
      </c>
      <c r="T827">
        <f>IFERROR(INDEX($B$7:$B$60000,MATCH(ROW()-6,$Q$7:$Q$60000,0))*1,"")</f>
        <v/>
      </c>
      <c r="U827">
        <f>IFERROR(INDEX($C$7:$C$60000,MATCH(ROW()-6,$Q$7:$Q$60000,0))*1,"")</f>
        <v/>
      </c>
      <c r="V827">
        <f>IFERROR(INDEX($D$7:$D$60000,MATCH(ROW()-6,$Q$7:$Q$60000,0))*1,"")</f>
        <v/>
      </c>
      <c r="W827">
        <f>IFERROR(INDEX($E$7:$E$60000,MATCH(ROW()-6,$Q$7:$Q$60000,0))*1,"")</f>
        <v/>
      </c>
      <c r="X827">
        <f>IFERROR(INDEX($F$7:$F$60000,MATCH(ROW()-6,$Q$7:$Q$60000,0))*1,"")</f>
        <v/>
      </c>
      <c r="Y827">
        <f>IFERROR(INDEX($G$7:$G$60000,MATCH(ROW()-6,$Q$7:$Q$60000,0))*1,"")</f>
        <v/>
      </c>
      <c r="Z827">
        <f>IFERROR(INDEX($H$7:$H$60000,MATCH(ROW()-6,$Q$7:$Q$60000,0))*1,"")</f>
        <v/>
      </c>
      <c r="AA827">
        <f>IFERROR(INDEX($I$7:$I$60000,MATCH(ROW()-6,$Q$7:$Q$60000,0))*1,"")</f>
        <v/>
      </c>
      <c r="AB827">
        <f>IFERROR(INDEX($J$7:$J$60000,MATCH(ROW()-6,$Q$7:$Q$60000,0))*1,"")</f>
        <v/>
      </c>
      <c r="AC827">
        <f>IFERROR(INDEX($K$7:$K$60000,MATCH(ROW()-6,$Q$7:$Q$60000,0))*1,"")</f>
        <v/>
      </c>
      <c r="AF827" s="9">
        <f>IF(OR($S827="",$S826=""),"",IF($B$5="diff",($T827-$T826),LN($T827/$T826)))</f>
        <v/>
      </c>
      <c r="AG827" s="9">
        <f>IF(OR($S827="",$S826=""),"",IF($C$5="diff",(U827-U826),LN(U827/U826)))</f>
        <v/>
      </c>
      <c r="AH827" s="9">
        <f>IF(OR($S827="",$S826=""),"",IF($D$5="diff",(V827-V826),LN(V827/V826)))</f>
        <v/>
      </c>
      <c r="AI827" s="9">
        <f>IF(OR($S827="",$S826=""),"",IF($E$5="diff",(W827-W826),LN(W827/W826)))</f>
        <v/>
      </c>
      <c r="AJ827" s="9">
        <f>IF(OR($S827="",$S826=""),"",IF($F$5="diff",(X827-X826),LN(X827/X826)))</f>
        <v/>
      </c>
      <c r="AK827" s="9">
        <f>IF(OR($S827="",$S826=""),"",IF($G$5="diff",(Y827-Y826),LN(Y827/Y826)))</f>
        <v/>
      </c>
      <c r="AL827" s="9">
        <f>IF(OR($S827="",$S826=""),"",IF($H$5="diff",(Z827-Z826),LN(Z827/Z826)))</f>
        <v/>
      </c>
      <c r="AM827" s="9">
        <f>IF(OR($S827="",$S826=""),"",IF($I$5="diff",(AA827-AA826),LN(AA827/AA826)))</f>
        <v/>
      </c>
      <c r="AN827" s="9">
        <f>IF(OR($S827="",$S826=""),"",IF($J$5="diff",(AB827-AB826),LN(AB827/AB826)))</f>
        <v/>
      </c>
      <c r="AO827" s="9">
        <f>IF(OR($S827="",$S826=""),"",IF($K$5="diff",(AC827-AC826),LN(AC827/AC826)))</f>
        <v/>
      </c>
      <c r="AR827" s="9">
        <f>IF($AF827="","",$AU$13+$AU$4*AG827+$AU$5*AH827+$AU$6*AI827+$AU$7*AJ827+$AU$8*AK827+$AU$9*AL827+$AU$10*AM827+$AU$11*AN827+$AU$12*AO827)</f>
        <v/>
      </c>
      <c r="AY827" s="10">
        <f>IF(AND((ROW()-7)&gt;=$Q$5,(ROW()-6)&lt;=$Q$3),INDEX(LINEST(OFFSET(AF827,1-$Q$5,0,$Q$5,1),OFFSET(AG827,1-$Q$5,0,$Q$5,9),TRUE,TRUE),1,10)*$Q$4,"")</f>
        <v/>
      </c>
      <c r="AZ827" s="9">
        <f>IF(AND((ROW()-7)&gt;=$Q$5,(ROW()-6)&lt;=$Q$3),INDEX(LINEST(OFFSET(AF827,1-$Q$5,0,$Q$5,1),OFFSET(AG827,1-$Q$5,0,$Q$5,9),TRUE,TRUE),1,9),"")</f>
        <v/>
      </c>
      <c r="BA827" s="9">
        <f>IF(AND((ROW()-7)&gt;=$Q$5,(ROW()-6)&lt;=$Q$3),INDEX(LINEST(OFFSET(AF827,1-$Q$5,0,$Q$5,1),OFFSET(AG827,1-$Q$5,0,$Q$5,9),TRUE,TRUE),1,8),"")</f>
        <v/>
      </c>
      <c r="BB827" s="9">
        <f>IF(AND((ROW()-7)&gt;=$Q$5,(ROW()-6)&lt;=$Q$3),INDEX(LINEST(OFFSET(AF827,1-$Q$5,0,$Q$5,1),OFFSET(AG827,1-$Q$5,0,$Q$5,9),TRUE,TRUE),1,7),"")</f>
        <v/>
      </c>
      <c r="BC827" s="9">
        <f>IF(AND((ROW()-7)&gt;=$Q$5,(ROW()-6)&lt;=$Q$3),INDEX(LINEST(OFFSET(AF827,1-$Q$5,0,$Q$5,1),OFFSET(AG827,1-$Q$5,0,$Q$5,9),TRUE,TRUE),1,6),"")</f>
        <v/>
      </c>
      <c r="BD827" s="9">
        <f>IF(AND((ROW()-7)&gt;=$Q$5,(ROW()-6)&lt;=$Q$3),INDEX(LINEST(OFFSET(AF827,1-$Q$5,0,$Q$5,1),OFFSET(AG827,1-$Q$5,0,$Q$5,9),TRUE,TRUE),1,5),"")</f>
        <v/>
      </c>
      <c r="BE827" s="9">
        <f>IF(AND((ROW()-7)&gt;=$Q$5,(ROW()-6)&lt;=$Q$3),INDEX(LINEST(OFFSET(AF827,1-$Q$5,0,$Q$5,1),OFFSET(AG827,1-$Q$5,0,$Q$5,9),TRUE,TRUE),1,4),"")</f>
        <v/>
      </c>
      <c r="BF827" s="9">
        <f>IF(AND((ROW()-7)&gt;=$Q$5,(ROW()-6)&lt;=$Q$3),INDEX(LINEST(OFFSET(AF827,1-$Q$5,0,$Q$5,1),OFFSET(AG827,1-$Q$5,0,$Q$5,9),TRUE,TRUE),1,3),"")</f>
        <v/>
      </c>
      <c r="BG827" s="9">
        <f>IF(AND((ROW()-7)&gt;=$Q$5,(ROW()-6)&lt;=$Q$3),INDEX(LINEST(OFFSET(AF827,1-$Q$5,0,$Q$5,1),OFFSET(AG827,1-$Q$5,0,$Q$5,9),TRUE,TRUE),1,2),"")</f>
        <v/>
      </c>
      <c r="BH827" s="9">
        <f>IF(AND((ROW()-7)&gt;=$Q$5,(ROW()-6)&lt;=$Q$3),INDEX(LINEST(OFFSET(AF827,1-$Q$5,0,$Q$5,1),OFFSET(AG827,1-$Q$5,0,$Q$5,9),TRUE,TRUE),1,1),"")</f>
        <v/>
      </c>
      <c r="BI827" s="10">
        <f>IF(AND((ROW()-7)&gt;=$Q$5,(ROW()-6)&lt;=$Q$3),INDEX(LINEST(OFFSET(AF827,1-$Q$5,0,$Q$5,1),OFFSET(AG827,1-$Q$5,0,$Q$5,9),TRUE,TRUE),3,1),"")</f>
        <v/>
      </c>
      <c r="BL827" s="9">
        <f>IF(AND((ROW()-6)&lt;=$Q$3,ISNUMBER(AY826)),AY826/$Q$4+AZ826*AG827+BA826*AH827+BB826*AI827+BC826*AJ827+BD826*AK827+BE826*AL827+BF826*AM827+BG826*AN827+BH826*AO827,"")</f>
        <v/>
      </c>
      <c r="BM827">
        <f>IF(ISNUMBER(BL827),AVERAGE(OFFSET(AF826,1-$Q$5,0,$Q$5,1)),"")</f>
        <v/>
      </c>
      <c r="BN827">
        <f>IF(ISNUMBER(BL827),(AF827-BL827)^2,"")</f>
        <v/>
      </c>
      <c r="BO827">
        <f>IF(ISNUMBER(BL827),AF827^2,"")</f>
        <v/>
      </c>
      <c r="BP827">
        <f>IF(ISNUMBER(BL827),(AF827-BM827)^2,"")</f>
        <v/>
      </c>
    </row>
    <row r="828">
      <c r="O828">
        <f>IF($R828="","",IF($Q$1="Weekly",INT(($R828-2)/7),IF($Q$1="Quarterly",YEAR($R828)*4+ROUNDUP(MONTH($R828)/3),YEAR($R828)*12+MONTH($R828))))</f>
        <v/>
      </c>
      <c r="P828">
        <f>IF($R828="","",IF($R829="",1,IF($O828&lt;&gt;$O829,1,0)))</f>
        <v/>
      </c>
      <c r="Q828">
        <f>IF($P828=1,SUM($P$7:$P828),"")</f>
        <v/>
      </c>
      <c r="R828">
        <f>IF($A828="","",IF(ISNUMBER($A828),$A828,IFERROR(DATEVALUE($A828),NA())))</f>
        <v/>
      </c>
      <c r="S828" s="7">
        <f>IFERROR(INDEX($R$7:$R$60000,MATCH(ROW()-6,$Q$7:$Q$60000,0)),"")</f>
        <v/>
      </c>
      <c r="T828">
        <f>IFERROR(INDEX($B$7:$B$60000,MATCH(ROW()-6,$Q$7:$Q$60000,0))*1,"")</f>
        <v/>
      </c>
      <c r="U828">
        <f>IFERROR(INDEX($C$7:$C$60000,MATCH(ROW()-6,$Q$7:$Q$60000,0))*1,"")</f>
        <v/>
      </c>
      <c r="V828">
        <f>IFERROR(INDEX($D$7:$D$60000,MATCH(ROW()-6,$Q$7:$Q$60000,0))*1,"")</f>
        <v/>
      </c>
      <c r="W828">
        <f>IFERROR(INDEX($E$7:$E$60000,MATCH(ROW()-6,$Q$7:$Q$60000,0))*1,"")</f>
        <v/>
      </c>
      <c r="X828">
        <f>IFERROR(INDEX($F$7:$F$60000,MATCH(ROW()-6,$Q$7:$Q$60000,0))*1,"")</f>
        <v/>
      </c>
      <c r="Y828">
        <f>IFERROR(INDEX($G$7:$G$60000,MATCH(ROW()-6,$Q$7:$Q$60000,0))*1,"")</f>
        <v/>
      </c>
      <c r="Z828">
        <f>IFERROR(INDEX($H$7:$H$60000,MATCH(ROW()-6,$Q$7:$Q$60000,0))*1,"")</f>
        <v/>
      </c>
      <c r="AA828">
        <f>IFERROR(INDEX($I$7:$I$60000,MATCH(ROW()-6,$Q$7:$Q$60000,0))*1,"")</f>
        <v/>
      </c>
      <c r="AB828">
        <f>IFERROR(INDEX($J$7:$J$60000,MATCH(ROW()-6,$Q$7:$Q$60000,0))*1,"")</f>
        <v/>
      </c>
      <c r="AC828">
        <f>IFERROR(INDEX($K$7:$K$60000,MATCH(ROW()-6,$Q$7:$Q$60000,0))*1,"")</f>
        <v/>
      </c>
      <c r="AF828" s="9">
        <f>IF(OR($S828="",$S827=""),"",IF($B$5="diff",($T828-$T827),LN($T828/$T827)))</f>
        <v/>
      </c>
      <c r="AG828" s="9">
        <f>IF(OR($S828="",$S827=""),"",IF($C$5="diff",(U828-U827),LN(U828/U827)))</f>
        <v/>
      </c>
      <c r="AH828" s="9">
        <f>IF(OR($S828="",$S827=""),"",IF($D$5="diff",(V828-V827),LN(V828/V827)))</f>
        <v/>
      </c>
      <c r="AI828" s="9">
        <f>IF(OR($S828="",$S827=""),"",IF($E$5="diff",(W828-W827),LN(W828/W827)))</f>
        <v/>
      </c>
      <c r="AJ828" s="9">
        <f>IF(OR($S828="",$S827=""),"",IF($F$5="diff",(X828-X827),LN(X828/X827)))</f>
        <v/>
      </c>
      <c r="AK828" s="9">
        <f>IF(OR($S828="",$S827=""),"",IF($G$5="diff",(Y828-Y827),LN(Y828/Y827)))</f>
        <v/>
      </c>
      <c r="AL828" s="9">
        <f>IF(OR($S828="",$S827=""),"",IF($H$5="diff",(Z828-Z827),LN(Z828/Z827)))</f>
        <v/>
      </c>
      <c r="AM828" s="9">
        <f>IF(OR($S828="",$S827=""),"",IF($I$5="diff",(AA828-AA827),LN(AA828/AA827)))</f>
        <v/>
      </c>
      <c r="AN828" s="9">
        <f>IF(OR($S828="",$S827=""),"",IF($J$5="diff",(AB828-AB827),LN(AB828/AB827)))</f>
        <v/>
      </c>
      <c r="AO828" s="9">
        <f>IF(OR($S828="",$S827=""),"",IF($K$5="diff",(AC828-AC827),LN(AC828/AC827)))</f>
        <v/>
      </c>
      <c r="AR828" s="9">
        <f>IF($AF828="","",$AU$13+$AU$4*AG828+$AU$5*AH828+$AU$6*AI828+$AU$7*AJ828+$AU$8*AK828+$AU$9*AL828+$AU$10*AM828+$AU$11*AN828+$AU$12*AO828)</f>
        <v/>
      </c>
      <c r="AY828" s="10">
        <f>IF(AND((ROW()-7)&gt;=$Q$5,(ROW()-6)&lt;=$Q$3),INDEX(LINEST(OFFSET(AF828,1-$Q$5,0,$Q$5,1),OFFSET(AG828,1-$Q$5,0,$Q$5,9),TRUE,TRUE),1,10)*$Q$4,"")</f>
        <v/>
      </c>
      <c r="AZ828" s="9">
        <f>IF(AND((ROW()-7)&gt;=$Q$5,(ROW()-6)&lt;=$Q$3),INDEX(LINEST(OFFSET(AF828,1-$Q$5,0,$Q$5,1),OFFSET(AG828,1-$Q$5,0,$Q$5,9),TRUE,TRUE),1,9),"")</f>
        <v/>
      </c>
      <c r="BA828" s="9">
        <f>IF(AND((ROW()-7)&gt;=$Q$5,(ROW()-6)&lt;=$Q$3),INDEX(LINEST(OFFSET(AF828,1-$Q$5,0,$Q$5,1),OFFSET(AG828,1-$Q$5,0,$Q$5,9),TRUE,TRUE),1,8),"")</f>
        <v/>
      </c>
      <c r="BB828" s="9">
        <f>IF(AND((ROW()-7)&gt;=$Q$5,(ROW()-6)&lt;=$Q$3),INDEX(LINEST(OFFSET(AF828,1-$Q$5,0,$Q$5,1),OFFSET(AG828,1-$Q$5,0,$Q$5,9),TRUE,TRUE),1,7),"")</f>
        <v/>
      </c>
      <c r="BC828" s="9">
        <f>IF(AND((ROW()-7)&gt;=$Q$5,(ROW()-6)&lt;=$Q$3),INDEX(LINEST(OFFSET(AF828,1-$Q$5,0,$Q$5,1),OFFSET(AG828,1-$Q$5,0,$Q$5,9),TRUE,TRUE),1,6),"")</f>
        <v/>
      </c>
      <c r="BD828" s="9">
        <f>IF(AND((ROW()-7)&gt;=$Q$5,(ROW()-6)&lt;=$Q$3),INDEX(LINEST(OFFSET(AF828,1-$Q$5,0,$Q$5,1),OFFSET(AG828,1-$Q$5,0,$Q$5,9),TRUE,TRUE),1,5),"")</f>
        <v/>
      </c>
      <c r="BE828" s="9">
        <f>IF(AND((ROW()-7)&gt;=$Q$5,(ROW()-6)&lt;=$Q$3),INDEX(LINEST(OFFSET(AF828,1-$Q$5,0,$Q$5,1),OFFSET(AG828,1-$Q$5,0,$Q$5,9),TRUE,TRUE),1,4),"")</f>
        <v/>
      </c>
      <c r="BF828" s="9">
        <f>IF(AND((ROW()-7)&gt;=$Q$5,(ROW()-6)&lt;=$Q$3),INDEX(LINEST(OFFSET(AF828,1-$Q$5,0,$Q$5,1),OFFSET(AG828,1-$Q$5,0,$Q$5,9),TRUE,TRUE),1,3),"")</f>
        <v/>
      </c>
      <c r="BG828" s="9">
        <f>IF(AND((ROW()-7)&gt;=$Q$5,(ROW()-6)&lt;=$Q$3),INDEX(LINEST(OFFSET(AF828,1-$Q$5,0,$Q$5,1),OFFSET(AG828,1-$Q$5,0,$Q$5,9),TRUE,TRUE),1,2),"")</f>
        <v/>
      </c>
      <c r="BH828" s="9">
        <f>IF(AND((ROW()-7)&gt;=$Q$5,(ROW()-6)&lt;=$Q$3),INDEX(LINEST(OFFSET(AF828,1-$Q$5,0,$Q$5,1),OFFSET(AG828,1-$Q$5,0,$Q$5,9),TRUE,TRUE),1,1),"")</f>
        <v/>
      </c>
      <c r="BI828" s="10">
        <f>IF(AND((ROW()-7)&gt;=$Q$5,(ROW()-6)&lt;=$Q$3),INDEX(LINEST(OFFSET(AF828,1-$Q$5,0,$Q$5,1),OFFSET(AG828,1-$Q$5,0,$Q$5,9),TRUE,TRUE),3,1),"")</f>
        <v/>
      </c>
      <c r="BL828" s="9">
        <f>IF(AND((ROW()-6)&lt;=$Q$3,ISNUMBER(AY827)),AY827/$Q$4+AZ827*AG828+BA827*AH828+BB827*AI828+BC827*AJ828+BD827*AK828+BE827*AL828+BF827*AM828+BG827*AN828+BH827*AO828,"")</f>
        <v/>
      </c>
      <c r="BM828">
        <f>IF(ISNUMBER(BL828),AVERAGE(OFFSET(AF827,1-$Q$5,0,$Q$5,1)),"")</f>
        <v/>
      </c>
      <c r="BN828">
        <f>IF(ISNUMBER(BL828),(AF828-BL828)^2,"")</f>
        <v/>
      </c>
      <c r="BO828">
        <f>IF(ISNUMBER(BL828),AF828^2,"")</f>
        <v/>
      </c>
      <c r="BP828">
        <f>IF(ISNUMBER(BL828),(AF828-BM828)^2,"")</f>
        <v/>
      </c>
    </row>
    <row r="829">
      <c r="O829">
        <f>IF($R829="","",IF($Q$1="Weekly",INT(($R829-2)/7),IF($Q$1="Quarterly",YEAR($R829)*4+ROUNDUP(MONTH($R829)/3),YEAR($R829)*12+MONTH($R829))))</f>
        <v/>
      </c>
      <c r="P829">
        <f>IF($R829="","",IF($R830="",1,IF($O829&lt;&gt;$O830,1,0)))</f>
        <v/>
      </c>
      <c r="Q829">
        <f>IF($P829=1,SUM($P$7:$P829),"")</f>
        <v/>
      </c>
      <c r="R829">
        <f>IF($A829="","",IF(ISNUMBER($A829),$A829,IFERROR(DATEVALUE($A829),NA())))</f>
        <v/>
      </c>
      <c r="S829" s="7">
        <f>IFERROR(INDEX($R$7:$R$60000,MATCH(ROW()-6,$Q$7:$Q$60000,0)),"")</f>
        <v/>
      </c>
      <c r="T829">
        <f>IFERROR(INDEX($B$7:$B$60000,MATCH(ROW()-6,$Q$7:$Q$60000,0))*1,"")</f>
        <v/>
      </c>
      <c r="U829">
        <f>IFERROR(INDEX($C$7:$C$60000,MATCH(ROW()-6,$Q$7:$Q$60000,0))*1,"")</f>
        <v/>
      </c>
      <c r="V829">
        <f>IFERROR(INDEX($D$7:$D$60000,MATCH(ROW()-6,$Q$7:$Q$60000,0))*1,"")</f>
        <v/>
      </c>
      <c r="W829">
        <f>IFERROR(INDEX($E$7:$E$60000,MATCH(ROW()-6,$Q$7:$Q$60000,0))*1,"")</f>
        <v/>
      </c>
      <c r="X829">
        <f>IFERROR(INDEX($F$7:$F$60000,MATCH(ROW()-6,$Q$7:$Q$60000,0))*1,"")</f>
        <v/>
      </c>
      <c r="Y829">
        <f>IFERROR(INDEX($G$7:$G$60000,MATCH(ROW()-6,$Q$7:$Q$60000,0))*1,"")</f>
        <v/>
      </c>
      <c r="Z829">
        <f>IFERROR(INDEX($H$7:$H$60000,MATCH(ROW()-6,$Q$7:$Q$60000,0))*1,"")</f>
        <v/>
      </c>
      <c r="AA829">
        <f>IFERROR(INDEX($I$7:$I$60000,MATCH(ROW()-6,$Q$7:$Q$60000,0))*1,"")</f>
        <v/>
      </c>
      <c r="AB829">
        <f>IFERROR(INDEX($J$7:$J$60000,MATCH(ROW()-6,$Q$7:$Q$60000,0))*1,"")</f>
        <v/>
      </c>
      <c r="AC829">
        <f>IFERROR(INDEX($K$7:$K$60000,MATCH(ROW()-6,$Q$7:$Q$60000,0))*1,"")</f>
        <v/>
      </c>
      <c r="AF829" s="9">
        <f>IF(OR($S829="",$S828=""),"",IF($B$5="diff",($T829-$T828),LN($T829/$T828)))</f>
        <v/>
      </c>
      <c r="AG829" s="9">
        <f>IF(OR($S829="",$S828=""),"",IF($C$5="diff",(U829-U828),LN(U829/U828)))</f>
        <v/>
      </c>
      <c r="AH829" s="9">
        <f>IF(OR($S829="",$S828=""),"",IF($D$5="diff",(V829-V828),LN(V829/V828)))</f>
        <v/>
      </c>
      <c r="AI829" s="9">
        <f>IF(OR($S829="",$S828=""),"",IF($E$5="diff",(W829-W828),LN(W829/W828)))</f>
        <v/>
      </c>
      <c r="AJ829" s="9">
        <f>IF(OR($S829="",$S828=""),"",IF($F$5="diff",(X829-X828),LN(X829/X828)))</f>
        <v/>
      </c>
      <c r="AK829" s="9">
        <f>IF(OR($S829="",$S828=""),"",IF($G$5="diff",(Y829-Y828),LN(Y829/Y828)))</f>
        <v/>
      </c>
      <c r="AL829" s="9">
        <f>IF(OR($S829="",$S828=""),"",IF($H$5="diff",(Z829-Z828),LN(Z829/Z828)))</f>
        <v/>
      </c>
      <c r="AM829" s="9">
        <f>IF(OR($S829="",$S828=""),"",IF($I$5="diff",(AA829-AA828),LN(AA829/AA828)))</f>
        <v/>
      </c>
      <c r="AN829" s="9">
        <f>IF(OR($S829="",$S828=""),"",IF($J$5="diff",(AB829-AB828),LN(AB829/AB828)))</f>
        <v/>
      </c>
      <c r="AO829" s="9">
        <f>IF(OR($S829="",$S828=""),"",IF($K$5="diff",(AC829-AC828),LN(AC829/AC828)))</f>
        <v/>
      </c>
      <c r="AR829" s="9">
        <f>IF($AF829="","",$AU$13+$AU$4*AG829+$AU$5*AH829+$AU$6*AI829+$AU$7*AJ829+$AU$8*AK829+$AU$9*AL829+$AU$10*AM829+$AU$11*AN829+$AU$12*AO829)</f>
        <v/>
      </c>
      <c r="AY829" s="10">
        <f>IF(AND((ROW()-7)&gt;=$Q$5,(ROW()-6)&lt;=$Q$3),INDEX(LINEST(OFFSET(AF829,1-$Q$5,0,$Q$5,1),OFFSET(AG829,1-$Q$5,0,$Q$5,9),TRUE,TRUE),1,10)*$Q$4,"")</f>
        <v/>
      </c>
      <c r="AZ829" s="9">
        <f>IF(AND((ROW()-7)&gt;=$Q$5,(ROW()-6)&lt;=$Q$3),INDEX(LINEST(OFFSET(AF829,1-$Q$5,0,$Q$5,1),OFFSET(AG829,1-$Q$5,0,$Q$5,9),TRUE,TRUE),1,9),"")</f>
        <v/>
      </c>
      <c r="BA829" s="9">
        <f>IF(AND((ROW()-7)&gt;=$Q$5,(ROW()-6)&lt;=$Q$3),INDEX(LINEST(OFFSET(AF829,1-$Q$5,0,$Q$5,1),OFFSET(AG829,1-$Q$5,0,$Q$5,9),TRUE,TRUE),1,8),"")</f>
        <v/>
      </c>
      <c r="BB829" s="9">
        <f>IF(AND((ROW()-7)&gt;=$Q$5,(ROW()-6)&lt;=$Q$3),INDEX(LINEST(OFFSET(AF829,1-$Q$5,0,$Q$5,1),OFFSET(AG829,1-$Q$5,0,$Q$5,9),TRUE,TRUE),1,7),"")</f>
        <v/>
      </c>
      <c r="BC829" s="9">
        <f>IF(AND((ROW()-7)&gt;=$Q$5,(ROW()-6)&lt;=$Q$3),INDEX(LINEST(OFFSET(AF829,1-$Q$5,0,$Q$5,1),OFFSET(AG829,1-$Q$5,0,$Q$5,9),TRUE,TRUE),1,6),"")</f>
        <v/>
      </c>
      <c r="BD829" s="9">
        <f>IF(AND((ROW()-7)&gt;=$Q$5,(ROW()-6)&lt;=$Q$3),INDEX(LINEST(OFFSET(AF829,1-$Q$5,0,$Q$5,1),OFFSET(AG829,1-$Q$5,0,$Q$5,9),TRUE,TRUE),1,5),"")</f>
        <v/>
      </c>
      <c r="BE829" s="9">
        <f>IF(AND((ROW()-7)&gt;=$Q$5,(ROW()-6)&lt;=$Q$3),INDEX(LINEST(OFFSET(AF829,1-$Q$5,0,$Q$5,1),OFFSET(AG829,1-$Q$5,0,$Q$5,9),TRUE,TRUE),1,4),"")</f>
        <v/>
      </c>
      <c r="BF829" s="9">
        <f>IF(AND((ROW()-7)&gt;=$Q$5,(ROW()-6)&lt;=$Q$3),INDEX(LINEST(OFFSET(AF829,1-$Q$5,0,$Q$5,1),OFFSET(AG829,1-$Q$5,0,$Q$5,9),TRUE,TRUE),1,3),"")</f>
        <v/>
      </c>
      <c r="BG829" s="9">
        <f>IF(AND((ROW()-7)&gt;=$Q$5,(ROW()-6)&lt;=$Q$3),INDEX(LINEST(OFFSET(AF829,1-$Q$5,0,$Q$5,1),OFFSET(AG829,1-$Q$5,0,$Q$5,9),TRUE,TRUE),1,2),"")</f>
        <v/>
      </c>
      <c r="BH829" s="9">
        <f>IF(AND((ROW()-7)&gt;=$Q$5,(ROW()-6)&lt;=$Q$3),INDEX(LINEST(OFFSET(AF829,1-$Q$5,0,$Q$5,1),OFFSET(AG829,1-$Q$5,0,$Q$5,9),TRUE,TRUE),1,1),"")</f>
        <v/>
      </c>
      <c r="BI829" s="10">
        <f>IF(AND((ROW()-7)&gt;=$Q$5,(ROW()-6)&lt;=$Q$3),INDEX(LINEST(OFFSET(AF829,1-$Q$5,0,$Q$5,1),OFFSET(AG829,1-$Q$5,0,$Q$5,9),TRUE,TRUE),3,1),"")</f>
        <v/>
      </c>
      <c r="BL829" s="9">
        <f>IF(AND((ROW()-6)&lt;=$Q$3,ISNUMBER(AY828)),AY828/$Q$4+AZ828*AG829+BA828*AH829+BB828*AI829+BC828*AJ829+BD828*AK829+BE828*AL829+BF828*AM829+BG828*AN829+BH828*AO829,"")</f>
        <v/>
      </c>
      <c r="BM829">
        <f>IF(ISNUMBER(BL829),AVERAGE(OFFSET(AF828,1-$Q$5,0,$Q$5,1)),"")</f>
        <v/>
      </c>
      <c r="BN829">
        <f>IF(ISNUMBER(BL829),(AF829-BL829)^2,"")</f>
        <v/>
      </c>
      <c r="BO829">
        <f>IF(ISNUMBER(BL829),AF829^2,"")</f>
        <v/>
      </c>
      <c r="BP829">
        <f>IF(ISNUMBER(BL829),(AF829-BM829)^2,"")</f>
        <v/>
      </c>
    </row>
    <row r="830">
      <c r="O830">
        <f>IF($R830="","",IF($Q$1="Weekly",INT(($R830-2)/7),IF($Q$1="Quarterly",YEAR($R830)*4+ROUNDUP(MONTH($R830)/3),YEAR($R830)*12+MONTH($R830))))</f>
        <v/>
      </c>
      <c r="P830">
        <f>IF($R830="","",IF($R831="",1,IF($O830&lt;&gt;$O831,1,0)))</f>
        <v/>
      </c>
      <c r="Q830">
        <f>IF($P830=1,SUM($P$7:$P830),"")</f>
        <v/>
      </c>
      <c r="R830">
        <f>IF($A830="","",IF(ISNUMBER($A830),$A830,IFERROR(DATEVALUE($A830),NA())))</f>
        <v/>
      </c>
      <c r="S830" s="7">
        <f>IFERROR(INDEX($R$7:$R$60000,MATCH(ROW()-6,$Q$7:$Q$60000,0)),"")</f>
        <v/>
      </c>
      <c r="T830">
        <f>IFERROR(INDEX($B$7:$B$60000,MATCH(ROW()-6,$Q$7:$Q$60000,0))*1,"")</f>
        <v/>
      </c>
      <c r="U830">
        <f>IFERROR(INDEX($C$7:$C$60000,MATCH(ROW()-6,$Q$7:$Q$60000,0))*1,"")</f>
        <v/>
      </c>
      <c r="V830">
        <f>IFERROR(INDEX($D$7:$D$60000,MATCH(ROW()-6,$Q$7:$Q$60000,0))*1,"")</f>
        <v/>
      </c>
      <c r="W830">
        <f>IFERROR(INDEX($E$7:$E$60000,MATCH(ROW()-6,$Q$7:$Q$60000,0))*1,"")</f>
        <v/>
      </c>
      <c r="X830">
        <f>IFERROR(INDEX($F$7:$F$60000,MATCH(ROW()-6,$Q$7:$Q$60000,0))*1,"")</f>
        <v/>
      </c>
      <c r="Y830">
        <f>IFERROR(INDEX($G$7:$G$60000,MATCH(ROW()-6,$Q$7:$Q$60000,0))*1,"")</f>
        <v/>
      </c>
      <c r="Z830">
        <f>IFERROR(INDEX($H$7:$H$60000,MATCH(ROW()-6,$Q$7:$Q$60000,0))*1,"")</f>
        <v/>
      </c>
      <c r="AA830">
        <f>IFERROR(INDEX($I$7:$I$60000,MATCH(ROW()-6,$Q$7:$Q$60000,0))*1,"")</f>
        <v/>
      </c>
      <c r="AB830">
        <f>IFERROR(INDEX($J$7:$J$60000,MATCH(ROW()-6,$Q$7:$Q$60000,0))*1,"")</f>
        <v/>
      </c>
      <c r="AC830">
        <f>IFERROR(INDEX($K$7:$K$60000,MATCH(ROW()-6,$Q$7:$Q$60000,0))*1,"")</f>
        <v/>
      </c>
      <c r="AF830" s="9">
        <f>IF(OR($S830="",$S829=""),"",IF($B$5="diff",($T830-$T829),LN($T830/$T829)))</f>
        <v/>
      </c>
      <c r="AG830" s="9">
        <f>IF(OR($S830="",$S829=""),"",IF($C$5="diff",(U830-U829),LN(U830/U829)))</f>
        <v/>
      </c>
      <c r="AH830" s="9">
        <f>IF(OR($S830="",$S829=""),"",IF($D$5="diff",(V830-V829),LN(V830/V829)))</f>
        <v/>
      </c>
      <c r="AI830" s="9">
        <f>IF(OR($S830="",$S829=""),"",IF($E$5="diff",(W830-W829),LN(W830/W829)))</f>
        <v/>
      </c>
      <c r="AJ830" s="9">
        <f>IF(OR($S830="",$S829=""),"",IF($F$5="diff",(X830-X829),LN(X830/X829)))</f>
        <v/>
      </c>
      <c r="AK830" s="9">
        <f>IF(OR($S830="",$S829=""),"",IF($G$5="diff",(Y830-Y829),LN(Y830/Y829)))</f>
        <v/>
      </c>
      <c r="AL830" s="9">
        <f>IF(OR($S830="",$S829=""),"",IF($H$5="diff",(Z830-Z829),LN(Z830/Z829)))</f>
        <v/>
      </c>
      <c r="AM830" s="9">
        <f>IF(OR($S830="",$S829=""),"",IF($I$5="diff",(AA830-AA829),LN(AA830/AA829)))</f>
        <v/>
      </c>
      <c r="AN830" s="9">
        <f>IF(OR($S830="",$S829=""),"",IF($J$5="diff",(AB830-AB829),LN(AB830/AB829)))</f>
        <v/>
      </c>
      <c r="AO830" s="9">
        <f>IF(OR($S830="",$S829=""),"",IF($K$5="diff",(AC830-AC829),LN(AC830/AC829)))</f>
        <v/>
      </c>
      <c r="AR830" s="9">
        <f>IF($AF830="","",$AU$13+$AU$4*AG830+$AU$5*AH830+$AU$6*AI830+$AU$7*AJ830+$AU$8*AK830+$AU$9*AL830+$AU$10*AM830+$AU$11*AN830+$AU$12*AO830)</f>
        <v/>
      </c>
      <c r="AY830" s="10">
        <f>IF(AND((ROW()-7)&gt;=$Q$5,(ROW()-6)&lt;=$Q$3),INDEX(LINEST(OFFSET(AF830,1-$Q$5,0,$Q$5,1),OFFSET(AG830,1-$Q$5,0,$Q$5,9),TRUE,TRUE),1,10)*$Q$4,"")</f>
        <v/>
      </c>
      <c r="AZ830" s="9">
        <f>IF(AND((ROW()-7)&gt;=$Q$5,(ROW()-6)&lt;=$Q$3),INDEX(LINEST(OFFSET(AF830,1-$Q$5,0,$Q$5,1),OFFSET(AG830,1-$Q$5,0,$Q$5,9),TRUE,TRUE),1,9),"")</f>
        <v/>
      </c>
      <c r="BA830" s="9">
        <f>IF(AND((ROW()-7)&gt;=$Q$5,(ROW()-6)&lt;=$Q$3),INDEX(LINEST(OFFSET(AF830,1-$Q$5,0,$Q$5,1),OFFSET(AG830,1-$Q$5,0,$Q$5,9),TRUE,TRUE),1,8),"")</f>
        <v/>
      </c>
      <c r="BB830" s="9">
        <f>IF(AND((ROW()-7)&gt;=$Q$5,(ROW()-6)&lt;=$Q$3),INDEX(LINEST(OFFSET(AF830,1-$Q$5,0,$Q$5,1),OFFSET(AG830,1-$Q$5,0,$Q$5,9),TRUE,TRUE),1,7),"")</f>
        <v/>
      </c>
      <c r="BC830" s="9">
        <f>IF(AND((ROW()-7)&gt;=$Q$5,(ROW()-6)&lt;=$Q$3),INDEX(LINEST(OFFSET(AF830,1-$Q$5,0,$Q$5,1),OFFSET(AG830,1-$Q$5,0,$Q$5,9),TRUE,TRUE),1,6),"")</f>
        <v/>
      </c>
      <c r="BD830" s="9">
        <f>IF(AND((ROW()-7)&gt;=$Q$5,(ROW()-6)&lt;=$Q$3),INDEX(LINEST(OFFSET(AF830,1-$Q$5,0,$Q$5,1),OFFSET(AG830,1-$Q$5,0,$Q$5,9),TRUE,TRUE),1,5),"")</f>
        <v/>
      </c>
      <c r="BE830" s="9">
        <f>IF(AND((ROW()-7)&gt;=$Q$5,(ROW()-6)&lt;=$Q$3),INDEX(LINEST(OFFSET(AF830,1-$Q$5,0,$Q$5,1),OFFSET(AG830,1-$Q$5,0,$Q$5,9),TRUE,TRUE),1,4),"")</f>
        <v/>
      </c>
      <c r="BF830" s="9">
        <f>IF(AND((ROW()-7)&gt;=$Q$5,(ROW()-6)&lt;=$Q$3),INDEX(LINEST(OFFSET(AF830,1-$Q$5,0,$Q$5,1),OFFSET(AG830,1-$Q$5,0,$Q$5,9),TRUE,TRUE),1,3),"")</f>
        <v/>
      </c>
      <c r="BG830" s="9">
        <f>IF(AND((ROW()-7)&gt;=$Q$5,(ROW()-6)&lt;=$Q$3),INDEX(LINEST(OFFSET(AF830,1-$Q$5,0,$Q$5,1),OFFSET(AG830,1-$Q$5,0,$Q$5,9),TRUE,TRUE),1,2),"")</f>
        <v/>
      </c>
      <c r="BH830" s="9">
        <f>IF(AND((ROW()-7)&gt;=$Q$5,(ROW()-6)&lt;=$Q$3),INDEX(LINEST(OFFSET(AF830,1-$Q$5,0,$Q$5,1),OFFSET(AG830,1-$Q$5,0,$Q$5,9),TRUE,TRUE),1,1),"")</f>
        <v/>
      </c>
      <c r="BI830" s="10">
        <f>IF(AND((ROW()-7)&gt;=$Q$5,(ROW()-6)&lt;=$Q$3),INDEX(LINEST(OFFSET(AF830,1-$Q$5,0,$Q$5,1),OFFSET(AG830,1-$Q$5,0,$Q$5,9),TRUE,TRUE),3,1),"")</f>
        <v/>
      </c>
      <c r="BL830" s="9">
        <f>IF(AND((ROW()-6)&lt;=$Q$3,ISNUMBER(AY829)),AY829/$Q$4+AZ829*AG830+BA829*AH830+BB829*AI830+BC829*AJ830+BD829*AK830+BE829*AL830+BF829*AM830+BG829*AN830+BH829*AO830,"")</f>
        <v/>
      </c>
      <c r="BM830">
        <f>IF(ISNUMBER(BL830),AVERAGE(OFFSET(AF829,1-$Q$5,0,$Q$5,1)),"")</f>
        <v/>
      </c>
      <c r="BN830">
        <f>IF(ISNUMBER(BL830),(AF830-BL830)^2,"")</f>
        <v/>
      </c>
      <c r="BO830">
        <f>IF(ISNUMBER(BL830),AF830^2,"")</f>
        <v/>
      </c>
      <c r="BP830">
        <f>IF(ISNUMBER(BL830),(AF830-BM830)^2,"")</f>
        <v/>
      </c>
    </row>
    <row r="831">
      <c r="O831">
        <f>IF($R831="","",IF($Q$1="Weekly",INT(($R831-2)/7),IF($Q$1="Quarterly",YEAR($R831)*4+ROUNDUP(MONTH($R831)/3),YEAR($R831)*12+MONTH($R831))))</f>
        <v/>
      </c>
      <c r="P831">
        <f>IF($R831="","",IF($R832="",1,IF($O831&lt;&gt;$O832,1,0)))</f>
        <v/>
      </c>
      <c r="Q831">
        <f>IF($P831=1,SUM($P$7:$P831),"")</f>
        <v/>
      </c>
      <c r="R831">
        <f>IF($A831="","",IF(ISNUMBER($A831),$A831,IFERROR(DATEVALUE($A831),NA())))</f>
        <v/>
      </c>
      <c r="S831" s="7">
        <f>IFERROR(INDEX($R$7:$R$60000,MATCH(ROW()-6,$Q$7:$Q$60000,0)),"")</f>
        <v/>
      </c>
      <c r="T831">
        <f>IFERROR(INDEX($B$7:$B$60000,MATCH(ROW()-6,$Q$7:$Q$60000,0))*1,"")</f>
        <v/>
      </c>
      <c r="U831">
        <f>IFERROR(INDEX($C$7:$C$60000,MATCH(ROW()-6,$Q$7:$Q$60000,0))*1,"")</f>
        <v/>
      </c>
      <c r="V831">
        <f>IFERROR(INDEX($D$7:$D$60000,MATCH(ROW()-6,$Q$7:$Q$60000,0))*1,"")</f>
        <v/>
      </c>
      <c r="W831">
        <f>IFERROR(INDEX($E$7:$E$60000,MATCH(ROW()-6,$Q$7:$Q$60000,0))*1,"")</f>
        <v/>
      </c>
      <c r="X831">
        <f>IFERROR(INDEX($F$7:$F$60000,MATCH(ROW()-6,$Q$7:$Q$60000,0))*1,"")</f>
        <v/>
      </c>
      <c r="Y831">
        <f>IFERROR(INDEX($G$7:$G$60000,MATCH(ROW()-6,$Q$7:$Q$60000,0))*1,"")</f>
        <v/>
      </c>
      <c r="Z831">
        <f>IFERROR(INDEX($H$7:$H$60000,MATCH(ROW()-6,$Q$7:$Q$60000,0))*1,"")</f>
        <v/>
      </c>
      <c r="AA831">
        <f>IFERROR(INDEX($I$7:$I$60000,MATCH(ROW()-6,$Q$7:$Q$60000,0))*1,"")</f>
        <v/>
      </c>
      <c r="AB831">
        <f>IFERROR(INDEX($J$7:$J$60000,MATCH(ROW()-6,$Q$7:$Q$60000,0))*1,"")</f>
        <v/>
      </c>
      <c r="AC831">
        <f>IFERROR(INDEX($K$7:$K$60000,MATCH(ROW()-6,$Q$7:$Q$60000,0))*1,"")</f>
        <v/>
      </c>
      <c r="AF831" s="9">
        <f>IF(OR($S831="",$S830=""),"",IF($B$5="diff",($T831-$T830),LN($T831/$T830)))</f>
        <v/>
      </c>
      <c r="AG831" s="9">
        <f>IF(OR($S831="",$S830=""),"",IF($C$5="diff",(U831-U830),LN(U831/U830)))</f>
        <v/>
      </c>
      <c r="AH831" s="9">
        <f>IF(OR($S831="",$S830=""),"",IF($D$5="diff",(V831-V830),LN(V831/V830)))</f>
        <v/>
      </c>
      <c r="AI831" s="9">
        <f>IF(OR($S831="",$S830=""),"",IF($E$5="diff",(W831-W830),LN(W831/W830)))</f>
        <v/>
      </c>
      <c r="AJ831" s="9">
        <f>IF(OR($S831="",$S830=""),"",IF($F$5="diff",(X831-X830),LN(X831/X830)))</f>
        <v/>
      </c>
      <c r="AK831" s="9">
        <f>IF(OR($S831="",$S830=""),"",IF($G$5="diff",(Y831-Y830),LN(Y831/Y830)))</f>
        <v/>
      </c>
      <c r="AL831" s="9">
        <f>IF(OR($S831="",$S830=""),"",IF($H$5="diff",(Z831-Z830),LN(Z831/Z830)))</f>
        <v/>
      </c>
      <c r="AM831" s="9">
        <f>IF(OR($S831="",$S830=""),"",IF($I$5="diff",(AA831-AA830),LN(AA831/AA830)))</f>
        <v/>
      </c>
      <c r="AN831" s="9">
        <f>IF(OR($S831="",$S830=""),"",IF($J$5="diff",(AB831-AB830),LN(AB831/AB830)))</f>
        <v/>
      </c>
      <c r="AO831" s="9">
        <f>IF(OR($S831="",$S830=""),"",IF($K$5="diff",(AC831-AC830),LN(AC831/AC830)))</f>
        <v/>
      </c>
      <c r="AR831" s="9">
        <f>IF($AF831="","",$AU$13+$AU$4*AG831+$AU$5*AH831+$AU$6*AI831+$AU$7*AJ831+$AU$8*AK831+$AU$9*AL831+$AU$10*AM831+$AU$11*AN831+$AU$12*AO831)</f>
        <v/>
      </c>
      <c r="AY831" s="10">
        <f>IF(AND((ROW()-7)&gt;=$Q$5,(ROW()-6)&lt;=$Q$3),INDEX(LINEST(OFFSET(AF831,1-$Q$5,0,$Q$5,1),OFFSET(AG831,1-$Q$5,0,$Q$5,9),TRUE,TRUE),1,10)*$Q$4,"")</f>
        <v/>
      </c>
      <c r="AZ831" s="9">
        <f>IF(AND((ROW()-7)&gt;=$Q$5,(ROW()-6)&lt;=$Q$3),INDEX(LINEST(OFFSET(AF831,1-$Q$5,0,$Q$5,1),OFFSET(AG831,1-$Q$5,0,$Q$5,9),TRUE,TRUE),1,9),"")</f>
        <v/>
      </c>
      <c r="BA831" s="9">
        <f>IF(AND((ROW()-7)&gt;=$Q$5,(ROW()-6)&lt;=$Q$3),INDEX(LINEST(OFFSET(AF831,1-$Q$5,0,$Q$5,1),OFFSET(AG831,1-$Q$5,0,$Q$5,9),TRUE,TRUE),1,8),"")</f>
        <v/>
      </c>
      <c r="BB831" s="9">
        <f>IF(AND((ROW()-7)&gt;=$Q$5,(ROW()-6)&lt;=$Q$3),INDEX(LINEST(OFFSET(AF831,1-$Q$5,0,$Q$5,1),OFFSET(AG831,1-$Q$5,0,$Q$5,9),TRUE,TRUE),1,7),"")</f>
        <v/>
      </c>
      <c r="BC831" s="9">
        <f>IF(AND((ROW()-7)&gt;=$Q$5,(ROW()-6)&lt;=$Q$3),INDEX(LINEST(OFFSET(AF831,1-$Q$5,0,$Q$5,1),OFFSET(AG831,1-$Q$5,0,$Q$5,9),TRUE,TRUE),1,6),"")</f>
        <v/>
      </c>
      <c r="BD831" s="9">
        <f>IF(AND((ROW()-7)&gt;=$Q$5,(ROW()-6)&lt;=$Q$3),INDEX(LINEST(OFFSET(AF831,1-$Q$5,0,$Q$5,1),OFFSET(AG831,1-$Q$5,0,$Q$5,9),TRUE,TRUE),1,5),"")</f>
        <v/>
      </c>
      <c r="BE831" s="9">
        <f>IF(AND((ROW()-7)&gt;=$Q$5,(ROW()-6)&lt;=$Q$3),INDEX(LINEST(OFFSET(AF831,1-$Q$5,0,$Q$5,1),OFFSET(AG831,1-$Q$5,0,$Q$5,9),TRUE,TRUE),1,4),"")</f>
        <v/>
      </c>
      <c r="BF831" s="9">
        <f>IF(AND((ROW()-7)&gt;=$Q$5,(ROW()-6)&lt;=$Q$3),INDEX(LINEST(OFFSET(AF831,1-$Q$5,0,$Q$5,1),OFFSET(AG831,1-$Q$5,0,$Q$5,9),TRUE,TRUE),1,3),"")</f>
        <v/>
      </c>
      <c r="BG831" s="9">
        <f>IF(AND((ROW()-7)&gt;=$Q$5,(ROW()-6)&lt;=$Q$3),INDEX(LINEST(OFFSET(AF831,1-$Q$5,0,$Q$5,1),OFFSET(AG831,1-$Q$5,0,$Q$5,9),TRUE,TRUE),1,2),"")</f>
        <v/>
      </c>
      <c r="BH831" s="9">
        <f>IF(AND((ROW()-7)&gt;=$Q$5,(ROW()-6)&lt;=$Q$3),INDEX(LINEST(OFFSET(AF831,1-$Q$5,0,$Q$5,1),OFFSET(AG831,1-$Q$5,0,$Q$5,9),TRUE,TRUE),1,1),"")</f>
        <v/>
      </c>
      <c r="BI831" s="10">
        <f>IF(AND((ROW()-7)&gt;=$Q$5,(ROW()-6)&lt;=$Q$3),INDEX(LINEST(OFFSET(AF831,1-$Q$5,0,$Q$5,1),OFFSET(AG831,1-$Q$5,0,$Q$5,9),TRUE,TRUE),3,1),"")</f>
        <v/>
      </c>
      <c r="BL831" s="9">
        <f>IF(AND((ROW()-6)&lt;=$Q$3,ISNUMBER(AY830)),AY830/$Q$4+AZ830*AG831+BA830*AH831+BB830*AI831+BC830*AJ831+BD830*AK831+BE830*AL831+BF830*AM831+BG830*AN831+BH830*AO831,"")</f>
        <v/>
      </c>
      <c r="BM831">
        <f>IF(ISNUMBER(BL831),AVERAGE(OFFSET(AF830,1-$Q$5,0,$Q$5,1)),"")</f>
        <v/>
      </c>
      <c r="BN831">
        <f>IF(ISNUMBER(BL831),(AF831-BL831)^2,"")</f>
        <v/>
      </c>
      <c r="BO831">
        <f>IF(ISNUMBER(BL831),AF831^2,"")</f>
        <v/>
      </c>
      <c r="BP831">
        <f>IF(ISNUMBER(BL831),(AF831-BM831)^2,"")</f>
        <v/>
      </c>
    </row>
    <row r="832">
      <c r="O832">
        <f>IF($R832="","",IF($Q$1="Weekly",INT(($R832-2)/7),IF($Q$1="Quarterly",YEAR($R832)*4+ROUNDUP(MONTH($R832)/3),YEAR($R832)*12+MONTH($R832))))</f>
        <v/>
      </c>
      <c r="P832">
        <f>IF($R832="","",IF($R833="",1,IF($O832&lt;&gt;$O833,1,0)))</f>
        <v/>
      </c>
      <c r="Q832">
        <f>IF($P832=1,SUM($P$7:$P832),"")</f>
        <v/>
      </c>
      <c r="R832">
        <f>IF($A832="","",IF(ISNUMBER($A832),$A832,IFERROR(DATEVALUE($A832),NA())))</f>
        <v/>
      </c>
      <c r="S832" s="7">
        <f>IFERROR(INDEX($R$7:$R$60000,MATCH(ROW()-6,$Q$7:$Q$60000,0)),"")</f>
        <v/>
      </c>
      <c r="T832">
        <f>IFERROR(INDEX($B$7:$B$60000,MATCH(ROW()-6,$Q$7:$Q$60000,0))*1,"")</f>
        <v/>
      </c>
      <c r="U832">
        <f>IFERROR(INDEX($C$7:$C$60000,MATCH(ROW()-6,$Q$7:$Q$60000,0))*1,"")</f>
        <v/>
      </c>
      <c r="V832">
        <f>IFERROR(INDEX($D$7:$D$60000,MATCH(ROW()-6,$Q$7:$Q$60000,0))*1,"")</f>
        <v/>
      </c>
      <c r="W832">
        <f>IFERROR(INDEX($E$7:$E$60000,MATCH(ROW()-6,$Q$7:$Q$60000,0))*1,"")</f>
        <v/>
      </c>
      <c r="X832">
        <f>IFERROR(INDEX($F$7:$F$60000,MATCH(ROW()-6,$Q$7:$Q$60000,0))*1,"")</f>
        <v/>
      </c>
      <c r="Y832">
        <f>IFERROR(INDEX($G$7:$G$60000,MATCH(ROW()-6,$Q$7:$Q$60000,0))*1,"")</f>
        <v/>
      </c>
      <c r="Z832">
        <f>IFERROR(INDEX($H$7:$H$60000,MATCH(ROW()-6,$Q$7:$Q$60000,0))*1,"")</f>
        <v/>
      </c>
      <c r="AA832">
        <f>IFERROR(INDEX($I$7:$I$60000,MATCH(ROW()-6,$Q$7:$Q$60000,0))*1,"")</f>
        <v/>
      </c>
      <c r="AB832">
        <f>IFERROR(INDEX($J$7:$J$60000,MATCH(ROW()-6,$Q$7:$Q$60000,0))*1,"")</f>
        <v/>
      </c>
      <c r="AC832">
        <f>IFERROR(INDEX($K$7:$K$60000,MATCH(ROW()-6,$Q$7:$Q$60000,0))*1,"")</f>
        <v/>
      </c>
      <c r="AF832" s="9">
        <f>IF(OR($S832="",$S831=""),"",IF($B$5="diff",($T832-$T831),LN($T832/$T831)))</f>
        <v/>
      </c>
      <c r="AG832" s="9">
        <f>IF(OR($S832="",$S831=""),"",IF($C$5="diff",(U832-U831),LN(U832/U831)))</f>
        <v/>
      </c>
      <c r="AH832" s="9">
        <f>IF(OR($S832="",$S831=""),"",IF($D$5="diff",(V832-V831),LN(V832/V831)))</f>
        <v/>
      </c>
      <c r="AI832" s="9">
        <f>IF(OR($S832="",$S831=""),"",IF($E$5="diff",(W832-W831),LN(W832/W831)))</f>
        <v/>
      </c>
      <c r="AJ832" s="9">
        <f>IF(OR($S832="",$S831=""),"",IF($F$5="diff",(X832-X831),LN(X832/X831)))</f>
        <v/>
      </c>
      <c r="AK832" s="9">
        <f>IF(OR($S832="",$S831=""),"",IF($G$5="diff",(Y832-Y831),LN(Y832/Y831)))</f>
        <v/>
      </c>
      <c r="AL832" s="9">
        <f>IF(OR($S832="",$S831=""),"",IF($H$5="diff",(Z832-Z831),LN(Z832/Z831)))</f>
        <v/>
      </c>
      <c r="AM832" s="9">
        <f>IF(OR($S832="",$S831=""),"",IF($I$5="diff",(AA832-AA831),LN(AA832/AA831)))</f>
        <v/>
      </c>
      <c r="AN832" s="9">
        <f>IF(OR($S832="",$S831=""),"",IF($J$5="diff",(AB832-AB831),LN(AB832/AB831)))</f>
        <v/>
      </c>
      <c r="AO832" s="9">
        <f>IF(OR($S832="",$S831=""),"",IF($K$5="diff",(AC832-AC831),LN(AC832/AC831)))</f>
        <v/>
      </c>
      <c r="AR832" s="9">
        <f>IF($AF832="","",$AU$13+$AU$4*AG832+$AU$5*AH832+$AU$6*AI832+$AU$7*AJ832+$AU$8*AK832+$AU$9*AL832+$AU$10*AM832+$AU$11*AN832+$AU$12*AO832)</f>
        <v/>
      </c>
      <c r="AY832" s="10">
        <f>IF(AND((ROW()-7)&gt;=$Q$5,(ROW()-6)&lt;=$Q$3),INDEX(LINEST(OFFSET(AF832,1-$Q$5,0,$Q$5,1),OFFSET(AG832,1-$Q$5,0,$Q$5,9),TRUE,TRUE),1,10)*$Q$4,"")</f>
        <v/>
      </c>
      <c r="AZ832" s="9">
        <f>IF(AND((ROW()-7)&gt;=$Q$5,(ROW()-6)&lt;=$Q$3),INDEX(LINEST(OFFSET(AF832,1-$Q$5,0,$Q$5,1),OFFSET(AG832,1-$Q$5,0,$Q$5,9),TRUE,TRUE),1,9),"")</f>
        <v/>
      </c>
      <c r="BA832" s="9">
        <f>IF(AND((ROW()-7)&gt;=$Q$5,(ROW()-6)&lt;=$Q$3),INDEX(LINEST(OFFSET(AF832,1-$Q$5,0,$Q$5,1),OFFSET(AG832,1-$Q$5,0,$Q$5,9),TRUE,TRUE),1,8),"")</f>
        <v/>
      </c>
      <c r="BB832" s="9">
        <f>IF(AND((ROW()-7)&gt;=$Q$5,(ROW()-6)&lt;=$Q$3),INDEX(LINEST(OFFSET(AF832,1-$Q$5,0,$Q$5,1),OFFSET(AG832,1-$Q$5,0,$Q$5,9),TRUE,TRUE),1,7),"")</f>
        <v/>
      </c>
      <c r="BC832" s="9">
        <f>IF(AND((ROW()-7)&gt;=$Q$5,(ROW()-6)&lt;=$Q$3),INDEX(LINEST(OFFSET(AF832,1-$Q$5,0,$Q$5,1),OFFSET(AG832,1-$Q$5,0,$Q$5,9),TRUE,TRUE),1,6),"")</f>
        <v/>
      </c>
      <c r="BD832" s="9">
        <f>IF(AND((ROW()-7)&gt;=$Q$5,(ROW()-6)&lt;=$Q$3),INDEX(LINEST(OFFSET(AF832,1-$Q$5,0,$Q$5,1),OFFSET(AG832,1-$Q$5,0,$Q$5,9),TRUE,TRUE),1,5),"")</f>
        <v/>
      </c>
      <c r="BE832" s="9">
        <f>IF(AND((ROW()-7)&gt;=$Q$5,(ROW()-6)&lt;=$Q$3),INDEX(LINEST(OFFSET(AF832,1-$Q$5,0,$Q$5,1),OFFSET(AG832,1-$Q$5,0,$Q$5,9),TRUE,TRUE),1,4),"")</f>
        <v/>
      </c>
      <c r="BF832" s="9">
        <f>IF(AND((ROW()-7)&gt;=$Q$5,(ROW()-6)&lt;=$Q$3),INDEX(LINEST(OFFSET(AF832,1-$Q$5,0,$Q$5,1),OFFSET(AG832,1-$Q$5,0,$Q$5,9),TRUE,TRUE),1,3),"")</f>
        <v/>
      </c>
      <c r="BG832" s="9">
        <f>IF(AND((ROW()-7)&gt;=$Q$5,(ROW()-6)&lt;=$Q$3),INDEX(LINEST(OFFSET(AF832,1-$Q$5,0,$Q$5,1),OFFSET(AG832,1-$Q$5,0,$Q$5,9),TRUE,TRUE),1,2),"")</f>
        <v/>
      </c>
      <c r="BH832" s="9">
        <f>IF(AND((ROW()-7)&gt;=$Q$5,(ROW()-6)&lt;=$Q$3),INDEX(LINEST(OFFSET(AF832,1-$Q$5,0,$Q$5,1),OFFSET(AG832,1-$Q$5,0,$Q$5,9),TRUE,TRUE),1,1),"")</f>
        <v/>
      </c>
      <c r="BI832" s="10">
        <f>IF(AND((ROW()-7)&gt;=$Q$5,(ROW()-6)&lt;=$Q$3),INDEX(LINEST(OFFSET(AF832,1-$Q$5,0,$Q$5,1),OFFSET(AG832,1-$Q$5,0,$Q$5,9),TRUE,TRUE),3,1),"")</f>
        <v/>
      </c>
      <c r="BL832" s="9">
        <f>IF(AND((ROW()-6)&lt;=$Q$3,ISNUMBER(AY831)),AY831/$Q$4+AZ831*AG832+BA831*AH832+BB831*AI832+BC831*AJ832+BD831*AK832+BE831*AL832+BF831*AM832+BG831*AN832+BH831*AO832,"")</f>
        <v/>
      </c>
      <c r="BM832">
        <f>IF(ISNUMBER(BL832),AVERAGE(OFFSET(AF831,1-$Q$5,0,$Q$5,1)),"")</f>
        <v/>
      </c>
      <c r="BN832">
        <f>IF(ISNUMBER(BL832),(AF832-BL832)^2,"")</f>
        <v/>
      </c>
      <c r="BO832">
        <f>IF(ISNUMBER(BL832),AF832^2,"")</f>
        <v/>
      </c>
      <c r="BP832">
        <f>IF(ISNUMBER(BL832),(AF832-BM832)^2,"")</f>
        <v/>
      </c>
    </row>
    <row r="833">
      <c r="O833">
        <f>IF($R833="","",IF($Q$1="Weekly",INT(($R833-2)/7),IF($Q$1="Quarterly",YEAR($R833)*4+ROUNDUP(MONTH($R833)/3),YEAR($R833)*12+MONTH($R833))))</f>
        <v/>
      </c>
      <c r="P833">
        <f>IF($R833="","",IF($R834="",1,IF($O833&lt;&gt;$O834,1,0)))</f>
        <v/>
      </c>
      <c r="Q833">
        <f>IF($P833=1,SUM($P$7:$P833),"")</f>
        <v/>
      </c>
      <c r="R833">
        <f>IF($A833="","",IF(ISNUMBER($A833),$A833,IFERROR(DATEVALUE($A833),NA())))</f>
        <v/>
      </c>
      <c r="S833" s="7">
        <f>IFERROR(INDEX($R$7:$R$60000,MATCH(ROW()-6,$Q$7:$Q$60000,0)),"")</f>
        <v/>
      </c>
      <c r="T833">
        <f>IFERROR(INDEX($B$7:$B$60000,MATCH(ROW()-6,$Q$7:$Q$60000,0))*1,"")</f>
        <v/>
      </c>
      <c r="U833">
        <f>IFERROR(INDEX($C$7:$C$60000,MATCH(ROW()-6,$Q$7:$Q$60000,0))*1,"")</f>
        <v/>
      </c>
      <c r="V833">
        <f>IFERROR(INDEX($D$7:$D$60000,MATCH(ROW()-6,$Q$7:$Q$60000,0))*1,"")</f>
        <v/>
      </c>
      <c r="W833">
        <f>IFERROR(INDEX($E$7:$E$60000,MATCH(ROW()-6,$Q$7:$Q$60000,0))*1,"")</f>
        <v/>
      </c>
      <c r="X833">
        <f>IFERROR(INDEX($F$7:$F$60000,MATCH(ROW()-6,$Q$7:$Q$60000,0))*1,"")</f>
        <v/>
      </c>
      <c r="Y833">
        <f>IFERROR(INDEX($G$7:$G$60000,MATCH(ROW()-6,$Q$7:$Q$60000,0))*1,"")</f>
        <v/>
      </c>
      <c r="Z833">
        <f>IFERROR(INDEX($H$7:$H$60000,MATCH(ROW()-6,$Q$7:$Q$60000,0))*1,"")</f>
        <v/>
      </c>
      <c r="AA833">
        <f>IFERROR(INDEX($I$7:$I$60000,MATCH(ROW()-6,$Q$7:$Q$60000,0))*1,"")</f>
        <v/>
      </c>
      <c r="AB833">
        <f>IFERROR(INDEX($J$7:$J$60000,MATCH(ROW()-6,$Q$7:$Q$60000,0))*1,"")</f>
        <v/>
      </c>
      <c r="AC833">
        <f>IFERROR(INDEX($K$7:$K$60000,MATCH(ROW()-6,$Q$7:$Q$60000,0))*1,"")</f>
        <v/>
      </c>
      <c r="AF833" s="9">
        <f>IF(OR($S833="",$S832=""),"",IF($B$5="diff",($T833-$T832),LN($T833/$T832)))</f>
        <v/>
      </c>
      <c r="AG833" s="9">
        <f>IF(OR($S833="",$S832=""),"",IF($C$5="diff",(U833-U832),LN(U833/U832)))</f>
        <v/>
      </c>
      <c r="AH833" s="9">
        <f>IF(OR($S833="",$S832=""),"",IF($D$5="diff",(V833-V832),LN(V833/V832)))</f>
        <v/>
      </c>
      <c r="AI833" s="9">
        <f>IF(OR($S833="",$S832=""),"",IF($E$5="diff",(W833-W832),LN(W833/W832)))</f>
        <v/>
      </c>
      <c r="AJ833" s="9">
        <f>IF(OR($S833="",$S832=""),"",IF($F$5="diff",(X833-X832),LN(X833/X832)))</f>
        <v/>
      </c>
      <c r="AK833" s="9">
        <f>IF(OR($S833="",$S832=""),"",IF($G$5="diff",(Y833-Y832),LN(Y833/Y832)))</f>
        <v/>
      </c>
      <c r="AL833" s="9">
        <f>IF(OR($S833="",$S832=""),"",IF($H$5="diff",(Z833-Z832),LN(Z833/Z832)))</f>
        <v/>
      </c>
      <c r="AM833" s="9">
        <f>IF(OR($S833="",$S832=""),"",IF($I$5="diff",(AA833-AA832),LN(AA833/AA832)))</f>
        <v/>
      </c>
      <c r="AN833" s="9">
        <f>IF(OR($S833="",$S832=""),"",IF($J$5="diff",(AB833-AB832),LN(AB833/AB832)))</f>
        <v/>
      </c>
      <c r="AO833" s="9">
        <f>IF(OR($S833="",$S832=""),"",IF($K$5="diff",(AC833-AC832),LN(AC833/AC832)))</f>
        <v/>
      </c>
      <c r="AR833" s="9">
        <f>IF($AF833="","",$AU$13+$AU$4*AG833+$AU$5*AH833+$AU$6*AI833+$AU$7*AJ833+$AU$8*AK833+$AU$9*AL833+$AU$10*AM833+$AU$11*AN833+$AU$12*AO833)</f>
        <v/>
      </c>
      <c r="AY833" s="10">
        <f>IF(AND((ROW()-7)&gt;=$Q$5,(ROW()-6)&lt;=$Q$3),INDEX(LINEST(OFFSET(AF833,1-$Q$5,0,$Q$5,1),OFFSET(AG833,1-$Q$5,0,$Q$5,9),TRUE,TRUE),1,10)*$Q$4,"")</f>
        <v/>
      </c>
      <c r="AZ833" s="9">
        <f>IF(AND((ROW()-7)&gt;=$Q$5,(ROW()-6)&lt;=$Q$3),INDEX(LINEST(OFFSET(AF833,1-$Q$5,0,$Q$5,1),OFFSET(AG833,1-$Q$5,0,$Q$5,9),TRUE,TRUE),1,9),"")</f>
        <v/>
      </c>
      <c r="BA833" s="9">
        <f>IF(AND((ROW()-7)&gt;=$Q$5,(ROW()-6)&lt;=$Q$3),INDEX(LINEST(OFFSET(AF833,1-$Q$5,0,$Q$5,1),OFFSET(AG833,1-$Q$5,0,$Q$5,9),TRUE,TRUE),1,8),"")</f>
        <v/>
      </c>
      <c r="BB833" s="9">
        <f>IF(AND((ROW()-7)&gt;=$Q$5,(ROW()-6)&lt;=$Q$3),INDEX(LINEST(OFFSET(AF833,1-$Q$5,0,$Q$5,1),OFFSET(AG833,1-$Q$5,0,$Q$5,9),TRUE,TRUE),1,7),"")</f>
        <v/>
      </c>
      <c r="BC833" s="9">
        <f>IF(AND((ROW()-7)&gt;=$Q$5,(ROW()-6)&lt;=$Q$3),INDEX(LINEST(OFFSET(AF833,1-$Q$5,0,$Q$5,1),OFFSET(AG833,1-$Q$5,0,$Q$5,9),TRUE,TRUE),1,6),"")</f>
        <v/>
      </c>
      <c r="BD833" s="9">
        <f>IF(AND((ROW()-7)&gt;=$Q$5,(ROW()-6)&lt;=$Q$3),INDEX(LINEST(OFFSET(AF833,1-$Q$5,0,$Q$5,1),OFFSET(AG833,1-$Q$5,0,$Q$5,9),TRUE,TRUE),1,5),"")</f>
        <v/>
      </c>
      <c r="BE833" s="9">
        <f>IF(AND((ROW()-7)&gt;=$Q$5,(ROW()-6)&lt;=$Q$3),INDEX(LINEST(OFFSET(AF833,1-$Q$5,0,$Q$5,1),OFFSET(AG833,1-$Q$5,0,$Q$5,9),TRUE,TRUE),1,4),"")</f>
        <v/>
      </c>
      <c r="BF833" s="9">
        <f>IF(AND((ROW()-7)&gt;=$Q$5,(ROW()-6)&lt;=$Q$3),INDEX(LINEST(OFFSET(AF833,1-$Q$5,0,$Q$5,1),OFFSET(AG833,1-$Q$5,0,$Q$5,9),TRUE,TRUE),1,3),"")</f>
        <v/>
      </c>
      <c r="BG833" s="9">
        <f>IF(AND((ROW()-7)&gt;=$Q$5,(ROW()-6)&lt;=$Q$3),INDEX(LINEST(OFFSET(AF833,1-$Q$5,0,$Q$5,1),OFFSET(AG833,1-$Q$5,0,$Q$5,9),TRUE,TRUE),1,2),"")</f>
        <v/>
      </c>
      <c r="BH833" s="9">
        <f>IF(AND((ROW()-7)&gt;=$Q$5,(ROW()-6)&lt;=$Q$3),INDEX(LINEST(OFFSET(AF833,1-$Q$5,0,$Q$5,1),OFFSET(AG833,1-$Q$5,0,$Q$5,9),TRUE,TRUE),1,1),"")</f>
        <v/>
      </c>
      <c r="BI833" s="10">
        <f>IF(AND((ROW()-7)&gt;=$Q$5,(ROW()-6)&lt;=$Q$3),INDEX(LINEST(OFFSET(AF833,1-$Q$5,0,$Q$5,1),OFFSET(AG833,1-$Q$5,0,$Q$5,9),TRUE,TRUE),3,1),"")</f>
        <v/>
      </c>
      <c r="BL833" s="9">
        <f>IF(AND((ROW()-6)&lt;=$Q$3,ISNUMBER(AY832)),AY832/$Q$4+AZ832*AG833+BA832*AH833+BB832*AI833+BC832*AJ833+BD832*AK833+BE832*AL833+BF832*AM833+BG832*AN833+BH832*AO833,"")</f>
        <v/>
      </c>
      <c r="BM833">
        <f>IF(ISNUMBER(BL833),AVERAGE(OFFSET(AF832,1-$Q$5,0,$Q$5,1)),"")</f>
        <v/>
      </c>
      <c r="BN833">
        <f>IF(ISNUMBER(BL833),(AF833-BL833)^2,"")</f>
        <v/>
      </c>
      <c r="BO833">
        <f>IF(ISNUMBER(BL833),AF833^2,"")</f>
        <v/>
      </c>
      <c r="BP833">
        <f>IF(ISNUMBER(BL833),(AF833-BM833)^2,"")</f>
        <v/>
      </c>
    </row>
    <row r="834">
      <c r="O834">
        <f>IF($R834="","",IF($Q$1="Weekly",INT(($R834-2)/7),IF($Q$1="Quarterly",YEAR($R834)*4+ROUNDUP(MONTH($R834)/3),YEAR($R834)*12+MONTH($R834))))</f>
        <v/>
      </c>
      <c r="P834">
        <f>IF($R834="","",IF($R835="",1,IF($O834&lt;&gt;$O835,1,0)))</f>
        <v/>
      </c>
      <c r="Q834">
        <f>IF($P834=1,SUM($P$7:$P834),"")</f>
        <v/>
      </c>
      <c r="R834">
        <f>IF($A834="","",IF(ISNUMBER($A834),$A834,IFERROR(DATEVALUE($A834),NA())))</f>
        <v/>
      </c>
      <c r="S834" s="7">
        <f>IFERROR(INDEX($R$7:$R$60000,MATCH(ROW()-6,$Q$7:$Q$60000,0)),"")</f>
        <v/>
      </c>
      <c r="T834">
        <f>IFERROR(INDEX($B$7:$B$60000,MATCH(ROW()-6,$Q$7:$Q$60000,0))*1,"")</f>
        <v/>
      </c>
      <c r="U834">
        <f>IFERROR(INDEX($C$7:$C$60000,MATCH(ROW()-6,$Q$7:$Q$60000,0))*1,"")</f>
        <v/>
      </c>
      <c r="V834">
        <f>IFERROR(INDEX($D$7:$D$60000,MATCH(ROW()-6,$Q$7:$Q$60000,0))*1,"")</f>
        <v/>
      </c>
      <c r="W834">
        <f>IFERROR(INDEX($E$7:$E$60000,MATCH(ROW()-6,$Q$7:$Q$60000,0))*1,"")</f>
        <v/>
      </c>
      <c r="X834">
        <f>IFERROR(INDEX($F$7:$F$60000,MATCH(ROW()-6,$Q$7:$Q$60000,0))*1,"")</f>
        <v/>
      </c>
      <c r="Y834">
        <f>IFERROR(INDEX($G$7:$G$60000,MATCH(ROW()-6,$Q$7:$Q$60000,0))*1,"")</f>
        <v/>
      </c>
      <c r="Z834">
        <f>IFERROR(INDEX($H$7:$H$60000,MATCH(ROW()-6,$Q$7:$Q$60000,0))*1,"")</f>
        <v/>
      </c>
      <c r="AA834">
        <f>IFERROR(INDEX($I$7:$I$60000,MATCH(ROW()-6,$Q$7:$Q$60000,0))*1,"")</f>
        <v/>
      </c>
      <c r="AB834">
        <f>IFERROR(INDEX($J$7:$J$60000,MATCH(ROW()-6,$Q$7:$Q$60000,0))*1,"")</f>
        <v/>
      </c>
      <c r="AC834">
        <f>IFERROR(INDEX($K$7:$K$60000,MATCH(ROW()-6,$Q$7:$Q$60000,0))*1,"")</f>
        <v/>
      </c>
      <c r="AF834" s="9">
        <f>IF(OR($S834="",$S833=""),"",IF($B$5="diff",($T834-$T833),LN($T834/$T833)))</f>
        <v/>
      </c>
      <c r="AG834" s="9">
        <f>IF(OR($S834="",$S833=""),"",IF($C$5="diff",(U834-U833),LN(U834/U833)))</f>
        <v/>
      </c>
      <c r="AH834" s="9">
        <f>IF(OR($S834="",$S833=""),"",IF($D$5="diff",(V834-V833),LN(V834/V833)))</f>
        <v/>
      </c>
      <c r="AI834" s="9">
        <f>IF(OR($S834="",$S833=""),"",IF($E$5="diff",(W834-W833),LN(W834/W833)))</f>
        <v/>
      </c>
      <c r="AJ834" s="9">
        <f>IF(OR($S834="",$S833=""),"",IF($F$5="diff",(X834-X833),LN(X834/X833)))</f>
        <v/>
      </c>
      <c r="AK834" s="9">
        <f>IF(OR($S834="",$S833=""),"",IF($G$5="diff",(Y834-Y833),LN(Y834/Y833)))</f>
        <v/>
      </c>
      <c r="AL834" s="9">
        <f>IF(OR($S834="",$S833=""),"",IF($H$5="diff",(Z834-Z833),LN(Z834/Z833)))</f>
        <v/>
      </c>
      <c r="AM834" s="9">
        <f>IF(OR($S834="",$S833=""),"",IF($I$5="diff",(AA834-AA833),LN(AA834/AA833)))</f>
        <v/>
      </c>
      <c r="AN834" s="9">
        <f>IF(OR($S834="",$S833=""),"",IF($J$5="diff",(AB834-AB833),LN(AB834/AB833)))</f>
        <v/>
      </c>
      <c r="AO834" s="9">
        <f>IF(OR($S834="",$S833=""),"",IF($K$5="diff",(AC834-AC833),LN(AC834/AC833)))</f>
        <v/>
      </c>
      <c r="AR834" s="9">
        <f>IF($AF834="","",$AU$13+$AU$4*AG834+$AU$5*AH834+$AU$6*AI834+$AU$7*AJ834+$AU$8*AK834+$AU$9*AL834+$AU$10*AM834+$AU$11*AN834+$AU$12*AO834)</f>
        <v/>
      </c>
      <c r="AY834" s="10">
        <f>IF(AND((ROW()-7)&gt;=$Q$5,(ROW()-6)&lt;=$Q$3),INDEX(LINEST(OFFSET(AF834,1-$Q$5,0,$Q$5,1),OFFSET(AG834,1-$Q$5,0,$Q$5,9),TRUE,TRUE),1,10)*$Q$4,"")</f>
        <v/>
      </c>
      <c r="AZ834" s="9">
        <f>IF(AND((ROW()-7)&gt;=$Q$5,(ROW()-6)&lt;=$Q$3),INDEX(LINEST(OFFSET(AF834,1-$Q$5,0,$Q$5,1),OFFSET(AG834,1-$Q$5,0,$Q$5,9),TRUE,TRUE),1,9),"")</f>
        <v/>
      </c>
      <c r="BA834" s="9">
        <f>IF(AND((ROW()-7)&gt;=$Q$5,(ROW()-6)&lt;=$Q$3),INDEX(LINEST(OFFSET(AF834,1-$Q$5,0,$Q$5,1),OFFSET(AG834,1-$Q$5,0,$Q$5,9),TRUE,TRUE),1,8),"")</f>
        <v/>
      </c>
      <c r="BB834" s="9">
        <f>IF(AND((ROW()-7)&gt;=$Q$5,(ROW()-6)&lt;=$Q$3),INDEX(LINEST(OFFSET(AF834,1-$Q$5,0,$Q$5,1),OFFSET(AG834,1-$Q$5,0,$Q$5,9),TRUE,TRUE),1,7),"")</f>
        <v/>
      </c>
      <c r="BC834" s="9">
        <f>IF(AND((ROW()-7)&gt;=$Q$5,(ROW()-6)&lt;=$Q$3),INDEX(LINEST(OFFSET(AF834,1-$Q$5,0,$Q$5,1),OFFSET(AG834,1-$Q$5,0,$Q$5,9),TRUE,TRUE),1,6),"")</f>
        <v/>
      </c>
      <c r="BD834" s="9">
        <f>IF(AND((ROW()-7)&gt;=$Q$5,(ROW()-6)&lt;=$Q$3),INDEX(LINEST(OFFSET(AF834,1-$Q$5,0,$Q$5,1),OFFSET(AG834,1-$Q$5,0,$Q$5,9),TRUE,TRUE),1,5),"")</f>
        <v/>
      </c>
      <c r="BE834" s="9">
        <f>IF(AND((ROW()-7)&gt;=$Q$5,(ROW()-6)&lt;=$Q$3),INDEX(LINEST(OFFSET(AF834,1-$Q$5,0,$Q$5,1),OFFSET(AG834,1-$Q$5,0,$Q$5,9),TRUE,TRUE),1,4),"")</f>
        <v/>
      </c>
      <c r="BF834" s="9">
        <f>IF(AND((ROW()-7)&gt;=$Q$5,(ROW()-6)&lt;=$Q$3),INDEX(LINEST(OFFSET(AF834,1-$Q$5,0,$Q$5,1),OFFSET(AG834,1-$Q$5,0,$Q$5,9),TRUE,TRUE),1,3),"")</f>
        <v/>
      </c>
      <c r="BG834" s="9">
        <f>IF(AND((ROW()-7)&gt;=$Q$5,(ROW()-6)&lt;=$Q$3),INDEX(LINEST(OFFSET(AF834,1-$Q$5,0,$Q$5,1),OFFSET(AG834,1-$Q$5,0,$Q$5,9),TRUE,TRUE),1,2),"")</f>
        <v/>
      </c>
      <c r="BH834" s="9">
        <f>IF(AND((ROW()-7)&gt;=$Q$5,(ROW()-6)&lt;=$Q$3),INDEX(LINEST(OFFSET(AF834,1-$Q$5,0,$Q$5,1),OFFSET(AG834,1-$Q$5,0,$Q$5,9),TRUE,TRUE),1,1),"")</f>
        <v/>
      </c>
      <c r="BI834" s="10">
        <f>IF(AND((ROW()-7)&gt;=$Q$5,(ROW()-6)&lt;=$Q$3),INDEX(LINEST(OFFSET(AF834,1-$Q$5,0,$Q$5,1),OFFSET(AG834,1-$Q$5,0,$Q$5,9),TRUE,TRUE),3,1),"")</f>
        <v/>
      </c>
      <c r="BL834" s="9">
        <f>IF(AND((ROW()-6)&lt;=$Q$3,ISNUMBER(AY833)),AY833/$Q$4+AZ833*AG834+BA833*AH834+BB833*AI834+BC833*AJ834+BD833*AK834+BE833*AL834+BF833*AM834+BG833*AN834+BH833*AO834,"")</f>
        <v/>
      </c>
      <c r="BM834">
        <f>IF(ISNUMBER(BL834),AVERAGE(OFFSET(AF833,1-$Q$5,0,$Q$5,1)),"")</f>
        <v/>
      </c>
      <c r="BN834">
        <f>IF(ISNUMBER(BL834),(AF834-BL834)^2,"")</f>
        <v/>
      </c>
      <c r="BO834">
        <f>IF(ISNUMBER(BL834),AF834^2,"")</f>
        <v/>
      </c>
      <c r="BP834">
        <f>IF(ISNUMBER(BL834),(AF834-BM834)^2,"")</f>
        <v/>
      </c>
    </row>
    <row r="835">
      <c r="O835">
        <f>IF($R835="","",IF($Q$1="Weekly",INT(($R835-2)/7),IF($Q$1="Quarterly",YEAR($R835)*4+ROUNDUP(MONTH($R835)/3),YEAR($R835)*12+MONTH($R835))))</f>
        <v/>
      </c>
      <c r="P835">
        <f>IF($R835="","",IF($R836="",1,IF($O835&lt;&gt;$O836,1,0)))</f>
        <v/>
      </c>
      <c r="Q835">
        <f>IF($P835=1,SUM($P$7:$P835),"")</f>
        <v/>
      </c>
      <c r="R835">
        <f>IF($A835="","",IF(ISNUMBER($A835),$A835,IFERROR(DATEVALUE($A835),NA())))</f>
        <v/>
      </c>
      <c r="S835" s="7">
        <f>IFERROR(INDEX($R$7:$R$60000,MATCH(ROW()-6,$Q$7:$Q$60000,0)),"")</f>
        <v/>
      </c>
      <c r="T835">
        <f>IFERROR(INDEX($B$7:$B$60000,MATCH(ROW()-6,$Q$7:$Q$60000,0))*1,"")</f>
        <v/>
      </c>
      <c r="U835">
        <f>IFERROR(INDEX($C$7:$C$60000,MATCH(ROW()-6,$Q$7:$Q$60000,0))*1,"")</f>
        <v/>
      </c>
      <c r="V835">
        <f>IFERROR(INDEX($D$7:$D$60000,MATCH(ROW()-6,$Q$7:$Q$60000,0))*1,"")</f>
        <v/>
      </c>
      <c r="W835">
        <f>IFERROR(INDEX($E$7:$E$60000,MATCH(ROW()-6,$Q$7:$Q$60000,0))*1,"")</f>
        <v/>
      </c>
      <c r="X835">
        <f>IFERROR(INDEX($F$7:$F$60000,MATCH(ROW()-6,$Q$7:$Q$60000,0))*1,"")</f>
        <v/>
      </c>
      <c r="Y835">
        <f>IFERROR(INDEX($G$7:$G$60000,MATCH(ROW()-6,$Q$7:$Q$60000,0))*1,"")</f>
        <v/>
      </c>
      <c r="Z835">
        <f>IFERROR(INDEX($H$7:$H$60000,MATCH(ROW()-6,$Q$7:$Q$60000,0))*1,"")</f>
        <v/>
      </c>
      <c r="AA835">
        <f>IFERROR(INDEX($I$7:$I$60000,MATCH(ROW()-6,$Q$7:$Q$60000,0))*1,"")</f>
        <v/>
      </c>
      <c r="AB835">
        <f>IFERROR(INDEX($J$7:$J$60000,MATCH(ROW()-6,$Q$7:$Q$60000,0))*1,"")</f>
        <v/>
      </c>
      <c r="AC835">
        <f>IFERROR(INDEX($K$7:$K$60000,MATCH(ROW()-6,$Q$7:$Q$60000,0))*1,"")</f>
        <v/>
      </c>
      <c r="AF835" s="9">
        <f>IF(OR($S835="",$S834=""),"",IF($B$5="diff",($T835-$T834),LN($T835/$T834)))</f>
        <v/>
      </c>
      <c r="AG835" s="9">
        <f>IF(OR($S835="",$S834=""),"",IF($C$5="diff",(U835-U834),LN(U835/U834)))</f>
        <v/>
      </c>
      <c r="AH835" s="9">
        <f>IF(OR($S835="",$S834=""),"",IF($D$5="diff",(V835-V834),LN(V835/V834)))</f>
        <v/>
      </c>
      <c r="AI835" s="9">
        <f>IF(OR($S835="",$S834=""),"",IF($E$5="diff",(W835-W834),LN(W835/W834)))</f>
        <v/>
      </c>
      <c r="AJ835" s="9">
        <f>IF(OR($S835="",$S834=""),"",IF($F$5="diff",(X835-X834),LN(X835/X834)))</f>
        <v/>
      </c>
      <c r="AK835" s="9">
        <f>IF(OR($S835="",$S834=""),"",IF($G$5="diff",(Y835-Y834),LN(Y835/Y834)))</f>
        <v/>
      </c>
      <c r="AL835" s="9">
        <f>IF(OR($S835="",$S834=""),"",IF($H$5="diff",(Z835-Z834),LN(Z835/Z834)))</f>
        <v/>
      </c>
      <c r="AM835" s="9">
        <f>IF(OR($S835="",$S834=""),"",IF($I$5="diff",(AA835-AA834),LN(AA835/AA834)))</f>
        <v/>
      </c>
      <c r="AN835" s="9">
        <f>IF(OR($S835="",$S834=""),"",IF($J$5="diff",(AB835-AB834),LN(AB835/AB834)))</f>
        <v/>
      </c>
      <c r="AO835" s="9">
        <f>IF(OR($S835="",$S834=""),"",IF($K$5="diff",(AC835-AC834),LN(AC835/AC834)))</f>
        <v/>
      </c>
      <c r="AR835" s="9">
        <f>IF($AF835="","",$AU$13+$AU$4*AG835+$AU$5*AH835+$AU$6*AI835+$AU$7*AJ835+$AU$8*AK835+$AU$9*AL835+$AU$10*AM835+$AU$11*AN835+$AU$12*AO835)</f>
        <v/>
      </c>
      <c r="AY835" s="10">
        <f>IF(AND((ROW()-7)&gt;=$Q$5,(ROW()-6)&lt;=$Q$3),INDEX(LINEST(OFFSET(AF835,1-$Q$5,0,$Q$5,1),OFFSET(AG835,1-$Q$5,0,$Q$5,9),TRUE,TRUE),1,10)*$Q$4,"")</f>
        <v/>
      </c>
      <c r="AZ835" s="9">
        <f>IF(AND((ROW()-7)&gt;=$Q$5,(ROW()-6)&lt;=$Q$3),INDEX(LINEST(OFFSET(AF835,1-$Q$5,0,$Q$5,1),OFFSET(AG835,1-$Q$5,0,$Q$5,9),TRUE,TRUE),1,9),"")</f>
        <v/>
      </c>
      <c r="BA835" s="9">
        <f>IF(AND((ROW()-7)&gt;=$Q$5,(ROW()-6)&lt;=$Q$3),INDEX(LINEST(OFFSET(AF835,1-$Q$5,0,$Q$5,1),OFFSET(AG835,1-$Q$5,0,$Q$5,9),TRUE,TRUE),1,8),"")</f>
        <v/>
      </c>
      <c r="BB835" s="9">
        <f>IF(AND((ROW()-7)&gt;=$Q$5,(ROW()-6)&lt;=$Q$3),INDEX(LINEST(OFFSET(AF835,1-$Q$5,0,$Q$5,1),OFFSET(AG835,1-$Q$5,0,$Q$5,9),TRUE,TRUE),1,7),"")</f>
        <v/>
      </c>
      <c r="BC835" s="9">
        <f>IF(AND((ROW()-7)&gt;=$Q$5,(ROW()-6)&lt;=$Q$3),INDEX(LINEST(OFFSET(AF835,1-$Q$5,0,$Q$5,1),OFFSET(AG835,1-$Q$5,0,$Q$5,9),TRUE,TRUE),1,6),"")</f>
        <v/>
      </c>
      <c r="BD835" s="9">
        <f>IF(AND((ROW()-7)&gt;=$Q$5,(ROW()-6)&lt;=$Q$3),INDEX(LINEST(OFFSET(AF835,1-$Q$5,0,$Q$5,1),OFFSET(AG835,1-$Q$5,0,$Q$5,9),TRUE,TRUE),1,5),"")</f>
        <v/>
      </c>
      <c r="BE835" s="9">
        <f>IF(AND((ROW()-7)&gt;=$Q$5,(ROW()-6)&lt;=$Q$3),INDEX(LINEST(OFFSET(AF835,1-$Q$5,0,$Q$5,1),OFFSET(AG835,1-$Q$5,0,$Q$5,9),TRUE,TRUE),1,4),"")</f>
        <v/>
      </c>
      <c r="BF835" s="9">
        <f>IF(AND((ROW()-7)&gt;=$Q$5,(ROW()-6)&lt;=$Q$3),INDEX(LINEST(OFFSET(AF835,1-$Q$5,0,$Q$5,1),OFFSET(AG835,1-$Q$5,0,$Q$5,9),TRUE,TRUE),1,3),"")</f>
        <v/>
      </c>
      <c r="BG835" s="9">
        <f>IF(AND((ROW()-7)&gt;=$Q$5,(ROW()-6)&lt;=$Q$3),INDEX(LINEST(OFFSET(AF835,1-$Q$5,0,$Q$5,1),OFFSET(AG835,1-$Q$5,0,$Q$5,9),TRUE,TRUE),1,2),"")</f>
        <v/>
      </c>
      <c r="BH835" s="9">
        <f>IF(AND((ROW()-7)&gt;=$Q$5,(ROW()-6)&lt;=$Q$3),INDEX(LINEST(OFFSET(AF835,1-$Q$5,0,$Q$5,1),OFFSET(AG835,1-$Q$5,0,$Q$5,9),TRUE,TRUE),1,1),"")</f>
        <v/>
      </c>
      <c r="BI835" s="10">
        <f>IF(AND((ROW()-7)&gt;=$Q$5,(ROW()-6)&lt;=$Q$3),INDEX(LINEST(OFFSET(AF835,1-$Q$5,0,$Q$5,1),OFFSET(AG835,1-$Q$5,0,$Q$5,9),TRUE,TRUE),3,1),"")</f>
        <v/>
      </c>
      <c r="BL835" s="9">
        <f>IF(AND((ROW()-6)&lt;=$Q$3,ISNUMBER(AY834)),AY834/$Q$4+AZ834*AG835+BA834*AH835+BB834*AI835+BC834*AJ835+BD834*AK835+BE834*AL835+BF834*AM835+BG834*AN835+BH834*AO835,"")</f>
        <v/>
      </c>
      <c r="BM835">
        <f>IF(ISNUMBER(BL835),AVERAGE(OFFSET(AF834,1-$Q$5,0,$Q$5,1)),"")</f>
        <v/>
      </c>
      <c r="BN835">
        <f>IF(ISNUMBER(BL835),(AF835-BL835)^2,"")</f>
        <v/>
      </c>
      <c r="BO835">
        <f>IF(ISNUMBER(BL835),AF835^2,"")</f>
        <v/>
      </c>
      <c r="BP835">
        <f>IF(ISNUMBER(BL835),(AF835-BM835)^2,"")</f>
        <v/>
      </c>
    </row>
    <row r="836">
      <c r="O836">
        <f>IF($R836="","",IF($Q$1="Weekly",INT(($R836-2)/7),IF($Q$1="Quarterly",YEAR($R836)*4+ROUNDUP(MONTH($R836)/3),YEAR($R836)*12+MONTH($R836))))</f>
        <v/>
      </c>
      <c r="P836">
        <f>IF($R836="","",IF($R837="",1,IF($O836&lt;&gt;$O837,1,0)))</f>
        <v/>
      </c>
      <c r="Q836">
        <f>IF($P836=1,SUM($P$7:$P836),"")</f>
        <v/>
      </c>
      <c r="R836">
        <f>IF($A836="","",IF(ISNUMBER($A836),$A836,IFERROR(DATEVALUE($A836),NA())))</f>
        <v/>
      </c>
      <c r="S836" s="7">
        <f>IFERROR(INDEX($R$7:$R$60000,MATCH(ROW()-6,$Q$7:$Q$60000,0)),"")</f>
        <v/>
      </c>
      <c r="T836">
        <f>IFERROR(INDEX($B$7:$B$60000,MATCH(ROW()-6,$Q$7:$Q$60000,0))*1,"")</f>
        <v/>
      </c>
      <c r="U836">
        <f>IFERROR(INDEX($C$7:$C$60000,MATCH(ROW()-6,$Q$7:$Q$60000,0))*1,"")</f>
        <v/>
      </c>
      <c r="V836">
        <f>IFERROR(INDEX($D$7:$D$60000,MATCH(ROW()-6,$Q$7:$Q$60000,0))*1,"")</f>
        <v/>
      </c>
      <c r="W836">
        <f>IFERROR(INDEX($E$7:$E$60000,MATCH(ROW()-6,$Q$7:$Q$60000,0))*1,"")</f>
        <v/>
      </c>
      <c r="X836">
        <f>IFERROR(INDEX($F$7:$F$60000,MATCH(ROW()-6,$Q$7:$Q$60000,0))*1,"")</f>
        <v/>
      </c>
      <c r="Y836">
        <f>IFERROR(INDEX($G$7:$G$60000,MATCH(ROW()-6,$Q$7:$Q$60000,0))*1,"")</f>
        <v/>
      </c>
      <c r="Z836">
        <f>IFERROR(INDEX($H$7:$H$60000,MATCH(ROW()-6,$Q$7:$Q$60000,0))*1,"")</f>
        <v/>
      </c>
      <c r="AA836">
        <f>IFERROR(INDEX($I$7:$I$60000,MATCH(ROW()-6,$Q$7:$Q$60000,0))*1,"")</f>
        <v/>
      </c>
      <c r="AB836">
        <f>IFERROR(INDEX($J$7:$J$60000,MATCH(ROW()-6,$Q$7:$Q$60000,0))*1,"")</f>
        <v/>
      </c>
      <c r="AC836">
        <f>IFERROR(INDEX($K$7:$K$60000,MATCH(ROW()-6,$Q$7:$Q$60000,0))*1,"")</f>
        <v/>
      </c>
      <c r="AF836" s="9">
        <f>IF(OR($S836="",$S835=""),"",IF($B$5="diff",($T836-$T835),LN($T836/$T835)))</f>
        <v/>
      </c>
      <c r="AG836" s="9">
        <f>IF(OR($S836="",$S835=""),"",IF($C$5="diff",(U836-U835),LN(U836/U835)))</f>
        <v/>
      </c>
      <c r="AH836" s="9">
        <f>IF(OR($S836="",$S835=""),"",IF($D$5="diff",(V836-V835),LN(V836/V835)))</f>
        <v/>
      </c>
      <c r="AI836" s="9">
        <f>IF(OR($S836="",$S835=""),"",IF($E$5="diff",(W836-W835),LN(W836/W835)))</f>
        <v/>
      </c>
      <c r="AJ836" s="9">
        <f>IF(OR($S836="",$S835=""),"",IF($F$5="diff",(X836-X835),LN(X836/X835)))</f>
        <v/>
      </c>
      <c r="AK836" s="9">
        <f>IF(OR($S836="",$S835=""),"",IF($G$5="diff",(Y836-Y835),LN(Y836/Y835)))</f>
        <v/>
      </c>
      <c r="AL836" s="9">
        <f>IF(OR($S836="",$S835=""),"",IF($H$5="diff",(Z836-Z835),LN(Z836/Z835)))</f>
        <v/>
      </c>
      <c r="AM836" s="9">
        <f>IF(OR($S836="",$S835=""),"",IF($I$5="diff",(AA836-AA835),LN(AA836/AA835)))</f>
        <v/>
      </c>
      <c r="AN836" s="9">
        <f>IF(OR($S836="",$S835=""),"",IF($J$5="diff",(AB836-AB835),LN(AB836/AB835)))</f>
        <v/>
      </c>
      <c r="AO836" s="9">
        <f>IF(OR($S836="",$S835=""),"",IF($K$5="diff",(AC836-AC835),LN(AC836/AC835)))</f>
        <v/>
      </c>
      <c r="AR836" s="9">
        <f>IF($AF836="","",$AU$13+$AU$4*AG836+$AU$5*AH836+$AU$6*AI836+$AU$7*AJ836+$AU$8*AK836+$AU$9*AL836+$AU$10*AM836+$AU$11*AN836+$AU$12*AO836)</f>
        <v/>
      </c>
      <c r="AY836" s="10">
        <f>IF(AND((ROW()-7)&gt;=$Q$5,(ROW()-6)&lt;=$Q$3),INDEX(LINEST(OFFSET(AF836,1-$Q$5,0,$Q$5,1),OFFSET(AG836,1-$Q$5,0,$Q$5,9),TRUE,TRUE),1,10)*$Q$4,"")</f>
        <v/>
      </c>
      <c r="AZ836" s="9">
        <f>IF(AND((ROW()-7)&gt;=$Q$5,(ROW()-6)&lt;=$Q$3),INDEX(LINEST(OFFSET(AF836,1-$Q$5,0,$Q$5,1),OFFSET(AG836,1-$Q$5,0,$Q$5,9),TRUE,TRUE),1,9),"")</f>
        <v/>
      </c>
      <c r="BA836" s="9">
        <f>IF(AND((ROW()-7)&gt;=$Q$5,(ROW()-6)&lt;=$Q$3),INDEX(LINEST(OFFSET(AF836,1-$Q$5,0,$Q$5,1),OFFSET(AG836,1-$Q$5,0,$Q$5,9),TRUE,TRUE),1,8),"")</f>
        <v/>
      </c>
      <c r="BB836" s="9">
        <f>IF(AND((ROW()-7)&gt;=$Q$5,(ROW()-6)&lt;=$Q$3),INDEX(LINEST(OFFSET(AF836,1-$Q$5,0,$Q$5,1),OFFSET(AG836,1-$Q$5,0,$Q$5,9),TRUE,TRUE),1,7),"")</f>
        <v/>
      </c>
      <c r="BC836" s="9">
        <f>IF(AND((ROW()-7)&gt;=$Q$5,(ROW()-6)&lt;=$Q$3),INDEX(LINEST(OFFSET(AF836,1-$Q$5,0,$Q$5,1),OFFSET(AG836,1-$Q$5,0,$Q$5,9),TRUE,TRUE),1,6),"")</f>
        <v/>
      </c>
      <c r="BD836" s="9">
        <f>IF(AND((ROW()-7)&gt;=$Q$5,(ROW()-6)&lt;=$Q$3),INDEX(LINEST(OFFSET(AF836,1-$Q$5,0,$Q$5,1),OFFSET(AG836,1-$Q$5,0,$Q$5,9),TRUE,TRUE),1,5),"")</f>
        <v/>
      </c>
      <c r="BE836" s="9">
        <f>IF(AND((ROW()-7)&gt;=$Q$5,(ROW()-6)&lt;=$Q$3),INDEX(LINEST(OFFSET(AF836,1-$Q$5,0,$Q$5,1),OFFSET(AG836,1-$Q$5,0,$Q$5,9),TRUE,TRUE),1,4),"")</f>
        <v/>
      </c>
      <c r="BF836" s="9">
        <f>IF(AND((ROW()-7)&gt;=$Q$5,(ROW()-6)&lt;=$Q$3),INDEX(LINEST(OFFSET(AF836,1-$Q$5,0,$Q$5,1),OFFSET(AG836,1-$Q$5,0,$Q$5,9),TRUE,TRUE),1,3),"")</f>
        <v/>
      </c>
      <c r="BG836" s="9">
        <f>IF(AND((ROW()-7)&gt;=$Q$5,(ROW()-6)&lt;=$Q$3),INDEX(LINEST(OFFSET(AF836,1-$Q$5,0,$Q$5,1),OFFSET(AG836,1-$Q$5,0,$Q$5,9),TRUE,TRUE),1,2),"")</f>
        <v/>
      </c>
      <c r="BH836" s="9">
        <f>IF(AND((ROW()-7)&gt;=$Q$5,(ROW()-6)&lt;=$Q$3),INDEX(LINEST(OFFSET(AF836,1-$Q$5,0,$Q$5,1),OFFSET(AG836,1-$Q$5,0,$Q$5,9),TRUE,TRUE),1,1),"")</f>
        <v/>
      </c>
      <c r="BI836" s="10">
        <f>IF(AND((ROW()-7)&gt;=$Q$5,(ROW()-6)&lt;=$Q$3),INDEX(LINEST(OFFSET(AF836,1-$Q$5,0,$Q$5,1),OFFSET(AG836,1-$Q$5,0,$Q$5,9),TRUE,TRUE),3,1),"")</f>
        <v/>
      </c>
      <c r="BL836" s="9">
        <f>IF(AND((ROW()-6)&lt;=$Q$3,ISNUMBER(AY835)),AY835/$Q$4+AZ835*AG836+BA835*AH836+BB835*AI836+BC835*AJ836+BD835*AK836+BE835*AL836+BF835*AM836+BG835*AN836+BH835*AO836,"")</f>
        <v/>
      </c>
      <c r="BM836">
        <f>IF(ISNUMBER(BL836),AVERAGE(OFFSET(AF835,1-$Q$5,0,$Q$5,1)),"")</f>
        <v/>
      </c>
      <c r="BN836">
        <f>IF(ISNUMBER(BL836),(AF836-BL836)^2,"")</f>
        <v/>
      </c>
      <c r="BO836">
        <f>IF(ISNUMBER(BL836),AF836^2,"")</f>
        <v/>
      </c>
      <c r="BP836">
        <f>IF(ISNUMBER(BL836),(AF836-BM836)^2,"")</f>
        <v/>
      </c>
    </row>
    <row r="837">
      <c r="O837">
        <f>IF($R837="","",IF($Q$1="Weekly",INT(($R837-2)/7),IF($Q$1="Quarterly",YEAR($R837)*4+ROUNDUP(MONTH($R837)/3),YEAR($R837)*12+MONTH($R837))))</f>
        <v/>
      </c>
      <c r="P837">
        <f>IF($R837="","",IF($R838="",1,IF($O837&lt;&gt;$O838,1,0)))</f>
        <v/>
      </c>
      <c r="Q837">
        <f>IF($P837=1,SUM($P$7:$P837),"")</f>
        <v/>
      </c>
      <c r="R837">
        <f>IF($A837="","",IF(ISNUMBER($A837),$A837,IFERROR(DATEVALUE($A837),NA())))</f>
        <v/>
      </c>
      <c r="S837" s="7">
        <f>IFERROR(INDEX($R$7:$R$60000,MATCH(ROW()-6,$Q$7:$Q$60000,0)),"")</f>
        <v/>
      </c>
      <c r="T837">
        <f>IFERROR(INDEX($B$7:$B$60000,MATCH(ROW()-6,$Q$7:$Q$60000,0))*1,"")</f>
        <v/>
      </c>
      <c r="U837">
        <f>IFERROR(INDEX($C$7:$C$60000,MATCH(ROW()-6,$Q$7:$Q$60000,0))*1,"")</f>
        <v/>
      </c>
      <c r="V837">
        <f>IFERROR(INDEX($D$7:$D$60000,MATCH(ROW()-6,$Q$7:$Q$60000,0))*1,"")</f>
        <v/>
      </c>
      <c r="W837">
        <f>IFERROR(INDEX($E$7:$E$60000,MATCH(ROW()-6,$Q$7:$Q$60000,0))*1,"")</f>
        <v/>
      </c>
      <c r="X837">
        <f>IFERROR(INDEX($F$7:$F$60000,MATCH(ROW()-6,$Q$7:$Q$60000,0))*1,"")</f>
        <v/>
      </c>
      <c r="Y837">
        <f>IFERROR(INDEX($G$7:$G$60000,MATCH(ROW()-6,$Q$7:$Q$60000,0))*1,"")</f>
        <v/>
      </c>
      <c r="Z837">
        <f>IFERROR(INDEX($H$7:$H$60000,MATCH(ROW()-6,$Q$7:$Q$60000,0))*1,"")</f>
        <v/>
      </c>
      <c r="AA837">
        <f>IFERROR(INDEX($I$7:$I$60000,MATCH(ROW()-6,$Q$7:$Q$60000,0))*1,"")</f>
        <v/>
      </c>
      <c r="AB837">
        <f>IFERROR(INDEX($J$7:$J$60000,MATCH(ROW()-6,$Q$7:$Q$60000,0))*1,"")</f>
        <v/>
      </c>
      <c r="AC837">
        <f>IFERROR(INDEX($K$7:$K$60000,MATCH(ROW()-6,$Q$7:$Q$60000,0))*1,"")</f>
        <v/>
      </c>
      <c r="AF837" s="9">
        <f>IF(OR($S837="",$S836=""),"",IF($B$5="diff",($T837-$T836),LN($T837/$T836)))</f>
        <v/>
      </c>
      <c r="AG837" s="9">
        <f>IF(OR($S837="",$S836=""),"",IF($C$5="diff",(U837-U836),LN(U837/U836)))</f>
        <v/>
      </c>
      <c r="AH837" s="9">
        <f>IF(OR($S837="",$S836=""),"",IF($D$5="diff",(V837-V836),LN(V837/V836)))</f>
        <v/>
      </c>
      <c r="AI837" s="9">
        <f>IF(OR($S837="",$S836=""),"",IF($E$5="diff",(W837-W836),LN(W837/W836)))</f>
        <v/>
      </c>
      <c r="AJ837" s="9">
        <f>IF(OR($S837="",$S836=""),"",IF($F$5="diff",(X837-X836),LN(X837/X836)))</f>
        <v/>
      </c>
      <c r="AK837" s="9">
        <f>IF(OR($S837="",$S836=""),"",IF($G$5="diff",(Y837-Y836),LN(Y837/Y836)))</f>
        <v/>
      </c>
      <c r="AL837" s="9">
        <f>IF(OR($S837="",$S836=""),"",IF($H$5="diff",(Z837-Z836),LN(Z837/Z836)))</f>
        <v/>
      </c>
      <c r="AM837" s="9">
        <f>IF(OR($S837="",$S836=""),"",IF($I$5="diff",(AA837-AA836),LN(AA837/AA836)))</f>
        <v/>
      </c>
      <c r="AN837" s="9">
        <f>IF(OR($S837="",$S836=""),"",IF($J$5="diff",(AB837-AB836),LN(AB837/AB836)))</f>
        <v/>
      </c>
      <c r="AO837" s="9">
        <f>IF(OR($S837="",$S836=""),"",IF($K$5="diff",(AC837-AC836),LN(AC837/AC836)))</f>
        <v/>
      </c>
      <c r="AR837" s="9">
        <f>IF($AF837="","",$AU$13+$AU$4*AG837+$AU$5*AH837+$AU$6*AI837+$AU$7*AJ837+$AU$8*AK837+$AU$9*AL837+$AU$10*AM837+$AU$11*AN837+$AU$12*AO837)</f>
        <v/>
      </c>
      <c r="AY837" s="10">
        <f>IF(AND((ROW()-7)&gt;=$Q$5,(ROW()-6)&lt;=$Q$3),INDEX(LINEST(OFFSET(AF837,1-$Q$5,0,$Q$5,1),OFFSET(AG837,1-$Q$5,0,$Q$5,9),TRUE,TRUE),1,10)*$Q$4,"")</f>
        <v/>
      </c>
      <c r="AZ837" s="9">
        <f>IF(AND((ROW()-7)&gt;=$Q$5,(ROW()-6)&lt;=$Q$3),INDEX(LINEST(OFFSET(AF837,1-$Q$5,0,$Q$5,1),OFFSET(AG837,1-$Q$5,0,$Q$5,9),TRUE,TRUE),1,9),"")</f>
        <v/>
      </c>
      <c r="BA837" s="9">
        <f>IF(AND((ROW()-7)&gt;=$Q$5,(ROW()-6)&lt;=$Q$3),INDEX(LINEST(OFFSET(AF837,1-$Q$5,0,$Q$5,1),OFFSET(AG837,1-$Q$5,0,$Q$5,9),TRUE,TRUE),1,8),"")</f>
        <v/>
      </c>
      <c r="BB837" s="9">
        <f>IF(AND((ROW()-7)&gt;=$Q$5,(ROW()-6)&lt;=$Q$3),INDEX(LINEST(OFFSET(AF837,1-$Q$5,0,$Q$5,1),OFFSET(AG837,1-$Q$5,0,$Q$5,9),TRUE,TRUE),1,7),"")</f>
        <v/>
      </c>
      <c r="BC837" s="9">
        <f>IF(AND((ROW()-7)&gt;=$Q$5,(ROW()-6)&lt;=$Q$3),INDEX(LINEST(OFFSET(AF837,1-$Q$5,0,$Q$5,1),OFFSET(AG837,1-$Q$5,0,$Q$5,9),TRUE,TRUE),1,6),"")</f>
        <v/>
      </c>
      <c r="BD837" s="9">
        <f>IF(AND((ROW()-7)&gt;=$Q$5,(ROW()-6)&lt;=$Q$3),INDEX(LINEST(OFFSET(AF837,1-$Q$5,0,$Q$5,1),OFFSET(AG837,1-$Q$5,0,$Q$5,9),TRUE,TRUE),1,5),"")</f>
        <v/>
      </c>
      <c r="BE837" s="9">
        <f>IF(AND((ROW()-7)&gt;=$Q$5,(ROW()-6)&lt;=$Q$3),INDEX(LINEST(OFFSET(AF837,1-$Q$5,0,$Q$5,1),OFFSET(AG837,1-$Q$5,0,$Q$5,9),TRUE,TRUE),1,4),"")</f>
        <v/>
      </c>
      <c r="BF837" s="9">
        <f>IF(AND((ROW()-7)&gt;=$Q$5,(ROW()-6)&lt;=$Q$3),INDEX(LINEST(OFFSET(AF837,1-$Q$5,0,$Q$5,1),OFFSET(AG837,1-$Q$5,0,$Q$5,9),TRUE,TRUE),1,3),"")</f>
        <v/>
      </c>
      <c r="BG837" s="9">
        <f>IF(AND((ROW()-7)&gt;=$Q$5,(ROW()-6)&lt;=$Q$3),INDEX(LINEST(OFFSET(AF837,1-$Q$5,0,$Q$5,1),OFFSET(AG837,1-$Q$5,0,$Q$5,9),TRUE,TRUE),1,2),"")</f>
        <v/>
      </c>
      <c r="BH837" s="9">
        <f>IF(AND((ROW()-7)&gt;=$Q$5,(ROW()-6)&lt;=$Q$3),INDEX(LINEST(OFFSET(AF837,1-$Q$5,0,$Q$5,1),OFFSET(AG837,1-$Q$5,0,$Q$5,9),TRUE,TRUE),1,1),"")</f>
        <v/>
      </c>
      <c r="BI837" s="10">
        <f>IF(AND((ROW()-7)&gt;=$Q$5,(ROW()-6)&lt;=$Q$3),INDEX(LINEST(OFFSET(AF837,1-$Q$5,0,$Q$5,1),OFFSET(AG837,1-$Q$5,0,$Q$5,9),TRUE,TRUE),3,1),"")</f>
        <v/>
      </c>
      <c r="BL837" s="9">
        <f>IF(AND((ROW()-6)&lt;=$Q$3,ISNUMBER(AY836)),AY836/$Q$4+AZ836*AG837+BA836*AH837+BB836*AI837+BC836*AJ837+BD836*AK837+BE836*AL837+BF836*AM837+BG836*AN837+BH836*AO837,"")</f>
        <v/>
      </c>
      <c r="BM837">
        <f>IF(ISNUMBER(BL837),AVERAGE(OFFSET(AF836,1-$Q$5,0,$Q$5,1)),"")</f>
        <v/>
      </c>
      <c r="BN837">
        <f>IF(ISNUMBER(BL837),(AF837-BL837)^2,"")</f>
        <v/>
      </c>
      <c r="BO837">
        <f>IF(ISNUMBER(BL837),AF837^2,"")</f>
        <v/>
      </c>
      <c r="BP837">
        <f>IF(ISNUMBER(BL837),(AF837-BM837)^2,"")</f>
        <v/>
      </c>
    </row>
    <row r="838">
      <c r="O838">
        <f>IF($R838="","",IF($Q$1="Weekly",INT(($R838-2)/7),IF($Q$1="Quarterly",YEAR($R838)*4+ROUNDUP(MONTH($R838)/3),YEAR($R838)*12+MONTH($R838))))</f>
        <v/>
      </c>
      <c r="P838">
        <f>IF($R838="","",IF($R839="",1,IF($O838&lt;&gt;$O839,1,0)))</f>
        <v/>
      </c>
      <c r="Q838">
        <f>IF($P838=1,SUM($P$7:$P838),"")</f>
        <v/>
      </c>
      <c r="R838">
        <f>IF($A838="","",IF(ISNUMBER($A838),$A838,IFERROR(DATEVALUE($A838),NA())))</f>
        <v/>
      </c>
      <c r="S838" s="7">
        <f>IFERROR(INDEX($R$7:$R$60000,MATCH(ROW()-6,$Q$7:$Q$60000,0)),"")</f>
        <v/>
      </c>
      <c r="T838">
        <f>IFERROR(INDEX($B$7:$B$60000,MATCH(ROW()-6,$Q$7:$Q$60000,0))*1,"")</f>
        <v/>
      </c>
      <c r="U838">
        <f>IFERROR(INDEX($C$7:$C$60000,MATCH(ROW()-6,$Q$7:$Q$60000,0))*1,"")</f>
        <v/>
      </c>
      <c r="V838">
        <f>IFERROR(INDEX($D$7:$D$60000,MATCH(ROW()-6,$Q$7:$Q$60000,0))*1,"")</f>
        <v/>
      </c>
      <c r="W838">
        <f>IFERROR(INDEX($E$7:$E$60000,MATCH(ROW()-6,$Q$7:$Q$60000,0))*1,"")</f>
        <v/>
      </c>
      <c r="X838">
        <f>IFERROR(INDEX($F$7:$F$60000,MATCH(ROW()-6,$Q$7:$Q$60000,0))*1,"")</f>
        <v/>
      </c>
      <c r="Y838">
        <f>IFERROR(INDEX($G$7:$G$60000,MATCH(ROW()-6,$Q$7:$Q$60000,0))*1,"")</f>
        <v/>
      </c>
      <c r="Z838">
        <f>IFERROR(INDEX($H$7:$H$60000,MATCH(ROW()-6,$Q$7:$Q$60000,0))*1,"")</f>
        <v/>
      </c>
      <c r="AA838">
        <f>IFERROR(INDEX($I$7:$I$60000,MATCH(ROW()-6,$Q$7:$Q$60000,0))*1,"")</f>
        <v/>
      </c>
      <c r="AB838">
        <f>IFERROR(INDEX($J$7:$J$60000,MATCH(ROW()-6,$Q$7:$Q$60000,0))*1,"")</f>
        <v/>
      </c>
      <c r="AC838">
        <f>IFERROR(INDEX($K$7:$K$60000,MATCH(ROW()-6,$Q$7:$Q$60000,0))*1,"")</f>
        <v/>
      </c>
      <c r="AF838" s="9">
        <f>IF(OR($S838="",$S837=""),"",IF($B$5="diff",($T838-$T837),LN($T838/$T837)))</f>
        <v/>
      </c>
      <c r="AG838" s="9">
        <f>IF(OR($S838="",$S837=""),"",IF($C$5="diff",(U838-U837),LN(U838/U837)))</f>
        <v/>
      </c>
      <c r="AH838" s="9">
        <f>IF(OR($S838="",$S837=""),"",IF($D$5="diff",(V838-V837),LN(V838/V837)))</f>
        <v/>
      </c>
      <c r="AI838" s="9">
        <f>IF(OR($S838="",$S837=""),"",IF($E$5="diff",(W838-W837),LN(W838/W837)))</f>
        <v/>
      </c>
      <c r="AJ838" s="9">
        <f>IF(OR($S838="",$S837=""),"",IF($F$5="diff",(X838-X837),LN(X838/X837)))</f>
        <v/>
      </c>
      <c r="AK838" s="9">
        <f>IF(OR($S838="",$S837=""),"",IF($G$5="diff",(Y838-Y837),LN(Y838/Y837)))</f>
        <v/>
      </c>
      <c r="AL838" s="9">
        <f>IF(OR($S838="",$S837=""),"",IF($H$5="diff",(Z838-Z837),LN(Z838/Z837)))</f>
        <v/>
      </c>
      <c r="AM838" s="9">
        <f>IF(OR($S838="",$S837=""),"",IF($I$5="diff",(AA838-AA837),LN(AA838/AA837)))</f>
        <v/>
      </c>
      <c r="AN838" s="9">
        <f>IF(OR($S838="",$S837=""),"",IF($J$5="diff",(AB838-AB837),LN(AB838/AB837)))</f>
        <v/>
      </c>
      <c r="AO838" s="9">
        <f>IF(OR($S838="",$S837=""),"",IF($K$5="diff",(AC838-AC837),LN(AC838/AC837)))</f>
        <v/>
      </c>
      <c r="AR838" s="9">
        <f>IF($AF838="","",$AU$13+$AU$4*AG838+$AU$5*AH838+$AU$6*AI838+$AU$7*AJ838+$AU$8*AK838+$AU$9*AL838+$AU$10*AM838+$AU$11*AN838+$AU$12*AO838)</f>
        <v/>
      </c>
      <c r="AY838" s="10">
        <f>IF(AND((ROW()-7)&gt;=$Q$5,(ROW()-6)&lt;=$Q$3),INDEX(LINEST(OFFSET(AF838,1-$Q$5,0,$Q$5,1),OFFSET(AG838,1-$Q$5,0,$Q$5,9),TRUE,TRUE),1,10)*$Q$4,"")</f>
        <v/>
      </c>
      <c r="AZ838" s="9">
        <f>IF(AND((ROW()-7)&gt;=$Q$5,(ROW()-6)&lt;=$Q$3),INDEX(LINEST(OFFSET(AF838,1-$Q$5,0,$Q$5,1),OFFSET(AG838,1-$Q$5,0,$Q$5,9),TRUE,TRUE),1,9),"")</f>
        <v/>
      </c>
      <c r="BA838" s="9">
        <f>IF(AND((ROW()-7)&gt;=$Q$5,(ROW()-6)&lt;=$Q$3),INDEX(LINEST(OFFSET(AF838,1-$Q$5,0,$Q$5,1),OFFSET(AG838,1-$Q$5,0,$Q$5,9),TRUE,TRUE),1,8),"")</f>
        <v/>
      </c>
      <c r="BB838" s="9">
        <f>IF(AND((ROW()-7)&gt;=$Q$5,(ROW()-6)&lt;=$Q$3),INDEX(LINEST(OFFSET(AF838,1-$Q$5,0,$Q$5,1),OFFSET(AG838,1-$Q$5,0,$Q$5,9),TRUE,TRUE),1,7),"")</f>
        <v/>
      </c>
      <c r="BC838" s="9">
        <f>IF(AND((ROW()-7)&gt;=$Q$5,(ROW()-6)&lt;=$Q$3),INDEX(LINEST(OFFSET(AF838,1-$Q$5,0,$Q$5,1),OFFSET(AG838,1-$Q$5,0,$Q$5,9),TRUE,TRUE),1,6),"")</f>
        <v/>
      </c>
      <c r="BD838" s="9">
        <f>IF(AND((ROW()-7)&gt;=$Q$5,(ROW()-6)&lt;=$Q$3),INDEX(LINEST(OFFSET(AF838,1-$Q$5,0,$Q$5,1),OFFSET(AG838,1-$Q$5,0,$Q$5,9),TRUE,TRUE),1,5),"")</f>
        <v/>
      </c>
      <c r="BE838" s="9">
        <f>IF(AND((ROW()-7)&gt;=$Q$5,(ROW()-6)&lt;=$Q$3),INDEX(LINEST(OFFSET(AF838,1-$Q$5,0,$Q$5,1),OFFSET(AG838,1-$Q$5,0,$Q$5,9),TRUE,TRUE),1,4),"")</f>
        <v/>
      </c>
      <c r="BF838" s="9">
        <f>IF(AND((ROW()-7)&gt;=$Q$5,(ROW()-6)&lt;=$Q$3),INDEX(LINEST(OFFSET(AF838,1-$Q$5,0,$Q$5,1),OFFSET(AG838,1-$Q$5,0,$Q$5,9),TRUE,TRUE),1,3),"")</f>
        <v/>
      </c>
      <c r="BG838" s="9">
        <f>IF(AND((ROW()-7)&gt;=$Q$5,(ROW()-6)&lt;=$Q$3),INDEX(LINEST(OFFSET(AF838,1-$Q$5,0,$Q$5,1),OFFSET(AG838,1-$Q$5,0,$Q$5,9),TRUE,TRUE),1,2),"")</f>
        <v/>
      </c>
      <c r="BH838" s="9">
        <f>IF(AND((ROW()-7)&gt;=$Q$5,(ROW()-6)&lt;=$Q$3),INDEX(LINEST(OFFSET(AF838,1-$Q$5,0,$Q$5,1),OFFSET(AG838,1-$Q$5,0,$Q$5,9),TRUE,TRUE),1,1),"")</f>
        <v/>
      </c>
      <c r="BI838" s="10">
        <f>IF(AND((ROW()-7)&gt;=$Q$5,(ROW()-6)&lt;=$Q$3),INDEX(LINEST(OFFSET(AF838,1-$Q$5,0,$Q$5,1),OFFSET(AG838,1-$Q$5,0,$Q$5,9),TRUE,TRUE),3,1),"")</f>
        <v/>
      </c>
      <c r="BL838" s="9">
        <f>IF(AND((ROW()-6)&lt;=$Q$3,ISNUMBER(AY837)),AY837/$Q$4+AZ837*AG838+BA837*AH838+BB837*AI838+BC837*AJ838+BD837*AK838+BE837*AL838+BF837*AM838+BG837*AN838+BH837*AO838,"")</f>
        <v/>
      </c>
      <c r="BM838">
        <f>IF(ISNUMBER(BL838),AVERAGE(OFFSET(AF837,1-$Q$5,0,$Q$5,1)),"")</f>
        <v/>
      </c>
      <c r="BN838">
        <f>IF(ISNUMBER(BL838),(AF838-BL838)^2,"")</f>
        <v/>
      </c>
      <c r="BO838">
        <f>IF(ISNUMBER(BL838),AF838^2,"")</f>
        <v/>
      </c>
      <c r="BP838">
        <f>IF(ISNUMBER(BL838),(AF838-BM838)^2,"")</f>
        <v/>
      </c>
    </row>
    <row r="839">
      <c r="O839">
        <f>IF($R839="","",IF($Q$1="Weekly",INT(($R839-2)/7),IF($Q$1="Quarterly",YEAR($R839)*4+ROUNDUP(MONTH($R839)/3),YEAR($R839)*12+MONTH($R839))))</f>
        <v/>
      </c>
      <c r="P839">
        <f>IF($R839="","",IF($R840="",1,IF($O839&lt;&gt;$O840,1,0)))</f>
        <v/>
      </c>
      <c r="Q839">
        <f>IF($P839=1,SUM($P$7:$P839),"")</f>
        <v/>
      </c>
      <c r="R839">
        <f>IF($A839="","",IF(ISNUMBER($A839),$A839,IFERROR(DATEVALUE($A839),NA())))</f>
        <v/>
      </c>
      <c r="S839" s="7">
        <f>IFERROR(INDEX($R$7:$R$60000,MATCH(ROW()-6,$Q$7:$Q$60000,0)),"")</f>
        <v/>
      </c>
      <c r="T839">
        <f>IFERROR(INDEX($B$7:$B$60000,MATCH(ROW()-6,$Q$7:$Q$60000,0))*1,"")</f>
        <v/>
      </c>
      <c r="U839">
        <f>IFERROR(INDEX($C$7:$C$60000,MATCH(ROW()-6,$Q$7:$Q$60000,0))*1,"")</f>
        <v/>
      </c>
      <c r="V839">
        <f>IFERROR(INDEX($D$7:$D$60000,MATCH(ROW()-6,$Q$7:$Q$60000,0))*1,"")</f>
        <v/>
      </c>
      <c r="W839">
        <f>IFERROR(INDEX($E$7:$E$60000,MATCH(ROW()-6,$Q$7:$Q$60000,0))*1,"")</f>
        <v/>
      </c>
      <c r="X839">
        <f>IFERROR(INDEX($F$7:$F$60000,MATCH(ROW()-6,$Q$7:$Q$60000,0))*1,"")</f>
        <v/>
      </c>
      <c r="Y839">
        <f>IFERROR(INDEX($G$7:$G$60000,MATCH(ROW()-6,$Q$7:$Q$60000,0))*1,"")</f>
        <v/>
      </c>
      <c r="Z839">
        <f>IFERROR(INDEX($H$7:$H$60000,MATCH(ROW()-6,$Q$7:$Q$60000,0))*1,"")</f>
        <v/>
      </c>
      <c r="AA839">
        <f>IFERROR(INDEX($I$7:$I$60000,MATCH(ROW()-6,$Q$7:$Q$60000,0))*1,"")</f>
        <v/>
      </c>
      <c r="AB839">
        <f>IFERROR(INDEX($J$7:$J$60000,MATCH(ROW()-6,$Q$7:$Q$60000,0))*1,"")</f>
        <v/>
      </c>
      <c r="AC839">
        <f>IFERROR(INDEX($K$7:$K$60000,MATCH(ROW()-6,$Q$7:$Q$60000,0))*1,"")</f>
        <v/>
      </c>
      <c r="AF839" s="9">
        <f>IF(OR($S839="",$S838=""),"",IF($B$5="diff",($T839-$T838),LN($T839/$T838)))</f>
        <v/>
      </c>
      <c r="AG839" s="9">
        <f>IF(OR($S839="",$S838=""),"",IF($C$5="diff",(U839-U838),LN(U839/U838)))</f>
        <v/>
      </c>
      <c r="AH839" s="9">
        <f>IF(OR($S839="",$S838=""),"",IF($D$5="diff",(V839-V838),LN(V839/V838)))</f>
        <v/>
      </c>
      <c r="AI839" s="9">
        <f>IF(OR($S839="",$S838=""),"",IF($E$5="diff",(W839-W838),LN(W839/W838)))</f>
        <v/>
      </c>
      <c r="AJ839" s="9">
        <f>IF(OR($S839="",$S838=""),"",IF($F$5="diff",(X839-X838),LN(X839/X838)))</f>
        <v/>
      </c>
      <c r="AK839" s="9">
        <f>IF(OR($S839="",$S838=""),"",IF($G$5="diff",(Y839-Y838),LN(Y839/Y838)))</f>
        <v/>
      </c>
      <c r="AL839" s="9">
        <f>IF(OR($S839="",$S838=""),"",IF($H$5="diff",(Z839-Z838),LN(Z839/Z838)))</f>
        <v/>
      </c>
      <c r="AM839" s="9">
        <f>IF(OR($S839="",$S838=""),"",IF($I$5="diff",(AA839-AA838),LN(AA839/AA838)))</f>
        <v/>
      </c>
      <c r="AN839" s="9">
        <f>IF(OR($S839="",$S838=""),"",IF($J$5="diff",(AB839-AB838),LN(AB839/AB838)))</f>
        <v/>
      </c>
      <c r="AO839" s="9">
        <f>IF(OR($S839="",$S838=""),"",IF($K$5="diff",(AC839-AC838),LN(AC839/AC838)))</f>
        <v/>
      </c>
      <c r="AR839" s="9">
        <f>IF($AF839="","",$AU$13+$AU$4*AG839+$AU$5*AH839+$AU$6*AI839+$AU$7*AJ839+$AU$8*AK839+$AU$9*AL839+$AU$10*AM839+$AU$11*AN839+$AU$12*AO839)</f>
        <v/>
      </c>
      <c r="AY839" s="10">
        <f>IF(AND((ROW()-7)&gt;=$Q$5,(ROW()-6)&lt;=$Q$3),INDEX(LINEST(OFFSET(AF839,1-$Q$5,0,$Q$5,1),OFFSET(AG839,1-$Q$5,0,$Q$5,9),TRUE,TRUE),1,10)*$Q$4,"")</f>
        <v/>
      </c>
      <c r="AZ839" s="9">
        <f>IF(AND((ROW()-7)&gt;=$Q$5,(ROW()-6)&lt;=$Q$3),INDEX(LINEST(OFFSET(AF839,1-$Q$5,0,$Q$5,1),OFFSET(AG839,1-$Q$5,0,$Q$5,9),TRUE,TRUE),1,9),"")</f>
        <v/>
      </c>
      <c r="BA839" s="9">
        <f>IF(AND((ROW()-7)&gt;=$Q$5,(ROW()-6)&lt;=$Q$3),INDEX(LINEST(OFFSET(AF839,1-$Q$5,0,$Q$5,1),OFFSET(AG839,1-$Q$5,0,$Q$5,9),TRUE,TRUE),1,8),"")</f>
        <v/>
      </c>
      <c r="BB839" s="9">
        <f>IF(AND((ROW()-7)&gt;=$Q$5,(ROW()-6)&lt;=$Q$3),INDEX(LINEST(OFFSET(AF839,1-$Q$5,0,$Q$5,1),OFFSET(AG839,1-$Q$5,0,$Q$5,9),TRUE,TRUE),1,7),"")</f>
        <v/>
      </c>
      <c r="BC839" s="9">
        <f>IF(AND((ROW()-7)&gt;=$Q$5,(ROW()-6)&lt;=$Q$3),INDEX(LINEST(OFFSET(AF839,1-$Q$5,0,$Q$5,1),OFFSET(AG839,1-$Q$5,0,$Q$5,9),TRUE,TRUE),1,6),"")</f>
        <v/>
      </c>
      <c r="BD839" s="9">
        <f>IF(AND((ROW()-7)&gt;=$Q$5,(ROW()-6)&lt;=$Q$3),INDEX(LINEST(OFFSET(AF839,1-$Q$5,0,$Q$5,1),OFFSET(AG839,1-$Q$5,0,$Q$5,9),TRUE,TRUE),1,5),"")</f>
        <v/>
      </c>
      <c r="BE839" s="9">
        <f>IF(AND((ROW()-7)&gt;=$Q$5,(ROW()-6)&lt;=$Q$3),INDEX(LINEST(OFFSET(AF839,1-$Q$5,0,$Q$5,1),OFFSET(AG839,1-$Q$5,0,$Q$5,9),TRUE,TRUE),1,4),"")</f>
        <v/>
      </c>
      <c r="BF839" s="9">
        <f>IF(AND((ROW()-7)&gt;=$Q$5,(ROW()-6)&lt;=$Q$3),INDEX(LINEST(OFFSET(AF839,1-$Q$5,0,$Q$5,1),OFFSET(AG839,1-$Q$5,0,$Q$5,9),TRUE,TRUE),1,3),"")</f>
        <v/>
      </c>
      <c r="BG839" s="9">
        <f>IF(AND((ROW()-7)&gt;=$Q$5,(ROW()-6)&lt;=$Q$3),INDEX(LINEST(OFFSET(AF839,1-$Q$5,0,$Q$5,1),OFFSET(AG839,1-$Q$5,0,$Q$5,9),TRUE,TRUE),1,2),"")</f>
        <v/>
      </c>
      <c r="BH839" s="9">
        <f>IF(AND((ROW()-7)&gt;=$Q$5,(ROW()-6)&lt;=$Q$3),INDEX(LINEST(OFFSET(AF839,1-$Q$5,0,$Q$5,1),OFFSET(AG839,1-$Q$5,0,$Q$5,9),TRUE,TRUE),1,1),"")</f>
        <v/>
      </c>
      <c r="BI839" s="10">
        <f>IF(AND((ROW()-7)&gt;=$Q$5,(ROW()-6)&lt;=$Q$3),INDEX(LINEST(OFFSET(AF839,1-$Q$5,0,$Q$5,1),OFFSET(AG839,1-$Q$5,0,$Q$5,9),TRUE,TRUE),3,1),"")</f>
        <v/>
      </c>
      <c r="BL839" s="9">
        <f>IF(AND((ROW()-6)&lt;=$Q$3,ISNUMBER(AY838)),AY838/$Q$4+AZ838*AG839+BA838*AH839+BB838*AI839+BC838*AJ839+BD838*AK839+BE838*AL839+BF838*AM839+BG838*AN839+BH838*AO839,"")</f>
        <v/>
      </c>
      <c r="BM839">
        <f>IF(ISNUMBER(BL839),AVERAGE(OFFSET(AF838,1-$Q$5,0,$Q$5,1)),"")</f>
        <v/>
      </c>
      <c r="BN839">
        <f>IF(ISNUMBER(BL839),(AF839-BL839)^2,"")</f>
        <v/>
      </c>
      <c r="BO839">
        <f>IF(ISNUMBER(BL839),AF839^2,"")</f>
        <v/>
      </c>
      <c r="BP839">
        <f>IF(ISNUMBER(BL839),(AF839-BM839)^2,"")</f>
        <v/>
      </c>
    </row>
    <row r="840">
      <c r="O840">
        <f>IF($R840="","",IF($Q$1="Weekly",INT(($R840-2)/7),IF($Q$1="Quarterly",YEAR($R840)*4+ROUNDUP(MONTH($R840)/3),YEAR($R840)*12+MONTH($R840))))</f>
        <v/>
      </c>
      <c r="P840">
        <f>IF($R840="","",IF($R841="",1,IF($O840&lt;&gt;$O841,1,0)))</f>
        <v/>
      </c>
      <c r="Q840">
        <f>IF($P840=1,SUM($P$7:$P840),"")</f>
        <v/>
      </c>
      <c r="R840">
        <f>IF($A840="","",IF(ISNUMBER($A840),$A840,IFERROR(DATEVALUE($A840),NA())))</f>
        <v/>
      </c>
      <c r="S840" s="7">
        <f>IFERROR(INDEX($R$7:$R$60000,MATCH(ROW()-6,$Q$7:$Q$60000,0)),"")</f>
        <v/>
      </c>
      <c r="T840">
        <f>IFERROR(INDEX($B$7:$B$60000,MATCH(ROW()-6,$Q$7:$Q$60000,0))*1,"")</f>
        <v/>
      </c>
      <c r="U840">
        <f>IFERROR(INDEX($C$7:$C$60000,MATCH(ROW()-6,$Q$7:$Q$60000,0))*1,"")</f>
        <v/>
      </c>
      <c r="V840">
        <f>IFERROR(INDEX($D$7:$D$60000,MATCH(ROW()-6,$Q$7:$Q$60000,0))*1,"")</f>
        <v/>
      </c>
      <c r="W840">
        <f>IFERROR(INDEX($E$7:$E$60000,MATCH(ROW()-6,$Q$7:$Q$60000,0))*1,"")</f>
        <v/>
      </c>
      <c r="X840">
        <f>IFERROR(INDEX($F$7:$F$60000,MATCH(ROW()-6,$Q$7:$Q$60000,0))*1,"")</f>
        <v/>
      </c>
      <c r="Y840">
        <f>IFERROR(INDEX($G$7:$G$60000,MATCH(ROW()-6,$Q$7:$Q$60000,0))*1,"")</f>
        <v/>
      </c>
      <c r="Z840">
        <f>IFERROR(INDEX($H$7:$H$60000,MATCH(ROW()-6,$Q$7:$Q$60000,0))*1,"")</f>
        <v/>
      </c>
      <c r="AA840">
        <f>IFERROR(INDEX($I$7:$I$60000,MATCH(ROW()-6,$Q$7:$Q$60000,0))*1,"")</f>
        <v/>
      </c>
      <c r="AB840">
        <f>IFERROR(INDEX($J$7:$J$60000,MATCH(ROW()-6,$Q$7:$Q$60000,0))*1,"")</f>
        <v/>
      </c>
      <c r="AC840">
        <f>IFERROR(INDEX($K$7:$K$60000,MATCH(ROW()-6,$Q$7:$Q$60000,0))*1,"")</f>
        <v/>
      </c>
      <c r="AF840" s="9">
        <f>IF(OR($S840="",$S839=""),"",IF($B$5="diff",($T840-$T839),LN($T840/$T839)))</f>
        <v/>
      </c>
      <c r="AG840" s="9">
        <f>IF(OR($S840="",$S839=""),"",IF($C$5="diff",(U840-U839),LN(U840/U839)))</f>
        <v/>
      </c>
      <c r="AH840" s="9">
        <f>IF(OR($S840="",$S839=""),"",IF($D$5="diff",(V840-V839),LN(V840/V839)))</f>
        <v/>
      </c>
      <c r="AI840" s="9">
        <f>IF(OR($S840="",$S839=""),"",IF($E$5="diff",(W840-W839),LN(W840/W839)))</f>
        <v/>
      </c>
      <c r="AJ840" s="9">
        <f>IF(OR($S840="",$S839=""),"",IF($F$5="diff",(X840-X839),LN(X840/X839)))</f>
        <v/>
      </c>
      <c r="AK840" s="9">
        <f>IF(OR($S840="",$S839=""),"",IF($G$5="diff",(Y840-Y839),LN(Y840/Y839)))</f>
        <v/>
      </c>
      <c r="AL840" s="9">
        <f>IF(OR($S840="",$S839=""),"",IF($H$5="diff",(Z840-Z839),LN(Z840/Z839)))</f>
        <v/>
      </c>
      <c r="AM840" s="9">
        <f>IF(OR($S840="",$S839=""),"",IF($I$5="diff",(AA840-AA839),LN(AA840/AA839)))</f>
        <v/>
      </c>
      <c r="AN840" s="9">
        <f>IF(OR($S840="",$S839=""),"",IF($J$5="diff",(AB840-AB839),LN(AB840/AB839)))</f>
        <v/>
      </c>
      <c r="AO840" s="9">
        <f>IF(OR($S840="",$S839=""),"",IF($K$5="diff",(AC840-AC839),LN(AC840/AC839)))</f>
        <v/>
      </c>
      <c r="AR840" s="9">
        <f>IF($AF840="","",$AU$13+$AU$4*AG840+$AU$5*AH840+$AU$6*AI840+$AU$7*AJ840+$AU$8*AK840+$AU$9*AL840+$AU$10*AM840+$AU$11*AN840+$AU$12*AO840)</f>
        <v/>
      </c>
      <c r="AY840" s="10">
        <f>IF(AND((ROW()-7)&gt;=$Q$5,(ROW()-6)&lt;=$Q$3),INDEX(LINEST(OFFSET(AF840,1-$Q$5,0,$Q$5,1),OFFSET(AG840,1-$Q$5,0,$Q$5,9),TRUE,TRUE),1,10)*$Q$4,"")</f>
        <v/>
      </c>
      <c r="AZ840" s="9">
        <f>IF(AND((ROW()-7)&gt;=$Q$5,(ROW()-6)&lt;=$Q$3),INDEX(LINEST(OFFSET(AF840,1-$Q$5,0,$Q$5,1),OFFSET(AG840,1-$Q$5,0,$Q$5,9),TRUE,TRUE),1,9),"")</f>
        <v/>
      </c>
      <c r="BA840" s="9">
        <f>IF(AND((ROW()-7)&gt;=$Q$5,(ROW()-6)&lt;=$Q$3),INDEX(LINEST(OFFSET(AF840,1-$Q$5,0,$Q$5,1),OFFSET(AG840,1-$Q$5,0,$Q$5,9),TRUE,TRUE),1,8),"")</f>
        <v/>
      </c>
      <c r="BB840" s="9">
        <f>IF(AND((ROW()-7)&gt;=$Q$5,(ROW()-6)&lt;=$Q$3),INDEX(LINEST(OFFSET(AF840,1-$Q$5,0,$Q$5,1),OFFSET(AG840,1-$Q$5,0,$Q$5,9),TRUE,TRUE),1,7),"")</f>
        <v/>
      </c>
      <c r="BC840" s="9">
        <f>IF(AND((ROW()-7)&gt;=$Q$5,(ROW()-6)&lt;=$Q$3),INDEX(LINEST(OFFSET(AF840,1-$Q$5,0,$Q$5,1),OFFSET(AG840,1-$Q$5,0,$Q$5,9),TRUE,TRUE),1,6),"")</f>
        <v/>
      </c>
      <c r="BD840" s="9">
        <f>IF(AND((ROW()-7)&gt;=$Q$5,(ROW()-6)&lt;=$Q$3),INDEX(LINEST(OFFSET(AF840,1-$Q$5,0,$Q$5,1),OFFSET(AG840,1-$Q$5,0,$Q$5,9),TRUE,TRUE),1,5),"")</f>
        <v/>
      </c>
      <c r="BE840" s="9">
        <f>IF(AND((ROW()-7)&gt;=$Q$5,(ROW()-6)&lt;=$Q$3),INDEX(LINEST(OFFSET(AF840,1-$Q$5,0,$Q$5,1),OFFSET(AG840,1-$Q$5,0,$Q$5,9),TRUE,TRUE),1,4),"")</f>
        <v/>
      </c>
      <c r="BF840" s="9">
        <f>IF(AND((ROW()-7)&gt;=$Q$5,(ROW()-6)&lt;=$Q$3),INDEX(LINEST(OFFSET(AF840,1-$Q$5,0,$Q$5,1),OFFSET(AG840,1-$Q$5,0,$Q$5,9),TRUE,TRUE),1,3),"")</f>
        <v/>
      </c>
      <c r="BG840" s="9">
        <f>IF(AND((ROW()-7)&gt;=$Q$5,(ROW()-6)&lt;=$Q$3),INDEX(LINEST(OFFSET(AF840,1-$Q$5,0,$Q$5,1),OFFSET(AG840,1-$Q$5,0,$Q$5,9),TRUE,TRUE),1,2),"")</f>
        <v/>
      </c>
      <c r="BH840" s="9">
        <f>IF(AND((ROW()-7)&gt;=$Q$5,(ROW()-6)&lt;=$Q$3),INDEX(LINEST(OFFSET(AF840,1-$Q$5,0,$Q$5,1),OFFSET(AG840,1-$Q$5,0,$Q$5,9),TRUE,TRUE),1,1),"")</f>
        <v/>
      </c>
      <c r="BI840" s="10">
        <f>IF(AND((ROW()-7)&gt;=$Q$5,(ROW()-6)&lt;=$Q$3),INDEX(LINEST(OFFSET(AF840,1-$Q$5,0,$Q$5,1),OFFSET(AG840,1-$Q$5,0,$Q$5,9),TRUE,TRUE),3,1),"")</f>
        <v/>
      </c>
      <c r="BL840" s="9">
        <f>IF(AND((ROW()-6)&lt;=$Q$3,ISNUMBER(AY839)),AY839/$Q$4+AZ839*AG840+BA839*AH840+BB839*AI840+BC839*AJ840+BD839*AK840+BE839*AL840+BF839*AM840+BG839*AN840+BH839*AO840,"")</f>
        <v/>
      </c>
      <c r="BM840">
        <f>IF(ISNUMBER(BL840),AVERAGE(OFFSET(AF839,1-$Q$5,0,$Q$5,1)),"")</f>
        <v/>
      </c>
      <c r="BN840">
        <f>IF(ISNUMBER(BL840),(AF840-BL840)^2,"")</f>
        <v/>
      </c>
      <c r="BO840">
        <f>IF(ISNUMBER(BL840),AF840^2,"")</f>
        <v/>
      </c>
      <c r="BP840">
        <f>IF(ISNUMBER(BL840),(AF840-BM840)^2,"")</f>
        <v/>
      </c>
    </row>
    <row r="841">
      <c r="O841">
        <f>IF($R841="","",IF($Q$1="Weekly",INT(($R841-2)/7),IF($Q$1="Quarterly",YEAR($R841)*4+ROUNDUP(MONTH($R841)/3),YEAR($R841)*12+MONTH($R841))))</f>
        <v/>
      </c>
      <c r="P841">
        <f>IF($R841="","",IF($R842="",1,IF($O841&lt;&gt;$O842,1,0)))</f>
        <v/>
      </c>
      <c r="Q841">
        <f>IF($P841=1,SUM($P$7:$P841),"")</f>
        <v/>
      </c>
      <c r="R841">
        <f>IF($A841="","",IF(ISNUMBER($A841),$A841,IFERROR(DATEVALUE($A841),NA())))</f>
        <v/>
      </c>
      <c r="S841" s="7">
        <f>IFERROR(INDEX($R$7:$R$60000,MATCH(ROW()-6,$Q$7:$Q$60000,0)),"")</f>
        <v/>
      </c>
      <c r="T841">
        <f>IFERROR(INDEX($B$7:$B$60000,MATCH(ROW()-6,$Q$7:$Q$60000,0))*1,"")</f>
        <v/>
      </c>
      <c r="U841">
        <f>IFERROR(INDEX($C$7:$C$60000,MATCH(ROW()-6,$Q$7:$Q$60000,0))*1,"")</f>
        <v/>
      </c>
      <c r="V841">
        <f>IFERROR(INDEX($D$7:$D$60000,MATCH(ROW()-6,$Q$7:$Q$60000,0))*1,"")</f>
        <v/>
      </c>
      <c r="W841">
        <f>IFERROR(INDEX($E$7:$E$60000,MATCH(ROW()-6,$Q$7:$Q$60000,0))*1,"")</f>
        <v/>
      </c>
      <c r="X841">
        <f>IFERROR(INDEX($F$7:$F$60000,MATCH(ROW()-6,$Q$7:$Q$60000,0))*1,"")</f>
        <v/>
      </c>
      <c r="Y841">
        <f>IFERROR(INDEX($G$7:$G$60000,MATCH(ROW()-6,$Q$7:$Q$60000,0))*1,"")</f>
        <v/>
      </c>
      <c r="Z841">
        <f>IFERROR(INDEX($H$7:$H$60000,MATCH(ROW()-6,$Q$7:$Q$60000,0))*1,"")</f>
        <v/>
      </c>
      <c r="AA841">
        <f>IFERROR(INDEX($I$7:$I$60000,MATCH(ROW()-6,$Q$7:$Q$60000,0))*1,"")</f>
        <v/>
      </c>
      <c r="AB841">
        <f>IFERROR(INDEX($J$7:$J$60000,MATCH(ROW()-6,$Q$7:$Q$60000,0))*1,"")</f>
        <v/>
      </c>
      <c r="AC841">
        <f>IFERROR(INDEX($K$7:$K$60000,MATCH(ROW()-6,$Q$7:$Q$60000,0))*1,"")</f>
        <v/>
      </c>
      <c r="AF841" s="9">
        <f>IF(OR($S841="",$S840=""),"",IF($B$5="diff",($T841-$T840),LN($T841/$T840)))</f>
        <v/>
      </c>
      <c r="AG841" s="9">
        <f>IF(OR($S841="",$S840=""),"",IF($C$5="diff",(U841-U840),LN(U841/U840)))</f>
        <v/>
      </c>
      <c r="AH841" s="9">
        <f>IF(OR($S841="",$S840=""),"",IF($D$5="diff",(V841-V840),LN(V841/V840)))</f>
        <v/>
      </c>
      <c r="AI841" s="9">
        <f>IF(OR($S841="",$S840=""),"",IF($E$5="diff",(W841-W840),LN(W841/W840)))</f>
        <v/>
      </c>
      <c r="AJ841" s="9">
        <f>IF(OR($S841="",$S840=""),"",IF($F$5="diff",(X841-X840),LN(X841/X840)))</f>
        <v/>
      </c>
      <c r="AK841" s="9">
        <f>IF(OR($S841="",$S840=""),"",IF($G$5="diff",(Y841-Y840),LN(Y841/Y840)))</f>
        <v/>
      </c>
      <c r="AL841" s="9">
        <f>IF(OR($S841="",$S840=""),"",IF($H$5="diff",(Z841-Z840),LN(Z841/Z840)))</f>
        <v/>
      </c>
      <c r="AM841" s="9">
        <f>IF(OR($S841="",$S840=""),"",IF($I$5="diff",(AA841-AA840),LN(AA841/AA840)))</f>
        <v/>
      </c>
      <c r="AN841" s="9">
        <f>IF(OR($S841="",$S840=""),"",IF($J$5="diff",(AB841-AB840),LN(AB841/AB840)))</f>
        <v/>
      </c>
      <c r="AO841" s="9">
        <f>IF(OR($S841="",$S840=""),"",IF($K$5="diff",(AC841-AC840),LN(AC841/AC840)))</f>
        <v/>
      </c>
      <c r="AR841" s="9">
        <f>IF($AF841="","",$AU$13+$AU$4*AG841+$AU$5*AH841+$AU$6*AI841+$AU$7*AJ841+$AU$8*AK841+$AU$9*AL841+$AU$10*AM841+$AU$11*AN841+$AU$12*AO841)</f>
        <v/>
      </c>
      <c r="AY841" s="10">
        <f>IF(AND((ROW()-7)&gt;=$Q$5,(ROW()-6)&lt;=$Q$3),INDEX(LINEST(OFFSET(AF841,1-$Q$5,0,$Q$5,1),OFFSET(AG841,1-$Q$5,0,$Q$5,9),TRUE,TRUE),1,10)*$Q$4,"")</f>
        <v/>
      </c>
      <c r="AZ841" s="9">
        <f>IF(AND((ROW()-7)&gt;=$Q$5,(ROW()-6)&lt;=$Q$3),INDEX(LINEST(OFFSET(AF841,1-$Q$5,0,$Q$5,1),OFFSET(AG841,1-$Q$5,0,$Q$5,9),TRUE,TRUE),1,9),"")</f>
        <v/>
      </c>
      <c r="BA841" s="9">
        <f>IF(AND((ROW()-7)&gt;=$Q$5,(ROW()-6)&lt;=$Q$3),INDEX(LINEST(OFFSET(AF841,1-$Q$5,0,$Q$5,1),OFFSET(AG841,1-$Q$5,0,$Q$5,9),TRUE,TRUE),1,8),"")</f>
        <v/>
      </c>
      <c r="BB841" s="9">
        <f>IF(AND((ROW()-7)&gt;=$Q$5,(ROW()-6)&lt;=$Q$3),INDEX(LINEST(OFFSET(AF841,1-$Q$5,0,$Q$5,1),OFFSET(AG841,1-$Q$5,0,$Q$5,9),TRUE,TRUE),1,7),"")</f>
        <v/>
      </c>
      <c r="BC841" s="9">
        <f>IF(AND((ROW()-7)&gt;=$Q$5,(ROW()-6)&lt;=$Q$3),INDEX(LINEST(OFFSET(AF841,1-$Q$5,0,$Q$5,1),OFFSET(AG841,1-$Q$5,0,$Q$5,9),TRUE,TRUE),1,6),"")</f>
        <v/>
      </c>
      <c r="BD841" s="9">
        <f>IF(AND((ROW()-7)&gt;=$Q$5,(ROW()-6)&lt;=$Q$3),INDEX(LINEST(OFFSET(AF841,1-$Q$5,0,$Q$5,1),OFFSET(AG841,1-$Q$5,0,$Q$5,9),TRUE,TRUE),1,5),"")</f>
        <v/>
      </c>
      <c r="BE841" s="9">
        <f>IF(AND((ROW()-7)&gt;=$Q$5,(ROW()-6)&lt;=$Q$3),INDEX(LINEST(OFFSET(AF841,1-$Q$5,0,$Q$5,1),OFFSET(AG841,1-$Q$5,0,$Q$5,9),TRUE,TRUE),1,4),"")</f>
        <v/>
      </c>
      <c r="BF841" s="9">
        <f>IF(AND((ROW()-7)&gt;=$Q$5,(ROW()-6)&lt;=$Q$3),INDEX(LINEST(OFFSET(AF841,1-$Q$5,0,$Q$5,1),OFFSET(AG841,1-$Q$5,0,$Q$5,9),TRUE,TRUE),1,3),"")</f>
        <v/>
      </c>
      <c r="BG841" s="9">
        <f>IF(AND((ROW()-7)&gt;=$Q$5,(ROW()-6)&lt;=$Q$3),INDEX(LINEST(OFFSET(AF841,1-$Q$5,0,$Q$5,1),OFFSET(AG841,1-$Q$5,0,$Q$5,9),TRUE,TRUE),1,2),"")</f>
        <v/>
      </c>
      <c r="BH841" s="9">
        <f>IF(AND((ROW()-7)&gt;=$Q$5,(ROW()-6)&lt;=$Q$3),INDEX(LINEST(OFFSET(AF841,1-$Q$5,0,$Q$5,1),OFFSET(AG841,1-$Q$5,0,$Q$5,9),TRUE,TRUE),1,1),"")</f>
        <v/>
      </c>
      <c r="BI841" s="10">
        <f>IF(AND((ROW()-7)&gt;=$Q$5,(ROW()-6)&lt;=$Q$3),INDEX(LINEST(OFFSET(AF841,1-$Q$5,0,$Q$5,1),OFFSET(AG841,1-$Q$5,0,$Q$5,9),TRUE,TRUE),3,1),"")</f>
        <v/>
      </c>
      <c r="BL841" s="9">
        <f>IF(AND((ROW()-6)&lt;=$Q$3,ISNUMBER(AY840)),AY840/$Q$4+AZ840*AG841+BA840*AH841+BB840*AI841+BC840*AJ841+BD840*AK841+BE840*AL841+BF840*AM841+BG840*AN841+BH840*AO841,"")</f>
        <v/>
      </c>
      <c r="BM841">
        <f>IF(ISNUMBER(BL841),AVERAGE(OFFSET(AF840,1-$Q$5,0,$Q$5,1)),"")</f>
        <v/>
      </c>
      <c r="BN841">
        <f>IF(ISNUMBER(BL841),(AF841-BL841)^2,"")</f>
        <v/>
      </c>
      <c r="BO841">
        <f>IF(ISNUMBER(BL841),AF841^2,"")</f>
        <v/>
      </c>
      <c r="BP841">
        <f>IF(ISNUMBER(BL841),(AF841-BM841)^2,"")</f>
        <v/>
      </c>
    </row>
    <row r="842">
      <c r="O842">
        <f>IF($R842="","",IF($Q$1="Weekly",INT(($R842-2)/7),IF($Q$1="Quarterly",YEAR($R842)*4+ROUNDUP(MONTH($R842)/3),YEAR($R842)*12+MONTH($R842))))</f>
        <v/>
      </c>
      <c r="P842">
        <f>IF($R842="","",IF($R843="",1,IF($O842&lt;&gt;$O843,1,0)))</f>
        <v/>
      </c>
      <c r="Q842">
        <f>IF($P842=1,SUM($P$7:$P842),"")</f>
        <v/>
      </c>
      <c r="R842">
        <f>IF($A842="","",IF(ISNUMBER($A842),$A842,IFERROR(DATEVALUE($A842),NA())))</f>
        <v/>
      </c>
      <c r="S842" s="7">
        <f>IFERROR(INDEX($R$7:$R$60000,MATCH(ROW()-6,$Q$7:$Q$60000,0)),"")</f>
        <v/>
      </c>
      <c r="T842">
        <f>IFERROR(INDEX($B$7:$B$60000,MATCH(ROW()-6,$Q$7:$Q$60000,0))*1,"")</f>
        <v/>
      </c>
      <c r="U842">
        <f>IFERROR(INDEX($C$7:$C$60000,MATCH(ROW()-6,$Q$7:$Q$60000,0))*1,"")</f>
        <v/>
      </c>
      <c r="V842">
        <f>IFERROR(INDEX($D$7:$D$60000,MATCH(ROW()-6,$Q$7:$Q$60000,0))*1,"")</f>
        <v/>
      </c>
      <c r="W842">
        <f>IFERROR(INDEX($E$7:$E$60000,MATCH(ROW()-6,$Q$7:$Q$60000,0))*1,"")</f>
        <v/>
      </c>
      <c r="X842">
        <f>IFERROR(INDEX($F$7:$F$60000,MATCH(ROW()-6,$Q$7:$Q$60000,0))*1,"")</f>
        <v/>
      </c>
      <c r="Y842">
        <f>IFERROR(INDEX($G$7:$G$60000,MATCH(ROW()-6,$Q$7:$Q$60000,0))*1,"")</f>
        <v/>
      </c>
      <c r="Z842">
        <f>IFERROR(INDEX($H$7:$H$60000,MATCH(ROW()-6,$Q$7:$Q$60000,0))*1,"")</f>
        <v/>
      </c>
      <c r="AA842">
        <f>IFERROR(INDEX($I$7:$I$60000,MATCH(ROW()-6,$Q$7:$Q$60000,0))*1,"")</f>
        <v/>
      </c>
      <c r="AB842">
        <f>IFERROR(INDEX($J$7:$J$60000,MATCH(ROW()-6,$Q$7:$Q$60000,0))*1,"")</f>
        <v/>
      </c>
      <c r="AC842">
        <f>IFERROR(INDEX($K$7:$K$60000,MATCH(ROW()-6,$Q$7:$Q$60000,0))*1,"")</f>
        <v/>
      </c>
      <c r="AF842" s="9">
        <f>IF(OR($S842="",$S841=""),"",IF($B$5="diff",($T842-$T841),LN($T842/$T841)))</f>
        <v/>
      </c>
      <c r="AG842" s="9">
        <f>IF(OR($S842="",$S841=""),"",IF($C$5="diff",(U842-U841),LN(U842/U841)))</f>
        <v/>
      </c>
      <c r="AH842" s="9">
        <f>IF(OR($S842="",$S841=""),"",IF($D$5="diff",(V842-V841),LN(V842/V841)))</f>
        <v/>
      </c>
      <c r="AI842" s="9">
        <f>IF(OR($S842="",$S841=""),"",IF($E$5="diff",(W842-W841),LN(W842/W841)))</f>
        <v/>
      </c>
      <c r="AJ842" s="9">
        <f>IF(OR($S842="",$S841=""),"",IF($F$5="diff",(X842-X841),LN(X842/X841)))</f>
        <v/>
      </c>
      <c r="AK842" s="9">
        <f>IF(OR($S842="",$S841=""),"",IF($G$5="diff",(Y842-Y841),LN(Y842/Y841)))</f>
        <v/>
      </c>
      <c r="AL842" s="9">
        <f>IF(OR($S842="",$S841=""),"",IF($H$5="diff",(Z842-Z841),LN(Z842/Z841)))</f>
        <v/>
      </c>
      <c r="AM842" s="9">
        <f>IF(OR($S842="",$S841=""),"",IF($I$5="diff",(AA842-AA841),LN(AA842/AA841)))</f>
        <v/>
      </c>
      <c r="AN842" s="9">
        <f>IF(OR($S842="",$S841=""),"",IF($J$5="diff",(AB842-AB841),LN(AB842/AB841)))</f>
        <v/>
      </c>
      <c r="AO842" s="9">
        <f>IF(OR($S842="",$S841=""),"",IF($K$5="diff",(AC842-AC841),LN(AC842/AC841)))</f>
        <v/>
      </c>
      <c r="AR842" s="9">
        <f>IF($AF842="","",$AU$13+$AU$4*AG842+$AU$5*AH842+$AU$6*AI842+$AU$7*AJ842+$AU$8*AK842+$AU$9*AL842+$AU$10*AM842+$AU$11*AN842+$AU$12*AO842)</f>
        <v/>
      </c>
      <c r="AY842" s="10">
        <f>IF(AND((ROW()-7)&gt;=$Q$5,(ROW()-6)&lt;=$Q$3),INDEX(LINEST(OFFSET(AF842,1-$Q$5,0,$Q$5,1),OFFSET(AG842,1-$Q$5,0,$Q$5,9),TRUE,TRUE),1,10)*$Q$4,"")</f>
        <v/>
      </c>
      <c r="AZ842" s="9">
        <f>IF(AND((ROW()-7)&gt;=$Q$5,(ROW()-6)&lt;=$Q$3),INDEX(LINEST(OFFSET(AF842,1-$Q$5,0,$Q$5,1),OFFSET(AG842,1-$Q$5,0,$Q$5,9),TRUE,TRUE),1,9),"")</f>
        <v/>
      </c>
      <c r="BA842" s="9">
        <f>IF(AND((ROW()-7)&gt;=$Q$5,(ROW()-6)&lt;=$Q$3),INDEX(LINEST(OFFSET(AF842,1-$Q$5,0,$Q$5,1),OFFSET(AG842,1-$Q$5,0,$Q$5,9),TRUE,TRUE),1,8),"")</f>
        <v/>
      </c>
      <c r="BB842" s="9">
        <f>IF(AND((ROW()-7)&gt;=$Q$5,(ROW()-6)&lt;=$Q$3),INDEX(LINEST(OFFSET(AF842,1-$Q$5,0,$Q$5,1),OFFSET(AG842,1-$Q$5,0,$Q$5,9),TRUE,TRUE),1,7),"")</f>
        <v/>
      </c>
      <c r="BC842" s="9">
        <f>IF(AND((ROW()-7)&gt;=$Q$5,(ROW()-6)&lt;=$Q$3),INDEX(LINEST(OFFSET(AF842,1-$Q$5,0,$Q$5,1),OFFSET(AG842,1-$Q$5,0,$Q$5,9),TRUE,TRUE),1,6),"")</f>
        <v/>
      </c>
      <c r="BD842" s="9">
        <f>IF(AND((ROW()-7)&gt;=$Q$5,(ROW()-6)&lt;=$Q$3),INDEX(LINEST(OFFSET(AF842,1-$Q$5,0,$Q$5,1),OFFSET(AG842,1-$Q$5,0,$Q$5,9),TRUE,TRUE),1,5),"")</f>
        <v/>
      </c>
      <c r="BE842" s="9">
        <f>IF(AND((ROW()-7)&gt;=$Q$5,(ROW()-6)&lt;=$Q$3),INDEX(LINEST(OFFSET(AF842,1-$Q$5,0,$Q$5,1),OFFSET(AG842,1-$Q$5,0,$Q$5,9),TRUE,TRUE),1,4),"")</f>
        <v/>
      </c>
      <c r="BF842" s="9">
        <f>IF(AND((ROW()-7)&gt;=$Q$5,(ROW()-6)&lt;=$Q$3),INDEX(LINEST(OFFSET(AF842,1-$Q$5,0,$Q$5,1),OFFSET(AG842,1-$Q$5,0,$Q$5,9),TRUE,TRUE),1,3),"")</f>
        <v/>
      </c>
      <c r="BG842" s="9">
        <f>IF(AND((ROW()-7)&gt;=$Q$5,(ROW()-6)&lt;=$Q$3),INDEX(LINEST(OFFSET(AF842,1-$Q$5,0,$Q$5,1),OFFSET(AG842,1-$Q$5,0,$Q$5,9),TRUE,TRUE),1,2),"")</f>
        <v/>
      </c>
      <c r="BH842" s="9">
        <f>IF(AND((ROW()-7)&gt;=$Q$5,(ROW()-6)&lt;=$Q$3),INDEX(LINEST(OFFSET(AF842,1-$Q$5,0,$Q$5,1),OFFSET(AG842,1-$Q$5,0,$Q$5,9),TRUE,TRUE),1,1),"")</f>
        <v/>
      </c>
      <c r="BI842" s="10">
        <f>IF(AND((ROW()-7)&gt;=$Q$5,(ROW()-6)&lt;=$Q$3),INDEX(LINEST(OFFSET(AF842,1-$Q$5,0,$Q$5,1),OFFSET(AG842,1-$Q$5,0,$Q$5,9),TRUE,TRUE),3,1),"")</f>
        <v/>
      </c>
      <c r="BL842" s="9">
        <f>IF(AND((ROW()-6)&lt;=$Q$3,ISNUMBER(AY841)),AY841/$Q$4+AZ841*AG842+BA841*AH842+BB841*AI842+BC841*AJ842+BD841*AK842+BE841*AL842+BF841*AM842+BG841*AN842+BH841*AO842,"")</f>
        <v/>
      </c>
      <c r="BM842">
        <f>IF(ISNUMBER(BL842),AVERAGE(OFFSET(AF841,1-$Q$5,0,$Q$5,1)),"")</f>
        <v/>
      </c>
      <c r="BN842">
        <f>IF(ISNUMBER(BL842),(AF842-BL842)^2,"")</f>
        <v/>
      </c>
      <c r="BO842">
        <f>IF(ISNUMBER(BL842),AF842^2,"")</f>
        <v/>
      </c>
      <c r="BP842">
        <f>IF(ISNUMBER(BL842),(AF842-BM842)^2,"")</f>
        <v/>
      </c>
    </row>
    <row r="843">
      <c r="O843">
        <f>IF($R843="","",IF($Q$1="Weekly",INT(($R843-2)/7),IF($Q$1="Quarterly",YEAR($R843)*4+ROUNDUP(MONTH($R843)/3),YEAR($R843)*12+MONTH($R843))))</f>
        <v/>
      </c>
      <c r="P843">
        <f>IF($R843="","",IF($R844="",1,IF($O843&lt;&gt;$O844,1,0)))</f>
        <v/>
      </c>
      <c r="Q843">
        <f>IF($P843=1,SUM($P$7:$P843),"")</f>
        <v/>
      </c>
      <c r="R843">
        <f>IF($A843="","",IF(ISNUMBER($A843),$A843,IFERROR(DATEVALUE($A843),NA())))</f>
        <v/>
      </c>
      <c r="S843" s="7">
        <f>IFERROR(INDEX($R$7:$R$60000,MATCH(ROW()-6,$Q$7:$Q$60000,0)),"")</f>
        <v/>
      </c>
      <c r="T843">
        <f>IFERROR(INDEX($B$7:$B$60000,MATCH(ROW()-6,$Q$7:$Q$60000,0))*1,"")</f>
        <v/>
      </c>
      <c r="U843">
        <f>IFERROR(INDEX($C$7:$C$60000,MATCH(ROW()-6,$Q$7:$Q$60000,0))*1,"")</f>
        <v/>
      </c>
      <c r="V843">
        <f>IFERROR(INDEX($D$7:$D$60000,MATCH(ROW()-6,$Q$7:$Q$60000,0))*1,"")</f>
        <v/>
      </c>
      <c r="W843">
        <f>IFERROR(INDEX($E$7:$E$60000,MATCH(ROW()-6,$Q$7:$Q$60000,0))*1,"")</f>
        <v/>
      </c>
      <c r="X843">
        <f>IFERROR(INDEX($F$7:$F$60000,MATCH(ROW()-6,$Q$7:$Q$60000,0))*1,"")</f>
        <v/>
      </c>
      <c r="Y843">
        <f>IFERROR(INDEX($G$7:$G$60000,MATCH(ROW()-6,$Q$7:$Q$60000,0))*1,"")</f>
        <v/>
      </c>
      <c r="Z843">
        <f>IFERROR(INDEX($H$7:$H$60000,MATCH(ROW()-6,$Q$7:$Q$60000,0))*1,"")</f>
        <v/>
      </c>
      <c r="AA843">
        <f>IFERROR(INDEX($I$7:$I$60000,MATCH(ROW()-6,$Q$7:$Q$60000,0))*1,"")</f>
        <v/>
      </c>
      <c r="AB843">
        <f>IFERROR(INDEX($J$7:$J$60000,MATCH(ROW()-6,$Q$7:$Q$60000,0))*1,"")</f>
        <v/>
      </c>
      <c r="AC843">
        <f>IFERROR(INDEX($K$7:$K$60000,MATCH(ROW()-6,$Q$7:$Q$60000,0))*1,"")</f>
        <v/>
      </c>
      <c r="AF843" s="9">
        <f>IF(OR($S843="",$S842=""),"",IF($B$5="diff",($T843-$T842),LN($T843/$T842)))</f>
        <v/>
      </c>
      <c r="AG843" s="9">
        <f>IF(OR($S843="",$S842=""),"",IF($C$5="diff",(U843-U842),LN(U843/U842)))</f>
        <v/>
      </c>
      <c r="AH843" s="9">
        <f>IF(OR($S843="",$S842=""),"",IF($D$5="diff",(V843-V842),LN(V843/V842)))</f>
        <v/>
      </c>
      <c r="AI843" s="9">
        <f>IF(OR($S843="",$S842=""),"",IF($E$5="diff",(W843-W842),LN(W843/W842)))</f>
        <v/>
      </c>
      <c r="AJ843" s="9">
        <f>IF(OR($S843="",$S842=""),"",IF($F$5="diff",(X843-X842),LN(X843/X842)))</f>
        <v/>
      </c>
      <c r="AK843" s="9">
        <f>IF(OR($S843="",$S842=""),"",IF($G$5="diff",(Y843-Y842),LN(Y843/Y842)))</f>
        <v/>
      </c>
      <c r="AL843" s="9">
        <f>IF(OR($S843="",$S842=""),"",IF($H$5="diff",(Z843-Z842),LN(Z843/Z842)))</f>
        <v/>
      </c>
      <c r="AM843" s="9">
        <f>IF(OR($S843="",$S842=""),"",IF($I$5="diff",(AA843-AA842),LN(AA843/AA842)))</f>
        <v/>
      </c>
      <c r="AN843" s="9">
        <f>IF(OR($S843="",$S842=""),"",IF($J$5="diff",(AB843-AB842),LN(AB843/AB842)))</f>
        <v/>
      </c>
      <c r="AO843" s="9">
        <f>IF(OR($S843="",$S842=""),"",IF($K$5="diff",(AC843-AC842),LN(AC843/AC842)))</f>
        <v/>
      </c>
      <c r="AR843" s="9">
        <f>IF($AF843="","",$AU$13+$AU$4*AG843+$AU$5*AH843+$AU$6*AI843+$AU$7*AJ843+$AU$8*AK843+$AU$9*AL843+$AU$10*AM843+$AU$11*AN843+$AU$12*AO843)</f>
        <v/>
      </c>
      <c r="AY843" s="10">
        <f>IF(AND((ROW()-7)&gt;=$Q$5,(ROW()-6)&lt;=$Q$3),INDEX(LINEST(OFFSET(AF843,1-$Q$5,0,$Q$5,1),OFFSET(AG843,1-$Q$5,0,$Q$5,9),TRUE,TRUE),1,10)*$Q$4,"")</f>
        <v/>
      </c>
      <c r="AZ843" s="9">
        <f>IF(AND((ROW()-7)&gt;=$Q$5,(ROW()-6)&lt;=$Q$3),INDEX(LINEST(OFFSET(AF843,1-$Q$5,0,$Q$5,1),OFFSET(AG843,1-$Q$5,0,$Q$5,9),TRUE,TRUE),1,9),"")</f>
        <v/>
      </c>
      <c r="BA843" s="9">
        <f>IF(AND((ROW()-7)&gt;=$Q$5,(ROW()-6)&lt;=$Q$3),INDEX(LINEST(OFFSET(AF843,1-$Q$5,0,$Q$5,1),OFFSET(AG843,1-$Q$5,0,$Q$5,9),TRUE,TRUE),1,8),"")</f>
        <v/>
      </c>
      <c r="BB843" s="9">
        <f>IF(AND((ROW()-7)&gt;=$Q$5,(ROW()-6)&lt;=$Q$3),INDEX(LINEST(OFFSET(AF843,1-$Q$5,0,$Q$5,1),OFFSET(AG843,1-$Q$5,0,$Q$5,9),TRUE,TRUE),1,7),"")</f>
        <v/>
      </c>
      <c r="BC843" s="9">
        <f>IF(AND((ROW()-7)&gt;=$Q$5,(ROW()-6)&lt;=$Q$3),INDEX(LINEST(OFFSET(AF843,1-$Q$5,0,$Q$5,1),OFFSET(AG843,1-$Q$5,0,$Q$5,9),TRUE,TRUE),1,6),"")</f>
        <v/>
      </c>
      <c r="BD843" s="9">
        <f>IF(AND((ROW()-7)&gt;=$Q$5,(ROW()-6)&lt;=$Q$3),INDEX(LINEST(OFFSET(AF843,1-$Q$5,0,$Q$5,1),OFFSET(AG843,1-$Q$5,0,$Q$5,9),TRUE,TRUE),1,5),"")</f>
        <v/>
      </c>
      <c r="BE843" s="9">
        <f>IF(AND((ROW()-7)&gt;=$Q$5,(ROW()-6)&lt;=$Q$3),INDEX(LINEST(OFFSET(AF843,1-$Q$5,0,$Q$5,1),OFFSET(AG843,1-$Q$5,0,$Q$5,9),TRUE,TRUE),1,4),"")</f>
        <v/>
      </c>
      <c r="BF843" s="9">
        <f>IF(AND((ROW()-7)&gt;=$Q$5,(ROW()-6)&lt;=$Q$3),INDEX(LINEST(OFFSET(AF843,1-$Q$5,0,$Q$5,1),OFFSET(AG843,1-$Q$5,0,$Q$5,9),TRUE,TRUE),1,3),"")</f>
        <v/>
      </c>
      <c r="BG843" s="9">
        <f>IF(AND((ROW()-7)&gt;=$Q$5,(ROW()-6)&lt;=$Q$3),INDEX(LINEST(OFFSET(AF843,1-$Q$5,0,$Q$5,1),OFFSET(AG843,1-$Q$5,0,$Q$5,9),TRUE,TRUE),1,2),"")</f>
        <v/>
      </c>
      <c r="BH843" s="9">
        <f>IF(AND((ROW()-7)&gt;=$Q$5,(ROW()-6)&lt;=$Q$3),INDEX(LINEST(OFFSET(AF843,1-$Q$5,0,$Q$5,1),OFFSET(AG843,1-$Q$5,0,$Q$5,9),TRUE,TRUE),1,1),"")</f>
        <v/>
      </c>
      <c r="BI843" s="10">
        <f>IF(AND((ROW()-7)&gt;=$Q$5,(ROW()-6)&lt;=$Q$3),INDEX(LINEST(OFFSET(AF843,1-$Q$5,0,$Q$5,1),OFFSET(AG843,1-$Q$5,0,$Q$5,9),TRUE,TRUE),3,1),"")</f>
        <v/>
      </c>
      <c r="BL843" s="9">
        <f>IF(AND((ROW()-6)&lt;=$Q$3,ISNUMBER(AY842)),AY842/$Q$4+AZ842*AG843+BA842*AH843+BB842*AI843+BC842*AJ843+BD842*AK843+BE842*AL843+BF842*AM843+BG842*AN843+BH842*AO843,"")</f>
        <v/>
      </c>
      <c r="BM843">
        <f>IF(ISNUMBER(BL843),AVERAGE(OFFSET(AF842,1-$Q$5,0,$Q$5,1)),"")</f>
        <v/>
      </c>
      <c r="BN843">
        <f>IF(ISNUMBER(BL843),(AF843-BL843)^2,"")</f>
        <v/>
      </c>
      <c r="BO843">
        <f>IF(ISNUMBER(BL843),AF843^2,"")</f>
        <v/>
      </c>
      <c r="BP843">
        <f>IF(ISNUMBER(BL843),(AF843-BM843)^2,"")</f>
        <v/>
      </c>
    </row>
    <row r="844">
      <c r="O844">
        <f>IF($R844="","",IF($Q$1="Weekly",INT(($R844-2)/7),IF($Q$1="Quarterly",YEAR($R844)*4+ROUNDUP(MONTH($R844)/3),YEAR($R844)*12+MONTH($R844))))</f>
        <v/>
      </c>
      <c r="P844">
        <f>IF($R844="","",IF($R845="",1,IF($O844&lt;&gt;$O845,1,0)))</f>
        <v/>
      </c>
      <c r="Q844">
        <f>IF($P844=1,SUM($P$7:$P844),"")</f>
        <v/>
      </c>
      <c r="R844">
        <f>IF($A844="","",IF(ISNUMBER($A844),$A844,IFERROR(DATEVALUE($A844),NA())))</f>
        <v/>
      </c>
      <c r="S844" s="7">
        <f>IFERROR(INDEX($R$7:$R$60000,MATCH(ROW()-6,$Q$7:$Q$60000,0)),"")</f>
        <v/>
      </c>
      <c r="T844">
        <f>IFERROR(INDEX($B$7:$B$60000,MATCH(ROW()-6,$Q$7:$Q$60000,0))*1,"")</f>
        <v/>
      </c>
      <c r="U844">
        <f>IFERROR(INDEX($C$7:$C$60000,MATCH(ROW()-6,$Q$7:$Q$60000,0))*1,"")</f>
        <v/>
      </c>
      <c r="V844">
        <f>IFERROR(INDEX($D$7:$D$60000,MATCH(ROW()-6,$Q$7:$Q$60000,0))*1,"")</f>
        <v/>
      </c>
      <c r="W844">
        <f>IFERROR(INDEX($E$7:$E$60000,MATCH(ROW()-6,$Q$7:$Q$60000,0))*1,"")</f>
        <v/>
      </c>
      <c r="X844">
        <f>IFERROR(INDEX($F$7:$F$60000,MATCH(ROW()-6,$Q$7:$Q$60000,0))*1,"")</f>
        <v/>
      </c>
      <c r="Y844">
        <f>IFERROR(INDEX($G$7:$G$60000,MATCH(ROW()-6,$Q$7:$Q$60000,0))*1,"")</f>
        <v/>
      </c>
      <c r="Z844">
        <f>IFERROR(INDEX($H$7:$H$60000,MATCH(ROW()-6,$Q$7:$Q$60000,0))*1,"")</f>
        <v/>
      </c>
      <c r="AA844">
        <f>IFERROR(INDEX($I$7:$I$60000,MATCH(ROW()-6,$Q$7:$Q$60000,0))*1,"")</f>
        <v/>
      </c>
      <c r="AB844">
        <f>IFERROR(INDEX($J$7:$J$60000,MATCH(ROW()-6,$Q$7:$Q$60000,0))*1,"")</f>
        <v/>
      </c>
      <c r="AC844">
        <f>IFERROR(INDEX($K$7:$K$60000,MATCH(ROW()-6,$Q$7:$Q$60000,0))*1,"")</f>
        <v/>
      </c>
      <c r="AF844" s="9">
        <f>IF(OR($S844="",$S843=""),"",IF($B$5="diff",($T844-$T843),LN($T844/$T843)))</f>
        <v/>
      </c>
      <c r="AG844" s="9">
        <f>IF(OR($S844="",$S843=""),"",IF($C$5="diff",(U844-U843),LN(U844/U843)))</f>
        <v/>
      </c>
      <c r="AH844" s="9">
        <f>IF(OR($S844="",$S843=""),"",IF($D$5="diff",(V844-V843),LN(V844/V843)))</f>
        <v/>
      </c>
      <c r="AI844" s="9">
        <f>IF(OR($S844="",$S843=""),"",IF($E$5="diff",(W844-W843),LN(W844/W843)))</f>
        <v/>
      </c>
      <c r="AJ844" s="9">
        <f>IF(OR($S844="",$S843=""),"",IF($F$5="diff",(X844-X843),LN(X844/X843)))</f>
        <v/>
      </c>
      <c r="AK844" s="9">
        <f>IF(OR($S844="",$S843=""),"",IF($G$5="diff",(Y844-Y843),LN(Y844/Y843)))</f>
        <v/>
      </c>
      <c r="AL844" s="9">
        <f>IF(OR($S844="",$S843=""),"",IF($H$5="diff",(Z844-Z843),LN(Z844/Z843)))</f>
        <v/>
      </c>
      <c r="AM844" s="9">
        <f>IF(OR($S844="",$S843=""),"",IF($I$5="diff",(AA844-AA843),LN(AA844/AA843)))</f>
        <v/>
      </c>
      <c r="AN844" s="9">
        <f>IF(OR($S844="",$S843=""),"",IF($J$5="diff",(AB844-AB843),LN(AB844/AB843)))</f>
        <v/>
      </c>
      <c r="AO844" s="9">
        <f>IF(OR($S844="",$S843=""),"",IF($K$5="diff",(AC844-AC843),LN(AC844/AC843)))</f>
        <v/>
      </c>
      <c r="AR844" s="9">
        <f>IF($AF844="","",$AU$13+$AU$4*AG844+$AU$5*AH844+$AU$6*AI844+$AU$7*AJ844+$AU$8*AK844+$AU$9*AL844+$AU$10*AM844+$AU$11*AN844+$AU$12*AO844)</f>
        <v/>
      </c>
      <c r="AY844" s="10">
        <f>IF(AND((ROW()-7)&gt;=$Q$5,(ROW()-6)&lt;=$Q$3),INDEX(LINEST(OFFSET(AF844,1-$Q$5,0,$Q$5,1),OFFSET(AG844,1-$Q$5,0,$Q$5,9),TRUE,TRUE),1,10)*$Q$4,"")</f>
        <v/>
      </c>
      <c r="AZ844" s="9">
        <f>IF(AND((ROW()-7)&gt;=$Q$5,(ROW()-6)&lt;=$Q$3),INDEX(LINEST(OFFSET(AF844,1-$Q$5,0,$Q$5,1),OFFSET(AG844,1-$Q$5,0,$Q$5,9),TRUE,TRUE),1,9),"")</f>
        <v/>
      </c>
      <c r="BA844" s="9">
        <f>IF(AND((ROW()-7)&gt;=$Q$5,(ROW()-6)&lt;=$Q$3),INDEX(LINEST(OFFSET(AF844,1-$Q$5,0,$Q$5,1),OFFSET(AG844,1-$Q$5,0,$Q$5,9),TRUE,TRUE),1,8),"")</f>
        <v/>
      </c>
      <c r="BB844" s="9">
        <f>IF(AND((ROW()-7)&gt;=$Q$5,(ROW()-6)&lt;=$Q$3),INDEX(LINEST(OFFSET(AF844,1-$Q$5,0,$Q$5,1),OFFSET(AG844,1-$Q$5,0,$Q$5,9),TRUE,TRUE),1,7),"")</f>
        <v/>
      </c>
      <c r="BC844" s="9">
        <f>IF(AND((ROW()-7)&gt;=$Q$5,(ROW()-6)&lt;=$Q$3),INDEX(LINEST(OFFSET(AF844,1-$Q$5,0,$Q$5,1),OFFSET(AG844,1-$Q$5,0,$Q$5,9),TRUE,TRUE),1,6),"")</f>
        <v/>
      </c>
      <c r="BD844" s="9">
        <f>IF(AND((ROW()-7)&gt;=$Q$5,(ROW()-6)&lt;=$Q$3),INDEX(LINEST(OFFSET(AF844,1-$Q$5,0,$Q$5,1),OFFSET(AG844,1-$Q$5,0,$Q$5,9),TRUE,TRUE),1,5),"")</f>
        <v/>
      </c>
      <c r="BE844" s="9">
        <f>IF(AND((ROW()-7)&gt;=$Q$5,(ROW()-6)&lt;=$Q$3),INDEX(LINEST(OFFSET(AF844,1-$Q$5,0,$Q$5,1),OFFSET(AG844,1-$Q$5,0,$Q$5,9),TRUE,TRUE),1,4),"")</f>
        <v/>
      </c>
      <c r="BF844" s="9">
        <f>IF(AND((ROW()-7)&gt;=$Q$5,(ROW()-6)&lt;=$Q$3),INDEX(LINEST(OFFSET(AF844,1-$Q$5,0,$Q$5,1),OFFSET(AG844,1-$Q$5,0,$Q$5,9),TRUE,TRUE),1,3),"")</f>
        <v/>
      </c>
      <c r="BG844" s="9">
        <f>IF(AND((ROW()-7)&gt;=$Q$5,(ROW()-6)&lt;=$Q$3),INDEX(LINEST(OFFSET(AF844,1-$Q$5,0,$Q$5,1),OFFSET(AG844,1-$Q$5,0,$Q$5,9),TRUE,TRUE),1,2),"")</f>
        <v/>
      </c>
      <c r="BH844" s="9">
        <f>IF(AND((ROW()-7)&gt;=$Q$5,(ROW()-6)&lt;=$Q$3),INDEX(LINEST(OFFSET(AF844,1-$Q$5,0,$Q$5,1),OFFSET(AG844,1-$Q$5,0,$Q$5,9),TRUE,TRUE),1,1),"")</f>
        <v/>
      </c>
      <c r="BI844" s="10">
        <f>IF(AND((ROW()-7)&gt;=$Q$5,(ROW()-6)&lt;=$Q$3),INDEX(LINEST(OFFSET(AF844,1-$Q$5,0,$Q$5,1),OFFSET(AG844,1-$Q$5,0,$Q$5,9),TRUE,TRUE),3,1),"")</f>
        <v/>
      </c>
      <c r="BL844" s="9">
        <f>IF(AND((ROW()-6)&lt;=$Q$3,ISNUMBER(AY843)),AY843/$Q$4+AZ843*AG844+BA843*AH844+BB843*AI844+BC843*AJ844+BD843*AK844+BE843*AL844+BF843*AM844+BG843*AN844+BH843*AO844,"")</f>
        <v/>
      </c>
      <c r="BM844">
        <f>IF(ISNUMBER(BL844),AVERAGE(OFFSET(AF843,1-$Q$5,0,$Q$5,1)),"")</f>
        <v/>
      </c>
      <c r="BN844">
        <f>IF(ISNUMBER(BL844),(AF844-BL844)^2,"")</f>
        <v/>
      </c>
      <c r="BO844">
        <f>IF(ISNUMBER(BL844),AF844^2,"")</f>
        <v/>
      </c>
      <c r="BP844">
        <f>IF(ISNUMBER(BL844),(AF844-BM844)^2,"")</f>
        <v/>
      </c>
    </row>
    <row r="845">
      <c r="O845">
        <f>IF($R845="","",IF($Q$1="Weekly",INT(($R845-2)/7),IF($Q$1="Quarterly",YEAR($R845)*4+ROUNDUP(MONTH($R845)/3),YEAR($R845)*12+MONTH($R845))))</f>
        <v/>
      </c>
      <c r="P845">
        <f>IF($R845="","",IF($R846="",1,IF($O845&lt;&gt;$O846,1,0)))</f>
        <v/>
      </c>
      <c r="Q845">
        <f>IF($P845=1,SUM($P$7:$P845),"")</f>
        <v/>
      </c>
      <c r="R845">
        <f>IF($A845="","",IF(ISNUMBER($A845),$A845,IFERROR(DATEVALUE($A845),NA())))</f>
        <v/>
      </c>
      <c r="S845" s="7">
        <f>IFERROR(INDEX($R$7:$R$60000,MATCH(ROW()-6,$Q$7:$Q$60000,0)),"")</f>
        <v/>
      </c>
      <c r="T845">
        <f>IFERROR(INDEX($B$7:$B$60000,MATCH(ROW()-6,$Q$7:$Q$60000,0))*1,"")</f>
        <v/>
      </c>
      <c r="U845">
        <f>IFERROR(INDEX($C$7:$C$60000,MATCH(ROW()-6,$Q$7:$Q$60000,0))*1,"")</f>
        <v/>
      </c>
      <c r="V845">
        <f>IFERROR(INDEX($D$7:$D$60000,MATCH(ROW()-6,$Q$7:$Q$60000,0))*1,"")</f>
        <v/>
      </c>
      <c r="W845">
        <f>IFERROR(INDEX($E$7:$E$60000,MATCH(ROW()-6,$Q$7:$Q$60000,0))*1,"")</f>
        <v/>
      </c>
      <c r="X845">
        <f>IFERROR(INDEX($F$7:$F$60000,MATCH(ROW()-6,$Q$7:$Q$60000,0))*1,"")</f>
        <v/>
      </c>
      <c r="Y845">
        <f>IFERROR(INDEX($G$7:$G$60000,MATCH(ROW()-6,$Q$7:$Q$60000,0))*1,"")</f>
        <v/>
      </c>
      <c r="Z845">
        <f>IFERROR(INDEX($H$7:$H$60000,MATCH(ROW()-6,$Q$7:$Q$60000,0))*1,"")</f>
        <v/>
      </c>
      <c r="AA845">
        <f>IFERROR(INDEX($I$7:$I$60000,MATCH(ROW()-6,$Q$7:$Q$60000,0))*1,"")</f>
        <v/>
      </c>
      <c r="AB845">
        <f>IFERROR(INDEX($J$7:$J$60000,MATCH(ROW()-6,$Q$7:$Q$60000,0))*1,"")</f>
        <v/>
      </c>
      <c r="AC845">
        <f>IFERROR(INDEX($K$7:$K$60000,MATCH(ROW()-6,$Q$7:$Q$60000,0))*1,"")</f>
        <v/>
      </c>
      <c r="AF845" s="9">
        <f>IF(OR($S845="",$S844=""),"",IF($B$5="diff",($T845-$T844),LN($T845/$T844)))</f>
        <v/>
      </c>
      <c r="AG845" s="9">
        <f>IF(OR($S845="",$S844=""),"",IF($C$5="diff",(U845-U844),LN(U845/U844)))</f>
        <v/>
      </c>
      <c r="AH845" s="9">
        <f>IF(OR($S845="",$S844=""),"",IF($D$5="diff",(V845-V844),LN(V845/V844)))</f>
        <v/>
      </c>
      <c r="AI845" s="9">
        <f>IF(OR($S845="",$S844=""),"",IF($E$5="diff",(W845-W844),LN(W845/W844)))</f>
        <v/>
      </c>
      <c r="AJ845" s="9">
        <f>IF(OR($S845="",$S844=""),"",IF($F$5="diff",(X845-X844),LN(X845/X844)))</f>
        <v/>
      </c>
      <c r="AK845" s="9">
        <f>IF(OR($S845="",$S844=""),"",IF($G$5="diff",(Y845-Y844),LN(Y845/Y844)))</f>
        <v/>
      </c>
      <c r="AL845" s="9">
        <f>IF(OR($S845="",$S844=""),"",IF($H$5="diff",(Z845-Z844),LN(Z845/Z844)))</f>
        <v/>
      </c>
      <c r="AM845" s="9">
        <f>IF(OR($S845="",$S844=""),"",IF($I$5="diff",(AA845-AA844),LN(AA845/AA844)))</f>
        <v/>
      </c>
      <c r="AN845" s="9">
        <f>IF(OR($S845="",$S844=""),"",IF($J$5="diff",(AB845-AB844),LN(AB845/AB844)))</f>
        <v/>
      </c>
      <c r="AO845" s="9">
        <f>IF(OR($S845="",$S844=""),"",IF($K$5="diff",(AC845-AC844),LN(AC845/AC844)))</f>
        <v/>
      </c>
      <c r="AR845" s="9">
        <f>IF($AF845="","",$AU$13+$AU$4*AG845+$AU$5*AH845+$AU$6*AI845+$AU$7*AJ845+$AU$8*AK845+$AU$9*AL845+$AU$10*AM845+$AU$11*AN845+$AU$12*AO845)</f>
        <v/>
      </c>
      <c r="AY845" s="10">
        <f>IF(AND((ROW()-7)&gt;=$Q$5,(ROW()-6)&lt;=$Q$3),INDEX(LINEST(OFFSET(AF845,1-$Q$5,0,$Q$5,1),OFFSET(AG845,1-$Q$5,0,$Q$5,9),TRUE,TRUE),1,10)*$Q$4,"")</f>
        <v/>
      </c>
      <c r="AZ845" s="9">
        <f>IF(AND((ROW()-7)&gt;=$Q$5,(ROW()-6)&lt;=$Q$3),INDEX(LINEST(OFFSET(AF845,1-$Q$5,0,$Q$5,1),OFFSET(AG845,1-$Q$5,0,$Q$5,9),TRUE,TRUE),1,9),"")</f>
        <v/>
      </c>
      <c r="BA845" s="9">
        <f>IF(AND((ROW()-7)&gt;=$Q$5,(ROW()-6)&lt;=$Q$3),INDEX(LINEST(OFFSET(AF845,1-$Q$5,0,$Q$5,1),OFFSET(AG845,1-$Q$5,0,$Q$5,9),TRUE,TRUE),1,8),"")</f>
        <v/>
      </c>
      <c r="BB845" s="9">
        <f>IF(AND((ROW()-7)&gt;=$Q$5,(ROW()-6)&lt;=$Q$3),INDEX(LINEST(OFFSET(AF845,1-$Q$5,0,$Q$5,1),OFFSET(AG845,1-$Q$5,0,$Q$5,9),TRUE,TRUE),1,7),"")</f>
        <v/>
      </c>
      <c r="BC845" s="9">
        <f>IF(AND((ROW()-7)&gt;=$Q$5,(ROW()-6)&lt;=$Q$3),INDEX(LINEST(OFFSET(AF845,1-$Q$5,0,$Q$5,1),OFFSET(AG845,1-$Q$5,0,$Q$5,9),TRUE,TRUE),1,6),"")</f>
        <v/>
      </c>
      <c r="BD845" s="9">
        <f>IF(AND((ROW()-7)&gt;=$Q$5,(ROW()-6)&lt;=$Q$3),INDEX(LINEST(OFFSET(AF845,1-$Q$5,0,$Q$5,1),OFFSET(AG845,1-$Q$5,0,$Q$5,9),TRUE,TRUE),1,5),"")</f>
        <v/>
      </c>
      <c r="BE845" s="9">
        <f>IF(AND((ROW()-7)&gt;=$Q$5,(ROW()-6)&lt;=$Q$3),INDEX(LINEST(OFFSET(AF845,1-$Q$5,0,$Q$5,1),OFFSET(AG845,1-$Q$5,0,$Q$5,9),TRUE,TRUE),1,4),"")</f>
        <v/>
      </c>
      <c r="BF845" s="9">
        <f>IF(AND((ROW()-7)&gt;=$Q$5,(ROW()-6)&lt;=$Q$3),INDEX(LINEST(OFFSET(AF845,1-$Q$5,0,$Q$5,1),OFFSET(AG845,1-$Q$5,0,$Q$5,9),TRUE,TRUE),1,3),"")</f>
        <v/>
      </c>
      <c r="BG845" s="9">
        <f>IF(AND((ROW()-7)&gt;=$Q$5,(ROW()-6)&lt;=$Q$3),INDEX(LINEST(OFFSET(AF845,1-$Q$5,0,$Q$5,1),OFFSET(AG845,1-$Q$5,0,$Q$5,9),TRUE,TRUE),1,2),"")</f>
        <v/>
      </c>
      <c r="BH845" s="9">
        <f>IF(AND((ROW()-7)&gt;=$Q$5,(ROW()-6)&lt;=$Q$3),INDEX(LINEST(OFFSET(AF845,1-$Q$5,0,$Q$5,1),OFFSET(AG845,1-$Q$5,0,$Q$5,9),TRUE,TRUE),1,1),"")</f>
        <v/>
      </c>
      <c r="BI845" s="10">
        <f>IF(AND((ROW()-7)&gt;=$Q$5,(ROW()-6)&lt;=$Q$3),INDEX(LINEST(OFFSET(AF845,1-$Q$5,0,$Q$5,1),OFFSET(AG845,1-$Q$5,0,$Q$5,9),TRUE,TRUE),3,1),"")</f>
        <v/>
      </c>
      <c r="BL845" s="9">
        <f>IF(AND((ROW()-6)&lt;=$Q$3,ISNUMBER(AY844)),AY844/$Q$4+AZ844*AG845+BA844*AH845+BB844*AI845+BC844*AJ845+BD844*AK845+BE844*AL845+BF844*AM845+BG844*AN845+BH844*AO845,"")</f>
        <v/>
      </c>
      <c r="BM845">
        <f>IF(ISNUMBER(BL845),AVERAGE(OFFSET(AF844,1-$Q$5,0,$Q$5,1)),"")</f>
        <v/>
      </c>
      <c r="BN845">
        <f>IF(ISNUMBER(BL845),(AF845-BL845)^2,"")</f>
        <v/>
      </c>
      <c r="BO845">
        <f>IF(ISNUMBER(BL845),AF845^2,"")</f>
        <v/>
      </c>
      <c r="BP845">
        <f>IF(ISNUMBER(BL845),(AF845-BM845)^2,"")</f>
        <v/>
      </c>
    </row>
    <row r="846">
      <c r="O846">
        <f>IF($R846="","",IF($Q$1="Weekly",INT(($R846-2)/7),IF($Q$1="Quarterly",YEAR($R846)*4+ROUNDUP(MONTH($R846)/3),YEAR($R846)*12+MONTH($R846))))</f>
        <v/>
      </c>
      <c r="P846">
        <f>IF($R846="","",IF($R847="",1,IF($O846&lt;&gt;$O847,1,0)))</f>
        <v/>
      </c>
      <c r="Q846">
        <f>IF($P846=1,SUM($P$7:$P846),"")</f>
        <v/>
      </c>
      <c r="R846">
        <f>IF($A846="","",IF(ISNUMBER($A846),$A846,IFERROR(DATEVALUE($A846),NA())))</f>
        <v/>
      </c>
      <c r="S846" s="7">
        <f>IFERROR(INDEX($R$7:$R$60000,MATCH(ROW()-6,$Q$7:$Q$60000,0)),"")</f>
        <v/>
      </c>
      <c r="T846">
        <f>IFERROR(INDEX($B$7:$B$60000,MATCH(ROW()-6,$Q$7:$Q$60000,0))*1,"")</f>
        <v/>
      </c>
      <c r="U846">
        <f>IFERROR(INDEX($C$7:$C$60000,MATCH(ROW()-6,$Q$7:$Q$60000,0))*1,"")</f>
        <v/>
      </c>
      <c r="V846">
        <f>IFERROR(INDEX($D$7:$D$60000,MATCH(ROW()-6,$Q$7:$Q$60000,0))*1,"")</f>
        <v/>
      </c>
      <c r="W846">
        <f>IFERROR(INDEX($E$7:$E$60000,MATCH(ROW()-6,$Q$7:$Q$60000,0))*1,"")</f>
        <v/>
      </c>
      <c r="X846">
        <f>IFERROR(INDEX($F$7:$F$60000,MATCH(ROW()-6,$Q$7:$Q$60000,0))*1,"")</f>
        <v/>
      </c>
      <c r="Y846">
        <f>IFERROR(INDEX($G$7:$G$60000,MATCH(ROW()-6,$Q$7:$Q$60000,0))*1,"")</f>
        <v/>
      </c>
      <c r="Z846">
        <f>IFERROR(INDEX($H$7:$H$60000,MATCH(ROW()-6,$Q$7:$Q$60000,0))*1,"")</f>
        <v/>
      </c>
      <c r="AA846">
        <f>IFERROR(INDEX($I$7:$I$60000,MATCH(ROW()-6,$Q$7:$Q$60000,0))*1,"")</f>
        <v/>
      </c>
      <c r="AB846">
        <f>IFERROR(INDEX($J$7:$J$60000,MATCH(ROW()-6,$Q$7:$Q$60000,0))*1,"")</f>
        <v/>
      </c>
      <c r="AC846">
        <f>IFERROR(INDEX($K$7:$K$60000,MATCH(ROW()-6,$Q$7:$Q$60000,0))*1,"")</f>
        <v/>
      </c>
      <c r="AF846" s="9">
        <f>IF(OR($S846="",$S845=""),"",IF($B$5="diff",($T846-$T845),LN($T846/$T845)))</f>
        <v/>
      </c>
      <c r="AG846" s="9">
        <f>IF(OR($S846="",$S845=""),"",IF($C$5="diff",(U846-U845),LN(U846/U845)))</f>
        <v/>
      </c>
      <c r="AH846" s="9">
        <f>IF(OR($S846="",$S845=""),"",IF($D$5="diff",(V846-V845),LN(V846/V845)))</f>
        <v/>
      </c>
      <c r="AI846" s="9">
        <f>IF(OR($S846="",$S845=""),"",IF($E$5="diff",(W846-W845),LN(W846/W845)))</f>
        <v/>
      </c>
      <c r="AJ846" s="9">
        <f>IF(OR($S846="",$S845=""),"",IF($F$5="diff",(X846-X845),LN(X846/X845)))</f>
        <v/>
      </c>
      <c r="AK846" s="9">
        <f>IF(OR($S846="",$S845=""),"",IF($G$5="diff",(Y846-Y845),LN(Y846/Y845)))</f>
        <v/>
      </c>
      <c r="AL846" s="9">
        <f>IF(OR($S846="",$S845=""),"",IF($H$5="diff",(Z846-Z845),LN(Z846/Z845)))</f>
        <v/>
      </c>
      <c r="AM846" s="9">
        <f>IF(OR($S846="",$S845=""),"",IF($I$5="diff",(AA846-AA845),LN(AA846/AA845)))</f>
        <v/>
      </c>
      <c r="AN846" s="9">
        <f>IF(OR($S846="",$S845=""),"",IF($J$5="diff",(AB846-AB845),LN(AB846/AB845)))</f>
        <v/>
      </c>
      <c r="AO846" s="9">
        <f>IF(OR($S846="",$S845=""),"",IF($K$5="diff",(AC846-AC845),LN(AC846/AC845)))</f>
        <v/>
      </c>
      <c r="AR846" s="9">
        <f>IF($AF846="","",$AU$13+$AU$4*AG846+$AU$5*AH846+$AU$6*AI846+$AU$7*AJ846+$AU$8*AK846+$AU$9*AL846+$AU$10*AM846+$AU$11*AN846+$AU$12*AO846)</f>
        <v/>
      </c>
      <c r="AY846" s="10">
        <f>IF(AND((ROW()-7)&gt;=$Q$5,(ROW()-6)&lt;=$Q$3),INDEX(LINEST(OFFSET(AF846,1-$Q$5,0,$Q$5,1),OFFSET(AG846,1-$Q$5,0,$Q$5,9),TRUE,TRUE),1,10)*$Q$4,"")</f>
        <v/>
      </c>
      <c r="AZ846" s="9">
        <f>IF(AND((ROW()-7)&gt;=$Q$5,(ROW()-6)&lt;=$Q$3),INDEX(LINEST(OFFSET(AF846,1-$Q$5,0,$Q$5,1),OFFSET(AG846,1-$Q$5,0,$Q$5,9),TRUE,TRUE),1,9),"")</f>
        <v/>
      </c>
      <c r="BA846" s="9">
        <f>IF(AND((ROW()-7)&gt;=$Q$5,(ROW()-6)&lt;=$Q$3),INDEX(LINEST(OFFSET(AF846,1-$Q$5,0,$Q$5,1),OFFSET(AG846,1-$Q$5,0,$Q$5,9),TRUE,TRUE),1,8),"")</f>
        <v/>
      </c>
      <c r="BB846" s="9">
        <f>IF(AND((ROW()-7)&gt;=$Q$5,(ROW()-6)&lt;=$Q$3),INDEX(LINEST(OFFSET(AF846,1-$Q$5,0,$Q$5,1),OFFSET(AG846,1-$Q$5,0,$Q$5,9),TRUE,TRUE),1,7),"")</f>
        <v/>
      </c>
      <c r="BC846" s="9">
        <f>IF(AND((ROW()-7)&gt;=$Q$5,(ROW()-6)&lt;=$Q$3),INDEX(LINEST(OFFSET(AF846,1-$Q$5,0,$Q$5,1),OFFSET(AG846,1-$Q$5,0,$Q$5,9),TRUE,TRUE),1,6),"")</f>
        <v/>
      </c>
      <c r="BD846" s="9">
        <f>IF(AND((ROW()-7)&gt;=$Q$5,(ROW()-6)&lt;=$Q$3),INDEX(LINEST(OFFSET(AF846,1-$Q$5,0,$Q$5,1),OFFSET(AG846,1-$Q$5,0,$Q$5,9),TRUE,TRUE),1,5),"")</f>
        <v/>
      </c>
      <c r="BE846" s="9">
        <f>IF(AND((ROW()-7)&gt;=$Q$5,(ROW()-6)&lt;=$Q$3),INDEX(LINEST(OFFSET(AF846,1-$Q$5,0,$Q$5,1),OFFSET(AG846,1-$Q$5,0,$Q$5,9),TRUE,TRUE),1,4),"")</f>
        <v/>
      </c>
      <c r="BF846" s="9">
        <f>IF(AND((ROW()-7)&gt;=$Q$5,(ROW()-6)&lt;=$Q$3),INDEX(LINEST(OFFSET(AF846,1-$Q$5,0,$Q$5,1),OFFSET(AG846,1-$Q$5,0,$Q$5,9),TRUE,TRUE),1,3),"")</f>
        <v/>
      </c>
      <c r="BG846" s="9">
        <f>IF(AND((ROW()-7)&gt;=$Q$5,(ROW()-6)&lt;=$Q$3),INDEX(LINEST(OFFSET(AF846,1-$Q$5,0,$Q$5,1),OFFSET(AG846,1-$Q$5,0,$Q$5,9),TRUE,TRUE),1,2),"")</f>
        <v/>
      </c>
      <c r="BH846" s="9">
        <f>IF(AND((ROW()-7)&gt;=$Q$5,(ROW()-6)&lt;=$Q$3),INDEX(LINEST(OFFSET(AF846,1-$Q$5,0,$Q$5,1),OFFSET(AG846,1-$Q$5,0,$Q$5,9),TRUE,TRUE),1,1),"")</f>
        <v/>
      </c>
      <c r="BI846" s="10">
        <f>IF(AND((ROW()-7)&gt;=$Q$5,(ROW()-6)&lt;=$Q$3),INDEX(LINEST(OFFSET(AF846,1-$Q$5,0,$Q$5,1),OFFSET(AG846,1-$Q$5,0,$Q$5,9),TRUE,TRUE),3,1),"")</f>
        <v/>
      </c>
      <c r="BL846" s="9">
        <f>IF(AND((ROW()-6)&lt;=$Q$3,ISNUMBER(AY845)),AY845/$Q$4+AZ845*AG846+BA845*AH846+BB845*AI846+BC845*AJ846+BD845*AK846+BE845*AL846+BF845*AM846+BG845*AN846+BH845*AO846,"")</f>
        <v/>
      </c>
      <c r="BM846">
        <f>IF(ISNUMBER(BL846),AVERAGE(OFFSET(AF845,1-$Q$5,0,$Q$5,1)),"")</f>
        <v/>
      </c>
      <c r="BN846">
        <f>IF(ISNUMBER(BL846),(AF846-BL846)^2,"")</f>
        <v/>
      </c>
      <c r="BO846">
        <f>IF(ISNUMBER(BL846),AF846^2,"")</f>
        <v/>
      </c>
      <c r="BP846">
        <f>IF(ISNUMBER(BL846),(AF846-BM846)^2,"")</f>
        <v/>
      </c>
    </row>
    <row r="847">
      <c r="O847">
        <f>IF($R847="","",IF($Q$1="Weekly",INT(($R847-2)/7),IF($Q$1="Quarterly",YEAR($R847)*4+ROUNDUP(MONTH($R847)/3),YEAR($R847)*12+MONTH($R847))))</f>
        <v/>
      </c>
      <c r="P847">
        <f>IF($R847="","",IF($R848="",1,IF($O847&lt;&gt;$O848,1,0)))</f>
        <v/>
      </c>
      <c r="Q847">
        <f>IF($P847=1,SUM($P$7:$P847),"")</f>
        <v/>
      </c>
      <c r="R847">
        <f>IF($A847="","",IF(ISNUMBER($A847),$A847,IFERROR(DATEVALUE($A847),NA())))</f>
        <v/>
      </c>
      <c r="S847" s="7">
        <f>IFERROR(INDEX($R$7:$R$60000,MATCH(ROW()-6,$Q$7:$Q$60000,0)),"")</f>
        <v/>
      </c>
      <c r="T847">
        <f>IFERROR(INDEX($B$7:$B$60000,MATCH(ROW()-6,$Q$7:$Q$60000,0))*1,"")</f>
        <v/>
      </c>
      <c r="U847">
        <f>IFERROR(INDEX($C$7:$C$60000,MATCH(ROW()-6,$Q$7:$Q$60000,0))*1,"")</f>
        <v/>
      </c>
      <c r="V847">
        <f>IFERROR(INDEX($D$7:$D$60000,MATCH(ROW()-6,$Q$7:$Q$60000,0))*1,"")</f>
        <v/>
      </c>
      <c r="W847">
        <f>IFERROR(INDEX($E$7:$E$60000,MATCH(ROW()-6,$Q$7:$Q$60000,0))*1,"")</f>
        <v/>
      </c>
      <c r="X847">
        <f>IFERROR(INDEX($F$7:$F$60000,MATCH(ROW()-6,$Q$7:$Q$60000,0))*1,"")</f>
        <v/>
      </c>
      <c r="Y847">
        <f>IFERROR(INDEX($G$7:$G$60000,MATCH(ROW()-6,$Q$7:$Q$60000,0))*1,"")</f>
        <v/>
      </c>
      <c r="Z847">
        <f>IFERROR(INDEX($H$7:$H$60000,MATCH(ROW()-6,$Q$7:$Q$60000,0))*1,"")</f>
        <v/>
      </c>
      <c r="AA847">
        <f>IFERROR(INDEX($I$7:$I$60000,MATCH(ROW()-6,$Q$7:$Q$60000,0))*1,"")</f>
        <v/>
      </c>
      <c r="AB847">
        <f>IFERROR(INDEX($J$7:$J$60000,MATCH(ROW()-6,$Q$7:$Q$60000,0))*1,"")</f>
        <v/>
      </c>
      <c r="AC847">
        <f>IFERROR(INDEX($K$7:$K$60000,MATCH(ROW()-6,$Q$7:$Q$60000,0))*1,"")</f>
        <v/>
      </c>
      <c r="AF847" s="9">
        <f>IF(OR($S847="",$S846=""),"",IF($B$5="diff",($T847-$T846),LN($T847/$T846)))</f>
        <v/>
      </c>
      <c r="AG847" s="9">
        <f>IF(OR($S847="",$S846=""),"",IF($C$5="diff",(U847-U846),LN(U847/U846)))</f>
        <v/>
      </c>
      <c r="AH847" s="9">
        <f>IF(OR($S847="",$S846=""),"",IF($D$5="diff",(V847-V846),LN(V847/V846)))</f>
        <v/>
      </c>
      <c r="AI847" s="9">
        <f>IF(OR($S847="",$S846=""),"",IF($E$5="diff",(W847-W846),LN(W847/W846)))</f>
        <v/>
      </c>
      <c r="AJ847" s="9">
        <f>IF(OR($S847="",$S846=""),"",IF($F$5="diff",(X847-X846),LN(X847/X846)))</f>
        <v/>
      </c>
      <c r="AK847" s="9">
        <f>IF(OR($S847="",$S846=""),"",IF($G$5="diff",(Y847-Y846),LN(Y847/Y846)))</f>
        <v/>
      </c>
      <c r="AL847" s="9">
        <f>IF(OR($S847="",$S846=""),"",IF($H$5="diff",(Z847-Z846),LN(Z847/Z846)))</f>
        <v/>
      </c>
      <c r="AM847" s="9">
        <f>IF(OR($S847="",$S846=""),"",IF($I$5="diff",(AA847-AA846),LN(AA847/AA846)))</f>
        <v/>
      </c>
      <c r="AN847" s="9">
        <f>IF(OR($S847="",$S846=""),"",IF($J$5="diff",(AB847-AB846),LN(AB847/AB846)))</f>
        <v/>
      </c>
      <c r="AO847" s="9">
        <f>IF(OR($S847="",$S846=""),"",IF($K$5="diff",(AC847-AC846),LN(AC847/AC846)))</f>
        <v/>
      </c>
      <c r="AR847" s="9">
        <f>IF($AF847="","",$AU$13+$AU$4*AG847+$AU$5*AH847+$AU$6*AI847+$AU$7*AJ847+$AU$8*AK847+$AU$9*AL847+$AU$10*AM847+$AU$11*AN847+$AU$12*AO847)</f>
        <v/>
      </c>
      <c r="AY847" s="10">
        <f>IF(AND((ROW()-7)&gt;=$Q$5,(ROW()-6)&lt;=$Q$3),INDEX(LINEST(OFFSET(AF847,1-$Q$5,0,$Q$5,1),OFFSET(AG847,1-$Q$5,0,$Q$5,9),TRUE,TRUE),1,10)*$Q$4,"")</f>
        <v/>
      </c>
      <c r="AZ847" s="9">
        <f>IF(AND((ROW()-7)&gt;=$Q$5,(ROW()-6)&lt;=$Q$3),INDEX(LINEST(OFFSET(AF847,1-$Q$5,0,$Q$5,1),OFFSET(AG847,1-$Q$5,0,$Q$5,9),TRUE,TRUE),1,9),"")</f>
        <v/>
      </c>
      <c r="BA847" s="9">
        <f>IF(AND((ROW()-7)&gt;=$Q$5,(ROW()-6)&lt;=$Q$3),INDEX(LINEST(OFFSET(AF847,1-$Q$5,0,$Q$5,1),OFFSET(AG847,1-$Q$5,0,$Q$5,9),TRUE,TRUE),1,8),"")</f>
        <v/>
      </c>
      <c r="BB847" s="9">
        <f>IF(AND((ROW()-7)&gt;=$Q$5,(ROW()-6)&lt;=$Q$3),INDEX(LINEST(OFFSET(AF847,1-$Q$5,0,$Q$5,1),OFFSET(AG847,1-$Q$5,0,$Q$5,9),TRUE,TRUE),1,7),"")</f>
        <v/>
      </c>
      <c r="BC847" s="9">
        <f>IF(AND((ROW()-7)&gt;=$Q$5,(ROW()-6)&lt;=$Q$3),INDEX(LINEST(OFFSET(AF847,1-$Q$5,0,$Q$5,1),OFFSET(AG847,1-$Q$5,0,$Q$5,9),TRUE,TRUE),1,6),"")</f>
        <v/>
      </c>
      <c r="BD847" s="9">
        <f>IF(AND((ROW()-7)&gt;=$Q$5,(ROW()-6)&lt;=$Q$3),INDEX(LINEST(OFFSET(AF847,1-$Q$5,0,$Q$5,1),OFFSET(AG847,1-$Q$5,0,$Q$5,9),TRUE,TRUE),1,5),"")</f>
        <v/>
      </c>
      <c r="BE847" s="9">
        <f>IF(AND((ROW()-7)&gt;=$Q$5,(ROW()-6)&lt;=$Q$3),INDEX(LINEST(OFFSET(AF847,1-$Q$5,0,$Q$5,1),OFFSET(AG847,1-$Q$5,0,$Q$5,9),TRUE,TRUE),1,4),"")</f>
        <v/>
      </c>
      <c r="BF847" s="9">
        <f>IF(AND((ROW()-7)&gt;=$Q$5,(ROW()-6)&lt;=$Q$3),INDEX(LINEST(OFFSET(AF847,1-$Q$5,0,$Q$5,1),OFFSET(AG847,1-$Q$5,0,$Q$5,9),TRUE,TRUE),1,3),"")</f>
        <v/>
      </c>
      <c r="BG847" s="9">
        <f>IF(AND((ROW()-7)&gt;=$Q$5,(ROW()-6)&lt;=$Q$3),INDEX(LINEST(OFFSET(AF847,1-$Q$5,0,$Q$5,1),OFFSET(AG847,1-$Q$5,0,$Q$5,9),TRUE,TRUE),1,2),"")</f>
        <v/>
      </c>
      <c r="BH847" s="9">
        <f>IF(AND((ROW()-7)&gt;=$Q$5,(ROW()-6)&lt;=$Q$3),INDEX(LINEST(OFFSET(AF847,1-$Q$5,0,$Q$5,1),OFFSET(AG847,1-$Q$5,0,$Q$5,9),TRUE,TRUE),1,1),"")</f>
        <v/>
      </c>
      <c r="BI847" s="10">
        <f>IF(AND((ROW()-7)&gt;=$Q$5,(ROW()-6)&lt;=$Q$3),INDEX(LINEST(OFFSET(AF847,1-$Q$5,0,$Q$5,1),OFFSET(AG847,1-$Q$5,0,$Q$5,9),TRUE,TRUE),3,1),"")</f>
        <v/>
      </c>
      <c r="BL847" s="9">
        <f>IF(AND((ROW()-6)&lt;=$Q$3,ISNUMBER(AY846)),AY846/$Q$4+AZ846*AG847+BA846*AH847+BB846*AI847+BC846*AJ847+BD846*AK847+BE846*AL847+BF846*AM847+BG846*AN847+BH846*AO847,"")</f>
        <v/>
      </c>
      <c r="BM847">
        <f>IF(ISNUMBER(BL847),AVERAGE(OFFSET(AF846,1-$Q$5,0,$Q$5,1)),"")</f>
        <v/>
      </c>
      <c r="BN847">
        <f>IF(ISNUMBER(BL847),(AF847-BL847)^2,"")</f>
        <v/>
      </c>
      <c r="BO847">
        <f>IF(ISNUMBER(BL847),AF847^2,"")</f>
        <v/>
      </c>
      <c r="BP847">
        <f>IF(ISNUMBER(BL847),(AF847-BM847)^2,"")</f>
        <v/>
      </c>
    </row>
    <row r="848">
      <c r="O848">
        <f>IF($R848="","",IF($Q$1="Weekly",INT(($R848-2)/7),IF($Q$1="Quarterly",YEAR($R848)*4+ROUNDUP(MONTH($R848)/3),YEAR($R848)*12+MONTH($R848))))</f>
        <v/>
      </c>
      <c r="P848">
        <f>IF($R848="","",IF($R849="",1,IF($O848&lt;&gt;$O849,1,0)))</f>
        <v/>
      </c>
      <c r="Q848">
        <f>IF($P848=1,SUM($P$7:$P848),"")</f>
        <v/>
      </c>
      <c r="R848">
        <f>IF($A848="","",IF(ISNUMBER($A848),$A848,IFERROR(DATEVALUE($A848),NA())))</f>
        <v/>
      </c>
      <c r="S848" s="7">
        <f>IFERROR(INDEX($R$7:$R$60000,MATCH(ROW()-6,$Q$7:$Q$60000,0)),"")</f>
        <v/>
      </c>
      <c r="T848">
        <f>IFERROR(INDEX($B$7:$B$60000,MATCH(ROW()-6,$Q$7:$Q$60000,0))*1,"")</f>
        <v/>
      </c>
      <c r="U848">
        <f>IFERROR(INDEX($C$7:$C$60000,MATCH(ROW()-6,$Q$7:$Q$60000,0))*1,"")</f>
        <v/>
      </c>
      <c r="V848">
        <f>IFERROR(INDEX($D$7:$D$60000,MATCH(ROW()-6,$Q$7:$Q$60000,0))*1,"")</f>
        <v/>
      </c>
      <c r="W848">
        <f>IFERROR(INDEX($E$7:$E$60000,MATCH(ROW()-6,$Q$7:$Q$60000,0))*1,"")</f>
        <v/>
      </c>
      <c r="X848">
        <f>IFERROR(INDEX($F$7:$F$60000,MATCH(ROW()-6,$Q$7:$Q$60000,0))*1,"")</f>
        <v/>
      </c>
      <c r="Y848">
        <f>IFERROR(INDEX($G$7:$G$60000,MATCH(ROW()-6,$Q$7:$Q$60000,0))*1,"")</f>
        <v/>
      </c>
      <c r="Z848">
        <f>IFERROR(INDEX($H$7:$H$60000,MATCH(ROW()-6,$Q$7:$Q$60000,0))*1,"")</f>
        <v/>
      </c>
      <c r="AA848">
        <f>IFERROR(INDEX($I$7:$I$60000,MATCH(ROW()-6,$Q$7:$Q$60000,0))*1,"")</f>
        <v/>
      </c>
      <c r="AB848">
        <f>IFERROR(INDEX($J$7:$J$60000,MATCH(ROW()-6,$Q$7:$Q$60000,0))*1,"")</f>
        <v/>
      </c>
      <c r="AC848">
        <f>IFERROR(INDEX($K$7:$K$60000,MATCH(ROW()-6,$Q$7:$Q$60000,0))*1,"")</f>
        <v/>
      </c>
      <c r="AF848" s="9">
        <f>IF(OR($S848="",$S847=""),"",IF($B$5="diff",($T848-$T847),LN($T848/$T847)))</f>
        <v/>
      </c>
      <c r="AG848" s="9">
        <f>IF(OR($S848="",$S847=""),"",IF($C$5="diff",(U848-U847),LN(U848/U847)))</f>
        <v/>
      </c>
      <c r="AH848" s="9">
        <f>IF(OR($S848="",$S847=""),"",IF($D$5="diff",(V848-V847),LN(V848/V847)))</f>
        <v/>
      </c>
      <c r="AI848" s="9">
        <f>IF(OR($S848="",$S847=""),"",IF($E$5="diff",(W848-W847),LN(W848/W847)))</f>
        <v/>
      </c>
      <c r="AJ848" s="9">
        <f>IF(OR($S848="",$S847=""),"",IF($F$5="diff",(X848-X847),LN(X848/X847)))</f>
        <v/>
      </c>
      <c r="AK848" s="9">
        <f>IF(OR($S848="",$S847=""),"",IF($G$5="diff",(Y848-Y847),LN(Y848/Y847)))</f>
        <v/>
      </c>
      <c r="AL848" s="9">
        <f>IF(OR($S848="",$S847=""),"",IF($H$5="diff",(Z848-Z847),LN(Z848/Z847)))</f>
        <v/>
      </c>
      <c r="AM848" s="9">
        <f>IF(OR($S848="",$S847=""),"",IF($I$5="diff",(AA848-AA847),LN(AA848/AA847)))</f>
        <v/>
      </c>
      <c r="AN848" s="9">
        <f>IF(OR($S848="",$S847=""),"",IF($J$5="diff",(AB848-AB847),LN(AB848/AB847)))</f>
        <v/>
      </c>
      <c r="AO848" s="9">
        <f>IF(OR($S848="",$S847=""),"",IF($K$5="diff",(AC848-AC847),LN(AC848/AC847)))</f>
        <v/>
      </c>
      <c r="AR848" s="9">
        <f>IF($AF848="","",$AU$13+$AU$4*AG848+$AU$5*AH848+$AU$6*AI848+$AU$7*AJ848+$AU$8*AK848+$AU$9*AL848+$AU$10*AM848+$AU$11*AN848+$AU$12*AO848)</f>
        <v/>
      </c>
      <c r="AY848" s="10">
        <f>IF(AND((ROW()-7)&gt;=$Q$5,(ROW()-6)&lt;=$Q$3),INDEX(LINEST(OFFSET(AF848,1-$Q$5,0,$Q$5,1),OFFSET(AG848,1-$Q$5,0,$Q$5,9),TRUE,TRUE),1,10)*$Q$4,"")</f>
        <v/>
      </c>
      <c r="AZ848" s="9">
        <f>IF(AND((ROW()-7)&gt;=$Q$5,(ROW()-6)&lt;=$Q$3),INDEX(LINEST(OFFSET(AF848,1-$Q$5,0,$Q$5,1),OFFSET(AG848,1-$Q$5,0,$Q$5,9),TRUE,TRUE),1,9),"")</f>
        <v/>
      </c>
      <c r="BA848" s="9">
        <f>IF(AND((ROW()-7)&gt;=$Q$5,(ROW()-6)&lt;=$Q$3),INDEX(LINEST(OFFSET(AF848,1-$Q$5,0,$Q$5,1),OFFSET(AG848,1-$Q$5,0,$Q$5,9),TRUE,TRUE),1,8),"")</f>
        <v/>
      </c>
      <c r="BB848" s="9">
        <f>IF(AND((ROW()-7)&gt;=$Q$5,(ROW()-6)&lt;=$Q$3),INDEX(LINEST(OFFSET(AF848,1-$Q$5,0,$Q$5,1),OFFSET(AG848,1-$Q$5,0,$Q$5,9),TRUE,TRUE),1,7),"")</f>
        <v/>
      </c>
      <c r="BC848" s="9">
        <f>IF(AND((ROW()-7)&gt;=$Q$5,(ROW()-6)&lt;=$Q$3),INDEX(LINEST(OFFSET(AF848,1-$Q$5,0,$Q$5,1),OFFSET(AG848,1-$Q$5,0,$Q$5,9),TRUE,TRUE),1,6),"")</f>
        <v/>
      </c>
      <c r="BD848" s="9">
        <f>IF(AND((ROW()-7)&gt;=$Q$5,(ROW()-6)&lt;=$Q$3),INDEX(LINEST(OFFSET(AF848,1-$Q$5,0,$Q$5,1),OFFSET(AG848,1-$Q$5,0,$Q$5,9),TRUE,TRUE),1,5),"")</f>
        <v/>
      </c>
      <c r="BE848" s="9">
        <f>IF(AND((ROW()-7)&gt;=$Q$5,(ROW()-6)&lt;=$Q$3),INDEX(LINEST(OFFSET(AF848,1-$Q$5,0,$Q$5,1),OFFSET(AG848,1-$Q$5,0,$Q$5,9),TRUE,TRUE),1,4),"")</f>
        <v/>
      </c>
      <c r="BF848" s="9">
        <f>IF(AND((ROW()-7)&gt;=$Q$5,(ROW()-6)&lt;=$Q$3),INDEX(LINEST(OFFSET(AF848,1-$Q$5,0,$Q$5,1),OFFSET(AG848,1-$Q$5,0,$Q$5,9),TRUE,TRUE),1,3),"")</f>
        <v/>
      </c>
      <c r="BG848" s="9">
        <f>IF(AND((ROW()-7)&gt;=$Q$5,(ROW()-6)&lt;=$Q$3),INDEX(LINEST(OFFSET(AF848,1-$Q$5,0,$Q$5,1),OFFSET(AG848,1-$Q$5,0,$Q$5,9),TRUE,TRUE),1,2),"")</f>
        <v/>
      </c>
      <c r="BH848" s="9">
        <f>IF(AND((ROW()-7)&gt;=$Q$5,(ROW()-6)&lt;=$Q$3),INDEX(LINEST(OFFSET(AF848,1-$Q$5,0,$Q$5,1),OFFSET(AG848,1-$Q$5,0,$Q$5,9),TRUE,TRUE),1,1),"")</f>
        <v/>
      </c>
      <c r="BI848" s="10">
        <f>IF(AND((ROW()-7)&gt;=$Q$5,(ROW()-6)&lt;=$Q$3),INDEX(LINEST(OFFSET(AF848,1-$Q$5,0,$Q$5,1),OFFSET(AG848,1-$Q$5,0,$Q$5,9),TRUE,TRUE),3,1),"")</f>
        <v/>
      </c>
      <c r="BL848" s="9">
        <f>IF(AND((ROW()-6)&lt;=$Q$3,ISNUMBER(AY847)),AY847/$Q$4+AZ847*AG848+BA847*AH848+BB847*AI848+BC847*AJ848+BD847*AK848+BE847*AL848+BF847*AM848+BG847*AN848+BH847*AO848,"")</f>
        <v/>
      </c>
      <c r="BM848">
        <f>IF(ISNUMBER(BL848),AVERAGE(OFFSET(AF847,1-$Q$5,0,$Q$5,1)),"")</f>
        <v/>
      </c>
      <c r="BN848">
        <f>IF(ISNUMBER(BL848),(AF848-BL848)^2,"")</f>
        <v/>
      </c>
      <c r="BO848">
        <f>IF(ISNUMBER(BL848),AF848^2,"")</f>
        <v/>
      </c>
      <c r="BP848">
        <f>IF(ISNUMBER(BL848),(AF848-BM848)^2,"")</f>
        <v/>
      </c>
    </row>
    <row r="849">
      <c r="O849">
        <f>IF($R849="","",IF($Q$1="Weekly",INT(($R849-2)/7),IF($Q$1="Quarterly",YEAR($R849)*4+ROUNDUP(MONTH($R849)/3),YEAR($R849)*12+MONTH($R849))))</f>
        <v/>
      </c>
      <c r="P849">
        <f>IF($R849="","",IF($R850="",1,IF($O849&lt;&gt;$O850,1,0)))</f>
        <v/>
      </c>
      <c r="Q849">
        <f>IF($P849=1,SUM($P$7:$P849),"")</f>
        <v/>
      </c>
      <c r="R849">
        <f>IF($A849="","",IF(ISNUMBER($A849),$A849,IFERROR(DATEVALUE($A849),NA())))</f>
        <v/>
      </c>
      <c r="S849" s="7">
        <f>IFERROR(INDEX($R$7:$R$60000,MATCH(ROW()-6,$Q$7:$Q$60000,0)),"")</f>
        <v/>
      </c>
      <c r="T849">
        <f>IFERROR(INDEX($B$7:$B$60000,MATCH(ROW()-6,$Q$7:$Q$60000,0))*1,"")</f>
        <v/>
      </c>
      <c r="U849">
        <f>IFERROR(INDEX($C$7:$C$60000,MATCH(ROW()-6,$Q$7:$Q$60000,0))*1,"")</f>
        <v/>
      </c>
      <c r="V849">
        <f>IFERROR(INDEX($D$7:$D$60000,MATCH(ROW()-6,$Q$7:$Q$60000,0))*1,"")</f>
        <v/>
      </c>
      <c r="W849">
        <f>IFERROR(INDEX($E$7:$E$60000,MATCH(ROW()-6,$Q$7:$Q$60000,0))*1,"")</f>
        <v/>
      </c>
      <c r="X849">
        <f>IFERROR(INDEX($F$7:$F$60000,MATCH(ROW()-6,$Q$7:$Q$60000,0))*1,"")</f>
        <v/>
      </c>
      <c r="Y849">
        <f>IFERROR(INDEX($G$7:$G$60000,MATCH(ROW()-6,$Q$7:$Q$60000,0))*1,"")</f>
        <v/>
      </c>
      <c r="Z849">
        <f>IFERROR(INDEX($H$7:$H$60000,MATCH(ROW()-6,$Q$7:$Q$60000,0))*1,"")</f>
        <v/>
      </c>
      <c r="AA849">
        <f>IFERROR(INDEX($I$7:$I$60000,MATCH(ROW()-6,$Q$7:$Q$60000,0))*1,"")</f>
        <v/>
      </c>
      <c r="AB849">
        <f>IFERROR(INDEX($J$7:$J$60000,MATCH(ROW()-6,$Q$7:$Q$60000,0))*1,"")</f>
        <v/>
      </c>
      <c r="AC849">
        <f>IFERROR(INDEX($K$7:$K$60000,MATCH(ROW()-6,$Q$7:$Q$60000,0))*1,"")</f>
        <v/>
      </c>
      <c r="AF849" s="9">
        <f>IF(OR($S849="",$S848=""),"",IF($B$5="diff",($T849-$T848),LN($T849/$T848)))</f>
        <v/>
      </c>
      <c r="AG849" s="9">
        <f>IF(OR($S849="",$S848=""),"",IF($C$5="diff",(U849-U848),LN(U849/U848)))</f>
        <v/>
      </c>
      <c r="AH849" s="9">
        <f>IF(OR($S849="",$S848=""),"",IF($D$5="diff",(V849-V848),LN(V849/V848)))</f>
        <v/>
      </c>
      <c r="AI849" s="9">
        <f>IF(OR($S849="",$S848=""),"",IF($E$5="diff",(W849-W848),LN(W849/W848)))</f>
        <v/>
      </c>
      <c r="AJ849" s="9">
        <f>IF(OR($S849="",$S848=""),"",IF($F$5="diff",(X849-X848),LN(X849/X848)))</f>
        <v/>
      </c>
      <c r="AK849" s="9">
        <f>IF(OR($S849="",$S848=""),"",IF($G$5="diff",(Y849-Y848),LN(Y849/Y848)))</f>
        <v/>
      </c>
      <c r="AL849" s="9">
        <f>IF(OR($S849="",$S848=""),"",IF($H$5="diff",(Z849-Z848),LN(Z849/Z848)))</f>
        <v/>
      </c>
      <c r="AM849" s="9">
        <f>IF(OR($S849="",$S848=""),"",IF($I$5="diff",(AA849-AA848),LN(AA849/AA848)))</f>
        <v/>
      </c>
      <c r="AN849" s="9">
        <f>IF(OR($S849="",$S848=""),"",IF($J$5="diff",(AB849-AB848),LN(AB849/AB848)))</f>
        <v/>
      </c>
      <c r="AO849" s="9">
        <f>IF(OR($S849="",$S848=""),"",IF($K$5="diff",(AC849-AC848),LN(AC849/AC848)))</f>
        <v/>
      </c>
      <c r="AR849" s="9">
        <f>IF($AF849="","",$AU$13+$AU$4*AG849+$AU$5*AH849+$AU$6*AI849+$AU$7*AJ849+$AU$8*AK849+$AU$9*AL849+$AU$10*AM849+$AU$11*AN849+$AU$12*AO849)</f>
        <v/>
      </c>
      <c r="AY849" s="10">
        <f>IF(AND((ROW()-7)&gt;=$Q$5,(ROW()-6)&lt;=$Q$3),INDEX(LINEST(OFFSET(AF849,1-$Q$5,0,$Q$5,1),OFFSET(AG849,1-$Q$5,0,$Q$5,9),TRUE,TRUE),1,10)*$Q$4,"")</f>
        <v/>
      </c>
      <c r="AZ849" s="9">
        <f>IF(AND((ROW()-7)&gt;=$Q$5,(ROW()-6)&lt;=$Q$3),INDEX(LINEST(OFFSET(AF849,1-$Q$5,0,$Q$5,1),OFFSET(AG849,1-$Q$5,0,$Q$5,9),TRUE,TRUE),1,9),"")</f>
        <v/>
      </c>
      <c r="BA849" s="9">
        <f>IF(AND((ROW()-7)&gt;=$Q$5,(ROW()-6)&lt;=$Q$3),INDEX(LINEST(OFFSET(AF849,1-$Q$5,0,$Q$5,1),OFFSET(AG849,1-$Q$5,0,$Q$5,9),TRUE,TRUE),1,8),"")</f>
        <v/>
      </c>
      <c r="BB849" s="9">
        <f>IF(AND((ROW()-7)&gt;=$Q$5,(ROW()-6)&lt;=$Q$3),INDEX(LINEST(OFFSET(AF849,1-$Q$5,0,$Q$5,1),OFFSET(AG849,1-$Q$5,0,$Q$5,9),TRUE,TRUE),1,7),"")</f>
        <v/>
      </c>
      <c r="BC849" s="9">
        <f>IF(AND((ROW()-7)&gt;=$Q$5,(ROW()-6)&lt;=$Q$3),INDEX(LINEST(OFFSET(AF849,1-$Q$5,0,$Q$5,1),OFFSET(AG849,1-$Q$5,0,$Q$5,9),TRUE,TRUE),1,6),"")</f>
        <v/>
      </c>
      <c r="BD849" s="9">
        <f>IF(AND((ROW()-7)&gt;=$Q$5,(ROW()-6)&lt;=$Q$3),INDEX(LINEST(OFFSET(AF849,1-$Q$5,0,$Q$5,1),OFFSET(AG849,1-$Q$5,0,$Q$5,9),TRUE,TRUE),1,5),"")</f>
        <v/>
      </c>
      <c r="BE849" s="9">
        <f>IF(AND((ROW()-7)&gt;=$Q$5,(ROW()-6)&lt;=$Q$3),INDEX(LINEST(OFFSET(AF849,1-$Q$5,0,$Q$5,1),OFFSET(AG849,1-$Q$5,0,$Q$5,9),TRUE,TRUE),1,4),"")</f>
        <v/>
      </c>
      <c r="BF849" s="9">
        <f>IF(AND((ROW()-7)&gt;=$Q$5,(ROW()-6)&lt;=$Q$3),INDEX(LINEST(OFFSET(AF849,1-$Q$5,0,$Q$5,1),OFFSET(AG849,1-$Q$5,0,$Q$5,9),TRUE,TRUE),1,3),"")</f>
        <v/>
      </c>
      <c r="BG849" s="9">
        <f>IF(AND((ROW()-7)&gt;=$Q$5,(ROW()-6)&lt;=$Q$3),INDEX(LINEST(OFFSET(AF849,1-$Q$5,0,$Q$5,1),OFFSET(AG849,1-$Q$5,0,$Q$5,9),TRUE,TRUE),1,2),"")</f>
        <v/>
      </c>
      <c r="BH849" s="9">
        <f>IF(AND((ROW()-7)&gt;=$Q$5,(ROW()-6)&lt;=$Q$3),INDEX(LINEST(OFFSET(AF849,1-$Q$5,0,$Q$5,1),OFFSET(AG849,1-$Q$5,0,$Q$5,9),TRUE,TRUE),1,1),"")</f>
        <v/>
      </c>
      <c r="BI849" s="10">
        <f>IF(AND((ROW()-7)&gt;=$Q$5,(ROW()-6)&lt;=$Q$3),INDEX(LINEST(OFFSET(AF849,1-$Q$5,0,$Q$5,1),OFFSET(AG849,1-$Q$5,0,$Q$5,9),TRUE,TRUE),3,1),"")</f>
        <v/>
      </c>
      <c r="BL849" s="9">
        <f>IF(AND((ROW()-6)&lt;=$Q$3,ISNUMBER(AY848)),AY848/$Q$4+AZ848*AG849+BA848*AH849+BB848*AI849+BC848*AJ849+BD848*AK849+BE848*AL849+BF848*AM849+BG848*AN849+BH848*AO849,"")</f>
        <v/>
      </c>
      <c r="BM849">
        <f>IF(ISNUMBER(BL849),AVERAGE(OFFSET(AF848,1-$Q$5,0,$Q$5,1)),"")</f>
        <v/>
      </c>
      <c r="BN849">
        <f>IF(ISNUMBER(BL849),(AF849-BL849)^2,"")</f>
        <v/>
      </c>
      <c r="BO849">
        <f>IF(ISNUMBER(BL849),AF849^2,"")</f>
        <v/>
      </c>
      <c r="BP849">
        <f>IF(ISNUMBER(BL849),(AF849-BM849)^2,"")</f>
        <v/>
      </c>
    </row>
    <row r="850">
      <c r="O850">
        <f>IF($R850="","",IF($Q$1="Weekly",INT(($R850-2)/7),IF($Q$1="Quarterly",YEAR($R850)*4+ROUNDUP(MONTH($R850)/3),YEAR($R850)*12+MONTH($R850))))</f>
        <v/>
      </c>
      <c r="P850">
        <f>IF($R850="","",IF($R851="",1,IF($O850&lt;&gt;$O851,1,0)))</f>
        <v/>
      </c>
      <c r="Q850">
        <f>IF($P850=1,SUM($P$7:$P850),"")</f>
        <v/>
      </c>
      <c r="R850">
        <f>IF($A850="","",IF(ISNUMBER($A850),$A850,IFERROR(DATEVALUE($A850),NA())))</f>
        <v/>
      </c>
      <c r="S850" s="7">
        <f>IFERROR(INDEX($R$7:$R$60000,MATCH(ROW()-6,$Q$7:$Q$60000,0)),"")</f>
        <v/>
      </c>
      <c r="T850">
        <f>IFERROR(INDEX($B$7:$B$60000,MATCH(ROW()-6,$Q$7:$Q$60000,0))*1,"")</f>
        <v/>
      </c>
      <c r="U850">
        <f>IFERROR(INDEX($C$7:$C$60000,MATCH(ROW()-6,$Q$7:$Q$60000,0))*1,"")</f>
        <v/>
      </c>
      <c r="V850">
        <f>IFERROR(INDEX($D$7:$D$60000,MATCH(ROW()-6,$Q$7:$Q$60000,0))*1,"")</f>
        <v/>
      </c>
      <c r="W850">
        <f>IFERROR(INDEX($E$7:$E$60000,MATCH(ROW()-6,$Q$7:$Q$60000,0))*1,"")</f>
        <v/>
      </c>
      <c r="X850">
        <f>IFERROR(INDEX($F$7:$F$60000,MATCH(ROW()-6,$Q$7:$Q$60000,0))*1,"")</f>
        <v/>
      </c>
      <c r="Y850">
        <f>IFERROR(INDEX($G$7:$G$60000,MATCH(ROW()-6,$Q$7:$Q$60000,0))*1,"")</f>
        <v/>
      </c>
      <c r="Z850">
        <f>IFERROR(INDEX($H$7:$H$60000,MATCH(ROW()-6,$Q$7:$Q$60000,0))*1,"")</f>
        <v/>
      </c>
      <c r="AA850">
        <f>IFERROR(INDEX($I$7:$I$60000,MATCH(ROW()-6,$Q$7:$Q$60000,0))*1,"")</f>
        <v/>
      </c>
      <c r="AB850">
        <f>IFERROR(INDEX($J$7:$J$60000,MATCH(ROW()-6,$Q$7:$Q$60000,0))*1,"")</f>
        <v/>
      </c>
      <c r="AC850">
        <f>IFERROR(INDEX($K$7:$K$60000,MATCH(ROW()-6,$Q$7:$Q$60000,0))*1,"")</f>
        <v/>
      </c>
      <c r="AF850" s="9">
        <f>IF(OR($S850="",$S849=""),"",IF($B$5="diff",($T850-$T849),LN($T850/$T849)))</f>
        <v/>
      </c>
      <c r="AG850" s="9">
        <f>IF(OR($S850="",$S849=""),"",IF($C$5="diff",(U850-U849),LN(U850/U849)))</f>
        <v/>
      </c>
      <c r="AH850" s="9">
        <f>IF(OR($S850="",$S849=""),"",IF($D$5="diff",(V850-V849),LN(V850/V849)))</f>
        <v/>
      </c>
      <c r="AI850" s="9">
        <f>IF(OR($S850="",$S849=""),"",IF($E$5="diff",(W850-W849),LN(W850/W849)))</f>
        <v/>
      </c>
      <c r="AJ850" s="9">
        <f>IF(OR($S850="",$S849=""),"",IF($F$5="diff",(X850-X849),LN(X850/X849)))</f>
        <v/>
      </c>
      <c r="AK850" s="9">
        <f>IF(OR($S850="",$S849=""),"",IF($G$5="diff",(Y850-Y849),LN(Y850/Y849)))</f>
        <v/>
      </c>
      <c r="AL850" s="9">
        <f>IF(OR($S850="",$S849=""),"",IF($H$5="diff",(Z850-Z849),LN(Z850/Z849)))</f>
        <v/>
      </c>
      <c r="AM850" s="9">
        <f>IF(OR($S850="",$S849=""),"",IF($I$5="diff",(AA850-AA849),LN(AA850/AA849)))</f>
        <v/>
      </c>
      <c r="AN850" s="9">
        <f>IF(OR($S850="",$S849=""),"",IF($J$5="diff",(AB850-AB849),LN(AB850/AB849)))</f>
        <v/>
      </c>
      <c r="AO850" s="9">
        <f>IF(OR($S850="",$S849=""),"",IF($K$5="diff",(AC850-AC849),LN(AC850/AC849)))</f>
        <v/>
      </c>
      <c r="AR850" s="9">
        <f>IF($AF850="","",$AU$13+$AU$4*AG850+$AU$5*AH850+$AU$6*AI850+$AU$7*AJ850+$AU$8*AK850+$AU$9*AL850+$AU$10*AM850+$AU$11*AN850+$AU$12*AO850)</f>
        <v/>
      </c>
      <c r="AY850" s="10">
        <f>IF(AND((ROW()-7)&gt;=$Q$5,(ROW()-6)&lt;=$Q$3),INDEX(LINEST(OFFSET(AF850,1-$Q$5,0,$Q$5,1),OFFSET(AG850,1-$Q$5,0,$Q$5,9),TRUE,TRUE),1,10)*$Q$4,"")</f>
        <v/>
      </c>
      <c r="AZ850" s="9">
        <f>IF(AND((ROW()-7)&gt;=$Q$5,(ROW()-6)&lt;=$Q$3),INDEX(LINEST(OFFSET(AF850,1-$Q$5,0,$Q$5,1),OFFSET(AG850,1-$Q$5,0,$Q$5,9),TRUE,TRUE),1,9),"")</f>
        <v/>
      </c>
      <c r="BA850" s="9">
        <f>IF(AND((ROW()-7)&gt;=$Q$5,(ROW()-6)&lt;=$Q$3),INDEX(LINEST(OFFSET(AF850,1-$Q$5,0,$Q$5,1),OFFSET(AG850,1-$Q$5,0,$Q$5,9),TRUE,TRUE),1,8),"")</f>
        <v/>
      </c>
      <c r="BB850" s="9">
        <f>IF(AND((ROW()-7)&gt;=$Q$5,(ROW()-6)&lt;=$Q$3),INDEX(LINEST(OFFSET(AF850,1-$Q$5,0,$Q$5,1),OFFSET(AG850,1-$Q$5,0,$Q$5,9),TRUE,TRUE),1,7),"")</f>
        <v/>
      </c>
      <c r="BC850" s="9">
        <f>IF(AND((ROW()-7)&gt;=$Q$5,(ROW()-6)&lt;=$Q$3),INDEX(LINEST(OFFSET(AF850,1-$Q$5,0,$Q$5,1),OFFSET(AG850,1-$Q$5,0,$Q$5,9),TRUE,TRUE),1,6),"")</f>
        <v/>
      </c>
      <c r="BD850" s="9">
        <f>IF(AND((ROW()-7)&gt;=$Q$5,(ROW()-6)&lt;=$Q$3),INDEX(LINEST(OFFSET(AF850,1-$Q$5,0,$Q$5,1),OFFSET(AG850,1-$Q$5,0,$Q$5,9),TRUE,TRUE),1,5),"")</f>
        <v/>
      </c>
      <c r="BE850" s="9">
        <f>IF(AND((ROW()-7)&gt;=$Q$5,(ROW()-6)&lt;=$Q$3),INDEX(LINEST(OFFSET(AF850,1-$Q$5,0,$Q$5,1),OFFSET(AG850,1-$Q$5,0,$Q$5,9),TRUE,TRUE),1,4),"")</f>
        <v/>
      </c>
      <c r="BF850" s="9">
        <f>IF(AND((ROW()-7)&gt;=$Q$5,(ROW()-6)&lt;=$Q$3),INDEX(LINEST(OFFSET(AF850,1-$Q$5,0,$Q$5,1),OFFSET(AG850,1-$Q$5,0,$Q$5,9),TRUE,TRUE),1,3),"")</f>
        <v/>
      </c>
      <c r="BG850" s="9">
        <f>IF(AND((ROW()-7)&gt;=$Q$5,(ROW()-6)&lt;=$Q$3),INDEX(LINEST(OFFSET(AF850,1-$Q$5,0,$Q$5,1),OFFSET(AG850,1-$Q$5,0,$Q$5,9),TRUE,TRUE),1,2),"")</f>
        <v/>
      </c>
      <c r="BH850" s="9">
        <f>IF(AND((ROW()-7)&gt;=$Q$5,(ROW()-6)&lt;=$Q$3),INDEX(LINEST(OFFSET(AF850,1-$Q$5,0,$Q$5,1),OFFSET(AG850,1-$Q$5,0,$Q$5,9),TRUE,TRUE),1,1),"")</f>
        <v/>
      </c>
      <c r="BI850" s="10">
        <f>IF(AND((ROW()-7)&gt;=$Q$5,(ROW()-6)&lt;=$Q$3),INDEX(LINEST(OFFSET(AF850,1-$Q$5,0,$Q$5,1),OFFSET(AG850,1-$Q$5,0,$Q$5,9),TRUE,TRUE),3,1),"")</f>
        <v/>
      </c>
      <c r="BL850" s="9">
        <f>IF(AND((ROW()-6)&lt;=$Q$3,ISNUMBER(AY849)),AY849/$Q$4+AZ849*AG850+BA849*AH850+BB849*AI850+BC849*AJ850+BD849*AK850+BE849*AL850+BF849*AM850+BG849*AN850+BH849*AO850,"")</f>
        <v/>
      </c>
      <c r="BM850">
        <f>IF(ISNUMBER(BL850),AVERAGE(OFFSET(AF849,1-$Q$5,0,$Q$5,1)),"")</f>
        <v/>
      </c>
      <c r="BN850">
        <f>IF(ISNUMBER(BL850),(AF850-BL850)^2,"")</f>
        <v/>
      </c>
      <c r="BO850">
        <f>IF(ISNUMBER(BL850),AF850^2,"")</f>
        <v/>
      </c>
      <c r="BP850">
        <f>IF(ISNUMBER(BL850),(AF850-BM850)^2,"")</f>
        <v/>
      </c>
    </row>
    <row r="851">
      <c r="O851">
        <f>IF($R851="","",IF($Q$1="Weekly",INT(($R851-2)/7),IF($Q$1="Quarterly",YEAR($R851)*4+ROUNDUP(MONTH($R851)/3),YEAR($R851)*12+MONTH($R851))))</f>
        <v/>
      </c>
      <c r="P851">
        <f>IF($R851="","",IF($R852="",1,IF($O851&lt;&gt;$O852,1,0)))</f>
        <v/>
      </c>
      <c r="Q851">
        <f>IF($P851=1,SUM($P$7:$P851),"")</f>
        <v/>
      </c>
      <c r="R851">
        <f>IF($A851="","",IF(ISNUMBER($A851),$A851,IFERROR(DATEVALUE($A851),NA())))</f>
        <v/>
      </c>
      <c r="S851" s="7">
        <f>IFERROR(INDEX($R$7:$R$60000,MATCH(ROW()-6,$Q$7:$Q$60000,0)),"")</f>
        <v/>
      </c>
      <c r="T851">
        <f>IFERROR(INDEX($B$7:$B$60000,MATCH(ROW()-6,$Q$7:$Q$60000,0))*1,"")</f>
        <v/>
      </c>
      <c r="U851">
        <f>IFERROR(INDEX($C$7:$C$60000,MATCH(ROW()-6,$Q$7:$Q$60000,0))*1,"")</f>
        <v/>
      </c>
      <c r="V851">
        <f>IFERROR(INDEX($D$7:$D$60000,MATCH(ROW()-6,$Q$7:$Q$60000,0))*1,"")</f>
        <v/>
      </c>
      <c r="W851">
        <f>IFERROR(INDEX($E$7:$E$60000,MATCH(ROW()-6,$Q$7:$Q$60000,0))*1,"")</f>
        <v/>
      </c>
      <c r="X851">
        <f>IFERROR(INDEX($F$7:$F$60000,MATCH(ROW()-6,$Q$7:$Q$60000,0))*1,"")</f>
        <v/>
      </c>
      <c r="Y851">
        <f>IFERROR(INDEX($G$7:$G$60000,MATCH(ROW()-6,$Q$7:$Q$60000,0))*1,"")</f>
        <v/>
      </c>
      <c r="Z851">
        <f>IFERROR(INDEX($H$7:$H$60000,MATCH(ROW()-6,$Q$7:$Q$60000,0))*1,"")</f>
        <v/>
      </c>
      <c r="AA851">
        <f>IFERROR(INDEX($I$7:$I$60000,MATCH(ROW()-6,$Q$7:$Q$60000,0))*1,"")</f>
        <v/>
      </c>
      <c r="AB851">
        <f>IFERROR(INDEX($J$7:$J$60000,MATCH(ROW()-6,$Q$7:$Q$60000,0))*1,"")</f>
        <v/>
      </c>
      <c r="AC851">
        <f>IFERROR(INDEX($K$7:$K$60000,MATCH(ROW()-6,$Q$7:$Q$60000,0))*1,"")</f>
        <v/>
      </c>
      <c r="AF851" s="9">
        <f>IF(OR($S851="",$S850=""),"",IF($B$5="diff",($T851-$T850),LN($T851/$T850)))</f>
        <v/>
      </c>
      <c r="AG851" s="9">
        <f>IF(OR($S851="",$S850=""),"",IF($C$5="diff",(U851-U850),LN(U851/U850)))</f>
        <v/>
      </c>
      <c r="AH851" s="9">
        <f>IF(OR($S851="",$S850=""),"",IF($D$5="diff",(V851-V850),LN(V851/V850)))</f>
        <v/>
      </c>
      <c r="AI851" s="9">
        <f>IF(OR($S851="",$S850=""),"",IF($E$5="diff",(W851-W850),LN(W851/W850)))</f>
        <v/>
      </c>
      <c r="AJ851" s="9">
        <f>IF(OR($S851="",$S850=""),"",IF($F$5="diff",(X851-X850),LN(X851/X850)))</f>
        <v/>
      </c>
      <c r="AK851" s="9">
        <f>IF(OR($S851="",$S850=""),"",IF($G$5="diff",(Y851-Y850),LN(Y851/Y850)))</f>
        <v/>
      </c>
      <c r="AL851" s="9">
        <f>IF(OR($S851="",$S850=""),"",IF($H$5="diff",(Z851-Z850),LN(Z851/Z850)))</f>
        <v/>
      </c>
      <c r="AM851" s="9">
        <f>IF(OR($S851="",$S850=""),"",IF($I$5="diff",(AA851-AA850),LN(AA851/AA850)))</f>
        <v/>
      </c>
      <c r="AN851" s="9">
        <f>IF(OR($S851="",$S850=""),"",IF($J$5="diff",(AB851-AB850),LN(AB851/AB850)))</f>
        <v/>
      </c>
      <c r="AO851" s="9">
        <f>IF(OR($S851="",$S850=""),"",IF($K$5="diff",(AC851-AC850),LN(AC851/AC850)))</f>
        <v/>
      </c>
      <c r="AR851" s="9">
        <f>IF($AF851="","",$AU$13+$AU$4*AG851+$AU$5*AH851+$AU$6*AI851+$AU$7*AJ851+$AU$8*AK851+$AU$9*AL851+$AU$10*AM851+$AU$11*AN851+$AU$12*AO851)</f>
        <v/>
      </c>
      <c r="AY851" s="10">
        <f>IF(AND((ROW()-7)&gt;=$Q$5,(ROW()-6)&lt;=$Q$3),INDEX(LINEST(OFFSET(AF851,1-$Q$5,0,$Q$5,1),OFFSET(AG851,1-$Q$5,0,$Q$5,9),TRUE,TRUE),1,10)*$Q$4,"")</f>
        <v/>
      </c>
      <c r="AZ851" s="9">
        <f>IF(AND((ROW()-7)&gt;=$Q$5,(ROW()-6)&lt;=$Q$3),INDEX(LINEST(OFFSET(AF851,1-$Q$5,0,$Q$5,1),OFFSET(AG851,1-$Q$5,0,$Q$5,9),TRUE,TRUE),1,9),"")</f>
        <v/>
      </c>
      <c r="BA851" s="9">
        <f>IF(AND((ROW()-7)&gt;=$Q$5,(ROW()-6)&lt;=$Q$3),INDEX(LINEST(OFFSET(AF851,1-$Q$5,0,$Q$5,1),OFFSET(AG851,1-$Q$5,0,$Q$5,9),TRUE,TRUE),1,8),"")</f>
        <v/>
      </c>
      <c r="BB851" s="9">
        <f>IF(AND((ROW()-7)&gt;=$Q$5,(ROW()-6)&lt;=$Q$3),INDEX(LINEST(OFFSET(AF851,1-$Q$5,0,$Q$5,1),OFFSET(AG851,1-$Q$5,0,$Q$5,9),TRUE,TRUE),1,7),"")</f>
        <v/>
      </c>
      <c r="BC851" s="9">
        <f>IF(AND((ROW()-7)&gt;=$Q$5,(ROW()-6)&lt;=$Q$3),INDEX(LINEST(OFFSET(AF851,1-$Q$5,0,$Q$5,1),OFFSET(AG851,1-$Q$5,0,$Q$5,9),TRUE,TRUE),1,6),"")</f>
        <v/>
      </c>
      <c r="BD851" s="9">
        <f>IF(AND((ROW()-7)&gt;=$Q$5,(ROW()-6)&lt;=$Q$3),INDEX(LINEST(OFFSET(AF851,1-$Q$5,0,$Q$5,1),OFFSET(AG851,1-$Q$5,0,$Q$5,9),TRUE,TRUE),1,5),"")</f>
        <v/>
      </c>
      <c r="BE851" s="9">
        <f>IF(AND((ROW()-7)&gt;=$Q$5,(ROW()-6)&lt;=$Q$3),INDEX(LINEST(OFFSET(AF851,1-$Q$5,0,$Q$5,1),OFFSET(AG851,1-$Q$5,0,$Q$5,9),TRUE,TRUE),1,4),"")</f>
        <v/>
      </c>
      <c r="BF851" s="9">
        <f>IF(AND((ROW()-7)&gt;=$Q$5,(ROW()-6)&lt;=$Q$3),INDEX(LINEST(OFFSET(AF851,1-$Q$5,0,$Q$5,1),OFFSET(AG851,1-$Q$5,0,$Q$5,9),TRUE,TRUE),1,3),"")</f>
        <v/>
      </c>
      <c r="BG851" s="9">
        <f>IF(AND((ROW()-7)&gt;=$Q$5,(ROW()-6)&lt;=$Q$3),INDEX(LINEST(OFFSET(AF851,1-$Q$5,0,$Q$5,1),OFFSET(AG851,1-$Q$5,0,$Q$5,9),TRUE,TRUE),1,2),"")</f>
        <v/>
      </c>
      <c r="BH851" s="9">
        <f>IF(AND((ROW()-7)&gt;=$Q$5,(ROW()-6)&lt;=$Q$3),INDEX(LINEST(OFFSET(AF851,1-$Q$5,0,$Q$5,1),OFFSET(AG851,1-$Q$5,0,$Q$5,9),TRUE,TRUE),1,1),"")</f>
        <v/>
      </c>
      <c r="BI851" s="10">
        <f>IF(AND((ROW()-7)&gt;=$Q$5,(ROW()-6)&lt;=$Q$3),INDEX(LINEST(OFFSET(AF851,1-$Q$5,0,$Q$5,1),OFFSET(AG851,1-$Q$5,0,$Q$5,9),TRUE,TRUE),3,1),"")</f>
        <v/>
      </c>
      <c r="BL851" s="9">
        <f>IF(AND((ROW()-6)&lt;=$Q$3,ISNUMBER(AY850)),AY850/$Q$4+AZ850*AG851+BA850*AH851+BB850*AI851+BC850*AJ851+BD850*AK851+BE850*AL851+BF850*AM851+BG850*AN851+BH850*AO851,"")</f>
        <v/>
      </c>
      <c r="BM851">
        <f>IF(ISNUMBER(BL851),AVERAGE(OFFSET(AF850,1-$Q$5,0,$Q$5,1)),"")</f>
        <v/>
      </c>
      <c r="BN851">
        <f>IF(ISNUMBER(BL851),(AF851-BL851)^2,"")</f>
        <v/>
      </c>
      <c r="BO851">
        <f>IF(ISNUMBER(BL851),AF851^2,"")</f>
        <v/>
      </c>
      <c r="BP851">
        <f>IF(ISNUMBER(BL851),(AF851-BM851)^2,"")</f>
        <v/>
      </c>
    </row>
    <row r="852">
      <c r="O852">
        <f>IF($R852="","",IF($Q$1="Weekly",INT(($R852-2)/7),IF($Q$1="Quarterly",YEAR($R852)*4+ROUNDUP(MONTH($R852)/3),YEAR($R852)*12+MONTH($R852))))</f>
        <v/>
      </c>
      <c r="P852">
        <f>IF($R852="","",IF($R853="",1,IF($O852&lt;&gt;$O853,1,0)))</f>
        <v/>
      </c>
      <c r="Q852">
        <f>IF($P852=1,SUM($P$7:$P852),"")</f>
        <v/>
      </c>
      <c r="R852">
        <f>IF($A852="","",IF(ISNUMBER($A852),$A852,IFERROR(DATEVALUE($A852),NA())))</f>
        <v/>
      </c>
      <c r="S852" s="7">
        <f>IFERROR(INDEX($R$7:$R$60000,MATCH(ROW()-6,$Q$7:$Q$60000,0)),"")</f>
        <v/>
      </c>
      <c r="T852">
        <f>IFERROR(INDEX($B$7:$B$60000,MATCH(ROW()-6,$Q$7:$Q$60000,0))*1,"")</f>
        <v/>
      </c>
      <c r="U852">
        <f>IFERROR(INDEX($C$7:$C$60000,MATCH(ROW()-6,$Q$7:$Q$60000,0))*1,"")</f>
        <v/>
      </c>
      <c r="V852">
        <f>IFERROR(INDEX($D$7:$D$60000,MATCH(ROW()-6,$Q$7:$Q$60000,0))*1,"")</f>
        <v/>
      </c>
      <c r="W852">
        <f>IFERROR(INDEX($E$7:$E$60000,MATCH(ROW()-6,$Q$7:$Q$60000,0))*1,"")</f>
        <v/>
      </c>
      <c r="X852">
        <f>IFERROR(INDEX($F$7:$F$60000,MATCH(ROW()-6,$Q$7:$Q$60000,0))*1,"")</f>
        <v/>
      </c>
      <c r="Y852">
        <f>IFERROR(INDEX($G$7:$G$60000,MATCH(ROW()-6,$Q$7:$Q$60000,0))*1,"")</f>
        <v/>
      </c>
      <c r="Z852">
        <f>IFERROR(INDEX($H$7:$H$60000,MATCH(ROW()-6,$Q$7:$Q$60000,0))*1,"")</f>
        <v/>
      </c>
      <c r="AA852">
        <f>IFERROR(INDEX($I$7:$I$60000,MATCH(ROW()-6,$Q$7:$Q$60000,0))*1,"")</f>
        <v/>
      </c>
      <c r="AB852">
        <f>IFERROR(INDEX($J$7:$J$60000,MATCH(ROW()-6,$Q$7:$Q$60000,0))*1,"")</f>
        <v/>
      </c>
      <c r="AC852">
        <f>IFERROR(INDEX($K$7:$K$60000,MATCH(ROW()-6,$Q$7:$Q$60000,0))*1,"")</f>
        <v/>
      </c>
      <c r="AF852" s="9">
        <f>IF(OR($S852="",$S851=""),"",IF($B$5="diff",($T852-$T851),LN($T852/$T851)))</f>
        <v/>
      </c>
      <c r="AG852" s="9">
        <f>IF(OR($S852="",$S851=""),"",IF($C$5="diff",(U852-U851),LN(U852/U851)))</f>
        <v/>
      </c>
      <c r="AH852" s="9">
        <f>IF(OR($S852="",$S851=""),"",IF($D$5="diff",(V852-V851),LN(V852/V851)))</f>
        <v/>
      </c>
      <c r="AI852" s="9">
        <f>IF(OR($S852="",$S851=""),"",IF($E$5="diff",(W852-W851),LN(W852/W851)))</f>
        <v/>
      </c>
      <c r="AJ852" s="9">
        <f>IF(OR($S852="",$S851=""),"",IF($F$5="diff",(X852-X851),LN(X852/X851)))</f>
        <v/>
      </c>
      <c r="AK852" s="9">
        <f>IF(OR($S852="",$S851=""),"",IF($G$5="diff",(Y852-Y851),LN(Y852/Y851)))</f>
        <v/>
      </c>
      <c r="AL852" s="9">
        <f>IF(OR($S852="",$S851=""),"",IF($H$5="diff",(Z852-Z851),LN(Z852/Z851)))</f>
        <v/>
      </c>
      <c r="AM852" s="9">
        <f>IF(OR($S852="",$S851=""),"",IF($I$5="diff",(AA852-AA851),LN(AA852/AA851)))</f>
        <v/>
      </c>
      <c r="AN852" s="9">
        <f>IF(OR($S852="",$S851=""),"",IF($J$5="diff",(AB852-AB851),LN(AB852/AB851)))</f>
        <v/>
      </c>
      <c r="AO852" s="9">
        <f>IF(OR($S852="",$S851=""),"",IF($K$5="diff",(AC852-AC851),LN(AC852/AC851)))</f>
        <v/>
      </c>
      <c r="AR852" s="9">
        <f>IF($AF852="","",$AU$13+$AU$4*AG852+$AU$5*AH852+$AU$6*AI852+$AU$7*AJ852+$AU$8*AK852+$AU$9*AL852+$AU$10*AM852+$AU$11*AN852+$AU$12*AO852)</f>
        <v/>
      </c>
      <c r="AY852" s="10">
        <f>IF(AND((ROW()-7)&gt;=$Q$5,(ROW()-6)&lt;=$Q$3),INDEX(LINEST(OFFSET(AF852,1-$Q$5,0,$Q$5,1),OFFSET(AG852,1-$Q$5,0,$Q$5,9),TRUE,TRUE),1,10)*$Q$4,"")</f>
        <v/>
      </c>
      <c r="AZ852" s="9">
        <f>IF(AND((ROW()-7)&gt;=$Q$5,(ROW()-6)&lt;=$Q$3),INDEX(LINEST(OFFSET(AF852,1-$Q$5,0,$Q$5,1),OFFSET(AG852,1-$Q$5,0,$Q$5,9),TRUE,TRUE),1,9),"")</f>
        <v/>
      </c>
      <c r="BA852" s="9">
        <f>IF(AND((ROW()-7)&gt;=$Q$5,(ROW()-6)&lt;=$Q$3),INDEX(LINEST(OFFSET(AF852,1-$Q$5,0,$Q$5,1),OFFSET(AG852,1-$Q$5,0,$Q$5,9),TRUE,TRUE),1,8),"")</f>
        <v/>
      </c>
      <c r="BB852" s="9">
        <f>IF(AND((ROW()-7)&gt;=$Q$5,(ROW()-6)&lt;=$Q$3),INDEX(LINEST(OFFSET(AF852,1-$Q$5,0,$Q$5,1),OFFSET(AG852,1-$Q$5,0,$Q$5,9),TRUE,TRUE),1,7),"")</f>
        <v/>
      </c>
      <c r="BC852" s="9">
        <f>IF(AND((ROW()-7)&gt;=$Q$5,(ROW()-6)&lt;=$Q$3),INDEX(LINEST(OFFSET(AF852,1-$Q$5,0,$Q$5,1),OFFSET(AG852,1-$Q$5,0,$Q$5,9),TRUE,TRUE),1,6),"")</f>
        <v/>
      </c>
      <c r="BD852" s="9">
        <f>IF(AND((ROW()-7)&gt;=$Q$5,(ROW()-6)&lt;=$Q$3),INDEX(LINEST(OFFSET(AF852,1-$Q$5,0,$Q$5,1),OFFSET(AG852,1-$Q$5,0,$Q$5,9),TRUE,TRUE),1,5),"")</f>
        <v/>
      </c>
      <c r="BE852" s="9">
        <f>IF(AND((ROW()-7)&gt;=$Q$5,(ROW()-6)&lt;=$Q$3),INDEX(LINEST(OFFSET(AF852,1-$Q$5,0,$Q$5,1),OFFSET(AG852,1-$Q$5,0,$Q$5,9),TRUE,TRUE),1,4),"")</f>
        <v/>
      </c>
      <c r="BF852" s="9">
        <f>IF(AND((ROW()-7)&gt;=$Q$5,(ROW()-6)&lt;=$Q$3),INDEX(LINEST(OFFSET(AF852,1-$Q$5,0,$Q$5,1),OFFSET(AG852,1-$Q$5,0,$Q$5,9),TRUE,TRUE),1,3),"")</f>
        <v/>
      </c>
      <c r="BG852" s="9">
        <f>IF(AND((ROW()-7)&gt;=$Q$5,(ROW()-6)&lt;=$Q$3),INDEX(LINEST(OFFSET(AF852,1-$Q$5,0,$Q$5,1),OFFSET(AG852,1-$Q$5,0,$Q$5,9),TRUE,TRUE),1,2),"")</f>
        <v/>
      </c>
      <c r="BH852" s="9">
        <f>IF(AND((ROW()-7)&gt;=$Q$5,(ROW()-6)&lt;=$Q$3),INDEX(LINEST(OFFSET(AF852,1-$Q$5,0,$Q$5,1),OFFSET(AG852,1-$Q$5,0,$Q$5,9),TRUE,TRUE),1,1),"")</f>
        <v/>
      </c>
      <c r="BI852" s="10">
        <f>IF(AND((ROW()-7)&gt;=$Q$5,(ROW()-6)&lt;=$Q$3),INDEX(LINEST(OFFSET(AF852,1-$Q$5,0,$Q$5,1),OFFSET(AG852,1-$Q$5,0,$Q$5,9),TRUE,TRUE),3,1),"")</f>
        <v/>
      </c>
      <c r="BL852" s="9">
        <f>IF(AND((ROW()-6)&lt;=$Q$3,ISNUMBER(AY851)),AY851/$Q$4+AZ851*AG852+BA851*AH852+BB851*AI852+BC851*AJ852+BD851*AK852+BE851*AL852+BF851*AM852+BG851*AN852+BH851*AO852,"")</f>
        <v/>
      </c>
      <c r="BM852">
        <f>IF(ISNUMBER(BL852),AVERAGE(OFFSET(AF851,1-$Q$5,0,$Q$5,1)),"")</f>
        <v/>
      </c>
      <c r="BN852">
        <f>IF(ISNUMBER(BL852),(AF852-BL852)^2,"")</f>
        <v/>
      </c>
      <c r="BO852">
        <f>IF(ISNUMBER(BL852),AF852^2,"")</f>
        <v/>
      </c>
      <c r="BP852">
        <f>IF(ISNUMBER(BL852),(AF852-BM852)^2,"")</f>
        <v/>
      </c>
    </row>
    <row r="853">
      <c r="O853">
        <f>IF($R853="","",IF($Q$1="Weekly",INT(($R853-2)/7),IF($Q$1="Quarterly",YEAR($R853)*4+ROUNDUP(MONTH($R853)/3),YEAR($R853)*12+MONTH($R853))))</f>
        <v/>
      </c>
      <c r="P853">
        <f>IF($R853="","",IF($R854="",1,IF($O853&lt;&gt;$O854,1,0)))</f>
        <v/>
      </c>
      <c r="Q853">
        <f>IF($P853=1,SUM($P$7:$P853),"")</f>
        <v/>
      </c>
      <c r="R853">
        <f>IF($A853="","",IF(ISNUMBER($A853),$A853,IFERROR(DATEVALUE($A853),NA())))</f>
        <v/>
      </c>
      <c r="S853" s="7">
        <f>IFERROR(INDEX($R$7:$R$60000,MATCH(ROW()-6,$Q$7:$Q$60000,0)),"")</f>
        <v/>
      </c>
      <c r="T853">
        <f>IFERROR(INDEX($B$7:$B$60000,MATCH(ROW()-6,$Q$7:$Q$60000,0))*1,"")</f>
        <v/>
      </c>
      <c r="U853">
        <f>IFERROR(INDEX($C$7:$C$60000,MATCH(ROW()-6,$Q$7:$Q$60000,0))*1,"")</f>
        <v/>
      </c>
      <c r="V853">
        <f>IFERROR(INDEX($D$7:$D$60000,MATCH(ROW()-6,$Q$7:$Q$60000,0))*1,"")</f>
        <v/>
      </c>
      <c r="W853">
        <f>IFERROR(INDEX($E$7:$E$60000,MATCH(ROW()-6,$Q$7:$Q$60000,0))*1,"")</f>
        <v/>
      </c>
      <c r="X853">
        <f>IFERROR(INDEX($F$7:$F$60000,MATCH(ROW()-6,$Q$7:$Q$60000,0))*1,"")</f>
        <v/>
      </c>
      <c r="Y853">
        <f>IFERROR(INDEX($G$7:$G$60000,MATCH(ROW()-6,$Q$7:$Q$60000,0))*1,"")</f>
        <v/>
      </c>
      <c r="Z853">
        <f>IFERROR(INDEX($H$7:$H$60000,MATCH(ROW()-6,$Q$7:$Q$60000,0))*1,"")</f>
        <v/>
      </c>
      <c r="AA853">
        <f>IFERROR(INDEX($I$7:$I$60000,MATCH(ROW()-6,$Q$7:$Q$60000,0))*1,"")</f>
        <v/>
      </c>
      <c r="AB853">
        <f>IFERROR(INDEX($J$7:$J$60000,MATCH(ROW()-6,$Q$7:$Q$60000,0))*1,"")</f>
        <v/>
      </c>
      <c r="AC853">
        <f>IFERROR(INDEX($K$7:$K$60000,MATCH(ROW()-6,$Q$7:$Q$60000,0))*1,"")</f>
        <v/>
      </c>
      <c r="AF853" s="9">
        <f>IF(OR($S853="",$S852=""),"",IF($B$5="diff",($T853-$T852),LN($T853/$T852)))</f>
        <v/>
      </c>
      <c r="AG853" s="9">
        <f>IF(OR($S853="",$S852=""),"",IF($C$5="diff",(U853-U852),LN(U853/U852)))</f>
        <v/>
      </c>
      <c r="AH853" s="9">
        <f>IF(OR($S853="",$S852=""),"",IF($D$5="diff",(V853-V852),LN(V853/V852)))</f>
        <v/>
      </c>
      <c r="AI853" s="9">
        <f>IF(OR($S853="",$S852=""),"",IF($E$5="diff",(W853-W852),LN(W853/W852)))</f>
        <v/>
      </c>
      <c r="AJ853" s="9">
        <f>IF(OR($S853="",$S852=""),"",IF($F$5="diff",(X853-X852),LN(X853/X852)))</f>
        <v/>
      </c>
      <c r="AK853" s="9">
        <f>IF(OR($S853="",$S852=""),"",IF($G$5="diff",(Y853-Y852),LN(Y853/Y852)))</f>
        <v/>
      </c>
      <c r="AL853" s="9">
        <f>IF(OR($S853="",$S852=""),"",IF($H$5="diff",(Z853-Z852),LN(Z853/Z852)))</f>
        <v/>
      </c>
      <c r="AM853" s="9">
        <f>IF(OR($S853="",$S852=""),"",IF($I$5="diff",(AA853-AA852),LN(AA853/AA852)))</f>
        <v/>
      </c>
      <c r="AN853" s="9">
        <f>IF(OR($S853="",$S852=""),"",IF($J$5="diff",(AB853-AB852),LN(AB853/AB852)))</f>
        <v/>
      </c>
      <c r="AO853" s="9">
        <f>IF(OR($S853="",$S852=""),"",IF($K$5="diff",(AC853-AC852),LN(AC853/AC852)))</f>
        <v/>
      </c>
      <c r="AR853" s="9">
        <f>IF($AF853="","",$AU$13+$AU$4*AG853+$AU$5*AH853+$AU$6*AI853+$AU$7*AJ853+$AU$8*AK853+$AU$9*AL853+$AU$10*AM853+$AU$11*AN853+$AU$12*AO853)</f>
        <v/>
      </c>
      <c r="AY853" s="10">
        <f>IF(AND((ROW()-7)&gt;=$Q$5,(ROW()-6)&lt;=$Q$3),INDEX(LINEST(OFFSET(AF853,1-$Q$5,0,$Q$5,1),OFFSET(AG853,1-$Q$5,0,$Q$5,9),TRUE,TRUE),1,10)*$Q$4,"")</f>
        <v/>
      </c>
      <c r="AZ853" s="9">
        <f>IF(AND((ROW()-7)&gt;=$Q$5,(ROW()-6)&lt;=$Q$3),INDEX(LINEST(OFFSET(AF853,1-$Q$5,0,$Q$5,1),OFFSET(AG853,1-$Q$5,0,$Q$5,9),TRUE,TRUE),1,9),"")</f>
        <v/>
      </c>
      <c r="BA853" s="9">
        <f>IF(AND((ROW()-7)&gt;=$Q$5,(ROW()-6)&lt;=$Q$3),INDEX(LINEST(OFFSET(AF853,1-$Q$5,0,$Q$5,1),OFFSET(AG853,1-$Q$5,0,$Q$5,9),TRUE,TRUE),1,8),"")</f>
        <v/>
      </c>
      <c r="BB853" s="9">
        <f>IF(AND((ROW()-7)&gt;=$Q$5,(ROW()-6)&lt;=$Q$3),INDEX(LINEST(OFFSET(AF853,1-$Q$5,0,$Q$5,1),OFFSET(AG853,1-$Q$5,0,$Q$5,9),TRUE,TRUE),1,7),"")</f>
        <v/>
      </c>
      <c r="BC853" s="9">
        <f>IF(AND((ROW()-7)&gt;=$Q$5,(ROW()-6)&lt;=$Q$3),INDEX(LINEST(OFFSET(AF853,1-$Q$5,0,$Q$5,1),OFFSET(AG853,1-$Q$5,0,$Q$5,9),TRUE,TRUE),1,6),"")</f>
        <v/>
      </c>
      <c r="BD853" s="9">
        <f>IF(AND((ROW()-7)&gt;=$Q$5,(ROW()-6)&lt;=$Q$3),INDEX(LINEST(OFFSET(AF853,1-$Q$5,0,$Q$5,1),OFFSET(AG853,1-$Q$5,0,$Q$5,9),TRUE,TRUE),1,5),"")</f>
        <v/>
      </c>
      <c r="BE853" s="9">
        <f>IF(AND((ROW()-7)&gt;=$Q$5,(ROW()-6)&lt;=$Q$3),INDEX(LINEST(OFFSET(AF853,1-$Q$5,0,$Q$5,1),OFFSET(AG853,1-$Q$5,0,$Q$5,9),TRUE,TRUE),1,4),"")</f>
        <v/>
      </c>
      <c r="BF853" s="9">
        <f>IF(AND((ROW()-7)&gt;=$Q$5,(ROW()-6)&lt;=$Q$3),INDEX(LINEST(OFFSET(AF853,1-$Q$5,0,$Q$5,1),OFFSET(AG853,1-$Q$5,0,$Q$5,9),TRUE,TRUE),1,3),"")</f>
        <v/>
      </c>
      <c r="BG853" s="9">
        <f>IF(AND((ROW()-7)&gt;=$Q$5,(ROW()-6)&lt;=$Q$3),INDEX(LINEST(OFFSET(AF853,1-$Q$5,0,$Q$5,1),OFFSET(AG853,1-$Q$5,0,$Q$5,9),TRUE,TRUE),1,2),"")</f>
        <v/>
      </c>
      <c r="BH853" s="9">
        <f>IF(AND((ROW()-7)&gt;=$Q$5,(ROW()-6)&lt;=$Q$3),INDEX(LINEST(OFFSET(AF853,1-$Q$5,0,$Q$5,1),OFFSET(AG853,1-$Q$5,0,$Q$5,9),TRUE,TRUE),1,1),"")</f>
        <v/>
      </c>
      <c r="BI853" s="10">
        <f>IF(AND((ROW()-7)&gt;=$Q$5,(ROW()-6)&lt;=$Q$3),INDEX(LINEST(OFFSET(AF853,1-$Q$5,0,$Q$5,1),OFFSET(AG853,1-$Q$5,0,$Q$5,9),TRUE,TRUE),3,1),"")</f>
        <v/>
      </c>
      <c r="BL853" s="9">
        <f>IF(AND((ROW()-6)&lt;=$Q$3,ISNUMBER(AY852)),AY852/$Q$4+AZ852*AG853+BA852*AH853+BB852*AI853+BC852*AJ853+BD852*AK853+BE852*AL853+BF852*AM853+BG852*AN853+BH852*AO853,"")</f>
        <v/>
      </c>
      <c r="BM853">
        <f>IF(ISNUMBER(BL853),AVERAGE(OFFSET(AF852,1-$Q$5,0,$Q$5,1)),"")</f>
        <v/>
      </c>
      <c r="BN853">
        <f>IF(ISNUMBER(BL853),(AF853-BL853)^2,"")</f>
        <v/>
      </c>
      <c r="BO853">
        <f>IF(ISNUMBER(BL853),AF853^2,"")</f>
        <v/>
      </c>
      <c r="BP853">
        <f>IF(ISNUMBER(BL853),(AF853-BM853)^2,"")</f>
        <v/>
      </c>
    </row>
    <row r="854">
      <c r="O854">
        <f>IF($R854="","",IF($Q$1="Weekly",INT(($R854-2)/7),IF($Q$1="Quarterly",YEAR($R854)*4+ROUNDUP(MONTH($R854)/3),YEAR($R854)*12+MONTH($R854))))</f>
        <v/>
      </c>
      <c r="P854">
        <f>IF($R854="","",IF($R855="",1,IF($O854&lt;&gt;$O855,1,0)))</f>
        <v/>
      </c>
      <c r="Q854">
        <f>IF($P854=1,SUM($P$7:$P854),"")</f>
        <v/>
      </c>
      <c r="R854">
        <f>IF($A854="","",IF(ISNUMBER($A854),$A854,IFERROR(DATEVALUE($A854),NA())))</f>
        <v/>
      </c>
      <c r="S854" s="7">
        <f>IFERROR(INDEX($R$7:$R$60000,MATCH(ROW()-6,$Q$7:$Q$60000,0)),"")</f>
        <v/>
      </c>
      <c r="T854">
        <f>IFERROR(INDEX($B$7:$B$60000,MATCH(ROW()-6,$Q$7:$Q$60000,0))*1,"")</f>
        <v/>
      </c>
      <c r="U854">
        <f>IFERROR(INDEX($C$7:$C$60000,MATCH(ROW()-6,$Q$7:$Q$60000,0))*1,"")</f>
        <v/>
      </c>
      <c r="V854">
        <f>IFERROR(INDEX($D$7:$D$60000,MATCH(ROW()-6,$Q$7:$Q$60000,0))*1,"")</f>
        <v/>
      </c>
      <c r="W854">
        <f>IFERROR(INDEX($E$7:$E$60000,MATCH(ROW()-6,$Q$7:$Q$60000,0))*1,"")</f>
        <v/>
      </c>
      <c r="X854">
        <f>IFERROR(INDEX($F$7:$F$60000,MATCH(ROW()-6,$Q$7:$Q$60000,0))*1,"")</f>
        <v/>
      </c>
      <c r="Y854">
        <f>IFERROR(INDEX($G$7:$G$60000,MATCH(ROW()-6,$Q$7:$Q$60000,0))*1,"")</f>
        <v/>
      </c>
      <c r="Z854">
        <f>IFERROR(INDEX($H$7:$H$60000,MATCH(ROW()-6,$Q$7:$Q$60000,0))*1,"")</f>
        <v/>
      </c>
      <c r="AA854">
        <f>IFERROR(INDEX($I$7:$I$60000,MATCH(ROW()-6,$Q$7:$Q$60000,0))*1,"")</f>
        <v/>
      </c>
      <c r="AB854">
        <f>IFERROR(INDEX($J$7:$J$60000,MATCH(ROW()-6,$Q$7:$Q$60000,0))*1,"")</f>
        <v/>
      </c>
      <c r="AC854">
        <f>IFERROR(INDEX($K$7:$K$60000,MATCH(ROW()-6,$Q$7:$Q$60000,0))*1,"")</f>
        <v/>
      </c>
      <c r="AF854" s="9">
        <f>IF(OR($S854="",$S853=""),"",IF($B$5="diff",($T854-$T853),LN($T854/$T853)))</f>
        <v/>
      </c>
      <c r="AG854" s="9">
        <f>IF(OR($S854="",$S853=""),"",IF($C$5="diff",(U854-U853),LN(U854/U853)))</f>
        <v/>
      </c>
      <c r="AH854" s="9">
        <f>IF(OR($S854="",$S853=""),"",IF($D$5="diff",(V854-V853),LN(V854/V853)))</f>
        <v/>
      </c>
      <c r="AI854" s="9">
        <f>IF(OR($S854="",$S853=""),"",IF($E$5="diff",(W854-W853),LN(W854/W853)))</f>
        <v/>
      </c>
      <c r="AJ854" s="9">
        <f>IF(OR($S854="",$S853=""),"",IF($F$5="diff",(X854-X853),LN(X854/X853)))</f>
        <v/>
      </c>
      <c r="AK854" s="9">
        <f>IF(OR($S854="",$S853=""),"",IF($G$5="diff",(Y854-Y853),LN(Y854/Y853)))</f>
        <v/>
      </c>
      <c r="AL854" s="9">
        <f>IF(OR($S854="",$S853=""),"",IF($H$5="diff",(Z854-Z853),LN(Z854/Z853)))</f>
        <v/>
      </c>
      <c r="AM854" s="9">
        <f>IF(OR($S854="",$S853=""),"",IF($I$5="diff",(AA854-AA853),LN(AA854/AA853)))</f>
        <v/>
      </c>
      <c r="AN854" s="9">
        <f>IF(OR($S854="",$S853=""),"",IF($J$5="diff",(AB854-AB853),LN(AB854/AB853)))</f>
        <v/>
      </c>
      <c r="AO854" s="9">
        <f>IF(OR($S854="",$S853=""),"",IF($K$5="diff",(AC854-AC853),LN(AC854/AC853)))</f>
        <v/>
      </c>
      <c r="AR854" s="9">
        <f>IF($AF854="","",$AU$13+$AU$4*AG854+$AU$5*AH854+$AU$6*AI854+$AU$7*AJ854+$AU$8*AK854+$AU$9*AL854+$AU$10*AM854+$AU$11*AN854+$AU$12*AO854)</f>
        <v/>
      </c>
      <c r="AY854" s="10">
        <f>IF(AND((ROW()-7)&gt;=$Q$5,(ROW()-6)&lt;=$Q$3),INDEX(LINEST(OFFSET(AF854,1-$Q$5,0,$Q$5,1),OFFSET(AG854,1-$Q$5,0,$Q$5,9),TRUE,TRUE),1,10)*$Q$4,"")</f>
        <v/>
      </c>
      <c r="AZ854" s="9">
        <f>IF(AND((ROW()-7)&gt;=$Q$5,(ROW()-6)&lt;=$Q$3),INDEX(LINEST(OFFSET(AF854,1-$Q$5,0,$Q$5,1),OFFSET(AG854,1-$Q$5,0,$Q$5,9),TRUE,TRUE),1,9),"")</f>
        <v/>
      </c>
      <c r="BA854" s="9">
        <f>IF(AND((ROW()-7)&gt;=$Q$5,(ROW()-6)&lt;=$Q$3),INDEX(LINEST(OFFSET(AF854,1-$Q$5,0,$Q$5,1),OFFSET(AG854,1-$Q$5,0,$Q$5,9),TRUE,TRUE),1,8),"")</f>
        <v/>
      </c>
      <c r="BB854" s="9">
        <f>IF(AND((ROW()-7)&gt;=$Q$5,(ROW()-6)&lt;=$Q$3),INDEX(LINEST(OFFSET(AF854,1-$Q$5,0,$Q$5,1),OFFSET(AG854,1-$Q$5,0,$Q$5,9),TRUE,TRUE),1,7),"")</f>
        <v/>
      </c>
      <c r="BC854" s="9">
        <f>IF(AND((ROW()-7)&gt;=$Q$5,(ROW()-6)&lt;=$Q$3),INDEX(LINEST(OFFSET(AF854,1-$Q$5,0,$Q$5,1),OFFSET(AG854,1-$Q$5,0,$Q$5,9),TRUE,TRUE),1,6),"")</f>
        <v/>
      </c>
      <c r="BD854" s="9">
        <f>IF(AND((ROW()-7)&gt;=$Q$5,(ROW()-6)&lt;=$Q$3),INDEX(LINEST(OFFSET(AF854,1-$Q$5,0,$Q$5,1),OFFSET(AG854,1-$Q$5,0,$Q$5,9),TRUE,TRUE),1,5),"")</f>
        <v/>
      </c>
      <c r="BE854" s="9">
        <f>IF(AND((ROW()-7)&gt;=$Q$5,(ROW()-6)&lt;=$Q$3),INDEX(LINEST(OFFSET(AF854,1-$Q$5,0,$Q$5,1),OFFSET(AG854,1-$Q$5,0,$Q$5,9),TRUE,TRUE),1,4),"")</f>
        <v/>
      </c>
      <c r="BF854" s="9">
        <f>IF(AND((ROW()-7)&gt;=$Q$5,(ROW()-6)&lt;=$Q$3),INDEX(LINEST(OFFSET(AF854,1-$Q$5,0,$Q$5,1),OFFSET(AG854,1-$Q$5,0,$Q$5,9),TRUE,TRUE),1,3),"")</f>
        <v/>
      </c>
      <c r="BG854" s="9">
        <f>IF(AND((ROW()-7)&gt;=$Q$5,(ROW()-6)&lt;=$Q$3),INDEX(LINEST(OFFSET(AF854,1-$Q$5,0,$Q$5,1),OFFSET(AG854,1-$Q$5,0,$Q$5,9),TRUE,TRUE),1,2),"")</f>
        <v/>
      </c>
      <c r="BH854" s="9">
        <f>IF(AND((ROW()-7)&gt;=$Q$5,(ROW()-6)&lt;=$Q$3),INDEX(LINEST(OFFSET(AF854,1-$Q$5,0,$Q$5,1),OFFSET(AG854,1-$Q$5,0,$Q$5,9),TRUE,TRUE),1,1),"")</f>
        <v/>
      </c>
      <c r="BI854" s="10">
        <f>IF(AND((ROW()-7)&gt;=$Q$5,(ROW()-6)&lt;=$Q$3),INDEX(LINEST(OFFSET(AF854,1-$Q$5,0,$Q$5,1),OFFSET(AG854,1-$Q$5,0,$Q$5,9),TRUE,TRUE),3,1),"")</f>
        <v/>
      </c>
      <c r="BL854" s="9">
        <f>IF(AND((ROW()-6)&lt;=$Q$3,ISNUMBER(AY853)),AY853/$Q$4+AZ853*AG854+BA853*AH854+BB853*AI854+BC853*AJ854+BD853*AK854+BE853*AL854+BF853*AM854+BG853*AN854+BH853*AO854,"")</f>
        <v/>
      </c>
      <c r="BM854">
        <f>IF(ISNUMBER(BL854),AVERAGE(OFFSET(AF853,1-$Q$5,0,$Q$5,1)),"")</f>
        <v/>
      </c>
      <c r="BN854">
        <f>IF(ISNUMBER(BL854),(AF854-BL854)^2,"")</f>
        <v/>
      </c>
      <c r="BO854">
        <f>IF(ISNUMBER(BL854),AF854^2,"")</f>
        <v/>
      </c>
      <c r="BP854">
        <f>IF(ISNUMBER(BL854),(AF854-BM854)^2,"")</f>
        <v/>
      </c>
    </row>
    <row r="855">
      <c r="O855">
        <f>IF($R855="","",IF($Q$1="Weekly",INT(($R855-2)/7),IF($Q$1="Quarterly",YEAR($R855)*4+ROUNDUP(MONTH($R855)/3),YEAR($R855)*12+MONTH($R855))))</f>
        <v/>
      </c>
      <c r="P855">
        <f>IF($R855="","",IF($R856="",1,IF($O855&lt;&gt;$O856,1,0)))</f>
        <v/>
      </c>
      <c r="Q855">
        <f>IF($P855=1,SUM($P$7:$P855),"")</f>
        <v/>
      </c>
      <c r="R855">
        <f>IF($A855="","",IF(ISNUMBER($A855),$A855,IFERROR(DATEVALUE($A855),NA())))</f>
        <v/>
      </c>
      <c r="S855" s="7">
        <f>IFERROR(INDEX($R$7:$R$60000,MATCH(ROW()-6,$Q$7:$Q$60000,0)),"")</f>
        <v/>
      </c>
      <c r="T855">
        <f>IFERROR(INDEX($B$7:$B$60000,MATCH(ROW()-6,$Q$7:$Q$60000,0))*1,"")</f>
        <v/>
      </c>
      <c r="U855">
        <f>IFERROR(INDEX($C$7:$C$60000,MATCH(ROW()-6,$Q$7:$Q$60000,0))*1,"")</f>
        <v/>
      </c>
      <c r="V855">
        <f>IFERROR(INDEX($D$7:$D$60000,MATCH(ROW()-6,$Q$7:$Q$60000,0))*1,"")</f>
        <v/>
      </c>
      <c r="W855">
        <f>IFERROR(INDEX($E$7:$E$60000,MATCH(ROW()-6,$Q$7:$Q$60000,0))*1,"")</f>
        <v/>
      </c>
      <c r="X855">
        <f>IFERROR(INDEX($F$7:$F$60000,MATCH(ROW()-6,$Q$7:$Q$60000,0))*1,"")</f>
        <v/>
      </c>
      <c r="Y855">
        <f>IFERROR(INDEX($G$7:$G$60000,MATCH(ROW()-6,$Q$7:$Q$60000,0))*1,"")</f>
        <v/>
      </c>
      <c r="Z855">
        <f>IFERROR(INDEX($H$7:$H$60000,MATCH(ROW()-6,$Q$7:$Q$60000,0))*1,"")</f>
        <v/>
      </c>
      <c r="AA855">
        <f>IFERROR(INDEX($I$7:$I$60000,MATCH(ROW()-6,$Q$7:$Q$60000,0))*1,"")</f>
        <v/>
      </c>
      <c r="AB855">
        <f>IFERROR(INDEX($J$7:$J$60000,MATCH(ROW()-6,$Q$7:$Q$60000,0))*1,"")</f>
        <v/>
      </c>
      <c r="AC855">
        <f>IFERROR(INDEX($K$7:$K$60000,MATCH(ROW()-6,$Q$7:$Q$60000,0))*1,"")</f>
        <v/>
      </c>
      <c r="AF855" s="9">
        <f>IF(OR($S855="",$S854=""),"",IF($B$5="diff",($T855-$T854),LN($T855/$T854)))</f>
        <v/>
      </c>
      <c r="AG855" s="9">
        <f>IF(OR($S855="",$S854=""),"",IF($C$5="diff",(U855-U854),LN(U855/U854)))</f>
        <v/>
      </c>
      <c r="AH855" s="9">
        <f>IF(OR($S855="",$S854=""),"",IF($D$5="diff",(V855-V854),LN(V855/V854)))</f>
        <v/>
      </c>
      <c r="AI855" s="9">
        <f>IF(OR($S855="",$S854=""),"",IF($E$5="diff",(W855-W854),LN(W855/W854)))</f>
        <v/>
      </c>
      <c r="AJ855" s="9">
        <f>IF(OR($S855="",$S854=""),"",IF($F$5="diff",(X855-X854),LN(X855/X854)))</f>
        <v/>
      </c>
      <c r="AK855" s="9">
        <f>IF(OR($S855="",$S854=""),"",IF($G$5="diff",(Y855-Y854),LN(Y855/Y854)))</f>
        <v/>
      </c>
      <c r="AL855" s="9">
        <f>IF(OR($S855="",$S854=""),"",IF($H$5="diff",(Z855-Z854),LN(Z855/Z854)))</f>
        <v/>
      </c>
      <c r="AM855" s="9">
        <f>IF(OR($S855="",$S854=""),"",IF($I$5="diff",(AA855-AA854),LN(AA855/AA854)))</f>
        <v/>
      </c>
      <c r="AN855" s="9">
        <f>IF(OR($S855="",$S854=""),"",IF($J$5="diff",(AB855-AB854),LN(AB855/AB854)))</f>
        <v/>
      </c>
      <c r="AO855" s="9">
        <f>IF(OR($S855="",$S854=""),"",IF($K$5="diff",(AC855-AC854),LN(AC855/AC854)))</f>
        <v/>
      </c>
      <c r="AR855" s="9">
        <f>IF($AF855="","",$AU$13+$AU$4*AG855+$AU$5*AH855+$AU$6*AI855+$AU$7*AJ855+$AU$8*AK855+$AU$9*AL855+$AU$10*AM855+$AU$11*AN855+$AU$12*AO855)</f>
        <v/>
      </c>
      <c r="AY855" s="10">
        <f>IF(AND((ROW()-7)&gt;=$Q$5,(ROW()-6)&lt;=$Q$3),INDEX(LINEST(OFFSET(AF855,1-$Q$5,0,$Q$5,1),OFFSET(AG855,1-$Q$5,0,$Q$5,9),TRUE,TRUE),1,10)*$Q$4,"")</f>
        <v/>
      </c>
      <c r="AZ855" s="9">
        <f>IF(AND((ROW()-7)&gt;=$Q$5,(ROW()-6)&lt;=$Q$3),INDEX(LINEST(OFFSET(AF855,1-$Q$5,0,$Q$5,1),OFFSET(AG855,1-$Q$5,0,$Q$5,9),TRUE,TRUE),1,9),"")</f>
        <v/>
      </c>
      <c r="BA855" s="9">
        <f>IF(AND((ROW()-7)&gt;=$Q$5,(ROW()-6)&lt;=$Q$3),INDEX(LINEST(OFFSET(AF855,1-$Q$5,0,$Q$5,1),OFFSET(AG855,1-$Q$5,0,$Q$5,9),TRUE,TRUE),1,8),"")</f>
        <v/>
      </c>
      <c r="BB855" s="9">
        <f>IF(AND((ROW()-7)&gt;=$Q$5,(ROW()-6)&lt;=$Q$3),INDEX(LINEST(OFFSET(AF855,1-$Q$5,0,$Q$5,1),OFFSET(AG855,1-$Q$5,0,$Q$5,9),TRUE,TRUE),1,7),"")</f>
        <v/>
      </c>
      <c r="BC855" s="9">
        <f>IF(AND((ROW()-7)&gt;=$Q$5,(ROW()-6)&lt;=$Q$3),INDEX(LINEST(OFFSET(AF855,1-$Q$5,0,$Q$5,1),OFFSET(AG855,1-$Q$5,0,$Q$5,9),TRUE,TRUE),1,6),"")</f>
        <v/>
      </c>
      <c r="BD855" s="9">
        <f>IF(AND((ROW()-7)&gt;=$Q$5,(ROW()-6)&lt;=$Q$3),INDEX(LINEST(OFFSET(AF855,1-$Q$5,0,$Q$5,1),OFFSET(AG855,1-$Q$5,0,$Q$5,9),TRUE,TRUE),1,5),"")</f>
        <v/>
      </c>
      <c r="BE855" s="9">
        <f>IF(AND((ROW()-7)&gt;=$Q$5,(ROW()-6)&lt;=$Q$3),INDEX(LINEST(OFFSET(AF855,1-$Q$5,0,$Q$5,1),OFFSET(AG855,1-$Q$5,0,$Q$5,9),TRUE,TRUE),1,4),"")</f>
        <v/>
      </c>
      <c r="BF855" s="9">
        <f>IF(AND((ROW()-7)&gt;=$Q$5,(ROW()-6)&lt;=$Q$3),INDEX(LINEST(OFFSET(AF855,1-$Q$5,0,$Q$5,1),OFFSET(AG855,1-$Q$5,0,$Q$5,9),TRUE,TRUE),1,3),"")</f>
        <v/>
      </c>
      <c r="BG855" s="9">
        <f>IF(AND((ROW()-7)&gt;=$Q$5,(ROW()-6)&lt;=$Q$3),INDEX(LINEST(OFFSET(AF855,1-$Q$5,0,$Q$5,1),OFFSET(AG855,1-$Q$5,0,$Q$5,9),TRUE,TRUE),1,2),"")</f>
        <v/>
      </c>
      <c r="BH855" s="9">
        <f>IF(AND((ROW()-7)&gt;=$Q$5,(ROW()-6)&lt;=$Q$3),INDEX(LINEST(OFFSET(AF855,1-$Q$5,0,$Q$5,1),OFFSET(AG855,1-$Q$5,0,$Q$5,9),TRUE,TRUE),1,1),"")</f>
        <v/>
      </c>
      <c r="BI855" s="10">
        <f>IF(AND((ROW()-7)&gt;=$Q$5,(ROW()-6)&lt;=$Q$3),INDEX(LINEST(OFFSET(AF855,1-$Q$5,0,$Q$5,1),OFFSET(AG855,1-$Q$5,0,$Q$5,9),TRUE,TRUE),3,1),"")</f>
        <v/>
      </c>
      <c r="BL855" s="9">
        <f>IF(AND((ROW()-6)&lt;=$Q$3,ISNUMBER(AY854)),AY854/$Q$4+AZ854*AG855+BA854*AH855+BB854*AI855+BC854*AJ855+BD854*AK855+BE854*AL855+BF854*AM855+BG854*AN855+BH854*AO855,"")</f>
        <v/>
      </c>
      <c r="BM855">
        <f>IF(ISNUMBER(BL855),AVERAGE(OFFSET(AF854,1-$Q$5,0,$Q$5,1)),"")</f>
        <v/>
      </c>
      <c r="BN855">
        <f>IF(ISNUMBER(BL855),(AF855-BL855)^2,"")</f>
        <v/>
      </c>
      <c r="BO855">
        <f>IF(ISNUMBER(BL855),AF855^2,"")</f>
        <v/>
      </c>
      <c r="BP855">
        <f>IF(ISNUMBER(BL855),(AF855-BM855)^2,"")</f>
        <v/>
      </c>
    </row>
    <row r="856">
      <c r="O856">
        <f>IF($R856="","",IF($Q$1="Weekly",INT(($R856-2)/7),IF($Q$1="Quarterly",YEAR($R856)*4+ROUNDUP(MONTH($R856)/3),YEAR($R856)*12+MONTH($R856))))</f>
        <v/>
      </c>
      <c r="P856">
        <f>IF($R856="","",IF($R857="",1,IF($O856&lt;&gt;$O857,1,0)))</f>
        <v/>
      </c>
      <c r="Q856">
        <f>IF($P856=1,SUM($P$7:$P856),"")</f>
        <v/>
      </c>
      <c r="R856">
        <f>IF($A856="","",IF(ISNUMBER($A856),$A856,IFERROR(DATEVALUE($A856),NA())))</f>
        <v/>
      </c>
      <c r="S856" s="7">
        <f>IFERROR(INDEX($R$7:$R$60000,MATCH(ROW()-6,$Q$7:$Q$60000,0)),"")</f>
        <v/>
      </c>
      <c r="T856">
        <f>IFERROR(INDEX($B$7:$B$60000,MATCH(ROW()-6,$Q$7:$Q$60000,0))*1,"")</f>
        <v/>
      </c>
      <c r="U856">
        <f>IFERROR(INDEX($C$7:$C$60000,MATCH(ROW()-6,$Q$7:$Q$60000,0))*1,"")</f>
        <v/>
      </c>
      <c r="V856">
        <f>IFERROR(INDEX($D$7:$D$60000,MATCH(ROW()-6,$Q$7:$Q$60000,0))*1,"")</f>
        <v/>
      </c>
      <c r="W856">
        <f>IFERROR(INDEX($E$7:$E$60000,MATCH(ROW()-6,$Q$7:$Q$60000,0))*1,"")</f>
        <v/>
      </c>
      <c r="X856">
        <f>IFERROR(INDEX($F$7:$F$60000,MATCH(ROW()-6,$Q$7:$Q$60000,0))*1,"")</f>
        <v/>
      </c>
      <c r="Y856">
        <f>IFERROR(INDEX($G$7:$G$60000,MATCH(ROW()-6,$Q$7:$Q$60000,0))*1,"")</f>
        <v/>
      </c>
      <c r="Z856">
        <f>IFERROR(INDEX($H$7:$H$60000,MATCH(ROW()-6,$Q$7:$Q$60000,0))*1,"")</f>
        <v/>
      </c>
      <c r="AA856">
        <f>IFERROR(INDEX($I$7:$I$60000,MATCH(ROW()-6,$Q$7:$Q$60000,0))*1,"")</f>
        <v/>
      </c>
      <c r="AB856">
        <f>IFERROR(INDEX($J$7:$J$60000,MATCH(ROW()-6,$Q$7:$Q$60000,0))*1,"")</f>
        <v/>
      </c>
      <c r="AC856">
        <f>IFERROR(INDEX($K$7:$K$60000,MATCH(ROW()-6,$Q$7:$Q$60000,0))*1,"")</f>
        <v/>
      </c>
      <c r="AF856" s="9">
        <f>IF(OR($S856="",$S855=""),"",IF($B$5="diff",($T856-$T855),LN($T856/$T855)))</f>
        <v/>
      </c>
      <c r="AG856" s="9">
        <f>IF(OR($S856="",$S855=""),"",IF($C$5="diff",(U856-U855),LN(U856/U855)))</f>
        <v/>
      </c>
      <c r="AH856" s="9">
        <f>IF(OR($S856="",$S855=""),"",IF($D$5="diff",(V856-V855),LN(V856/V855)))</f>
        <v/>
      </c>
      <c r="AI856" s="9">
        <f>IF(OR($S856="",$S855=""),"",IF($E$5="diff",(W856-W855),LN(W856/W855)))</f>
        <v/>
      </c>
      <c r="AJ856" s="9">
        <f>IF(OR($S856="",$S855=""),"",IF($F$5="diff",(X856-X855),LN(X856/X855)))</f>
        <v/>
      </c>
      <c r="AK856" s="9">
        <f>IF(OR($S856="",$S855=""),"",IF($G$5="diff",(Y856-Y855),LN(Y856/Y855)))</f>
        <v/>
      </c>
      <c r="AL856" s="9">
        <f>IF(OR($S856="",$S855=""),"",IF($H$5="diff",(Z856-Z855),LN(Z856/Z855)))</f>
        <v/>
      </c>
      <c r="AM856" s="9">
        <f>IF(OR($S856="",$S855=""),"",IF($I$5="diff",(AA856-AA855),LN(AA856/AA855)))</f>
        <v/>
      </c>
      <c r="AN856" s="9">
        <f>IF(OR($S856="",$S855=""),"",IF($J$5="diff",(AB856-AB855),LN(AB856/AB855)))</f>
        <v/>
      </c>
      <c r="AO856" s="9">
        <f>IF(OR($S856="",$S855=""),"",IF($K$5="diff",(AC856-AC855),LN(AC856/AC855)))</f>
        <v/>
      </c>
      <c r="AR856" s="9">
        <f>IF($AF856="","",$AU$13+$AU$4*AG856+$AU$5*AH856+$AU$6*AI856+$AU$7*AJ856+$AU$8*AK856+$AU$9*AL856+$AU$10*AM856+$AU$11*AN856+$AU$12*AO856)</f>
        <v/>
      </c>
      <c r="AY856" s="10">
        <f>IF(AND((ROW()-7)&gt;=$Q$5,(ROW()-6)&lt;=$Q$3),INDEX(LINEST(OFFSET(AF856,1-$Q$5,0,$Q$5,1),OFFSET(AG856,1-$Q$5,0,$Q$5,9),TRUE,TRUE),1,10)*$Q$4,"")</f>
        <v/>
      </c>
      <c r="AZ856" s="9">
        <f>IF(AND((ROW()-7)&gt;=$Q$5,(ROW()-6)&lt;=$Q$3),INDEX(LINEST(OFFSET(AF856,1-$Q$5,0,$Q$5,1),OFFSET(AG856,1-$Q$5,0,$Q$5,9),TRUE,TRUE),1,9),"")</f>
        <v/>
      </c>
      <c r="BA856" s="9">
        <f>IF(AND((ROW()-7)&gt;=$Q$5,(ROW()-6)&lt;=$Q$3),INDEX(LINEST(OFFSET(AF856,1-$Q$5,0,$Q$5,1),OFFSET(AG856,1-$Q$5,0,$Q$5,9),TRUE,TRUE),1,8),"")</f>
        <v/>
      </c>
      <c r="BB856" s="9">
        <f>IF(AND((ROW()-7)&gt;=$Q$5,(ROW()-6)&lt;=$Q$3),INDEX(LINEST(OFFSET(AF856,1-$Q$5,0,$Q$5,1),OFFSET(AG856,1-$Q$5,0,$Q$5,9),TRUE,TRUE),1,7),"")</f>
        <v/>
      </c>
      <c r="BC856" s="9">
        <f>IF(AND((ROW()-7)&gt;=$Q$5,(ROW()-6)&lt;=$Q$3),INDEX(LINEST(OFFSET(AF856,1-$Q$5,0,$Q$5,1),OFFSET(AG856,1-$Q$5,0,$Q$5,9),TRUE,TRUE),1,6),"")</f>
        <v/>
      </c>
      <c r="BD856" s="9">
        <f>IF(AND((ROW()-7)&gt;=$Q$5,(ROW()-6)&lt;=$Q$3),INDEX(LINEST(OFFSET(AF856,1-$Q$5,0,$Q$5,1),OFFSET(AG856,1-$Q$5,0,$Q$5,9),TRUE,TRUE),1,5),"")</f>
        <v/>
      </c>
      <c r="BE856" s="9">
        <f>IF(AND((ROW()-7)&gt;=$Q$5,(ROW()-6)&lt;=$Q$3),INDEX(LINEST(OFFSET(AF856,1-$Q$5,0,$Q$5,1),OFFSET(AG856,1-$Q$5,0,$Q$5,9),TRUE,TRUE),1,4),"")</f>
        <v/>
      </c>
      <c r="BF856" s="9">
        <f>IF(AND((ROW()-7)&gt;=$Q$5,(ROW()-6)&lt;=$Q$3),INDEX(LINEST(OFFSET(AF856,1-$Q$5,0,$Q$5,1),OFFSET(AG856,1-$Q$5,0,$Q$5,9),TRUE,TRUE),1,3),"")</f>
        <v/>
      </c>
      <c r="BG856" s="9">
        <f>IF(AND((ROW()-7)&gt;=$Q$5,(ROW()-6)&lt;=$Q$3),INDEX(LINEST(OFFSET(AF856,1-$Q$5,0,$Q$5,1),OFFSET(AG856,1-$Q$5,0,$Q$5,9),TRUE,TRUE),1,2),"")</f>
        <v/>
      </c>
      <c r="BH856" s="9">
        <f>IF(AND((ROW()-7)&gt;=$Q$5,(ROW()-6)&lt;=$Q$3),INDEX(LINEST(OFFSET(AF856,1-$Q$5,0,$Q$5,1),OFFSET(AG856,1-$Q$5,0,$Q$5,9),TRUE,TRUE),1,1),"")</f>
        <v/>
      </c>
      <c r="BI856" s="10">
        <f>IF(AND((ROW()-7)&gt;=$Q$5,(ROW()-6)&lt;=$Q$3),INDEX(LINEST(OFFSET(AF856,1-$Q$5,0,$Q$5,1),OFFSET(AG856,1-$Q$5,0,$Q$5,9),TRUE,TRUE),3,1),"")</f>
        <v/>
      </c>
      <c r="BL856" s="9">
        <f>IF(AND((ROW()-6)&lt;=$Q$3,ISNUMBER(AY855)),AY855/$Q$4+AZ855*AG856+BA855*AH856+BB855*AI856+BC855*AJ856+BD855*AK856+BE855*AL856+BF855*AM856+BG855*AN856+BH855*AO856,"")</f>
        <v/>
      </c>
      <c r="BM856">
        <f>IF(ISNUMBER(BL856),AVERAGE(OFFSET(AF855,1-$Q$5,0,$Q$5,1)),"")</f>
        <v/>
      </c>
      <c r="BN856">
        <f>IF(ISNUMBER(BL856),(AF856-BL856)^2,"")</f>
        <v/>
      </c>
      <c r="BO856">
        <f>IF(ISNUMBER(BL856),AF856^2,"")</f>
        <v/>
      </c>
      <c r="BP856">
        <f>IF(ISNUMBER(BL856),(AF856-BM856)^2,"")</f>
        <v/>
      </c>
    </row>
    <row r="857">
      <c r="O857">
        <f>IF($R857="","",IF($Q$1="Weekly",INT(($R857-2)/7),IF($Q$1="Quarterly",YEAR($R857)*4+ROUNDUP(MONTH($R857)/3),YEAR($R857)*12+MONTH($R857))))</f>
        <v/>
      </c>
      <c r="P857">
        <f>IF($R857="","",IF($R858="",1,IF($O857&lt;&gt;$O858,1,0)))</f>
        <v/>
      </c>
      <c r="Q857">
        <f>IF($P857=1,SUM($P$7:$P857),"")</f>
        <v/>
      </c>
      <c r="R857">
        <f>IF($A857="","",IF(ISNUMBER($A857),$A857,IFERROR(DATEVALUE($A857),NA())))</f>
        <v/>
      </c>
      <c r="S857" s="7">
        <f>IFERROR(INDEX($R$7:$R$60000,MATCH(ROW()-6,$Q$7:$Q$60000,0)),"")</f>
        <v/>
      </c>
      <c r="T857">
        <f>IFERROR(INDEX($B$7:$B$60000,MATCH(ROW()-6,$Q$7:$Q$60000,0))*1,"")</f>
        <v/>
      </c>
      <c r="U857">
        <f>IFERROR(INDEX($C$7:$C$60000,MATCH(ROW()-6,$Q$7:$Q$60000,0))*1,"")</f>
        <v/>
      </c>
      <c r="V857">
        <f>IFERROR(INDEX($D$7:$D$60000,MATCH(ROW()-6,$Q$7:$Q$60000,0))*1,"")</f>
        <v/>
      </c>
      <c r="W857">
        <f>IFERROR(INDEX($E$7:$E$60000,MATCH(ROW()-6,$Q$7:$Q$60000,0))*1,"")</f>
        <v/>
      </c>
      <c r="X857">
        <f>IFERROR(INDEX($F$7:$F$60000,MATCH(ROW()-6,$Q$7:$Q$60000,0))*1,"")</f>
        <v/>
      </c>
      <c r="Y857">
        <f>IFERROR(INDEX($G$7:$G$60000,MATCH(ROW()-6,$Q$7:$Q$60000,0))*1,"")</f>
        <v/>
      </c>
      <c r="Z857">
        <f>IFERROR(INDEX($H$7:$H$60000,MATCH(ROW()-6,$Q$7:$Q$60000,0))*1,"")</f>
        <v/>
      </c>
      <c r="AA857">
        <f>IFERROR(INDEX($I$7:$I$60000,MATCH(ROW()-6,$Q$7:$Q$60000,0))*1,"")</f>
        <v/>
      </c>
      <c r="AB857">
        <f>IFERROR(INDEX($J$7:$J$60000,MATCH(ROW()-6,$Q$7:$Q$60000,0))*1,"")</f>
        <v/>
      </c>
      <c r="AC857">
        <f>IFERROR(INDEX($K$7:$K$60000,MATCH(ROW()-6,$Q$7:$Q$60000,0))*1,"")</f>
        <v/>
      </c>
      <c r="AF857" s="9">
        <f>IF(OR($S857="",$S856=""),"",IF($B$5="diff",($T857-$T856),LN($T857/$T856)))</f>
        <v/>
      </c>
      <c r="AG857" s="9">
        <f>IF(OR($S857="",$S856=""),"",IF($C$5="diff",(U857-U856),LN(U857/U856)))</f>
        <v/>
      </c>
      <c r="AH857" s="9">
        <f>IF(OR($S857="",$S856=""),"",IF($D$5="diff",(V857-V856),LN(V857/V856)))</f>
        <v/>
      </c>
      <c r="AI857" s="9">
        <f>IF(OR($S857="",$S856=""),"",IF($E$5="diff",(W857-W856),LN(W857/W856)))</f>
        <v/>
      </c>
      <c r="AJ857" s="9">
        <f>IF(OR($S857="",$S856=""),"",IF($F$5="diff",(X857-X856),LN(X857/X856)))</f>
        <v/>
      </c>
      <c r="AK857" s="9">
        <f>IF(OR($S857="",$S856=""),"",IF($G$5="diff",(Y857-Y856),LN(Y857/Y856)))</f>
        <v/>
      </c>
      <c r="AL857" s="9">
        <f>IF(OR($S857="",$S856=""),"",IF($H$5="diff",(Z857-Z856),LN(Z857/Z856)))</f>
        <v/>
      </c>
      <c r="AM857" s="9">
        <f>IF(OR($S857="",$S856=""),"",IF($I$5="diff",(AA857-AA856),LN(AA857/AA856)))</f>
        <v/>
      </c>
      <c r="AN857" s="9">
        <f>IF(OR($S857="",$S856=""),"",IF($J$5="diff",(AB857-AB856),LN(AB857/AB856)))</f>
        <v/>
      </c>
      <c r="AO857" s="9">
        <f>IF(OR($S857="",$S856=""),"",IF($K$5="diff",(AC857-AC856),LN(AC857/AC856)))</f>
        <v/>
      </c>
      <c r="AR857" s="9">
        <f>IF($AF857="","",$AU$13+$AU$4*AG857+$AU$5*AH857+$AU$6*AI857+$AU$7*AJ857+$AU$8*AK857+$AU$9*AL857+$AU$10*AM857+$AU$11*AN857+$AU$12*AO857)</f>
        <v/>
      </c>
      <c r="AY857" s="10">
        <f>IF(AND((ROW()-7)&gt;=$Q$5,(ROW()-6)&lt;=$Q$3),INDEX(LINEST(OFFSET(AF857,1-$Q$5,0,$Q$5,1),OFFSET(AG857,1-$Q$5,0,$Q$5,9),TRUE,TRUE),1,10)*$Q$4,"")</f>
        <v/>
      </c>
      <c r="AZ857" s="9">
        <f>IF(AND((ROW()-7)&gt;=$Q$5,(ROW()-6)&lt;=$Q$3),INDEX(LINEST(OFFSET(AF857,1-$Q$5,0,$Q$5,1),OFFSET(AG857,1-$Q$5,0,$Q$5,9),TRUE,TRUE),1,9),"")</f>
        <v/>
      </c>
      <c r="BA857" s="9">
        <f>IF(AND((ROW()-7)&gt;=$Q$5,(ROW()-6)&lt;=$Q$3),INDEX(LINEST(OFFSET(AF857,1-$Q$5,0,$Q$5,1),OFFSET(AG857,1-$Q$5,0,$Q$5,9),TRUE,TRUE),1,8),"")</f>
        <v/>
      </c>
      <c r="BB857" s="9">
        <f>IF(AND((ROW()-7)&gt;=$Q$5,(ROW()-6)&lt;=$Q$3),INDEX(LINEST(OFFSET(AF857,1-$Q$5,0,$Q$5,1),OFFSET(AG857,1-$Q$5,0,$Q$5,9),TRUE,TRUE),1,7),"")</f>
        <v/>
      </c>
      <c r="BC857" s="9">
        <f>IF(AND((ROW()-7)&gt;=$Q$5,(ROW()-6)&lt;=$Q$3),INDEX(LINEST(OFFSET(AF857,1-$Q$5,0,$Q$5,1),OFFSET(AG857,1-$Q$5,0,$Q$5,9),TRUE,TRUE),1,6),"")</f>
        <v/>
      </c>
      <c r="BD857" s="9">
        <f>IF(AND((ROW()-7)&gt;=$Q$5,(ROW()-6)&lt;=$Q$3),INDEX(LINEST(OFFSET(AF857,1-$Q$5,0,$Q$5,1),OFFSET(AG857,1-$Q$5,0,$Q$5,9),TRUE,TRUE),1,5),"")</f>
        <v/>
      </c>
      <c r="BE857" s="9">
        <f>IF(AND((ROW()-7)&gt;=$Q$5,(ROW()-6)&lt;=$Q$3),INDEX(LINEST(OFFSET(AF857,1-$Q$5,0,$Q$5,1),OFFSET(AG857,1-$Q$5,0,$Q$5,9),TRUE,TRUE),1,4),"")</f>
        <v/>
      </c>
      <c r="BF857" s="9">
        <f>IF(AND((ROW()-7)&gt;=$Q$5,(ROW()-6)&lt;=$Q$3),INDEX(LINEST(OFFSET(AF857,1-$Q$5,0,$Q$5,1),OFFSET(AG857,1-$Q$5,0,$Q$5,9),TRUE,TRUE),1,3),"")</f>
        <v/>
      </c>
      <c r="BG857" s="9">
        <f>IF(AND((ROW()-7)&gt;=$Q$5,(ROW()-6)&lt;=$Q$3),INDEX(LINEST(OFFSET(AF857,1-$Q$5,0,$Q$5,1),OFFSET(AG857,1-$Q$5,0,$Q$5,9),TRUE,TRUE),1,2),"")</f>
        <v/>
      </c>
      <c r="BH857" s="9">
        <f>IF(AND((ROW()-7)&gt;=$Q$5,(ROW()-6)&lt;=$Q$3),INDEX(LINEST(OFFSET(AF857,1-$Q$5,0,$Q$5,1),OFFSET(AG857,1-$Q$5,0,$Q$5,9),TRUE,TRUE),1,1),"")</f>
        <v/>
      </c>
      <c r="BI857" s="10">
        <f>IF(AND((ROW()-7)&gt;=$Q$5,(ROW()-6)&lt;=$Q$3),INDEX(LINEST(OFFSET(AF857,1-$Q$5,0,$Q$5,1),OFFSET(AG857,1-$Q$5,0,$Q$5,9),TRUE,TRUE),3,1),"")</f>
        <v/>
      </c>
      <c r="BL857" s="9">
        <f>IF(AND((ROW()-6)&lt;=$Q$3,ISNUMBER(AY856)),AY856/$Q$4+AZ856*AG857+BA856*AH857+BB856*AI857+BC856*AJ857+BD856*AK857+BE856*AL857+BF856*AM857+BG856*AN857+BH856*AO857,"")</f>
        <v/>
      </c>
      <c r="BM857">
        <f>IF(ISNUMBER(BL857),AVERAGE(OFFSET(AF856,1-$Q$5,0,$Q$5,1)),"")</f>
        <v/>
      </c>
      <c r="BN857">
        <f>IF(ISNUMBER(BL857),(AF857-BL857)^2,"")</f>
        <v/>
      </c>
      <c r="BO857">
        <f>IF(ISNUMBER(BL857),AF857^2,"")</f>
        <v/>
      </c>
      <c r="BP857">
        <f>IF(ISNUMBER(BL857),(AF857-BM857)^2,"")</f>
        <v/>
      </c>
    </row>
    <row r="858">
      <c r="O858">
        <f>IF($R858="","",IF($Q$1="Weekly",INT(($R858-2)/7),IF($Q$1="Quarterly",YEAR($R858)*4+ROUNDUP(MONTH($R858)/3),YEAR($R858)*12+MONTH($R858))))</f>
        <v/>
      </c>
      <c r="P858">
        <f>IF($R858="","",IF($R859="",1,IF($O858&lt;&gt;$O859,1,0)))</f>
        <v/>
      </c>
      <c r="Q858">
        <f>IF($P858=1,SUM($P$7:$P858),"")</f>
        <v/>
      </c>
      <c r="R858">
        <f>IF($A858="","",IF(ISNUMBER($A858),$A858,IFERROR(DATEVALUE($A858),NA())))</f>
        <v/>
      </c>
      <c r="S858" s="7">
        <f>IFERROR(INDEX($R$7:$R$60000,MATCH(ROW()-6,$Q$7:$Q$60000,0)),"")</f>
        <v/>
      </c>
      <c r="T858">
        <f>IFERROR(INDEX($B$7:$B$60000,MATCH(ROW()-6,$Q$7:$Q$60000,0))*1,"")</f>
        <v/>
      </c>
      <c r="U858">
        <f>IFERROR(INDEX($C$7:$C$60000,MATCH(ROW()-6,$Q$7:$Q$60000,0))*1,"")</f>
        <v/>
      </c>
      <c r="V858">
        <f>IFERROR(INDEX($D$7:$D$60000,MATCH(ROW()-6,$Q$7:$Q$60000,0))*1,"")</f>
        <v/>
      </c>
      <c r="W858">
        <f>IFERROR(INDEX($E$7:$E$60000,MATCH(ROW()-6,$Q$7:$Q$60000,0))*1,"")</f>
        <v/>
      </c>
      <c r="X858">
        <f>IFERROR(INDEX($F$7:$F$60000,MATCH(ROW()-6,$Q$7:$Q$60000,0))*1,"")</f>
        <v/>
      </c>
      <c r="Y858">
        <f>IFERROR(INDEX($G$7:$G$60000,MATCH(ROW()-6,$Q$7:$Q$60000,0))*1,"")</f>
        <v/>
      </c>
      <c r="Z858">
        <f>IFERROR(INDEX($H$7:$H$60000,MATCH(ROW()-6,$Q$7:$Q$60000,0))*1,"")</f>
        <v/>
      </c>
      <c r="AA858">
        <f>IFERROR(INDEX($I$7:$I$60000,MATCH(ROW()-6,$Q$7:$Q$60000,0))*1,"")</f>
        <v/>
      </c>
      <c r="AB858">
        <f>IFERROR(INDEX($J$7:$J$60000,MATCH(ROW()-6,$Q$7:$Q$60000,0))*1,"")</f>
        <v/>
      </c>
      <c r="AC858">
        <f>IFERROR(INDEX($K$7:$K$60000,MATCH(ROW()-6,$Q$7:$Q$60000,0))*1,"")</f>
        <v/>
      </c>
      <c r="AF858" s="9">
        <f>IF(OR($S858="",$S857=""),"",IF($B$5="diff",($T858-$T857),LN($T858/$T857)))</f>
        <v/>
      </c>
      <c r="AG858" s="9">
        <f>IF(OR($S858="",$S857=""),"",IF($C$5="diff",(U858-U857),LN(U858/U857)))</f>
        <v/>
      </c>
      <c r="AH858" s="9">
        <f>IF(OR($S858="",$S857=""),"",IF($D$5="diff",(V858-V857),LN(V858/V857)))</f>
        <v/>
      </c>
      <c r="AI858" s="9">
        <f>IF(OR($S858="",$S857=""),"",IF($E$5="diff",(W858-W857),LN(W858/W857)))</f>
        <v/>
      </c>
      <c r="AJ858" s="9">
        <f>IF(OR($S858="",$S857=""),"",IF($F$5="diff",(X858-X857),LN(X858/X857)))</f>
        <v/>
      </c>
      <c r="AK858" s="9">
        <f>IF(OR($S858="",$S857=""),"",IF($G$5="diff",(Y858-Y857),LN(Y858/Y857)))</f>
        <v/>
      </c>
      <c r="AL858" s="9">
        <f>IF(OR($S858="",$S857=""),"",IF($H$5="diff",(Z858-Z857),LN(Z858/Z857)))</f>
        <v/>
      </c>
      <c r="AM858" s="9">
        <f>IF(OR($S858="",$S857=""),"",IF($I$5="diff",(AA858-AA857),LN(AA858/AA857)))</f>
        <v/>
      </c>
      <c r="AN858" s="9">
        <f>IF(OR($S858="",$S857=""),"",IF($J$5="diff",(AB858-AB857),LN(AB858/AB857)))</f>
        <v/>
      </c>
      <c r="AO858" s="9">
        <f>IF(OR($S858="",$S857=""),"",IF($K$5="diff",(AC858-AC857),LN(AC858/AC857)))</f>
        <v/>
      </c>
      <c r="AR858" s="9">
        <f>IF($AF858="","",$AU$13+$AU$4*AG858+$AU$5*AH858+$AU$6*AI858+$AU$7*AJ858+$AU$8*AK858+$AU$9*AL858+$AU$10*AM858+$AU$11*AN858+$AU$12*AO858)</f>
        <v/>
      </c>
      <c r="AY858" s="10">
        <f>IF(AND((ROW()-7)&gt;=$Q$5,(ROW()-6)&lt;=$Q$3),INDEX(LINEST(OFFSET(AF858,1-$Q$5,0,$Q$5,1),OFFSET(AG858,1-$Q$5,0,$Q$5,9),TRUE,TRUE),1,10)*$Q$4,"")</f>
        <v/>
      </c>
      <c r="AZ858" s="9">
        <f>IF(AND((ROW()-7)&gt;=$Q$5,(ROW()-6)&lt;=$Q$3),INDEX(LINEST(OFFSET(AF858,1-$Q$5,0,$Q$5,1),OFFSET(AG858,1-$Q$5,0,$Q$5,9),TRUE,TRUE),1,9),"")</f>
        <v/>
      </c>
      <c r="BA858" s="9">
        <f>IF(AND((ROW()-7)&gt;=$Q$5,(ROW()-6)&lt;=$Q$3),INDEX(LINEST(OFFSET(AF858,1-$Q$5,0,$Q$5,1),OFFSET(AG858,1-$Q$5,0,$Q$5,9),TRUE,TRUE),1,8),"")</f>
        <v/>
      </c>
      <c r="BB858" s="9">
        <f>IF(AND((ROW()-7)&gt;=$Q$5,(ROW()-6)&lt;=$Q$3),INDEX(LINEST(OFFSET(AF858,1-$Q$5,0,$Q$5,1),OFFSET(AG858,1-$Q$5,0,$Q$5,9),TRUE,TRUE),1,7),"")</f>
        <v/>
      </c>
      <c r="BC858" s="9">
        <f>IF(AND((ROW()-7)&gt;=$Q$5,(ROW()-6)&lt;=$Q$3),INDEX(LINEST(OFFSET(AF858,1-$Q$5,0,$Q$5,1),OFFSET(AG858,1-$Q$5,0,$Q$5,9),TRUE,TRUE),1,6),"")</f>
        <v/>
      </c>
      <c r="BD858" s="9">
        <f>IF(AND((ROW()-7)&gt;=$Q$5,(ROW()-6)&lt;=$Q$3),INDEX(LINEST(OFFSET(AF858,1-$Q$5,0,$Q$5,1),OFFSET(AG858,1-$Q$5,0,$Q$5,9),TRUE,TRUE),1,5),"")</f>
        <v/>
      </c>
      <c r="BE858" s="9">
        <f>IF(AND((ROW()-7)&gt;=$Q$5,(ROW()-6)&lt;=$Q$3),INDEX(LINEST(OFFSET(AF858,1-$Q$5,0,$Q$5,1),OFFSET(AG858,1-$Q$5,0,$Q$5,9),TRUE,TRUE),1,4),"")</f>
        <v/>
      </c>
      <c r="BF858" s="9">
        <f>IF(AND((ROW()-7)&gt;=$Q$5,(ROW()-6)&lt;=$Q$3),INDEX(LINEST(OFFSET(AF858,1-$Q$5,0,$Q$5,1),OFFSET(AG858,1-$Q$5,0,$Q$5,9),TRUE,TRUE),1,3),"")</f>
        <v/>
      </c>
      <c r="BG858" s="9">
        <f>IF(AND((ROW()-7)&gt;=$Q$5,(ROW()-6)&lt;=$Q$3),INDEX(LINEST(OFFSET(AF858,1-$Q$5,0,$Q$5,1),OFFSET(AG858,1-$Q$5,0,$Q$5,9),TRUE,TRUE),1,2),"")</f>
        <v/>
      </c>
      <c r="BH858" s="9">
        <f>IF(AND((ROW()-7)&gt;=$Q$5,(ROW()-6)&lt;=$Q$3),INDEX(LINEST(OFFSET(AF858,1-$Q$5,0,$Q$5,1),OFFSET(AG858,1-$Q$5,0,$Q$5,9),TRUE,TRUE),1,1),"")</f>
        <v/>
      </c>
      <c r="BI858" s="10">
        <f>IF(AND((ROW()-7)&gt;=$Q$5,(ROW()-6)&lt;=$Q$3),INDEX(LINEST(OFFSET(AF858,1-$Q$5,0,$Q$5,1),OFFSET(AG858,1-$Q$5,0,$Q$5,9),TRUE,TRUE),3,1),"")</f>
        <v/>
      </c>
      <c r="BL858" s="9">
        <f>IF(AND((ROW()-6)&lt;=$Q$3,ISNUMBER(AY857)),AY857/$Q$4+AZ857*AG858+BA857*AH858+BB857*AI858+BC857*AJ858+BD857*AK858+BE857*AL858+BF857*AM858+BG857*AN858+BH857*AO858,"")</f>
        <v/>
      </c>
      <c r="BM858">
        <f>IF(ISNUMBER(BL858),AVERAGE(OFFSET(AF857,1-$Q$5,0,$Q$5,1)),"")</f>
        <v/>
      </c>
      <c r="BN858">
        <f>IF(ISNUMBER(BL858),(AF858-BL858)^2,"")</f>
        <v/>
      </c>
      <c r="BO858">
        <f>IF(ISNUMBER(BL858),AF858^2,"")</f>
        <v/>
      </c>
      <c r="BP858">
        <f>IF(ISNUMBER(BL858),(AF858-BM858)^2,"")</f>
        <v/>
      </c>
    </row>
    <row r="859">
      <c r="O859">
        <f>IF($R859="","",IF($Q$1="Weekly",INT(($R859-2)/7),IF($Q$1="Quarterly",YEAR($R859)*4+ROUNDUP(MONTH($R859)/3),YEAR($R859)*12+MONTH($R859))))</f>
        <v/>
      </c>
      <c r="P859">
        <f>IF($R859="","",IF($R860="",1,IF($O859&lt;&gt;$O860,1,0)))</f>
        <v/>
      </c>
      <c r="Q859">
        <f>IF($P859=1,SUM($P$7:$P859),"")</f>
        <v/>
      </c>
      <c r="R859">
        <f>IF($A859="","",IF(ISNUMBER($A859),$A859,IFERROR(DATEVALUE($A859),NA())))</f>
        <v/>
      </c>
      <c r="S859" s="7">
        <f>IFERROR(INDEX($R$7:$R$60000,MATCH(ROW()-6,$Q$7:$Q$60000,0)),"")</f>
        <v/>
      </c>
      <c r="T859">
        <f>IFERROR(INDEX($B$7:$B$60000,MATCH(ROW()-6,$Q$7:$Q$60000,0))*1,"")</f>
        <v/>
      </c>
      <c r="U859">
        <f>IFERROR(INDEX($C$7:$C$60000,MATCH(ROW()-6,$Q$7:$Q$60000,0))*1,"")</f>
        <v/>
      </c>
      <c r="V859">
        <f>IFERROR(INDEX($D$7:$D$60000,MATCH(ROW()-6,$Q$7:$Q$60000,0))*1,"")</f>
        <v/>
      </c>
      <c r="W859">
        <f>IFERROR(INDEX($E$7:$E$60000,MATCH(ROW()-6,$Q$7:$Q$60000,0))*1,"")</f>
        <v/>
      </c>
      <c r="X859">
        <f>IFERROR(INDEX($F$7:$F$60000,MATCH(ROW()-6,$Q$7:$Q$60000,0))*1,"")</f>
        <v/>
      </c>
      <c r="Y859">
        <f>IFERROR(INDEX($G$7:$G$60000,MATCH(ROW()-6,$Q$7:$Q$60000,0))*1,"")</f>
        <v/>
      </c>
      <c r="Z859">
        <f>IFERROR(INDEX($H$7:$H$60000,MATCH(ROW()-6,$Q$7:$Q$60000,0))*1,"")</f>
        <v/>
      </c>
      <c r="AA859">
        <f>IFERROR(INDEX($I$7:$I$60000,MATCH(ROW()-6,$Q$7:$Q$60000,0))*1,"")</f>
        <v/>
      </c>
      <c r="AB859">
        <f>IFERROR(INDEX($J$7:$J$60000,MATCH(ROW()-6,$Q$7:$Q$60000,0))*1,"")</f>
        <v/>
      </c>
      <c r="AC859">
        <f>IFERROR(INDEX($K$7:$K$60000,MATCH(ROW()-6,$Q$7:$Q$60000,0))*1,"")</f>
        <v/>
      </c>
      <c r="AF859" s="9">
        <f>IF(OR($S859="",$S858=""),"",IF($B$5="diff",($T859-$T858),LN($T859/$T858)))</f>
        <v/>
      </c>
      <c r="AG859" s="9">
        <f>IF(OR($S859="",$S858=""),"",IF($C$5="diff",(U859-U858),LN(U859/U858)))</f>
        <v/>
      </c>
      <c r="AH859" s="9">
        <f>IF(OR($S859="",$S858=""),"",IF($D$5="diff",(V859-V858),LN(V859/V858)))</f>
        <v/>
      </c>
      <c r="AI859" s="9">
        <f>IF(OR($S859="",$S858=""),"",IF($E$5="diff",(W859-W858),LN(W859/W858)))</f>
        <v/>
      </c>
      <c r="AJ859" s="9">
        <f>IF(OR($S859="",$S858=""),"",IF($F$5="diff",(X859-X858),LN(X859/X858)))</f>
        <v/>
      </c>
      <c r="AK859" s="9">
        <f>IF(OR($S859="",$S858=""),"",IF($G$5="diff",(Y859-Y858),LN(Y859/Y858)))</f>
        <v/>
      </c>
      <c r="AL859" s="9">
        <f>IF(OR($S859="",$S858=""),"",IF($H$5="diff",(Z859-Z858),LN(Z859/Z858)))</f>
        <v/>
      </c>
      <c r="AM859" s="9">
        <f>IF(OR($S859="",$S858=""),"",IF($I$5="diff",(AA859-AA858),LN(AA859/AA858)))</f>
        <v/>
      </c>
      <c r="AN859" s="9">
        <f>IF(OR($S859="",$S858=""),"",IF($J$5="diff",(AB859-AB858),LN(AB859/AB858)))</f>
        <v/>
      </c>
      <c r="AO859" s="9">
        <f>IF(OR($S859="",$S858=""),"",IF($K$5="diff",(AC859-AC858),LN(AC859/AC858)))</f>
        <v/>
      </c>
      <c r="AR859" s="9">
        <f>IF($AF859="","",$AU$13+$AU$4*AG859+$AU$5*AH859+$AU$6*AI859+$AU$7*AJ859+$AU$8*AK859+$AU$9*AL859+$AU$10*AM859+$AU$11*AN859+$AU$12*AO859)</f>
        <v/>
      </c>
      <c r="AY859" s="10">
        <f>IF(AND((ROW()-7)&gt;=$Q$5,(ROW()-6)&lt;=$Q$3),INDEX(LINEST(OFFSET(AF859,1-$Q$5,0,$Q$5,1),OFFSET(AG859,1-$Q$5,0,$Q$5,9),TRUE,TRUE),1,10)*$Q$4,"")</f>
        <v/>
      </c>
      <c r="AZ859" s="9">
        <f>IF(AND((ROW()-7)&gt;=$Q$5,(ROW()-6)&lt;=$Q$3),INDEX(LINEST(OFFSET(AF859,1-$Q$5,0,$Q$5,1),OFFSET(AG859,1-$Q$5,0,$Q$5,9),TRUE,TRUE),1,9),"")</f>
        <v/>
      </c>
      <c r="BA859" s="9">
        <f>IF(AND((ROW()-7)&gt;=$Q$5,(ROW()-6)&lt;=$Q$3),INDEX(LINEST(OFFSET(AF859,1-$Q$5,0,$Q$5,1),OFFSET(AG859,1-$Q$5,0,$Q$5,9),TRUE,TRUE),1,8),"")</f>
        <v/>
      </c>
      <c r="BB859" s="9">
        <f>IF(AND((ROW()-7)&gt;=$Q$5,(ROW()-6)&lt;=$Q$3),INDEX(LINEST(OFFSET(AF859,1-$Q$5,0,$Q$5,1),OFFSET(AG859,1-$Q$5,0,$Q$5,9),TRUE,TRUE),1,7),"")</f>
        <v/>
      </c>
      <c r="BC859" s="9">
        <f>IF(AND((ROW()-7)&gt;=$Q$5,(ROW()-6)&lt;=$Q$3),INDEX(LINEST(OFFSET(AF859,1-$Q$5,0,$Q$5,1),OFFSET(AG859,1-$Q$5,0,$Q$5,9),TRUE,TRUE),1,6),"")</f>
        <v/>
      </c>
      <c r="BD859" s="9">
        <f>IF(AND((ROW()-7)&gt;=$Q$5,(ROW()-6)&lt;=$Q$3),INDEX(LINEST(OFFSET(AF859,1-$Q$5,0,$Q$5,1),OFFSET(AG859,1-$Q$5,0,$Q$5,9),TRUE,TRUE),1,5),"")</f>
        <v/>
      </c>
      <c r="BE859" s="9">
        <f>IF(AND((ROW()-7)&gt;=$Q$5,(ROW()-6)&lt;=$Q$3),INDEX(LINEST(OFFSET(AF859,1-$Q$5,0,$Q$5,1),OFFSET(AG859,1-$Q$5,0,$Q$5,9),TRUE,TRUE),1,4),"")</f>
        <v/>
      </c>
      <c r="BF859" s="9">
        <f>IF(AND((ROW()-7)&gt;=$Q$5,(ROW()-6)&lt;=$Q$3),INDEX(LINEST(OFFSET(AF859,1-$Q$5,0,$Q$5,1),OFFSET(AG859,1-$Q$5,0,$Q$5,9),TRUE,TRUE),1,3),"")</f>
        <v/>
      </c>
      <c r="BG859" s="9">
        <f>IF(AND((ROW()-7)&gt;=$Q$5,(ROW()-6)&lt;=$Q$3),INDEX(LINEST(OFFSET(AF859,1-$Q$5,0,$Q$5,1),OFFSET(AG859,1-$Q$5,0,$Q$5,9),TRUE,TRUE),1,2),"")</f>
        <v/>
      </c>
      <c r="BH859" s="9">
        <f>IF(AND((ROW()-7)&gt;=$Q$5,(ROW()-6)&lt;=$Q$3),INDEX(LINEST(OFFSET(AF859,1-$Q$5,0,$Q$5,1),OFFSET(AG859,1-$Q$5,0,$Q$5,9),TRUE,TRUE),1,1),"")</f>
        <v/>
      </c>
      <c r="BI859" s="10">
        <f>IF(AND((ROW()-7)&gt;=$Q$5,(ROW()-6)&lt;=$Q$3),INDEX(LINEST(OFFSET(AF859,1-$Q$5,0,$Q$5,1),OFFSET(AG859,1-$Q$5,0,$Q$5,9),TRUE,TRUE),3,1),"")</f>
        <v/>
      </c>
      <c r="BL859" s="9">
        <f>IF(AND((ROW()-6)&lt;=$Q$3,ISNUMBER(AY858)),AY858/$Q$4+AZ858*AG859+BA858*AH859+BB858*AI859+BC858*AJ859+BD858*AK859+BE858*AL859+BF858*AM859+BG858*AN859+BH858*AO859,"")</f>
        <v/>
      </c>
      <c r="BM859">
        <f>IF(ISNUMBER(BL859),AVERAGE(OFFSET(AF858,1-$Q$5,0,$Q$5,1)),"")</f>
        <v/>
      </c>
      <c r="BN859">
        <f>IF(ISNUMBER(BL859),(AF859-BL859)^2,"")</f>
        <v/>
      </c>
      <c r="BO859">
        <f>IF(ISNUMBER(BL859),AF859^2,"")</f>
        <v/>
      </c>
      <c r="BP859">
        <f>IF(ISNUMBER(BL859),(AF859-BM859)^2,"")</f>
        <v/>
      </c>
    </row>
    <row r="860">
      <c r="O860">
        <f>IF($R860="","",IF($Q$1="Weekly",INT(($R860-2)/7),IF($Q$1="Quarterly",YEAR($R860)*4+ROUNDUP(MONTH($R860)/3),YEAR($R860)*12+MONTH($R860))))</f>
        <v/>
      </c>
      <c r="P860">
        <f>IF($R860="","",IF($R861="",1,IF($O860&lt;&gt;$O861,1,0)))</f>
        <v/>
      </c>
      <c r="Q860">
        <f>IF($P860=1,SUM($P$7:$P860),"")</f>
        <v/>
      </c>
      <c r="R860">
        <f>IF($A860="","",IF(ISNUMBER($A860),$A860,IFERROR(DATEVALUE($A860),NA())))</f>
        <v/>
      </c>
      <c r="S860" s="7">
        <f>IFERROR(INDEX($R$7:$R$60000,MATCH(ROW()-6,$Q$7:$Q$60000,0)),"")</f>
        <v/>
      </c>
      <c r="T860">
        <f>IFERROR(INDEX($B$7:$B$60000,MATCH(ROW()-6,$Q$7:$Q$60000,0))*1,"")</f>
        <v/>
      </c>
      <c r="U860">
        <f>IFERROR(INDEX($C$7:$C$60000,MATCH(ROW()-6,$Q$7:$Q$60000,0))*1,"")</f>
        <v/>
      </c>
      <c r="V860">
        <f>IFERROR(INDEX($D$7:$D$60000,MATCH(ROW()-6,$Q$7:$Q$60000,0))*1,"")</f>
        <v/>
      </c>
      <c r="W860">
        <f>IFERROR(INDEX($E$7:$E$60000,MATCH(ROW()-6,$Q$7:$Q$60000,0))*1,"")</f>
        <v/>
      </c>
      <c r="X860">
        <f>IFERROR(INDEX($F$7:$F$60000,MATCH(ROW()-6,$Q$7:$Q$60000,0))*1,"")</f>
        <v/>
      </c>
      <c r="Y860">
        <f>IFERROR(INDEX($G$7:$G$60000,MATCH(ROW()-6,$Q$7:$Q$60000,0))*1,"")</f>
        <v/>
      </c>
      <c r="Z860">
        <f>IFERROR(INDEX($H$7:$H$60000,MATCH(ROW()-6,$Q$7:$Q$60000,0))*1,"")</f>
        <v/>
      </c>
      <c r="AA860">
        <f>IFERROR(INDEX($I$7:$I$60000,MATCH(ROW()-6,$Q$7:$Q$60000,0))*1,"")</f>
        <v/>
      </c>
      <c r="AB860">
        <f>IFERROR(INDEX($J$7:$J$60000,MATCH(ROW()-6,$Q$7:$Q$60000,0))*1,"")</f>
        <v/>
      </c>
      <c r="AC860">
        <f>IFERROR(INDEX($K$7:$K$60000,MATCH(ROW()-6,$Q$7:$Q$60000,0))*1,"")</f>
        <v/>
      </c>
      <c r="AF860" s="9">
        <f>IF(OR($S860="",$S859=""),"",IF($B$5="diff",($T860-$T859),LN($T860/$T859)))</f>
        <v/>
      </c>
      <c r="AG860" s="9">
        <f>IF(OR($S860="",$S859=""),"",IF($C$5="diff",(U860-U859),LN(U860/U859)))</f>
        <v/>
      </c>
      <c r="AH860" s="9">
        <f>IF(OR($S860="",$S859=""),"",IF($D$5="diff",(V860-V859),LN(V860/V859)))</f>
        <v/>
      </c>
      <c r="AI860" s="9">
        <f>IF(OR($S860="",$S859=""),"",IF($E$5="diff",(W860-W859),LN(W860/W859)))</f>
        <v/>
      </c>
      <c r="AJ860" s="9">
        <f>IF(OR($S860="",$S859=""),"",IF($F$5="diff",(X860-X859),LN(X860/X859)))</f>
        <v/>
      </c>
      <c r="AK860" s="9">
        <f>IF(OR($S860="",$S859=""),"",IF($G$5="diff",(Y860-Y859),LN(Y860/Y859)))</f>
        <v/>
      </c>
      <c r="AL860" s="9">
        <f>IF(OR($S860="",$S859=""),"",IF($H$5="diff",(Z860-Z859),LN(Z860/Z859)))</f>
        <v/>
      </c>
      <c r="AM860" s="9">
        <f>IF(OR($S860="",$S859=""),"",IF($I$5="diff",(AA860-AA859),LN(AA860/AA859)))</f>
        <v/>
      </c>
      <c r="AN860" s="9">
        <f>IF(OR($S860="",$S859=""),"",IF($J$5="diff",(AB860-AB859),LN(AB860/AB859)))</f>
        <v/>
      </c>
      <c r="AO860" s="9">
        <f>IF(OR($S860="",$S859=""),"",IF($K$5="diff",(AC860-AC859),LN(AC860/AC859)))</f>
        <v/>
      </c>
      <c r="AR860" s="9">
        <f>IF($AF860="","",$AU$13+$AU$4*AG860+$AU$5*AH860+$AU$6*AI860+$AU$7*AJ860+$AU$8*AK860+$AU$9*AL860+$AU$10*AM860+$AU$11*AN860+$AU$12*AO860)</f>
        <v/>
      </c>
      <c r="AY860" s="10">
        <f>IF(AND((ROW()-7)&gt;=$Q$5,(ROW()-6)&lt;=$Q$3),INDEX(LINEST(OFFSET(AF860,1-$Q$5,0,$Q$5,1),OFFSET(AG860,1-$Q$5,0,$Q$5,9),TRUE,TRUE),1,10)*$Q$4,"")</f>
        <v/>
      </c>
      <c r="AZ860" s="9">
        <f>IF(AND((ROW()-7)&gt;=$Q$5,(ROW()-6)&lt;=$Q$3),INDEX(LINEST(OFFSET(AF860,1-$Q$5,0,$Q$5,1),OFFSET(AG860,1-$Q$5,0,$Q$5,9),TRUE,TRUE),1,9),"")</f>
        <v/>
      </c>
      <c r="BA860" s="9">
        <f>IF(AND((ROW()-7)&gt;=$Q$5,(ROW()-6)&lt;=$Q$3),INDEX(LINEST(OFFSET(AF860,1-$Q$5,0,$Q$5,1),OFFSET(AG860,1-$Q$5,0,$Q$5,9),TRUE,TRUE),1,8),"")</f>
        <v/>
      </c>
      <c r="BB860" s="9">
        <f>IF(AND((ROW()-7)&gt;=$Q$5,(ROW()-6)&lt;=$Q$3),INDEX(LINEST(OFFSET(AF860,1-$Q$5,0,$Q$5,1),OFFSET(AG860,1-$Q$5,0,$Q$5,9),TRUE,TRUE),1,7),"")</f>
        <v/>
      </c>
      <c r="BC860" s="9">
        <f>IF(AND((ROW()-7)&gt;=$Q$5,(ROW()-6)&lt;=$Q$3),INDEX(LINEST(OFFSET(AF860,1-$Q$5,0,$Q$5,1),OFFSET(AG860,1-$Q$5,0,$Q$5,9),TRUE,TRUE),1,6),"")</f>
        <v/>
      </c>
      <c r="BD860" s="9">
        <f>IF(AND((ROW()-7)&gt;=$Q$5,(ROW()-6)&lt;=$Q$3),INDEX(LINEST(OFFSET(AF860,1-$Q$5,0,$Q$5,1),OFFSET(AG860,1-$Q$5,0,$Q$5,9),TRUE,TRUE),1,5),"")</f>
        <v/>
      </c>
      <c r="BE860" s="9">
        <f>IF(AND((ROW()-7)&gt;=$Q$5,(ROW()-6)&lt;=$Q$3),INDEX(LINEST(OFFSET(AF860,1-$Q$5,0,$Q$5,1),OFFSET(AG860,1-$Q$5,0,$Q$5,9),TRUE,TRUE),1,4),"")</f>
        <v/>
      </c>
      <c r="BF860" s="9">
        <f>IF(AND((ROW()-7)&gt;=$Q$5,(ROW()-6)&lt;=$Q$3),INDEX(LINEST(OFFSET(AF860,1-$Q$5,0,$Q$5,1),OFFSET(AG860,1-$Q$5,0,$Q$5,9),TRUE,TRUE),1,3),"")</f>
        <v/>
      </c>
      <c r="BG860" s="9">
        <f>IF(AND((ROW()-7)&gt;=$Q$5,(ROW()-6)&lt;=$Q$3),INDEX(LINEST(OFFSET(AF860,1-$Q$5,0,$Q$5,1),OFFSET(AG860,1-$Q$5,0,$Q$5,9),TRUE,TRUE),1,2),"")</f>
        <v/>
      </c>
      <c r="BH860" s="9">
        <f>IF(AND((ROW()-7)&gt;=$Q$5,(ROW()-6)&lt;=$Q$3),INDEX(LINEST(OFFSET(AF860,1-$Q$5,0,$Q$5,1),OFFSET(AG860,1-$Q$5,0,$Q$5,9),TRUE,TRUE),1,1),"")</f>
        <v/>
      </c>
      <c r="BI860" s="10">
        <f>IF(AND((ROW()-7)&gt;=$Q$5,(ROW()-6)&lt;=$Q$3),INDEX(LINEST(OFFSET(AF860,1-$Q$5,0,$Q$5,1),OFFSET(AG860,1-$Q$5,0,$Q$5,9),TRUE,TRUE),3,1),"")</f>
        <v/>
      </c>
      <c r="BL860" s="9">
        <f>IF(AND((ROW()-6)&lt;=$Q$3,ISNUMBER(AY859)),AY859/$Q$4+AZ859*AG860+BA859*AH860+BB859*AI860+BC859*AJ860+BD859*AK860+BE859*AL860+BF859*AM860+BG859*AN860+BH859*AO860,"")</f>
        <v/>
      </c>
      <c r="BM860">
        <f>IF(ISNUMBER(BL860),AVERAGE(OFFSET(AF859,1-$Q$5,0,$Q$5,1)),"")</f>
        <v/>
      </c>
      <c r="BN860">
        <f>IF(ISNUMBER(BL860),(AF860-BL860)^2,"")</f>
        <v/>
      </c>
      <c r="BO860">
        <f>IF(ISNUMBER(BL860),AF860^2,"")</f>
        <v/>
      </c>
      <c r="BP860">
        <f>IF(ISNUMBER(BL860),(AF860-BM860)^2,"")</f>
        <v/>
      </c>
    </row>
    <row r="861">
      <c r="O861">
        <f>IF($R861="","",IF($Q$1="Weekly",INT(($R861-2)/7),IF($Q$1="Quarterly",YEAR($R861)*4+ROUNDUP(MONTH($R861)/3),YEAR($R861)*12+MONTH($R861))))</f>
        <v/>
      </c>
      <c r="P861">
        <f>IF($R861="","",IF($R862="",1,IF($O861&lt;&gt;$O862,1,0)))</f>
        <v/>
      </c>
      <c r="Q861">
        <f>IF($P861=1,SUM($P$7:$P861),"")</f>
        <v/>
      </c>
      <c r="R861">
        <f>IF($A861="","",IF(ISNUMBER($A861),$A861,IFERROR(DATEVALUE($A861),NA())))</f>
        <v/>
      </c>
      <c r="S861" s="7">
        <f>IFERROR(INDEX($R$7:$R$60000,MATCH(ROW()-6,$Q$7:$Q$60000,0)),"")</f>
        <v/>
      </c>
      <c r="T861">
        <f>IFERROR(INDEX($B$7:$B$60000,MATCH(ROW()-6,$Q$7:$Q$60000,0))*1,"")</f>
        <v/>
      </c>
      <c r="U861">
        <f>IFERROR(INDEX($C$7:$C$60000,MATCH(ROW()-6,$Q$7:$Q$60000,0))*1,"")</f>
        <v/>
      </c>
      <c r="V861">
        <f>IFERROR(INDEX($D$7:$D$60000,MATCH(ROW()-6,$Q$7:$Q$60000,0))*1,"")</f>
        <v/>
      </c>
      <c r="W861">
        <f>IFERROR(INDEX($E$7:$E$60000,MATCH(ROW()-6,$Q$7:$Q$60000,0))*1,"")</f>
        <v/>
      </c>
      <c r="X861">
        <f>IFERROR(INDEX($F$7:$F$60000,MATCH(ROW()-6,$Q$7:$Q$60000,0))*1,"")</f>
        <v/>
      </c>
      <c r="Y861">
        <f>IFERROR(INDEX($G$7:$G$60000,MATCH(ROW()-6,$Q$7:$Q$60000,0))*1,"")</f>
        <v/>
      </c>
      <c r="Z861">
        <f>IFERROR(INDEX($H$7:$H$60000,MATCH(ROW()-6,$Q$7:$Q$60000,0))*1,"")</f>
        <v/>
      </c>
      <c r="AA861">
        <f>IFERROR(INDEX($I$7:$I$60000,MATCH(ROW()-6,$Q$7:$Q$60000,0))*1,"")</f>
        <v/>
      </c>
      <c r="AB861">
        <f>IFERROR(INDEX($J$7:$J$60000,MATCH(ROW()-6,$Q$7:$Q$60000,0))*1,"")</f>
        <v/>
      </c>
      <c r="AC861">
        <f>IFERROR(INDEX($K$7:$K$60000,MATCH(ROW()-6,$Q$7:$Q$60000,0))*1,"")</f>
        <v/>
      </c>
      <c r="AF861" s="9">
        <f>IF(OR($S861="",$S860=""),"",IF($B$5="diff",($T861-$T860),LN($T861/$T860)))</f>
        <v/>
      </c>
      <c r="AG861" s="9">
        <f>IF(OR($S861="",$S860=""),"",IF($C$5="diff",(U861-U860),LN(U861/U860)))</f>
        <v/>
      </c>
      <c r="AH861" s="9">
        <f>IF(OR($S861="",$S860=""),"",IF($D$5="diff",(V861-V860),LN(V861/V860)))</f>
        <v/>
      </c>
      <c r="AI861" s="9">
        <f>IF(OR($S861="",$S860=""),"",IF($E$5="diff",(W861-W860),LN(W861/W860)))</f>
        <v/>
      </c>
      <c r="AJ861" s="9">
        <f>IF(OR($S861="",$S860=""),"",IF($F$5="diff",(X861-X860),LN(X861/X860)))</f>
        <v/>
      </c>
      <c r="AK861" s="9">
        <f>IF(OR($S861="",$S860=""),"",IF($G$5="diff",(Y861-Y860),LN(Y861/Y860)))</f>
        <v/>
      </c>
      <c r="AL861" s="9">
        <f>IF(OR($S861="",$S860=""),"",IF($H$5="diff",(Z861-Z860),LN(Z861/Z860)))</f>
        <v/>
      </c>
      <c r="AM861" s="9">
        <f>IF(OR($S861="",$S860=""),"",IF($I$5="diff",(AA861-AA860),LN(AA861/AA860)))</f>
        <v/>
      </c>
      <c r="AN861" s="9">
        <f>IF(OR($S861="",$S860=""),"",IF($J$5="diff",(AB861-AB860),LN(AB861/AB860)))</f>
        <v/>
      </c>
      <c r="AO861" s="9">
        <f>IF(OR($S861="",$S860=""),"",IF($K$5="diff",(AC861-AC860),LN(AC861/AC860)))</f>
        <v/>
      </c>
      <c r="AR861" s="9">
        <f>IF($AF861="","",$AU$13+$AU$4*AG861+$AU$5*AH861+$AU$6*AI861+$AU$7*AJ861+$AU$8*AK861+$AU$9*AL861+$AU$10*AM861+$AU$11*AN861+$AU$12*AO861)</f>
        <v/>
      </c>
      <c r="AY861" s="10">
        <f>IF(AND((ROW()-7)&gt;=$Q$5,(ROW()-6)&lt;=$Q$3),INDEX(LINEST(OFFSET(AF861,1-$Q$5,0,$Q$5,1),OFFSET(AG861,1-$Q$5,0,$Q$5,9),TRUE,TRUE),1,10)*$Q$4,"")</f>
        <v/>
      </c>
      <c r="AZ861" s="9">
        <f>IF(AND((ROW()-7)&gt;=$Q$5,(ROW()-6)&lt;=$Q$3),INDEX(LINEST(OFFSET(AF861,1-$Q$5,0,$Q$5,1),OFFSET(AG861,1-$Q$5,0,$Q$5,9),TRUE,TRUE),1,9),"")</f>
        <v/>
      </c>
      <c r="BA861" s="9">
        <f>IF(AND((ROW()-7)&gt;=$Q$5,(ROW()-6)&lt;=$Q$3),INDEX(LINEST(OFFSET(AF861,1-$Q$5,0,$Q$5,1),OFFSET(AG861,1-$Q$5,0,$Q$5,9),TRUE,TRUE),1,8),"")</f>
        <v/>
      </c>
      <c r="BB861" s="9">
        <f>IF(AND((ROW()-7)&gt;=$Q$5,(ROW()-6)&lt;=$Q$3),INDEX(LINEST(OFFSET(AF861,1-$Q$5,0,$Q$5,1),OFFSET(AG861,1-$Q$5,0,$Q$5,9),TRUE,TRUE),1,7),"")</f>
        <v/>
      </c>
      <c r="BC861" s="9">
        <f>IF(AND((ROW()-7)&gt;=$Q$5,(ROW()-6)&lt;=$Q$3),INDEX(LINEST(OFFSET(AF861,1-$Q$5,0,$Q$5,1),OFFSET(AG861,1-$Q$5,0,$Q$5,9),TRUE,TRUE),1,6),"")</f>
        <v/>
      </c>
      <c r="BD861" s="9">
        <f>IF(AND((ROW()-7)&gt;=$Q$5,(ROW()-6)&lt;=$Q$3),INDEX(LINEST(OFFSET(AF861,1-$Q$5,0,$Q$5,1),OFFSET(AG861,1-$Q$5,0,$Q$5,9),TRUE,TRUE),1,5),"")</f>
        <v/>
      </c>
      <c r="BE861" s="9">
        <f>IF(AND((ROW()-7)&gt;=$Q$5,(ROW()-6)&lt;=$Q$3),INDEX(LINEST(OFFSET(AF861,1-$Q$5,0,$Q$5,1),OFFSET(AG861,1-$Q$5,0,$Q$5,9),TRUE,TRUE),1,4),"")</f>
        <v/>
      </c>
      <c r="BF861" s="9">
        <f>IF(AND((ROW()-7)&gt;=$Q$5,(ROW()-6)&lt;=$Q$3),INDEX(LINEST(OFFSET(AF861,1-$Q$5,0,$Q$5,1),OFFSET(AG861,1-$Q$5,0,$Q$5,9),TRUE,TRUE),1,3),"")</f>
        <v/>
      </c>
      <c r="BG861" s="9">
        <f>IF(AND((ROW()-7)&gt;=$Q$5,(ROW()-6)&lt;=$Q$3),INDEX(LINEST(OFFSET(AF861,1-$Q$5,0,$Q$5,1),OFFSET(AG861,1-$Q$5,0,$Q$5,9),TRUE,TRUE),1,2),"")</f>
        <v/>
      </c>
      <c r="BH861" s="9">
        <f>IF(AND((ROW()-7)&gt;=$Q$5,(ROW()-6)&lt;=$Q$3),INDEX(LINEST(OFFSET(AF861,1-$Q$5,0,$Q$5,1),OFFSET(AG861,1-$Q$5,0,$Q$5,9),TRUE,TRUE),1,1),"")</f>
        <v/>
      </c>
      <c r="BI861" s="10">
        <f>IF(AND((ROW()-7)&gt;=$Q$5,(ROW()-6)&lt;=$Q$3),INDEX(LINEST(OFFSET(AF861,1-$Q$5,0,$Q$5,1),OFFSET(AG861,1-$Q$5,0,$Q$5,9),TRUE,TRUE),3,1),"")</f>
        <v/>
      </c>
      <c r="BL861" s="9">
        <f>IF(AND((ROW()-6)&lt;=$Q$3,ISNUMBER(AY860)),AY860/$Q$4+AZ860*AG861+BA860*AH861+BB860*AI861+BC860*AJ861+BD860*AK861+BE860*AL861+BF860*AM861+BG860*AN861+BH860*AO861,"")</f>
        <v/>
      </c>
      <c r="BM861">
        <f>IF(ISNUMBER(BL861),AVERAGE(OFFSET(AF860,1-$Q$5,0,$Q$5,1)),"")</f>
        <v/>
      </c>
      <c r="BN861">
        <f>IF(ISNUMBER(BL861),(AF861-BL861)^2,"")</f>
        <v/>
      </c>
      <c r="BO861">
        <f>IF(ISNUMBER(BL861),AF861^2,"")</f>
        <v/>
      </c>
      <c r="BP861">
        <f>IF(ISNUMBER(BL861),(AF861-BM861)^2,"")</f>
        <v/>
      </c>
    </row>
    <row r="862">
      <c r="O862">
        <f>IF($R862="","",IF($Q$1="Weekly",INT(($R862-2)/7),IF($Q$1="Quarterly",YEAR($R862)*4+ROUNDUP(MONTH($R862)/3),YEAR($R862)*12+MONTH($R862))))</f>
        <v/>
      </c>
      <c r="P862">
        <f>IF($R862="","",IF($R863="",1,IF($O862&lt;&gt;$O863,1,0)))</f>
        <v/>
      </c>
      <c r="Q862">
        <f>IF($P862=1,SUM($P$7:$P862),"")</f>
        <v/>
      </c>
      <c r="R862">
        <f>IF($A862="","",IF(ISNUMBER($A862),$A862,IFERROR(DATEVALUE($A862),NA())))</f>
        <v/>
      </c>
      <c r="S862" s="7">
        <f>IFERROR(INDEX($R$7:$R$60000,MATCH(ROW()-6,$Q$7:$Q$60000,0)),"")</f>
        <v/>
      </c>
      <c r="T862">
        <f>IFERROR(INDEX($B$7:$B$60000,MATCH(ROW()-6,$Q$7:$Q$60000,0))*1,"")</f>
        <v/>
      </c>
      <c r="U862">
        <f>IFERROR(INDEX($C$7:$C$60000,MATCH(ROW()-6,$Q$7:$Q$60000,0))*1,"")</f>
        <v/>
      </c>
      <c r="V862">
        <f>IFERROR(INDEX($D$7:$D$60000,MATCH(ROW()-6,$Q$7:$Q$60000,0))*1,"")</f>
        <v/>
      </c>
      <c r="W862">
        <f>IFERROR(INDEX($E$7:$E$60000,MATCH(ROW()-6,$Q$7:$Q$60000,0))*1,"")</f>
        <v/>
      </c>
      <c r="X862">
        <f>IFERROR(INDEX($F$7:$F$60000,MATCH(ROW()-6,$Q$7:$Q$60000,0))*1,"")</f>
        <v/>
      </c>
      <c r="Y862">
        <f>IFERROR(INDEX($G$7:$G$60000,MATCH(ROW()-6,$Q$7:$Q$60000,0))*1,"")</f>
        <v/>
      </c>
      <c r="Z862">
        <f>IFERROR(INDEX($H$7:$H$60000,MATCH(ROW()-6,$Q$7:$Q$60000,0))*1,"")</f>
        <v/>
      </c>
      <c r="AA862">
        <f>IFERROR(INDEX($I$7:$I$60000,MATCH(ROW()-6,$Q$7:$Q$60000,0))*1,"")</f>
        <v/>
      </c>
      <c r="AB862">
        <f>IFERROR(INDEX($J$7:$J$60000,MATCH(ROW()-6,$Q$7:$Q$60000,0))*1,"")</f>
        <v/>
      </c>
      <c r="AC862">
        <f>IFERROR(INDEX($K$7:$K$60000,MATCH(ROW()-6,$Q$7:$Q$60000,0))*1,"")</f>
        <v/>
      </c>
      <c r="AF862" s="9">
        <f>IF(OR($S862="",$S861=""),"",IF($B$5="diff",($T862-$T861),LN($T862/$T861)))</f>
        <v/>
      </c>
      <c r="AG862" s="9">
        <f>IF(OR($S862="",$S861=""),"",IF($C$5="diff",(U862-U861),LN(U862/U861)))</f>
        <v/>
      </c>
      <c r="AH862" s="9">
        <f>IF(OR($S862="",$S861=""),"",IF($D$5="diff",(V862-V861),LN(V862/V861)))</f>
        <v/>
      </c>
      <c r="AI862" s="9">
        <f>IF(OR($S862="",$S861=""),"",IF($E$5="diff",(W862-W861),LN(W862/W861)))</f>
        <v/>
      </c>
      <c r="AJ862" s="9">
        <f>IF(OR($S862="",$S861=""),"",IF($F$5="diff",(X862-X861),LN(X862/X861)))</f>
        <v/>
      </c>
      <c r="AK862" s="9">
        <f>IF(OR($S862="",$S861=""),"",IF($G$5="diff",(Y862-Y861),LN(Y862/Y861)))</f>
        <v/>
      </c>
      <c r="AL862" s="9">
        <f>IF(OR($S862="",$S861=""),"",IF($H$5="diff",(Z862-Z861),LN(Z862/Z861)))</f>
        <v/>
      </c>
      <c r="AM862" s="9">
        <f>IF(OR($S862="",$S861=""),"",IF($I$5="diff",(AA862-AA861),LN(AA862/AA861)))</f>
        <v/>
      </c>
      <c r="AN862" s="9">
        <f>IF(OR($S862="",$S861=""),"",IF($J$5="diff",(AB862-AB861),LN(AB862/AB861)))</f>
        <v/>
      </c>
      <c r="AO862" s="9">
        <f>IF(OR($S862="",$S861=""),"",IF($K$5="diff",(AC862-AC861),LN(AC862/AC861)))</f>
        <v/>
      </c>
      <c r="AR862" s="9">
        <f>IF($AF862="","",$AU$13+$AU$4*AG862+$AU$5*AH862+$AU$6*AI862+$AU$7*AJ862+$AU$8*AK862+$AU$9*AL862+$AU$10*AM862+$AU$11*AN862+$AU$12*AO862)</f>
        <v/>
      </c>
      <c r="AY862" s="10">
        <f>IF(AND((ROW()-7)&gt;=$Q$5,(ROW()-6)&lt;=$Q$3),INDEX(LINEST(OFFSET(AF862,1-$Q$5,0,$Q$5,1),OFFSET(AG862,1-$Q$5,0,$Q$5,9),TRUE,TRUE),1,10)*$Q$4,"")</f>
        <v/>
      </c>
      <c r="AZ862" s="9">
        <f>IF(AND((ROW()-7)&gt;=$Q$5,(ROW()-6)&lt;=$Q$3),INDEX(LINEST(OFFSET(AF862,1-$Q$5,0,$Q$5,1),OFFSET(AG862,1-$Q$5,0,$Q$5,9),TRUE,TRUE),1,9),"")</f>
        <v/>
      </c>
      <c r="BA862" s="9">
        <f>IF(AND((ROW()-7)&gt;=$Q$5,(ROW()-6)&lt;=$Q$3),INDEX(LINEST(OFFSET(AF862,1-$Q$5,0,$Q$5,1),OFFSET(AG862,1-$Q$5,0,$Q$5,9),TRUE,TRUE),1,8),"")</f>
        <v/>
      </c>
      <c r="BB862" s="9">
        <f>IF(AND((ROW()-7)&gt;=$Q$5,(ROW()-6)&lt;=$Q$3),INDEX(LINEST(OFFSET(AF862,1-$Q$5,0,$Q$5,1),OFFSET(AG862,1-$Q$5,0,$Q$5,9),TRUE,TRUE),1,7),"")</f>
        <v/>
      </c>
      <c r="BC862" s="9">
        <f>IF(AND((ROW()-7)&gt;=$Q$5,(ROW()-6)&lt;=$Q$3),INDEX(LINEST(OFFSET(AF862,1-$Q$5,0,$Q$5,1),OFFSET(AG862,1-$Q$5,0,$Q$5,9),TRUE,TRUE),1,6),"")</f>
        <v/>
      </c>
      <c r="BD862" s="9">
        <f>IF(AND((ROW()-7)&gt;=$Q$5,(ROW()-6)&lt;=$Q$3),INDEX(LINEST(OFFSET(AF862,1-$Q$5,0,$Q$5,1),OFFSET(AG862,1-$Q$5,0,$Q$5,9),TRUE,TRUE),1,5),"")</f>
        <v/>
      </c>
      <c r="BE862" s="9">
        <f>IF(AND((ROW()-7)&gt;=$Q$5,(ROW()-6)&lt;=$Q$3),INDEX(LINEST(OFFSET(AF862,1-$Q$5,0,$Q$5,1),OFFSET(AG862,1-$Q$5,0,$Q$5,9),TRUE,TRUE),1,4),"")</f>
        <v/>
      </c>
      <c r="BF862" s="9">
        <f>IF(AND((ROW()-7)&gt;=$Q$5,(ROW()-6)&lt;=$Q$3),INDEX(LINEST(OFFSET(AF862,1-$Q$5,0,$Q$5,1),OFFSET(AG862,1-$Q$5,0,$Q$5,9),TRUE,TRUE),1,3),"")</f>
        <v/>
      </c>
      <c r="BG862" s="9">
        <f>IF(AND((ROW()-7)&gt;=$Q$5,(ROW()-6)&lt;=$Q$3),INDEX(LINEST(OFFSET(AF862,1-$Q$5,0,$Q$5,1),OFFSET(AG862,1-$Q$5,0,$Q$5,9),TRUE,TRUE),1,2),"")</f>
        <v/>
      </c>
      <c r="BH862" s="9">
        <f>IF(AND((ROW()-7)&gt;=$Q$5,(ROW()-6)&lt;=$Q$3),INDEX(LINEST(OFFSET(AF862,1-$Q$5,0,$Q$5,1),OFFSET(AG862,1-$Q$5,0,$Q$5,9),TRUE,TRUE),1,1),"")</f>
        <v/>
      </c>
      <c r="BI862" s="10">
        <f>IF(AND((ROW()-7)&gt;=$Q$5,(ROW()-6)&lt;=$Q$3),INDEX(LINEST(OFFSET(AF862,1-$Q$5,0,$Q$5,1),OFFSET(AG862,1-$Q$5,0,$Q$5,9),TRUE,TRUE),3,1),"")</f>
        <v/>
      </c>
      <c r="BL862" s="9">
        <f>IF(AND((ROW()-6)&lt;=$Q$3,ISNUMBER(AY861)),AY861/$Q$4+AZ861*AG862+BA861*AH862+BB861*AI862+BC861*AJ862+BD861*AK862+BE861*AL862+BF861*AM862+BG861*AN862+BH861*AO862,"")</f>
        <v/>
      </c>
      <c r="BM862">
        <f>IF(ISNUMBER(BL862),AVERAGE(OFFSET(AF861,1-$Q$5,0,$Q$5,1)),"")</f>
        <v/>
      </c>
      <c r="BN862">
        <f>IF(ISNUMBER(BL862),(AF862-BL862)^2,"")</f>
        <v/>
      </c>
      <c r="BO862">
        <f>IF(ISNUMBER(BL862),AF862^2,"")</f>
        <v/>
      </c>
      <c r="BP862">
        <f>IF(ISNUMBER(BL862),(AF862-BM862)^2,"")</f>
        <v/>
      </c>
    </row>
    <row r="863">
      <c r="O863">
        <f>IF($R863="","",IF($Q$1="Weekly",INT(($R863-2)/7),IF($Q$1="Quarterly",YEAR($R863)*4+ROUNDUP(MONTH($R863)/3),YEAR($R863)*12+MONTH($R863))))</f>
        <v/>
      </c>
      <c r="P863">
        <f>IF($R863="","",IF($R864="",1,IF($O863&lt;&gt;$O864,1,0)))</f>
        <v/>
      </c>
      <c r="Q863">
        <f>IF($P863=1,SUM($P$7:$P863),"")</f>
        <v/>
      </c>
      <c r="R863">
        <f>IF($A863="","",IF(ISNUMBER($A863),$A863,IFERROR(DATEVALUE($A863),NA())))</f>
        <v/>
      </c>
      <c r="S863" s="7">
        <f>IFERROR(INDEX($R$7:$R$60000,MATCH(ROW()-6,$Q$7:$Q$60000,0)),"")</f>
        <v/>
      </c>
      <c r="T863">
        <f>IFERROR(INDEX($B$7:$B$60000,MATCH(ROW()-6,$Q$7:$Q$60000,0))*1,"")</f>
        <v/>
      </c>
      <c r="U863">
        <f>IFERROR(INDEX($C$7:$C$60000,MATCH(ROW()-6,$Q$7:$Q$60000,0))*1,"")</f>
        <v/>
      </c>
      <c r="V863">
        <f>IFERROR(INDEX($D$7:$D$60000,MATCH(ROW()-6,$Q$7:$Q$60000,0))*1,"")</f>
        <v/>
      </c>
      <c r="W863">
        <f>IFERROR(INDEX($E$7:$E$60000,MATCH(ROW()-6,$Q$7:$Q$60000,0))*1,"")</f>
        <v/>
      </c>
      <c r="X863">
        <f>IFERROR(INDEX($F$7:$F$60000,MATCH(ROW()-6,$Q$7:$Q$60000,0))*1,"")</f>
        <v/>
      </c>
      <c r="Y863">
        <f>IFERROR(INDEX($G$7:$G$60000,MATCH(ROW()-6,$Q$7:$Q$60000,0))*1,"")</f>
        <v/>
      </c>
      <c r="Z863">
        <f>IFERROR(INDEX($H$7:$H$60000,MATCH(ROW()-6,$Q$7:$Q$60000,0))*1,"")</f>
        <v/>
      </c>
      <c r="AA863">
        <f>IFERROR(INDEX($I$7:$I$60000,MATCH(ROW()-6,$Q$7:$Q$60000,0))*1,"")</f>
        <v/>
      </c>
      <c r="AB863">
        <f>IFERROR(INDEX($J$7:$J$60000,MATCH(ROW()-6,$Q$7:$Q$60000,0))*1,"")</f>
        <v/>
      </c>
      <c r="AC863">
        <f>IFERROR(INDEX($K$7:$K$60000,MATCH(ROW()-6,$Q$7:$Q$60000,0))*1,"")</f>
        <v/>
      </c>
      <c r="AF863" s="9">
        <f>IF(OR($S863="",$S862=""),"",IF($B$5="diff",($T863-$T862),LN($T863/$T862)))</f>
        <v/>
      </c>
      <c r="AG863" s="9">
        <f>IF(OR($S863="",$S862=""),"",IF($C$5="diff",(U863-U862),LN(U863/U862)))</f>
        <v/>
      </c>
      <c r="AH863" s="9">
        <f>IF(OR($S863="",$S862=""),"",IF($D$5="diff",(V863-V862),LN(V863/V862)))</f>
        <v/>
      </c>
      <c r="AI863" s="9">
        <f>IF(OR($S863="",$S862=""),"",IF($E$5="diff",(W863-W862),LN(W863/W862)))</f>
        <v/>
      </c>
      <c r="AJ863" s="9">
        <f>IF(OR($S863="",$S862=""),"",IF($F$5="diff",(X863-X862),LN(X863/X862)))</f>
        <v/>
      </c>
      <c r="AK863" s="9">
        <f>IF(OR($S863="",$S862=""),"",IF($G$5="diff",(Y863-Y862),LN(Y863/Y862)))</f>
        <v/>
      </c>
      <c r="AL863" s="9">
        <f>IF(OR($S863="",$S862=""),"",IF($H$5="diff",(Z863-Z862),LN(Z863/Z862)))</f>
        <v/>
      </c>
      <c r="AM863" s="9">
        <f>IF(OR($S863="",$S862=""),"",IF($I$5="diff",(AA863-AA862),LN(AA863/AA862)))</f>
        <v/>
      </c>
      <c r="AN863" s="9">
        <f>IF(OR($S863="",$S862=""),"",IF($J$5="diff",(AB863-AB862),LN(AB863/AB862)))</f>
        <v/>
      </c>
      <c r="AO863" s="9">
        <f>IF(OR($S863="",$S862=""),"",IF($K$5="diff",(AC863-AC862),LN(AC863/AC862)))</f>
        <v/>
      </c>
      <c r="AR863" s="9">
        <f>IF($AF863="","",$AU$13+$AU$4*AG863+$AU$5*AH863+$AU$6*AI863+$AU$7*AJ863+$AU$8*AK863+$AU$9*AL863+$AU$10*AM863+$AU$11*AN863+$AU$12*AO863)</f>
        <v/>
      </c>
      <c r="AY863" s="10">
        <f>IF(AND((ROW()-7)&gt;=$Q$5,(ROW()-6)&lt;=$Q$3),INDEX(LINEST(OFFSET(AF863,1-$Q$5,0,$Q$5,1),OFFSET(AG863,1-$Q$5,0,$Q$5,9),TRUE,TRUE),1,10)*$Q$4,"")</f>
        <v/>
      </c>
      <c r="AZ863" s="9">
        <f>IF(AND((ROW()-7)&gt;=$Q$5,(ROW()-6)&lt;=$Q$3),INDEX(LINEST(OFFSET(AF863,1-$Q$5,0,$Q$5,1),OFFSET(AG863,1-$Q$5,0,$Q$5,9),TRUE,TRUE),1,9),"")</f>
        <v/>
      </c>
      <c r="BA863" s="9">
        <f>IF(AND((ROW()-7)&gt;=$Q$5,(ROW()-6)&lt;=$Q$3),INDEX(LINEST(OFFSET(AF863,1-$Q$5,0,$Q$5,1),OFFSET(AG863,1-$Q$5,0,$Q$5,9),TRUE,TRUE),1,8),"")</f>
        <v/>
      </c>
      <c r="BB863" s="9">
        <f>IF(AND((ROW()-7)&gt;=$Q$5,(ROW()-6)&lt;=$Q$3),INDEX(LINEST(OFFSET(AF863,1-$Q$5,0,$Q$5,1),OFFSET(AG863,1-$Q$5,0,$Q$5,9),TRUE,TRUE),1,7),"")</f>
        <v/>
      </c>
      <c r="BC863" s="9">
        <f>IF(AND((ROW()-7)&gt;=$Q$5,(ROW()-6)&lt;=$Q$3),INDEX(LINEST(OFFSET(AF863,1-$Q$5,0,$Q$5,1),OFFSET(AG863,1-$Q$5,0,$Q$5,9),TRUE,TRUE),1,6),"")</f>
        <v/>
      </c>
      <c r="BD863" s="9">
        <f>IF(AND((ROW()-7)&gt;=$Q$5,(ROW()-6)&lt;=$Q$3),INDEX(LINEST(OFFSET(AF863,1-$Q$5,0,$Q$5,1),OFFSET(AG863,1-$Q$5,0,$Q$5,9),TRUE,TRUE),1,5),"")</f>
        <v/>
      </c>
      <c r="BE863" s="9">
        <f>IF(AND((ROW()-7)&gt;=$Q$5,(ROW()-6)&lt;=$Q$3),INDEX(LINEST(OFFSET(AF863,1-$Q$5,0,$Q$5,1),OFFSET(AG863,1-$Q$5,0,$Q$5,9),TRUE,TRUE),1,4),"")</f>
        <v/>
      </c>
      <c r="BF863" s="9">
        <f>IF(AND((ROW()-7)&gt;=$Q$5,(ROW()-6)&lt;=$Q$3),INDEX(LINEST(OFFSET(AF863,1-$Q$5,0,$Q$5,1),OFFSET(AG863,1-$Q$5,0,$Q$5,9),TRUE,TRUE),1,3),"")</f>
        <v/>
      </c>
      <c r="BG863" s="9">
        <f>IF(AND((ROW()-7)&gt;=$Q$5,(ROW()-6)&lt;=$Q$3),INDEX(LINEST(OFFSET(AF863,1-$Q$5,0,$Q$5,1),OFFSET(AG863,1-$Q$5,0,$Q$5,9),TRUE,TRUE),1,2),"")</f>
        <v/>
      </c>
      <c r="BH863" s="9">
        <f>IF(AND((ROW()-7)&gt;=$Q$5,(ROW()-6)&lt;=$Q$3),INDEX(LINEST(OFFSET(AF863,1-$Q$5,0,$Q$5,1),OFFSET(AG863,1-$Q$5,0,$Q$5,9),TRUE,TRUE),1,1),"")</f>
        <v/>
      </c>
      <c r="BI863" s="10">
        <f>IF(AND((ROW()-7)&gt;=$Q$5,(ROW()-6)&lt;=$Q$3),INDEX(LINEST(OFFSET(AF863,1-$Q$5,0,$Q$5,1),OFFSET(AG863,1-$Q$5,0,$Q$5,9),TRUE,TRUE),3,1),"")</f>
        <v/>
      </c>
      <c r="BL863" s="9">
        <f>IF(AND((ROW()-6)&lt;=$Q$3,ISNUMBER(AY862)),AY862/$Q$4+AZ862*AG863+BA862*AH863+BB862*AI863+BC862*AJ863+BD862*AK863+BE862*AL863+BF862*AM863+BG862*AN863+BH862*AO863,"")</f>
        <v/>
      </c>
      <c r="BM863">
        <f>IF(ISNUMBER(BL863),AVERAGE(OFFSET(AF862,1-$Q$5,0,$Q$5,1)),"")</f>
        <v/>
      </c>
      <c r="BN863">
        <f>IF(ISNUMBER(BL863),(AF863-BL863)^2,"")</f>
        <v/>
      </c>
      <c r="BO863">
        <f>IF(ISNUMBER(BL863),AF863^2,"")</f>
        <v/>
      </c>
      <c r="BP863">
        <f>IF(ISNUMBER(BL863),(AF863-BM863)^2,"")</f>
        <v/>
      </c>
    </row>
    <row r="864">
      <c r="O864">
        <f>IF($R864="","",IF($Q$1="Weekly",INT(($R864-2)/7),IF($Q$1="Quarterly",YEAR($R864)*4+ROUNDUP(MONTH($R864)/3),YEAR($R864)*12+MONTH($R864))))</f>
        <v/>
      </c>
      <c r="P864">
        <f>IF($R864="","",IF($R865="",1,IF($O864&lt;&gt;$O865,1,0)))</f>
        <v/>
      </c>
      <c r="Q864">
        <f>IF($P864=1,SUM($P$7:$P864),"")</f>
        <v/>
      </c>
      <c r="R864">
        <f>IF($A864="","",IF(ISNUMBER($A864),$A864,IFERROR(DATEVALUE($A864),NA())))</f>
        <v/>
      </c>
      <c r="S864" s="7">
        <f>IFERROR(INDEX($R$7:$R$60000,MATCH(ROW()-6,$Q$7:$Q$60000,0)),"")</f>
        <v/>
      </c>
      <c r="T864">
        <f>IFERROR(INDEX($B$7:$B$60000,MATCH(ROW()-6,$Q$7:$Q$60000,0))*1,"")</f>
        <v/>
      </c>
      <c r="U864">
        <f>IFERROR(INDEX($C$7:$C$60000,MATCH(ROW()-6,$Q$7:$Q$60000,0))*1,"")</f>
        <v/>
      </c>
      <c r="V864">
        <f>IFERROR(INDEX($D$7:$D$60000,MATCH(ROW()-6,$Q$7:$Q$60000,0))*1,"")</f>
        <v/>
      </c>
      <c r="W864">
        <f>IFERROR(INDEX($E$7:$E$60000,MATCH(ROW()-6,$Q$7:$Q$60000,0))*1,"")</f>
        <v/>
      </c>
      <c r="X864">
        <f>IFERROR(INDEX($F$7:$F$60000,MATCH(ROW()-6,$Q$7:$Q$60000,0))*1,"")</f>
        <v/>
      </c>
      <c r="Y864">
        <f>IFERROR(INDEX($G$7:$G$60000,MATCH(ROW()-6,$Q$7:$Q$60000,0))*1,"")</f>
        <v/>
      </c>
      <c r="Z864">
        <f>IFERROR(INDEX($H$7:$H$60000,MATCH(ROW()-6,$Q$7:$Q$60000,0))*1,"")</f>
        <v/>
      </c>
      <c r="AA864">
        <f>IFERROR(INDEX($I$7:$I$60000,MATCH(ROW()-6,$Q$7:$Q$60000,0))*1,"")</f>
        <v/>
      </c>
      <c r="AB864">
        <f>IFERROR(INDEX($J$7:$J$60000,MATCH(ROW()-6,$Q$7:$Q$60000,0))*1,"")</f>
        <v/>
      </c>
      <c r="AC864">
        <f>IFERROR(INDEX($K$7:$K$60000,MATCH(ROW()-6,$Q$7:$Q$60000,0))*1,"")</f>
        <v/>
      </c>
      <c r="AF864" s="9">
        <f>IF(OR($S864="",$S863=""),"",IF($B$5="diff",($T864-$T863),LN($T864/$T863)))</f>
        <v/>
      </c>
      <c r="AG864" s="9">
        <f>IF(OR($S864="",$S863=""),"",IF($C$5="diff",(U864-U863),LN(U864/U863)))</f>
        <v/>
      </c>
      <c r="AH864" s="9">
        <f>IF(OR($S864="",$S863=""),"",IF($D$5="diff",(V864-V863),LN(V864/V863)))</f>
        <v/>
      </c>
      <c r="AI864" s="9">
        <f>IF(OR($S864="",$S863=""),"",IF($E$5="diff",(W864-W863),LN(W864/W863)))</f>
        <v/>
      </c>
      <c r="AJ864" s="9">
        <f>IF(OR($S864="",$S863=""),"",IF($F$5="diff",(X864-X863),LN(X864/X863)))</f>
        <v/>
      </c>
      <c r="AK864" s="9">
        <f>IF(OR($S864="",$S863=""),"",IF($G$5="diff",(Y864-Y863),LN(Y864/Y863)))</f>
        <v/>
      </c>
      <c r="AL864" s="9">
        <f>IF(OR($S864="",$S863=""),"",IF($H$5="diff",(Z864-Z863),LN(Z864/Z863)))</f>
        <v/>
      </c>
      <c r="AM864" s="9">
        <f>IF(OR($S864="",$S863=""),"",IF($I$5="diff",(AA864-AA863),LN(AA864/AA863)))</f>
        <v/>
      </c>
      <c r="AN864" s="9">
        <f>IF(OR($S864="",$S863=""),"",IF($J$5="diff",(AB864-AB863),LN(AB864/AB863)))</f>
        <v/>
      </c>
      <c r="AO864" s="9">
        <f>IF(OR($S864="",$S863=""),"",IF($K$5="diff",(AC864-AC863),LN(AC864/AC863)))</f>
        <v/>
      </c>
      <c r="AR864" s="9">
        <f>IF($AF864="","",$AU$13+$AU$4*AG864+$AU$5*AH864+$AU$6*AI864+$AU$7*AJ864+$AU$8*AK864+$AU$9*AL864+$AU$10*AM864+$AU$11*AN864+$AU$12*AO864)</f>
        <v/>
      </c>
      <c r="AY864" s="10">
        <f>IF(AND((ROW()-7)&gt;=$Q$5,(ROW()-6)&lt;=$Q$3),INDEX(LINEST(OFFSET(AF864,1-$Q$5,0,$Q$5,1),OFFSET(AG864,1-$Q$5,0,$Q$5,9),TRUE,TRUE),1,10)*$Q$4,"")</f>
        <v/>
      </c>
      <c r="AZ864" s="9">
        <f>IF(AND((ROW()-7)&gt;=$Q$5,(ROW()-6)&lt;=$Q$3),INDEX(LINEST(OFFSET(AF864,1-$Q$5,0,$Q$5,1),OFFSET(AG864,1-$Q$5,0,$Q$5,9),TRUE,TRUE),1,9),"")</f>
        <v/>
      </c>
      <c r="BA864" s="9">
        <f>IF(AND((ROW()-7)&gt;=$Q$5,(ROW()-6)&lt;=$Q$3),INDEX(LINEST(OFFSET(AF864,1-$Q$5,0,$Q$5,1),OFFSET(AG864,1-$Q$5,0,$Q$5,9),TRUE,TRUE),1,8),"")</f>
        <v/>
      </c>
      <c r="BB864" s="9">
        <f>IF(AND((ROW()-7)&gt;=$Q$5,(ROW()-6)&lt;=$Q$3),INDEX(LINEST(OFFSET(AF864,1-$Q$5,0,$Q$5,1),OFFSET(AG864,1-$Q$5,0,$Q$5,9),TRUE,TRUE),1,7),"")</f>
        <v/>
      </c>
      <c r="BC864" s="9">
        <f>IF(AND((ROW()-7)&gt;=$Q$5,(ROW()-6)&lt;=$Q$3),INDEX(LINEST(OFFSET(AF864,1-$Q$5,0,$Q$5,1),OFFSET(AG864,1-$Q$5,0,$Q$5,9),TRUE,TRUE),1,6),"")</f>
        <v/>
      </c>
      <c r="BD864" s="9">
        <f>IF(AND((ROW()-7)&gt;=$Q$5,(ROW()-6)&lt;=$Q$3),INDEX(LINEST(OFFSET(AF864,1-$Q$5,0,$Q$5,1),OFFSET(AG864,1-$Q$5,0,$Q$5,9),TRUE,TRUE),1,5),"")</f>
        <v/>
      </c>
      <c r="BE864" s="9">
        <f>IF(AND((ROW()-7)&gt;=$Q$5,(ROW()-6)&lt;=$Q$3),INDEX(LINEST(OFFSET(AF864,1-$Q$5,0,$Q$5,1),OFFSET(AG864,1-$Q$5,0,$Q$5,9),TRUE,TRUE),1,4),"")</f>
        <v/>
      </c>
      <c r="BF864" s="9">
        <f>IF(AND((ROW()-7)&gt;=$Q$5,(ROW()-6)&lt;=$Q$3),INDEX(LINEST(OFFSET(AF864,1-$Q$5,0,$Q$5,1),OFFSET(AG864,1-$Q$5,0,$Q$5,9),TRUE,TRUE),1,3),"")</f>
        <v/>
      </c>
      <c r="BG864" s="9">
        <f>IF(AND((ROW()-7)&gt;=$Q$5,(ROW()-6)&lt;=$Q$3),INDEX(LINEST(OFFSET(AF864,1-$Q$5,0,$Q$5,1),OFFSET(AG864,1-$Q$5,0,$Q$5,9),TRUE,TRUE),1,2),"")</f>
        <v/>
      </c>
      <c r="BH864" s="9">
        <f>IF(AND((ROW()-7)&gt;=$Q$5,(ROW()-6)&lt;=$Q$3),INDEX(LINEST(OFFSET(AF864,1-$Q$5,0,$Q$5,1),OFFSET(AG864,1-$Q$5,0,$Q$5,9),TRUE,TRUE),1,1),"")</f>
        <v/>
      </c>
      <c r="BI864" s="10">
        <f>IF(AND((ROW()-7)&gt;=$Q$5,(ROW()-6)&lt;=$Q$3),INDEX(LINEST(OFFSET(AF864,1-$Q$5,0,$Q$5,1),OFFSET(AG864,1-$Q$5,0,$Q$5,9),TRUE,TRUE),3,1),"")</f>
        <v/>
      </c>
      <c r="BL864" s="9">
        <f>IF(AND((ROW()-6)&lt;=$Q$3,ISNUMBER(AY863)),AY863/$Q$4+AZ863*AG864+BA863*AH864+BB863*AI864+BC863*AJ864+BD863*AK864+BE863*AL864+BF863*AM864+BG863*AN864+BH863*AO864,"")</f>
        <v/>
      </c>
      <c r="BM864">
        <f>IF(ISNUMBER(BL864),AVERAGE(OFFSET(AF863,1-$Q$5,0,$Q$5,1)),"")</f>
        <v/>
      </c>
      <c r="BN864">
        <f>IF(ISNUMBER(BL864),(AF864-BL864)^2,"")</f>
        <v/>
      </c>
      <c r="BO864">
        <f>IF(ISNUMBER(BL864),AF864^2,"")</f>
        <v/>
      </c>
      <c r="BP864">
        <f>IF(ISNUMBER(BL864),(AF864-BM864)^2,"")</f>
        <v/>
      </c>
    </row>
    <row r="865">
      <c r="O865">
        <f>IF($R865="","",IF($Q$1="Weekly",INT(($R865-2)/7),IF($Q$1="Quarterly",YEAR($R865)*4+ROUNDUP(MONTH($R865)/3),YEAR($R865)*12+MONTH($R865))))</f>
        <v/>
      </c>
      <c r="P865">
        <f>IF($R865="","",IF($R866="",1,IF($O865&lt;&gt;$O866,1,0)))</f>
        <v/>
      </c>
      <c r="Q865">
        <f>IF($P865=1,SUM($P$7:$P865),"")</f>
        <v/>
      </c>
      <c r="R865">
        <f>IF($A865="","",IF(ISNUMBER($A865),$A865,IFERROR(DATEVALUE($A865),NA())))</f>
        <v/>
      </c>
      <c r="S865" s="7">
        <f>IFERROR(INDEX($R$7:$R$60000,MATCH(ROW()-6,$Q$7:$Q$60000,0)),"")</f>
        <v/>
      </c>
      <c r="T865">
        <f>IFERROR(INDEX($B$7:$B$60000,MATCH(ROW()-6,$Q$7:$Q$60000,0))*1,"")</f>
        <v/>
      </c>
      <c r="U865">
        <f>IFERROR(INDEX($C$7:$C$60000,MATCH(ROW()-6,$Q$7:$Q$60000,0))*1,"")</f>
        <v/>
      </c>
      <c r="V865">
        <f>IFERROR(INDEX($D$7:$D$60000,MATCH(ROW()-6,$Q$7:$Q$60000,0))*1,"")</f>
        <v/>
      </c>
      <c r="W865">
        <f>IFERROR(INDEX($E$7:$E$60000,MATCH(ROW()-6,$Q$7:$Q$60000,0))*1,"")</f>
        <v/>
      </c>
      <c r="X865">
        <f>IFERROR(INDEX($F$7:$F$60000,MATCH(ROW()-6,$Q$7:$Q$60000,0))*1,"")</f>
        <v/>
      </c>
      <c r="Y865">
        <f>IFERROR(INDEX($G$7:$G$60000,MATCH(ROW()-6,$Q$7:$Q$60000,0))*1,"")</f>
        <v/>
      </c>
      <c r="Z865">
        <f>IFERROR(INDEX($H$7:$H$60000,MATCH(ROW()-6,$Q$7:$Q$60000,0))*1,"")</f>
        <v/>
      </c>
      <c r="AA865">
        <f>IFERROR(INDEX($I$7:$I$60000,MATCH(ROW()-6,$Q$7:$Q$60000,0))*1,"")</f>
        <v/>
      </c>
      <c r="AB865">
        <f>IFERROR(INDEX($J$7:$J$60000,MATCH(ROW()-6,$Q$7:$Q$60000,0))*1,"")</f>
        <v/>
      </c>
      <c r="AC865">
        <f>IFERROR(INDEX($K$7:$K$60000,MATCH(ROW()-6,$Q$7:$Q$60000,0))*1,"")</f>
        <v/>
      </c>
      <c r="AF865" s="9">
        <f>IF(OR($S865="",$S864=""),"",IF($B$5="diff",($T865-$T864),LN($T865/$T864)))</f>
        <v/>
      </c>
      <c r="AG865" s="9">
        <f>IF(OR($S865="",$S864=""),"",IF($C$5="diff",(U865-U864),LN(U865/U864)))</f>
        <v/>
      </c>
      <c r="AH865" s="9">
        <f>IF(OR($S865="",$S864=""),"",IF($D$5="diff",(V865-V864),LN(V865/V864)))</f>
        <v/>
      </c>
      <c r="AI865" s="9">
        <f>IF(OR($S865="",$S864=""),"",IF($E$5="diff",(W865-W864),LN(W865/W864)))</f>
        <v/>
      </c>
      <c r="AJ865" s="9">
        <f>IF(OR($S865="",$S864=""),"",IF($F$5="diff",(X865-X864),LN(X865/X864)))</f>
        <v/>
      </c>
      <c r="AK865" s="9">
        <f>IF(OR($S865="",$S864=""),"",IF($G$5="diff",(Y865-Y864),LN(Y865/Y864)))</f>
        <v/>
      </c>
      <c r="AL865" s="9">
        <f>IF(OR($S865="",$S864=""),"",IF($H$5="diff",(Z865-Z864),LN(Z865/Z864)))</f>
        <v/>
      </c>
      <c r="AM865" s="9">
        <f>IF(OR($S865="",$S864=""),"",IF($I$5="diff",(AA865-AA864),LN(AA865/AA864)))</f>
        <v/>
      </c>
      <c r="AN865" s="9">
        <f>IF(OR($S865="",$S864=""),"",IF($J$5="diff",(AB865-AB864),LN(AB865/AB864)))</f>
        <v/>
      </c>
      <c r="AO865" s="9">
        <f>IF(OR($S865="",$S864=""),"",IF($K$5="diff",(AC865-AC864),LN(AC865/AC864)))</f>
        <v/>
      </c>
      <c r="AR865" s="9">
        <f>IF($AF865="","",$AU$13+$AU$4*AG865+$AU$5*AH865+$AU$6*AI865+$AU$7*AJ865+$AU$8*AK865+$AU$9*AL865+$AU$10*AM865+$AU$11*AN865+$AU$12*AO865)</f>
        <v/>
      </c>
      <c r="AY865" s="10">
        <f>IF(AND((ROW()-7)&gt;=$Q$5,(ROW()-6)&lt;=$Q$3),INDEX(LINEST(OFFSET(AF865,1-$Q$5,0,$Q$5,1),OFFSET(AG865,1-$Q$5,0,$Q$5,9),TRUE,TRUE),1,10)*$Q$4,"")</f>
        <v/>
      </c>
      <c r="AZ865" s="9">
        <f>IF(AND((ROW()-7)&gt;=$Q$5,(ROW()-6)&lt;=$Q$3),INDEX(LINEST(OFFSET(AF865,1-$Q$5,0,$Q$5,1),OFFSET(AG865,1-$Q$5,0,$Q$5,9),TRUE,TRUE),1,9),"")</f>
        <v/>
      </c>
      <c r="BA865" s="9">
        <f>IF(AND((ROW()-7)&gt;=$Q$5,(ROW()-6)&lt;=$Q$3),INDEX(LINEST(OFFSET(AF865,1-$Q$5,0,$Q$5,1),OFFSET(AG865,1-$Q$5,0,$Q$5,9),TRUE,TRUE),1,8),"")</f>
        <v/>
      </c>
      <c r="BB865" s="9">
        <f>IF(AND((ROW()-7)&gt;=$Q$5,(ROW()-6)&lt;=$Q$3),INDEX(LINEST(OFFSET(AF865,1-$Q$5,0,$Q$5,1),OFFSET(AG865,1-$Q$5,0,$Q$5,9),TRUE,TRUE),1,7),"")</f>
        <v/>
      </c>
      <c r="BC865" s="9">
        <f>IF(AND((ROW()-7)&gt;=$Q$5,(ROW()-6)&lt;=$Q$3),INDEX(LINEST(OFFSET(AF865,1-$Q$5,0,$Q$5,1),OFFSET(AG865,1-$Q$5,0,$Q$5,9),TRUE,TRUE),1,6),"")</f>
        <v/>
      </c>
      <c r="BD865" s="9">
        <f>IF(AND((ROW()-7)&gt;=$Q$5,(ROW()-6)&lt;=$Q$3),INDEX(LINEST(OFFSET(AF865,1-$Q$5,0,$Q$5,1),OFFSET(AG865,1-$Q$5,0,$Q$5,9),TRUE,TRUE),1,5),"")</f>
        <v/>
      </c>
      <c r="BE865" s="9">
        <f>IF(AND((ROW()-7)&gt;=$Q$5,(ROW()-6)&lt;=$Q$3),INDEX(LINEST(OFFSET(AF865,1-$Q$5,0,$Q$5,1),OFFSET(AG865,1-$Q$5,0,$Q$5,9),TRUE,TRUE),1,4),"")</f>
        <v/>
      </c>
      <c r="BF865" s="9">
        <f>IF(AND((ROW()-7)&gt;=$Q$5,(ROW()-6)&lt;=$Q$3),INDEX(LINEST(OFFSET(AF865,1-$Q$5,0,$Q$5,1),OFFSET(AG865,1-$Q$5,0,$Q$5,9),TRUE,TRUE),1,3),"")</f>
        <v/>
      </c>
      <c r="BG865" s="9">
        <f>IF(AND((ROW()-7)&gt;=$Q$5,(ROW()-6)&lt;=$Q$3),INDEX(LINEST(OFFSET(AF865,1-$Q$5,0,$Q$5,1),OFFSET(AG865,1-$Q$5,0,$Q$5,9),TRUE,TRUE),1,2),"")</f>
        <v/>
      </c>
      <c r="BH865" s="9">
        <f>IF(AND((ROW()-7)&gt;=$Q$5,(ROW()-6)&lt;=$Q$3),INDEX(LINEST(OFFSET(AF865,1-$Q$5,0,$Q$5,1),OFFSET(AG865,1-$Q$5,0,$Q$5,9),TRUE,TRUE),1,1),"")</f>
        <v/>
      </c>
      <c r="BI865" s="10">
        <f>IF(AND((ROW()-7)&gt;=$Q$5,(ROW()-6)&lt;=$Q$3),INDEX(LINEST(OFFSET(AF865,1-$Q$5,0,$Q$5,1),OFFSET(AG865,1-$Q$5,0,$Q$5,9),TRUE,TRUE),3,1),"")</f>
        <v/>
      </c>
      <c r="BL865" s="9">
        <f>IF(AND((ROW()-6)&lt;=$Q$3,ISNUMBER(AY864)),AY864/$Q$4+AZ864*AG865+BA864*AH865+BB864*AI865+BC864*AJ865+BD864*AK865+BE864*AL865+BF864*AM865+BG864*AN865+BH864*AO865,"")</f>
        <v/>
      </c>
      <c r="BM865">
        <f>IF(ISNUMBER(BL865),AVERAGE(OFFSET(AF864,1-$Q$5,0,$Q$5,1)),"")</f>
        <v/>
      </c>
      <c r="BN865">
        <f>IF(ISNUMBER(BL865),(AF865-BL865)^2,"")</f>
        <v/>
      </c>
      <c r="BO865">
        <f>IF(ISNUMBER(BL865),AF865^2,"")</f>
        <v/>
      </c>
      <c r="BP865">
        <f>IF(ISNUMBER(BL865),(AF865-BM865)^2,"")</f>
        <v/>
      </c>
    </row>
    <row r="866">
      <c r="O866">
        <f>IF($R866="","",IF($Q$1="Weekly",INT(($R866-2)/7),IF($Q$1="Quarterly",YEAR($R866)*4+ROUNDUP(MONTH($R866)/3),YEAR($R866)*12+MONTH($R866))))</f>
        <v/>
      </c>
      <c r="P866">
        <f>IF($R866="","",IF($R867="",1,IF($O866&lt;&gt;$O867,1,0)))</f>
        <v/>
      </c>
      <c r="Q866">
        <f>IF($P866=1,SUM($P$7:$P866),"")</f>
        <v/>
      </c>
      <c r="R866">
        <f>IF($A866="","",IF(ISNUMBER($A866),$A866,IFERROR(DATEVALUE($A866),NA())))</f>
        <v/>
      </c>
      <c r="S866" s="7">
        <f>IFERROR(INDEX($R$7:$R$60000,MATCH(ROW()-6,$Q$7:$Q$60000,0)),"")</f>
        <v/>
      </c>
      <c r="T866">
        <f>IFERROR(INDEX($B$7:$B$60000,MATCH(ROW()-6,$Q$7:$Q$60000,0))*1,"")</f>
        <v/>
      </c>
      <c r="U866">
        <f>IFERROR(INDEX($C$7:$C$60000,MATCH(ROW()-6,$Q$7:$Q$60000,0))*1,"")</f>
        <v/>
      </c>
      <c r="V866">
        <f>IFERROR(INDEX($D$7:$D$60000,MATCH(ROW()-6,$Q$7:$Q$60000,0))*1,"")</f>
        <v/>
      </c>
      <c r="W866">
        <f>IFERROR(INDEX($E$7:$E$60000,MATCH(ROW()-6,$Q$7:$Q$60000,0))*1,"")</f>
        <v/>
      </c>
      <c r="X866">
        <f>IFERROR(INDEX($F$7:$F$60000,MATCH(ROW()-6,$Q$7:$Q$60000,0))*1,"")</f>
        <v/>
      </c>
      <c r="Y866">
        <f>IFERROR(INDEX($G$7:$G$60000,MATCH(ROW()-6,$Q$7:$Q$60000,0))*1,"")</f>
        <v/>
      </c>
      <c r="Z866">
        <f>IFERROR(INDEX($H$7:$H$60000,MATCH(ROW()-6,$Q$7:$Q$60000,0))*1,"")</f>
        <v/>
      </c>
      <c r="AA866">
        <f>IFERROR(INDEX($I$7:$I$60000,MATCH(ROW()-6,$Q$7:$Q$60000,0))*1,"")</f>
        <v/>
      </c>
      <c r="AB866">
        <f>IFERROR(INDEX($J$7:$J$60000,MATCH(ROW()-6,$Q$7:$Q$60000,0))*1,"")</f>
        <v/>
      </c>
      <c r="AC866">
        <f>IFERROR(INDEX($K$7:$K$60000,MATCH(ROW()-6,$Q$7:$Q$60000,0))*1,"")</f>
        <v/>
      </c>
      <c r="AF866" s="9">
        <f>IF(OR($S866="",$S865=""),"",IF($B$5="diff",($T866-$T865),LN($T866/$T865)))</f>
        <v/>
      </c>
      <c r="AG866" s="9">
        <f>IF(OR($S866="",$S865=""),"",IF($C$5="diff",(U866-U865),LN(U866/U865)))</f>
        <v/>
      </c>
      <c r="AH866" s="9">
        <f>IF(OR($S866="",$S865=""),"",IF($D$5="diff",(V866-V865),LN(V866/V865)))</f>
        <v/>
      </c>
      <c r="AI866" s="9">
        <f>IF(OR($S866="",$S865=""),"",IF($E$5="diff",(W866-W865),LN(W866/W865)))</f>
        <v/>
      </c>
      <c r="AJ866" s="9">
        <f>IF(OR($S866="",$S865=""),"",IF($F$5="diff",(X866-X865),LN(X866/X865)))</f>
        <v/>
      </c>
      <c r="AK866" s="9">
        <f>IF(OR($S866="",$S865=""),"",IF($G$5="diff",(Y866-Y865),LN(Y866/Y865)))</f>
        <v/>
      </c>
      <c r="AL866" s="9">
        <f>IF(OR($S866="",$S865=""),"",IF($H$5="diff",(Z866-Z865),LN(Z866/Z865)))</f>
        <v/>
      </c>
      <c r="AM866" s="9">
        <f>IF(OR($S866="",$S865=""),"",IF($I$5="diff",(AA866-AA865),LN(AA866/AA865)))</f>
        <v/>
      </c>
      <c r="AN866" s="9">
        <f>IF(OR($S866="",$S865=""),"",IF($J$5="diff",(AB866-AB865),LN(AB866/AB865)))</f>
        <v/>
      </c>
      <c r="AO866" s="9">
        <f>IF(OR($S866="",$S865=""),"",IF($K$5="diff",(AC866-AC865),LN(AC866/AC865)))</f>
        <v/>
      </c>
      <c r="AR866" s="9">
        <f>IF($AF866="","",$AU$13+$AU$4*AG866+$AU$5*AH866+$AU$6*AI866+$AU$7*AJ866+$AU$8*AK866+$AU$9*AL866+$AU$10*AM866+$AU$11*AN866+$AU$12*AO866)</f>
        <v/>
      </c>
      <c r="AY866" s="10">
        <f>IF(AND((ROW()-7)&gt;=$Q$5,(ROW()-6)&lt;=$Q$3),INDEX(LINEST(OFFSET(AF866,1-$Q$5,0,$Q$5,1),OFFSET(AG866,1-$Q$5,0,$Q$5,9),TRUE,TRUE),1,10)*$Q$4,"")</f>
        <v/>
      </c>
      <c r="AZ866" s="9">
        <f>IF(AND((ROW()-7)&gt;=$Q$5,(ROW()-6)&lt;=$Q$3),INDEX(LINEST(OFFSET(AF866,1-$Q$5,0,$Q$5,1),OFFSET(AG866,1-$Q$5,0,$Q$5,9),TRUE,TRUE),1,9),"")</f>
        <v/>
      </c>
      <c r="BA866" s="9">
        <f>IF(AND((ROW()-7)&gt;=$Q$5,(ROW()-6)&lt;=$Q$3),INDEX(LINEST(OFFSET(AF866,1-$Q$5,0,$Q$5,1),OFFSET(AG866,1-$Q$5,0,$Q$5,9),TRUE,TRUE),1,8),"")</f>
        <v/>
      </c>
      <c r="BB866" s="9">
        <f>IF(AND((ROW()-7)&gt;=$Q$5,(ROW()-6)&lt;=$Q$3),INDEX(LINEST(OFFSET(AF866,1-$Q$5,0,$Q$5,1),OFFSET(AG866,1-$Q$5,0,$Q$5,9),TRUE,TRUE),1,7),"")</f>
        <v/>
      </c>
      <c r="BC866" s="9">
        <f>IF(AND((ROW()-7)&gt;=$Q$5,(ROW()-6)&lt;=$Q$3),INDEX(LINEST(OFFSET(AF866,1-$Q$5,0,$Q$5,1),OFFSET(AG866,1-$Q$5,0,$Q$5,9),TRUE,TRUE),1,6),"")</f>
        <v/>
      </c>
      <c r="BD866" s="9">
        <f>IF(AND((ROW()-7)&gt;=$Q$5,(ROW()-6)&lt;=$Q$3),INDEX(LINEST(OFFSET(AF866,1-$Q$5,0,$Q$5,1),OFFSET(AG866,1-$Q$5,0,$Q$5,9),TRUE,TRUE),1,5),"")</f>
        <v/>
      </c>
      <c r="BE866" s="9">
        <f>IF(AND((ROW()-7)&gt;=$Q$5,(ROW()-6)&lt;=$Q$3),INDEX(LINEST(OFFSET(AF866,1-$Q$5,0,$Q$5,1),OFFSET(AG866,1-$Q$5,0,$Q$5,9),TRUE,TRUE),1,4),"")</f>
        <v/>
      </c>
      <c r="BF866" s="9">
        <f>IF(AND((ROW()-7)&gt;=$Q$5,(ROW()-6)&lt;=$Q$3),INDEX(LINEST(OFFSET(AF866,1-$Q$5,0,$Q$5,1),OFFSET(AG866,1-$Q$5,0,$Q$5,9),TRUE,TRUE),1,3),"")</f>
        <v/>
      </c>
      <c r="BG866" s="9">
        <f>IF(AND((ROW()-7)&gt;=$Q$5,(ROW()-6)&lt;=$Q$3),INDEX(LINEST(OFFSET(AF866,1-$Q$5,0,$Q$5,1),OFFSET(AG866,1-$Q$5,0,$Q$5,9),TRUE,TRUE),1,2),"")</f>
        <v/>
      </c>
      <c r="BH866" s="9">
        <f>IF(AND((ROW()-7)&gt;=$Q$5,(ROW()-6)&lt;=$Q$3),INDEX(LINEST(OFFSET(AF866,1-$Q$5,0,$Q$5,1),OFFSET(AG866,1-$Q$5,0,$Q$5,9),TRUE,TRUE),1,1),"")</f>
        <v/>
      </c>
      <c r="BI866" s="10">
        <f>IF(AND((ROW()-7)&gt;=$Q$5,(ROW()-6)&lt;=$Q$3),INDEX(LINEST(OFFSET(AF866,1-$Q$5,0,$Q$5,1),OFFSET(AG866,1-$Q$5,0,$Q$5,9),TRUE,TRUE),3,1),"")</f>
        <v/>
      </c>
      <c r="BL866" s="9">
        <f>IF(AND((ROW()-6)&lt;=$Q$3,ISNUMBER(AY865)),AY865/$Q$4+AZ865*AG866+BA865*AH866+BB865*AI866+BC865*AJ866+BD865*AK866+BE865*AL866+BF865*AM866+BG865*AN866+BH865*AO866,"")</f>
        <v/>
      </c>
      <c r="BM866">
        <f>IF(ISNUMBER(BL866),AVERAGE(OFFSET(AF865,1-$Q$5,0,$Q$5,1)),"")</f>
        <v/>
      </c>
      <c r="BN866">
        <f>IF(ISNUMBER(BL866),(AF866-BL866)^2,"")</f>
        <v/>
      </c>
      <c r="BO866">
        <f>IF(ISNUMBER(BL866),AF866^2,"")</f>
        <v/>
      </c>
      <c r="BP866">
        <f>IF(ISNUMBER(BL866),(AF866-BM866)^2,"")</f>
        <v/>
      </c>
    </row>
    <row r="867">
      <c r="O867">
        <f>IF($R867="","",IF($Q$1="Weekly",INT(($R867-2)/7),IF($Q$1="Quarterly",YEAR($R867)*4+ROUNDUP(MONTH($R867)/3),YEAR($R867)*12+MONTH($R867))))</f>
        <v/>
      </c>
      <c r="P867">
        <f>IF($R867="","",IF($R868="",1,IF($O867&lt;&gt;$O868,1,0)))</f>
        <v/>
      </c>
      <c r="Q867">
        <f>IF($P867=1,SUM($P$7:$P867),"")</f>
        <v/>
      </c>
      <c r="R867">
        <f>IF($A867="","",IF(ISNUMBER($A867),$A867,IFERROR(DATEVALUE($A867),NA())))</f>
        <v/>
      </c>
      <c r="S867" s="7">
        <f>IFERROR(INDEX($R$7:$R$60000,MATCH(ROW()-6,$Q$7:$Q$60000,0)),"")</f>
        <v/>
      </c>
      <c r="T867">
        <f>IFERROR(INDEX($B$7:$B$60000,MATCH(ROW()-6,$Q$7:$Q$60000,0))*1,"")</f>
        <v/>
      </c>
      <c r="U867">
        <f>IFERROR(INDEX($C$7:$C$60000,MATCH(ROW()-6,$Q$7:$Q$60000,0))*1,"")</f>
        <v/>
      </c>
      <c r="V867">
        <f>IFERROR(INDEX($D$7:$D$60000,MATCH(ROW()-6,$Q$7:$Q$60000,0))*1,"")</f>
        <v/>
      </c>
      <c r="W867">
        <f>IFERROR(INDEX($E$7:$E$60000,MATCH(ROW()-6,$Q$7:$Q$60000,0))*1,"")</f>
        <v/>
      </c>
      <c r="X867">
        <f>IFERROR(INDEX($F$7:$F$60000,MATCH(ROW()-6,$Q$7:$Q$60000,0))*1,"")</f>
        <v/>
      </c>
      <c r="Y867">
        <f>IFERROR(INDEX($G$7:$G$60000,MATCH(ROW()-6,$Q$7:$Q$60000,0))*1,"")</f>
        <v/>
      </c>
      <c r="Z867">
        <f>IFERROR(INDEX($H$7:$H$60000,MATCH(ROW()-6,$Q$7:$Q$60000,0))*1,"")</f>
        <v/>
      </c>
      <c r="AA867">
        <f>IFERROR(INDEX($I$7:$I$60000,MATCH(ROW()-6,$Q$7:$Q$60000,0))*1,"")</f>
        <v/>
      </c>
      <c r="AB867">
        <f>IFERROR(INDEX($J$7:$J$60000,MATCH(ROW()-6,$Q$7:$Q$60000,0))*1,"")</f>
        <v/>
      </c>
      <c r="AC867">
        <f>IFERROR(INDEX($K$7:$K$60000,MATCH(ROW()-6,$Q$7:$Q$60000,0))*1,"")</f>
        <v/>
      </c>
      <c r="AF867" s="9">
        <f>IF(OR($S867="",$S866=""),"",IF($B$5="diff",($T867-$T866),LN($T867/$T866)))</f>
        <v/>
      </c>
      <c r="AG867" s="9">
        <f>IF(OR($S867="",$S866=""),"",IF($C$5="diff",(U867-U866),LN(U867/U866)))</f>
        <v/>
      </c>
      <c r="AH867" s="9">
        <f>IF(OR($S867="",$S866=""),"",IF($D$5="diff",(V867-V866),LN(V867/V866)))</f>
        <v/>
      </c>
      <c r="AI867" s="9">
        <f>IF(OR($S867="",$S866=""),"",IF($E$5="diff",(W867-W866),LN(W867/W866)))</f>
        <v/>
      </c>
      <c r="AJ867" s="9">
        <f>IF(OR($S867="",$S866=""),"",IF($F$5="diff",(X867-X866),LN(X867/X866)))</f>
        <v/>
      </c>
      <c r="AK867" s="9">
        <f>IF(OR($S867="",$S866=""),"",IF($G$5="diff",(Y867-Y866),LN(Y867/Y866)))</f>
        <v/>
      </c>
      <c r="AL867" s="9">
        <f>IF(OR($S867="",$S866=""),"",IF($H$5="diff",(Z867-Z866),LN(Z867/Z866)))</f>
        <v/>
      </c>
      <c r="AM867" s="9">
        <f>IF(OR($S867="",$S866=""),"",IF($I$5="diff",(AA867-AA866),LN(AA867/AA866)))</f>
        <v/>
      </c>
      <c r="AN867" s="9">
        <f>IF(OR($S867="",$S866=""),"",IF($J$5="diff",(AB867-AB866),LN(AB867/AB866)))</f>
        <v/>
      </c>
      <c r="AO867" s="9">
        <f>IF(OR($S867="",$S866=""),"",IF($K$5="diff",(AC867-AC866),LN(AC867/AC866)))</f>
        <v/>
      </c>
      <c r="AR867" s="9">
        <f>IF($AF867="","",$AU$13+$AU$4*AG867+$AU$5*AH867+$AU$6*AI867+$AU$7*AJ867+$AU$8*AK867+$AU$9*AL867+$AU$10*AM867+$AU$11*AN867+$AU$12*AO867)</f>
        <v/>
      </c>
      <c r="AY867" s="10">
        <f>IF(AND((ROW()-7)&gt;=$Q$5,(ROW()-6)&lt;=$Q$3),INDEX(LINEST(OFFSET(AF867,1-$Q$5,0,$Q$5,1),OFFSET(AG867,1-$Q$5,0,$Q$5,9),TRUE,TRUE),1,10)*$Q$4,"")</f>
        <v/>
      </c>
      <c r="AZ867" s="9">
        <f>IF(AND((ROW()-7)&gt;=$Q$5,(ROW()-6)&lt;=$Q$3),INDEX(LINEST(OFFSET(AF867,1-$Q$5,0,$Q$5,1),OFFSET(AG867,1-$Q$5,0,$Q$5,9),TRUE,TRUE),1,9),"")</f>
        <v/>
      </c>
      <c r="BA867" s="9">
        <f>IF(AND((ROW()-7)&gt;=$Q$5,(ROW()-6)&lt;=$Q$3),INDEX(LINEST(OFFSET(AF867,1-$Q$5,0,$Q$5,1),OFFSET(AG867,1-$Q$5,0,$Q$5,9),TRUE,TRUE),1,8),"")</f>
        <v/>
      </c>
      <c r="BB867" s="9">
        <f>IF(AND((ROW()-7)&gt;=$Q$5,(ROW()-6)&lt;=$Q$3),INDEX(LINEST(OFFSET(AF867,1-$Q$5,0,$Q$5,1),OFFSET(AG867,1-$Q$5,0,$Q$5,9),TRUE,TRUE),1,7),"")</f>
        <v/>
      </c>
      <c r="BC867" s="9">
        <f>IF(AND((ROW()-7)&gt;=$Q$5,(ROW()-6)&lt;=$Q$3),INDEX(LINEST(OFFSET(AF867,1-$Q$5,0,$Q$5,1),OFFSET(AG867,1-$Q$5,0,$Q$5,9),TRUE,TRUE),1,6),"")</f>
        <v/>
      </c>
      <c r="BD867" s="9">
        <f>IF(AND((ROW()-7)&gt;=$Q$5,(ROW()-6)&lt;=$Q$3),INDEX(LINEST(OFFSET(AF867,1-$Q$5,0,$Q$5,1),OFFSET(AG867,1-$Q$5,0,$Q$5,9),TRUE,TRUE),1,5),"")</f>
        <v/>
      </c>
      <c r="BE867" s="9">
        <f>IF(AND((ROW()-7)&gt;=$Q$5,(ROW()-6)&lt;=$Q$3),INDEX(LINEST(OFFSET(AF867,1-$Q$5,0,$Q$5,1),OFFSET(AG867,1-$Q$5,0,$Q$5,9),TRUE,TRUE),1,4),"")</f>
        <v/>
      </c>
      <c r="BF867" s="9">
        <f>IF(AND((ROW()-7)&gt;=$Q$5,(ROW()-6)&lt;=$Q$3),INDEX(LINEST(OFFSET(AF867,1-$Q$5,0,$Q$5,1),OFFSET(AG867,1-$Q$5,0,$Q$5,9),TRUE,TRUE),1,3),"")</f>
        <v/>
      </c>
      <c r="BG867" s="9">
        <f>IF(AND((ROW()-7)&gt;=$Q$5,(ROW()-6)&lt;=$Q$3),INDEX(LINEST(OFFSET(AF867,1-$Q$5,0,$Q$5,1),OFFSET(AG867,1-$Q$5,0,$Q$5,9),TRUE,TRUE),1,2),"")</f>
        <v/>
      </c>
      <c r="BH867" s="9">
        <f>IF(AND((ROW()-7)&gt;=$Q$5,(ROW()-6)&lt;=$Q$3),INDEX(LINEST(OFFSET(AF867,1-$Q$5,0,$Q$5,1),OFFSET(AG867,1-$Q$5,0,$Q$5,9),TRUE,TRUE),1,1),"")</f>
        <v/>
      </c>
      <c r="BI867" s="10">
        <f>IF(AND((ROW()-7)&gt;=$Q$5,(ROW()-6)&lt;=$Q$3),INDEX(LINEST(OFFSET(AF867,1-$Q$5,0,$Q$5,1),OFFSET(AG867,1-$Q$5,0,$Q$5,9),TRUE,TRUE),3,1),"")</f>
        <v/>
      </c>
      <c r="BL867" s="9">
        <f>IF(AND((ROW()-6)&lt;=$Q$3,ISNUMBER(AY866)),AY866/$Q$4+AZ866*AG867+BA866*AH867+BB866*AI867+BC866*AJ867+BD866*AK867+BE866*AL867+BF866*AM867+BG866*AN867+BH866*AO867,"")</f>
        <v/>
      </c>
      <c r="BM867">
        <f>IF(ISNUMBER(BL867),AVERAGE(OFFSET(AF866,1-$Q$5,0,$Q$5,1)),"")</f>
        <v/>
      </c>
      <c r="BN867">
        <f>IF(ISNUMBER(BL867),(AF867-BL867)^2,"")</f>
        <v/>
      </c>
      <c r="BO867">
        <f>IF(ISNUMBER(BL867),AF867^2,"")</f>
        <v/>
      </c>
      <c r="BP867">
        <f>IF(ISNUMBER(BL867),(AF867-BM867)^2,"")</f>
        <v/>
      </c>
    </row>
    <row r="868">
      <c r="O868">
        <f>IF($R868="","",IF($Q$1="Weekly",INT(($R868-2)/7),IF($Q$1="Quarterly",YEAR($R868)*4+ROUNDUP(MONTH($R868)/3),YEAR($R868)*12+MONTH($R868))))</f>
        <v/>
      </c>
      <c r="P868">
        <f>IF($R868="","",IF($R869="",1,IF($O868&lt;&gt;$O869,1,0)))</f>
        <v/>
      </c>
      <c r="Q868">
        <f>IF($P868=1,SUM($P$7:$P868),"")</f>
        <v/>
      </c>
      <c r="R868">
        <f>IF($A868="","",IF(ISNUMBER($A868),$A868,IFERROR(DATEVALUE($A868),NA())))</f>
        <v/>
      </c>
      <c r="S868" s="7">
        <f>IFERROR(INDEX($R$7:$R$60000,MATCH(ROW()-6,$Q$7:$Q$60000,0)),"")</f>
        <v/>
      </c>
      <c r="T868">
        <f>IFERROR(INDEX($B$7:$B$60000,MATCH(ROW()-6,$Q$7:$Q$60000,0))*1,"")</f>
        <v/>
      </c>
      <c r="U868">
        <f>IFERROR(INDEX($C$7:$C$60000,MATCH(ROW()-6,$Q$7:$Q$60000,0))*1,"")</f>
        <v/>
      </c>
      <c r="V868">
        <f>IFERROR(INDEX($D$7:$D$60000,MATCH(ROW()-6,$Q$7:$Q$60000,0))*1,"")</f>
        <v/>
      </c>
      <c r="W868">
        <f>IFERROR(INDEX($E$7:$E$60000,MATCH(ROW()-6,$Q$7:$Q$60000,0))*1,"")</f>
        <v/>
      </c>
      <c r="X868">
        <f>IFERROR(INDEX($F$7:$F$60000,MATCH(ROW()-6,$Q$7:$Q$60000,0))*1,"")</f>
        <v/>
      </c>
      <c r="Y868">
        <f>IFERROR(INDEX($G$7:$G$60000,MATCH(ROW()-6,$Q$7:$Q$60000,0))*1,"")</f>
        <v/>
      </c>
      <c r="Z868">
        <f>IFERROR(INDEX($H$7:$H$60000,MATCH(ROW()-6,$Q$7:$Q$60000,0))*1,"")</f>
        <v/>
      </c>
      <c r="AA868">
        <f>IFERROR(INDEX($I$7:$I$60000,MATCH(ROW()-6,$Q$7:$Q$60000,0))*1,"")</f>
        <v/>
      </c>
      <c r="AB868">
        <f>IFERROR(INDEX($J$7:$J$60000,MATCH(ROW()-6,$Q$7:$Q$60000,0))*1,"")</f>
        <v/>
      </c>
      <c r="AC868">
        <f>IFERROR(INDEX($K$7:$K$60000,MATCH(ROW()-6,$Q$7:$Q$60000,0))*1,"")</f>
        <v/>
      </c>
      <c r="AF868" s="9">
        <f>IF(OR($S868="",$S867=""),"",IF($B$5="diff",($T868-$T867),LN($T868/$T867)))</f>
        <v/>
      </c>
      <c r="AG868" s="9">
        <f>IF(OR($S868="",$S867=""),"",IF($C$5="diff",(U868-U867),LN(U868/U867)))</f>
        <v/>
      </c>
      <c r="AH868" s="9">
        <f>IF(OR($S868="",$S867=""),"",IF($D$5="diff",(V868-V867),LN(V868/V867)))</f>
        <v/>
      </c>
      <c r="AI868" s="9">
        <f>IF(OR($S868="",$S867=""),"",IF($E$5="diff",(W868-W867),LN(W868/W867)))</f>
        <v/>
      </c>
      <c r="AJ868" s="9">
        <f>IF(OR($S868="",$S867=""),"",IF($F$5="diff",(X868-X867),LN(X868/X867)))</f>
        <v/>
      </c>
      <c r="AK868" s="9">
        <f>IF(OR($S868="",$S867=""),"",IF($G$5="diff",(Y868-Y867),LN(Y868/Y867)))</f>
        <v/>
      </c>
      <c r="AL868" s="9">
        <f>IF(OR($S868="",$S867=""),"",IF($H$5="diff",(Z868-Z867),LN(Z868/Z867)))</f>
        <v/>
      </c>
      <c r="AM868" s="9">
        <f>IF(OR($S868="",$S867=""),"",IF($I$5="diff",(AA868-AA867),LN(AA868/AA867)))</f>
        <v/>
      </c>
      <c r="AN868" s="9">
        <f>IF(OR($S868="",$S867=""),"",IF($J$5="diff",(AB868-AB867),LN(AB868/AB867)))</f>
        <v/>
      </c>
      <c r="AO868" s="9">
        <f>IF(OR($S868="",$S867=""),"",IF($K$5="diff",(AC868-AC867),LN(AC868/AC867)))</f>
        <v/>
      </c>
      <c r="AR868" s="9">
        <f>IF($AF868="","",$AU$13+$AU$4*AG868+$AU$5*AH868+$AU$6*AI868+$AU$7*AJ868+$AU$8*AK868+$AU$9*AL868+$AU$10*AM868+$AU$11*AN868+$AU$12*AO868)</f>
        <v/>
      </c>
      <c r="AY868" s="10">
        <f>IF(AND((ROW()-7)&gt;=$Q$5,(ROW()-6)&lt;=$Q$3),INDEX(LINEST(OFFSET(AF868,1-$Q$5,0,$Q$5,1),OFFSET(AG868,1-$Q$5,0,$Q$5,9),TRUE,TRUE),1,10)*$Q$4,"")</f>
        <v/>
      </c>
      <c r="AZ868" s="9">
        <f>IF(AND((ROW()-7)&gt;=$Q$5,(ROW()-6)&lt;=$Q$3),INDEX(LINEST(OFFSET(AF868,1-$Q$5,0,$Q$5,1),OFFSET(AG868,1-$Q$5,0,$Q$5,9),TRUE,TRUE),1,9),"")</f>
        <v/>
      </c>
      <c r="BA868" s="9">
        <f>IF(AND((ROW()-7)&gt;=$Q$5,(ROW()-6)&lt;=$Q$3),INDEX(LINEST(OFFSET(AF868,1-$Q$5,0,$Q$5,1),OFFSET(AG868,1-$Q$5,0,$Q$5,9),TRUE,TRUE),1,8),"")</f>
        <v/>
      </c>
      <c r="BB868" s="9">
        <f>IF(AND((ROW()-7)&gt;=$Q$5,(ROW()-6)&lt;=$Q$3),INDEX(LINEST(OFFSET(AF868,1-$Q$5,0,$Q$5,1),OFFSET(AG868,1-$Q$5,0,$Q$5,9),TRUE,TRUE),1,7),"")</f>
        <v/>
      </c>
      <c r="BC868" s="9">
        <f>IF(AND((ROW()-7)&gt;=$Q$5,(ROW()-6)&lt;=$Q$3),INDEX(LINEST(OFFSET(AF868,1-$Q$5,0,$Q$5,1),OFFSET(AG868,1-$Q$5,0,$Q$5,9),TRUE,TRUE),1,6),"")</f>
        <v/>
      </c>
      <c r="BD868" s="9">
        <f>IF(AND((ROW()-7)&gt;=$Q$5,(ROW()-6)&lt;=$Q$3),INDEX(LINEST(OFFSET(AF868,1-$Q$5,0,$Q$5,1),OFFSET(AG868,1-$Q$5,0,$Q$5,9),TRUE,TRUE),1,5),"")</f>
        <v/>
      </c>
      <c r="BE868" s="9">
        <f>IF(AND((ROW()-7)&gt;=$Q$5,(ROW()-6)&lt;=$Q$3),INDEX(LINEST(OFFSET(AF868,1-$Q$5,0,$Q$5,1),OFFSET(AG868,1-$Q$5,0,$Q$5,9),TRUE,TRUE),1,4),"")</f>
        <v/>
      </c>
      <c r="BF868" s="9">
        <f>IF(AND((ROW()-7)&gt;=$Q$5,(ROW()-6)&lt;=$Q$3),INDEX(LINEST(OFFSET(AF868,1-$Q$5,0,$Q$5,1),OFFSET(AG868,1-$Q$5,0,$Q$5,9),TRUE,TRUE),1,3),"")</f>
        <v/>
      </c>
      <c r="BG868" s="9">
        <f>IF(AND((ROW()-7)&gt;=$Q$5,(ROW()-6)&lt;=$Q$3),INDEX(LINEST(OFFSET(AF868,1-$Q$5,0,$Q$5,1),OFFSET(AG868,1-$Q$5,0,$Q$5,9),TRUE,TRUE),1,2),"")</f>
        <v/>
      </c>
      <c r="BH868" s="9">
        <f>IF(AND((ROW()-7)&gt;=$Q$5,(ROW()-6)&lt;=$Q$3),INDEX(LINEST(OFFSET(AF868,1-$Q$5,0,$Q$5,1),OFFSET(AG868,1-$Q$5,0,$Q$5,9),TRUE,TRUE),1,1),"")</f>
        <v/>
      </c>
      <c r="BI868" s="10">
        <f>IF(AND((ROW()-7)&gt;=$Q$5,(ROW()-6)&lt;=$Q$3),INDEX(LINEST(OFFSET(AF868,1-$Q$5,0,$Q$5,1),OFFSET(AG868,1-$Q$5,0,$Q$5,9),TRUE,TRUE),3,1),"")</f>
        <v/>
      </c>
      <c r="BL868" s="9">
        <f>IF(AND((ROW()-6)&lt;=$Q$3,ISNUMBER(AY867)),AY867/$Q$4+AZ867*AG868+BA867*AH868+BB867*AI868+BC867*AJ868+BD867*AK868+BE867*AL868+BF867*AM868+BG867*AN868+BH867*AO868,"")</f>
        <v/>
      </c>
      <c r="BM868">
        <f>IF(ISNUMBER(BL868),AVERAGE(OFFSET(AF867,1-$Q$5,0,$Q$5,1)),"")</f>
        <v/>
      </c>
      <c r="BN868">
        <f>IF(ISNUMBER(BL868),(AF868-BL868)^2,"")</f>
        <v/>
      </c>
      <c r="BO868">
        <f>IF(ISNUMBER(BL868),AF868^2,"")</f>
        <v/>
      </c>
      <c r="BP868">
        <f>IF(ISNUMBER(BL868),(AF868-BM868)^2,"")</f>
        <v/>
      </c>
    </row>
    <row r="869">
      <c r="O869">
        <f>IF($R869="","",IF($Q$1="Weekly",INT(($R869-2)/7),IF($Q$1="Quarterly",YEAR($R869)*4+ROUNDUP(MONTH($R869)/3),YEAR($R869)*12+MONTH($R869))))</f>
        <v/>
      </c>
      <c r="P869">
        <f>IF($R869="","",IF($R870="",1,IF($O869&lt;&gt;$O870,1,0)))</f>
        <v/>
      </c>
      <c r="Q869">
        <f>IF($P869=1,SUM($P$7:$P869),"")</f>
        <v/>
      </c>
      <c r="R869">
        <f>IF($A869="","",IF(ISNUMBER($A869),$A869,IFERROR(DATEVALUE($A869),NA())))</f>
        <v/>
      </c>
      <c r="S869" s="7">
        <f>IFERROR(INDEX($R$7:$R$60000,MATCH(ROW()-6,$Q$7:$Q$60000,0)),"")</f>
        <v/>
      </c>
      <c r="T869">
        <f>IFERROR(INDEX($B$7:$B$60000,MATCH(ROW()-6,$Q$7:$Q$60000,0))*1,"")</f>
        <v/>
      </c>
      <c r="U869">
        <f>IFERROR(INDEX($C$7:$C$60000,MATCH(ROW()-6,$Q$7:$Q$60000,0))*1,"")</f>
        <v/>
      </c>
      <c r="V869">
        <f>IFERROR(INDEX($D$7:$D$60000,MATCH(ROW()-6,$Q$7:$Q$60000,0))*1,"")</f>
        <v/>
      </c>
      <c r="W869">
        <f>IFERROR(INDEX($E$7:$E$60000,MATCH(ROW()-6,$Q$7:$Q$60000,0))*1,"")</f>
        <v/>
      </c>
      <c r="X869">
        <f>IFERROR(INDEX($F$7:$F$60000,MATCH(ROW()-6,$Q$7:$Q$60000,0))*1,"")</f>
        <v/>
      </c>
      <c r="Y869">
        <f>IFERROR(INDEX($G$7:$G$60000,MATCH(ROW()-6,$Q$7:$Q$60000,0))*1,"")</f>
        <v/>
      </c>
      <c r="Z869">
        <f>IFERROR(INDEX($H$7:$H$60000,MATCH(ROW()-6,$Q$7:$Q$60000,0))*1,"")</f>
        <v/>
      </c>
      <c r="AA869">
        <f>IFERROR(INDEX($I$7:$I$60000,MATCH(ROW()-6,$Q$7:$Q$60000,0))*1,"")</f>
        <v/>
      </c>
      <c r="AB869">
        <f>IFERROR(INDEX($J$7:$J$60000,MATCH(ROW()-6,$Q$7:$Q$60000,0))*1,"")</f>
        <v/>
      </c>
      <c r="AC869">
        <f>IFERROR(INDEX($K$7:$K$60000,MATCH(ROW()-6,$Q$7:$Q$60000,0))*1,"")</f>
        <v/>
      </c>
      <c r="AF869" s="9">
        <f>IF(OR($S869="",$S868=""),"",IF($B$5="diff",($T869-$T868),LN($T869/$T868)))</f>
        <v/>
      </c>
      <c r="AG869" s="9">
        <f>IF(OR($S869="",$S868=""),"",IF($C$5="diff",(U869-U868),LN(U869/U868)))</f>
        <v/>
      </c>
      <c r="AH869" s="9">
        <f>IF(OR($S869="",$S868=""),"",IF($D$5="diff",(V869-V868),LN(V869/V868)))</f>
        <v/>
      </c>
      <c r="AI869" s="9">
        <f>IF(OR($S869="",$S868=""),"",IF($E$5="diff",(W869-W868),LN(W869/W868)))</f>
        <v/>
      </c>
      <c r="AJ869" s="9">
        <f>IF(OR($S869="",$S868=""),"",IF($F$5="diff",(X869-X868),LN(X869/X868)))</f>
        <v/>
      </c>
      <c r="AK869" s="9">
        <f>IF(OR($S869="",$S868=""),"",IF($G$5="diff",(Y869-Y868),LN(Y869/Y868)))</f>
        <v/>
      </c>
      <c r="AL869" s="9">
        <f>IF(OR($S869="",$S868=""),"",IF($H$5="diff",(Z869-Z868),LN(Z869/Z868)))</f>
        <v/>
      </c>
      <c r="AM869" s="9">
        <f>IF(OR($S869="",$S868=""),"",IF($I$5="diff",(AA869-AA868),LN(AA869/AA868)))</f>
        <v/>
      </c>
      <c r="AN869" s="9">
        <f>IF(OR($S869="",$S868=""),"",IF($J$5="diff",(AB869-AB868),LN(AB869/AB868)))</f>
        <v/>
      </c>
      <c r="AO869" s="9">
        <f>IF(OR($S869="",$S868=""),"",IF($K$5="diff",(AC869-AC868),LN(AC869/AC868)))</f>
        <v/>
      </c>
      <c r="AR869" s="9">
        <f>IF($AF869="","",$AU$13+$AU$4*AG869+$AU$5*AH869+$AU$6*AI869+$AU$7*AJ869+$AU$8*AK869+$AU$9*AL869+$AU$10*AM869+$AU$11*AN869+$AU$12*AO869)</f>
        <v/>
      </c>
      <c r="AY869" s="10">
        <f>IF(AND((ROW()-7)&gt;=$Q$5,(ROW()-6)&lt;=$Q$3),INDEX(LINEST(OFFSET(AF869,1-$Q$5,0,$Q$5,1),OFFSET(AG869,1-$Q$5,0,$Q$5,9),TRUE,TRUE),1,10)*$Q$4,"")</f>
        <v/>
      </c>
      <c r="AZ869" s="9">
        <f>IF(AND((ROW()-7)&gt;=$Q$5,(ROW()-6)&lt;=$Q$3),INDEX(LINEST(OFFSET(AF869,1-$Q$5,0,$Q$5,1),OFFSET(AG869,1-$Q$5,0,$Q$5,9),TRUE,TRUE),1,9),"")</f>
        <v/>
      </c>
      <c r="BA869" s="9">
        <f>IF(AND((ROW()-7)&gt;=$Q$5,(ROW()-6)&lt;=$Q$3),INDEX(LINEST(OFFSET(AF869,1-$Q$5,0,$Q$5,1),OFFSET(AG869,1-$Q$5,0,$Q$5,9),TRUE,TRUE),1,8),"")</f>
        <v/>
      </c>
      <c r="BB869" s="9">
        <f>IF(AND((ROW()-7)&gt;=$Q$5,(ROW()-6)&lt;=$Q$3),INDEX(LINEST(OFFSET(AF869,1-$Q$5,0,$Q$5,1),OFFSET(AG869,1-$Q$5,0,$Q$5,9),TRUE,TRUE),1,7),"")</f>
        <v/>
      </c>
      <c r="BC869" s="9">
        <f>IF(AND((ROW()-7)&gt;=$Q$5,(ROW()-6)&lt;=$Q$3),INDEX(LINEST(OFFSET(AF869,1-$Q$5,0,$Q$5,1),OFFSET(AG869,1-$Q$5,0,$Q$5,9),TRUE,TRUE),1,6),"")</f>
        <v/>
      </c>
      <c r="BD869" s="9">
        <f>IF(AND((ROW()-7)&gt;=$Q$5,(ROW()-6)&lt;=$Q$3),INDEX(LINEST(OFFSET(AF869,1-$Q$5,0,$Q$5,1),OFFSET(AG869,1-$Q$5,0,$Q$5,9),TRUE,TRUE),1,5),"")</f>
        <v/>
      </c>
      <c r="BE869" s="9">
        <f>IF(AND((ROW()-7)&gt;=$Q$5,(ROW()-6)&lt;=$Q$3),INDEX(LINEST(OFFSET(AF869,1-$Q$5,0,$Q$5,1),OFFSET(AG869,1-$Q$5,0,$Q$5,9),TRUE,TRUE),1,4),"")</f>
        <v/>
      </c>
      <c r="BF869" s="9">
        <f>IF(AND((ROW()-7)&gt;=$Q$5,(ROW()-6)&lt;=$Q$3),INDEX(LINEST(OFFSET(AF869,1-$Q$5,0,$Q$5,1),OFFSET(AG869,1-$Q$5,0,$Q$5,9),TRUE,TRUE),1,3),"")</f>
        <v/>
      </c>
      <c r="BG869" s="9">
        <f>IF(AND((ROW()-7)&gt;=$Q$5,(ROW()-6)&lt;=$Q$3),INDEX(LINEST(OFFSET(AF869,1-$Q$5,0,$Q$5,1),OFFSET(AG869,1-$Q$5,0,$Q$5,9),TRUE,TRUE),1,2),"")</f>
        <v/>
      </c>
      <c r="BH869" s="9">
        <f>IF(AND((ROW()-7)&gt;=$Q$5,(ROW()-6)&lt;=$Q$3),INDEX(LINEST(OFFSET(AF869,1-$Q$5,0,$Q$5,1),OFFSET(AG869,1-$Q$5,0,$Q$5,9),TRUE,TRUE),1,1),"")</f>
        <v/>
      </c>
      <c r="BI869" s="10">
        <f>IF(AND((ROW()-7)&gt;=$Q$5,(ROW()-6)&lt;=$Q$3),INDEX(LINEST(OFFSET(AF869,1-$Q$5,0,$Q$5,1),OFFSET(AG869,1-$Q$5,0,$Q$5,9),TRUE,TRUE),3,1),"")</f>
        <v/>
      </c>
      <c r="BL869" s="9">
        <f>IF(AND((ROW()-6)&lt;=$Q$3,ISNUMBER(AY868)),AY868/$Q$4+AZ868*AG869+BA868*AH869+BB868*AI869+BC868*AJ869+BD868*AK869+BE868*AL869+BF868*AM869+BG868*AN869+BH868*AO869,"")</f>
        <v/>
      </c>
      <c r="BM869">
        <f>IF(ISNUMBER(BL869),AVERAGE(OFFSET(AF868,1-$Q$5,0,$Q$5,1)),"")</f>
        <v/>
      </c>
      <c r="BN869">
        <f>IF(ISNUMBER(BL869),(AF869-BL869)^2,"")</f>
        <v/>
      </c>
      <c r="BO869">
        <f>IF(ISNUMBER(BL869),AF869^2,"")</f>
        <v/>
      </c>
      <c r="BP869">
        <f>IF(ISNUMBER(BL869),(AF869-BM869)^2,"")</f>
        <v/>
      </c>
    </row>
    <row r="870">
      <c r="O870">
        <f>IF($R870="","",IF($Q$1="Weekly",INT(($R870-2)/7),IF($Q$1="Quarterly",YEAR($R870)*4+ROUNDUP(MONTH($R870)/3),YEAR($R870)*12+MONTH($R870))))</f>
        <v/>
      </c>
      <c r="P870">
        <f>IF($R870="","",IF($R871="",1,IF($O870&lt;&gt;$O871,1,0)))</f>
        <v/>
      </c>
      <c r="Q870">
        <f>IF($P870=1,SUM($P$7:$P870),"")</f>
        <v/>
      </c>
      <c r="R870">
        <f>IF($A870="","",IF(ISNUMBER($A870),$A870,IFERROR(DATEVALUE($A870),NA())))</f>
        <v/>
      </c>
      <c r="S870" s="7">
        <f>IFERROR(INDEX($R$7:$R$60000,MATCH(ROW()-6,$Q$7:$Q$60000,0)),"")</f>
        <v/>
      </c>
      <c r="T870">
        <f>IFERROR(INDEX($B$7:$B$60000,MATCH(ROW()-6,$Q$7:$Q$60000,0))*1,"")</f>
        <v/>
      </c>
      <c r="U870">
        <f>IFERROR(INDEX($C$7:$C$60000,MATCH(ROW()-6,$Q$7:$Q$60000,0))*1,"")</f>
        <v/>
      </c>
      <c r="V870">
        <f>IFERROR(INDEX($D$7:$D$60000,MATCH(ROW()-6,$Q$7:$Q$60000,0))*1,"")</f>
        <v/>
      </c>
      <c r="W870">
        <f>IFERROR(INDEX($E$7:$E$60000,MATCH(ROW()-6,$Q$7:$Q$60000,0))*1,"")</f>
        <v/>
      </c>
      <c r="X870">
        <f>IFERROR(INDEX($F$7:$F$60000,MATCH(ROW()-6,$Q$7:$Q$60000,0))*1,"")</f>
        <v/>
      </c>
      <c r="Y870">
        <f>IFERROR(INDEX($G$7:$G$60000,MATCH(ROW()-6,$Q$7:$Q$60000,0))*1,"")</f>
        <v/>
      </c>
      <c r="Z870">
        <f>IFERROR(INDEX($H$7:$H$60000,MATCH(ROW()-6,$Q$7:$Q$60000,0))*1,"")</f>
        <v/>
      </c>
      <c r="AA870">
        <f>IFERROR(INDEX($I$7:$I$60000,MATCH(ROW()-6,$Q$7:$Q$60000,0))*1,"")</f>
        <v/>
      </c>
      <c r="AB870">
        <f>IFERROR(INDEX($J$7:$J$60000,MATCH(ROW()-6,$Q$7:$Q$60000,0))*1,"")</f>
        <v/>
      </c>
      <c r="AC870">
        <f>IFERROR(INDEX($K$7:$K$60000,MATCH(ROW()-6,$Q$7:$Q$60000,0))*1,"")</f>
        <v/>
      </c>
      <c r="AF870" s="9">
        <f>IF(OR($S870="",$S869=""),"",IF($B$5="diff",($T870-$T869),LN($T870/$T869)))</f>
        <v/>
      </c>
      <c r="AG870" s="9">
        <f>IF(OR($S870="",$S869=""),"",IF($C$5="diff",(U870-U869),LN(U870/U869)))</f>
        <v/>
      </c>
      <c r="AH870" s="9">
        <f>IF(OR($S870="",$S869=""),"",IF($D$5="diff",(V870-V869),LN(V870/V869)))</f>
        <v/>
      </c>
      <c r="AI870" s="9">
        <f>IF(OR($S870="",$S869=""),"",IF($E$5="diff",(W870-W869),LN(W870/W869)))</f>
        <v/>
      </c>
      <c r="AJ870" s="9">
        <f>IF(OR($S870="",$S869=""),"",IF($F$5="diff",(X870-X869),LN(X870/X869)))</f>
        <v/>
      </c>
      <c r="AK870" s="9">
        <f>IF(OR($S870="",$S869=""),"",IF($G$5="diff",(Y870-Y869),LN(Y870/Y869)))</f>
        <v/>
      </c>
      <c r="AL870" s="9">
        <f>IF(OR($S870="",$S869=""),"",IF($H$5="diff",(Z870-Z869),LN(Z870/Z869)))</f>
        <v/>
      </c>
      <c r="AM870" s="9">
        <f>IF(OR($S870="",$S869=""),"",IF($I$5="diff",(AA870-AA869),LN(AA870/AA869)))</f>
        <v/>
      </c>
      <c r="AN870" s="9">
        <f>IF(OR($S870="",$S869=""),"",IF($J$5="diff",(AB870-AB869),LN(AB870/AB869)))</f>
        <v/>
      </c>
      <c r="AO870" s="9">
        <f>IF(OR($S870="",$S869=""),"",IF($K$5="diff",(AC870-AC869),LN(AC870/AC869)))</f>
        <v/>
      </c>
      <c r="AR870" s="9">
        <f>IF($AF870="","",$AU$13+$AU$4*AG870+$AU$5*AH870+$AU$6*AI870+$AU$7*AJ870+$AU$8*AK870+$AU$9*AL870+$AU$10*AM870+$AU$11*AN870+$AU$12*AO870)</f>
        <v/>
      </c>
      <c r="AY870" s="10">
        <f>IF(AND((ROW()-7)&gt;=$Q$5,(ROW()-6)&lt;=$Q$3),INDEX(LINEST(OFFSET(AF870,1-$Q$5,0,$Q$5,1),OFFSET(AG870,1-$Q$5,0,$Q$5,9),TRUE,TRUE),1,10)*$Q$4,"")</f>
        <v/>
      </c>
      <c r="AZ870" s="9">
        <f>IF(AND((ROW()-7)&gt;=$Q$5,(ROW()-6)&lt;=$Q$3),INDEX(LINEST(OFFSET(AF870,1-$Q$5,0,$Q$5,1),OFFSET(AG870,1-$Q$5,0,$Q$5,9),TRUE,TRUE),1,9),"")</f>
        <v/>
      </c>
      <c r="BA870" s="9">
        <f>IF(AND((ROW()-7)&gt;=$Q$5,(ROW()-6)&lt;=$Q$3),INDEX(LINEST(OFFSET(AF870,1-$Q$5,0,$Q$5,1),OFFSET(AG870,1-$Q$5,0,$Q$5,9),TRUE,TRUE),1,8),"")</f>
        <v/>
      </c>
      <c r="BB870" s="9">
        <f>IF(AND((ROW()-7)&gt;=$Q$5,(ROW()-6)&lt;=$Q$3),INDEX(LINEST(OFFSET(AF870,1-$Q$5,0,$Q$5,1),OFFSET(AG870,1-$Q$5,0,$Q$5,9),TRUE,TRUE),1,7),"")</f>
        <v/>
      </c>
      <c r="BC870" s="9">
        <f>IF(AND((ROW()-7)&gt;=$Q$5,(ROW()-6)&lt;=$Q$3),INDEX(LINEST(OFFSET(AF870,1-$Q$5,0,$Q$5,1),OFFSET(AG870,1-$Q$5,0,$Q$5,9),TRUE,TRUE),1,6),"")</f>
        <v/>
      </c>
      <c r="BD870" s="9">
        <f>IF(AND((ROW()-7)&gt;=$Q$5,(ROW()-6)&lt;=$Q$3),INDEX(LINEST(OFFSET(AF870,1-$Q$5,0,$Q$5,1),OFFSET(AG870,1-$Q$5,0,$Q$5,9),TRUE,TRUE),1,5),"")</f>
        <v/>
      </c>
      <c r="BE870" s="9">
        <f>IF(AND((ROW()-7)&gt;=$Q$5,(ROW()-6)&lt;=$Q$3),INDEX(LINEST(OFFSET(AF870,1-$Q$5,0,$Q$5,1),OFFSET(AG870,1-$Q$5,0,$Q$5,9),TRUE,TRUE),1,4),"")</f>
        <v/>
      </c>
      <c r="BF870" s="9">
        <f>IF(AND((ROW()-7)&gt;=$Q$5,(ROW()-6)&lt;=$Q$3),INDEX(LINEST(OFFSET(AF870,1-$Q$5,0,$Q$5,1),OFFSET(AG870,1-$Q$5,0,$Q$5,9),TRUE,TRUE),1,3),"")</f>
        <v/>
      </c>
      <c r="BG870" s="9">
        <f>IF(AND((ROW()-7)&gt;=$Q$5,(ROW()-6)&lt;=$Q$3),INDEX(LINEST(OFFSET(AF870,1-$Q$5,0,$Q$5,1),OFFSET(AG870,1-$Q$5,0,$Q$5,9),TRUE,TRUE),1,2),"")</f>
        <v/>
      </c>
      <c r="BH870" s="9">
        <f>IF(AND((ROW()-7)&gt;=$Q$5,(ROW()-6)&lt;=$Q$3),INDEX(LINEST(OFFSET(AF870,1-$Q$5,0,$Q$5,1),OFFSET(AG870,1-$Q$5,0,$Q$5,9),TRUE,TRUE),1,1),"")</f>
        <v/>
      </c>
      <c r="BI870" s="10">
        <f>IF(AND((ROW()-7)&gt;=$Q$5,(ROW()-6)&lt;=$Q$3),INDEX(LINEST(OFFSET(AF870,1-$Q$5,0,$Q$5,1),OFFSET(AG870,1-$Q$5,0,$Q$5,9),TRUE,TRUE),3,1),"")</f>
        <v/>
      </c>
      <c r="BL870" s="9">
        <f>IF(AND((ROW()-6)&lt;=$Q$3,ISNUMBER(AY869)),AY869/$Q$4+AZ869*AG870+BA869*AH870+BB869*AI870+BC869*AJ870+BD869*AK870+BE869*AL870+BF869*AM870+BG869*AN870+BH869*AO870,"")</f>
        <v/>
      </c>
      <c r="BM870">
        <f>IF(ISNUMBER(BL870),AVERAGE(OFFSET(AF869,1-$Q$5,0,$Q$5,1)),"")</f>
        <v/>
      </c>
      <c r="BN870">
        <f>IF(ISNUMBER(BL870),(AF870-BL870)^2,"")</f>
        <v/>
      </c>
      <c r="BO870">
        <f>IF(ISNUMBER(BL870),AF870^2,"")</f>
        <v/>
      </c>
      <c r="BP870">
        <f>IF(ISNUMBER(BL870),(AF870-BM870)^2,"")</f>
        <v/>
      </c>
    </row>
    <row r="871">
      <c r="O871">
        <f>IF($R871="","",IF($Q$1="Weekly",INT(($R871-2)/7),IF($Q$1="Quarterly",YEAR($R871)*4+ROUNDUP(MONTH($R871)/3),YEAR($R871)*12+MONTH($R871))))</f>
        <v/>
      </c>
      <c r="P871">
        <f>IF($R871="","",IF($R872="",1,IF($O871&lt;&gt;$O872,1,0)))</f>
        <v/>
      </c>
      <c r="Q871">
        <f>IF($P871=1,SUM($P$7:$P871),"")</f>
        <v/>
      </c>
      <c r="R871">
        <f>IF($A871="","",IF(ISNUMBER($A871),$A871,IFERROR(DATEVALUE($A871),NA())))</f>
        <v/>
      </c>
      <c r="S871" s="7">
        <f>IFERROR(INDEX($R$7:$R$60000,MATCH(ROW()-6,$Q$7:$Q$60000,0)),"")</f>
        <v/>
      </c>
      <c r="T871">
        <f>IFERROR(INDEX($B$7:$B$60000,MATCH(ROW()-6,$Q$7:$Q$60000,0))*1,"")</f>
        <v/>
      </c>
      <c r="U871">
        <f>IFERROR(INDEX($C$7:$C$60000,MATCH(ROW()-6,$Q$7:$Q$60000,0))*1,"")</f>
        <v/>
      </c>
      <c r="V871">
        <f>IFERROR(INDEX($D$7:$D$60000,MATCH(ROW()-6,$Q$7:$Q$60000,0))*1,"")</f>
        <v/>
      </c>
      <c r="W871">
        <f>IFERROR(INDEX($E$7:$E$60000,MATCH(ROW()-6,$Q$7:$Q$60000,0))*1,"")</f>
        <v/>
      </c>
      <c r="X871">
        <f>IFERROR(INDEX($F$7:$F$60000,MATCH(ROW()-6,$Q$7:$Q$60000,0))*1,"")</f>
        <v/>
      </c>
      <c r="Y871">
        <f>IFERROR(INDEX($G$7:$G$60000,MATCH(ROW()-6,$Q$7:$Q$60000,0))*1,"")</f>
        <v/>
      </c>
      <c r="Z871">
        <f>IFERROR(INDEX($H$7:$H$60000,MATCH(ROW()-6,$Q$7:$Q$60000,0))*1,"")</f>
        <v/>
      </c>
      <c r="AA871">
        <f>IFERROR(INDEX($I$7:$I$60000,MATCH(ROW()-6,$Q$7:$Q$60000,0))*1,"")</f>
        <v/>
      </c>
      <c r="AB871">
        <f>IFERROR(INDEX($J$7:$J$60000,MATCH(ROW()-6,$Q$7:$Q$60000,0))*1,"")</f>
        <v/>
      </c>
      <c r="AC871">
        <f>IFERROR(INDEX($K$7:$K$60000,MATCH(ROW()-6,$Q$7:$Q$60000,0))*1,"")</f>
        <v/>
      </c>
      <c r="AF871" s="9">
        <f>IF(OR($S871="",$S870=""),"",IF($B$5="diff",($T871-$T870),LN($T871/$T870)))</f>
        <v/>
      </c>
      <c r="AG871" s="9">
        <f>IF(OR($S871="",$S870=""),"",IF($C$5="diff",(U871-U870),LN(U871/U870)))</f>
        <v/>
      </c>
      <c r="AH871" s="9">
        <f>IF(OR($S871="",$S870=""),"",IF($D$5="diff",(V871-V870),LN(V871/V870)))</f>
        <v/>
      </c>
      <c r="AI871" s="9">
        <f>IF(OR($S871="",$S870=""),"",IF($E$5="diff",(W871-W870),LN(W871/W870)))</f>
        <v/>
      </c>
      <c r="AJ871" s="9">
        <f>IF(OR($S871="",$S870=""),"",IF($F$5="diff",(X871-X870),LN(X871/X870)))</f>
        <v/>
      </c>
      <c r="AK871" s="9">
        <f>IF(OR($S871="",$S870=""),"",IF($G$5="diff",(Y871-Y870),LN(Y871/Y870)))</f>
        <v/>
      </c>
      <c r="AL871" s="9">
        <f>IF(OR($S871="",$S870=""),"",IF($H$5="diff",(Z871-Z870),LN(Z871/Z870)))</f>
        <v/>
      </c>
      <c r="AM871" s="9">
        <f>IF(OR($S871="",$S870=""),"",IF($I$5="diff",(AA871-AA870),LN(AA871/AA870)))</f>
        <v/>
      </c>
      <c r="AN871" s="9">
        <f>IF(OR($S871="",$S870=""),"",IF($J$5="diff",(AB871-AB870),LN(AB871/AB870)))</f>
        <v/>
      </c>
      <c r="AO871" s="9">
        <f>IF(OR($S871="",$S870=""),"",IF($K$5="diff",(AC871-AC870),LN(AC871/AC870)))</f>
        <v/>
      </c>
      <c r="AR871" s="9">
        <f>IF($AF871="","",$AU$13+$AU$4*AG871+$AU$5*AH871+$AU$6*AI871+$AU$7*AJ871+$AU$8*AK871+$AU$9*AL871+$AU$10*AM871+$AU$11*AN871+$AU$12*AO871)</f>
        <v/>
      </c>
      <c r="AY871" s="10">
        <f>IF(AND((ROW()-7)&gt;=$Q$5,(ROW()-6)&lt;=$Q$3),INDEX(LINEST(OFFSET(AF871,1-$Q$5,0,$Q$5,1),OFFSET(AG871,1-$Q$5,0,$Q$5,9),TRUE,TRUE),1,10)*$Q$4,"")</f>
        <v/>
      </c>
      <c r="AZ871" s="9">
        <f>IF(AND((ROW()-7)&gt;=$Q$5,(ROW()-6)&lt;=$Q$3),INDEX(LINEST(OFFSET(AF871,1-$Q$5,0,$Q$5,1),OFFSET(AG871,1-$Q$5,0,$Q$5,9),TRUE,TRUE),1,9),"")</f>
        <v/>
      </c>
      <c r="BA871" s="9">
        <f>IF(AND((ROW()-7)&gt;=$Q$5,(ROW()-6)&lt;=$Q$3),INDEX(LINEST(OFFSET(AF871,1-$Q$5,0,$Q$5,1),OFFSET(AG871,1-$Q$5,0,$Q$5,9),TRUE,TRUE),1,8),"")</f>
        <v/>
      </c>
      <c r="BB871" s="9">
        <f>IF(AND((ROW()-7)&gt;=$Q$5,(ROW()-6)&lt;=$Q$3),INDEX(LINEST(OFFSET(AF871,1-$Q$5,0,$Q$5,1),OFFSET(AG871,1-$Q$5,0,$Q$5,9),TRUE,TRUE),1,7),"")</f>
        <v/>
      </c>
      <c r="BC871" s="9">
        <f>IF(AND((ROW()-7)&gt;=$Q$5,(ROW()-6)&lt;=$Q$3),INDEX(LINEST(OFFSET(AF871,1-$Q$5,0,$Q$5,1),OFFSET(AG871,1-$Q$5,0,$Q$5,9),TRUE,TRUE),1,6),"")</f>
        <v/>
      </c>
      <c r="BD871" s="9">
        <f>IF(AND((ROW()-7)&gt;=$Q$5,(ROW()-6)&lt;=$Q$3),INDEX(LINEST(OFFSET(AF871,1-$Q$5,0,$Q$5,1),OFFSET(AG871,1-$Q$5,0,$Q$5,9),TRUE,TRUE),1,5),"")</f>
        <v/>
      </c>
      <c r="BE871" s="9">
        <f>IF(AND((ROW()-7)&gt;=$Q$5,(ROW()-6)&lt;=$Q$3),INDEX(LINEST(OFFSET(AF871,1-$Q$5,0,$Q$5,1),OFFSET(AG871,1-$Q$5,0,$Q$5,9),TRUE,TRUE),1,4),"")</f>
        <v/>
      </c>
      <c r="BF871" s="9">
        <f>IF(AND((ROW()-7)&gt;=$Q$5,(ROW()-6)&lt;=$Q$3),INDEX(LINEST(OFFSET(AF871,1-$Q$5,0,$Q$5,1),OFFSET(AG871,1-$Q$5,0,$Q$5,9),TRUE,TRUE),1,3),"")</f>
        <v/>
      </c>
      <c r="BG871" s="9">
        <f>IF(AND((ROW()-7)&gt;=$Q$5,(ROW()-6)&lt;=$Q$3),INDEX(LINEST(OFFSET(AF871,1-$Q$5,0,$Q$5,1),OFFSET(AG871,1-$Q$5,0,$Q$5,9),TRUE,TRUE),1,2),"")</f>
        <v/>
      </c>
      <c r="BH871" s="9">
        <f>IF(AND((ROW()-7)&gt;=$Q$5,(ROW()-6)&lt;=$Q$3),INDEX(LINEST(OFFSET(AF871,1-$Q$5,0,$Q$5,1),OFFSET(AG871,1-$Q$5,0,$Q$5,9),TRUE,TRUE),1,1),"")</f>
        <v/>
      </c>
      <c r="BI871" s="10">
        <f>IF(AND((ROW()-7)&gt;=$Q$5,(ROW()-6)&lt;=$Q$3),INDEX(LINEST(OFFSET(AF871,1-$Q$5,0,$Q$5,1),OFFSET(AG871,1-$Q$5,0,$Q$5,9),TRUE,TRUE),3,1),"")</f>
        <v/>
      </c>
      <c r="BL871" s="9">
        <f>IF(AND((ROW()-6)&lt;=$Q$3,ISNUMBER(AY870)),AY870/$Q$4+AZ870*AG871+BA870*AH871+BB870*AI871+BC870*AJ871+BD870*AK871+BE870*AL871+BF870*AM871+BG870*AN871+BH870*AO871,"")</f>
        <v/>
      </c>
      <c r="BM871">
        <f>IF(ISNUMBER(BL871),AVERAGE(OFFSET(AF870,1-$Q$5,0,$Q$5,1)),"")</f>
        <v/>
      </c>
      <c r="BN871">
        <f>IF(ISNUMBER(BL871),(AF871-BL871)^2,"")</f>
        <v/>
      </c>
      <c r="BO871">
        <f>IF(ISNUMBER(BL871),AF871^2,"")</f>
        <v/>
      </c>
      <c r="BP871">
        <f>IF(ISNUMBER(BL871),(AF871-BM871)^2,"")</f>
        <v/>
      </c>
    </row>
    <row r="872">
      <c r="O872">
        <f>IF($R872="","",IF($Q$1="Weekly",INT(($R872-2)/7),IF($Q$1="Quarterly",YEAR($R872)*4+ROUNDUP(MONTH($R872)/3),YEAR($R872)*12+MONTH($R872))))</f>
        <v/>
      </c>
      <c r="P872">
        <f>IF($R872="","",IF($R873="",1,IF($O872&lt;&gt;$O873,1,0)))</f>
        <v/>
      </c>
      <c r="Q872">
        <f>IF($P872=1,SUM($P$7:$P872),"")</f>
        <v/>
      </c>
      <c r="R872">
        <f>IF($A872="","",IF(ISNUMBER($A872),$A872,IFERROR(DATEVALUE($A872),NA())))</f>
        <v/>
      </c>
      <c r="S872" s="7">
        <f>IFERROR(INDEX($R$7:$R$60000,MATCH(ROW()-6,$Q$7:$Q$60000,0)),"")</f>
        <v/>
      </c>
      <c r="T872">
        <f>IFERROR(INDEX($B$7:$B$60000,MATCH(ROW()-6,$Q$7:$Q$60000,0))*1,"")</f>
        <v/>
      </c>
      <c r="U872">
        <f>IFERROR(INDEX($C$7:$C$60000,MATCH(ROW()-6,$Q$7:$Q$60000,0))*1,"")</f>
        <v/>
      </c>
      <c r="V872">
        <f>IFERROR(INDEX($D$7:$D$60000,MATCH(ROW()-6,$Q$7:$Q$60000,0))*1,"")</f>
        <v/>
      </c>
      <c r="W872">
        <f>IFERROR(INDEX($E$7:$E$60000,MATCH(ROW()-6,$Q$7:$Q$60000,0))*1,"")</f>
        <v/>
      </c>
      <c r="X872">
        <f>IFERROR(INDEX($F$7:$F$60000,MATCH(ROW()-6,$Q$7:$Q$60000,0))*1,"")</f>
        <v/>
      </c>
      <c r="Y872">
        <f>IFERROR(INDEX($G$7:$G$60000,MATCH(ROW()-6,$Q$7:$Q$60000,0))*1,"")</f>
        <v/>
      </c>
      <c r="Z872">
        <f>IFERROR(INDEX($H$7:$H$60000,MATCH(ROW()-6,$Q$7:$Q$60000,0))*1,"")</f>
        <v/>
      </c>
      <c r="AA872">
        <f>IFERROR(INDEX($I$7:$I$60000,MATCH(ROW()-6,$Q$7:$Q$60000,0))*1,"")</f>
        <v/>
      </c>
      <c r="AB872">
        <f>IFERROR(INDEX($J$7:$J$60000,MATCH(ROW()-6,$Q$7:$Q$60000,0))*1,"")</f>
        <v/>
      </c>
      <c r="AC872">
        <f>IFERROR(INDEX($K$7:$K$60000,MATCH(ROW()-6,$Q$7:$Q$60000,0))*1,"")</f>
        <v/>
      </c>
      <c r="AF872" s="9">
        <f>IF(OR($S872="",$S871=""),"",IF($B$5="diff",($T872-$T871),LN($T872/$T871)))</f>
        <v/>
      </c>
      <c r="AG872" s="9">
        <f>IF(OR($S872="",$S871=""),"",IF($C$5="diff",(U872-U871),LN(U872/U871)))</f>
        <v/>
      </c>
      <c r="AH872" s="9">
        <f>IF(OR($S872="",$S871=""),"",IF($D$5="diff",(V872-V871),LN(V872/V871)))</f>
        <v/>
      </c>
      <c r="AI872" s="9">
        <f>IF(OR($S872="",$S871=""),"",IF($E$5="diff",(W872-W871),LN(W872/W871)))</f>
        <v/>
      </c>
      <c r="AJ872" s="9">
        <f>IF(OR($S872="",$S871=""),"",IF($F$5="diff",(X872-X871),LN(X872/X871)))</f>
        <v/>
      </c>
      <c r="AK872" s="9">
        <f>IF(OR($S872="",$S871=""),"",IF($G$5="diff",(Y872-Y871),LN(Y872/Y871)))</f>
        <v/>
      </c>
      <c r="AL872" s="9">
        <f>IF(OR($S872="",$S871=""),"",IF($H$5="diff",(Z872-Z871),LN(Z872/Z871)))</f>
        <v/>
      </c>
      <c r="AM872" s="9">
        <f>IF(OR($S872="",$S871=""),"",IF($I$5="diff",(AA872-AA871),LN(AA872/AA871)))</f>
        <v/>
      </c>
      <c r="AN872" s="9">
        <f>IF(OR($S872="",$S871=""),"",IF($J$5="diff",(AB872-AB871),LN(AB872/AB871)))</f>
        <v/>
      </c>
      <c r="AO872" s="9">
        <f>IF(OR($S872="",$S871=""),"",IF($K$5="diff",(AC872-AC871),LN(AC872/AC871)))</f>
        <v/>
      </c>
      <c r="AR872" s="9">
        <f>IF($AF872="","",$AU$13+$AU$4*AG872+$AU$5*AH872+$AU$6*AI872+$AU$7*AJ872+$AU$8*AK872+$AU$9*AL872+$AU$10*AM872+$AU$11*AN872+$AU$12*AO872)</f>
        <v/>
      </c>
      <c r="AY872" s="10">
        <f>IF(AND((ROW()-7)&gt;=$Q$5,(ROW()-6)&lt;=$Q$3),INDEX(LINEST(OFFSET(AF872,1-$Q$5,0,$Q$5,1),OFFSET(AG872,1-$Q$5,0,$Q$5,9),TRUE,TRUE),1,10)*$Q$4,"")</f>
        <v/>
      </c>
      <c r="AZ872" s="9">
        <f>IF(AND((ROW()-7)&gt;=$Q$5,(ROW()-6)&lt;=$Q$3),INDEX(LINEST(OFFSET(AF872,1-$Q$5,0,$Q$5,1),OFFSET(AG872,1-$Q$5,0,$Q$5,9),TRUE,TRUE),1,9),"")</f>
        <v/>
      </c>
      <c r="BA872" s="9">
        <f>IF(AND((ROW()-7)&gt;=$Q$5,(ROW()-6)&lt;=$Q$3),INDEX(LINEST(OFFSET(AF872,1-$Q$5,0,$Q$5,1),OFFSET(AG872,1-$Q$5,0,$Q$5,9),TRUE,TRUE),1,8),"")</f>
        <v/>
      </c>
      <c r="BB872" s="9">
        <f>IF(AND((ROW()-7)&gt;=$Q$5,(ROW()-6)&lt;=$Q$3),INDEX(LINEST(OFFSET(AF872,1-$Q$5,0,$Q$5,1),OFFSET(AG872,1-$Q$5,0,$Q$5,9),TRUE,TRUE),1,7),"")</f>
        <v/>
      </c>
      <c r="BC872" s="9">
        <f>IF(AND((ROW()-7)&gt;=$Q$5,(ROW()-6)&lt;=$Q$3),INDEX(LINEST(OFFSET(AF872,1-$Q$5,0,$Q$5,1),OFFSET(AG872,1-$Q$5,0,$Q$5,9),TRUE,TRUE),1,6),"")</f>
        <v/>
      </c>
      <c r="BD872" s="9">
        <f>IF(AND((ROW()-7)&gt;=$Q$5,(ROW()-6)&lt;=$Q$3),INDEX(LINEST(OFFSET(AF872,1-$Q$5,0,$Q$5,1),OFFSET(AG872,1-$Q$5,0,$Q$5,9),TRUE,TRUE),1,5),"")</f>
        <v/>
      </c>
      <c r="BE872" s="9">
        <f>IF(AND((ROW()-7)&gt;=$Q$5,(ROW()-6)&lt;=$Q$3),INDEX(LINEST(OFFSET(AF872,1-$Q$5,0,$Q$5,1),OFFSET(AG872,1-$Q$5,0,$Q$5,9),TRUE,TRUE),1,4),"")</f>
        <v/>
      </c>
      <c r="BF872" s="9">
        <f>IF(AND((ROW()-7)&gt;=$Q$5,(ROW()-6)&lt;=$Q$3),INDEX(LINEST(OFFSET(AF872,1-$Q$5,0,$Q$5,1),OFFSET(AG872,1-$Q$5,0,$Q$5,9),TRUE,TRUE),1,3),"")</f>
        <v/>
      </c>
      <c r="BG872" s="9">
        <f>IF(AND((ROW()-7)&gt;=$Q$5,(ROW()-6)&lt;=$Q$3),INDEX(LINEST(OFFSET(AF872,1-$Q$5,0,$Q$5,1),OFFSET(AG872,1-$Q$5,0,$Q$5,9),TRUE,TRUE),1,2),"")</f>
        <v/>
      </c>
      <c r="BH872" s="9">
        <f>IF(AND((ROW()-7)&gt;=$Q$5,(ROW()-6)&lt;=$Q$3),INDEX(LINEST(OFFSET(AF872,1-$Q$5,0,$Q$5,1),OFFSET(AG872,1-$Q$5,0,$Q$5,9),TRUE,TRUE),1,1),"")</f>
        <v/>
      </c>
      <c r="BI872" s="10">
        <f>IF(AND((ROW()-7)&gt;=$Q$5,(ROW()-6)&lt;=$Q$3),INDEX(LINEST(OFFSET(AF872,1-$Q$5,0,$Q$5,1),OFFSET(AG872,1-$Q$5,0,$Q$5,9),TRUE,TRUE),3,1),"")</f>
        <v/>
      </c>
      <c r="BL872" s="9">
        <f>IF(AND((ROW()-6)&lt;=$Q$3,ISNUMBER(AY871)),AY871/$Q$4+AZ871*AG872+BA871*AH872+BB871*AI872+BC871*AJ872+BD871*AK872+BE871*AL872+BF871*AM872+BG871*AN872+BH871*AO872,"")</f>
        <v/>
      </c>
      <c r="BM872">
        <f>IF(ISNUMBER(BL872),AVERAGE(OFFSET(AF871,1-$Q$5,0,$Q$5,1)),"")</f>
        <v/>
      </c>
      <c r="BN872">
        <f>IF(ISNUMBER(BL872),(AF872-BL872)^2,"")</f>
        <v/>
      </c>
      <c r="BO872">
        <f>IF(ISNUMBER(BL872),AF872^2,"")</f>
        <v/>
      </c>
      <c r="BP872">
        <f>IF(ISNUMBER(BL872),(AF872-BM872)^2,"")</f>
        <v/>
      </c>
    </row>
    <row r="873">
      <c r="O873">
        <f>IF($R873="","",IF($Q$1="Weekly",INT(($R873-2)/7),IF($Q$1="Quarterly",YEAR($R873)*4+ROUNDUP(MONTH($R873)/3),YEAR($R873)*12+MONTH($R873))))</f>
        <v/>
      </c>
      <c r="P873">
        <f>IF($R873="","",IF($R874="",1,IF($O873&lt;&gt;$O874,1,0)))</f>
        <v/>
      </c>
      <c r="Q873">
        <f>IF($P873=1,SUM($P$7:$P873),"")</f>
        <v/>
      </c>
      <c r="R873">
        <f>IF($A873="","",IF(ISNUMBER($A873),$A873,IFERROR(DATEVALUE($A873),NA())))</f>
        <v/>
      </c>
      <c r="S873" s="7">
        <f>IFERROR(INDEX($R$7:$R$60000,MATCH(ROW()-6,$Q$7:$Q$60000,0)),"")</f>
        <v/>
      </c>
      <c r="T873">
        <f>IFERROR(INDEX($B$7:$B$60000,MATCH(ROW()-6,$Q$7:$Q$60000,0))*1,"")</f>
        <v/>
      </c>
      <c r="U873">
        <f>IFERROR(INDEX($C$7:$C$60000,MATCH(ROW()-6,$Q$7:$Q$60000,0))*1,"")</f>
        <v/>
      </c>
      <c r="V873">
        <f>IFERROR(INDEX($D$7:$D$60000,MATCH(ROW()-6,$Q$7:$Q$60000,0))*1,"")</f>
        <v/>
      </c>
      <c r="W873">
        <f>IFERROR(INDEX($E$7:$E$60000,MATCH(ROW()-6,$Q$7:$Q$60000,0))*1,"")</f>
        <v/>
      </c>
      <c r="X873">
        <f>IFERROR(INDEX($F$7:$F$60000,MATCH(ROW()-6,$Q$7:$Q$60000,0))*1,"")</f>
        <v/>
      </c>
      <c r="Y873">
        <f>IFERROR(INDEX($G$7:$G$60000,MATCH(ROW()-6,$Q$7:$Q$60000,0))*1,"")</f>
        <v/>
      </c>
      <c r="Z873">
        <f>IFERROR(INDEX($H$7:$H$60000,MATCH(ROW()-6,$Q$7:$Q$60000,0))*1,"")</f>
        <v/>
      </c>
      <c r="AA873">
        <f>IFERROR(INDEX($I$7:$I$60000,MATCH(ROW()-6,$Q$7:$Q$60000,0))*1,"")</f>
        <v/>
      </c>
      <c r="AB873">
        <f>IFERROR(INDEX($J$7:$J$60000,MATCH(ROW()-6,$Q$7:$Q$60000,0))*1,"")</f>
        <v/>
      </c>
      <c r="AC873">
        <f>IFERROR(INDEX($K$7:$K$60000,MATCH(ROW()-6,$Q$7:$Q$60000,0))*1,"")</f>
        <v/>
      </c>
      <c r="AF873" s="9">
        <f>IF(OR($S873="",$S872=""),"",IF($B$5="diff",($T873-$T872),LN($T873/$T872)))</f>
        <v/>
      </c>
      <c r="AG873" s="9">
        <f>IF(OR($S873="",$S872=""),"",IF($C$5="diff",(U873-U872),LN(U873/U872)))</f>
        <v/>
      </c>
      <c r="AH873" s="9">
        <f>IF(OR($S873="",$S872=""),"",IF($D$5="diff",(V873-V872),LN(V873/V872)))</f>
        <v/>
      </c>
      <c r="AI873" s="9">
        <f>IF(OR($S873="",$S872=""),"",IF($E$5="diff",(W873-W872),LN(W873/W872)))</f>
        <v/>
      </c>
      <c r="AJ873" s="9">
        <f>IF(OR($S873="",$S872=""),"",IF($F$5="diff",(X873-X872),LN(X873/X872)))</f>
        <v/>
      </c>
      <c r="AK873" s="9">
        <f>IF(OR($S873="",$S872=""),"",IF($G$5="diff",(Y873-Y872),LN(Y873/Y872)))</f>
        <v/>
      </c>
      <c r="AL873" s="9">
        <f>IF(OR($S873="",$S872=""),"",IF($H$5="diff",(Z873-Z872),LN(Z873/Z872)))</f>
        <v/>
      </c>
      <c r="AM873" s="9">
        <f>IF(OR($S873="",$S872=""),"",IF($I$5="diff",(AA873-AA872),LN(AA873/AA872)))</f>
        <v/>
      </c>
      <c r="AN873" s="9">
        <f>IF(OR($S873="",$S872=""),"",IF($J$5="diff",(AB873-AB872),LN(AB873/AB872)))</f>
        <v/>
      </c>
      <c r="AO873" s="9">
        <f>IF(OR($S873="",$S872=""),"",IF($K$5="diff",(AC873-AC872),LN(AC873/AC872)))</f>
        <v/>
      </c>
      <c r="AR873" s="9">
        <f>IF($AF873="","",$AU$13+$AU$4*AG873+$AU$5*AH873+$AU$6*AI873+$AU$7*AJ873+$AU$8*AK873+$AU$9*AL873+$AU$10*AM873+$AU$11*AN873+$AU$12*AO873)</f>
        <v/>
      </c>
      <c r="AY873" s="10">
        <f>IF(AND((ROW()-7)&gt;=$Q$5,(ROW()-6)&lt;=$Q$3),INDEX(LINEST(OFFSET(AF873,1-$Q$5,0,$Q$5,1),OFFSET(AG873,1-$Q$5,0,$Q$5,9),TRUE,TRUE),1,10)*$Q$4,"")</f>
        <v/>
      </c>
      <c r="AZ873" s="9">
        <f>IF(AND((ROW()-7)&gt;=$Q$5,(ROW()-6)&lt;=$Q$3),INDEX(LINEST(OFFSET(AF873,1-$Q$5,0,$Q$5,1),OFFSET(AG873,1-$Q$5,0,$Q$5,9),TRUE,TRUE),1,9),"")</f>
        <v/>
      </c>
      <c r="BA873" s="9">
        <f>IF(AND((ROW()-7)&gt;=$Q$5,(ROW()-6)&lt;=$Q$3),INDEX(LINEST(OFFSET(AF873,1-$Q$5,0,$Q$5,1),OFFSET(AG873,1-$Q$5,0,$Q$5,9),TRUE,TRUE),1,8),"")</f>
        <v/>
      </c>
      <c r="BB873" s="9">
        <f>IF(AND((ROW()-7)&gt;=$Q$5,(ROW()-6)&lt;=$Q$3),INDEX(LINEST(OFFSET(AF873,1-$Q$5,0,$Q$5,1),OFFSET(AG873,1-$Q$5,0,$Q$5,9),TRUE,TRUE),1,7),"")</f>
        <v/>
      </c>
      <c r="BC873" s="9">
        <f>IF(AND((ROW()-7)&gt;=$Q$5,(ROW()-6)&lt;=$Q$3),INDEX(LINEST(OFFSET(AF873,1-$Q$5,0,$Q$5,1),OFFSET(AG873,1-$Q$5,0,$Q$5,9),TRUE,TRUE),1,6),"")</f>
        <v/>
      </c>
      <c r="BD873" s="9">
        <f>IF(AND((ROW()-7)&gt;=$Q$5,(ROW()-6)&lt;=$Q$3),INDEX(LINEST(OFFSET(AF873,1-$Q$5,0,$Q$5,1),OFFSET(AG873,1-$Q$5,0,$Q$5,9),TRUE,TRUE),1,5),"")</f>
        <v/>
      </c>
      <c r="BE873" s="9">
        <f>IF(AND((ROW()-7)&gt;=$Q$5,(ROW()-6)&lt;=$Q$3),INDEX(LINEST(OFFSET(AF873,1-$Q$5,0,$Q$5,1),OFFSET(AG873,1-$Q$5,0,$Q$5,9),TRUE,TRUE),1,4),"")</f>
        <v/>
      </c>
      <c r="BF873" s="9">
        <f>IF(AND((ROW()-7)&gt;=$Q$5,(ROW()-6)&lt;=$Q$3),INDEX(LINEST(OFFSET(AF873,1-$Q$5,0,$Q$5,1),OFFSET(AG873,1-$Q$5,0,$Q$5,9),TRUE,TRUE),1,3),"")</f>
        <v/>
      </c>
      <c r="BG873" s="9">
        <f>IF(AND((ROW()-7)&gt;=$Q$5,(ROW()-6)&lt;=$Q$3),INDEX(LINEST(OFFSET(AF873,1-$Q$5,0,$Q$5,1),OFFSET(AG873,1-$Q$5,0,$Q$5,9),TRUE,TRUE),1,2),"")</f>
        <v/>
      </c>
      <c r="BH873" s="9">
        <f>IF(AND((ROW()-7)&gt;=$Q$5,(ROW()-6)&lt;=$Q$3),INDEX(LINEST(OFFSET(AF873,1-$Q$5,0,$Q$5,1),OFFSET(AG873,1-$Q$5,0,$Q$5,9),TRUE,TRUE),1,1),"")</f>
        <v/>
      </c>
      <c r="BI873" s="10">
        <f>IF(AND((ROW()-7)&gt;=$Q$5,(ROW()-6)&lt;=$Q$3),INDEX(LINEST(OFFSET(AF873,1-$Q$5,0,$Q$5,1),OFFSET(AG873,1-$Q$5,0,$Q$5,9),TRUE,TRUE),3,1),"")</f>
        <v/>
      </c>
      <c r="BL873" s="9">
        <f>IF(AND((ROW()-6)&lt;=$Q$3,ISNUMBER(AY872)),AY872/$Q$4+AZ872*AG873+BA872*AH873+BB872*AI873+BC872*AJ873+BD872*AK873+BE872*AL873+BF872*AM873+BG872*AN873+BH872*AO873,"")</f>
        <v/>
      </c>
      <c r="BM873">
        <f>IF(ISNUMBER(BL873),AVERAGE(OFFSET(AF872,1-$Q$5,0,$Q$5,1)),"")</f>
        <v/>
      </c>
      <c r="BN873">
        <f>IF(ISNUMBER(BL873),(AF873-BL873)^2,"")</f>
        <v/>
      </c>
      <c r="BO873">
        <f>IF(ISNUMBER(BL873),AF873^2,"")</f>
        <v/>
      </c>
      <c r="BP873">
        <f>IF(ISNUMBER(BL873),(AF873-BM873)^2,"")</f>
        <v/>
      </c>
    </row>
    <row r="874">
      <c r="O874">
        <f>IF($R874="","",IF($Q$1="Weekly",INT(($R874-2)/7),IF($Q$1="Quarterly",YEAR($R874)*4+ROUNDUP(MONTH($R874)/3),YEAR($R874)*12+MONTH($R874))))</f>
        <v/>
      </c>
      <c r="P874">
        <f>IF($R874="","",IF($R875="",1,IF($O874&lt;&gt;$O875,1,0)))</f>
        <v/>
      </c>
      <c r="Q874">
        <f>IF($P874=1,SUM($P$7:$P874),"")</f>
        <v/>
      </c>
      <c r="R874">
        <f>IF($A874="","",IF(ISNUMBER($A874),$A874,IFERROR(DATEVALUE($A874),NA())))</f>
        <v/>
      </c>
      <c r="S874" s="7">
        <f>IFERROR(INDEX($R$7:$R$60000,MATCH(ROW()-6,$Q$7:$Q$60000,0)),"")</f>
        <v/>
      </c>
      <c r="T874">
        <f>IFERROR(INDEX($B$7:$B$60000,MATCH(ROW()-6,$Q$7:$Q$60000,0))*1,"")</f>
        <v/>
      </c>
      <c r="U874">
        <f>IFERROR(INDEX($C$7:$C$60000,MATCH(ROW()-6,$Q$7:$Q$60000,0))*1,"")</f>
        <v/>
      </c>
      <c r="V874">
        <f>IFERROR(INDEX($D$7:$D$60000,MATCH(ROW()-6,$Q$7:$Q$60000,0))*1,"")</f>
        <v/>
      </c>
      <c r="W874">
        <f>IFERROR(INDEX($E$7:$E$60000,MATCH(ROW()-6,$Q$7:$Q$60000,0))*1,"")</f>
        <v/>
      </c>
      <c r="X874">
        <f>IFERROR(INDEX($F$7:$F$60000,MATCH(ROW()-6,$Q$7:$Q$60000,0))*1,"")</f>
        <v/>
      </c>
      <c r="Y874">
        <f>IFERROR(INDEX($G$7:$G$60000,MATCH(ROW()-6,$Q$7:$Q$60000,0))*1,"")</f>
        <v/>
      </c>
      <c r="Z874">
        <f>IFERROR(INDEX($H$7:$H$60000,MATCH(ROW()-6,$Q$7:$Q$60000,0))*1,"")</f>
        <v/>
      </c>
      <c r="AA874">
        <f>IFERROR(INDEX($I$7:$I$60000,MATCH(ROW()-6,$Q$7:$Q$60000,0))*1,"")</f>
        <v/>
      </c>
      <c r="AB874">
        <f>IFERROR(INDEX($J$7:$J$60000,MATCH(ROW()-6,$Q$7:$Q$60000,0))*1,"")</f>
        <v/>
      </c>
      <c r="AC874">
        <f>IFERROR(INDEX($K$7:$K$60000,MATCH(ROW()-6,$Q$7:$Q$60000,0))*1,"")</f>
        <v/>
      </c>
      <c r="AF874" s="9">
        <f>IF(OR($S874="",$S873=""),"",IF($B$5="diff",($T874-$T873),LN($T874/$T873)))</f>
        <v/>
      </c>
      <c r="AG874" s="9">
        <f>IF(OR($S874="",$S873=""),"",IF($C$5="diff",(U874-U873),LN(U874/U873)))</f>
        <v/>
      </c>
      <c r="AH874" s="9">
        <f>IF(OR($S874="",$S873=""),"",IF($D$5="diff",(V874-V873),LN(V874/V873)))</f>
        <v/>
      </c>
      <c r="AI874" s="9">
        <f>IF(OR($S874="",$S873=""),"",IF($E$5="diff",(W874-W873),LN(W874/W873)))</f>
        <v/>
      </c>
      <c r="AJ874" s="9">
        <f>IF(OR($S874="",$S873=""),"",IF($F$5="diff",(X874-X873),LN(X874/X873)))</f>
        <v/>
      </c>
      <c r="AK874" s="9">
        <f>IF(OR($S874="",$S873=""),"",IF($G$5="diff",(Y874-Y873),LN(Y874/Y873)))</f>
        <v/>
      </c>
      <c r="AL874" s="9">
        <f>IF(OR($S874="",$S873=""),"",IF($H$5="diff",(Z874-Z873),LN(Z874/Z873)))</f>
        <v/>
      </c>
      <c r="AM874" s="9">
        <f>IF(OR($S874="",$S873=""),"",IF($I$5="diff",(AA874-AA873),LN(AA874/AA873)))</f>
        <v/>
      </c>
      <c r="AN874" s="9">
        <f>IF(OR($S874="",$S873=""),"",IF($J$5="diff",(AB874-AB873),LN(AB874/AB873)))</f>
        <v/>
      </c>
      <c r="AO874" s="9">
        <f>IF(OR($S874="",$S873=""),"",IF($K$5="diff",(AC874-AC873),LN(AC874/AC873)))</f>
        <v/>
      </c>
      <c r="AR874" s="9">
        <f>IF($AF874="","",$AU$13+$AU$4*AG874+$AU$5*AH874+$AU$6*AI874+$AU$7*AJ874+$AU$8*AK874+$AU$9*AL874+$AU$10*AM874+$AU$11*AN874+$AU$12*AO874)</f>
        <v/>
      </c>
      <c r="AY874" s="10">
        <f>IF(AND((ROW()-7)&gt;=$Q$5,(ROW()-6)&lt;=$Q$3),INDEX(LINEST(OFFSET(AF874,1-$Q$5,0,$Q$5,1),OFFSET(AG874,1-$Q$5,0,$Q$5,9),TRUE,TRUE),1,10)*$Q$4,"")</f>
        <v/>
      </c>
      <c r="AZ874" s="9">
        <f>IF(AND((ROW()-7)&gt;=$Q$5,(ROW()-6)&lt;=$Q$3),INDEX(LINEST(OFFSET(AF874,1-$Q$5,0,$Q$5,1),OFFSET(AG874,1-$Q$5,0,$Q$5,9),TRUE,TRUE),1,9),"")</f>
        <v/>
      </c>
      <c r="BA874" s="9">
        <f>IF(AND((ROW()-7)&gt;=$Q$5,(ROW()-6)&lt;=$Q$3),INDEX(LINEST(OFFSET(AF874,1-$Q$5,0,$Q$5,1),OFFSET(AG874,1-$Q$5,0,$Q$5,9),TRUE,TRUE),1,8),"")</f>
        <v/>
      </c>
      <c r="BB874" s="9">
        <f>IF(AND((ROW()-7)&gt;=$Q$5,(ROW()-6)&lt;=$Q$3),INDEX(LINEST(OFFSET(AF874,1-$Q$5,0,$Q$5,1),OFFSET(AG874,1-$Q$5,0,$Q$5,9),TRUE,TRUE),1,7),"")</f>
        <v/>
      </c>
      <c r="BC874" s="9">
        <f>IF(AND((ROW()-7)&gt;=$Q$5,(ROW()-6)&lt;=$Q$3),INDEX(LINEST(OFFSET(AF874,1-$Q$5,0,$Q$5,1),OFFSET(AG874,1-$Q$5,0,$Q$5,9),TRUE,TRUE),1,6),"")</f>
        <v/>
      </c>
      <c r="BD874" s="9">
        <f>IF(AND((ROW()-7)&gt;=$Q$5,(ROW()-6)&lt;=$Q$3),INDEX(LINEST(OFFSET(AF874,1-$Q$5,0,$Q$5,1),OFFSET(AG874,1-$Q$5,0,$Q$5,9),TRUE,TRUE),1,5),"")</f>
        <v/>
      </c>
      <c r="BE874" s="9">
        <f>IF(AND((ROW()-7)&gt;=$Q$5,(ROW()-6)&lt;=$Q$3),INDEX(LINEST(OFFSET(AF874,1-$Q$5,0,$Q$5,1),OFFSET(AG874,1-$Q$5,0,$Q$5,9),TRUE,TRUE),1,4),"")</f>
        <v/>
      </c>
      <c r="BF874" s="9">
        <f>IF(AND((ROW()-7)&gt;=$Q$5,(ROW()-6)&lt;=$Q$3),INDEX(LINEST(OFFSET(AF874,1-$Q$5,0,$Q$5,1),OFFSET(AG874,1-$Q$5,0,$Q$5,9),TRUE,TRUE),1,3),"")</f>
        <v/>
      </c>
      <c r="BG874" s="9">
        <f>IF(AND((ROW()-7)&gt;=$Q$5,(ROW()-6)&lt;=$Q$3),INDEX(LINEST(OFFSET(AF874,1-$Q$5,0,$Q$5,1),OFFSET(AG874,1-$Q$5,0,$Q$5,9),TRUE,TRUE),1,2),"")</f>
        <v/>
      </c>
      <c r="BH874" s="9">
        <f>IF(AND((ROW()-7)&gt;=$Q$5,(ROW()-6)&lt;=$Q$3),INDEX(LINEST(OFFSET(AF874,1-$Q$5,0,$Q$5,1),OFFSET(AG874,1-$Q$5,0,$Q$5,9),TRUE,TRUE),1,1),"")</f>
        <v/>
      </c>
      <c r="BI874" s="10">
        <f>IF(AND((ROW()-7)&gt;=$Q$5,(ROW()-6)&lt;=$Q$3),INDEX(LINEST(OFFSET(AF874,1-$Q$5,0,$Q$5,1),OFFSET(AG874,1-$Q$5,0,$Q$5,9),TRUE,TRUE),3,1),"")</f>
        <v/>
      </c>
      <c r="BL874" s="9">
        <f>IF(AND((ROW()-6)&lt;=$Q$3,ISNUMBER(AY873)),AY873/$Q$4+AZ873*AG874+BA873*AH874+BB873*AI874+BC873*AJ874+BD873*AK874+BE873*AL874+BF873*AM874+BG873*AN874+BH873*AO874,"")</f>
        <v/>
      </c>
      <c r="BM874">
        <f>IF(ISNUMBER(BL874),AVERAGE(OFFSET(AF873,1-$Q$5,0,$Q$5,1)),"")</f>
        <v/>
      </c>
      <c r="BN874">
        <f>IF(ISNUMBER(BL874),(AF874-BL874)^2,"")</f>
        <v/>
      </c>
      <c r="BO874">
        <f>IF(ISNUMBER(BL874),AF874^2,"")</f>
        <v/>
      </c>
      <c r="BP874">
        <f>IF(ISNUMBER(BL874),(AF874-BM874)^2,"")</f>
        <v/>
      </c>
    </row>
    <row r="875">
      <c r="O875">
        <f>IF($R875="","",IF($Q$1="Weekly",INT(($R875-2)/7),IF($Q$1="Quarterly",YEAR($R875)*4+ROUNDUP(MONTH($R875)/3),YEAR($R875)*12+MONTH($R875))))</f>
        <v/>
      </c>
      <c r="P875">
        <f>IF($R875="","",IF($R876="",1,IF($O875&lt;&gt;$O876,1,0)))</f>
        <v/>
      </c>
      <c r="Q875">
        <f>IF($P875=1,SUM($P$7:$P875),"")</f>
        <v/>
      </c>
      <c r="R875">
        <f>IF($A875="","",IF(ISNUMBER($A875),$A875,IFERROR(DATEVALUE($A875),NA())))</f>
        <v/>
      </c>
      <c r="S875" s="7">
        <f>IFERROR(INDEX($R$7:$R$60000,MATCH(ROW()-6,$Q$7:$Q$60000,0)),"")</f>
        <v/>
      </c>
      <c r="T875">
        <f>IFERROR(INDEX($B$7:$B$60000,MATCH(ROW()-6,$Q$7:$Q$60000,0))*1,"")</f>
        <v/>
      </c>
      <c r="U875">
        <f>IFERROR(INDEX($C$7:$C$60000,MATCH(ROW()-6,$Q$7:$Q$60000,0))*1,"")</f>
        <v/>
      </c>
      <c r="V875">
        <f>IFERROR(INDEX($D$7:$D$60000,MATCH(ROW()-6,$Q$7:$Q$60000,0))*1,"")</f>
        <v/>
      </c>
      <c r="W875">
        <f>IFERROR(INDEX($E$7:$E$60000,MATCH(ROW()-6,$Q$7:$Q$60000,0))*1,"")</f>
        <v/>
      </c>
      <c r="X875">
        <f>IFERROR(INDEX($F$7:$F$60000,MATCH(ROW()-6,$Q$7:$Q$60000,0))*1,"")</f>
        <v/>
      </c>
      <c r="Y875">
        <f>IFERROR(INDEX($G$7:$G$60000,MATCH(ROW()-6,$Q$7:$Q$60000,0))*1,"")</f>
        <v/>
      </c>
      <c r="Z875">
        <f>IFERROR(INDEX($H$7:$H$60000,MATCH(ROW()-6,$Q$7:$Q$60000,0))*1,"")</f>
        <v/>
      </c>
      <c r="AA875">
        <f>IFERROR(INDEX($I$7:$I$60000,MATCH(ROW()-6,$Q$7:$Q$60000,0))*1,"")</f>
        <v/>
      </c>
      <c r="AB875">
        <f>IFERROR(INDEX($J$7:$J$60000,MATCH(ROW()-6,$Q$7:$Q$60000,0))*1,"")</f>
        <v/>
      </c>
      <c r="AC875">
        <f>IFERROR(INDEX($K$7:$K$60000,MATCH(ROW()-6,$Q$7:$Q$60000,0))*1,"")</f>
        <v/>
      </c>
      <c r="AF875" s="9">
        <f>IF(OR($S875="",$S874=""),"",IF($B$5="diff",($T875-$T874),LN($T875/$T874)))</f>
        <v/>
      </c>
      <c r="AG875" s="9">
        <f>IF(OR($S875="",$S874=""),"",IF($C$5="diff",(U875-U874),LN(U875/U874)))</f>
        <v/>
      </c>
      <c r="AH875" s="9">
        <f>IF(OR($S875="",$S874=""),"",IF($D$5="diff",(V875-V874),LN(V875/V874)))</f>
        <v/>
      </c>
      <c r="AI875" s="9">
        <f>IF(OR($S875="",$S874=""),"",IF($E$5="diff",(W875-W874),LN(W875/W874)))</f>
        <v/>
      </c>
      <c r="AJ875" s="9">
        <f>IF(OR($S875="",$S874=""),"",IF($F$5="diff",(X875-X874),LN(X875/X874)))</f>
        <v/>
      </c>
      <c r="AK875" s="9">
        <f>IF(OR($S875="",$S874=""),"",IF($G$5="diff",(Y875-Y874),LN(Y875/Y874)))</f>
        <v/>
      </c>
      <c r="AL875" s="9">
        <f>IF(OR($S875="",$S874=""),"",IF($H$5="diff",(Z875-Z874),LN(Z875/Z874)))</f>
        <v/>
      </c>
      <c r="AM875" s="9">
        <f>IF(OR($S875="",$S874=""),"",IF($I$5="diff",(AA875-AA874),LN(AA875/AA874)))</f>
        <v/>
      </c>
      <c r="AN875" s="9">
        <f>IF(OR($S875="",$S874=""),"",IF($J$5="diff",(AB875-AB874),LN(AB875/AB874)))</f>
        <v/>
      </c>
      <c r="AO875" s="9">
        <f>IF(OR($S875="",$S874=""),"",IF($K$5="diff",(AC875-AC874),LN(AC875/AC874)))</f>
        <v/>
      </c>
      <c r="AR875" s="9">
        <f>IF($AF875="","",$AU$13+$AU$4*AG875+$AU$5*AH875+$AU$6*AI875+$AU$7*AJ875+$AU$8*AK875+$AU$9*AL875+$AU$10*AM875+$AU$11*AN875+$AU$12*AO875)</f>
        <v/>
      </c>
      <c r="AY875" s="10">
        <f>IF(AND((ROW()-7)&gt;=$Q$5,(ROW()-6)&lt;=$Q$3),INDEX(LINEST(OFFSET(AF875,1-$Q$5,0,$Q$5,1),OFFSET(AG875,1-$Q$5,0,$Q$5,9),TRUE,TRUE),1,10)*$Q$4,"")</f>
        <v/>
      </c>
      <c r="AZ875" s="9">
        <f>IF(AND((ROW()-7)&gt;=$Q$5,(ROW()-6)&lt;=$Q$3),INDEX(LINEST(OFFSET(AF875,1-$Q$5,0,$Q$5,1),OFFSET(AG875,1-$Q$5,0,$Q$5,9),TRUE,TRUE),1,9),"")</f>
        <v/>
      </c>
      <c r="BA875" s="9">
        <f>IF(AND((ROW()-7)&gt;=$Q$5,(ROW()-6)&lt;=$Q$3),INDEX(LINEST(OFFSET(AF875,1-$Q$5,0,$Q$5,1),OFFSET(AG875,1-$Q$5,0,$Q$5,9),TRUE,TRUE),1,8),"")</f>
        <v/>
      </c>
      <c r="BB875" s="9">
        <f>IF(AND((ROW()-7)&gt;=$Q$5,(ROW()-6)&lt;=$Q$3),INDEX(LINEST(OFFSET(AF875,1-$Q$5,0,$Q$5,1),OFFSET(AG875,1-$Q$5,0,$Q$5,9),TRUE,TRUE),1,7),"")</f>
        <v/>
      </c>
      <c r="BC875" s="9">
        <f>IF(AND((ROW()-7)&gt;=$Q$5,(ROW()-6)&lt;=$Q$3),INDEX(LINEST(OFFSET(AF875,1-$Q$5,0,$Q$5,1),OFFSET(AG875,1-$Q$5,0,$Q$5,9),TRUE,TRUE),1,6),"")</f>
        <v/>
      </c>
      <c r="BD875" s="9">
        <f>IF(AND((ROW()-7)&gt;=$Q$5,(ROW()-6)&lt;=$Q$3),INDEX(LINEST(OFFSET(AF875,1-$Q$5,0,$Q$5,1),OFFSET(AG875,1-$Q$5,0,$Q$5,9),TRUE,TRUE),1,5),"")</f>
        <v/>
      </c>
      <c r="BE875" s="9">
        <f>IF(AND((ROW()-7)&gt;=$Q$5,(ROW()-6)&lt;=$Q$3),INDEX(LINEST(OFFSET(AF875,1-$Q$5,0,$Q$5,1),OFFSET(AG875,1-$Q$5,0,$Q$5,9),TRUE,TRUE),1,4),"")</f>
        <v/>
      </c>
      <c r="BF875" s="9">
        <f>IF(AND((ROW()-7)&gt;=$Q$5,(ROW()-6)&lt;=$Q$3),INDEX(LINEST(OFFSET(AF875,1-$Q$5,0,$Q$5,1),OFFSET(AG875,1-$Q$5,0,$Q$5,9),TRUE,TRUE),1,3),"")</f>
        <v/>
      </c>
      <c r="BG875" s="9">
        <f>IF(AND((ROW()-7)&gt;=$Q$5,(ROW()-6)&lt;=$Q$3),INDEX(LINEST(OFFSET(AF875,1-$Q$5,0,$Q$5,1),OFFSET(AG875,1-$Q$5,0,$Q$5,9),TRUE,TRUE),1,2),"")</f>
        <v/>
      </c>
      <c r="BH875" s="9">
        <f>IF(AND((ROW()-7)&gt;=$Q$5,(ROW()-6)&lt;=$Q$3),INDEX(LINEST(OFFSET(AF875,1-$Q$5,0,$Q$5,1),OFFSET(AG875,1-$Q$5,0,$Q$5,9),TRUE,TRUE),1,1),"")</f>
        <v/>
      </c>
      <c r="BI875" s="10">
        <f>IF(AND((ROW()-7)&gt;=$Q$5,(ROW()-6)&lt;=$Q$3),INDEX(LINEST(OFFSET(AF875,1-$Q$5,0,$Q$5,1),OFFSET(AG875,1-$Q$5,0,$Q$5,9),TRUE,TRUE),3,1),"")</f>
        <v/>
      </c>
      <c r="BL875" s="9">
        <f>IF(AND((ROW()-6)&lt;=$Q$3,ISNUMBER(AY874)),AY874/$Q$4+AZ874*AG875+BA874*AH875+BB874*AI875+BC874*AJ875+BD874*AK875+BE874*AL875+BF874*AM875+BG874*AN875+BH874*AO875,"")</f>
        <v/>
      </c>
      <c r="BM875">
        <f>IF(ISNUMBER(BL875),AVERAGE(OFFSET(AF874,1-$Q$5,0,$Q$5,1)),"")</f>
        <v/>
      </c>
      <c r="BN875">
        <f>IF(ISNUMBER(BL875),(AF875-BL875)^2,"")</f>
        <v/>
      </c>
      <c r="BO875">
        <f>IF(ISNUMBER(BL875),AF875^2,"")</f>
        <v/>
      </c>
      <c r="BP875">
        <f>IF(ISNUMBER(BL875),(AF875-BM875)^2,"")</f>
        <v/>
      </c>
    </row>
    <row r="876">
      <c r="O876">
        <f>IF($R876="","",IF($Q$1="Weekly",INT(($R876-2)/7),IF($Q$1="Quarterly",YEAR($R876)*4+ROUNDUP(MONTH($R876)/3),YEAR($R876)*12+MONTH($R876))))</f>
        <v/>
      </c>
      <c r="P876">
        <f>IF($R876="","",IF($R877="",1,IF($O876&lt;&gt;$O877,1,0)))</f>
        <v/>
      </c>
      <c r="Q876">
        <f>IF($P876=1,SUM($P$7:$P876),"")</f>
        <v/>
      </c>
      <c r="R876">
        <f>IF($A876="","",IF(ISNUMBER($A876),$A876,IFERROR(DATEVALUE($A876),NA())))</f>
        <v/>
      </c>
      <c r="S876" s="7">
        <f>IFERROR(INDEX($R$7:$R$60000,MATCH(ROW()-6,$Q$7:$Q$60000,0)),"")</f>
        <v/>
      </c>
      <c r="T876">
        <f>IFERROR(INDEX($B$7:$B$60000,MATCH(ROW()-6,$Q$7:$Q$60000,0))*1,"")</f>
        <v/>
      </c>
      <c r="U876">
        <f>IFERROR(INDEX($C$7:$C$60000,MATCH(ROW()-6,$Q$7:$Q$60000,0))*1,"")</f>
        <v/>
      </c>
      <c r="V876">
        <f>IFERROR(INDEX($D$7:$D$60000,MATCH(ROW()-6,$Q$7:$Q$60000,0))*1,"")</f>
        <v/>
      </c>
      <c r="W876">
        <f>IFERROR(INDEX($E$7:$E$60000,MATCH(ROW()-6,$Q$7:$Q$60000,0))*1,"")</f>
        <v/>
      </c>
      <c r="X876">
        <f>IFERROR(INDEX($F$7:$F$60000,MATCH(ROW()-6,$Q$7:$Q$60000,0))*1,"")</f>
        <v/>
      </c>
      <c r="Y876">
        <f>IFERROR(INDEX($G$7:$G$60000,MATCH(ROW()-6,$Q$7:$Q$60000,0))*1,"")</f>
        <v/>
      </c>
      <c r="Z876">
        <f>IFERROR(INDEX($H$7:$H$60000,MATCH(ROW()-6,$Q$7:$Q$60000,0))*1,"")</f>
        <v/>
      </c>
      <c r="AA876">
        <f>IFERROR(INDEX($I$7:$I$60000,MATCH(ROW()-6,$Q$7:$Q$60000,0))*1,"")</f>
        <v/>
      </c>
      <c r="AB876">
        <f>IFERROR(INDEX($J$7:$J$60000,MATCH(ROW()-6,$Q$7:$Q$60000,0))*1,"")</f>
        <v/>
      </c>
      <c r="AC876">
        <f>IFERROR(INDEX($K$7:$K$60000,MATCH(ROW()-6,$Q$7:$Q$60000,0))*1,"")</f>
        <v/>
      </c>
      <c r="AF876" s="9">
        <f>IF(OR($S876="",$S875=""),"",IF($B$5="diff",($T876-$T875),LN($T876/$T875)))</f>
        <v/>
      </c>
      <c r="AG876" s="9">
        <f>IF(OR($S876="",$S875=""),"",IF($C$5="diff",(U876-U875),LN(U876/U875)))</f>
        <v/>
      </c>
      <c r="AH876" s="9">
        <f>IF(OR($S876="",$S875=""),"",IF($D$5="diff",(V876-V875),LN(V876/V875)))</f>
        <v/>
      </c>
      <c r="AI876" s="9">
        <f>IF(OR($S876="",$S875=""),"",IF($E$5="diff",(W876-W875),LN(W876/W875)))</f>
        <v/>
      </c>
      <c r="AJ876" s="9">
        <f>IF(OR($S876="",$S875=""),"",IF($F$5="diff",(X876-X875),LN(X876/X875)))</f>
        <v/>
      </c>
      <c r="AK876" s="9">
        <f>IF(OR($S876="",$S875=""),"",IF($G$5="diff",(Y876-Y875),LN(Y876/Y875)))</f>
        <v/>
      </c>
      <c r="AL876" s="9">
        <f>IF(OR($S876="",$S875=""),"",IF($H$5="diff",(Z876-Z875),LN(Z876/Z875)))</f>
        <v/>
      </c>
      <c r="AM876" s="9">
        <f>IF(OR($S876="",$S875=""),"",IF($I$5="diff",(AA876-AA875),LN(AA876/AA875)))</f>
        <v/>
      </c>
      <c r="AN876" s="9">
        <f>IF(OR($S876="",$S875=""),"",IF($J$5="diff",(AB876-AB875),LN(AB876/AB875)))</f>
        <v/>
      </c>
      <c r="AO876" s="9">
        <f>IF(OR($S876="",$S875=""),"",IF($K$5="diff",(AC876-AC875),LN(AC876/AC875)))</f>
        <v/>
      </c>
      <c r="AR876" s="9">
        <f>IF($AF876="","",$AU$13+$AU$4*AG876+$AU$5*AH876+$AU$6*AI876+$AU$7*AJ876+$AU$8*AK876+$AU$9*AL876+$AU$10*AM876+$AU$11*AN876+$AU$12*AO876)</f>
        <v/>
      </c>
      <c r="AY876" s="10">
        <f>IF(AND((ROW()-7)&gt;=$Q$5,(ROW()-6)&lt;=$Q$3),INDEX(LINEST(OFFSET(AF876,1-$Q$5,0,$Q$5,1),OFFSET(AG876,1-$Q$5,0,$Q$5,9),TRUE,TRUE),1,10)*$Q$4,"")</f>
        <v/>
      </c>
      <c r="AZ876" s="9">
        <f>IF(AND((ROW()-7)&gt;=$Q$5,(ROW()-6)&lt;=$Q$3),INDEX(LINEST(OFFSET(AF876,1-$Q$5,0,$Q$5,1),OFFSET(AG876,1-$Q$5,0,$Q$5,9),TRUE,TRUE),1,9),"")</f>
        <v/>
      </c>
      <c r="BA876" s="9">
        <f>IF(AND((ROW()-7)&gt;=$Q$5,(ROW()-6)&lt;=$Q$3),INDEX(LINEST(OFFSET(AF876,1-$Q$5,0,$Q$5,1),OFFSET(AG876,1-$Q$5,0,$Q$5,9),TRUE,TRUE),1,8),"")</f>
        <v/>
      </c>
      <c r="BB876" s="9">
        <f>IF(AND((ROW()-7)&gt;=$Q$5,(ROW()-6)&lt;=$Q$3),INDEX(LINEST(OFFSET(AF876,1-$Q$5,0,$Q$5,1),OFFSET(AG876,1-$Q$5,0,$Q$5,9),TRUE,TRUE),1,7),"")</f>
        <v/>
      </c>
      <c r="BC876" s="9">
        <f>IF(AND((ROW()-7)&gt;=$Q$5,(ROW()-6)&lt;=$Q$3),INDEX(LINEST(OFFSET(AF876,1-$Q$5,0,$Q$5,1),OFFSET(AG876,1-$Q$5,0,$Q$5,9),TRUE,TRUE),1,6),"")</f>
        <v/>
      </c>
      <c r="BD876" s="9">
        <f>IF(AND((ROW()-7)&gt;=$Q$5,(ROW()-6)&lt;=$Q$3),INDEX(LINEST(OFFSET(AF876,1-$Q$5,0,$Q$5,1),OFFSET(AG876,1-$Q$5,0,$Q$5,9),TRUE,TRUE),1,5),"")</f>
        <v/>
      </c>
      <c r="BE876" s="9">
        <f>IF(AND((ROW()-7)&gt;=$Q$5,(ROW()-6)&lt;=$Q$3),INDEX(LINEST(OFFSET(AF876,1-$Q$5,0,$Q$5,1),OFFSET(AG876,1-$Q$5,0,$Q$5,9),TRUE,TRUE),1,4),"")</f>
        <v/>
      </c>
      <c r="BF876" s="9">
        <f>IF(AND((ROW()-7)&gt;=$Q$5,(ROW()-6)&lt;=$Q$3),INDEX(LINEST(OFFSET(AF876,1-$Q$5,0,$Q$5,1),OFFSET(AG876,1-$Q$5,0,$Q$5,9),TRUE,TRUE),1,3),"")</f>
        <v/>
      </c>
      <c r="BG876" s="9">
        <f>IF(AND((ROW()-7)&gt;=$Q$5,(ROW()-6)&lt;=$Q$3),INDEX(LINEST(OFFSET(AF876,1-$Q$5,0,$Q$5,1),OFFSET(AG876,1-$Q$5,0,$Q$5,9),TRUE,TRUE),1,2),"")</f>
        <v/>
      </c>
      <c r="BH876" s="9">
        <f>IF(AND((ROW()-7)&gt;=$Q$5,(ROW()-6)&lt;=$Q$3),INDEX(LINEST(OFFSET(AF876,1-$Q$5,0,$Q$5,1),OFFSET(AG876,1-$Q$5,0,$Q$5,9),TRUE,TRUE),1,1),"")</f>
        <v/>
      </c>
      <c r="BI876" s="10">
        <f>IF(AND((ROW()-7)&gt;=$Q$5,(ROW()-6)&lt;=$Q$3),INDEX(LINEST(OFFSET(AF876,1-$Q$5,0,$Q$5,1),OFFSET(AG876,1-$Q$5,0,$Q$5,9),TRUE,TRUE),3,1),"")</f>
        <v/>
      </c>
      <c r="BL876" s="9">
        <f>IF(AND((ROW()-6)&lt;=$Q$3,ISNUMBER(AY875)),AY875/$Q$4+AZ875*AG876+BA875*AH876+BB875*AI876+BC875*AJ876+BD875*AK876+BE875*AL876+BF875*AM876+BG875*AN876+BH875*AO876,"")</f>
        <v/>
      </c>
      <c r="BM876">
        <f>IF(ISNUMBER(BL876),AVERAGE(OFFSET(AF875,1-$Q$5,0,$Q$5,1)),"")</f>
        <v/>
      </c>
      <c r="BN876">
        <f>IF(ISNUMBER(BL876),(AF876-BL876)^2,"")</f>
        <v/>
      </c>
      <c r="BO876">
        <f>IF(ISNUMBER(BL876),AF876^2,"")</f>
        <v/>
      </c>
      <c r="BP876">
        <f>IF(ISNUMBER(BL876),(AF876-BM876)^2,"")</f>
        <v/>
      </c>
    </row>
    <row r="877">
      <c r="O877">
        <f>IF($R877="","",IF($Q$1="Weekly",INT(($R877-2)/7),IF($Q$1="Quarterly",YEAR($R877)*4+ROUNDUP(MONTH($R877)/3),YEAR($R877)*12+MONTH($R877))))</f>
        <v/>
      </c>
      <c r="P877">
        <f>IF($R877="","",IF($R878="",1,IF($O877&lt;&gt;$O878,1,0)))</f>
        <v/>
      </c>
      <c r="Q877">
        <f>IF($P877=1,SUM($P$7:$P877),"")</f>
        <v/>
      </c>
      <c r="R877">
        <f>IF($A877="","",IF(ISNUMBER($A877),$A877,IFERROR(DATEVALUE($A877),NA())))</f>
        <v/>
      </c>
      <c r="S877" s="7">
        <f>IFERROR(INDEX($R$7:$R$60000,MATCH(ROW()-6,$Q$7:$Q$60000,0)),"")</f>
        <v/>
      </c>
      <c r="T877">
        <f>IFERROR(INDEX($B$7:$B$60000,MATCH(ROW()-6,$Q$7:$Q$60000,0))*1,"")</f>
        <v/>
      </c>
      <c r="U877">
        <f>IFERROR(INDEX($C$7:$C$60000,MATCH(ROW()-6,$Q$7:$Q$60000,0))*1,"")</f>
        <v/>
      </c>
      <c r="V877">
        <f>IFERROR(INDEX($D$7:$D$60000,MATCH(ROW()-6,$Q$7:$Q$60000,0))*1,"")</f>
        <v/>
      </c>
      <c r="W877">
        <f>IFERROR(INDEX($E$7:$E$60000,MATCH(ROW()-6,$Q$7:$Q$60000,0))*1,"")</f>
        <v/>
      </c>
      <c r="X877">
        <f>IFERROR(INDEX($F$7:$F$60000,MATCH(ROW()-6,$Q$7:$Q$60000,0))*1,"")</f>
        <v/>
      </c>
      <c r="Y877">
        <f>IFERROR(INDEX($G$7:$G$60000,MATCH(ROW()-6,$Q$7:$Q$60000,0))*1,"")</f>
        <v/>
      </c>
      <c r="Z877">
        <f>IFERROR(INDEX($H$7:$H$60000,MATCH(ROW()-6,$Q$7:$Q$60000,0))*1,"")</f>
        <v/>
      </c>
      <c r="AA877">
        <f>IFERROR(INDEX($I$7:$I$60000,MATCH(ROW()-6,$Q$7:$Q$60000,0))*1,"")</f>
        <v/>
      </c>
      <c r="AB877">
        <f>IFERROR(INDEX($J$7:$J$60000,MATCH(ROW()-6,$Q$7:$Q$60000,0))*1,"")</f>
        <v/>
      </c>
      <c r="AC877">
        <f>IFERROR(INDEX($K$7:$K$60000,MATCH(ROW()-6,$Q$7:$Q$60000,0))*1,"")</f>
        <v/>
      </c>
      <c r="AF877" s="9">
        <f>IF(OR($S877="",$S876=""),"",IF($B$5="diff",($T877-$T876),LN($T877/$T876)))</f>
        <v/>
      </c>
      <c r="AG877" s="9">
        <f>IF(OR($S877="",$S876=""),"",IF($C$5="diff",(U877-U876),LN(U877/U876)))</f>
        <v/>
      </c>
      <c r="AH877" s="9">
        <f>IF(OR($S877="",$S876=""),"",IF($D$5="diff",(V877-V876),LN(V877/V876)))</f>
        <v/>
      </c>
      <c r="AI877" s="9">
        <f>IF(OR($S877="",$S876=""),"",IF($E$5="diff",(W877-W876),LN(W877/W876)))</f>
        <v/>
      </c>
      <c r="AJ877" s="9">
        <f>IF(OR($S877="",$S876=""),"",IF($F$5="diff",(X877-X876),LN(X877/X876)))</f>
        <v/>
      </c>
      <c r="AK877" s="9">
        <f>IF(OR($S877="",$S876=""),"",IF($G$5="diff",(Y877-Y876),LN(Y877/Y876)))</f>
        <v/>
      </c>
      <c r="AL877" s="9">
        <f>IF(OR($S877="",$S876=""),"",IF($H$5="diff",(Z877-Z876),LN(Z877/Z876)))</f>
        <v/>
      </c>
      <c r="AM877" s="9">
        <f>IF(OR($S877="",$S876=""),"",IF($I$5="diff",(AA877-AA876),LN(AA877/AA876)))</f>
        <v/>
      </c>
      <c r="AN877" s="9">
        <f>IF(OR($S877="",$S876=""),"",IF($J$5="diff",(AB877-AB876),LN(AB877/AB876)))</f>
        <v/>
      </c>
      <c r="AO877" s="9">
        <f>IF(OR($S877="",$S876=""),"",IF($K$5="diff",(AC877-AC876),LN(AC877/AC876)))</f>
        <v/>
      </c>
      <c r="AR877" s="9">
        <f>IF($AF877="","",$AU$13+$AU$4*AG877+$AU$5*AH877+$AU$6*AI877+$AU$7*AJ877+$AU$8*AK877+$AU$9*AL877+$AU$10*AM877+$AU$11*AN877+$AU$12*AO877)</f>
        <v/>
      </c>
      <c r="AY877" s="10">
        <f>IF(AND((ROW()-7)&gt;=$Q$5,(ROW()-6)&lt;=$Q$3),INDEX(LINEST(OFFSET(AF877,1-$Q$5,0,$Q$5,1),OFFSET(AG877,1-$Q$5,0,$Q$5,9),TRUE,TRUE),1,10)*$Q$4,"")</f>
        <v/>
      </c>
      <c r="AZ877" s="9">
        <f>IF(AND((ROW()-7)&gt;=$Q$5,(ROW()-6)&lt;=$Q$3),INDEX(LINEST(OFFSET(AF877,1-$Q$5,0,$Q$5,1),OFFSET(AG877,1-$Q$5,0,$Q$5,9),TRUE,TRUE),1,9),"")</f>
        <v/>
      </c>
      <c r="BA877" s="9">
        <f>IF(AND((ROW()-7)&gt;=$Q$5,(ROW()-6)&lt;=$Q$3),INDEX(LINEST(OFFSET(AF877,1-$Q$5,0,$Q$5,1),OFFSET(AG877,1-$Q$5,0,$Q$5,9),TRUE,TRUE),1,8),"")</f>
        <v/>
      </c>
      <c r="BB877" s="9">
        <f>IF(AND((ROW()-7)&gt;=$Q$5,(ROW()-6)&lt;=$Q$3),INDEX(LINEST(OFFSET(AF877,1-$Q$5,0,$Q$5,1),OFFSET(AG877,1-$Q$5,0,$Q$5,9),TRUE,TRUE),1,7),"")</f>
        <v/>
      </c>
      <c r="BC877" s="9">
        <f>IF(AND((ROW()-7)&gt;=$Q$5,(ROW()-6)&lt;=$Q$3),INDEX(LINEST(OFFSET(AF877,1-$Q$5,0,$Q$5,1),OFFSET(AG877,1-$Q$5,0,$Q$5,9),TRUE,TRUE),1,6),"")</f>
        <v/>
      </c>
      <c r="BD877" s="9">
        <f>IF(AND((ROW()-7)&gt;=$Q$5,(ROW()-6)&lt;=$Q$3),INDEX(LINEST(OFFSET(AF877,1-$Q$5,0,$Q$5,1),OFFSET(AG877,1-$Q$5,0,$Q$5,9),TRUE,TRUE),1,5),"")</f>
        <v/>
      </c>
      <c r="BE877" s="9">
        <f>IF(AND((ROW()-7)&gt;=$Q$5,(ROW()-6)&lt;=$Q$3),INDEX(LINEST(OFFSET(AF877,1-$Q$5,0,$Q$5,1),OFFSET(AG877,1-$Q$5,0,$Q$5,9),TRUE,TRUE),1,4),"")</f>
        <v/>
      </c>
      <c r="BF877" s="9">
        <f>IF(AND((ROW()-7)&gt;=$Q$5,(ROW()-6)&lt;=$Q$3),INDEX(LINEST(OFFSET(AF877,1-$Q$5,0,$Q$5,1),OFFSET(AG877,1-$Q$5,0,$Q$5,9),TRUE,TRUE),1,3),"")</f>
        <v/>
      </c>
      <c r="BG877" s="9">
        <f>IF(AND((ROW()-7)&gt;=$Q$5,(ROW()-6)&lt;=$Q$3),INDEX(LINEST(OFFSET(AF877,1-$Q$5,0,$Q$5,1),OFFSET(AG877,1-$Q$5,0,$Q$5,9),TRUE,TRUE),1,2),"")</f>
        <v/>
      </c>
      <c r="BH877" s="9">
        <f>IF(AND((ROW()-7)&gt;=$Q$5,(ROW()-6)&lt;=$Q$3),INDEX(LINEST(OFFSET(AF877,1-$Q$5,0,$Q$5,1),OFFSET(AG877,1-$Q$5,0,$Q$5,9),TRUE,TRUE),1,1),"")</f>
        <v/>
      </c>
      <c r="BI877" s="10">
        <f>IF(AND((ROW()-7)&gt;=$Q$5,(ROW()-6)&lt;=$Q$3),INDEX(LINEST(OFFSET(AF877,1-$Q$5,0,$Q$5,1),OFFSET(AG877,1-$Q$5,0,$Q$5,9),TRUE,TRUE),3,1),"")</f>
        <v/>
      </c>
      <c r="BL877" s="9">
        <f>IF(AND((ROW()-6)&lt;=$Q$3,ISNUMBER(AY876)),AY876/$Q$4+AZ876*AG877+BA876*AH877+BB876*AI877+BC876*AJ877+BD876*AK877+BE876*AL877+BF876*AM877+BG876*AN877+BH876*AO877,"")</f>
        <v/>
      </c>
      <c r="BM877">
        <f>IF(ISNUMBER(BL877),AVERAGE(OFFSET(AF876,1-$Q$5,0,$Q$5,1)),"")</f>
        <v/>
      </c>
      <c r="BN877">
        <f>IF(ISNUMBER(BL877),(AF877-BL877)^2,"")</f>
        <v/>
      </c>
      <c r="BO877">
        <f>IF(ISNUMBER(BL877),AF877^2,"")</f>
        <v/>
      </c>
      <c r="BP877">
        <f>IF(ISNUMBER(BL877),(AF877-BM877)^2,"")</f>
        <v/>
      </c>
    </row>
    <row r="878">
      <c r="O878">
        <f>IF($R878="","",IF($Q$1="Weekly",INT(($R878-2)/7),IF($Q$1="Quarterly",YEAR($R878)*4+ROUNDUP(MONTH($R878)/3),YEAR($R878)*12+MONTH($R878))))</f>
        <v/>
      </c>
      <c r="P878">
        <f>IF($R878="","",IF($R879="",1,IF($O878&lt;&gt;$O879,1,0)))</f>
        <v/>
      </c>
      <c r="Q878">
        <f>IF($P878=1,SUM($P$7:$P878),"")</f>
        <v/>
      </c>
      <c r="R878">
        <f>IF($A878="","",IF(ISNUMBER($A878),$A878,IFERROR(DATEVALUE($A878),NA())))</f>
        <v/>
      </c>
      <c r="S878" s="7">
        <f>IFERROR(INDEX($R$7:$R$60000,MATCH(ROW()-6,$Q$7:$Q$60000,0)),"")</f>
        <v/>
      </c>
      <c r="T878">
        <f>IFERROR(INDEX($B$7:$B$60000,MATCH(ROW()-6,$Q$7:$Q$60000,0))*1,"")</f>
        <v/>
      </c>
      <c r="U878">
        <f>IFERROR(INDEX($C$7:$C$60000,MATCH(ROW()-6,$Q$7:$Q$60000,0))*1,"")</f>
        <v/>
      </c>
      <c r="V878">
        <f>IFERROR(INDEX($D$7:$D$60000,MATCH(ROW()-6,$Q$7:$Q$60000,0))*1,"")</f>
        <v/>
      </c>
      <c r="W878">
        <f>IFERROR(INDEX($E$7:$E$60000,MATCH(ROW()-6,$Q$7:$Q$60000,0))*1,"")</f>
        <v/>
      </c>
      <c r="X878">
        <f>IFERROR(INDEX($F$7:$F$60000,MATCH(ROW()-6,$Q$7:$Q$60000,0))*1,"")</f>
        <v/>
      </c>
      <c r="Y878">
        <f>IFERROR(INDEX($G$7:$G$60000,MATCH(ROW()-6,$Q$7:$Q$60000,0))*1,"")</f>
        <v/>
      </c>
      <c r="Z878">
        <f>IFERROR(INDEX($H$7:$H$60000,MATCH(ROW()-6,$Q$7:$Q$60000,0))*1,"")</f>
        <v/>
      </c>
      <c r="AA878">
        <f>IFERROR(INDEX($I$7:$I$60000,MATCH(ROW()-6,$Q$7:$Q$60000,0))*1,"")</f>
        <v/>
      </c>
      <c r="AB878">
        <f>IFERROR(INDEX($J$7:$J$60000,MATCH(ROW()-6,$Q$7:$Q$60000,0))*1,"")</f>
        <v/>
      </c>
      <c r="AC878">
        <f>IFERROR(INDEX($K$7:$K$60000,MATCH(ROW()-6,$Q$7:$Q$60000,0))*1,"")</f>
        <v/>
      </c>
      <c r="AF878" s="9">
        <f>IF(OR($S878="",$S877=""),"",IF($B$5="diff",($T878-$T877),LN($T878/$T877)))</f>
        <v/>
      </c>
      <c r="AG878" s="9">
        <f>IF(OR($S878="",$S877=""),"",IF($C$5="diff",(U878-U877),LN(U878/U877)))</f>
        <v/>
      </c>
      <c r="AH878" s="9">
        <f>IF(OR($S878="",$S877=""),"",IF($D$5="diff",(V878-V877),LN(V878/V877)))</f>
        <v/>
      </c>
      <c r="AI878" s="9">
        <f>IF(OR($S878="",$S877=""),"",IF($E$5="diff",(W878-W877),LN(W878/W877)))</f>
        <v/>
      </c>
      <c r="AJ878" s="9">
        <f>IF(OR($S878="",$S877=""),"",IF($F$5="diff",(X878-X877),LN(X878/X877)))</f>
        <v/>
      </c>
      <c r="AK878" s="9">
        <f>IF(OR($S878="",$S877=""),"",IF($G$5="diff",(Y878-Y877),LN(Y878/Y877)))</f>
        <v/>
      </c>
      <c r="AL878" s="9">
        <f>IF(OR($S878="",$S877=""),"",IF($H$5="diff",(Z878-Z877),LN(Z878/Z877)))</f>
        <v/>
      </c>
      <c r="AM878" s="9">
        <f>IF(OR($S878="",$S877=""),"",IF($I$5="diff",(AA878-AA877),LN(AA878/AA877)))</f>
        <v/>
      </c>
      <c r="AN878" s="9">
        <f>IF(OR($S878="",$S877=""),"",IF($J$5="diff",(AB878-AB877),LN(AB878/AB877)))</f>
        <v/>
      </c>
      <c r="AO878" s="9">
        <f>IF(OR($S878="",$S877=""),"",IF($K$5="diff",(AC878-AC877),LN(AC878/AC877)))</f>
        <v/>
      </c>
      <c r="AR878" s="9">
        <f>IF($AF878="","",$AU$13+$AU$4*AG878+$AU$5*AH878+$AU$6*AI878+$AU$7*AJ878+$AU$8*AK878+$AU$9*AL878+$AU$10*AM878+$AU$11*AN878+$AU$12*AO878)</f>
        <v/>
      </c>
      <c r="AY878" s="10">
        <f>IF(AND((ROW()-7)&gt;=$Q$5,(ROW()-6)&lt;=$Q$3),INDEX(LINEST(OFFSET(AF878,1-$Q$5,0,$Q$5,1),OFFSET(AG878,1-$Q$5,0,$Q$5,9),TRUE,TRUE),1,10)*$Q$4,"")</f>
        <v/>
      </c>
      <c r="AZ878" s="9">
        <f>IF(AND((ROW()-7)&gt;=$Q$5,(ROW()-6)&lt;=$Q$3),INDEX(LINEST(OFFSET(AF878,1-$Q$5,0,$Q$5,1),OFFSET(AG878,1-$Q$5,0,$Q$5,9),TRUE,TRUE),1,9),"")</f>
        <v/>
      </c>
      <c r="BA878" s="9">
        <f>IF(AND((ROW()-7)&gt;=$Q$5,(ROW()-6)&lt;=$Q$3),INDEX(LINEST(OFFSET(AF878,1-$Q$5,0,$Q$5,1),OFFSET(AG878,1-$Q$5,0,$Q$5,9),TRUE,TRUE),1,8),"")</f>
        <v/>
      </c>
      <c r="BB878" s="9">
        <f>IF(AND((ROW()-7)&gt;=$Q$5,(ROW()-6)&lt;=$Q$3),INDEX(LINEST(OFFSET(AF878,1-$Q$5,0,$Q$5,1),OFFSET(AG878,1-$Q$5,0,$Q$5,9),TRUE,TRUE),1,7),"")</f>
        <v/>
      </c>
      <c r="BC878" s="9">
        <f>IF(AND((ROW()-7)&gt;=$Q$5,(ROW()-6)&lt;=$Q$3),INDEX(LINEST(OFFSET(AF878,1-$Q$5,0,$Q$5,1),OFFSET(AG878,1-$Q$5,0,$Q$5,9),TRUE,TRUE),1,6),"")</f>
        <v/>
      </c>
      <c r="BD878" s="9">
        <f>IF(AND((ROW()-7)&gt;=$Q$5,(ROW()-6)&lt;=$Q$3),INDEX(LINEST(OFFSET(AF878,1-$Q$5,0,$Q$5,1),OFFSET(AG878,1-$Q$5,0,$Q$5,9),TRUE,TRUE),1,5),"")</f>
        <v/>
      </c>
      <c r="BE878" s="9">
        <f>IF(AND((ROW()-7)&gt;=$Q$5,(ROW()-6)&lt;=$Q$3),INDEX(LINEST(OFFSET(AF878,1-$Q$5,0,$Q$5,1),OFFSET(AG878,1-$Q$5,0,$Q$5,9),TRUE,TRUE),1,4),"")</f>
        <v/>
      </c>
      <c r="BF878" s="9">
        <f>IF(AND((ROW()-7)&gt;=$Q$5,(ROW()-6)&lt;=$Q$3),INDEX(LINEST(OFFSET(AF878,1-$Q$5,0,$Q$5,1),OFFSET(AG878,1-$Q$5,0,$Q$5,9),TRUE,TRUE),1,3),"")</f>
        <v/>
      </c>
      <c r="BG878" s="9">
        <f>IF(AND((ROW()-7)&gt;=$Q$5,(ROW()-6)&lt;=$Q$3),INDEX(LINEST(OFFSET(AF878,1-$Q$5,0,$Q$5,1),OFFSET(AG878,1-$Q$5,0,$Q$5,9),TRUE,TRUE),1,2),"")</f>
        <v/>
      </c>
      <c r="BH878" s="9">
        <f>IF(AND((ROW()-7)&gt;=$Q$5,(ROW()-6)&lt;=$Q$3),INDEX(LINEST(OFFSET(AF878,1-$Q$5,0,$Q$5,1),OFFSET(AG878,1-$Q$5,0,$Q$5,9),TRUE,TRUE),1,1),"")</f>
        <v/>
      </c>
      <c r="BI878" s="10">
        <f>IF(AND((ROW()-7)&gt;=$Q$5,(ROW()-6)&lt;=$Q$3),INDEX(LINEST(OFFSET(AF878,1-$Q$5,0,$Q$5,1),OFFSET(AG878,1-$Q$5,0,$Q$5,9),TRUE,TRUE),3,1),"")</f>
        <v/>
      </c>
      <c r="BL878" s="9">
        <f>IF(AND((ROW()-6)&lt;=$Q$3,ISNUMBER(AY877)),AY877/$Q$4+AZ877*AG878+BA877*AH878+BB877*AI878+BC877*AJ878+BD877*AK878+BE877*AL878+BF877*AM878+BG877*AN878+BH877*AO878,"")</f>
        <v/>
      </c>
      <c r="BM878">
        <f>IF(ISNUMBER(BL878),AVERAGE(OFFSET(AF877,1-$Q$5,0,$Q$5,1)),"")</f>
        <v/>
      </c>
      <c r="BN878">
        <f>IF(ISNUMBER(BL878),(AF878-BL878)^2,"")</f>
        <v/>
      </c>
      <c r="BO878">
        <f>IF(ISNUMBER(BL878),AF878^2,"")</f>
        <v/>
      </c>
      <c r="BP878">
        <f>IF(ISNUMBER(BL878),(AF878-BM878)^2,"")</f>
        <v/>
      </c>
    </row>
    <row r="879">
      <c r="O879">
        <f>IF($R879="","",IF($Q$1="Weekly",INT(($R879-2)/7),IF($Q$1="Quarterly",YEAR($R879)*4+ROUNDUP(MONTH($R879)/3),YEAR($R879)*12+MONTH($R879))))</f>
        <v/>
      </c>
      <c r="P879">
        <f>IF($R879="","",IF($R880="",1,IF($O879&lt;&gt;$O880,1,0)))</f>
        <v/>
      </c>
      <c r="Q879">
        <f>IF($P879=1,SUM($P$7:$P879),"")</f>
        <v/>
      </c>
      <c r="R879">
        <f>IF($A879="","",IF(ISNUMBER($A879),$A879,IFERROR(DATEVALUE($A879),NA())))</f>
        <v/>
      </c>
      <c r="S879" s="7">
        <f>IFERROR(INDEX($R$7:$R$60000,MATCH(ROW()-6,$Q$7:$Q$60000,0)),"")</f>
        <v/>
      </c>
      <c r="T879">
        <f>IFERROR(INDEX($B$7:$B$60000,MATCH(ROW()-6,$Q$7:$Q$60000,0))*1,"")</f>
        <v/>
      </c>
      <c r="U879">
        <f>IFERROR(INDEX($C$7:$C$60000,MATCH(ROW()-6,$Q$7:$Q$60000,0))*1,"")</f>
        <v/>
      </c>
      <c r="V879">
        <f>IFERROR(INDEX($D$7:$D$60000,MATCH(ROW()-6,$Q$7:$Q$60000,0))*1,"")</f>
        <v/>
      </c>
      <c r="W879">
        <f>IFERROR(INDEX($E$7:$E$60000,MATCH(ROW()-6,$Q$7:$Q$60000,0))*1,"")</f>
        <v/>
      </c>
      <c r="X879">
        <f>IFERROR(INDEX($F$7:$F$60000,MATCH(ROW()-6,$Q$7:$Q$60000,0))*1,"")</f>
        <v/>
      </c>
      <c r="Y879">
        <f>IFERROR(INDEX($G$7:$G$60000,MATCH(ROW()-6,$Q$7:$Q$60000,0))*1,"")</f>
        <v/>
      </c>
      <c r="Z879">
        <f>IFERROR(INDEX($H$7:$H$60000,MATCH(ROW()-6,$Q$7:$Q$60000,0))*1,"")</f>
        <v/>
      </c>
      <c r="AA879">
        <f>IFERROR(INDEX($I$7:$I$60000,MATCH(ROW()-6,$Q$7:$Q$60000,0))*1,"")</f>
        <v/>
      </c>
      <c r="AB879">
        <f>IFERROR(INDEX($J$7:$J$60000,MATCH(ROW()-6,$Q$7:$Q$60000,0))*1,"")</f>
        <v/>
      </c>
      <c r="AC879">
        <f>IFERROR(INDEX($K$7:$K$60000,MATCH(ROW()-6,$Q$7:$Q$60000,0))*1,"")</f>
        <v/>
      </c>
      <c r="AF879" s="9">
        <f>IF(OR($S879="",$S878=""),"",IF($B$5="diff",($T879-$T878),LN($T879/$T878)))</f>
        <v/>
      </c>
      <c r="AG879" s="9">
        <f>IF(OR($S879="",$S878=""),"",IF($C$5="diff",(U879-U878),LN(U879/U878)))</f>
        <v/>
      </c>
      <c r="AH879" s="9">
        <f>IF(OR($S879="",$S878=""),"",IF($D$5="diff",(V879-V878),LN(V879/V878)))</f>
        <v/>
      </c>
      <c r="AI879" s="9">
        <f>IF(OR($S879="",$S878=""),"",IF($E$5="diff",(W879-W878),LN(W879/W878)))</f>
        <v/>
      </c>
      <c r="AJ879" s="9">
        <f>IF(OR($S879="",$S878=""),"",IF($F$5="diff",(X879-X878),LN(X879/X878)))</f>
        <v/>
      </c>
      <c r="AK879" s="9">
        <f>IF(OR($S879="",$S878=""),"",IF($G$5="diff",(Y879-Y878),LN(Y879/Y878)))</f>
        <v/>
      </c>
      <c r="AL879" s="9">
        <f>IF(OR($S879="",$S878=""),"",IF($H$5="diff",(Z879-Z878),LN(Z879/Z878)))</f>
        <v/>
      </c>
      <c r="AM879" s="9">
        <f>IF(OR($S879="",$S878=""),"",IF($I$5="diff",(AA879-AA878),LN(AA879/AA878)))</f>
        <v/>
      </c>
      <c r="AN879" s="9">
        <f>IF(OR($S879="",$S878=""),"",IF($J$5="diff",(AB879-AB878),LN(AB879/AB878)))</f>
        <v/>
      </c>
      <c r="AO879" s="9">
        <f>IF(OR($S879="",$S878=""),"",IF($K$5="diff",(AC879-AC878),LN(AC879/AC878)))</f>
        <v/>
      </c>
      <c r="AR879" s="9">
        <f>IF($AF879="","",$AU$13+$AU$4*AG879+$AU$5*AH879+$AU$6*AI879+$AU$7*AJ879+$AU$8*AK879+$AU$9*AL879+$AU$10*AM879+$AU$11*AN879+$AU$12*AO879)</f>
        <v/>
      </c>
      <c r="AY879" s="10">
        <f>IF(AND((ROW()-7)&gt;=$Q$5,(ROW()-6)&lt;=$Q$3),INDEX(LINEST(OFFSET(AF879,1-$Q$5,0,$Q$5,1),OFFSET(AG879,1-$Q$5,0,$Q$5,9),TRUE,TRUE),1,10)*$Q$4,"")</f>
        <v/>
      </c>
      <c r="AZ879" s="9">
        <f>IF(AND((ROW()-7)&gt;=$Q$5,(ROW()-6)&lt;=$Q$3),INDEX(LINEST(OFFSET(AF879,1-$Q$5,0,$Q$5,1),OFFSET(AG879,1-$Q$5,0,$Q$5,9),TRUE,TRUE),1,9),"")</f>
        <v/>
      </c>
      <c r="BA879" s="9">
        <f>IF(AND((ROW()-7)&gt;=$Q$5,(ROW()-6)&lt;=$Q$3),INDEX(LINEST(OFFSET(AF879,1-$Q$5,0,$Q$5,1),OFFSET(AG879,1-$Q$5,0,$Q$5,9),TRUE,TRUE),1,8),"")</f>
        <v/>
      </c>
      <c r="BB879" s="9">
        <f>IF(AND((ROW()-7)&gt;=$Q$5,(ROW()-6)&lt;=$Q$3),INDEX(LINEST(OFFSET(AF879,1-$Q$5,0,$Q$5,1),OFFSET(AG879,1-$Q$5,0,$Q$5,9),TRUE,TRUE),1,7),"")</f>
        <v/>
      </c>
      <c r="BC879" s="9">
        <f>IF(AND((ROW()-7)&gt;=$Q$5,(ROW()-6)&lt;=$Q$3),INDEX(LINEST(OFFSET(AF879,1-$Q$5,0,$Q$5,1),OFFSET(AG879,1-$Q$5,0,$Q$5,9),TRUE,TRUE),1,6),"")</f>
        <v/>
      </c>
      <c r="BD879" s="9">
        <f>IF(AND((ROW()-7)&gt;=$Q$5,(ROW()-6)&lt;=$Q$3),INDEX(LINEST(OFFSET(AF879,1-$Q$5,0,$Q$5,1),OFFSET(AG879,1-$Q$5,0,$Q$5,9),TRUE,TRUE),1,5),"")</f>
        <v/>
      </c>
      <c r="BE879" s="9">
        <f>IF(AND((ROW()-7)&gt;=$Q$5,(ROW()-6)&lt;=$Q$3),INDEX(LINEST(OFFSET(AF879,1-$Q$5,0,$Q$5,1),OFFSET(AG879,1-$Q$5,0,$Q$5,9),TRUE,TRUE),1,4),"")</f>
        <v/>
      </c>
      <c r="BF879" s="9">
        <f>IF(AND((ROW()-7)&gt;=$Q$5,(ROW()-6)&lt;=$Q$3),INDEX(LINEST(OFFSET(AF879,1-$Q$5,0,$Q$5,1),OFFSET(AG879,1-$Q$5,0,$Q$5,9),TRUE,TRUE),1,3),"")</f>
        <v/>
      </c>
      <c r="BG879" s="9">
        <f>IF(AND((ROW()-7)&gt;=$Q$5,(ROW()-6)&lt;=$Q$3),INDEX(LINEST(OFFSET(AF879,1-$Q$5,0,$Q$5,1),OFFSET(AG879,1-$Q$5,0,$Q$5,9),TRUE,TRUE),1,2),"")</f>
        <v/>
      </c>
      <c r="BH879" s="9">
        <f>IF(AND((ROW()-7)&gt;=$Q$5,(ROW()-6)&lt;=$Q$3),INDEX(LINEST(OFFSET(AF879,1-$Q$5,0,$Q$5,1),OFFSET(AG879,1-$Q$5,0,$Q$5,9),TRUE,TRUE),1,1),"")</f>
        <v/>
      </c>
      <c r="BI879" s="10">
        <f>IF(AND((ROW()-7)&gt;=$Q$5,(ROW()-6)&lt;=$Q$3),INDEX(LINEST(OFFSET(AF879,1-$Q$5,0,$Q$5,1),OFFSET(AG879,1-$Q$5,0,$Q$5,9),TRUE,TRUE),3,1),"")</f>
        <v/>
      </c>
      <c r="BL879" s="9">
        <f>IF(AND((ROW()-6)&lt;=$Q$3,ISNUMBER(AY878)),AY878/$Q$4+AZ878*AG879+BA878*AH879+BB878*AI879+BC878*AJ879+BD878*AK879+BE878*AL879+BF878*AM879+BG878*AN879+BH878*AO879,"")</f>
        <v/>
      </c>
      <c r="BM879">
        <f>IF(ISNUMBER(BL879),AVERAGE(OFFSET(AF878,1-$Q$5,0,$Q$5,1)),"")</f>
        <v/>
      </c>
      <c r="BN879">
        <f>IF(ISNUMBER(BL879),(AF879-BL879)^2,"")</f>
        <v/>
      </c>
      <c r="BO879">
        <f>IF(ISNUMBER(BL879),AF879^2,"")</f>
        <v/>
      </c>
      <c r="BP879">
        <f>IF(ISNUMBER(BL879),(AF879-BM879)^2,"")</f>
        <v/>
      </c>
    </row>
    <row r="880">
      <c r="O880">
        <f>IF($R880="","",IF($Q$1="Weekly",INT(($R880-2)/7),IF($Q$1="Quarterly",YEAR($R880)*4+ROUNDUP(MONTH($R880)/3),YEAR($R880)*12+MONTH($R880))))</f>
        <v/>
      </c>
      <c r="P880">
        <f>IF($R880="","",IF($R881="",1,IF($O880&lt;&gt;$O881,1,0)))</f>
        <v/>
      </c>
      <c r="Q880">
        <f>IF($P880=1,SUM($P$7:$P880),"")</f>
        <v/>
      </c>
      <c r="R880">
        <f>IF($A880="","",IF(ISNUMBER($A880),$A880,IFERROR(DATEVALUE($A880),NA())))</f>
        <v/>
      </c>
      <c r="S880" s="7">
        <f>IFERROR(INDEX($R$7:$R$60000,MATCH(ROW()-6,$Q$7:$Q$60000,0)),"")</f>
        <v/>
      </c>
      <c r="T880">
        <f>IFERROR(INDEX($B$7:$B$60000,MATCH(ROW()-6,$Q$7:$Q$60000,0))*1,"")</f>
        <v/>
      </c>
      <c r="U880">
        <f>IFERROR(INDEX($C$7:$C$60000,MATCH(ROW()-6,$Q$7:$Q$60000,0))*1,"")</f>
        <v/>
      </c>
      <c r="V880">
        <f>IFERROR(INDEX($D$7:$D$60000,MATCH(ROW()-6,$Q$7:$Q$60000,0))*1,"")</f>
        <v/>
      </c>
      <c r="W880">
        <f>IFERROR(INDEX($E$7:$E$60000,MATCH(ROW()-6,$Q$7:$Q$60000,0))*1,"")</f>
        <v/>
      </c>
      <c r="X880">
        <f>IFERROR(INDEX($F$7:$F$60000,MATCH(ROW()-6,$Q$7:$Q$60000,0))*1,"")</f>
        <v/>
      </c>
      <c r="Y880">
        <f>IFERROR(INDEX($G$7:$G$60000,MATCH(ROW()-6,$Q$7:$Q$60000,0))*1,"")</f>
        <v/>
      </c>
      <c r="Z880">
        <f>IFERROR(INDEX($H$7:$H$60000,MATCH(ROW()-6,$Q$7:$Q$60000,0))*1,"")</f>
        <v/>
      </c>
      <c r="AA880">
        <f>IFERROR(INDEX($I$7:$I$60000,MATCH(ROW()-6,$Q$7:$Q$60000,0))*1,"")</f>
        <v/>
      </c>
      <c r="AB880">
        <f>IFERROR(INDEX($J$7:$J$60000,MATCH(ROW()-6,$Q$7:$Q$60000,0))*1,"")</f>
        <v/>
      </c>
      <c r="AC880">
        <f>IFERROR(INDEX($K$7:$K$60000,MATCH(ROW()-6,$Q$7:$Q$60000,0))*1,"")</f>
        <v/>
      </c>
      <c r="AF880" s="9">
        <f>IF(OR($S880="",$S879=""),"",IF($B$5="diff",($T880-$T879),LN($T880/$T879)))</f>
        <v/>
      </c>
      <c r="AG880" s="9">
        <f>IF(OR($S880="",$S879=""),"",IF($C$5="diff",(U880-U879),LN(U880/U879)))</f>
        <v/>
      </c>
      <c r="AH880" s="9">
        <f>IF(OR($S880="",$S879=""),"",IF($D$5="diff",(V880-V879),LN(V880/V879)))</f>
        <v/>
      </c>
      <c r="AI880" s="9">
        <f>IF(OR($S880="",$S879=""),"",IF($E$5="diff",(W880-W879),LN(W880/W879)))</f>
        <v/>
      </c>
      <c r="AJ880" s="9">
        <f>IF(OR($S880="",$S879=""),"",IF($F$5="diff",(X880-X879),LN(X880/X879)))</f>
        <v/>
      </c>
      <c r="AK880" s="9">
        <f>IF(OR($S880="",$S879=""),"",IF($G$5="diff",(Y880-Y879),LN(Y880/Y879)))</f>
        <v/>
      </c>
      <c r="AL880" s="9">
        <f>IF(OR($S880="",$S879=""),"",IF($H$5="diff",(Z880-Z879),LN(Z880/Z879)))</f>
        <v/>
      </c>
      <c r="AM880" s="9">
        <f>IF(OR($S880="",$S879=""),"",IF($I$5="diff",(AA880-AA879),LN(AA880/AA879)))</f>
        <v/>
      </c>
      <c r="AN880" s="9">
        <f>IF(OR($S880="",$S879=""),"",IF($J$5="diff",(AB880-AB879),LN(AB880/AB879)))</f>
        <v/>
      </c>
      <c r="AO880" s="9">
        <f>IF(OR($S880="",$S879=""),"",IF($K$5="diff",(AC880-AC879),LN(AC880/AC879)))</f>
        <v/>
      </c>
      <c r="AR880" s="9">
        <f>IF($AF880="","",$AU$13+$AU$4*AG880+$AU$5*AH880+$AU$6*AI880+$AU$7*AJ880+$AU$8*AK880+$AU$9*AL880+$AU$10*AM880+$AU$11*AN880+$AU$12*AO880)</f>
        <v/>
      </c>
      <c r="AY880" s="10">
        <f>IF(AND((ROW()-7)&gt;=$Q$5,(ROW()-6)&lt;=$Q$3),INDEX(LINEST(OFFSET(AF880,1-$Q$5,0,$Q$5,1),OFFSET(AG880,1-$Q$5,0,$Q$5,9),TRUE,TRUE),1,10)*$Q$4,"")</f>
        <v/>
      </c>
      <c r="AZ880" s="9">
        <f>IF(AND((ROW()-7)&gt;=$Q$5,(ROW()-6)&lt;=$Q$3),INDEX(LINEST(OFFSET(AF880,1-$Q$5,0,$Q$5,1),OFFSET(AG880,1-$Q$5,0,$Q$5,9),TRUE,TRUE),1,9),"")</f>
        <v/>
      </c>
      <c r="BA880" s="9">
        <f>IF(AND((ROW()-7)&gt;=$Q$5,(ROW()-6)&lt;=$Q$3),INDEX(LINEST(OFFSET(AF880,1-$Q$5,0,$Q$5,1),OFFSET(AG880,1-$Q$5,0,$Q$5,9),TRUE,TRUE),1,8),"")</f>
        <v/>
      </c>
      <c r="BB880" s="9">
        <f>IF(AND((ROW()-7)&gt;=$Q$5,(ROW()-6)&lt;=$Q$3),INDEX(LINEST(OFFSET(AF880,1-$Q$5,0,$Q$5,1),OFFSET(AG880,1-$Q$5,0,$Q$5,9),TRUE,TRUE),1,7),"")</f>
        <v/>
      </c>
      <c r="BC880" s="9">
        <f>IF(AND((ROW()-7)&gt;=$Q$5,(ROW()-6)&lt;=$Q$3),INDEX(LINEST(OFFSET(AF880,1-$Q$5,0,$Q$5,1),OFFSET(AG880,1-$Q$5,0,$Q$5,9),TRUE,TRUE),1,6),"")</f>
        <v/>
      </c>
      <c r="BD880" s="9">
        <f>IF(AND((ROW()-7)&gt;=$Q$5,(ROW()-6)&lt;=$Q$3),INDEX(LINEST(OFFSET(AF880,1-$Q$5,0,$Q$5,1),OFFSET(AG880,1-$Q$5,0,$Q$5,9),TRUE,TRUE),1,5),"")</f>
        <v/>
      </c>
      <c r="BE880" s="9">
        <f>IF(AND((ROW()-7)&gt;=$Q$5,(ROW()-6)&lt;=$Q$3),INDEX(LINEST(OFFSET(AF880,1-$Q$5,0,$Q$5,1),OFFSET(AG880,1-$Q$5,0,$Q$5,9),TRUE,TRUE),1,4),"")</f>
        <v/>
      </c>
      <c r="BF880" s="9">
        <f>IF(AND((ROW()-7)&gt;=$Q$5,(ROW()-6)&lt;=$Q$3),INDEX(LINEST(OFFSET(AF880,1-$Q$5,0,$Q$5,1),OFFSET(AG880,1-$Q$5,0,$Q$5,9),TRUE,TRUE),1,3),"")</f>
        <v/>
      </c>
      <c r="BG880" s="9">
        <f>IF(AND((ROW()-7)&gt;=$Q$5,(ROW()-6)&lt;=$Q$3),INDEX(LINEST(OFFSET(AF880,1-$Q$5,0,$Q$5,1),OFFSET(AG880,1-$Q$5,0,$Q$5,9),TRUE,TRUE),1,2),"")</f>
        <v/>
      </c>
      <c r="BH880" s="9">
        <f>IF(AND((ROW()-7)&gt;=$Q$5,(ROW()-6)&lt;=$Q$3),INDEX(LINEST(OFFSET(AF880,1-$Q$5,0,$Q$5,1),OFFSET(AG880,1-$Q$5,0,$Q$5,9),TRUE,TRUE),1,1),"")</f>
        <v/>
      </c>
      <c r="BI880" s="10">
        <f>IF(AND((ROW()-7)&gt;=$Q$5,(ROW()-6)&lt;=$Q$3),INDEX(LINEST(OFFSET(AF880,1-$Q$5,0,$Q$5,1),OFFSET(AG880,1-$Q$5,0,$Q$5,9),TRUE,TRUE),3,1),"")</f>
        <v/>
      </c>
      <c r="BL880" s="9">
        <f>IF(AND((ROW()-6)&lt;=$Q$3,ISNUMBER(AY879)),AY879/$Q$4+AZ879*AG880+BA879*AH880+BB879*AI880+BC879*AJ880+BD879*AK880+BE879*AL880+BF879*AM880+BG879*AN880+BH879*AO880,"")</f>
        <v/>
      </c>
      <c r="BM880">
        <f>IF(ISNUMBER(BL880),AVERAGE(OFFSET(AF879,1-$Q$5,0,$Q$5,1)),"")</f>
        <v/>
      </c>
      <c r="BN880">
        <f>IF(ISNUMBER(BL880),(AF880-BL880)^2,"")</f>
        <v/>
      </c>
      <c r="BO880">
        <f>IF(ISNUMBER(BL880),AF880^2,"")</f>
        <v/>
      </c>
      <c r="BP880">
        <f>IF(ISNUMBER(BL880),(AF880-BM880)^2,"")</f>
        <v/>
      </c>
    </row>
    <row r="881">
      <c r="O881">
        <f>IF($R881="","",IF($Q$1="Weekly",INT(($R881-2)/7),IF($Q$1="Quarterly",YEAR($R881)*4+ROUNDUP(MONTH($R881)/3),YEAR($R881)*12+MONTH($R881))))</f>
        <v/>
      </c>
      <c r="P881">
        <f>IF($R881="","",IF($R882="",1,IF($O881&lt;&gt;$O882,1,0)))</f>
        <v/>
      </c>
      <c r="Q881">
        <f>IF($P881=1,SUM($P$7:$P881),"")</f>
        <v/>
      </c>
      <c r="R881">
        <f>IF($A881="","",IF(ISNUMBER($A881),$A881,IFERROR(DATEVALUE($A881),NA())))</f>
        <v/>
      </c>
      <c r="S881" s="7">
        <f>IFERROR(INDEX($R$7:$R$60000,MATCH(ROW()-6,$Q$7:$Q$60000,0)),"")</f>
        <v/>
      </c>
      <c r="T881">
        <f>IFERROR(INDEX($B$7:$B$60000,MATCH(ROW()-6,$Q$7:$Q$60000,0))*1,"")</f>
        <v/>
      </c>
      <c r="U881">
        <f>IFERROR(INDEX($C$7:$C$60000,MATCH(ROW()-6,$Q$7:$Q$60000,0))*1,"")</f>
        <v/>
      </c>
      <c r="V881">
        <f>IFERROR(INDEX($D$7:$D$60000,MATCH(ROW()-6,$Q$7:$Q$60000,0))*1,"")</f>
        <v/>
      </c>
      <c r="W881">
        <f>IFERROR(INDEX($E$7:$E$60000,MATCH(ROW()-6,$Q$7:$Q$60000,0))*1,"")</f>
        <v/>
      </c>
      <c r="X881">
        <f>IFERROR(INDEX($F$7:$F$60000,MATCH(ROW()-6,$Q$7:$Q$60000,0))*1,"")</f>
        <v/>
      </c>
      <c r="Y881">
        <f>IFERROR(INDEX($G$7:$G$60000,MATCH(ROW()-6,$Q$7:$Q$60000,0))*1,"")</f>
        <v/>
      </c>
      <c r="Z881">
        <f>IFERROR(INDEX($H$7:$H$60000,MATCH(ROW()-6,$Q$7:$Q$60000,0))*1,"")</f>
        <v/>
      </c>
      <c r="AA881">
        <f>IFERROR(INDEX($I$7:$I$60000,MATCH(ROW()-6,$Q$7:$Q$60000,0))*1,"")</f>
        <v/>
      </c>
      <c r="AB881">
        <f>IFERROR(INDEX($J$7:$J$60000,MATCH(ROW()-6,$Q$7:$Q$60000,0))*1,"")</f>
        <v/>
      </c>
      <c r="AC881">
        <f>IFERROR(INDEX($K$7:$K$60000,MATCH(ROW()-6,$Q$7:$Q$60000,0))*1,"")</f>
        <v/>
      </c>
      <c r="AF881" s="9">
        <f>IF(OR($S881="",$S880=""),"",IF($B$5="diff",($T881-$T880),LN($T881/$T880)))</f>
        <v/>
      </c>
      <c r="AG881" s="9">
        <f>IF(OR($S881="",$S880=""),"",IF($C$5="diff",(U881-U880),LN(U881/U880)))</f>
        <v/>
      </c>
      <c r="AH881" s="9">
        <f>IF(OR($S881="",$S880=""),"",IF($D$5="diff",(V881-V880),LN(V881/V880)))</f>
        <v/>
      </c>
      <c r="AI881" s="9">
        <f>IF(OR($S881="",$S880=""),"",IF($E$5="diff",(W881-W880),LN(W881/W880)))</f>
        <v/>
      </c>
      <c r="AJ881" s="9">
        <f>IF(OR($S881="",$S880=""),"",IF($F$5="diff",(X881-X880),LN(X881/X880)))</f>
        <v/>
      </c>
      <c r="AK881" s="9">
        <f>IF(OR($S881="",$S880=""),"",IF($G$5="diff",(Y881-Y880),LN(Y881/Y880)))</f>
        <v/>
      </c>
      <c r="AL881" s="9">
        <f>IF(OR($S881="",$S880=""),"",IF($H$5="diff",(Z881-Z880),LN(Z881/Z880)))</f>
        <v/>
      </c>
      <c r="AM881" s="9">
        <f>IF(OR($S881="",$S880=""),"",IF($I$5="diff",(AA881-AA880),LN(AA881/AA880)))</f>
        <v/>
      </c>
      <c r="AN881" s="9">
        <f>IF(OR($S881="",$S880=""),"",IF($J$5="diff",(AB881-AB880),LN(AB881/AB880)))</f>
        <v/>
      </c>
      <c r="AO881" s="9">
        <f>IF(OR($S881="",$S880=""),"",IF($K$5="diff",(AC881-AC880),LN(AC881/AC880)))</f>
        <v/>
      </c>
      <c r="AR881" s="9">
        <f>IF($AF881="","",$AU$13+$AU$4*AG881+$AU$5*AH881+$AU$6*AI881+$AU$7*AJ881+$AU$8*AK881+$AU$9*AL881+$AU$10*AM881+$AU$11*AN881+$AU$12*AO881)</f>
        <v/>
      </c>
      <c r="AY881" s="10">
        <f>IF(AND((ROW()-7)&gt;=$Q$5,(ROW()-6)&lt;=$Q$3),INDEX(LINEST(OFFSET(AF881,1-$Q$5,0,$Q$5,1),OFFSET(AG881,1-$Q$5,0,$Q$5,9),TRUE,TRUE),1,10)*$Q$4,"")</f>
        <v/>
      </c>
      <c r="AZ881" s="9">
        <f>IF(AND((ROW()-7)&gt;=$Q$5,(ROW()-6)&lt;=$Q$3),INDEX(LINEST(OFFSET(AF881,1-$Q$5,0,$Q$5,1),OFFSET(AG881,1-$Q$5,0,$Q$5,9),TRUE,TRUE),1,9),"")</f>
        <v/>
      </c>
      <c r="BA881" s="9">
        <f>IF(AND((ROW()-7)&gt;=$Q$5,(ROW()-6)&lt;=$Q$3),INDEX(LINEST(OFFSET(AF881,1-$Q$5,0,$Q$5,1),OFFSET(AG881,1-$Q$5,0,$Q$5,9),TRUE,TRUE),1,8),"")</f>
        <v/>
      </c>
      <c r="BB881" s="9">
        <f>IF(AND((ROW()-7)&gt;=$Q$5,(ROW()-6)&lt;=$Q$3),INDEX(LINEST(OFFSET(AF881,1-$Q$5,0,$Q$5,1),OFFSET(AG881,1-$Q$5,0,$Q$5,9),TRUE,TRUE),1,7),"")</f>
        <v/>
      </c>
      <c r="BC881" s="9">
        <f>IF(AND((ROW()-7)&gt;=$Q$5,(ROW()-6)&lt;=$Q$3),INDEX(LINEST(OFFSET(AF881,1-$Q$5,0,$Q$5,1),OFFSET(AG881,1-$Q$5,0,$Q$5,9),TRUE,TRUE),1,6),"")</f>
        <v/>
      </c>
      <c r="BD881" s="9">
        <f>IF(AND((ROW()-7)&gt;=$Q$5,(ROW()-6)&lt;=$Q$3),INDEX(LINEST(OFFSET(AF881,1-$Q$5,0,$Q$5,1),OFFSET(AG881,1-$Q$5,0,$Q$5,9),TRUE,TRUE),1,5),"")</f>
        <v/>
      </c>
      <c r="BE881" s="9">
        <f>IF(AND((ROW()-7)&gt;=$Q$5,(ROW()-6)&lt;=$Q$3),INDEX(LINEST(OFFSET(AF881,1-$Q$5,0,$Q$5,1),OFFSET(AG881,1-$Q$5,0,$Q$5,9),TRUE,TRUE),1,4),"")</f>
        <v/>
      </c>
      <c r="BF881" s="9">
        <f>IF(AND((ROW()-7)&gt;=$Q$5,(ROW()-6)&lt;=$Q$3),INDEX(LINEST(OFFSET(AF881,1-$Q$5,0,$Q$5,1),OFFSET(AG881,1-$Q$5,0,$Q$5,9),TRUE,TRUE),1,3),"")</f>
        <v/>
      </c>
      <c r="BG881" s="9">
        <f>IF(AND((ROW()-7)&gt;=$Q$5,(ROW()-6)&lt;=$Q$3),INDEX(LINEST(OFFSET(AF881,1-$Q$5,0,$Q$5,1),OFFSET(AG881,1-$Q$5,0,$Q$5,9),TRUE,TRUE),1,2),"")</f>
        <v/>
      </c>
      <c r="BH881" s="9">
        <f>IF(AND((ROW()-7)&gt;=$Q$5,(ROW()-6)&lt;=$Q$3),INDEX(LINEST(OFFSET(AF881,1-$Q$5,0,$Q$5,1),OFFSET(AG881,1-$Q$5,0,$Q$5,9),TRUE,TRUE),1,1),"")</f>
        <v/>
      </c>
      <c r="BI881" s="10">
        <f>IF(AND((ROW()-7)&gt;=$Q$5,(ROW()-6)&lt;=$Q$3),INDEX(LINEST(OFFSET(AF881,1-$Q$5,0,$Q$5,1),OFFSET(AG881,1-$Q$5,0,$Q$5,9),TRUE,TRUE),3,1),"")</f>
        <v/>
      </c>
      <c r="BL881" s="9">
        <f>IF(AND((ROW()-6)&lt;=$Q$3,ISNUMBER(AY880)),AY880/$Q$4+AZ880*AG881+BA880*AH881+BB880*AI881+BC880*AJ881+BD880*AK881+BE880*AL881+BF880*AM881+BG880*AN881+BH880*AO881,"")</f>
        <v/>
      </c>
      <c r="BM881">
        <f>IF(ISNUMBER(BL881),AVERAGE(OFFSET(AF880,1-$Q$5,0,$Q$5,1)),"")</f>
        <v/>
      </c>
      <c r="BN881">
        <f>IF(ISNUMBER(BL881),(AF881-BL881)^2,"")</f>
        <v/>
      </c>
      <c r="BO881">
        <f>IF(ISNUMBER(BL881),AF881^2,"")</f>
        <v/>
      </c>
      <c r="BP881">
        <f>IF(ISNUMBER(BL881),(AF881-BM881)^2,"")</f>
        <v/>
      </c>
    </row>
    <row r="882">
      <c r="O882">
        <f>IF($R882="","",IF($Q$1="Weekly",INT(($R882-2)/7),IF($Q$1="Quarterly",YEAR($R882)*4+ROUNDUP(MONTH($R882)/3),YEAR($R882)*12+MONTH($R882))))</f>
        <v/>
      </c>
      <c r="P882">
        <f>IF($R882="","",IF($R883="",1,IF($O882&lt;&gt;$O883,1,0)))</f>
        <v/>
      </c>
      <c r="Q882">
        <f>IF($P882=1,SUM($P$7:$P882),"")</f>
        <v/>
      </c>
      <c r="R882">
        <f>IF($A882="","",IF(ISNUMBER($A882),$A882,IFERROR(DATEVALUE($A882),NA())))</f>
        <v/>
      </c>
      <c r="S882" s="7">
        <f>IFERROR(INDEX($R$7:$R$60000,MATCH(ROW()-6,$Q$7:$Q$60000,0)),"")</f>
        <v/>
      </c>
      <c r="T882">
        <f>IFERROR(INDEX($B$7:$B$60000,MATCH(ROW()-6,$Q$7:$Q$60000,0))*1,"")</f>
        <v/>
      </c>
      <c r="U882">
        <f>IFERROR(INDEX($C$7:$C$60000,MATCH(ROW()-6,$Q$7:$Q$60000,0))*1,"")</f>
        <v/>
      </c>
      <c r="V882">
        <f>IFERROR(INDEX($D$7:$D$60000,MATCH(ROW()-6,$Q$7:$Q$60000,0))*1,"")</f>
        <v/>
      </c>
      <c r="W882">
        <f>IFERROR(INDEX($E$7:$E$60000,MATCH(ROW()-6,$Q$7:$Q$60000,0))*1,"")</f>
        <v/>
      </c>
      <c r="X882">
        <f>IFERROR(INDEX($F$7:$F$60000,MATCH(ROW()-6,$Q$7:$Q$60000,0))*1,"")</f>
        <v/>
      </c>
      <c r="Y882">
        <f>IFERROR(INDEX($G$7:$G$60000,MATCH(ROW()-6,$Q$7:$Q$60000,0))*1,"")</f>
        <v/>
      </c>
      <c r="Z882">
        <f>IFERROR(INDEX($H$7:$H$60000,MATCH(ROW()-6,$Q$7:$Q$60000,0))*1,"")</f>
        <v/>
      </c>
      <c r="AA882">
        <f>IFERROR(INDEX($I$7:$I$60000,MATCH(ROW()-6,$Q$7:$Q$60000,0))*1,"")</f>
        <v/>
      </c>
      <c r="AB882">
        <f>IFERROR(INDEX($J$7:$J$60000,MATCH(ROW()-6,$Q$7:$Q$60000,0))*1,"")</f>
        <v/>
      </c>
      <c r="AC882">
        <f>IFERROR(INDEX($K$7:$K$60000,MATCH(ROW()-6,$Q$7:$Q$60000,0))*1,"")</f>
        <v/>
      </c>
      <c r="AF882" s="9">
        <f>IF(OR($S882="",$S881=""),"",IF($B$5="diff",($T882-$T881),LN($T882/$T881)))</f>
        <v/>
      </c>
      <c r="AG882" s="9">
        <f>IF(OR($S882="",$S881=""),"",IF($C$5="diff",(U882-U881),LN(U882/U881)))</f>
        <v/>
      </c>
      <c r="AH882" s="9">
        <f>IF(OR($S882="",$S881=""),"",IF($D$5="diff",(V882-V881),LN(V882/V881)))</f>
        <v/>
      </c>
      <c r="AI882" s="9">
        <f>IF(OR($S882="",$S881=""),"",IF($E$5="diff",(W882-W881),LN(W882/W881)))</f>
        <v/>
      </c>
      <c r="AJ882" s="9">
        <f>IF(OR($S882="",$S881=""),"",IF($F$5="diff",(X882-X881),LN(X882/X881)))</f>
        <v/>
      </c>
      <c r="AK882" s="9">
        <f>IF(OR($S882="",$S881=""),"",IF($G$5="diff",(Y882-Y881),LN(Y882/Y881)))</f>
        <v/>
      </c>
      <c r="AL882" s="9">
        <f>IF(OR($S882="",$S881=""),"",IF($H$5="diff",(Z882-Z881),LN(Z882/Z881)))</f>
        <v/>
      </c>
      <c r="AM882" s="9">
        <f>IF(OR($S882="",$S881=""),"",IF($I$5="diff",(AA882-AA881),LN(AA882/AA881)))</f>
        <v/>
      </c>
      <c r="AN882" s="9">
        <f>IF(OR($S882="",$S881=""),"",IF($J$5="diff",(AB882-AB881),LN(AB882/AB881)))</f>
        <v/>
      </c>
      <c r="AO882" s="9">
        <f>IF(OR($S882="",$S881=""),"",IF($K$5="diff",(AC882-AC881),LN(AC882/AC881)))</f>
        <v/>
      </c>
      <c r="AR882" s="9">
        <f>IF($AF882="","",$AU$13+$AU$4*AG882+$AU$5*AH882+$AU$6*AI882+$AU$7*AJ882+$AU$8*AK882+$AU$9*AL882+$AU$10*AM882+$AU$11*AN882+$AU$12*AO882)</f>
        <v/>
      </c>
      <c r="AY882" s="10">
        <f>IF(AND((ROW()-7)&gt;=$Q$5,(ROW()-6)&lt;=$Q$3),INDEX(LINEST(OFFSET(AF882,1-$Q$5,0,$Q$5,1),OFFSET(AG882,1-$Q$5,0,$Q$5,9),TRUE,TRUE),1,10)*$Q$4,"")</f>
        <v/>
      </c>
      <c r="AZ882" s="9">
        <f>IF(AND((ROW()-7)&gt;=$Q$5,(ROW()-6)&lt;=$Q$3),INDEX(LINEST(OFFSET(AF882,1-$Q$5,0,$Q$5,1),OFFSET(AG882,1-$Q$5,0,$Q$5,9),TRUE,TRUE),1,9),"")</f>
        <v/>
      </c>
      <c r="BA882" s="9">
        <f>IF(AND((ROW()-7)&gt;=$Q$5,(ROW()-6)&lt;=$Q$3),INDEX(LINEST(OFFSET(AF882,1-$Q$5,0,$Q$5,1),OFFSET(AG882,1-$Q$5,0,$Q$5,9),TRUE,TRUE),1,8),"")</f>
        <v/>
      </c>
      <c r="BB882" s="9">
        <f>IF(AND((ROW()-7)&gt;=$Q$5,(ROW()-6)&lt;=$Q$3),INDEX(LINEST(OFFSET(AF882,1-$Q$5,0,$Q$5,1),OFFSET(AG882,1-$Q$5,0,$Q$5,9),TRUE,TRUE),1,7),"")</f>
        <v/>
      </c>
      <c r="BC882" s="9">
        <f>IF(AND((ROW()-7)&gt;=$Q$5,(ROW()-6)&lt;=$Q$3),INDEX(LINEST(OFFSET(AF882,1-$Q$5,0,$Q$5,1),OFFSET(AG882,1-$Q$5,0,$Q$5,9),TRUE,TRUE),1,6),"")</f>
        <v/>
      </c>
      <c r="BD882" s="9">
        <f>IF(AND((ROW()-7)&gt;=$Q$5,(ROW()-6)&lt;=$Q$3),INDEX(LINEST(OFFSET(AF882,1-$Q$5,0,$Q$5,1),OFFSET(AG882,1-$Q$5,0,$Q$5,9),TRUE,TRUE),1,5),"")</f>
        <v/>
      </c>
      <c r="BE882" s="9">
        <f>IF(AND((ROW()-7)&gt;=$Q$5,(ROW()-6)&lt;=$Q$3),INDEX(LINEST(OFFSET(AF882,1-$Q$5,0,$Q$5,1),OFFSET(AG882,1-$Q$5,0,$Q$5,9),TRUE,TRUE),1,4),"")</f>
        <v/>
      </c>
      <c r="BF882" s="9">
        <f>IF(AND((ROW()-7)&gt;=$Q$5,(ROW()-6)&lt;=$Q$3),INDEX(LINEST(OFFSET(AF882,1-$Q$5,0,$Q$5,1),OFFSET(AG882,1-$Q$5,0,$Q$5,9),TRUE,TRUE),1,3),"")</f>
        <v/>
      </c>
      <c r="BG882" s="9">
        <f>IF(AND((ROW()-7)&gt;=$Q$5,(ROW()-6)&lt;=$Q$3),INDEX(LINEST(OFFSET(AF882,1-$Q$5,0,$Q$5,1),OFFSET(AG882,1-$Q$5,0,$Q$5,9),TRUE,TRUE),1,2),"")</f>
        <v/>
      </c>
      <c r="BH882" s="9">
        <f>IF(AND((ROW()-7)&gt;=$Q$5,(ROW()-6)&lt;=$Q$3),INDEX(LINEST(OFFSET(AF882,1-$Q$5,0,$Q$5,1),OFFSET(AG882,1-$Q$5,0,$Q$5,9),TRUE,TRUE),1,1),"")</f>
        <v/>
      </c>
      <c r="BI882" s="10">
        <f>IF(AND((ROW()-7)&gt;=$Q$5,(ROW()-6)&lt;=$Q$3),INDEX(LINEST(OFFSET(AF882,1-$Q$5,0,$Q$5,1),OFFSET(AG882,1-$Q$5,0,$Q$5,9),TRUE,TRUE),3,1),"")</f>
        <v/>
      </c>
      <c r="BL882" s="9">
        <f>IF(AND((ROW()-6)&lt;=$Q$3,ISNUMBER(AY881)),AY881/$Q$4+AZ881*AG882+BA881*AH882+BB881*AI882+BC881*AJ882+BD881*AK882+BE881*AL882+BF881*AM882+BG881*AN882+BH881*AO882,"")</f>
        <v/>
      </c>
      <c r="BM882">
        <f>IF(ISNUMBER(BL882),AVERAGE(OFFSET(AF881,1-$Q$5,0,$Q$5,1)),"")</f>
        <v/>
      </c>
      <c r="BN882">
        <f>IF(ISNUMBER(BL882),(AF882-BL882)^2,"")</f>
        <v/>
      </c>
      <c r="BO882">
        <f>IF(ISNUMBER(BL882),AF882^2,"")</f>
        <v/>
      </c>
      <c r="BP882">
        <f>IF(ISNUMBER(BL882),(AF882-BM882)^2,"")</f>
        <v/>
      </c>
    </row>
    <row r="883">
      <c r="O883">
        <f>IF($R883="","",IF($Q$1="Weekly",INT(($R883-2)/7),IF($Q$1="Quarterly",YEAR($R883)*4+ROUNDUP(MONTH($R883)/3),YEAR($R883)*12+MONTH($R883))))</f>
        <v/>
      </c>
      <c r="P883">
        <f>IF($R883="","",IF($R884="",1,IF($O883&lt;&gt;$O884,1,0)))</f>
        <v/>
      </c>
      <c r="Q883">
        <f>IF($P883=1,SUM($P$7:$P883),"")</f>
        <v/>
      </c>
      <c r="R883">
        <f>IF($A883="","",IF(ISNUMBER($A883),$A883,IFERROR(DATEVALUE($A883),NA())))</f>
        <v/>
      </c>
      <c r="S883" s="7">
        <f>IFERROR(INDEX($R$7:$R$60000,MATCH(ROW()-6,$Q$7:$Q$60000,0)),"")</f>
        <v/>
      </c>
      <c r="T883">
        <f>IFERROR(INDEX($B$7:$B$60000,MATCH(ROW()-6,$Q$7:$Q$60000,0))*1,"")</f>
        <v/>
      </c>
      <c r="U883">
        <f>IFERROR(INDEX($C$7:$C$60000,MATCH(ROW()-6,$Q$7:$Q$60000,0))*1,"")</f>
        <v/>
      </c>
      <c r="V883">
        <f>IFERROR(INDEX($D$7:$D$60000,MATCH(ROW()-6,$Q$7:$Q$60000,0))*1,"")</f>
        <v/>
      </c>
      <c r="W883">
        <f>IFERROR(INDEX($E$7:$E$60000,MATCH(ROW()-6,$Q$7:$Q$60000,0))*1,"")</f>
        <v/>
      </c>
      <c r="X883">
        <f>IFERROR(INDEX($F$7:$F$60000,MATCH(ROW()-6,$Q$7:$Q$60000,0))*1,"")</f>
        <v/>
      </c>
      <c r="Y883">
        <f>IFERROR(INDEX($G$7:$G$60000,MATCH(ROW()-6,$Q$7:$Q$60000,0))*1,"")</f>
        <v/>
      </c>
      <c r="Z883">
        <f>IFERROR(INDEX($H$7:$H$60000,MATCH(ROW()-6,$Q$7:$Q$60000,0))*1,"")</f>
        <v/>
      </c>
      <c r="AA883">
        <f>IFERROR(INDEX($I$7:$I$60000,MATCH(ROW()-6,$Q$7:$Q$60000,0))*1,"")</f>
        <v/>
      </c>
      <c r="AB883">
        <f>IFERROR(INDEX($J$7:$J$60000,MATCH(ROW()-6,$Q$7:$Q$60000,0))*1,"")</f>
        <v/>
      </c>
      <c r="AC883">
        <f>IFERROR(INDEX($K$7:$K$60000,MATCH(ROW()-6,$Q$7:$Q$60000,0))*1,"")</f>
        <v/>
      </c>
      <c r="AF883" s="9">
        <f>IF(OR($S883="",$S882=""),"",IF($B$5="diff",($T883-$T882),LN($T883/$T882)))</f>
        <v/>
      </c>
      <c r="AG883" s="9">
        <f>IF(OR($S883="",$S882=""),"",IF($C$5="diff",(U883-U882),LN(U883/U882)))</f>
        <v/>
      </c>
      <c r="AH883" s="9">
        <f>IF(OR($S883="",$S882=""),"",IF($D$5="diff",(V883-V882),LN(V883/V882)))</f>
        <v/>
      </c>
      <c r="AI883" s="9">
        <f>IF(OR($S883="",$S882=""),"",IF($E$5="diff",(W883-W882),LN(W883/W882)))</f>
        <v/>
      </c>
      <c r="AJ883" s="9">
        <f>IF(OR($S883="",$S882=""),"",IF($F$5="diff",(X883-X882),LN(X883/X882)))</f>
        <v/>
      </c>
      <c r="AK883" s="9">
        <f>IF(OR($S883="",$S882=""),"",IF($G$5="diff",(Y883-Y882),LN(Y883/Y882)))</f>
        <v/>
      </c>
      <c r="AL883" s="9">
        <f>IF(OR($S883="",$S882=""),"",IF($H$5="diff",(Z883-Z882),LN(Z883/Z882)))</f>
        <v/>
      </c>
      <c r="AM883" s="9">
        <f>IF(OR($S883="",$S882=""),"",IF($I$5="diff",(AA883-AA882),LN(AA883/AA882)))</f>
        <v/>
      </c>
      <c r="AN883" s="9">
        <f>IF(OR($S883="",$S882=""),"",IF($J$5="diff",(AB883-AB882),LN(AB883/AB882)))</f>
        <v/>
      </c>
      <c r="AO883" s="9">
        <f>IF(OR($S883="",$S882=""),"",IF($K$5="diff",(AC883-AC882),LN(AC883/AC882)))</f>
        <v/>
      </c>
      <c r="AR883" s="9">
        <f>IF($AF883="","",$AU$13+$AU$4*AG883+$AU$5*AH883+$AU$6*AI883+$AU$7*AJ883+$AU$8*AK883+$AU$9*AL883+$AU$10*AM883+$AU$11*AN883+$AU$12*AO883)</f>
        <v/>
      </c>
      <c r="AY883" s="10">
        <f>IF(AND((ROW()-7)&gt;=$Q$5,(ROW()-6)&lt;=$Q$3),INDEX(LINEST(OFFSET(AF883,1-$Q$5,0,$Q$5,1),OFFSET(AG883,1-$Q$5,0,$Q$5,9),TRUE,TRUE),1,10)*$Q$4,"")</f>
        <v/>
      </c>
      <c r="AZ883" s="9">
        <f>IF(AND((ROW()-7)&gt;=$Q$5,(ROW()-6)&lt;=$Q$3),INDEX(LINEST(OFFSET(AF883,1-$Q$5,0,$Q$5,1),OFFSET(AG883,1-$Q$5,0,$Q$5,9),TRUE,TRUE),1,9),"")</f>
        <v/>
      </c>
      <c r="BA883" s="9">
        <f>IF(AND((ROW()-7)&gt;=$Q$5,(ROW()-6)&lt;=$Q$3),INDEX(LINEST(OFFSET(AF883,1-$Q$5,0,$Q$5,1),OFFSET(AG883,1-$Q$5,0,$Q$5,9),TRUE,TRUE),1,8),"")</f>
        <v/>
      </c>
      <c r="BB883" s="9">
        <f>IF(AND((ROW()-7)&gt;=$Q$5,(ROW()-6)&lt;=$Q$3),INDEX(LINEST(OFFSET(AF883,1-$Q$5,0,$Q$5,1),OFFSET(AG883,1-$Q$5,0,$Q$5,9),TRUE,TRUE),1,7),"")</f>
        <v/>
      </c>
      <c r="BC883" s="9">
        <f>IF(AND((ROW()-7)&gt;=$Q$5,(ROW()-6)&lt;=$Q$3),INDEX(LINEST(OFFSET(AF883,1-$Q$5,0,$Q$5,1),OFFSET(AG883,1-$Q$5,0,$Q$5,9),TRUE,TRUE),1,6),"")</f>
        <v/>
      </c>
      <c r="BD883" s="9">
        <f>IF(AND((ROW()-7)&gt;=$Q$5,(ROW()-6)&lt;=$Q$3),INDEX(LINEST(OFFSET(AF883,1-$Q$5,0,$Q$5,1),OFFSET(AG883,1-$Q$5,0,$Q$5,9),TRUE,TRUE),1,5),"")</f>
        <v/>
      </c>
      <c r="BE883" s="9">
        <f>IF(AND((ROW()-7)&gt;=$Q$5,(ROW()-6)&lt;=$Q$3),INDEX(LINEST(OFFSET(AF883,1-$Q$5,0,$Q$5,1),OFFSET(AG883,1-$Q$5,0,$Q$5,9),TRUE,TRUE),1,4),"")</f>
        <v/>
      </c>
      <c r="BF883" s="9">
        <f>IF(AND((ROW()-7)&gt;=$Q$5,(ROW()-6)&lt;=$Q$3),INDEX(LINEST(OFFSET(AF883,1-$Q$5,0,$Q$5,1),OFFSET(AG883,1-$Q$5,0,$Q$5,9),TRUE,TRUE),1,3),"")</f>
        <v/>
      </c>
      <c r="BG883" s="9">
        <f>IF(AND((ROW()-7)&gt;=$Q$5,(ROW()-6)&lt;=$Q$3),INDEX(LINEST(OFFSET(AF883,1-$Q$5,0,$Q$5,1),OFFSET(AG883,1-$Q$5,0,$Q$5,9),TRUE,TRUE),1,2),"")</f>
        <v/>
      </c>
      <c r="BH883" s="9">
        <f>IF(AND((ROW()-7)&gt;=$Q$5,(ROW()-6)&lt;=$Q$3),INDEX(LINEST(OFFSET(AF883,1-$Q$5,0,$Q$5,1),OFFSET(AG883,1-$Q$5,0,$Q$5,9),TRUE,TRUE),1,1),"")</f>
        <v/>
      </c>
      <c r="BI883" s="10">
        <f>IF(AND((ROW()-7)&gt;=$Q$5,(ROW()-6)&lt;=$Q$3),INDEX(LINEST(OFFSET(AF883,1-$Q$5,0,$Q$5,1),OFFSET(AG883,1-$Q$5,0,$Q$5,9),TRUE,TRUE),3,1),"")</f>
        <v/>
      </c>
      <c r="BL883" s="9">
        <f>IF(AND((ROW()-6)&lt;=$Q$3,ISNUMBER(AY882)),AY882/$Q$4+AZ882*AG883+BA882*AH883+BB882*AI883+BC882*AJ883+BD882*AK883+BE882*AL883+BF882*AM883+BG882*AN883+BH882*AO883,"")</f>
        <v/>
      </c>
      <c r="BM883">
        <f>IF(ISNUMBER(BL883),AVERAGE(OFFSET(AF882,1-$Q$5,0,$Q$5,1)),"")</f>
        <v/>
      </c>
      <c r="BN883">
        <f>IF(ISNUMBER(BL883),(AF883-BL883)^2,"")</f>
        <v/>
      </c>
      <c r="BO883">
        <f>IF(ISNUMBER(BL883),AF883^2,"")</f>
        <v/>
      </c>
      <c r="BP883">
        <f>IF(ISNUMBER(BL883),(AF883-BM883)^2,"")</f>
        <v/>
      </c>
    </row>
    <row r="884">
      <c r="O884">
        <f>IF($R884="","",IF($Q$1="Weekly",INT(($R884-2)/7),IF($Q$1="Quarterly",YEAR($R884)*4+ROUNDUP(MONTH($R884)/3),YEAR($R884)*12+MONTH($R884))))</f>
        <v/>
      </c>
      <c r="P884">
        <f>IF($R884="","",IF($R885="",1,IF($O884&lt;&gt;$O885,1,0)))</f>
        <v/>
      </c>
      <c r="Q884">
        <f>IF($P884=1,SUM($P$7:$P884),"")</f>
        <v/>
      </c>
      <c r="R884">
        <f>IF($A884="","",IF(ISNUMBER($A884),$A884,IFERROR(DATEVALUE($A884),NA())))</f>
        <v/>
      </c>
      <c r="S884" s="7">
        <f>IFERROR(INDEX($R$7:$R$60000,MATCH(ROW()-6,$Q$7:$Q$60000,0)),"")</f>
        <v/>
      </c>
      <c r="T884">
        <f>IFERROR(INDEX($B$7:$B$60000,MATCH(ROW()-6,$Q$7:$Q$60000,0))*1,"")</f>
        <v/>
      </c>
      <c r="U884">
        <f>IFERROR(INDEX($C$7:$C$60000,MATCH(ROW()-6,$Q$7:$Q$60000,0))*1,"")</f>
        <v/>
      </c>
      <c r="V884">
        <f>IFERROR(INDEX($D$7:$D$60000,MATCH(ROW()-6,$Q$7:$Q$60000,0))*1,"")</f>
        <v/>
      </c>
      <c r="W884">
        <f>IFERROR(INDEX($E$7:$E$60000,MATCH(ROW()-6,$Q$7:$Q$60000,0))*1,"")</f>
        <v/>
      </c>
      <c r="X884">
        <f>IFERROR(INDEX($F$7:$F$60000,MATCH(ROW()-6,$Q$7:$Q$60000,0))*1,"")</f>
        <v/>
      </c>
      <c r="Y884">
        <f>IFERROR(INDEX($G$7:$G$60000,MATCH(ROW()-6,$Q$7:$Q$60000,0))*1,"")</f>
        <v/>
      </c>
      <c r="Z884">
        <f>IFERROR(INDEX($H$7:$H$60000,MATCH(ROW()-6,$Q$7:$Q$60000,0))*1,"")</f>
        <v/>
      </c>
      <c r="AA884">
        <f>IFERROR(INDEX($I$7:$I$60000,MATCH(ROW()-6,$Q$7:$Q$60000,0))*1,"")</f>
        <v/>
      </c>
      <c r="AB884">
        <f>IFERROR(INDEX($J$7:$J$60000,MATCH(ROW()-6,$Q$7:$Q$60000,0))*1,"")</f>
        <v/>
      </c>
      <c r="AC884">
        <f>IFERROR(INDEX($K$7:$K$60000,MATCH(ROW()-6,$Q$7:$Q$60000,0))*1,"")</f>
        <v/>
      </c>
      <c r="AF884" s="9">
        <f>IF(OR($S884="",$S883=""),"",IF($B$5="diff",($T884-$T883),LN($T884/$T883)))</f>
        <v/>
      </c>
      <c r="AG884" s="9">
        <f>IF(OR($S884="",$S883=""),"",IF($C$5="diff",(U884-U883),LN(U884/U883)))</f>
        <v/>
      </c>
      <c r="AH884" s="9">
        <f>IF(OR($S884="",$S883=""),"",IF($D$5="diff",(V884-V883),LN(V884/V883)))</f>
        <v/>
      </c>
      <c r="AI884" s="9">
        <f>IF(OR($S884="",$S883=""),"",IF($E$5="diff",(W884-W883),LN(W884/W883)))</f>
        <v/>
      </c>
      <c r="AJ884" s="9">
        <f>IF(OR($S884="",$S883=""),"",IF($F$5="diff",(X884-X883),LN(X884/X883)))</f>
        <v/>
      </c>
      <c r="AK884" s="9">
        <f>IF(OR($S884="",$S883=""),"",IF($G$5="diff",(Y884-Y883),LN(Y884/Y883)))</f>
        <v/>
      </c>
      <c r="AL884" s="9">
        <f>IF(OR($S884="",$S883=""),"",IF($H$5="diff",(Z884-Z883),LN(Z884/Z883)))</f>
        <v/>
      </c>
      <c r="AM884" s="9">
        <f>IF(OR($S884="",$S883=""),"",IF($I$5="diff",(AA884-AA883),LN(AA884/AA883)))</f>
        <v/>
      </c>
      <c r="AN884" s="9">
        <f>IF(OR($S884="",$S883=""),"",IF($J$5="diff",(AB884-AB883),LN(AB884/AB883)))</f>
        <v/>
      </c>
      <c r="AO884" s="9">
        <f>IF(OR($S884="",$S883=""),"",IF($K$5="diff",(AC884-AC883),LN(AC884/AC883)))</f>
        <v/>
      </c>
      <c r="AR884" s="9">
        <f>IF($AF884="","",$AU$13+$AU$4*AG884+$AU$5*AH884+$AU$6*AI884+$AU$7*AJ884+$AU$8*AK884+$AU$9*AL884+$AU$10*AM884+$AU$11*AN884+$AU$12*AO884)</f>
        <v/>
      </c>
      <c r="AY884" s="10">
        <f>IF(AND((ROW()-7)&gt;=$Q$5,(ROW()-6)&lt;=$Q$3),INDEX(LINEST(OFFSET(AF884,1-$Q$5,0,$Q$5,1),OFFSET(AG884,1-$Q$5,0,$Q$5,9),TRUE,TRUE),1,10)*$Q$4,"")</f>
        <v/>
      </c>
      <c r="AZ884" s="9">
        <f>IF(AND((ROW()-7)&gt;=$Q$5,(ROW()-6)&lt;=$Q$3),INDEX(LINEST(OFFSET(AF884,1-$Q$5,0,$Q$5,1),OFFSET(AG884,1-$Q$5,0,$Q$5,9),TRUE,TRUE),1,9),"")</f>
        <v/>
      </c>
      <c r="BA884" s="9">
        <f>IF(AND((ROW()-7)&gt;=$Q$5,(ROW()-6)&lt;=$Q$3),INDEX(LINEST(OFFSET(AF884,1-$Q$5,0,$Q$5,1),OFFSET(AG884,1-$Q$5,0,$Q$5,9),TRUE,TRUE),1,8),"")</f>
        <v/>
      </c>
      <c r="BB884" s="9">
        <f>IF(AND((ROW()-7)&gt;=$Q$5,(ROW()-6)&lt;=$Q$3),INDEX(LINEST(OFFSET(AF884,1-$Q$5,0,$Q$5,1),OFFSET(AG884,1-$Q$5,0,$Q$5,9),TRUE,TRUE),1,7),"")</f>
        <v/>
      </c>
      <c r="BC884" s="9">
        <f>IF(AND((ROW()-7)&gt;=$Q$5,(ROW()-6)&lt;=$Q$3),INDEX(LINEST(OFFSET(AF884,1-$Q$5,0,$Q$5,1),OFFSET(AG884,1-$Q$5,0,$Q$5,9),TRUE,TRUE),1,6),"")</f>
        <v/>
      </c>
      <c r="BD884" s="9">
        <f>IF(AND((ROW()-7)&gt;=$Q$5,(ROW()-6)&lt;=$Q$3),INDEX(LINEST(OFFSET(AF884,1-$Q$5,0,$Q$5,1),OFFSET(AG884,1-$Q$5,0,$Q$5,9),TRUE,TRUE),1,5),"")</f>
        <v/>
      </c>
      <c r="BE884" s="9">
        <f>IF(AND((ROW()-7)&gt;=$Q$5,(ROW()-6)&lt;=$Q$3),INDEX(LINEST(OFFSET(AF884,1-$Q$5,0,$Q$5,1),OFFSET(AG884,1-$Q$5,0,$Q$5,9),TRUE,TRUE),1,4),"")</f>
        <v/>
      </c>
      <c r="BF884" s="9">
        <f>IF(AND((ROW()-7)&gt;=$Q$5,(ROW()-6)&lt;=$Q$3),INDEX(LINEST(OFFSET(AF884,1-$Q$5,0,$Q$5,1),OFFSET(AG884,1-$Q$5,0,$Q$5,9),TRUE,TRUE),1,3),"")</f>
        <v/>
      </c>
      <c r="BG884" s="9">
        <f>IF(AND((ROW()-7)&gt;=$Q$5,(ROW()-6)&lt;=$Q$3),INDEX(LINEST(OFFSET(AF884,1-$Q$5,0,$Q$5,1),OFFSET(AG884,1-$Q$5,0,$Q$5,9),TRUE,TRUE),1,2),"")</f>
        <v/>
      </c>
      <c r="BH884" s="9">
        <f>IF(AND((ROW()-7)&gt;=$Q$5,(ROW()-6)&lt;=$Q$3),INDEX(LINEST(OFFSET(AF884,1-$Q$5,0,$Q$5,1),OFFSET(AG884,1-$Q$5,0,$Q$5,9),TRUE,TRUE),1,1),"")</f>
        <v/>
      </c>
      <c r="BI884" s="10">
        <f>IF(AND((ROW()-7)&gt;=$Q$5,(ROW()-6)&lt;=$Q$3),INDEX(LINEST(OFFSET(AF884,1-$Q$5,0,$Q$5,1),OFFSET(AG884,1-$Q$5,0,$Q$5,9),TRUE,TRUE),3,1),"")</f>
        <v/>
      </c>
      <c r="BL884" s="9">
        <f>IF(AND((ROW()-6)&lt;=$Q$3,ISNUMBER(AY883)),AY883/$Q$4+AZ883*AG884+BA883*AH884+BB883*AI884+BC883*AJ884+BD883*AK884+BE883*AL884+BF883*AM884+BG883*AN884+BH883*AO884,"")</f>
        <v/>
      </c>
      <c r="BM884">
        <f>IF(ISNUMBER(BL884),AVERAGE(OFFSET(AF883,1-$Q$5,0,$Q$5,1)),"")</f>
        <v/>
      </c>
      <c r="BN884">
        <f>IF(ISNUMBER(BL884),(AF884-BL884)^2,"")</f>
        <v/>
      </c>
      <c r="BO884">
        <f>IF(ISNUMBER(BL884),AF884^2,"")</f>
        <v/>
      </c>
      <c r="BP884">
        <f>IF(ISNUMBER(BL884),(AF884-BM884)^2,"")</f>
        <v/>
      </c>
    </row>
    <row r="885">
      <c r="O885">
        <f>IF($R885="","",IF($Q$1="Weekly",INT(($R885-2)/7),IF($Q$1="Quarterly",YEAR($R885)*4+ROUNDUP(MONTH($R885)/3),YEAR($R885)*12+MONTH($R885))))</f>
        <v/>
      </c>
      <c r="P885">
        <f>IF($R885="","",IF($R886="",1,IF($O885&lt;&gt;$O886,1,0)))</f>
        <v/>
      </c>
      <c r="Q885">
        <f>IF($P885=1,SUM($P$7:$P885),"")</f>
        <v/>
      </c>
      <c r="R885">
        <f>IF($A885="","",IF(ISNUMBER($A885),$A885,IFERROR(DATEVALUE($A885),NA())))</f>
        <v/>
      </c>
      <c r="S885" s="7">
        <f>IFERROR(INDEX($R$7:$R$60000,MATCH(ROW()-6,$Q$7:$Q$60000,0)),"")</f>
        <v/>
      </c>
      <c r="T885">
        <f>IFERROR(INDEX($B$7:$B$60000,MATCH(ROW()-6,$Q$7:$Q$60000,0))*1,"")</f>
        <v/>
      </c>
      <c r="U885">
        <f>IFERROR(INDEX($C$7:$C$60000,MATCH(ROW()-6,$Q$7:$Q$60000,0))*1,"")</f>
        <v/>
      </c>
      <c r="V885">
        <f>IFERROR(INDEX($D$7:$D$60000,MATCH(ROW()-6,$Q$7:$Q$60000,0))*1,"")</f>
        <v/>
      </c>
      <c r="W885">
        <f>IFERROR(INDEX($E$7:$E$60000,MATCH(ROW()-6,$Q$7:$Q$60000,0))*1,"")</f>
        <v/>
      </c>
      <c r="X885">
        <f>IFERROR(INDEX($F$7:$F$60000,MATCH(ROW()-6,$Q$7:$Q$60000,0))*1,"")</f>
        <v/>
      </c>
      <c r="Y885">
        <f>IFERROR(INDEX($G$7:$G$60000,MATCH(ROW()-6,$Q$7:$Q$60000,0))*1,"")</f>
        <v/>
      </c>
      <c r="Z885">
        <f>IFERROR(INDEX($H$7:$H$60000,MATCH(ROW()-6,$Q$7:$Q$60000,0))*1,"")</f>
        <v/>
      </c>
      <c r="AA885">
        <f>IFERROR(INDEX($I$7:$I$60000,MATCH(ROW()-6,$Q$7:$Q$60000,0))*1,"")</f>
        <v/>
      </c>
      <c r="AB885">
        <f>IFERROR(INDEX($J$7:$J$60000,MATCH(ROW()-6,$Q$7:$Q$60000,0))*1,"")</f>
        <v/>
      </c>
      <c r="AC885">
        <f>IFERROR(INDEX($K$7:$K$60000,MATCH(ROW()-6,$Q$7:$Q$60000,0))*1,"")</f>
        <v/>
      </c>
      <c r="AF885" s="9">
        <f>IF(OR($S885="",$S884=""),"",IF($B$5="diff",($T885-$T884),LN($T885/$T884)))</f>
        <v/>
      </c>
      <c r="AG885" s="9">
        <f>IF(OR($S885="",$S884=""),"",IF($C$5="diff",(U885-U884),LN(U885/U884)))</f>
        <v/>
      </c>
      <c r="AH885" s="9">
        <f>IF(OR($S885="",$S884=""),"",IF($D$5="diff",(V885-V884),LN(V885/V884)))</f>
        <v/>
      </c>
      <c r="AI885" s="9">
        <f>IF(OR($S885="",$S884=""),"",IF($E$5="diff",(W885-W884),LN(W885/W884)))</f>
        <v/>
      </c>
      <c r="AJ885" s="9">
        <f>IF(OR($S885="",$S884=""),"",IF($F$5="diff",(X885-X884),LN(X885/X884)))</f>
        <v/>
      </c>
      <c r="AK885" s="9">
        <f>IF(OR($S885="",$S884=""),"",IF($G$5="diff",(Y885-Y884),LN(Y885/Y884)))</f>
        <v/>
      </c>
      <c r="AL885" s="9">
        <f>IF(OR($S885="",$S884=""),"",IF($H$5="diff",(Z885-Z884),LN(Z885/Z884)))</f>
        <v/>
      </c>
      <c r="AM885" s="9">
        <f>IF(OR($S885="",$S884=""),"",IF($I$5="diff",(AA885-AA884),LN(AA885/AA884)))</f>
        <v/>
      </c>
      <c r="AN885" s="9">
        <f>IF(OR($S885="",$S884=""),"",IF($J$5="diff",(AB885-AB884),LN(AB885/AB884)))</f>
        <v/>
      </c>
      <c r="AO885" s="9">
        <f>IF(OR($S885="",$S884=""),"",IF($K$5="diff",(AC885-AC884),LN(AC885/AC884)))</f>
        <v/>
      </c>
      <c r="AR885" s="9">
        <f>IF($AF885="","",$AU$13+$AU$4*AG885+$AU$5*AH885+$AU$6*AI885+$AU$7*AJ885+$AU$8*AK885+$AU$9*AL885+$AU$10*AM885+$AU$11*AN885+$AU$12*AO885)</f>
        <v/>
      </c>
      <c r="AY885" s="10">
        <f>IF(AND((ROW()-7)&gt;=$Q$5,(ROW()-6)&lt;=$Q$3),INDEX(LINEST(OFFSET(AF885,1-$Q$5,0,$Q$5,1),OFFSET(AG885,1-$Q$5,0,$Q$5,9),TRUE,TRUE),1,10)*$Q$4,"")</f>
        <v/>
      </c>
      <c r="AZ885" s="9">
        <f>IF(AND((ROW()-7)&gt;=$Q$5,(ROW()-6)&lt;=$Q$3),INDEX(LINEST(OFFSET(AF885,1-$Q$5,0,$Q$5,1),OFFSET(AG885,1-$Q$5,0,$Q$5,9),TRUE,TRUE),1,9),"")</f>
        <v/>
      </c>
      <c r="BA885" s="9">
        <f>IF(AND((ROW()-7)&gt;=$Q$5,(ROW()-6)&lt;=$Q$3),INDEX(LINEST(OFFSET(AF885,1-$Q$5,0,$Q$5,1),OFFSET(AG885,1-$Q$5,0,$Q$5,9),TRUE,TRUE),1,8),"")</f>
        <v/>
      </c>
      <c r="BB885" s="9">
        <f>IF(AND((ROW()-7)&gt;=$Q$5,(ROW()-6)&lt;=$Q$3),INDEX(LINEST(OFFSET(AF885,1-$Q$5,0,$Q$5,1),OFFSET(AG885,1-$Q$5,0,$Q$5,9),TRUE,TRUE),1,7),"")</f>
        <v/>
      </c>
      <c r="BC885" s="9">
        <f>IF(AND((ROW()-7)&gt;=$Q$5,(ROW()-6)&lt;=$Q$3),INDEX(LINEST(OFFSET(AF885,1-$Q$5,0,$Q$5,1),OFFSET(AG885,1-$Q$5,0,$Q$5,9),TRUE,TRUE),1,6),"")</f>
        <v/>
      </c>
      <c r="BD885" s="9">
        <f>IF(AND((ROW()-7)&gt;=$Q$5,(ROW()-6)&lt;=$Q$3),INDEX(LINEST(OFFSET(AF885,1-$Q$5,0,$Q$5,1),OFFSET(AG885,1-$Q$5,0,$Q$5,9),TRUE,TRUE),1,5),"")</f>
        <v/>
      </c>
      <c r="BE885" s="9">
        <f>IF(AND((ROW()-7)&gt;=$Q$5,(ROW()-6)&lt;=$Q$3),INDEX(LINEST(OFFSET(AF885,1-$Q$5,0,$Q$5,1),OFFSET(AG885,1-$Q$5,0,$Q$5,9),TRUE,TRUE),1,4),"")</f>
        <v/>
      </c>
      <c r="BF885" s="9">
        <f>IF(AND((ROW()-7)&gt;=$Q$5,(ROW()-6)&lt;=$Q$3),INDEX(LINEST(OFFSET(AF885,1-$Q$5,0,$Q$5,1),OFFSET(AG885,1-$Q$5,0,$Q$5,9),TRUE,TRUE),1,3),"")</f>
        <v/>
      </c>
      <c r="BG885" s="9">
        <f>IF(AND((ROW()-7)&gt;=$Q$5,(ROW()-6)&lt;=$Q$3),INDEX(LINEST(OFFSET(AF885,1-$Q$5,0,$Q$5,1),OFFSET(AG885,1-$Q$5,0,$Q$5,9),TRUE,TRUE),1,2),"")</f>
        <v/>
      </c>
      <c r="BH885" s="9">
        <f>IF(AND((ROW()-7)&gt;=$Q$5,(ROW()-6)&lt;=$Q$3),INDEX(LINEST(OFFSET(AF885,1-$Q$5,0,$Q$5,1),OFFSET(AG885,1-$Q$5,0,$Q$5,9),TRUE,TRUE),1,1),"")</f>
        <v/>
      </c>
      <c r="BI885" s="10">
        <f>IF(AND((ROW()-7)&gt;=$Q$5,(ROW()-6)&lt;=$Q$3),INDEX(LINEST(OFFSET(AF885,1-$Q$5,0,$Q$5,1),OFFSET(AG885,1-$Q$5,0,$Q$5,9),TRUE,TRUE),3,1),"")</f>
        <v/>
      </c>
      <c r="BL885" s="9">
        <f>IF(AND((ROW()-6)&lt;=$Q$3,ISNUMBER(AY884)),AY884/$Q$4+AZ884*AG885+BA884*AH885+BB884*AI885+BC884*AJ885+BD884*AK885+BE884*AL885+BF884*AM885+BG884*AN885+BH884*AO885,"")</f>
        <v/>
      </c>
      <c r="BM885">
        <f>IF(ISNUMBER(BL885),AVERAGE(OFFSET(AF884,1-$Q$5,0,$Q$5,1)),"")</f>
        <v/>
      </c>
      <c r="BN885">
        <f>IF(ISNUMBER(BL885),(AF885-BL885)^2,"")</f>
        <v/>
      </c>
      <c r="BO885">
        <f>IF(ISNUMBER(BL885),AF885^2,"")</f>
        <v/>
      </c>
      <c r="BP885">
        <f>IF(ISNUMBER(BL885),(AF885-BM885)^2,"")</f>
        <v/>
      </c>
    </row>
    <row r="886">
      <c r="O886">
        <f>IF($R886="","",IF($Q$1="Weekly",INT(($R886-2)/7),IF($Q$1="Quarterly",YEAR($R886)*4+ROUNDUP(MONTH($R886)/3),YEAR($R886)*12+MONTH($R886))))</f>
        <v/>
      </c>
      <c r="P886">
        <f>IF($R886="","",IF($R887="",1,IF($O886&lt;&gt;$O887,1,0)))</f>
        <v/>
      </c>
      <c r="Q886">
        <f>IF($P886=1,SUM($P$7:$P886),"")</f>
        <v/>
      </c>
      <c r="R886">
        <f>IF($A886="","",IF(ISNUMBER($A886),$A886,IFERROR(DATEVALUE($A886),NA())))</f>
        <v/>
      </c>
      <c r="S886" s="7">
        <f>IFERROR(INDEX($R$7:$R$60000,MATCH(ROW()-6,$Q$7:$Q$60000,0)),"")</f>
        <v/>
      </c>
      <c r="T886">
        <f>IFERROR(INDEX($B$7:$B$60000,MATCH(ROW()-6,$Q$7:$Q$60000,0))*1,"")</f>
        <v/>
      </c>
      <c r="U886">
        <f>IFERROR(INDEX($C$7:$C$60000,MATCH(ROW()-6,$Q$7:$Q$60000,0))*1,"")</f>
        <v/>
      </c>
      <c r="V886">
        <f>IFERROR(INDEX($D$7:$D$60000,MATCH(ROW()-6,$Q$7:$Q$60000,0))*1,"")</f>
        <v/>
      </c>
      <c r="W886">
        <f>IFERROR(INDEX($E$7:$E$60000,MATCH(ROW()-6,$Q$7:$Q$60000,0))*1,"")</f>
        <v/>
      </c>
      <c r="X886">
        <f>IFERROR(INDEX($F$7:$F$60000,MATCH(ROW()-6,$Q$7:$Q$60000,0))*1,"")</f>
        <v/>
      </c>
      <c r="Y886">
        <f>IFERROR(INDEX($G$7:$G$60000,MATCH(ROW()-6,$Q$7:$Q$60000,0))*1,"")</f>
        <v/>
      </c>
      <c r="Z886">
        <f>IFERROR(INDEX($H$7:$H$60000,MATCH(ROW()-6,$Q$7:$Q$60000,0))*1,"")</f>
        <v/>
      </c>
      <c r="AA886">
        <f>IFERROR(INDEX($I$7:$I$60000,MATCH(ROW()-6,$Q$7:$Q$60000,0))*1,"")</f>
        <v/>
      </c>
      <c r="AB886">
        <f>IFERROR(INDEX($J$7:$J$60000,MATCH(ROW()-6,$Q$7:$Q$60000,0))*1,"")</f>
        <v/>
      </c>
      <c r="AC886">
        <f>IFERROR(INDEX($K$7:$K$60000,MATCH(ROW()-6,$Q$7:$Q$60000,0))*1,"")</f>
        <v/>
      </c>
      <c r="AF886" s="9">
        <f>IF(OR($S886="",$S885=""),"",IF($B$5="diff",($T886-$T885),LN($T886/$T885)))</f>
        <v/>
      </c>
      <c r="AG886" s="9">
        <f>IF(OR($S886="",$S885=""),"",IF($C$5="diff",(U886-U885),LN(U886/U885)))</f>
        <v/>
      </c>
      <c r="AH886" s="9">
        <f>IF(OR($S886="",$S885=""),"",IF($D$5="diff",(V886-V885),LN(V886/V885)))</f>
        <v/>
      </c>
      <c r="AI886" s="9">
        <f>IF(OR($S886="",$S885=""),"",IF($E$5="diff",(W886-W885),LN(W886/W885)))</f>
        <v/>
      </c>
      <c r="AJ886" s="9">
        <f>IF(OR($S886="",$S885=""),"",IF($F$5="diff",(X886-X885),LN(X886/X885)))</f>
        <v/>
      </c>
      <c r="AK886" s="9">
        <f>IF(OR($S886="",$S885=""),"",IF($G$5="diff",(Y886-Y885),LN(Y886/Y885)))</f>
        <v/>
      </c>
      <c r="AL886" s="9">
        <f>IF(OR($S886="",$S885=""),"",IF($H$5="diff",(Z886-Z885),LN(Z886/Z885)))</f>
        <v/>
      </c>
      <c r="AM886" s="9">
        <f>IF(OR($S886="",$S885=""),"",IF($I$5="diff",(AA886-AA885),LN(AA886/AA885)))</f>
        <v/>
      </c>
      <c r="AN886" s="9">
        <f>IF(OR($S886="",$S885=""),"",IF($J$5="diff",(AB886-AB885),LN(AB886/AB885)))</f>
        <v/>
      </c>
      <c r="AO886" s="9">
        <f>IF(OR($S886="",$S885=""),"",IF($K$5="diff",(AC886-AC885),LN(AC886/AC885)))</f>
        <v/>
      </c>
      <c r="AR886" s="9">
        <f>IF($AF886="","",$AU$13+$AU$4*AG886+$AU$5*AH886+$AU$6*AI886+$AU$7*AJ886+$AU$8*AK886+$AU$9*AL886+$AU$10*AM886+$AU$11*AN886+$AU$12*AO886)</f>
        <v/>
      </c>
      <c r="AY886" s="10">
        <f>IF(AND((ROW()-7)&gt;=$Q$5,(ROW()-6)&lt;=$Q$3),INDEX(LINEST(OFFSET(AF886,1-$Q$5,0,$Q$5,1),OFFSET(AG886,1-$Q$5,0,$Q$5,9),TRUE,TRUE),1,10)*$Q$4,"")</f>
        <v/>
      </c>
      <c r="AZ886" s="9">
        <f>IF(AND((ROW()-7)&gt;=$Q$5,(ROW()-6)&lt;=$Q$3),INDEX(LINEST(OFFSET(AF886,1-$Q$5,0,$Q$5,1),OFFSET(AG886,1-$Q$5,0,$Q$5,9),TRUE,TRUE),1,9),"")</f>
        <v/>
      </c>
      <c r="BA886" s="9">
        <f>IF(AND((ROW()-7)&gt;=$Q$5,(ROW()-6)&lt;=$Q$3),INDEX(LINEST(OFFSET(AF886,1-$Q$5,0,$Q$5,1),OFFSET(AG886,1-$Q$5,0,$Q$5,9),TRUE,TRUE),1,8),"")</f>
        <v/>
      </c>
      <c r="BB886" s="9">
        <f>IF(AND((ROW()-7)&gt;=$Q$5,(ROW()-6)&lt;=$Q$3),INDEX(LINEST(OFFSET(AF886,1-$Q$5,0,$Q$5,1),OFFSET(AG886,1-$Q$5,0,$Q$5,9),TRUE,TRUE),1,7),"")</f>
        <v/>
      </c>
      <c r="BC886" s="9">
        <f>IF(AND((ROW()-7)&gt;=$Q$5,(ROW()-6)&lt;=$Q$3),INDEX(LINEST(OFFSET(AF886,1-$Q$5,0,$Q$5,1),OFFSET(AG886,1-$Q$5,0,$Q$5,9),TRUE,TRUE),1,6),"")</f>
        <v/>
      </c>
      <c r="BD886" s="9">
        <f>IF(AND((ROW()-7)&gt;=$Q$5,(ROW()-6)&lt;=$Q$3),INDEX(LINEST(OFFSET(AF886,1-$Q$5,0,$Q$5,1),OFFSET(AG886,1-$Q$5,0,$Q$5,9),TRUE,TRUE),1,5),"")</f>
        <v/>
      </c>
      <c r="BE886" s="9">
        <f>IF(AND((ROW()-7)&gt;=$Q$5,(ROW()-6)&lt;=$Q$3),INDEX(LINEST(OFFSET(AF886,1-$Q$5,0,$Q$5,1),OFFSET(AG886,1-$Q$5,0,$Q$5,9),TRUE,TRUE),1,4),"")</f>
        <v/>
      </c>
      <c r="BF886" s="9">
        <f>IF(AND((ROW()-7)&gt;=$Q$5,(ROW()-6)&lt;=$Q$3),INDEX(LINEST(OFFSET(AF886,1-$Q$5,0,$Q$5,1),OFFSET(AG886,1-$Q$5,0,$Q$5,9),TRUE,TRUE),1,3),"")</f>
        <v/>
      </c>
      <c r="BG886" s="9">
        <f>IF(AND((ROW()-7)&gt;=$Q$5,(ROW()-6)&lt;=$Q$3),INDEX(LINEST(OFFSET(AF886,1-$Q$5,0,$Q$5,1),OFFSET(AG886,1-$Q$5,0,$Q$5,9),TRUE,TRUE),1,2),"")</f>
        <v/>
      </c>
      <c r="BH886" s="9">
        <f>IF(AND((ROW()-7)&gt;=$Q$5,(ROW()-6)&lt;=$Q$3),INDEX(LINEST(OFFSET(AF886,1-$Q$5,0,$Q$5,1),OFFSET(AG886,1-$Q$5,0,$Q$5,9),TRUE,TRUE),1,1),"")</f>
        <v/>
      </c>
      <c r="BI886" s="10">
        <f>IF(AND((ROW()-7)&gt;=$Q$5,(ROW()-6)&lt;=$Q$3),INDEX(LINEST(OFFSET(AF886,1-$Q$5,0,$Q$5,1),OFFSET(AG886,1-$Q$5,0,$Q$5,9),TRUE,TRUE),3,1),"")</f>
        <v/>
      </c>
      <c r="BL886" s="9">
        <f>IF(AND((ROW()-6)&lt;=$Q$3,ISNUMBER(AY885)),AY885/$Q$4+AZ885*AG886+BA885*AH886+BB885*AI886+BC885*AJ886+BD885*AK886+BE885*AL886+BF885*AM886+BG885*AN886+BH885*AO886,"")</f>
        <v/>
      </c>
      <c r="BM886">
        <f>IF(ISNUMBER(BL886),AVERAGE(OFFSET(AF885,1-$Q$5,0,$Q$5,1)),"")</f>
        <v/>
      </c>
      <c r="BN886">
        <f>IF(ISNUMBER(BL886),(AF886-BL886)^2,"")</f>
        <v/>
      </c>
      <c r="BO886">
        <f>IF(ISNUMBER(BL886),AF886^2,"")</f>
        <v/>
      </c>
      <c r="BP886">
        <f>IF(ISNUMBER(BL886),(AF886-BM886)^2,"")</f>
        <v/>
      </c>
    </row>
    <row r="887">
      <c r="O887">
        <f>IF($R887="","",IF($Q$1="Weekly",INT(($R887-2)/7),IF($Q$1="Quarterly",YEAR($R887)*4+ROUNDUP(MONTH($R887)/3),YEAR($R887)*12+MONTH($R887))))</f>
        <v/>
      </c>
      <c r="P887">
        <f>IF($R887="","",IF($R888="",1,IF($O887&lt;&gt;$O888,1,0)))</f>
        <v/>
      </c>
      <c r="Q887">
        <f>IF($P887=1,SUM($P$7:$P887),"")</f>
        <v/>
      </c>
      <c r="R887">
        <f>IF($A887="","",IF(ISNUMBER($A887),$A887,IFERROR(DATEVALUE($A887),NA())))</f>
        <v/>
      </c>
      <c r="S887" s="7">
        <f>IFERROR(INDEX($R$7:$R$60000,MATCH(ROW()-6,$Q$7:$Q$60000,0)),"")</f>
        <v/>
      </c>
      <c r="T887">
        <f>IFERROR(INDEX($B$7:$B$60000,MATCH(ROW()-6,$Q$7:$Q$60000,0))*1,"")</f>
        <v/>
      </c>
      <c r="U887">
        <f>IFERROR(INDEX($C$7:$C$60000,MATCH(ROW()-6,$Q$7:$Q$60000,0))*1,"")</f>
        <v/>
      </c>
      <c r="V887">
        <f>IFERROR(INDEX($D$7:$D$60000,MATCH(ROW()-6,$Q$7:$Q$60000,0))*1,"")</f>
        <v/>
      </c>
      <c r="W887">
        <f>IFERROR(INDEX($E$7:$E$60000,MATCH(ROW()-6,$Q$7:$Q$60000,0))*1,"")</f>
        <v/>
      </c>
      <c r="X887">
        <f>IFERROR(INDEX($F$7:$F$60000,MATCH(ROW()-6,$Q$7:$Q$60000,0))*1,"")</f>
        <v/>
      </c>
      <c r="Y887">
        <f>IFERROR(INDEX($G$7:$G$60000,MATCH(ROW()-6,$Q$7:$Q$60000,0))*1,"")</f>
        <v/>
      </c>
      <c r="Z887">
        <f>IFERROR(INDEX($H$7:$H$60000,MATCH(ROW()-6,$Q$7:$Q$60000,0))*1,"")</f>
        <v/>
      </c>
      <c r="AA887">
        <f>IFERROR(INDEX($I$7:$I$60000,MATCH(ROW()-6,$Q$7:$Q$60000,0))*1,"")</f>
        <v/>
      </c>
      <c r="AB887">
        <f>IFERROR(INDEX($J$7:$J$60000,MATCH(ROW()-6,$Q$7:$Q$60000,0))*1,"")</f>
        <v/>
      </c>
      <c r="AC887">
        <f>IFERROR(INDEX($K$7:$K$60000,MATCH(ROW()-6,$Q$7:$Q$60000,0))*1,"")</f>
        <v/>
      </c>
      <c r="AF887" s="9">
        <f>IF(OR($S887="",$S886=""),"",IF($B$5="diff",($T887-$T886),LN($T887/$T886)))</f>
        <v/>
      </c>
      <c r="AG887" s="9">
        <f>IF(OR($S887="",$S886=""),"",IF($C$5="diff",(U887-U886),LN(U887/U886)))</f>
        <v/>
      </c>
      <c r="AH887" s="9">
        <f>IF(OR($S887="",$S886=""),"",IF($D$5="diff",(V887-V886),LN(V887/V886)))</f>
        <v/>
      </c>
      <c r="AI887" s="9">
        <f>IF(OR($S887="",$S886=""),"",IF($E$5="diff",(W887-W886),LN(W887/W886)))</f>
        <v/>
      </c>
      <c r="AJ887" s="9">
        <f>IF(OR($S887="",$S886=""),"",IF($F$5="diff",(X887-X886),LN(X887/X886)))</f>
        <v/>
      </c>
      <c r="AK887" s="9">
        <f>IF(OR($S887="",$S886=""),"",IF($G$5="diff",(Y887-Y886),LN(Y887/Y886)))</f>
        <v/>
      </c>
      <c r="AL887" s="9">
        <f>IF(OR($S887="",$S886=""),"",IF($H$5="diff",(Z887-Z886),LN(Z887/Z886)))</f>
        <v/>
      </c>
      <c r="AM887" s="9">
        <f>IF(OR($S887="",$S886=""),"",IF($I$5="diff",(AA887-AA886),LN(AA887/AA886)))</f>
        <v/>
      </c>
      <c r="AN887" s="9">
        <f>IF(OR($S887="",$S886=""),"",IF($J$5="diff",(AB887-AB886),LN(AB887/AB886)))</f>
        <v/>
      </c>
      <c r="AO887" s="9">
        <f>IF(OR($S887="",$S886=""),"",IF($K$5="diff",(AC887-AC886),LN(AC887/AC886)))</f>
        <v/>
      </c>
      <c r="AR887" s="9">
        <f>IF($AF887="","",$AU$13+$AU$4*AG887+$AU$5*AH887+$AU$6*AI887+$AU$7*AJ887+$AU$8*AK887+$AU$9*AL887+$AU$10*AM887+$AU$11*AN887+$AU$12*AO887)</f>
        <v/>
      </c>
      <c r="AY887" s="10">
        <f>IF(AND((ROW()-7)&gt;=$Q$5,(ROW()-6)&lt;=$Q$3),INDEX(LINEST(OFFSET(AF887,1-$Q$5,0,$Q$5,1),OFFSET(AG887,1-$Q$5,0,$Q$5,9),TRUE,TRUE),1,10)*$Q$4,"")</f>
        <v/>
      </c>
      <c r="AZ887" s="9">
        <f>IF(AND((ROW()-7)&gt;=$Q$5,(ROW()-6)&lt;=$Q$3),INDEX(LINEST(OFFSET(AF887,1-$Q$5,0,$Q$5,1),OFFSET(AG887,1-$Q$5,0,$Q$5,9),TRUE,TRUE),1,9),"")</f>
        <v/>
      </c>
      <c r="BA887" s="9">
        <f>IF(AND((ROW()-7)&gt;=$Q$5,(ROW()-6)&lt;=$Q$3),INDEX(LINEST(OFFSET(AF887,1-$Q$5,0,$Q$5,1),OFFSET(AG887,1-$Q$5,0,$Q$5,9),TRUE,TRUE),1,8),"")</f>
        <v/>
      </c>
      <c r="BB887" s="9">
        <f>IF(AND((ROW()-7)&gt;=$Q$5,(ROW()-6)&lt;=$Q$3),INDEX(LINEST(OFFSET(AF887,1-$Q$5,0,$Q$5,1),OFFSET(AG887,1-$Q$5,0,$Q$5,9),TRUE,TRUE),1,7),"")</f>
        <v/>
      </c>
      <c r="BC887" s="9">
        <f>IF(AND((ROW()-7)&gt;=$Q$5,(ROW()-6)&lt;=$Q$3),INDEX(LINEST(OFFSET(AF887,1-$Q$5,0,$Q$5,1),OFFSET(AG887,1-$Q$5,0,$Q$5,9),TRUE,TRUE),1,6),"")</f>
        <v/>
      </c>
      <c r="BD887" s="9">
        <f>IF(AND((ROW()-7)&gt;=$Q$5,(ROW()-6)&lt;=$Q$3),INDEX(LINEST(OFFSET(AF887,1-$Q$5,0,$Q$5,1),OFFSET(AG887,1-$Q$5,0,$Q$5,9),TRUE,TRUE),1,5),"")</f>
        <v/>
      </c>
      <c r="BE887" s="9">
        <f>IF(AND((ROW()-7)&gt;=$Q$5,(ROW()-6)&lt;=$Q$3),INDEX(LINEST(OFFSET(AF887,1-$Q$5,0,$Q$5,1),OFFSET(AG887,1-$Q$5,0,$Q$5,9),TRUE,TRUE),1,4),"")</f>
        <v/>
      </c>
      <c r="BF887" s="9">
        <f>IF(AND((ROW()-7)&gt;=$Q$5,(ROW()-6)&lt;=$Q$3),INDEX(LINEST(OFFSET(AF887,1-$Q$5,0,$Q$5,1),OFFSET(AG887,1-$Q$5,0,$Q$5,9),TRUE,TRUE),1,3),"")</f>
        <v/>
      </c>
      <c r="BG887" s="9">
        <f>IF(AND((ROW()-7)&gt;=$Q$5,(ROW()-6)&lt;=$Q$3),INDEX(LINEST(OFFSET(AF887,1-$Q$5,0,$Q$5,1),OFFSET(AG887,1-$Q$5,0,$Q$5,9),TRUE,TRUE),1,2),"")</f>
        <v/>
      </c>
      <c r="BH887" s="9">
        <f>IF(AND((ROW()-7)&gt;=$Q$5,(ROW()-6)&lt;=$Q$3),INDEX(LINEST(OFFSET(AF887,1-$Q$5,0,$Q$5,1),OFFSET(AG887,1-$Q$5,0,$Q$5,9),TRUE,TRUE),1,1),"")</f>
        <v/>
      </c>
      <c r="BI887" s="10">
        <f>IF(AND((ROW()-7)&gt;=$Q$5,(ROW()-6)&lt;=$Q$3),INDEX(LINEST(OFFSET(AF887,1-$Q$5,0,$Q$5,1),OFFSET(AG887,1-$Q$5,0,$Q$5,9),TRUE,TRUE),3,1),"")</f>
        <v/>
      </c>
      <c r="BL887" s="9">
        <f>IF(AND((ROW()-6)&lt;=$Q$3,ISNUMBER(AY886)),AY886/$Q$4+AZ886*AG887+BA886*AH887+BB886*AI887+BC886*AJ887+BD886*AK887+BE886*AL887+BF886*AM887+BG886*AN887+BH886*AO887,"")</f>
        <v/>
      </c>
      <c r="BM887">
        <f>IF(ISNUMBER(BL887),AVERAGE(OFFSET(AF886,1-$Q$5,0,$Q$5,1)),"")</f>
        <v/>
      </c>
      <c r="BN887">
        <f>IF(ISNUMBER(BL887),(AF887-BL887)^2,"")</f>
        <v/>
      </c>
      <c r="BO887">
        <f>IF(ISNUMBER(BL887),AF887^2,"")</f>
        <v/>
      </c>
      <c r="BP887">
        <f>IF(ISNUMBER(BL887),(AF887-BM887)^2,"")</f>
        <v/>
      </c>
    </row>
    <row r="888">
      <c r="O888">
        <f>IF($R888="","",IF($Q$1="Weekly",INT(($R888-2)/7),IF($Q$1="Quarterly",YEAR($R888)*4+ROUNDUP(MONTH($R888)/3),YEAR($R888)*12+MONTH($R888))))</f>
        <v/>
      </c>
      <c r="P888">
        <f>IF($R888="","",IF($R889="",1,IF($O888&lt;&gt;$O889,1,0)))</f>
        <v/>
      </c>
      <c r="Q888">
        <f>IF($P888=1,SUM($P$7:$P888),"")</f>
        <v/>
      </c>
      <c r="R888">
        <f>IF($A888="","",IF(ISNUMBER($A888),$A888,IFERROR(DATEVALUE($A888),NA())))</f>
        <v/>
      </c>
      <c r="S888" s="7">
        <f>IFERROR(INDEX($R$7:$R$60000,MATCH(ROW()-6,$Q$7:$Q$60000,0)),"")</f>
        <v/>
      </c>
      <c r="T888">
        <f>IFERROR(INDEX($B$7:$B$60000,MATCH(ROW()-6,$Q$7:$Q$60000,0))*1,"")</f>
        <v/>
      </c>
      <c r="U888">
        <f>IFERROR(INDEX($C$7:$C$60000,MATCH(ROW()-6,$Q$7:$Q$60000,0))*1,"")</f>
        <v/>
      </c>
      <c r="V888">
        <f>IFERROR(INDEX($D$7:$D$60000,MATCH(ROW()-6,$Q$7:$Q$60000,0))*1,"")</f>
        <v/>
      </c>
      <c r="W888">
        <f>IFERROR(INDEX($E$7:$E$60000,MATCH(ROW()-6,$Q$7:$Q$60000,0))*1,"")</f>
        <v/>
      </c>
      <c r="X888">
        <f>IFERROR(INDEX($F$7:$F$60000,MATCH(ROW()-6,$Q$7:$Q$60000,0))*1,"")</f>
        <v/>
      </c>
      <c r="Y888">
        <f>IFERROR(INDEX($G$7:$G$60000,MATCH(ROW()-6,$Q$7:$Q$60000,0))*1,"")</f>
        <v/>
      </c>
      <c r="Z888">
        <f>IFERROR(INDEX($H$7:$H$60000,MATCH(ROW()-6,$Q$7:$Q$60000,0))*1,"")</f>
        <v/>
      </c>
      <c r="AA888">
        <f>IFERROR(INDEX($I$7:$I$60000,MATCH(ROW()-6,$Q$7:$Q$60000,0))*1,"")</f>
        <v/>
      </c>
      <c r="AB888">
        <f>IFERROR(INDEX($J$7:$J$60000,MATCH(ROW()-6,$Q$7:$Q$60000,0))*1,"")</f>
        <v/>
      </c>
      <c r="AC888">
        <f>IFERROR(INDEX($K$7:$K$60000,MATCH(ROW()-6,$Q$7:$Q$60000,0))*1,"")</f>
        <v/>
      </c>
      <c r="AF888" s="9">
        <f>IF(OR($S888="",$S887=""),"",IF($B$5="diff",($T888-$T887),LN($T888/$T887)))</f>
        <v/>
      </c>
      <c r="AG888" s="9">
        <f>IF(OR($S888="",$S887=""),"",IF($C$5="diff",(U888-U887),LN(U888/U887)))</f>
        <v/>
      </c>
      <c r="AH888" s="9">
        <f>IF(OR($S888="",$S887=""),"",IF($D$5="diff",(V888-V887),LN(V888/V887)))</f>
        <v/>
      </c>
      <c r="AI888" s="9">
        <f>IF(OR($S888="",$S887=""),"",IF($E$5="diff",(W888-W887),LN(W888/W887)))</f>
        <v/>
      </c>
      <c r="AJ888" s="9">
        <f>IF(OR($S888="",$S887=""),"",IF($F$5="diff",(X888-X887),LN(X888/X887)))</f>
        <v/>
      </c>
      <c r="AK888" s="9">
        <f>IF(OR($S888="",$S887=""),"",IF($G$5="diff",(Y888-Y887),LN(Y888/Y887)))</f>
        <v/>
      </c>
      <c r="AL888" s="9">
        <f>IF(OR($S888="",$S887=""),"",IF($H$5="diff",(Z888-Z887),LN(Z888/Z887)))</f>
        <v/>
      </c>
      <c r="AM888" s="9">
        <f>IF(OR($S888="",$S887=""),"",IF($I$5="diff",(AA888-AA887),LN(AA888/AA887)))</f>
        <v/>
      </c>
      <c r="AN888" s="9">
        <f>IF(OR($S888="",$S887=""),"",IF($J$5="diff",(AB888-AB887),LN(AB888/AB887)))</f>
        <v/>
      </c>
      <c r="AO888" s="9">
        <f>IF(OR($S888="",$S887=""),"",IF($K$5="diff",(AC888-AC887),LN(AC888/AC887)))</f>
        <v/>
      </c>
      <c r="AR888" s="9">
        <f>IF($AF888="","",$AU$13+$AU$4*AG888+$AU$5*AH888+$AU$6*AI888+$AU$7*AJ888+$AU$8*AK888+$AU$9*AL888+$AU$10*AM888+$AU$11*AN888+$AU$12*AO888)</f>
        <v/>
      </c>
      <c r="AY888" s="10">
        <f>IF(AND((ROW()-7)&gt;=$Q$5,(ROW()-6)&lt;=$Q$3),INDEX(LINEST(OFFSET(AF888,1-$Q$5,0,$Q$5,1),OFFSET(AG888,1-$Q$5,0,$Q$5,9),TRUE,TRUE),1,10)*$Q$4,"")</f>
        <v/>
      </c>
      <c r="AZ888" s="9">
        <f>IF(AND((ROW()-7)&gt;=$Q$5,(ROW()-6)&lt;=$Q$3),INDEX(LINEST(OFFSET(AF888,1-$Q$5,0,$Q$5,1),OFFSET(AG888,1-$Q$5,0,$Q$5,9),TRUE,TRUE),1,9),"")</f>
        <v/>
      </c>
      <c r="BA888" s="9">
        <f>IF(AND((ROW()-7)&gt;=$Q$5,(ROW()-6)&lt;=$Q$3),INDEX(LINEST(OFFSET(AF888,1-$Q$5,0,$Q$5,1),OFFSET(AG888,1-$Q$5,0,$Q$5,9),TRUE,TRUE),1,8),"")</f>
        <v/>
      </c>
      <c r="BB888" s="9">
        <f>IF(AND((ROW()-7)&gt;=$Q$5,(ROW()-6)&lt;=$Q$3),INDEX(LINEST(OFFSET(AF888,1-$Q$5,0,$Q$5,1),OFFSET(AG888,1-$Q$5,0,$Q$5,9),TRUE,TRUE),1,7),"")</f>
        <v/>
      </c>
      <c r="BC888" s="9">
        <f>IF(AND((ROW()-7)&gt;=$Q$5,(ROW()-6)&lt;=$Q$3),INDEX(LINEST(OFFSET(AF888,1-$Q$5,0,$Q$5,1),OFFSET(AG888,1-$Q$5,0,$Q$5,9),TRUE,TRUE),1,6),"")</f>
        <v/>
      </c>
      <c r="BD888" s="9">
        <f>IF(AND((ROW()-7)&gt;=$Q$5,(ROW()-6)&lt;=$Q$3),INDEX(LINEST(OFFSET(AF888,1-$Q$5,0,$Q$5,1),OFFSET(AG888,1-$Q$5,0,$Q$5,9),TRUE,TRUE),1,5),"")</f>
        <v/>
      </c>
      <c r="BE888" s="9">
        <f>IF(AND((ROW()-7)&gt;=$Q$5,(ROW()-6)&lt;=$Q$3),INDEX(LINEST(OFFSET(AF888,1-$Q$5,0,$Q$5,1),OFFSET(AG888,1-$Q$5,0,$Q$5,9),TRUE,TRUE),1,4),"")</f>
        <v/>
      </c>
      <c r="BF888" s="9">
        <f>IF(AND((ROW()-7)&gt;=$Q$5,(ROW()-6)&lt;=$Q$3),INDEX(LINEST(OFFSET(AF888,1-$Q$5,0,$Q$5,1),OFFSET(AG888,1-$Q$5,0,$Q$5,9),TRUE,TRUE),1,3),"")</f>
        <v/>
      </c>
      <c r="BG888" s="9">
        <f>IF(AND((ROW()-7)&gt;=$Q$5,(ROW()-6)&lt;=$Q$3),INDEX(LINEST(OFFSET(AF888,1-$Q$5,0,$Q$5,1),OFFSET(AG888,1-$Q$5,0,$Q$5,9),TRUE,TRUE),1,2),"")</f>
        <v/>
      </c>
      <c r="BH888" s="9">
        <f>IF(AND((ROW()-7)&gt;=$Q$5,(ROW()-6)&lt;=$Q$3),INDEX(LINEST(OFFSET(AF888,1-$Q$5,0,$Q$5,1),OFFSET(AG888,1-$Q$5,0,$Q$5,9),TRUE,TRUE),1,1),"")</f>
        <v/>
      </c>
      <c r="BI888" s="10">
        <f>IF(AND((ROW()-7)&gt;=$Q$5,(ROW()-6)&lt;=$Q$3),INDEX(LINEST(OFFSET(AF888,1-$Q$5,0,$Q$5,1),OFFSET(AG888,1-$Q$5,0,$Q$5,9),TRUE,TRUE),3,1),"")</f>
        <v/>
      </c>
      <c r="BL888" s="9">
        <f>IF(AND((ROW()-6)&lt;=$Q$3,ISNUMBER(AY887)),AY887/$Q$4+AZ887*AG888+BA887*AH888+BB887*AI888+BC887*AJ888+BD887*AK888+BE887*AL888+BF887*AM888+BG887*AN888+BH887*AO888,"")</f>
        <v/>
      </c>
      <c r="BM888">
        <f>IF(ISNUMBER(BL888),AVERAGE(OFFSET(AF887,1-$Q$5,0,$Q$5,1)),"")</f>
        <v/>
      </c>
      <c r="BN888">
        <f>IF(ISNUMBER(BL888),(AF888-BL888)^2,"")</f>
        <v/>
      </c>
      <c r="BO888">
        <f>IF(ISNUMBER(BL888),AF888^2,"")</f>
        <v/>
      </c>
      <c r="BP888">
        <f>IF(ISNUMBER(BL888),(AF888-BM888)^2,"")</f>
        <v/>
      </c>
    </row>
    <row r="889">
      <c r="O889">
        <f>IF($R889="","",IF($Q$1="Weekly",INT(($R889-2)/7),IF($Q$1="Quarterly",YEAR($R889)*4+ROUNDUP(MONTH($R889)/3),YEAR($R889)*12+MONTH($R889))))</f>
        <v/>
      </c>
      <c r="P889">
        <f>IF($R889="","",IF($R890="",1,IF($O889&lt;&gt;$O890,1,0)))</f>
        <v/>
      </c>
      <c r="Q889">
        <f>IF($P889=1,SUM($P$7:$P889),"")</f>
        <v/>
      </c>
      <c r="R889">
        <f>IF($A889="","",IF(ISNUMBER($A889),$A889,IFERROR(DATEVALUE($A889),NA())))</f>
        <v/>
      </c>
      <c r="S889" s="7">
        <f>IFERROR(INDEX($R$7:$R$60000,MATCH(ROW()-6,$Q$7:$Q$60000,0)),"")</f>
        <v/>
      </c>
      <c r="T889">
        <f>IFERROR(INDEX($B$7:$B$60000,MATCH(ROW()-6,$Q$7:$Q$60000,0))*1,"")</f>
        <v/>
      </c>
      <c r="U889">
        <f>IFERROR(INDEX($C$7:$C$60000,MATCH(ROW()-6,$Q$7:$Q$60000,0))*1,"")</f>
        <v/>
      </c>
      <c r="V889">
        <f>IFERROR(INDEX($D$7:$D$60000,MATCH(ROW()-6,$Q$7:$Q$60000,0))*1,"")</f>
        <v/>
      </c>
      <c r="W889">
        <f>IFERROR(INDEX($E$7:$E$60000,MATCH(ROW()-6,$Q$7:$Q$60000,0))*1,"")</f>
        <v/>
      </c>
      <c r="X889">
        <f>IFERROR(INDEX($F$7:$F$60000,MATCH(ROW()-6,$Q$7:$Q$60000,0))*1,"")</f>
        <v/>
      </c>
      <c r="Y889">
        <f>IFERROR(INDEX($G$7:$G$60000,MATCH(ROW()-6,$Q$7:$Q$60000,0))*1,"")</f>
        <v/>
      </c>
      <c r="Z889">
        <f>IFERROR(INDEX($H$7:$H$60000,MATCH(ROW()-6,$Q$7:$Q$60000,0))*1,"")</f>
        <v/>
      </c>
      <c r="AA889">
        <f>IFERROR(INDEX($I$7:$I$60000,MATCH(ROW()-6,$Q$7:$Q$60000,0))*1,"")</f>
        <v/>
      </c>
      <c r="AB889">
        <f>IFERROR(INDEX($J$7:$J$60000,MATCH(ROW()-6,$Q$7:$Q$60000,0))*1,"")</f>
        <v/>
      </c>
      <c r="AC889">
        <f>IFERROR(INDEX($K$7:$K$60000,MATCH(ROW()-6,$Q$7:$Q$60000,0))*1,"")</f>
        <v/>
      </c>
      <c r="AF889" s="9">
        <f>IF(OR($S889="",$S888=""),"",IF($B$5="diff",($T889-$T888),LN($T889/$T888)))</f>
        <v/>
      </c>
      <c r="AG889" s="9">
        <f>IF(OR($S889="",$S888=""),"",IF($C$5="diff",(U889-U888),LN(U889/U888)))</f>
        <v/>
      </c>
      <c r="AH889" s="9">
        <f>IF(OR($S889="",$S888=""),"",IF($D$5="diff",(V889-V888),LN(V889/V888)))</f>
        <v/>
      </c>
      <c r="AI889" s="9">
        <f>IF(OR($S889="",$S888=""),"",IF($E$5="diff",(W889-W888),LN(W889/W888)))</f>
        <v/>
      </c>
      <c r="AJ889" s="9">
        <f>IF(OR($S889="",$S888=""),"",IF($F$5="diff",(X889-X888),LN(X889/X888)))</f>
        <v/>
      </c>
      <c r="AK889" s="9">
        <f>IF(OR($S889="",$S888=""),"",IF($G$5="diff",(Y889-Y888),LN(Y889/Y888)))</f>
        <v/>
      </c>
      <c r="AL889" s="9">
        <f>IF(OR($S889="",$S888=""),"",IF($H$5="diff",(Z889-Z888),LN(Z889/Z888)))</f>
        <v/>
      </c>
      <c r="AM889" s="9">
        <f>IF(OR($S889="",$S888=""),"",IF($I$5="diff",(AA889-AA888),LN(AA889/AA888)))</f>
        <v/>
      </c>
      <c r="AN889" s="9">
        <f>IF(OR($S889="",$S888=""),"",IF($J$5="diff",(AB889-AB888),LN(AB889/AB888)))</f>
        <v/>
      </c>
      <c r="AO889" s="9">
        <f>IF(OR($S889="",$S888=""),"",IF($K$5="diff",(AC889-AC888),LN(AC889/AC888)))</f>
        <v/>
      </c>
      <c r="AR889" s="9">
        <f>IF($AF889="","",$AU$13+$AU$4*AG889+$AU$5*AH889+$AU$6*AI889+$AU$7*AJ889+$AU$8*AK889+$AU$9*AL889+$AU$10*AM889+$AU$11*AN889+$AU$12*AO889)</f>
        <v/>
      </c>
      <c r="AY889" s="10">
        <f>IF(AND((ROW()-7)&gt;=$Q$5,(ROW()-6)&lt;=$Q$3),INDEX(LINEST(OFFSET(AF889,1-$Q$5,0,$Q$5,1),OFFSET(AG889,1-$Q$5,0,$Q$5,9),TRUE,TRUE),1,10)*$Q$4,"")</f>
        <v/>
      </c>
      <c r="AZ889" s="9">
        <f>IF(AND((ROW()-7)&gt;=$Q$5,(ROW()-6)&lt;=$Q$3),INDEX(LINEST(OFFSET(AF889,1-$Q$5,0,$Q$5,1),OFFSET(AG889,1-$Q$5,0,$Q$5,9),TRUE,TRUE),1,9),"")</f>
        <v/>
      </c>
      <c r="BA889" s="9">
        <f>IF(AND((ROW()-7)&gt;=$Q$5,(ROW()-6)&lt;=$Q$3),INDEX(LINEST(OFFSET(AF889,1-$Q$5,0,$Q$5,1),OFFSET(AG889,1-$Q$5,0,$Q$5,9),TRUE,TRUE),1,8),"")</f>
        <v/>
      </c>
      <c r="BB889" s="9">
        <f>IF(AND((ROW()-7)&gt;=$Q$5,(ROW()-6)&lt;=$Q$3),INDEX(LINEST(OFFSET(AF889,1-$Q$5,0,$Q$5,1),OFFSET(AG889,1-$Q$5,0,$Q$5,9),TRUE,TRUE),1,7),"")</f>
        <v/>
      </c>
      <c r="BC889" s="9">
        <f>IF(AND((ROW()-7)&gt;=$Q$5,(ROW()-6)&lt;=$Q$3),INDEX(LINEST(OFFSET(AF889,1-$Q$5,0,$Q$5,1),OFFSET(AG889,1-$Q$5,0,$Q$5,9),TRUE,TRUE),1,6),"")</f>
        <v/>
      </c>
      <c r="BD889" s="9">
        <f>IF(AND((ROW()-7)&gt;=$Q$5,(ROW()-6)&lt;=$Q$3),INDEX(LINEST(OFFSET(AF889,1-$Q$5,0,$Q$5,1),OFFSET(AG889,1-$Q$5,0,$Q$5,9),TRUE,TRUE),1,5),"")</f>
        <v/>
      </c>
      <c r="BE889" s="9">
        <f>IF(AND((ROW()-7)&gt;=$Q$5,(ROW()-6)&lt;=$Q$3),INDEX(LINEST(OFFSET(AF889,1-$Q$5,0,$Q$5,1),OFFSET(AG889,1-$Q$5,0,$Q$5,9),TRUE,TRUE),1,4),"")</f>
        <v/>
      </c>
      <c r="BF889" s="9">
        <f>IF(AND((ROW()-7)&gt;=$Q$5,(ROW()-6)&lt;=$Q$3),INDEX(LINEST(OFFSET(AF889,1-$Q$5,0,$Q$5,1),OFFSET(AG889,1-$Q$5,0,$Q$5,9),TRUE,TRUE),1,3),"")</f>
        <v/>
      </c>
      <c r="BG889" s="9">
        <f>IF(AND((ROW()-7)&gt;=$Q$5,(ROW()-6)&lt;=$Q$3),INDEX(LINEST(OFFSET(AF889,1-$Q$5,0,$Q$5,1),OFFSET(AG889,1-$Q$5,0,$Q$5,9),TRUE,TRUE),1,2),"")</f>
        <v/>
      </c>
      <c r="BH889" s="9">
        <f>IF(AND((ROW()-7)&gt;=$Q$5,(ROW()-6)&lt;=$Q$3),INDEX(LINEST(OFFSET(AF889,1-$Q$5,0,$Q$5,1),OFFSET(AG889,1-$Q$5,0,$Q$5,9),TRUE,TRUE),1,1),"")</f>
        <v/>
      </c>
      <c r="BI889" s="10">
        <f>IF(AND((ROW()-7)&gt;=$Q$5,(ROW()-6)&lt;=$Q$3),INDEX(LINEST(OFFSET(AF889,1-$Q$5,0,$Q$5,1),OFFSET(AG889,1-$Q$5,0,$Q$5,9),TRUE,TRUE),3,1),"")</f>
        <v/>
      </c>
      <c r="BL889" s="9">
        <f>IF(AND((ROW()-6)&lt;=$Q$3,ISNUMBER(AY888)),AY888/$Q$4+AZ888*AG889+BA888*AH889+BB888*AI889+BC888*AJ889+BD888*AK889+BE888*AL889+BF888*AM889+BG888*AN889+BH888*AO889,"")</f>
        <v/>
      </c>
      <c r="BM889">
        <f>IF(ISNUMBER(BL889),AVERAGE(OFFSET(AF888,1-$Q$5,0,$Q$5,1)),"")</f>
        <v/>
      </c>
      <c r="BN889">
        <f>IF(ISNUMBER(BL889),(AF889-BL889)^2,"")</f>
        <v/>
      </c>
      <c r="BO889">
        <f>IF(ISNUMBER(BL889),AF889^2,"")</f>
        <v/>
      </c>
      <c r="BP889">
        <f>IF(ISNUMBER(BL889),(AF889-BM889)^2,"")</f>
        <v/>
      </c>
    </row>
    <row r="890">
      <c r="O890">
        <f>IF($R890="","",IF($Q$1="Weekly",INT(($R890-2)/7),IF($Q$1="Quarterly",YEAR($R890)*4+ROUNDUP(MONTH($R890)/3),YEAR($R890)*12+MONTH($R890))))</f>
        <v/>
      </c>
      <c r="P890">
        <f>IF($R890="","",IF($R891="",1,IF($O890&lt;&gt;$O891,1,0)))</f>
        <v/>
      </c>
      <c r="Q890">
        <f>IF($P890=1,SUM($P$7:$P890),"")</f>
        <v/>
      </c>
      <c r="R890">
        <f>IF($A890="","",IF(ISNUMBER($A890),$A890,IFERROR(DATEVALUE($A890),NA())))</f>
        <v/>
      </c>
      <c r="S890" s="7">
        <f>IFERROR(INDEX($R$7:$R$60000,MATCH(ROW()-6,$Q$7:$Q$60000,0)),"")</f>
        <v/>
      </c>
      <c r="T890">
        <f>IFERROR(INDEX($B$7:$B$60000,MATCH(ROW()-6,$Q$7:$Q$60000,0))*1,"")</f>
        <v/>
      </c>
      <c r="U890">
        <f>IFERROR(INDEX($C$7:$C$60000,MATCH(ROW()-6,$Q$7:$Q$60000,0))*1,"")</f>
        <v/>
      </c>
      <c r="V890">
        <f>IFERROR(INDEX($D$7:$D$60000,MATCH(ROW()-6,$Q$7:$Q$60000,0))*1,"")</f>
        <v/>
      </c>
      <c r="W890">
        <f>IFERROR(INDEX($E$7:$E$60000,MATCH(ROW()-6,$Q$7:$Q$60000,0))*1,"")</f>
        <v/>
      </c>
      <c r="X890">
        <f>IFERROR(INDEX($F$7:$F$60000,MATCH(ROW()-6,$Q$7:$Q$60000,0))*1,"")</f>
        <v/>
      </c>
      <c r="Y890">
        <f>IFERROR(INDEX($G$7:$G$60000,MATCH(ROW()-6,$Q$7:$Q$60000,0))*1,"")</f>
        <v/>
      </c>
      <c r="Z890">
        <f>IFERROR(INDEX($H$7:$H$60000,MATCH(ROW()-6,$Q$7:$Q$60000,0))*1,"")</f>
        <v/>
      </c>
      <c r="AA890">
        <f>IFERROR(INDEX($I$7:$I$60000,MATCH(ROW()-6,$Q$7:$Q$60000,0))*1,"")</f>
        <v/>
      </c>
      <c r="AB890">
        <f>IFERROR(INDEX($J$7:$J$60000,MATCH(ROW()-6,$Q$7:$Q$60000,0))*1,"")</f>
        <v/>
      </c>
      <c r="AC890">
        <f>IFERROR(INDEX($K$7:$K$60000,MATCH(ROW()-6,$Q$7:$Q$60000,0))*1,"")</f>
        <v/>
      </c>
      <c r="AF890" s="9">
        <f>IF(OR($S890="",$S889=""),"",IF($B$5="diff",($T890-$T889),LN($T890/$T889)))</f>
        <v/>
      </c>
      <c r="AG890" s="9">
        <f>IF(OR($S890="",$S889=""),"",IF($C$5="diff",(U890-U889),LN(U890/U889)))</f>
        <v/>
      </c>
      <c r="AH890" s="9">
        <f>IF(OR($S890="",$S889=""),"",IF($D$5="diff",(V890-V889),LN(V890/V889)))</f>
        <v/>
      </c>
      <c r="AI890" s="9">
        <f>IF(OR($S890="",$S889=""),"",IF($E$5="diff",(W890-W889),LN(W890/W889)))</f>
        <v/>
      </c>
      <c r="AJ890" s="9">
        <f>IF(OR($S890="",$S889=""),"",IF($F$5="diff",(X890-X889),LN(X890/X889)))</f>
        <v/>
      </c>
      <c r="AK890" s="9">
        <f>IF(OR($S890="",$S889=""),"",IF($G$5="diff",(Y890-Y889),LN(Y890/Y889)))</f>
        <v/>
      </c>
      <c r="AL890" s="9">
        <f>IF(OR($S890="",$S889=""),"",IF($H$5="diff",(Z890-Z889),LN(Z890/Z889)))</f>
        <v/>
      </c>
      <c r="AM890" s="9">
        <f>IF(OR($S890="",$S889=""),"",IF($I$5="diff",(AA890-AA889),LN(AA890/AA889)))</f>
        <v/>
      </c>
      <c r="AN890" s="9">
        <f>IF(OR($S890="",$S889=""),"",IF($J$5="diff",(AB890-AB889),LN(AB890/AB889)))</f>
        <v/>
      </c>
      <c r="AO890" s="9">
        <f>IF(OR($S890="",$S889=""),"",IF($K$5="diff",(AC890-AC889),LN(AC890/AC889)))</f>
        <v/>
      </c>
      <c r="AR890" s="9">
        <f>IF($AF890="","",$AU$13+$AU$4*AG890+$AU$5*AH890+$AU$6*AI890+$AU$7*AJ890+$AU$8*AK890+$AU$9*AL890+$AU$10*AM890+$AU$11*AN890+$AU$12*AO890)</f>
        <v/>
      </c>
      <c r="AY890" s="10">
        <f>IF(AND((ROW()-7)&gt;=$Q$5,(ROW()-6)&lt;=$Q$3),INDEX(LINEST(OFFSET(AF890,1-$Q$5,0,$Q$5,1),OFFSET(AG890,1-$Q$5,0,$Q$5,9),TRUE,TRUE),1,10)*$Q$4,"")</f>
        <v/>
      </c>
      <c r="AZ890" s="9">
        <f>IF(AND((ROW()-7)&gt;=$Q$5,(ROW()-6)&lt;=$Q$3),INDEX(LINEST(OFFSET(AF890,1-$Q$5,0,$Q$5,1),OFFSET(AG890,1-$Q$5,0,$Q$5,9),TRUE,TRUE),1,9),"")</f>
        <v/>
      </c>
      <c r="BA890" s="9">
        <f>IF(AND((ROW()-7)&gt;=$Q$5,(ROW()-6)&lt;=$Q$3),INDEX(LINEST(OFFSET(AF890,1-$Q$5,0,$Q$5,1),OFFSET(AG890,1-$Q$5,0,$Q$5,9),TRUE,TRUE),1,8),"")</f>
        <v/>
      </c>
      <c r="BB890" s="9">
        <f>IF(AND((ROW()-7)&gt;=$Q$5,(ROW()-6)&lt;=$Q$3),INDEX(LINEST(OFFSET(AF890,1-$Q$5,0,$Q$5,1),OFFSET(AG890,1-$Q$5,0,$Q$5,9),TRUE,TRUE),1,7),"")</f>
        <v/>
      </c>
      <c r="BC890" s="9">
        <f>IF(AND((ROW()-7)&gt;=$Q$5,(ROW()-6)&lt;=$Q$3),INDEX(LINEST(OFFSET(AF890,1-$Q$5,0,$Q$5,1),OFFSET(AG890,1-$Q$5,0,$Q$5,9),TRUE,TRUE),1,6),"")</f>
        <v/>
      </c>
      <c r="BD890" s="9">
        <f>IF(AND((ROW()-7)&gt;=$Q$5,(ROW()-6)&lt;=$Q$3),INDEX(LINEST(OFFSET(AF890,1-$Q$5,0,$Q$5,1),OFFSET(AG890,1-$Q$5,0,$Q$5,9),TRUE,TRUE),1,5),"")</f>
        <v/>
      </c>
      <c r="BE890" s="9">
        <f>IF(AND((ROW()-7)&gt;=$Q$5,(ROW()-6)&lt;=$Q$3),INDEX(LINEST(OFFSET(AF890,1-$Q$5,0,$Q$5,1),OFFSET(AG890,1-$Q$5,0,$Q$5,9),TRUE,TRUE),1,4),"")</f>
        <v/>
      </c>
      <c r="BF890" s="9">
        <f>IF(AND((ROW()-7)&gt;=$Q$5,(ROW()-6)&lt;=$Q$3),INDEX(LINEST(OFFSET(AF890,1-$Q$5,0,$Q$5,1),OFFSET(AG890,1-$Q$5,0,$Q$5,9),TRUE,TRUE),1,3),"")</f>
        <v/>
      </c>
      <c r="BG890" s="9">
        <f>IF(AND((ROW()-7)&gt;=$Q$5,(ROW()-6)&lt;=$Q$3),INDEX(LINEST(OFFSET(AF890,1-$Q$5,0,$Q$5,1),OFFSET(AG890,1-$Q$5,0,$Q$5,9),TRUE,TRUE),1,2),"")</f>
        <v/>
      </c>
      <c r="BH890" s="9">
        <f>IF(AND((ROW()-7)&gt;=$Q$5,(ROW()-6)&lt;=$Q$3),INDEX(LINEST(OFFSET(AF890,1-$Q$5,0,$Q$5,1),OFFSET(AG890,1-$Q$5,0,$Q$5,9),TRUE,TRUE),1,1),"")</f>
        <v/>
      </c>
      <c r="BI890" s="10">
        <f>IF(AND((ROW()-7)&gt;=$Q$5,(ROW()-6)&lt;=$Q$3),INDEX(LINEST(OFFSET(AF890,1-$Q$5,0,$Q$5,1),OFFSET(AG890,1-$Q$5,0,$Q$5,9),TRUE,TRUE),3,1),"")</f>
        <v/>
      </c>
      <c r="BL890" s="9">
        <f>IF(AND((ROW()-6)&lt;=$Q$3,ISNUMBER(AY889)),AY889/$Q$4+AZ889*AG890+BA889*AH890+BB889*AI890+BC889*AJ890+BD889*AK890+BE889*AL890+BF889*AM890+BG889*AN890+BH889*AO890,"")</f>
        <v/>
      </c>
      <c r="BM890">
        <f>IF(ISNUMBER(BL890),AVERAGE(OFFSET(AF889,1-$Q$5,0,$Q$5,1)),"")</f>
        <v/>
      </c>
      <c r="BN890">
        <f>IF(ISNUMBER(BL890),(AF890-BL890)^2,"")</f>
        <v/>
      </c>
      <c r="BO890">
        <f>IF(ISNUMBER(BL890),AF890^2,"")</f>
        <v/>
      </c>
      <c r="BP890">
        <f>IF(ISNUMBER(BL890),(AF890-BM890)^2,"")</f>
        <v/>
      </c>
    </row>
    <row r="891">
      <c r="O891">
        <f>IF($R891="","",IF($Q$1="Weekly",INT(($R891-2)/7),IF($Q$1="Quarterly",YEAR($R891)*4+ROUNDUP(MONTH($R891)/3),YEAR($R891)*12+MONTH($R891))))</f>
        <v/>
      </c>
      <c r="P891">
        <f>IF($R891="","",IF($R892="",1,IF($O891&lt;&gt;$O892,1,0)))</f>
        <v/>
      </c>
      <c r="Q891">
        <f>IF($P891=1,SUM($P$7:$P891),"")</f>
        <v/>
      </c>
      <c r="R891">
        <f>IF($A891="","",IF(ISNUMBER($A891),$A891,IFERROR(DATEVALUE($A891),NA())))</f>
        <v/>
      </c>
      <c r="S891" s="7">
        <f>IFERROR(INDEX($R$7:$R$60000,MATCH(ROW()-6,$Q$7:$Q$60000,0)),"")</f>
        <v/>
      </c>
      <c r="T891">
        <f>IFERROR(INDEX($B$7:$B$60000,MATCH(ROW()-6,$Q$7:$Q$60000,0))*1,"")</f>
        <v/>
      </c>
      <c r="U891">
        <f>IFERROR(INDEX($C$7:$C$60000,MATCH(ROW()-6,$Q$7:$Q$60000,0))*1,"")</f>
        <v/>
      </c>
      <c r="V891">
        <f>IFERROR(INDEX($D$7:$D$60000,MATCH(ROW()-6,$Q$7:$Q$60000,0))*1,"")</f>
        <v/>
      </c>
      <c r="W891">
        <f>IFERROR(INDEX($E$7:$E$60000,MATCH(ROW()-6,$Q$7:$Q$60000,0))*1,"")</f>
        <v/>
      </c>
      <c r="X891">
        <f>IFERROR(INDEX($F$7:$F$60000,MATCH(ROW()-6,$Q$7:$Q$60000,0))*1,"")</f>
        <v/>
      </c>
      <c r="Y891">
        <f>IFERROR(INDEX($G$7:$G$60000,MATCH(ROW()-6,$Q$7:$Q$60000,0))*1,"")</f>
        <v/>
      </c>
      <c r="Z891">
        <f>IFERROR(INDEX($H$7:$H$60000,MATCH(ROW()-6,$Q$7:$Q$60000,0))*1,"")</f>
        <v/>
      </c>
      <c r="AA891">
        <f>IFERROR(INDEX($I$7:$I$60000,MATCH(ROW()-6,$Q$7:$Q$60000,0))*1,"")</f>
        <v/>
      </c>
      <c r="AB891">
        <f>IFERROR(INDEX($J$7:$J$60000,MATCH(ROW()-6,$Q$7:$Q$60000,0))*1,"")</f>
        <v/>
      </c>
      <c r="AC891">
        <f>IFERROR(INDEX($K$7:$K$60000,MATCH(ROW()-6,$Q$7:$Q$60000,0))*1,"")</f>
        <v/>
      </c>
      <c r="AF891" s="9">
        <f>IF(OR($S891="",$S890=""),"",IF($B$5="diff",($T891-$T890),LN($T891/$T890)))</f>
        <v/>
      </c>
      <c r="AG891" s="9">
        <f>IF(OR($S891="",$S890=""),"",IF($C$5="diff",(U891-U890),LN(U891/U890)))</f>
        <v/>
      </c>
      <c r="AH891" s="9">
        <f>IF(OR($S891="",$S890=""),"",IF($D$5="diff",(V891-V890),LN(V891/V890)))</f>
        <v/>
      </c>
      <c r="AI891" s="9">
        <f>IF(OR($S891="",$S890=""),"",IF($E$5="diff",(W891-W890),LN(W891/W890)))</f>
        <v/>
      </c>
      <c r="AJ891" s="9">
        <f>IF(OR($S891="",$S890=""),"",IF($F$5="diff",(X891-X890),LN(X891/X890)))</f>
        <v/>
      </c>
      <c r="AK891" s="9">
        <f>IF(OR($S891="",$S890=""),"",IF($G$5="diff",(Y891-Y890),LN(Y891/Y890)))</f>
        <v/>
      </c>
      <c r="AL891" s="9">
        <f>IF(OR($S891="",$S890=""),"",IF($H$5="diff",(Z891-Z890),LN(Z891/Z890)))</f>
        <v/>
      </c>
      <c r="AM891" s="9">
        <f>IF(OR($S891="",$S890=""),"",IF($I$5="diff",(AA891-AA890),LN(AA891/AA890)))</f>
        <v/>
      </c>
      <c r="AN891" s="9">
        <f>IF(OR($S891="",$S890=""),"",IF($J$5="diff",(AB891-AB890),LN(AB891/AB890)))</f>
        <v/>
      </c>
      <c r="AO891" s="9">
        <f>IF(OR($S891="",$S890=""),"",IF($K$5="diff",(AC891-AC890),LN(AC891/AC890)))</f>
        <v/>
      </c>
      <c r="AR891" s="9">
        <f>IF($AF891="","",$AU$13+$AU$4*AG891+$AU$5*AH891+$AU$6*AI891+$AU$7*AJ891+$AU$8*AK891+$AU$9*AL891+$AU$10*AM891+$AU$11*AN891+$AU$12*AO891)</f>
        <v/>
      </c>
      <c r="AY891" s="10">
        <f>IF(AND((ROW()-7)&gt;=$Q$5,(ROW()-6)&lt;=$Q$3),INDEX(LINEST(OFFSET(AF891,1-$Q$5,0,$Q$5,1),OFFSET(AG891,1-$Q$5,0,$Q$5,9),TRUE,TRUE),1,10)*$Q$4,"")</f>
        <v/>
      </c>
      <c r="AZ891" s="9">
        <f>IF(AND((ROW()-7)&gt;=$Q$5,(ROW()-6)&lt;=$Q$3),INDEX(LINEST(OFFSET(AF891,1-$Q$5,0,$Q$5,1),OFFSET(AG891,1-$Q$5,0,$Q$5,9),TRUE,TRUE),1,9),"")</f>
        <v/>
      </c>
      <c r="BA891" s="9">
        <f>IF(AND((ROW()-7)&gt;=$Q$5,(ROW()-6)&lt;=$Q$3),INDEX(LINEST(OFFSET(AF891,1-$Q$5,0,$Q$5,1),OFFSET(AG891,1-$Q$5,0,$Q$5,9),TRUE,TRUE),1,8),"")</f>
        <v/>
      </c>
      <c r="BB891" s="9">
        <f>IF(AND((ROW()-7)&gt;=$Q$5,(ROW()-6)&lt;=$Q$3),INDEX(LINEST(OFFSET(AF891,1-$Q$5,0,$Q$5,1),OFFSET(AG891,1-$Q$5,0,$Q$5,9),TRUE,TRUE),1,7),"")</f>
        <v/>
      </c>
      <c r="BC891" s="9">
        <f>IF(AND((ROW()-7)&gt;=$Q$5,(ROW()-6)&lt;=$Q$3),INDEX(LINEST(OFFSET(AF891,1-$Q$5,0,$Q$5,1),OFFSET(AG891,1-$Q$5,0,$Q$5,9),TRUE,TRUE),1,6),"")</f>
        <v/>
      </c>
      <c r="BD891" s="9">
        <f>IF(AND((ROW()-7)&gt;=$Q$5,(ROW()-6)&lt;=$Q$3),INDEX(LINEST(OFFSET(AF891,1-$Q$5,0,$Q$5,1),OFFSET(AG891,1-$Q$5,0,$Q$5,9),TRUE,TRUE),1,5),"")</f>
        <v/>
      </c>
      <c r="BE891" s="9">
        <f>IF(AND((ROW()-7)&gt;=$Q$5,(ROW()-6)&lt;=$Q$3),INDEX(LINEST(OFFSET(AF891,1-$Q$5,0,$Q$5,1),OFFSET(AG891,1-$Q$5,0,$Q$5,9),TRUE,TRUE),1,4),"")</f>
        <v/>
      </c>
      <c r="BF891" s="9">
        <f>IF(AND((ROW()-7)&gt;=$Q$5,(ROW()-6)&lt;=$Q$3),INDEX(LINEST(OFFSET(AF891,1-$Q$5,0,$Q$5,1),OFFSET(AG891,1-$Q$5,0,$Q$5,9),TRUE,TRUE),1,3),"")</f>
        <v/>
      </c>
      <c r="BG891" s="9">
        <f>IF(AND((ROW()-7)&gt;=$Q$5,(ROW()-6)&lt;=$Q$3),INDEX(LINEST(OFFSET(AF891,1-$Q$5,0,$Q$5,1),OFFSET(AG891,1-$Q$5,0,$Q$5,9),TRUE,TRUE),1,2),"")</f>
        <v/>
      </c>
      <c r="BH891" s="9">
        <f>IF(AND((ROW()-7)&gt;=$Q$5,(ROW()-6)&lt;=$Q$3),INDEX(LINEST(OFFSET(AF891,1-$Q$5,0,$Q$5,1),OFFSET(AG891,1-$Q$5,0,$Q$5,9),TRUE,TRUE),1,1),"")</f>
        <v/>
      </c>
      <c r="BI891" s="10">
        <f>IF(AND((ROW()-7)&gt;=$Q$5,(ROW()-6)&lt;=$Q$3),INDEX(LINEST(OFFSET(AF891,1-$Q$5,0,$Q$5,1),OFFSET(AG891,1-$Q$5,0,$Q$5,9),TRUE,TRUE),3,1),"")</f>
        <v/>
      </c>
      <c r="BL891" s="9">
        <f>IF(AND((ROW()-6)&lt;=$Q$3,ISNUMBER(AY890)),AY890/$Q$4+AZ890*AG891+BA890*AH891+BB890*AI891+BC890*AJ891+BD890*AK891+BE890*AL891+BF890*AM891+BG890*AN891+BH890*AO891,"")</f>
        <v/>
      </c>
      <c r="BM891">
        <f>IF(ISNUMBER(BL891),AVERAGE(OFFSET(AF890,1-$Q$5,0,$Q$5,1)),"")</f>
        <v/>
      </c>
      <c r="BN891">
        <f>IF(ISNUMBER(BL891),(AF891-BL891)^2,"")</f>
        <v/>
      </c>
      <c r="BO891">
        <f>IF(ISNUMBER(BL891),AF891^2,"")</f>
        <v/>
      </c>
      <c r="BP891">
        <f>IF(ISNUMBER(BL891),(AF891-BM891)^2,"")</f>
        <v/>
      </c>
    </row>
    <row r="892">
      <c r="O892">
        <f>IF($R892="","",IF($Q$1="Weekly",INT(($R892-2)/7),IF($Q$1="Quarterly",YEAR($R892)*4+ROUNDUP(MONTH($R892)/3),YEAR($R892)*12+MONTH($R892))))</f>
        <v/>
      </c>
      <c r="P892">
        <f>IF($R892="","",IF($R893="",1,IF($O892&lt;&gt;$O893,1,0)))</f>
        <v/>
      </c>
      <c r="Q892">
        <f>IF($P892=1,SUM($P$7:$P892),"")</f>
        <v/>
      </c>
      <c r="R892">
        <f>IF($A892="","",IF(ISNUMBER($A892),$A892,IFERROR(DATEVALUE($A892),NA())))</f>
        <v/>
      </c>
      <c r="S892" s="7">
        <f>IFERROR(INDEX($R$7:$R$60000,MATCH(ROW()-6,$Q$7:$Q$60000,0)),"")</f>
        <v/>
      </c>
      <c r="T892">
        <f>IFERROR(INDEX($B$7:$B$60000,MATCH(ROW()-6,$Q$7:$Q$60000,0))*1,"")</f>
        <v/>
      </c>
      <c r="U892">
        <f>IFERROR(INDEX($C$7:$C$60000,MATCH(ROW()-6,$Q$7:$Q$60000,0))*1,"")</f>
        <v/>
      </c>
      <c r="V892">
        <f>IFERROR(INDEX($D$7:$D$60000,MATCH(ROW()-6,$Q$7:$Q$60000,0))*1,"")</f>
        <v/>
      </c>
      <c r="W892">
        <f>IFERROR(INDEX($E$7:$E$60000,MATCH(ROW()-6,$Q$7:$Q$60000,0))*1,"")</f>
        <v/>
      </c>
      <c r="X892">
        <f>IFERROR(INDEX($F$7:$F$60000,MATCH(ROW()-6,$Q$7:$Q$60000,0))*1,"")</f>
        <v/>
      </c>
      <c r="Y892">
        <f>IFERROR(INDEX($G$7:$G$60000,MATCH(ROW()-6,$Q$7:$Q$60000,0))*1,"")</f>
        <v/>
      </c>
      <c r="Z892">
        <f>IFERROR(INDEX($H$7:$H$60000,MATCH(ROW()-6,$Q$7:$Q$60000,0))*1,"")</f>
        <v/>
      </c>
      <c r="AA892">
        <f>IFERROR(INDEX($I$7:$I$60000,MATCH(ROW()-6,$Q$7:$Q$60000,0))*1,"")</f>
        <v/>
      </c>
      <c r="AB892">
        <f>IFERROR(INDEX($J$7:$J$60000,MATCH(ROW()-6,$Q$7:$Q$60000,0))*1,"")</f>
        <v/>
      </c>
      <c r="AC892">
        <f>IFERROR(INDEX($K$7:$K$60000,MATCH(ROW()-6,$Q$7:$Q$60000,0))*1,"")</f>
        <v/>
      </c>
      <c r="AF892" s="9">
        <f>IF(OR($S892="",$S891=""),"",IF($B$5="diff",($T892-$T891),LN($T892/$T891)))</f>
        <v/>
      </c>
      <c r="AG892" s="9">
        <f>IF(OR($S892="",$S891=""),"",IF($C$5="diff",(U892-U891),LN(U892/U891)))</f>
        <v/>
      </c>
      <c r="AH892" s="9">
        <f>IF(OR($S892="",$S891=""),"",IF($D$5="diff",(V892-V891),LN(V892/V891)))</f>
        <v/>
      </c>
      <c r="AI892" s="9">
        <f>IF(OR($S892="",$S891=""),"",IF($E$5="diff",(W892-W891),LN(W892/W891)))</f>
        <v/>
      </c>
      <c r="AJ892" s="9">
        <f>IF(OR($S892="",$S891=""),"",IF($F$5="diff",(X892-X891),LN(X892/X891)))</f>
        <v/>
      </c>
      <c r="AK892" s="9">
        <f>IF(OR($S892="",$S891=""),"",IF($G$5="diff",(Y892-Y891),LN(Y892/Y891)))</f>
        <v/>
      </c>
      <c r="AL892" s="9">
        <f>IF(OR($S892="",$S891=""),"",IF($H$5="diff",(Z892-Z891),LN(Z892/Z891)))</f>
        <v/>
      </c>
      <c r="AM892" s="9">
        <f>IF(OR($S892="",$S891=""),"",IF($I$5="diff",(AA892-AA891),LN(AA892/AA891)))</f>
        <v/>
      </c>
      <c r="AN892" s="9">
        <f>IF(OR($S892="",$S891=""),"",IF($J$5="diff",(AB892-AB891),LN(AB892/AB891)))</f>
        <v/>
      </c>
      <c r="AO892" s="9">
        <f>IF(OR($S892="",$S891=""),"",IF($K$5="diff",(AC892-AC891),LN(AC892/AC891)))</f>
        <v/>
      </c>
      <c r="AR892" s="9">
        <f>IF($AF892="","",$AU$13+$AU$4*AG892+$AU$5*AH892+$AU$6*AI892+$AU$7*AJ892+$AU$8*AK892+$AU$9*AL892+$AU$10*AM892+$AU$11*AN892+$AU$12*AO892)</f>
        <v/>
      </c>
      <c r="AY892" s="10">
        <f>IF(AND((ROW()-7)&gt;=$Q$5,(ROW()-6)&lt;=$Q$3),INDEX(LINEST(OFFSET(AF892,1-$Q$5,0,$Q$5,1),OFFSET(AG892,1-$Q$5,0,$Q$5,9),TRUE,TRUE),1,10)*$Q$4,"")</f>
        <v/>
      </c>
      <c r="AZ892" s="9">
        <f>IF(AND((ROW()-7)&gt;=$Q$5,(ROW()-6)&lt;=$Q$3),INDEX(LINEST(OFFSET(AF892,1-$Q$5,0,$Q$5,1),OFFSET(AG892,1-$Q$5,0,$Q$5,9),TRUE,TRUE),1,9),"")</f>
        <v/>
      </c>
      <c r="BA892" s="9">
        <f>IF(AND((ROW()-7)&gt;=$Q$5,(ROW()-6)&lt;=$Q$3),INDEX(LINEST(OFFSET(AF892,1-$Q$5,0,$Q$5,1),OFFSET(AG892,1-$Q$5,0,$Q$5,9),TRUE,TRUE),1,8),"")</f>
        <v/>
      </c>
      <c r="BB892" s="9">
        <f>IF(AND((ROW()-7)&gt;=$Q$5,(ROW()-6)&lt;=$Q$3),INDEX(LINEST(OFFSET(AF892,1-$Q$5,0,$Q$5,1),OFFSET(AG892,1-$Q$5,0,$Q$5,9),TRUE,TRUE),1,7),"")</f>
        <v/>
      </c>
      <c r="BC892" s="9">
        <f>IF(AND((ROW()-7)&gt;=$Q$5,(ROW()-6)&lt;=$Q$3),INDEX(LINEST(OFFSET(AF892,1-$Q$5,0,$Q$5,1),OFFSET(AG892,1-$Q$5,0,$Q$5,9),TRUE,TRUE),1,6),"")</f>
        <v/>
      </c>
      <c r="BD892" s="9">
        <f>IF(AND((ROW()-7)&gt;=$Q$5,(ROW()-6)&lt;=$Q$3),INDEX(LINEST(OFFSET(AF892,1-$Q$5,0,$Q$5,1),OFFSET(AG892,1-$Q$5,0,$Q$5,9),TRUE,TRUE),1,5),"")</f>
        <v/>
      </c>
      <c r="BE892" s="9">
        <f>IF(AND((ROW()-7)&gt;=$Q$5,(ROW()-6)&lt;=$Q$3),INDEX(LINEST(OFFSET(AF892,1-$Q$5,0,$Q$5,1),OFFSET(AG892,1-$Q$5,0,$Q$5,9),TRUE,TRUE),1,4),"")</f>
        <v/>
      </c>
      <c r="BF892" s="9">
        <f>IF(AND((ROW()-7)&gt;=$Q$5,(ROW()-6)&lt;=$Q$3),INDEX(LINEST(OFFSET(AF892,1-$Q$5,0,$Q$5,1),OFFSET(AG892,1-$Q$5,0,$Q$5,9),TRUE,TRUE),1,3),"")</f>
        <v/>
      </c>
      <c r="BG892" s="9">
        <f>IF(AND((ROW()-7)&gt;=$Q$5,(ROW()-6)&lt;=$Q$3),INDEX(LINEST(OFFSET(AF892,1-$Q$5,0,$Q$5,1),OFFSET(AG892,1-$Q$5,0,$Q$5,9),TRUE,TRUE),1,2),"")</f>
        <v/>
      </c>
      <c r="BH892" s="9">
        <f>IF(AND((ROW()-7)&gt;=$Q$5,(ROW()-6)&lt;=$Q$3),INDEX(LINEST(OFFSET(AF892,1-$Q$5,0,$Q$5,1),OFFSET(AG892,1-$Q$5,0,$Q$5,9),TRUE,TRUE),1,1),"")</f>
        <v/>
      </c>
      <c r="BI892" s="10">
        <f>IF(AND((ROW()-7)&gt;=$Q$5,(ROW()-6)&lt;=$Q$3),INDEX(LINEST(OFFSET(AF892,1-$Q$5,0,$Q$5,1),OFFSET(AG892,1-$Q$5,0,$Q$5,9),TRUE,TRUE),3,1),"")</f>
        <v/>
      </c>
      <c r="BL892" s="9">
        <f>IF(AND((ROW()-6)&lt;=$Q$3,ISNUMBER(AY891)),AY891/$Q$4+AZ891*AG892+BA891*AH892+BB891*AI892+BC891*AJ892+BD891*AK892+BE891*AL892+BF891*AM892+BG891*AN892+BH891*AO892,"")</f>
        <v/>
      </c>
      <c r="BM892">
        <f>IF(ISNUMBER(BL892),AVERAGE(OFFSET(AF891,1-$Q$5,0,$Q$5,1)),"")</f>
        <v/>
      </c>
      <c r="BN892">
        <f>IF(ISNUMBER(BL892),(AF892-BL892)^2,"")</f>
        <v/>
      </c>
      <c r="BO892">
        <f>IF(ISNUMBER(BL892),AF892^2,"")</f>
        <v/>
      </c>
      <c r="BP892">
        <f>IF(ISNUMBER(BL892),(AF892-BM892)^2,"")</f>
        <v/>
      </c>
    </row>
    <row r="893">
      <c r="O893">
        <f>IF($R893="","",IF($Q$1="Weekly",INT(($R893-2)/7),IF($Q$1="Quarterly",YEAR($R893)*4+ROUNDUP(MONTH($R893)/3),YEAR($R893)*12+MONTH($R893))))</f>
        <v/>
      </c>
      <c r="P893">
        <f>IF($R893="","",IF($R894="",1,IF($O893&lt;&gt;$O894,1,0)))</f>
        <v/>
      </c>
      <c r="Q893">
        <f>IF($P893=1,SUM($P$7:$P893),"")</f>
        <v/>
      </c>
      <c r="R893">
        <f>IF($A893="","",IF(ISNUMBER($A893),$A893,IFERROR(DATEVALUE($A893),NA())))</f>
        <v/>
      </c>
      <c r="S893" s="7">
        <f>IFERROR(INDEX($R$7:$R$60000,MATCH(ROW()-6,$Q$7:$Q$60000,0)),"")</f>
        <v/>
      </c>
      <c r="T893">
        <f>IFERROR(INDEX($B$7:$B$60000,MATCH(ROW()-6,$Q$7:$Q$60000,0))*1,"")</f>
        <v/>
      </c>
      <c r="U893">
        <f>IFERROR(INDEX($C$7:$C$60000,MATCH(ROW()-6,$Q$7:$Q$60000,0))*1,"")</f>
        <v/>
      </c>
      <c r="V893">
        <f>IFERROR(INDEX($D$7:$D$60000,MATCH(ROW()-6,$Q$7:$Q$60000,0))*1,"")</f>
        <v/>
      </c>
      <c r="W893">
        <f>IFERROR(INDEX($E$7:$E$60000,MATCH(ROW()-6,$Q$7:$Q$60000,0))*1,"")</f>
        <v/>
      </c>
      <c r="X893">
        <f>IFERROR(INDEX($F$7:$F$60000,MATCH(ROW()-6,$Q$7:$Q$60000,0))*1,"")</f>
        <v/>
      </c>
      <c r="Y893">
        <f>IFERROR(INDEX($G$7:$G$60000,MATCH(ROW()-6,$Q$7:$Q$60000,0))*1,"")</f>
        <v/>
      </c>
      <c r="Z893">
        <f>IFERROR(INDEX($H$7:$H$60000,MATCH(ROW()-6,$Q$7:$Q$60000,0))*1,"")</f>
        <v/>
      </c>
      <c r="AA893">
        <f>IFERROR(INDEX($I$7:$I$60000,MATCH(ROW()-6,$Q$7:$Q$60000,0))*1,"")</f>
        <v/>
      </c>
      <c r="AB893">
        <f>IFERROR(INDEX($J$7:$J$60000,MATCH(ROW()-6,$Q$7:$Q$60000,0))*1,"")</f>
        <v/>
      </c>
      <c r="AC893">
        <f>IFERROR(INDEX($K$7:$K$60000,MATCH(ROW()-6,$Q$7:$Q$60000,0))*1,"")</f>
        <v/>
      </c>
      <c r="AF893" s="9">
        <f>IF(OR($S893="",$S892=""),"",IF($B$5="diff",($T893-$T892),LN($T893/$T892)))</f>
        <v/>
      </c>
      <c r="AG893" s="9">
        <f>IF(OR($S893="",$S892=""),"",IF($C$5="diff",(U893-U892),LN(U893/U892)))</f>
        <v/>
      </c>
      <c r="AH893" s="9">
        <f>IF(OR($S893="",$S892=""),"",IF($D$5="diff",(V893-V892),LN(V893/V892)))</f>
        <v/>
      </c>
      <c r="AI893" s="9">
        <f>IF(OR($S893="",$S892=""),"",IF($E$5="diff",(W893-W892),LN(W893/W892)))</f>
        <v/>
      </c>
      <c r="AJ893" s="9">
        <f>IF(OR($S893="",$S892=""),"",IF($F$5="diff",(X893-X892),LN(X893/X892)))</f>
        <v/>
      </c>
      <c r="AK893" s="9">
        <f>IF(OR($S893="",$S892=""),"",IF($G$5="diff",(Y893-Y892),LN(Y893/Y892)))</f>
        <v/>
      </c>
      <c r="AL893" s="9">
        <f>IF(OR($S893="",$S892=""),"",IF($H$5="diff",(Z893-Z892),LN(Z893/Z892)))</f>
        <v/>
      </c>
      <c r="AM893" s="9">
        <f>IF(OR($S893="",$S892=""),"",IF($I$5="diff",(AA893-AA892),LN(AA893/AA892)))</f>
        <v/>
      </c>
      <c r="AN893" s="9">
        <f>IF(OR($S893="",$S892=""),"",IF($J$5="diff",(AB893-AB892),LN(AB893/AB892)))</f>
        <v/>
      </c>
      <c r="AO893" s="9">
        <f>IF(OR($S893="",$S892=""),"",IF($K$5="diff",(AC893-AC892),LN(AC893/AC892)))</f>
        <v/>
      </c>
      <c r="AR893" s="9">
        <f>IF($AF893="","",$AU$13+$AU$4*AG893+$AU$5*AH893+$AU$6*AI893+$AU$7*AJ893+$AU$8*AK893+$AU$9*AL893+$AU$10*AM893+$AU$11*AN893+$AU$12*AO893)</f>
        <v/>
      </c>
      <c r="AY893" s="10">
        <f>IF(AND((ROW()-7)&gt;=$Q$5,(ROW()-6)&lt;=$Q$3),INDEX(LINEST(OFFSET(AF893,1-$Q$5,0,$Q$5,1),OFFSET(AG893,1-$Q$5,0,$Q$5,9),TRUE,TRUE),1,10)*$Q$4,"")</f>
        <v/>
      </c>
      <c r="AZ893" s="9">
        <f>IF(AND((ROW()-7)&gt;=$Q$5,(ROW()-6)&lt;=$Q$3),INDEX(LINEST(OFFSET(AF893,1-$Q$5,0,$Q$5,1),OFFSET(AG893,1-$Q$5,0,$Q$5,9),TRUE,TRUE),1,9),"")</f>
        <v/>
      </c>
      <c r="BA893" s="9">
        <f>IF(AND((ROW()-7)&gt;=$Q$5,(ROW()-6)&lt;=$Q$3),INDEX(LINEST(OFFSET(AF893,1-$Q$5,0,$Q$5,1),OFFSET(AG893,1-$Q$5,0,$Q$5,9),TRUE,TRUE),1,8),"")</f>
        <v/>
      </c>
      <c r="BB893" s="9">
        <f>IF(AND((ROW()-7)&gt;=$Q$5,(ROW()-6)&lt;=$Q$3),INDEX(LINEST(OFFSET(AF893,1-$Q$5,0,$Q$5,1),OFFSET(AG893,1-$Q$5,0,$Q$5,9),TRUE,TRUE),1,7),"")</f>
        <v/>
      </c>
      <c r="BC893" s="9">
        <f>IF(AND((ROW()-7)&gt;=$Q$5,(ROW()-6)&lt;=$Q$3),INDEX(LINEST(OFFSET(AF893,1-$Q$5,0,$Q$5,1),OFFSET(AG893,1-$Q$5,0,$Q$5,9),TRUE,TRUE),1,6),"")</f>
        <v/>
      </c>
      <c r="BD893" s="9">
        <f>IF(AND((ROW()-7)&gt;=$Q$5,(ROW()-6)&lt;=$Q$3),INDEX(LINEST(OFFSET(AF893,1-$Q$5,0,$Q$5,1),OFFSET(AG893,1-$Q$5,0,$Q$5,9),TRUE,TRUE),1,5),"")</f>
        <v/>
      </c>
      <c r="BE893" s="9">
        <f>IF(AND((ROW()-7)&gt;=$Q$5,(ROW()-6)&lt;=$Q$3),INDEX(LINEST(OFFSET(AF893,1-$Q$5,0,$Q$5,1),OFFSET(AG893,1-$Q$5,0,$Q$5,9),TRUE,TRUE),1,4),"")</f>
        <v/>
      </c>
      <c r="BF893" s="9">
        <f>IF(AND((ROW()-7)&gt;=$Q$5,(ROW()-6)&lt;=$Q$3),INDEX(LINEST(OFFSET(AF893,1-$Q$5,0,$Q$5,1),OFFSET(AG893,1-$Q$5,0,$Q$5,9),TRUE,TRUE),1,3),"")</f>
        <v/>
      </c>
      <c r="BG893" s="9">
        <f>IF(AND((ROW()-7)&gt;=$Q$5,(ROW()-6)&lt;=$Q$3),INDEX(LINEST(OFFSET(AF893,1-$Q$5,0,$Q$5,1),OFFSET(AG893,1-$Q$5,0,$Q$5,9),TRUE,TRUE),1,2),"")</f>
        <v/>
      </c>
      <c r="BH893" s="9">
        <f>IF(AND((ROW()-7)&gt;=$Q$5,(ROW()-6)&lt;=$Q$3),INDEX(LINEST(OFFSET(AF893,1-$Q$5,0,$Q$5,1),OFFSET(AG893,1-$Q$5,0,$Q$5,9),TRUE,TRUE),1,1),"")</f>
        <v/>
      </c>
      <c r="BI893" s="10">
        <f>IF(AND((ROW()-7)&gt;=$Q$5,(ROW()-6)&lt;=$Q$3),INDEX(LINEST(OFFSET(AF893,1-$Q$5,0,$Q$5,1),OFFSET(AG893,1-$Q$5,0,$Q$5,9),TRUE,TRUE),3,1),"")</f>
        <v/>
      </c>
      <c r="BL893" s="9">
        <f>IF(AND((ROW()-6)&lt;=$Q$3,ISNUMBER(AY892)),AY892/$Q$4+AZ892*AG893+BA892*AH893+BB892*AI893+BC892*AJ893+BD892*AK893+BE892*AL893+BF892*AM893+BG892*AN893+BH892*AO893,"")</f>
        <v/>
      </c>
      <c r="BM893">
        <f>IF(ISNUMBER(BL893),AVERAGE(OFFSET(AF892,1-$Q$5,0,$Q$5,1)),"")</f>
        <v/>
      </c>
      <c r="BN893">
        <f>IF(ISNUMBER(BL893),(AF893-BL893)^2,"")</f>
        <v/>
      </c>
      <c r="BO893">
        <f>IF(ISNUMBER(BL893),AF893^2,"")</f>
        <v/>
      </c>
      <c r="BP893">
        <f>IF(ISNUMBER(BL893),(AF893-BM893)^2,"")</f>
        <v/>
      </c>
    </row>
    <row r="894">
      <c r="O894">
        <f>IF($R894="","",IF($Q$1="Weekly",INT(($R894-2)/7),IF($Q$1="Quarterly",YEAR($R894)*4+ROUNDUP(MONTH($R894)/3),YEAR($R894)*12+MONTH($R894))))</f>
        <v/>
      </c>
      <c r="P894">
        <f>IF($R894="","",IF($R895="",1,IF($O894&lt;&gt;$O895,1,0)))</f>
        <v/>
      </c>
      <c r="Q894">
        <f>IF($P894=1,SUM($P$7:$P894),"")</f>
        <v/>
      </c>
      <c r="R894">
        <f>IF($A894="","",IF(ISNUMBER($A894),$A894,IFERROR(DATEVALUE($A894),NA())))</f>
        <v/>
      </c>
      <c r="S894" s="7">
        <f>IFERROR(INDEX($R$7:$R$60000,MATCH(ROW()-6,$Q$7:$Q$60000,0)),"")</f>
        <v/>
      </c>
      <c r="T894">
        <f>IFERROR(INDEX($B$7:$B$60000,MATCH(ROW()-6,$Q$7:$Q$60000,0))*1,"")</f>
        <v/>
      </c>
      <c r="U894">
        <f>IFERROR(INDEX($C$7:$C$60000,MATCH(ROW()-6,$Q$7:$Q$60000,0))*1,"")</f>
        <v/>
      </c>
      <c r="V894">
        <f>IFERROR(INDEX($D$7:$D$60000,MATCH(ROW()-6,$Q$7:$Q$60000,0))*1,"")</f>
        <v/>
      </c>
      <c r="W894">
        <f>IFERROR(INDEX($E$7:$E$60000,MATCH(ROW()-6,$Q$7:$Q$60000,0))*1,"")</f>
        <v/>
      </c>
      <c r="X894">
        <f>IFERROR(INDEX($F$7:$F$60000,MATCH(ROW()-6,$Q$7:$Q$60000,0))*1,"")</f>
        <v/>
      </c>
      <c r="Y894">
        <f>IFERROR(INDEX($G$7:$G$60000,MATCH(ROW()-6,$Q$7:$Q$60000,0))*1,"")</f>
        <v/>
      </c>
      <c r="Z894">
        <f>IFERROR(INDEX($H$7:$H$60000,MATCH(ROW()-6,$Q$7:$Q$60000,0))*1,"")</f>
        <v/>
      </c>
      <c r="AA894">
        <f>IFERROR(INDEX($I$7:$I$60000,MATCH(ROW()-6,$Q$7:$Q$60000,0))*1,"")</f>
        <v/>
      </c>
      <c r="AB894">
        <f>IFERROR(INDEX($J$7:$J$60000,MATCH(ROW()-6,$Q$7:$Q$60000,0))*1,"")</f>
        <v/>
      </c>
      <c r="AC894">
        <f>IFERROR(INDEX($K$7:$K$60000,MATCH(ROW()-6,$Q$7:$Q$60000,0))*1,"")</f>
        <v/>
      </c>
      <c r="AF894" s="9">
        <f>IF(OR($S894="",$S893=""),"",IF($B$5="diff",($T894-$T893),LN($T894/$T893)))</f>
        <v/>
      </c>
      <c r="AG894" s="9">
        <f>IF(OR($S894="",$S893=""),"",IF($C$5="diff",(U894-U893),LN(U894/U893)))</f>
        <v/>
      </c>
      <c r="AH894" s="9">
        <f>IF(OR($S894="",$S893=""),"",IF($D$5="diff",(V894-V893),LN(V894/V893)))</f>
        <v/>
      </c>
      <c r="AI894" s="9">
        <f>IF(OR($S894="",$S893=""),"",IF($E$5="diff",(W894-W893),LN(W894/W893)))</f>
        <v/>
      </c>
      <c r="AJ894" s="9">
        <f>IF(OR($S894="",$S893=""),"",IF($F$5="diff",(X894-X893),LN(X894/X893)))</f>
        <v/>
      </c>
      <c r="AK894" s="9">
        <f>IF(OR($S894="",$S893=""),"",IF($G$5="diff",(Y894-Y893),LN(Y894/Y893)))</f>
        <v/>
      </c>
      <c r="AL894" s="9">
        <f>IF(OR($S894="",$S893=""),"",IF($H$5="diff",(Z894-Z893),LN(Z894/Z893)))</f>
        <v/>
      </c>
      <c r="AM894" s="9">
        <f>IF(OR($S894="",$S893=""),"",IF($I$5="diff",(AA894-AA893),LN(AA894/AA893)))</f>
        <v/>
      </c>
      <c r="AN894" s="9">
        <f>IF(OR($S894="",$S893=""),"",IF($J$5="diff",(AB894-AB893),LN(AB894/AB893)))</f>
        <v/>
      </c>
      <c r="AO894" s="9">
        <f>IF(OR($S894="",$S893=""),"",IF($K$5="diff",(AC894-AC893),LN(AC894/AC893)))</f>
        <v/>
      </c>
      <c r="AR894" s="9">
        <f>IF($AF894="","",$AU$13+$AU$4*AG894+$AU$5*AH894+$AU$6*AI894+$AU$7*AJ894+$AU$8*AK894+$AU$9*AL894+$AU$10*AM894+$AU$11*AN894+$AU$12*AO894)</f>
        <v/>
      </c>
      <c r="AY894" s="10">
        <f>IF(AND((ROW()-7)&gt;=$Q$5,(ROW()-6)&lt;=$Q$3),INDEX(LINEST(OFFSET(AF894,1-$Q$5,0,$Q$5,1),OFFSET(AG894,1-$Q$5,0,$Q$5,9),TRUE,TRUE),1,10)*$Q$4,"")</f>
        <v/>
      </c>
      <c r="AZ894" s="9">
        <f>IF(AND((ROW()-7)&gt;=$Q$5,(ROW()-6)&lt;=$Q$3),INDEX(LINEST(OFFSET(AF894,1-$Q$5,0,$Q$5,1),OFFSET(AG894,1-$Q$5,0,$Q$5,9),TRUE,TRUE),1,9),"")</f>
        <v/>
      </c>
      <c r="BA894" s="9">
        <f>IF(AND((ROW()-7)&gt;=$Q$5,(ROW()-6)&lt;=$Q$3),INDEX(LINEST(OFFSET(AF894,1-$Q$5,0,$Q$5,1),OFFSET(AG894,1-$Q$5,0,$Q$5,9),TRUE,TRUE),1,8),"")</f>
        <v/>
      </c>
      <c r="BB894" s="9">
        <f>IF(AND((ROW()-7)&gt;=$Q$5,(ROW()-6)&lt;=$Q$3),INDEX(LINEST(OFFSET(AF894,1-$Q$5,0,$Q$5,1),OFFSET(AG894,1-$Q$5,0,$Q$5,9),TRUE,TRUE),1,7),"")</f>
        <v/>
      </c>
      <c r="BC894" s="9">
        <f>IF(AND((ROW()-7)&gt;=$Q$5,(ROW()-6)&lt;=$Q$3),INDEX(LINEST(OFFSET(AF894,1-$Q$5,0,$Q$5,1),OFFSET(AG894,1-$Q$5,0,$Q$5,9),TRUE,TRUE),1,6),"")</f>
        <v/>
      </c>
      <c r="BD894" s="9">
        <f>IF(AND((ROW()-7)&gt;=$Q$5,(ROW()-6)&lt;=$Q$3),INDEX(LINEST(OFFSET(AF894,1-$Q$5,0,$Q$5,1),OFFSET(AG894,1-$Q$5,0,$Q$5,9),TRUE,TRUE),1,5),"")</f>
        <v/>
      </c>
      <c r="BE894" s="9">
        <f>IF(AND((ROW()-7)&gt;=$Q$5,(ROW()-6)&lt;=$Q$3),INDEX(LINEST(OFFSET(AF894,1-$Q$5,0,$Q$5,1),OFFSET(AG894,1-$Q$5,0,$Q$5,9),TRUE,TRUE),1,4),"")</f>
        <v/>
      </c>
      <c r="BF894" s="9">
        <f>IF(AND((ROW()-7)&gt;=$Q$5,(ROW()-6)&lt;=$Q$3),INDEX(LINEST(OFFSET(AF894,1-$Q$5,0,$Q$5,1),OFFSET(AG894,1-$Q$5,0,$Q$5,9),TRUE,TRUE),1,3),"")</f>
        <v/>
      </c>
      <c r="BG894" s="9">
        <f>IF(AND((ROW()-7)&gt;=$Q$5,(ROW()-6)&lt;=$Q$3),INDEX(LINEST(OFFSET(AF894,1-$Q$5,0,$Q$5,1),OFFSET(AG894,1-$Q$5,0,$Q$5,9),TRUE,TRUE),1,2),"")</f>
        <v/>
      </c>
      <c r="BH894" s="9">
        <f>IF(AND((ROW()-7)&gt;=$Q$5,(ROW()-6)&lt;=$Q$3),INDEX(LINEST(OFFSET(AF894,1-$Q$5,0,$Q$5,1),OFFSET(AG894,1-$Q$5,0,$Q$5,9),TRUE,TRUE),1,1),"")</f>
        <v/>
      </c>
      <c r="BI894" s="10">
        <f>IF(AND((ROW()-7)&gt;=$Q$5,(ROW()-6)&lt;=$Q$3),INDEX(LINEST(OFFSET(AF894,1-$Q$5,0,$Q$5,1),OFFSET(AG894,1-$Q$5,0,$Q$5,9),TRUE,TRUE),3,1),"")</f>
        <v/>
      </c>
      <c r="BL894" s="9">
        <f>IF(AND((ROW()-6)&lt;=$Q$3,ISNUMBER(AY893)),AY893/$Q$4+AZ893*AG894+BA893*AH894+BB893*AI894+BC893*AJ894+BD893*AK894+BE893*AL894+BF893*AM894+BG893*AN894+BH893*AO894,"")</f>
        <v/>
      </c>
      <c r="BM894">
        <f>IF(ISNUMBER(BL894),AVERAGE(OFFSET(AF893,1-$Q$5,0,$Q$5,1)),"")</f>
        <v/>
      </c>
      <c r="BN894">
        <f>IF(ISNUMBER(BL894),(AF894-BL894)^2,"")</f>
        <v/>
      </c>
      <c r="BO894">
        <f>IF(ISNUMBER(BL894),AF894^2,"")</f>
        <v/>
      </c>
      <c r="BP894">
        <f>IF(ISNUMBER(BL894),(AF894-BM894)^2,"")</f>
        <v/>
      </c>
    </row>
    <row r="895">
      <c r="O895">
        <f>IF($R895="","",IF($Q$1="Weekly",INT(($R895-2)/7),IF($Q$1="Quarterly",YEAR($R895)*4+ROUNDUP(MONTH($R895)/3),YEAR($R895)*12+MONTH($R895))))</f>
        <v/>
      </c>
      <c r="P895">
        <f>IF($R895="","",IF($R896="",1,IF($O895&lt;&gt;$O896,1,0)))</f>
        <v/>
      </c>
      <c r="Q895">
        <f>IF($P895=1,SUM($P$7:$P895),"")</f>
        <v/>
      </c>
      <c r="R895">
        <f>IF($A895="","",IF(ISNUMBER($A895),$A895,IFERROR(DATEVALUE($A895),NA())))</f>
        <v/>
      </c>
      <c r="S895" s="7">
        <f>IFERROR(INDEX($R$7:$R$60000,MATCH(ROW()-6,$Q$7:$Q$60000,0)),"")</f>
        <v/>
      </c>
      <c r="T895">
        <f>IFERROR(INDEX($B$7:$B$60000,MATCH(ROW()-6,$Q$7:$Q$60000,0))*1,"")</f>
        <v/>
      </c>
      <c r="U895">
        <f>IFERROR(INDEX($C$7:$C$60000,MATCH(ROW()-6,$Q$7:$Q$60000,0))*1,"")</f>
        <v/>
      </c>
      <c r="V895">
        <f>IFERROR(INDEX($D$7:$D$60000,MATCH(ROW()-6,$Q$7:$Q$60000,0))*1,"")</f>
        <v/>
      </c>
      <c r="W895">
        <f>IFERROR(INDEX($E$7:$E$60000,MATCH(ROW()-6,$Q$7:$Q$60000,0))*1,"")</f>
        <v/>
      </c>
      <c r="X895">
        <f>IFERROR(INDEX($F$7:$F$60000,MATCH(ROW()-6,$Q$7:$Q$60000,0))*1,"")</f>
        <v/>
      </c>
      <c r="Y895">
        <f>IFERROR(INDEX($G$7:$G$60000,MATCH(ROW()-6,$Q$7:$Q$60000,0))*1,"")</f>
        <v/>
      </c>
      <c r="Z895">
        <f>IFERROR(INDEX($H$7:$H$60000,MATCH(ROW()-6,$Q$7:$Q$60000,0))*1,"")</f>
        <v/>
      </c>
      <c r="AA895">
        <f>IFERROR(INDEX($I$7:$I$60000,MATCH(ROW()-6,$Q$7:$Q$60000,0))*1,"")</f>
        <v/>
      </c>
      <c r="AB895">
        <f>IFERROR(INDEX($J$7:$J$60000,MATCH(ROW()-6,$Q$7:$Q$60000,0))*1,"")</f>
        <v/>
      </c>
      <c r="AC895">
        <f>IFERROR(INDEX($K$7:$K$60000,MATCH(ROW()-6,$Q$7:$Q$60000,0))*1,"")</f>
        <v/>
      </c>
      <c r="AF895" s="9">
        <f>IF(OR($S895="",$S894=""),"",IF($B$5="diff",($T895-$T894),LN($T895/$T894)))</f>
        <v/>
      </c>
      <c r="AG895" s="9">
        <f>IF(OR($S895="",$S894=""),"",IF($C$5="diff",(U895-U894),LN(U895/U894)))</f>
        <v/>
      </c>
      <c r="AH895" s="9">
        <f>IF(OR($S895="",$S894=""),"",IF($D$5="diff",(V895-V894),LN(V895/V894)))</f>
        <v/>
      </c>
      <c r="AI895" s="9">
        <f>IF(OR($S895="",$S894=""),"",IF($E$5="diff",(W895-W894),LN(W895/W894)))</f>
        <v/>
      </c>
      <c r="AJ895" s="9">
        <f>IF(OR($S895="",$S894=""),"",IF($F$5="diff",(X895-X894),LN(X895/X894)))</f>
        <v/>
      </c>
      <c r="AK895" s="9">
        <f>IF(OR($S895="",$S894=""),"",IF($G$5="diff",(Y895-Y894),LN(Y895/Y894)))</f>
        <v/>
      </c>
      <c r="AL895" s="9">
        <f>IF(OR($S895="",$S894=""),"",IF($H$5="diff",(Z895-Z894),LN(Z895/Z894)))</f>
        <v/>
      </c>
      <c r="AM895" s="9">
        <f>IF(OR($S895="",$S894=""),"",IF($I$5="diff",(AA895-AA894),LN(AA895/AA894)))</f>
        <v/>
      </c>
      <c r="AN895" s="9">
        <f>IF(OR($S895="",$S894=""),"",IF($J$5="diff",(AB895-AB894),LN(AB895/AB894)))</f>
        <v/>
      </c>
      <c r="AO895" s="9">
        <f>IF(OR($S895="",$S894=""),"",IF($K$5="diff",(AC895-AC894),LN(AC895/AC894)))</f>
        <v/>
      </c>
      <c r="AR895" s="9">
        <f>IF($AF895="","",$AU$13+$AU$4*AG895+$AU$5*AH895+$AU$6*AI895+$AU$7*AJ895+$AU$8*AK895+$AU$9*AL895+$AU$10*AM895+$AU$11*AN895+$AU$12*AO895)</f>
        <v/>
      </c>
      <c r="AY895" s="10">
        <f>IF(AND((ROW()-7)&gt;=$Q$5,(ROW()-6)&lt;=$Q$3),INDEX(LINEST(OFFSET(AF895,1-$Q$5,0,$Q$5,1),OFFSET(AG895,1-$Q$5,0,$Q$5,9),TRUE,TRUE),1,10)*$Q$4,"")</f>
        <v/>
      </c>
      <c r="AZ895" s="9">
        <f>IF(AND((ROW()-7)&gt;=$Q$5,(ROW()-6)&lt;=$Q$3),INDEX(LINEST(OFFSET(AF895,1-$Q$5,0,$Q$5,1),OFFSET(AG895,1-$Q$5,0,$Q$5,9),TRUE,TRUE),1,9),"")</f>
        <v/>
      </c>
      <c r="BA895" s="9">
        <f>IF(AND((ROW()-7)&gt;=$Q$5,(ROW()-6)&lt;=$Q$3),INDEX(LINEST(OFFSET(AF895,1-$Q$5,0,$Q$5,1),OFFSET(AG895,1-$Q$5,0,$Q$5,9),TRUE,TRUE),1,8),"")</f>
        <v/>
      </c>
      <c r="BB895" s="9">
        <f>IF(AND((ROW()-7)&gt;=$Q$5,(ROW()-6)&lt;=$Q$3),INDEX(LINEST(OFFSET(AF895,1-$Q$5,0,$Q$5,1),OFFSET(AG895,1-$Q$5,0,$Q$5,9),TRUE,TRUE),1,7),"")</f>
        <v/>
      </c>
      <c r="BC895" s="9">
        <f>IF(AND((ROW()-7)&gt;=$Q$5,(ROW()-6)&lt;=$Q$3),INDEX(LINEST(OFFSET(AF895,1-$Q$5,0,$Q$5,1),OFFSET(AG895,1-$Q$5,0,$Q$5,9),TRUE,TRUE),1,6),"")</f>
        <v/>
      </c>
      <c r="BD895" s="9">
        <f>IF(AND((ROW()-7)&gt;=$Q$5,(ROW()-6)&lt;=$Q$3),INDEX(LINEST(OFFSET(AF895,1-$Q$5,0,$Q$5,1),OFFSET(AG895,1-$Q$5,0,$Q$5,9),TRUE,TRUE),1,5),"")</f>
        <v/>
      </c>
      <c r="BE895" s="9">
        <f>IF(AND((ROW()-7)&gt;=$Q$5,(ROW()-6)&lt;=$Q$3),INDEX(LINEST(OFFSET(AF895,1-$Q$5,0,$Q$5,1),OFFSET(AG895,1-$Q$5,0,$Q$5,9),TRUE,TRUE),1,4),"")</f>
        <v/>
      </c>
      <c r="BF895" s="9">
        <f>IF(AND((ROW()-7)&gt;=$Q$5,(ROW()-6)&lt;=$Q$3),INDEX(LINEST(OFFSET(AF895,1-$Q$5,0,$Q$5,1),OFFSET(AG895,1-$Q$5,0,$Q$5,9),TRUE,TRUE),1,3),"")</f>
        <v/>
      </c>
      <c r="BG895" s="9">
        <f>IF(AND((ROW()-7)&gt;=$Q$5,(ROW()-6)&lt;=$Q$3),INDEX(LINEST(OFFSET(AF895,1-$Q$5,0,$Q$5,1),OFFSET(AG895,1-$Q$5,0,$Q$5,9),TRUE,TRUE),1,2),"")</f>
        <v/>
      </c>
      <c r="BH895" s="9">
        <f>IF(AND((ROW()-7)&gt;=$Q$5,(ROW()-6)&lt;=$Q$3),INDEX(LINEST(OFFSET(AF895,1-$Q$5,0,$Q$5,1),OFFSET(AG895,1-$Q$5,0,$Q$5,9),TRUE,TRUE),1,1),"")</f>
        <v/>
      </c>
      <c r="BI895" s="10">
        <f>IF(AND((ROW()-7)&gt;=$Q$5,(ROW()-6)&lt;=$Q$3),INDEX(LINEST(OFFSET(AF895,1-$Q$5,0,$Q$5,1),OFFSET(AG895,1-$Q$5,0,$Q$5,9),TRUE,TRUE),3,1),"")</f>
        <v/>
      </c>
      <c r="BL895" s="9">
        <f>IF(AND((ROW()-6)&lt;=$Q$3,ISNUMBER(AY894)),AY894/$Q$4+AZ894*AG895+BA894*AH895+BB894*AI895+BC894*AJ895+BD894*AK895+BE894*AL895+BF894*AM895+BG894*AN895+BH894*AO895,"")</f>
        <v/>
      </c>
      <c r="BM895">
        <f>IF(ISNUMBER(BL895),AVERAGE(OFFSET(AF894,1-$Q$5,0,$Q$5,1)),"")</f>
        <v/>
      </c>
      <c r="BN895">
        <f>IF(ISNUMBER(BL895),(AF895-BL895)^2,"")</f>
        <v/>
      </c>
      <c r="BO895">
        <f>IF(ISNUMBER(BL895),AF895^2,"")</f>
        <v/>
      </c>
      <c r="BP895">
        <f>IF(ISNUMBER(BL895),(AF895-BM895)^2,"")</f>
        <v/>
      </c>
    </row>
    <row r="896">
      <c r="O896">
        <f>IF($R896="","",IF($Q$1="Weekly",INT(($R896-2)/7),IF($Q$1="Quarterly",YEAR($R896)*4+ROUNDUP(MONTH($R896)/3),YEAR($R896)*12+MONTH($R896))))</f>
        <v/>
      </c>
      <c r="P896">
        <f>IF($R896="","",IF($R897="",1,IF($O896&lt;&gt;$O897,1,0)))</f>
        <v/>
      </c>
      <c r="Q896">
        <f>IF($P896=1,SUM($P$7:$P896),"")</f>
        <v/>
      </c>
      <c r="R896">
        <f>IF($A896="","",IF(ISNUMBER($A896),$A896,IFERROR(DATEVALUE($A896),NA())))</f>
        <v/>
      </c>
      <c r="S896" s="7">
        <f>IFERROR(INDEX($R$7:$R$60000,MATCH(ROW()-6,$Q$7:$Q$60000,0)),"")</f>
        <v/>
      </c>
      <c r="T896">
        <f>IFERROR(INDEX($B$7:$B$60000,MATCH(ROW()-6,$Q$7:$Q$60000,0))*1,"")</f>
        <v/>
      </c>
      <c r="U896">
        <f>IFERROR(INDEX($C$7:$C$60000,MATCH(ROW()-6,$Q$7:$Q$60000,0))*1,"")</f>
        <v/>
      </c>
      <c r="V896">
        <f>IFERROR(INDEX($D$7:$D$60000,MATCH(ROW()-6,$Q$7:$Q$60000,0))*1,"")</f>
        <v/>
      </c>
      <c r="W896">
        <f>IFERROR(INDEX($E$7:$E$60000,MATCH(ROW()-6,$Q$7:$Q$60000,0))*1,"")</f>
        <v/>
      </c>
      <c r="X896">
        <f>IFERROR(INDEX($F$7:$F$60000,MATCH(ROW()-6,$Q$7:$Q$60000,0))*1,"")</f>
        <v/>
      </c>
      <c r="Y896">
        <f>IFERROR(INDEX($G$7:$G$60000,MATCH(ROW()-6,$Q$7:$Q$60000,0))*1,"")</f>
        <v/>
      </c>
      <c r="Z896">
        <f>IFERROR(INDEX($H$7:$H$60000,MATCH(ROW()-6,$Q$7:$Q$60000,0))*1,"")</f>
        <v/>
      </c>
      <c r="AA896">
        <f>IFERROR(INDEX($I$7:$I$60000,MATCH(ROW()-6,$Q$7:$Q$60000,0))*1,"")</f>
        <v/>
      </c>
      <c r="AB896">
        <f>IFERROR(INDEX($J$7:$J$60000,MATCH(ROW()-6,$Q$7:$Q$60000,0))*1,"")</f>
        <v/>
      </c>
      <c r="AC896">
        <f>IFERROR(INDEX($K$7:$K$60000,MATCH(ROW()-6,$Q$7:$Q$60000,0))*1,"")</f>
        <v/>
      </c>
      <c r="AF896" s="9">
        <f>IF(OR($S896="",$S895=""),"",IF($B$5="diff",($T896-$T895),LN($T896/$T895)))</f>
        <v/>
      </c>
      <c r="AG896" s="9">
        <f>IF(OR($S896="",$S895=""),"",IF($C$5="diff",(U896-U895),LN(U896/U895)))</f>
        <v/>
      </c>
      <c r="AH896" s="9">
        <f>IF(OR($S896="",$S895=""),"",IF($D$5="diff",(V896-V895),LN(V896/V895)))</f>
        <v/>
      </c>
      <c r="AI896" s="9">
        <f>IF(OR($S896="",$S895=""),"",IF($E$5="diff",(W896-W895),LN(W896/W895)))</f>
        <v/>
      </c>
      <c r="AJ896" s="9">
        <f>IF(OR($S896="",$S895=""),"",IF($F$5="diff",(X896-X895),LN(X896/X895)))</f>
        <v/>
      </c>
      <c r="AK896" s="9">
        <f>IF(OR($S896="",$S895=""),"",IF($G$5="diff",(Y896-Y895),LN(Y896/Y895)))</f>
        <v/>
      </c>
      <c r="AL896" s="9">
        <f>IF(OR($S896="",$S895=""),"",IF($H$5="diff",(Z896-Z895),LN(Z896/Z895)))</f>
        <v/>
      </c>
      <c r="AM896" s="9">
        <f>IF(OR($S896="",$S895=""),"",IF($I$5="diff",(AA896-AA895),LN(AA896/AA895)))</f>
        <v/>
      </c>
      <c r="AN896" s="9">
        <f>IF(OR($S896="",$S895=""),"",IF($J$5="diff",(AB896-AB895),LN(AB896/AB895)))</f>
        <v/>
      </c>
      <c r="AO896" s="9">
        <f>IF(OR($S896="",$S895=""),"",IF($K$5="diff",(AC896-AC895),LN(AC896/AC895)))</f>
        <v/>
      </c>
      <c r="AR896" s="9">
        <f>IF($AF896="","",$AU$13+$AU$4*AG896+$AU$5*AH896+$AU$6*AI896+$AU$7*AJ896+$AU$8*AK896+$AU$9*AL896+$AU$10*AM896+$AU$11*AN896+$AU$12*AO896)</f>
        <v/>
      </c>
      <c r="AY896" s="10">
        <f>IF(AND((ROW()-7)&gt;=$Q$5,(ROW()-6)&lt;=$Q$3),INDEX(LINEST(OFFSET(AF896,1-$Q$5,0,$Q$5,1),OFFSET(AG896,1-$Q$5,0,$Q$5,9),TRUE,TRUE),1,10)*$Q$4,"")</f>
        <v/>
      </c>
      <c r="AZ896" s="9">
        <f>IF(AND((ROW()-7)&gt;=$Q$5,(ROW()-6)&lt;=$Q$3),INDEX(LINEST(OFFSET(AF896,1-$Q$5,0,$Q$5,1),OFFSET(AG896,1-$Q$5,0,$Q$5,9),TRUE,TRUE),1,9),"")</f>
        <v/>
      </c>
      <c r="BA896" s="9">
        <f>IF(AND((ROW()-7)&gt;=$Q$5,(ROW()-6)&lt;=$Q$3),INDEX(LINEST(OFFSET(AF896,1-$Q$5,0,$Q$5,1),OFFSET(AG896,1-$Q$5,0,$Q$5,9),TRUE,TRUE),1,8),"")</f>
        <v/>
      </c>
      <c r="BB896" s="9">
        <f>IF(AND((ROW()-7)&gt;=$Q$5,(ROW()-6)&lt;=$Q$3),INDEX(LINEST(OFFSET(AF896,1-$Q$5,0,$Q$5,1),OFFSET(AG896,1-$Q$5,0,$Q$5,9),TRUE,TRUE),1,7),"")</f>
        <v/>
      </c>
      <c r="BC896" s="9">
        <f>IF(AND((ROW()-7)&gt;=$Q$5,(ROW()-6)&lt;=$Q$3),INDEX(LINEST(OFFSET(AF896,1-$Q$5,0,$Q$5,1),OFFSET(AG896,1-$Q$5,0,$Q$5,9),TRUE,TRUE),1,6),"")</f>
        <v/>
      </c>
      <c r="BD896" s="9">
        <f>IF(AND((ROW()-7)&gt;=$Q$5,(ROW()-6)&lt;=$Q$3),INDEX(LINEST(OFFSET(AF896,1-$Q$5,0,$Q$5,1),OFFSET(AG896,1-$Q$5,0,$Q$5,9),TRUE,TRUE),1,5),"")</f>
        <v/>
      </c>
      <c r="BE896" s="9">
        <f>IF(AND((ROW()-7)&gt;=$Q$5,(ROW()-6)&lt;=$Q$3),INDEX(LINEST(OFFSET(AF896,1-$Q$5,0,$Q$5,1),OFFSET(AG896,1-$Q$5,0,$Q$5,9),TRUE,TRUE),1,4),"")</f>
        <v/>
      </c>
      <c r="BF896" s="9">
        <f>IF(AND((ROW()-7)&gt;=$Q$5,(ROW()-6)&lt;=$Q$3),INDEX(LINEST(OFFSET(AF896,1-$Q$5,0,$Q$5,1),OFFSET(AG896,1-$Q$5,0,$Q$5,9),TRUE,TRUE),1,3),"")</f>
        <v/>
      </c>
      <c r="BG896" s="9">
        <f>IF(AND((ROW()-7)&gt;=$Q$5,(ROW()-6)&lt;=$Q$3),INDEX(LINEST(OFFSET(AF896,1-$Q$5,0,$Q$5,1),OFFSET(AG896,1-$Q$5,0,$Q$5,9),TRUE,TRUE),1,2),"")</f>
        <v/>
      </c>
      <c r="BH896" s="9">
        <f>IF(AND((ROW()-7)&gt;=$Q$5,(ROW()-6)&lt;=$Q$3),INDEX(LINEST(OFFSET(AF896,1-$Q$5,0,$Q$5,1),OFFSET(AG896,1-$Q$5,0,$Q$5,9),TRUE,TRUE),1,1),"")</f>
        <v/>
      </c>
      <c r="BI896" s="10">
        <f>IF(AND((ROW()-7)&gt;=$Q$5,(ROW()-6)&lt;=$Q$3),INDEX(LINEST(OFFSET(AF896,1-$Q$5,0,$Q$5,1),OFFSET(AG896,1-$Q$5,0,$Q$5,9),TRUE,TRUE),3,1),"")</f>
        <v/>
      </c>
      <c r="BL896" s="9">
        <f>IF(AND((ROW()-6)&lt;=$Q$3,ISNUMBER(AY895)),AY895/$Q$4+AZ895*AG896+BA895*AH896+BB895*AI896+BC895*AJ896+BD895*AK896+BE895*AL896+BF895*AM896+BG895*AN896+BH895*AO896,"")</f>
        <v/>
      </c>
      <c r="BM896">
        <f>IF(ISNUMBER(BL896),AVERAGE(OFFSET(AF895,1-$Q$5,0,$Q$5,1)),"")</f>
        <v/>
      </c>
      <c r="BN896">
        <f>IF(ISNUMBER(BL896),(AF896-BL896)^2,"")</f>
        <v/>
      </c>
      <c r="BO896">
        <f>IF(ISNUMBER(BL896),AF896^2,"")</f>
        <v/>
      </c>
      <c r="BP896">
        <f>IF(ISNUMBER(BL896),(AF896-BM896)^2,"")</f>
        <v/>
      </c>
    </row>
    <row r="897">
      <c r="O897">
        <f>IF($R897="","",IF($Q$1="Weekly",INT(($R897-2)/7),IF($Q$1="Quarterly",YEAR($R897)*4+ROUNDUP(MONTH($R897)/3),YEAR($R897)*12+MONTH($R897))))</f>
        <v/>
      </c>
      <c r="P897">
        <f>IF($R897="","",IF($R898="",1,IF($O897&lt;&gt;$O898,1,0)))</f>
        <v/>
      </c>
      <c r="Q897">
        <f>IF($P897=1,SUM($P$7:$P897),"")</f>
        <v/>
      </c>
      <c r="R897">
        <f>IF($A897="","",IF(ISNUMBER($A897),$A897,IFERROR(DATEVALUE($A897),NA())))</f>
        <v/>
      </c>
      <c r="S897" s="7">
        <f>IFERROR(INDEX($R$7:$R$60000,MATCH(ROW()-6,$Q$7:$Q$60000,0)),"")</f>
        <v/>
      </c>
      <c r="T897">
        <f>IFERROR(INDEX($B$7:$B$60000,MATCH(ROW()-6,$Q$7:$Q$60000,0))*1,"")</f>
        <v/>
      </c>
      <c r="U897">
        <f>IFERROR(INDEX($C$7:$C$60000,MATCH(ROW()-6,$Q$7:$Q$60000,0))*1,"")</f>
        <v/>
      </c>
      <c r="V897">
        <f>IFERROR(INDEX($D$7:$D$60000,MATCH(ROW()-6,$Q$7:$Q$60000,0))*1,"")</f>
        <v/>
      </c>
      <c r="W897">
        <f>IFERROR(INDEX($E$7:$E$60000,MATCH(ROW()-6,$Q$7:$Q$60000,0))*1,"")</f>
        <v/>
      </c>
      <c r="X897">
        <f>IFERROR(INDEX($F$7:$F$60000,MATCH(ROW()-6,$Q$7:$Q$60000,0))*1,"")</f>
        <v/>
      </c>
      <c r="Y897">
        <f>IFERROR(INDEX($G$7:$G$60000,MATCH(ROW()-6,$Q$7:$Q$60000,0))*1,"")</f>
        <v/>
      </c>
      <c r="Z897">
        <f>IFERROR(INDEX($H$7:$H$60000,MATCH(ROW()-6,$Q$7:$Q$60000,0))*1,"")</f>
        <v/>
      </c>
      <c r="AA897">
        <f>IFERROR(INDEX($I$7:$I$60000,MATCH(ROW()-6,$Q$7:$Q$60000,0))*1,"")</f>
        <v/>
      </c>
      <c r="AB897">
        <f>IFERROR(INDEX($J$7:$J$60000,MATCH(ROW()-6,$Q$7:$Q$60000,0))*1,"")</f>
        <v/>
      </c>
      <c r="AC897">
        <f>IFERROR(INDEX($K$7:$K$60000,MATCH(ROW()-6,$Q$7:$Q$60000,0))*1,"")</f>
        <v/>
      </c>
      <c r="AF897" s="9">
        <f>IF(OR($S897="",$S896=""),"",IF($B$5="diff",($T897-$T896),LN($T897/$T896)))</f>
        <v/>
      </c>
      <c r="AG897" s="9">
        <f>IF(OR($S897="",$S896=""),"",IF($C$5="diff",(U897-U896),LN(U897/U896)))</f>
        <v/>
      </c>
      <c r="AH897" s="9">
        <f>IF(OR($S897="",$S896=""),"",IF($D$5="diff",(V897-V896),LN(V897/V896)))</f>
        <v/>
      </c>
      <c r="AI897" s="9">
        <f>IF(OR($S897="",$S896=""),"",IF($E$5="diff",(W897-W896),LN(W897/W896)))</f>
        <v/>
      </c>
      <c r="AJ897" s="9">
        <f>IF(OR($S897="",$S896=""),"",IF($F$5="diff",(X897-X896),LN(X897/X896)))</f>
        <v/>
      </c>
      <c r="AK897" s="9">
        <f>IF(OR($S897="",$S896=""),"",IF($G$5="diff",(Y897-Y896),LN(Y897/Y896)))</f>
        <v/>
      </c>
      <c r="AL897" s="9">
        <f>IF(OR($S897="",$S896=""),"",IF($H$5="diff",(Z897-Z896),LN(Z897/Z896)))</f>
        <v/>
      </c>
      <c r="AM897" s="9">
        <f>IF(OR($S897="",$S896=""),"",IF($I$5="diff",(AA897-AA896),LN(AA897/AA896)))</f>
        <v/>
      </c>
      <c r="AN897" s="9">
        <f>IF(OR($S897="",$S896=""),"",IF($J$5="diff",(AB897-AB896),LN(AB897/AB896)))</f>
        <v/>
      </c>
      <c r="AO897" s="9">
        <f>IF(OR($S897="",$S896=""),"",IF($K$5="diff",(AC897-AC896),LN(AC897/AC896)))</f>
        <v/>
      </c>
      <c r="AR897" s="9">
        <f>IF($AF897="","",$AU$13+$AU$4*AG897+$AU$5*AH897+$AU$6*AI897+$AU$7*AJ897+$AU$8*AK897+$AU$9*AL897+$AU$10*AM897+$AU$11*AN897+$AU$12*AO897)</f>
        <v/>
      </c>
      <c r="AY897" s="10">
        <f>IF(AND((ROW()-7)&gt;=$Q$5,(ROW()-6)&lt;=$Q$3),INDEX(LINEST(OFFSET(AF897,1-$Q$5,0,$Q$5,1),OFFSET(AG897,1-$Q$5,0,$Q$5,9),TRUE,TRUE),1,10)*$Q$4,"")</f>
        <v/>
      </c>
      <c r="AZ897" s="9">
        <f>IF(AND((ROW()-7)&gt;=$Q$5,(ROW()-6)&lt;=$Q$3),INDEX(LINEST(OFFSET(AF897,1-$Q$5,0,$Q$5,1),OFFSET(AG897,1-$Q$5,0,$Q$5,9),TRUE,TRUE),1,9),"")</f>
        <v/>
      </c>
      <c r="BA897" s="9">
        <f>IF(AND((ROW()-7)&gt;=$Q$5,(ROW()-6)&lt;=$Q$3),INDEX(LINEST(OFFSET(AF897,1-$Q$5,0,$Q$5,1),OFFSET(AG897,1-$Q$5,0,$Q$5,9),TRUE,TRUE),1,8),"")</f>
        <v/>
      </c>
      <c r="BB897" s="9">
        <f>IF(AND((ROW()-7)&gt;=$Q$5,(ROW()-6)&lt;=$Q$3),INDEX(LINEST(OFFSET(AF897,1-$Q$5,0,$Q$5,1),OFFSET(AG897,1-$Q$5,0,$Q$5,9),TRUE,TRUE),1,7),"")</f>
        <v/>
      </c>
      <c r="BC897" s="9">
        <f>IF(AND((ROW()-7)&gt;=$Q$5,(ROW()-6)&lt;=$Q$3),INDEX(LINEST(OFFSET(AF897,1-$Q$5,0,$Q$5,1),OFFSET(AG897,1-$Q$5,0,$Q$5,9),TRUE,TRUE),1,6),"")</f>
        <v/>
      </c>
      <c r="BD897" s="9">
        <f>IF(AND((ROW()-7)&gt;=$Q$5,(ROW()-6)&lt;=$Q$3),INDEX(LINEST(OFFSET(AF897,1-$Q$5,0,$Q$5,1),OFFSET(AG897,1-$Q$5,0,$Q$5,9),TRUE,TRUE),1,5),"")</f>
        <v/>
      </c>
      <c r="BE897" s="9">
        <f>IF(AND((ROW()-7)&gt;=$Q$5,(ROW()-6)&lt;=$Q$3),INDEX(LINEST(OFFSET(AF897,1-$Q$5,0,$Q$5,1),OFFSET(AG897,1-$Q$5,0,$Q$5,9),TRUE,TRUE),1,4),"")</f>
        <v/>
      </c>
      <c r="BF897" s="9">
        <f>IF(AND((ROW()-7)&gt;=$Q$5,(ROW()-6)&lt;=$Q$3),INDEX(LINEST(OFFSET(AF897,1-$Q$5,0,$Q$5,1),OFFSET(AG897,1-$Q$5,0,$Q$5,9),TRUE,TRUE),1,3),"")</f>
        <v/>
      </c>
      <c r="BG897" s="9">
        <f>IF(AND((ROW()-7)&gt;=$Q$5,(ROW()-6)&lt;=$Q$3),INDEX(LINEST(OFFSET(AF897,1-$Q$5,0,$Q$5,1),OFFSET(AG897,1-$Q$5,0,$Q$5,9),TRUE,TRUE),1,2),"")</f>
        <v/>
      </c>
      <c r="BH897" s="9">
        <f>IF(AND((ROW()-7)&gt;=$Q$5,(ROW()-6)&lt;=$Q$3),INDEX(LINEST(OFFSET(AF897,1-$Q$5,0,$Q$5,1),OFFSET(AG897,1-$Q$5,0,$Q$5,9),TRUE,TRUE),1,1),"")</f>
        <v/>
      </c>
      <c r="BI897" s="10">
        <f>IF(AND((ROW()-7)&gt;=$Q$5,(ROW()-6)&lt;=$Q$3),INDEX(LINEST(OFFSET(AF897,1-$Q$5,0,$Q$5,1),OFFSET(AG897,1-$Q$5,0,$Q$5,9),TRUE,TRUE),3,1),"")</f>
        <v/>
      </c>
      <c r="BL897" s="9">
        <f>IF(AND((ROW()-6)&lt;=$Q$3,ISNUMBER(AY896)),AY896/$Q$4+AZ896*AG897+BA896*AH897+BB896*AI897+BC896*AJ897+BD896*AK897+BE896*AL897+BF896*AM897+BG896*AN897+BH896*AO897,"")</f>
        <v/>
      </c>
      <c r="BM897">
        <f>IF(ISNUMBER(BL897),AVERAGE(OFFSET(AF896,1-$Q$5,0,$Q$5,1)),"")</f>
        <v/>
      </c>
      <c r="BN897">
        <f>IF(ISNUMBER(BL897),(AF897-BL897)^2,"")</f>
        <v/>
      </c>
      <c r="BO897">
        <f>IF(ISNUMBER(BL897),AF897^2,"")</f>
        <v/>
      </c>
      <c r="BP897">
        <f>IF(ISNUMBER(BL897),(AF897-BM897)^2,"")</f>
        <v/>
      </c>
    </row>
    <row r="898">
      <c r="O898">
        <f>IF($R898="","",IF($Q$1="Weekly",INT(($R898-2)/7),IF($Q$1="Quarterly",YEAR($R898)*4+ROUNDUP(MONTH($R898)/3),YEAR($R898)*12+MONTH($R898))))</f>
        <v/>
      </c>
      <c r="P898">
        <f>IF($R898="","",IF($R899="",1,IF($O898&lt;&gt;$O899,1,0)))</f>
        <v/>
      </c>
      <c r="Q898">
        <f>IF($P898=1,SUM($P$7:$P898),"")</f>
        <v/>
      </c>
      <c r="R898">
        <f>IF($A898="","",IF(ISNUMBER($A898),$A898,IFERROR(DATEVALUE($A898),NA())))</f>
        <v/>
      </c>
      <c r="S898" s="7">
        <f>IFERROR(INDEX($R$7:$R$60000,MATCH(ROW()-6,$Q$7:$Q$60000,0)),"")</f>
        <v/>
      </c>
      <c r="T898">
        <f>IFERROR(INDEX($B$7:$B$60000,MATCH(ROW()-6,$Q$7:$Q$60000,0))*1,"")</f>
        <v/>
      </c>
      <c r="U898">
        <f>IFERROR(INDEX($C$7:$C$60000,MATCH(ROW()-6,$Q$7:$Q$60000,0))*1,"")</f>
        <v/>
      </c>
      <c r="V898">
        <f>IFERROR(INDEX($D$7:$D$60000,MATCH(ROW()-6,$Q$7:$Q$60000,0))*1,"")</f>
        <v/>
      </c>
      <c r="W898">
        <f>IFERROR(INDEX($E$7:$E$60000,MATCH(ROW()-6,$Q$7:$Q$60000,0))*1,"")</f>
        <v/>
      </c>
      <c r="X898">
        <f>IFERROR(INDEX($F$7:$F$60000,MATCH(ROW()-6,$Q$7:$Q$60000,0))*1,"")</f>
        <v/>
      </c>
      <c r="Y898">
        <f>IFERROR(INDEX($G$7:$G$60000,MATCH(ROW()-6,$Q$7:$Q$60000,0))*1,"")</f>
        <v/>
      </c>
      <c r="Z898">
        <f>IFERROR(INDEX($H$7:$H$60000,MATCH(ROW()-6,$Q$7:$Q$60000,0))*1,"")</f>
        <v/>
      </c>
      <c r="AA898">
        <f>IFERROR(INDEX($I$7:$I$60000,MATCH(ROW()-6,$Q$7:$Q$60000,0))*1,"")</f>
        <v/>
      </c>
      <c r="AB898">
        <f>IFERROR(INDEX($J$7:$J$60000,MATCH(ROW()-6,$Q$7:$Q$60000,0))*1,"")</f>
        <v/>
      </c>
      <c r="AC898">
        <f>IFERROR(INDEX($K$7:$K$60000,MATCH(ROW()-6,$Q$7:$Q$60000,0))*1,"")</f>
        <v/>
      </c>
      <c r="AF898" s="9">
        <f>IF(OR($S898="",$S897=""),"",IF($B$5="diff",($T898-$T897),LN($T898/$T897)))</f>
        <v/>
      </c>
      <c r="AG898" s="9">
        <f>IF(OR($S898="",$S897=""),"",IF($C$5="diff",(U898-U897),LN(U898/U897)))</f>
        <v/>
      </c>
      <c r="AH898" s="9">
        <f>IF(OR($S898="",$S897=""),"",IF($D$5="diff",(V898-V897),LN(V898/V897)))</f>
        <v/>
      </c>
      <c r="AI898" s="9">
        <f>IF(OR($S898="",$S897=""),"",IF($E$5="diff",(W898-W897),LN(W898/W897)))</f>
        <v/>
      </c>
      <c r="AJ898" s="9">
        <f>IF(OR($S898="",$S897=""),"",IF($F$5="diff",(X898-X897),LN(X898/X897)))</f>
        <v/>
      </c>
      <c r="AK898" s="9">
        <f>IF(OR($S898="",$S897=""),"",IF($G$5="diff",(Y898-Y897),LN(Y898/Y897)))</f>
        <v/>
      </c>
      <c r="AL898" s="9">
        <f>IF(OR($S898="",$S897=""),"",IF($H$5="diff",(Z898-Z897),LN(Z898/Z897)))</f>
        <v/>
      </c>
      <c r="AM898" s="9">
        <f>IF(OR($S898="",$S897=""),"",IF($I$5="diff",(AA898-AA897),LN(AA898/AA897)))</f>
        <v/>
      </c>
      <c r="AN898" s="9">
        <f>IF(OR($S898="",$S897=""),"",IF($J$5="diff",(AB898-AB897),LN(AB898/AB897)))</f>
        <v/>
      </c>
      <c r="AO898" s="9">
        <f>IF(OR($S898="",$S897=""),"",IF($K$5="diff",(AC898-AC897),LN(AC898/AC897)))</f>
        <v/>
      </c>
      <c r="AR898" s="9">
        <f>IF($AF898="","",$AU$13+$AU$4*AG898+$AU$5*AH898+$AU$6*AI898+$AU$7*AJ898+$AU$8*AK898+$AU$9*AL898+$AU$10*AM898+$AU$11*AN898+$AU$12*AO898)</f>
        <v/>
      </c>
      <c r="AY898" s="10">
        <f>IF(AND((ROW()-7)&gt;=$Q$5,(ROW()-6)&lt;=$Q$3),INDEX(LINEST(OFFSET(AF898,1-$Q$5,0,$Q$5,1),OFFSET(AG898,1-$Q$5,0,$Q$5,9),TRUE,TRUE),1,10)*$Q$4,"")</f>
        <v/>
      </c>
      <c r="AZ898" s="9">
        <f>IF(AND((ROW()-7)&gt;=$Q$5,(ROW()-6)&lt;=$Q$3),INDEX(LINEST(OFFSET(AF898,1-$Q$5,0,$Q$5,1),OFFSET(AG898,1-$Q$5,0,$Q$5,9),TRUE,TRUE),1,9),"")</f>
        <v/>
      </c>
      <c r="BA898" s="9">
        <f>IF(AND((ROW()-7)&gt;=$Q$5,(ROW()-6)&lt;=$Q$3),INDEX(LINEST(OFFSET(AF898,1-$Q$5,0,$Q$5,1),OFFSET(AG898,1-$Q$5,0,$Q$5,9),TRUE,TRUE),1,8),"")</f>
        <v/>
      </c>
      <c r="BB898" s="9">
        <f>IF(AND((ROW()-7)&gt;=$Q$5,(ROW()-6)&lt;=$Q$3),INDEX(LINEST(OFFSET(AF898,1-$Q$5,0,$Q$5,1),OFFSET(AG898,1-$Q$5,0,$Q$5,9),TRUE,TRUE),1,7),"")</f>
        <v/>
      </c>
      <c r="BC898" s="9">
        <f>IF(AND((ROW()-7)&gt;=$Q$5,(ROW()-6)&lt;=$Q$3),INDEX(LINEST(OFFSET(AF898,1-$Q$5,0,$Q$5,1),OFFSET(AG898,1-$Q$5,0,$Q$5,9),TRUE,TRUE),1,6),"")</f>
        <v/>
      </c>
      <c r="BD898" s="9">
        <f>IF(AND((ROW()-7)&gt;=$Q$5,(ROW()-6)&lt;=$Q$3),INDEX(LINEST(OFFSET(AF898,1-$Q$5,0,$Q$5,1),OFFSET(AG898,1-$Q$5,0,$Q$5,9),TRUE,TRUE),1,5),"")</f>
        <v/>
      </c>
      <c r="BE898" s="9">
        <f>IF(AND((ROW()-7)&gt;=$Q$5,(ROW()-6)&lt;=$Q$3),INDEX(LINEST(OFFSET(AF898,1-$Q$5,0,$Q$5,1),OFFSET(AG898,1-$Q$5,0,$Q$5,9),TRUE,TRUE),1,4),"")</f>
        <v/>
      </c>
      <c r="BF898" s="9">
        <f>IF(AND((ROW()-7)&gt;=$Q$5,(ROW()-6)&lt;=$Q$3),INDEX(LINEST(OFFSET(AF898,1-$Q$5,0,$Q$5,1),OFFSET(AG898,1-$Q$5,0,$Q$5,9),TRUE,TRUE),1,3),"")</f>
        <v/>
      </c>
      <c r="BG898" s="9">
        <f>IF(AND((ROW()-7)&gt;=$Q$5,(ROW()-6)&lt;=$Q$3),INDEX(LINEST(OFFSET(AF898,1-$Q$5,0,$Q$5,1),OFFSET(AG898,1-$Q$5,0,$Q$5,9),TRUE,TRUE),1,2),"")</f>
        <v/>
      </c>
      <c r="BH898" s="9">
        <f>IF(AND((ROW()-7)&gt;=$Q$5,(ROW()-6)&lt;=$Q$3),INDEX(LINEST(OFFSET(AF898,1-$Q$5,0,$Q$5,1),OFFSET(AG898,1-$Q$5,0,$Q$5,9),TRUE,TRUE),1,1),"")</f>
        <v/>
      </c>
      <c r="BI898" s="10">
        <f>IF(AND((ROW()-7)&gt;=$Q$5,(ROW()-6)&lt;=$Q$3),INDEX(LINEST(OFFSET(AF898,1-$Q$5,0,$Q$5,1),OFFSET(AG898,1-$Q$5,0,$Q$5,9),TRUE,TRUE),3,1),"")</f>
        <v/>
      </c>
      <c r="BL898" s="9">
        <f>IF(AND((ROW()-6)&lt;=$Q$3,ISNUMBER(AY897)),AY897/$Q$4+AZ897*AG898+BA897*AH898+BB897*AI898+BC897*AJ898+BD897*AK898+BE897*AL898+BF897*AM898+BG897*AN898+BH897*AO898,"")</f>
        <v/>
      </c>
      <c r="BM898">
        <f>IF(ISNUMBER(BL898),AVERAGE(OFFSET(AF897,1-$Q$5,0,$Q$5,1)),"")</f>
        <v/>
      </c>
      <c r="BN898">
        <f>IF(ISNUMBER(BL898),(AF898-BL898)^2,"")</f>
        <v/>
      </c>
      <c r="BO898">
        <f>IF(ISNUMBER(BL898),AF898^2,"")</f>
        <v/>
      </c>
      <c r="BP898">
        <f>IF(ISNUMBER(BL898),(AF898-BM898)^2,"")</f>
        <v/>
      </c>
    </row>
    <row r="899">
      <c r="O899">
        <f>IF($R899="","",IF($Q$1="Weekly",INT(($R899-2)/7),IF($Q$1="Quarterly",YEAR($R899)*4+ROUNDUP(MONTH($R899)/3),YEAR($R899)*12+MONTH($R899))))</f>
        <v/>
      </c>
      <c r="P899">
        <f>IF($R899="","",IF($R900="",1,IF($O899&lt;&gt;$O900,1,0)))</f>
        <v/>
      </c>
      <c r="Q899">
        <f>IF($P899=1,SUM($P$7:$P899),"")</f>
        <v/>
      </c>
      <c r="R899">
        <f>IF($A899="","",IF(ISNUMBER($A899),$A899,IFERROR(DATEVALUE($A899),NA())))</f>
        <v/>
      </c>
      <c r="S899" s="7">
        <f>IFERROR(INDEX($R$7:$R$60000,MATCH(ROW()-6,$Q$7:$Q$60000,0)),"")</f>
        <v/>
      </c>
      <c r="T899">
        <f>IFERROR(INDEX($B$7:$B$60000,MATCH(ROW()-6,$Q$7:$Q$60000,0))*1,"")</f>
        <v/>
      </c>
      <c r="U899">
        <f>IFERROR(INDEX($C$7:$C$60000,MATCH(ROW()-6,$Q$7:$Q$60000,0))*1,"")</f>
        <v/>
      </c>
      <c r="V899">
        <f>IFERROR(INDEX($D$7:$D$60000,MATCH(ROW()-6,$Q$7:$Q$60000,0))*1,"")</f>
        <v/>
      </c>
      <c r="W899">
        <f>IFERROR(INDEX($E$7:$E$60000,MATCH(ROW()-6,$Q$7:$Q$60000,0))*1,"")</f>
        <v/>
      </c>
      <c r="X899">
        <f>IFERROR(INDEX($F$7:$F$60000,MATCH(ROW()-6,$Q$7:$Q$60000,0))*1,"")</f>
        <v/>
      </c>
      <c r="Y899">
        <f>IFERROR(INDEX($G$7:$G$60000,MATCH(ROW()-6,$Q$7:$Q$60000,0))*1,"")</f>
        <v/>
      </c>
      <c r="Z899">
        <f>IFERROR(INDEX($H$7:$H$60000,MATCH(ROW()-6,$Q$7:$Q$60000,0))*1,"")</f>
        <v/>
      </c>
      <c r="AA899">
        <f>IFERROR(INDEX($I$7:$I$60000,MATCH(ROW()-6,$Q$7:$Q$60000,0))*1,"")</f>
        <v/>
      </c>
      <c r="AB899">
        <f>IFERROR(INDEX($J$7:$J$60000,MATCH(ROW()-6,$Q$7:$Q$60000,0))*1,"")</f>
        <v/>
      </c>
      <c r="AC899">
        <f>IFERROR(INDEX($K$7:$K$60000,MATCH(ROW()-6,$Q$7:$Q$60000,0))*1,"")</f>
        <v/>
      </c>
      <c r="AF899" s="9">
        <f>IF(OR($S899="",$S898=""),"",IF($B$5="diff",($T899-$T898),LN($T899/$T898)))</f>
        <v/>
      </c>
      <c r="AG899" s="9">
        <f>IF(OR($S899="",$S898=""),"",IF($C$5="diff",(U899-U898),LN(U899/U898)))</f>
        <v/>
      </c>
      <c r="AH899" s="9">
        <f>IF(OR($S899="",$S898=""),"",IF($D$5="diff",(V899-V898),LN(V899/V898)))</f>
        <v/>
      </c>
      <c r="AI899" s="9">
        <f>IF(OR($S899="",$S898=""),"",IF($E$5="diff",(W899-W898),LN(W899/W898)))</f>
        <v/>
      </c>
      <c r="AJ899" s="9">
        <f>IF(OR($S899="",$S898=""),"",IF($F$5="diff",(X899-X898),LN(X899/X898)))</f>
        <v/>
      </c>
      <c r="AK899" s="9">
        <f>IF(OR($S899="",$S898=""),"",IF($G$5="diff",(Y899-Y898),LN(Y899/Y898)))</f>
        <v/>
      </c>
      <c r="AL899" s="9">
        <f>IF(OR($S899="",$S898=""),"",IF($H$5="diff",(Z899-Z898),LN(Z899/Z898)))</f>
        <v/>
      </c>
      <c r="AM899" s="9">
        <f>IF(OR($S899="",$S898=""),"",IF($I$5="diff",(AA899-AA898),LN(AA899/AA898)))</f>
        <v/>
      </c>
      <c r="AN899" s="9">
        <f>IF(OR($S899="",$S898=""),"",IF($J$5="diff",(AB899-AB898),LN(AB899/AB898)))</f>
        <v/>
      </c>
      <c r="AO899" s="9">
        <f>IF(OR($S899="",$S898=""),"",IF($K$5="diff",(AC899-AC898),LN(AC899/AC898)))</f>
        <v/>
      </c>
      <c r="AR899" s="9">
        <f>IF($AF899="","",$AU$13+$AU$4*AG899+$AU$5*AH899+$AU$6*AI899+$AU$7*AJ899+$AU$8*AK899+$AU$9*AL899+$AU$10*AM899+$AU$11*AN899+$AU$12*AO899)</f>
        <v/>
      </c>
      <c r="AY899" s="10">
        <f>IF(AND((ROW()-7)&gt;=$Q$5,(ROW()-6)&lt;=$Q$3),INDEX(LINEST(OFFSET(AF899,1-$Q$5,0,$Q$5,1),OFFSET(AG899,1-$Q$5,0,$Q$5,9),TRUE,TRUE),1,10)*$Q$4,"")</f>
        <v/>
      </c>
      <c r="AZ899" s="9">
        <f>IF(AND((ROW()-7)&gt;=$Q$5,(ROW()-6)&lt;=$Q$3),INDEX(LINEST(OFFSET(AF899,1-$Q$5,0,$Q$5,1),OFFSET(AG899,1-$Q$5,0,$Q$5,9),TRUE,TRUE),1,9),"")</f>
        <v/>
      </c>
      <c r="BA899" s="9">
        <f>IF(AND((ROW()-7)&gt;=$Q$5,(ROW()-6)&lt;=$Q$3),INDEX(LINEST(OFFSET(AF899,1-$Q$5,0,$Q$5,1),OFFSET(AG899,1-$Q$5,0,$Q$5,9),TRUE,TRUE),1,8),"")</f>
        <v/>
      </c>
      <c r="BB899" s="9">
        <f>IF(AND((ROW()-7)&gt;=$Q$5,(ROW()-6)&lt;=$Q$3),INDEX(LINEST(OFFSET(AF899,1-$Q$5,0,$Q$5,1),OFFSET(AG899,1-$Q$5,0,$Q$5,9),TRUE,TRUE),1,7),"")</f>
        <v/>
      </c>
      <c r="BC899" s="9">
        <f>IF(AND((ROW()-7)&gt;=$Q$5,(ROW()-6)&lt;=$Q$3),INDEX(LINEST(OFFSET(AF899,1-$Q$5,0,$Q$5,1),OFFSET(AG899,1-$Q$5,0,$Q$5,9),TRUE,TRUE),1,6),"")</f>
        <v/>
      </c>
      <c r="BD899" s="9">
        <f>IF(AND((ROW()-7)&gt;=$Q$5,(ROW()-6)&lt;=$Q$3),INDEX(LINEST(OFFSET(AF899,1-$Q$5,0,$Q$5,1),OFFSET(AG899,1-$Q$5,0,$Q$5,9),TRUE,TRUE),1,5),"")</f>
        <v/>
      </c>
      <c r="BE899" s="9">
        <f>IF(AND((ROW()-7)&gt;=$Q$5,(ROW()-6)&lt;=$Q$3),INDEX(LINEST(OFFSET(AF899,1-$Q$5,0,$Q$5,1),OFFSET(AG899,1-$Q$5,0,$Q$5,9),TRUE,TRUE),1,4),"")</f>
        <v/>
      </c>
      <c r="BF899" s="9">
        <f>IF(AND((ROW()-7)&gt;=$Q$5,(ROW()-6)&lt;=$Q$3),INDEX(LINEST(OFFSET(AF899,1-$Q$5,0,$Q$5,1),OFFSET(AG899,1-$Q$5,0,$Q$5,9),TRUE,TRUE),1,3),"")</f>
        <v/>
      </c>
      <c r="BG899" s="9">
        <f>IF(AND((ROW()-7)&gt;=$Q$5,(ROW()-6)&lt;=$Q$3),INDEX(LINEST(OFFSET(AF899,1-$Q$5,0,$Q$5,1),OFFSET(AG899,1-$Q$5,0,$Q$5,9),TRUE,TRUE),1,2),"")</f>
        <v/>
      </c>
      <c r="BH899" s="9">
        <f>IF(AND((ROW()-7)&gt;=$Q$5,(ROW()-6)&lt;=$Q$3),INDEX(LINEST(OFFSET(AF899,1-$Q$5,0,$Q$5,1),OFFSET(AG899,1-$Q$5,0,$Q$5,9),TRUE,TRUE),1,1),"")</f>
        <v/>
      </c>
      <c r="BI899" s="10">
        <f>IF(AND((ROW()-7)&gt;=$Q$5,(ROW()-6)&lt;=$Q$3),INDEX(LINEST(OFFSET(AF899,1-$Q$5,0,$Q$5,1),OFFSET(AG899,1-$Q$5,0,$Q$5,9),TRUE,TRUE),3,1),"")</f>
        <v/>
      </c>
      <c r="BL899" s="9">
        <f>IF(AND((ROW()-6)&lt;=$Q$3,ISNUMBER(AY898)),AY898/$Q$4+AZ898*AG899+BA898*AH899+BB898*AI899+BC898*AJ899+BD898*AK899+BE898*AL899+BF898*AM899+BG898*AN899+BH898*AO899,"")</f>
        <v/>
      </c>
      <c r="BM899">
        <f>IF(ISNUMBER(BL899),AVERAGE(OFFSET(AF898,1-$Q$5,0,$Q$5,1)),"")</f>
        <v/>
      </c>
      <c r="BN899">
        <f>IF(ISNUMBER(BL899),(AF899-BL899)^2,"")</f>
        <v/>
      </c>
      <c r="BO899">
        <f>IF(ISNUMBER(BL899),AF899^2,"")</f>
        <v/>
      </c>
      <c r="BP899">
        <f>IF(ISNUMBER(BL899),(AF899-BM899)^2,"")</f>
        <v/>
      </c>
    </row>
    <row r="900">
      <c r="O900">
        <f>IF($R900="","",IF($Q$1="Weekly",INT(($R900-2)/7),IF($Q$1="Quarterly",YEAR($R900)*4+ROUNDUP(MONTH($R900)/3),YEAR($R900)*12+MONTH($R900))))</f>
        <v/>
      </c>
      <c r="P900">
        <f>IF($R900="","",IF($R901="",1,IF($O900&lt;&gt;$O901,1,0)))</f>
        <v/>
      </c>
      <c r="Q900">
        <f>IF($P900=1,SUM($P$7:$P900),"")</f>
        <v/>
      </c>
      <c r="R900">
        <f>IF($A900="","",IF(ISNUMBER($A900),$A900,IFERROR(DATEVALUE($A900),NA())))</f>
        <v/>
      </c>
      <c r="S900" s="7">
        <f>IFERROR(INDEX($R$7:$R$60000,MATCH(ROW()-6,$Q$7:$Q$60000,0)),"")</f>
        <v/>
      </c>
      <c r="T900">
        <f>IFERROR(INDEX($B$7:$B$60000,MATCH(ROW()-6,$Q$7:$Q$60000,0))*1,"")</f>
        <v/>
      </c>
      <c r="U900">
        <f>IFERROR(INDEX($C$7:$C$60000,MATCH(ROW()-6,$Q$7:$Q$60000,0))*1,"")</f>
        <v/>
      </c>
      <c r="V900">
        <f>IFERROR(INDEX($D$7:$D$60000,MATCH(ROW()-6,$Q$7:$Q$60000,0))*1,"")</f>
        <v/>
      </c>
      <c r="W900">
        <f>IFERROR(INDEX($E$7:$E$60000,MATCH(ROW()-6,$Q$7:$Q$60000,0))*1,"")</f>
        <v/>
      </c>
      <c r="X900">
        <f>IFERROR(INDEX($F$7:$F$60000,MATCH(ROW()-6,$Q$7:$Q$60000,0))*1,"")</f>
        <v/>
      </c>
      <c r="Y900">
        <f>IFERROR(INDEX($G$7:$G$60000,MATCH(ROW()-6,$Q$7:$Q$60000,0))*1,"")</f>
        <v/>
      </c>
      <c r="Z900">
        <f>IFERROR(INDEX($H$7:$H$60000,MATCH(ROW()-6,$Q$7:$Q$60000,0))*1,"")</f>
        <v/>
      </c>
      <c r="AA900">
        <f>IFERROR(INDEX($I$7:$I$60000,MATCH(ROW()-6,$Q$7:$Q$60000,0))*1,"")</f>
        <v/>
      </c>
      <c r="AB900">
        <f>IFERROR(INDEX($J$7:$J$60000,MATCH(ROW()-6,$Q$7:$Q$60000,0))*1,"")</f>
        <v/>
      </c>
      <c r="AC900">
        <f>IFERROR(INDEX($K$7:$K$60000,MATCH(ROW()-6,$Q$7:$Q$60000,0))*1,"")</f>
        <v/>
      </c>
      <c r="AF900" s="9">
        <f>IF(OR($S900="",$S899=""),"",IF($B$5="diff",($T900-$T899),LN($T900/$T899)))</f>
        <v/>
      </c>
      <c r="AG900" s="9">
        <f>IF(OR($S900="",$S899=""),"",IF($C$5="diff",(U900-U899),LN(U900/U899)))</f>
        <v/>
      </c>
      <c r="AH900" s="9">
        <f>IF(OR($S900="",$S899=""),"",IF($D$5="diff",(V900-V899),LN(V900/V899)))</f>
        <v/>
      </c>
      <c r="AI900" s="9">
        <f>IF(OR($S900="",$S899=""),"",IF($E$5="diff",(W900-W899),LN(W900/W899)))</f>
        <v/>
      </c>
      <c r="AJ900" s="9">
        <f>IF(OR($S900="",$S899=""),"",IF($F$5="diff",(X900-X899),LN(X900/X899)))</f>
        <v/>
      </c>
      <c r="AK900" s="9">
        <f>IF(OR($S900="",$S899=""),"",IF($G$5="diff",(Y900-Y899),LN(Y900/Y899)))</f>
        <v/>
      </c>
      <c r="AL900" s="9">
        <f>IF(OR($S900="",$S899=""),"",IF($H$5="diff",(Z900-Z899),LN(Z900/Z899)))</f>
        <v/>
      </c>
      <c r="AM900" s="9">
        <f>IF(OR($S900="",$S899=""),"",IF($I$5="diff",(AA900-AA899),LN(AA900/AA899)))</f>
        <v/>
      </c>
      <c r="AN900" s="9">
        <f>IF(OR($S900="",$S899=""),"",IF($J$5="diff",(AB900-AB899),LN(AB900/AB899)))</f>
        <v/>
      </c>
      <c r="AO900" s="9">
        <f>IF(OR($S900="",$S899=""),"",IF($K$5="diff",(AC900-AC899),LN(AC900/AC899)))</f>
        <v/>
      </c>
      <c r="AR900" s="9">
        <f>IF($AF900="","",$AU$13+$AU$4*AG900+$AU$5*AH900+$AU$6*AI900+$AU$7*AJ900+$AU$8*AK900+$AU$9*AL900+$AU$10*AM900+$AU$11*AN900+$AU$12*AO900)</f>
        <v/>
      </c>
      <c r="AY900" s="10">
        <f>IF(AND((ROW()-7)&gt;=$Q$5,(ROW()-6)&lt;=$Q$3),INDEX(LINEST(OFFSET(AF900,1-$Q$5,0,$Q$5,1),OFFSET(AG900,1-$Q$5,0,$Q$5,9),TRUE,TRUE),1,10)*$Q$4,"")</f>
        <v/>
      </c>
      <c r="AZ900" s="9">
        <f>IF(AND((ROW()-7)&gt;=$Q$5,(ROW()-6)&lt;=$Q$3),INDEX(LINEST(OFFSET(AF900,1-$Q$5,0,$Q$5,1),OFFSET(AG900,1-$Q$5,0,$Q$5,9),TRUE,TRUE),1,9),"")</f>
        <v/>
      </c>
      <c r="BA900" s="9">
        <f>IF(AND((ROW()-7)&gt;=$Q$5,(ROW()-6)&lt;=$Q$3),INDEX(LINEST(OFFSET(AF900,1-$Q$5,0,$Q$5,1),OFFSET(AG900,1-$Q$5,0,$Q$5,9),TRUE,TRUE),1,8),"")</f>
        <v/>
      </c>
      <c r="BB900" s="9">
        <f>IF(AND((ROW()-7)&gt;=$Q$5,(ROW()-6)&lt;=$Q$3),INDEX(LINEST(OFFSET(AF900,1-$Q$5,0,$Q$5,1),OFFSET(AG900,1-$Q$5,0,$Q$5,9),TRUE,TRUE),1,7),"")</f>
        <v/>
      </c>
      <c r="BC900" s="9">
        <f>IF(AND((ROW()-7)&gt;=$Q$5,(ROW()-6)&lt;=$Q$3),INDEX(LINEST(OFFSET(AF900,1-$Q$5,0,$Q$5,1),OFFSET(AG900,1-$Q$5,0,$Q$5,9),TRUE,TRUE),1,6),"")</f>
        <v/>
      </c>
      <c r="BD900" s="9">
        <f>IF(AND((ROW()-7)&gt;=$Q$5,(ROW()-6)&lt;=$Q$3),INDEX(LINEST(OFFSET(AF900,1-$Q$5,0,$Q$5,1),OFFSET(AG900,1-$Q$5,0,$Q$5,9),TRUE,TRUE),1,5),"")</f>
        <v/>
      </c>
      <c r="BE900" s="9">
        <f>IF(AND((ROW()-7)&gt;=$Q$5,(ROW()-6)&lt;=$Q$3),INDEX(LINEST(OFFSET(AF900,1-$Q$5,0,$Q$5,1),OFFSET(AG900,1-$Q$5,0,$Q$5,9),TRUE,TRUE),1,4),"")</f>
        <v/>
      </c>
      <c r="BF900" s="9">
        <f>IF(AND((ROW()-7)&gt;=$Q$5,(ROW()-6)&lt;=$Q$3),INDEX(LINEST(OFFSET(AF900,1-$Q$5,0,$Q$5,1),OFFSET(AG900,1-$Q$5,0,$Q$5,9),TRUE,TRUE),1,3),"")</f>
        <v/>
      </c>
      <c r="BG900" s="9">
        <f>IF(AND((ROW()-7)&gt;=$Q$5,(ROW()-6)&lt;=$Q$3),INDEX(LINEST(OFFSET(AF900,1-$Q$5,0,$Q$5,1),OFFSET(AG900,1-$Q$5,0,$Q$5,9),TRUE,TRUE),1,2),"")</f>
        <v/>
      </c>
      <c r="BH900" s="9">
        <f>IF(AND((ROW()-7)&gt;=$Q$5,(ROW()-6)&lt;=$Q$3),INDEX(LINEST(OFFSET(AF900,1-$Q$5,0,$Q$5,1),OFFSET(AG900,1-$Q$5,0,$Q$5,9),TRUE,TRUE),1,1),"")</f>
        <v/>
      </c>
      <c r="BI900" s="10">
        <f>IF(AND((ROW()-7)&gt;=$Q$5,(ROW()-6)&lt;=$Q$3),INDEX(LINEST(OFFSET(AF900,1-$Q$5,0,$Q$5,1),OFFSET(AG900,1-$Q$5,0,$Q$5,9),TRUE,TRUE),3,1),"")</f>
        <v/>
      </c>
      <c r="BL900" s="9">
        <f>IF(AND((ROW()-6)&lt;=$Q$3,ISNUMBER(AY899)),AY899/$Q$4+AZ899*AG900+BA899*AH900+BB899*AI900+BC899*AJ900+BD899*AK900+BE899*AL900+BF899*AM900+BG899*AN900+BH899*AO900,"")</f>
        <v/>
      </c>
      <c r="BM900">
        <f>IF(ISNUMBER(BL900),AVERAGE(OFFSET(AF899,1-$Q$5,0,$Q$5,1)),"")</f>
        <v/>
      </c>
      <c r="BN900">
        <f>IF(ISNUMBER(BL900),(AF900-BL900)^2,"")</f>
        <v/>
      </c>
      <c r="BO900">
        <f>IF(ISNUMBER(BL900),AF900^2,"")</f>
        <v/>
      </c>
      <c r="BP900">
        <f>IF(ISNUMBER(BL900),(AF900-BM900)^2,"")</f>
        <v/>
      </c>
    </row>
    <row r="901">
      <c r="O901">
        <f>IF($R901="","",IF($Q$1="Weekly",INT(($R901-2)/7),IF($Q$1="Quarterly",YEAR($R901)*4+ROUNDUP(MONTH($R901)/3),YEAR($R901)*12+MONTH($R901))))</f>
        <v/>
      </c>
      <c r="P901">
        <f>IF($R901="","",IF($R902="",1,IF($O901&lt;&gt;$O902,1,0)))</f>
        <v/>
      </c>
      <c r="Q901">
        <f>IF($P901=1,SUM($P$7:$P901),"")</f>
        <v/>
      </c>
      <c r="R901">
        <f>IF($A901="","",IF(ISNUMBER($A901),$A901,IFERROR(DATEVALUE($A901),NA())))</f>
        <v/>
      </c>
      <c r="S901" s="7">
        <f>IFERROR(INDEX($R$7:$R$60000,MATCH(ROW()-6,$Q$7:$Q$60000,0)),"")</f>
        <v/>
      </c>
      <c r="T901">
        <f>IFERROR(INDEX($B$7:$B$60000,MATCH(ROW()-6,$Q$7:$Q$60000,0))*1,"")</f>
        <v/>
      </c>
      <c r="U901">
        <f>IFERROR(INDEX($C$7:$C$60000,MATCH(ROW()-6,$Q$7:$Q$60000,0))*1,"")</f>
        <v/>
      </c>
      <c r="V901">
        <f>IFERROR(INDEX($D$7:$D$60000,MATCH(ROW()-6,$Q$7:$Q$60000,0))*1,"")</f>
        <v/>
      </c>
      <c r="W901">
        <f>IFERROR(INDEX($E$7:$E$60000,MATCH(ROW()-6,$Q$7:$Q$60000,0))*1,"")</f>
        <v/>
      </c>
      <c r="X901">
        <f>IFERROR(INDEX($F$7:$F$60000,MATCH(ROW()-6,$Q$7:$Q$60000,0))*1,"")</f>
        <v/>
      </c>
      <c r="Y901">
        <f>IFERROR(INDEX($G$7:$G$60000,MATCH(ROW()-6,$Q$7:$Q$60000,0))*1,"")</f>
        <v/>
      </c>
      <c r="Z901">
        <f>IFERROR(INDEX($H$7:$H$60000,MATCH(ROW()-6,$Q$7:$Q$60000,0))*1,"")</f>
        <v/>
      </c>
      <c r="AA901">
        <f>IFERROR(INDEX($I$7:$I$60000,MATCH(ROW()-6,$Q$7:$Q$60000,0))*1,"")</f>
        <v/>
      </c>
      <c r="AB901">
        <f>IFERROR(INDEX($J$7:$J$60000,MATCH(ROW()-6,$Q$7:$Q$60000,0))*1,"")</f>
        <v/>
      </c>
      <c r="AC901">
        <f>IFERROR(INDEX($K$7:$K$60000,MATCH(ROW()-6,$Q$7:$Q$60000,0))*1,"")</f>
        <v/>
      </c>
      <c r="AF901" s="9">
        <f>IF(OR($S901="",$S900=""),"",IF($B$5="diff",($T901-$T900),LN($T901/$T900)))</f>
        <v/>
      </c>
      <c r="AG901" s="9">
        <f>IF(OR($S901="",$S900=""),"",IF($C$5="diff",(U901-U900),LN(U901/U900)))</f>
        <v/>
      </c>
      <c r="AH901" s="9">
        <f>IF(OR($S901="",$S900=""),"",IF($D$5="diff",(V901-V900),LN(V901/V900)))</f>
        <v/>
      </c>
      <c r="AI901" s="9">
        <f>IF(OR($S901="",$S900=""),"",IF($E$5="diff",(W901-W900),LN(W901/W900)))</f>
        <v/>
      </c>
      <c r="AJ901" s="9">
        <f>IF(OR($S901="",$S900=""),"",IF($F$5="diff",(X901-X900),LN(X901/X900)))</f>
        <v/>
      </c>
      <c r="AK901" s="9">
        <f>IF(OR($S901="",$S900=""),"",IF($G$5="diff",(Y901-Y900),LN(Y901/Y900)))</f>
        <v/>
      </c>
      <c r="AL901" s="9">
        <f>IF(OR($S901="",$S900=""),"",IF($H$5="diff",(Z901-Z900),LN(Z901/Z900)))</f>
        <v/>
      </c>
      <c r="AM901" s="9">
        <f>IF(OR($S901="",$S900=""),"",IF($I$5="diff",(AA901-AA900),LN(AA901/AA900)))</f>
        <v/>
      </c>
      <c r="AN901" s="9">
        <f>IF(OR($S901="",$S900=""),"",IF($J$5="diff",(AB901-AB900),LN(AB901/AB900)))</f>
        <v/>
      </c>
      <c r="AO901" s="9">
        <f>IF(OR($S901="",$S900=""),"",IF($K$5="diff",(AC901-AC900),LN(AC901/AC900)))</f>
        <v/>
      </c>
      <c r="AR901" s="9">
        <f>IF($AF901="","",$AU$13+$AU$4*AG901+$AU$5*AH901+$AU$6*AI901+$AU$7*AJ901+$AU$8*AK901+$AU$9*AL901+$AU$10*AM901+$AU$11*AN901+$AU$12*AO901)</f>
        <v/>
      </c>
      <c r="AY901" s="10">
        <f>IF(AND((ROW()-7)&gt;=$Q$5,(ROW()-6)&lt;=$Q$3),INDEX(LINEST(OFFSET(AF901,1-$Q$5,0,$Q$5,1),OFFSET(AG901,1-$Q$5,0,$Q$5,9),TRUE,TRUE),1,10)*$Q$4,"")</f>
        <v/>
      </c>
      <c r="AZ901" s="9">
        <f>IF(AND((ROW()-7)&gt;=$Q$5,(ROW()-6)&lt;=$Q$3),INDEX(LINEST(OFFSET(AF901,1-$Q$5,0,$Q$5,1),OFFSET(AG901,1-$Q$5,0,$Q$5,9),TRUE,TRUE),1,9),"")</f>
        <v/>
      </c>
      <c r="BA901" s="9">
        <f>IF(AND((ROW()-7)&gt;=$Q$5,(ROW()-6)&lt;=$Q$3),INDEX(LINEST(OFFSET(AF901,1-$Q$5,0,$Q$5,1),OFFSET(AG901,1-$Q$5,0,$Q$5,9),TRUE,TRUE),1,8),"")</f>
        <v/>
      </c>
      <c r="BB901" s="9">
        <f>IF(AND((ROW()-7)&gt;=$Q$5,(ROW()-6)&lt;=$Q$3),INDEX(LINEST(OFFSET(AF901,1-$Q$5,0,$Q$5,1),OFFSET(AG901,1-$Q$5,0,$Q$5,9),TRUE,TRUE),1,7),"")</f>
        <v/>
      </c>
      <c r="BC901" s="9">
        <f>IF(AND((ROW()-7)&gt;=$Q$5,(ROW()-6)&lt;=$Q$3),INDEX(LINEST(OFFSET(AF901,1-$Q$5,0,$Q$5,1),OFFSET(AG901,1-$Q$5,0,$Q$5,9),TRUE,TRUE),1,6),"")</f>
        <v/>
      </c>
      <c r="BD901" s="9">
        <f>IF(AND((ROW()-7)&gt;=$Q$5,(ROW()-6)&lt;=$Q$3),INDEX(LINEST(OFFSET(AF901,1-$Q$5,0,$Q$5,1),OFFSET(AG901,1-$Q$5,0,$Q$5,9),TRUE,TRUE),1,5),"")</f>
        <v/>
      </c>
      <c r="BE901" s="9">
        <f>IF(AND((ROW()-7)&gt;=$Q$5,(ROW()-6)&lt;=$Q$3),INDEX(LINEST(OFFSET(AF901,1-$Q$5,0,$Q$5,1),OFFSET(AG901,1-$Q$5,0,$Q$5,9),TRUE,TRUE),1,4),"")</f>
        <v/>
      </c>
      <c r="BF901" s="9">
        <f>IF(AND((ROW()-7)&gt;=$Q$5,(ROW()-6)&lt;=$Q$3),INDEX(LINEST(OFFSET(AF901,1-$Q$5,0,$Q$5,1),OFFSET(AG901,1-$Q$5,0,$Q$5,9),TRUE,TRUE),1,3),"")</f>
        <v/>
      </c>
      <c r="BG901" s="9">
        <f>IF(AND((ROW()-7)&gt;=$Q$5,(ROW()-6)&lt;=$Q$3),INDEX(LINEST(OFFSET(AF901,1-$Q$5,0,$Q$5,1),OFFSET(AG901,1-$Q$5,0,$Q$5,9),TRUE,TRUE),1,2),"")</f>
        <v/>
      </c>
      <c r="BH901" s="9">
        <f>IF(AND((ROW()-7)&gt;=$Q$5,(ROW()-6)&lt;=$Q$3),INDEX(LINEST(OFFSET(AF901,1-$Q$5,0,$Q$5,1),OFFSET(AG901,1-$Q$5,0,$Q$5,9),TRUE,TRUE),1,1),"")</f>
        <v/>
      </c>
      <c r="BI901" s="10">
        <f>IF(AND((ROW()-7)&gt;=$Q$5,(ROW()-6)&lt;=$Q$3),INDEX(LINEST(OFFSET(AF901,1-$Q$5,0,$Q$5,1),OFFSET(AG901,1-$Q$5,0,$Q$5,9),TRUE,TRUE),3,1),"")</f>
        <v/>
      </c>
      <c r="BL901" s="9">
        <f>IF(AND((ROW()-6)&lt;=$Q$3,ISNUMBER(AY900)),AY900/$Q$4+AZ900*AG901+BA900*AH901+BB900*AI901+BC900*AJ901+BD900*AK901+BE900*AL901+BF900*AM901+BG900*AN901+BH900*AO901,"")</f>
        <v/>
      </c>
      <c r="BM901">
        <f>IF(ISNUMBER(BL901),AVERAGE(OFFSET(AF900,1-$Q$5,0,$Q$5,1)),"")</f>
        <v/>
      </c>
      <c r="BN901">
        <f>IF(ISNUMBER(BL901),(AF901-BL901)^2,"")</f>
        <v/>
      </c>
      <c r="BO901">
        <f>IF(ISNUMBER(BL901),AF901^2,"")</f>
        <v/>
      </c>
      <c r="BP901">
        <f>IF(ISNUMBER(BL901),(AF901-BM901)^2,"")</f>
        <v/>
      </c>
    </row>
    <row r="902">
      <c r="O902">
        <f>IF($R902="","",IF($Q$1="Weekly",INT(($R902-2)/7),IF($Q$1="Quarterly",YEAR($R902)*4+ROUNDUP(MONTH($R902)/3),YEAR($R902)*12+MONTH($R902))))</f>
        <v/>
      </c>
      <c r="P902">
        <f>IF($R902="","",IF($R903="",1,IF($O902&lt;&gt;$O903,1,0)))</f>
        <v/>
      </c>
      <c r="Q902">
        <f>IF($P902=1,SUM($P$7:$P902),"")</f>
        <v/>
      </c>
      <c r="R902">
        <f>IF($A902="","",IF(ISNUMBER($A902),$A902,IFERROR(DATEVALUE($A902),NA())))</f>
        <v/>
      </c>
      <c r="S902" s="7">
        <f>IFERROR(INDEX($R$7:$R$60000,MATCH(ROW()-6,$Q$7:$Q$60000,0)),"")</f>
        <v/>
      </c>
      <c r="T902">
        <f>IFERROR(INDEX($B$7:$B$60000,MATCH(ROW()-6,$Q$7:$Q$60000,0))*1,"")</f>
        <v/>
      </c>
      <c r="U902">
        <f>IFERROR(INDEX($C$7:$C$60000,MATCH(ROW()-6,$Q$7:$Q$60000,0))*1,"")</f>
        <v/>
      </c>
      <c r="V902">
        <f>IFERROR(INDEX($D$7:$D$60000,MATCH(ROW()-6,$Q$7:$Q$60000,0))*1,"")</f>
        <v/>
      </c>
      <c r="W902">
        <f>IFERROR(INDEX($E$7:$E$60000,MATCH(ROW()-6,$Q$7:$Q$60000,0))*1,"")</f>
        <v/>
      </c>
      <c r="X902">
        <f>IFERROR(INDEX($F$7:$F$60000,MATCH(ROW()-6,$Q$7:$Q$60000,0))*1,"")</f>
        <v/>
      </c>
      <c r="Y902">
        <f>IFERROR(INDEX($G$7:$G$60000,MATCH(ROW()-6,$Q$7:$Q$60000,0))*1,"")</f>
        <v/>
      </c>
      <c r="Z902">
        <f>IFERROR(INDEX($H$7:$H$60000,MATCH(ROW()-6,$Q$7:$Q$60000,0))*1,"")</f>
        <v/>
      </c>
      <c r="AA902">
        <f>IFERROR(INDEX($I$7:$I$60000,MATCH(ROW()-6,$Q$7:$Q$60000,0))*1,"")</f>
        <v/>
      </c>
      <c r="AB902">
        <f>IFERROR(INDEX($J$7:$J$60000,MATCH(ROW()-6,$Q$7:$Q$60000,0))*1,"")</f>
        <v/>
      </c>
      <c r="AC902">
        <f>IFERROR(INDEX($K$7:$K$60000,MATCH(ROW()-6,$Q$7:$Q$60000,0))*1,"")</f>
        <v/>
      </c>
      <c r="AF902" s="9">
        <f>IF(OR($S902="",$S901=""),"",IF($B$5="diff",($T902-$T901),LN($T902/$T901)))</f>
        <v/>
      </c>
      <c r="AG902" s="9">
        <f>IF(OR($S902="",$S901=""),"",IF($C$5="diff",(U902-U901),LN(U902/U901)))</f>
        <v/>
      </c>
      <c r="AH902" s="9">
        <f>IF(OR($S902="",$S901=""),"",IF($D$5="diff",(V902-V901),LN(V902/V901)))</f>
        <v/>
      </c>
      <c r="AI902" s="9">
        <f>IF(OR($S902="",$S901=""),"",IF($E$5="diff",(W902-W901),LN(W902/W901)))</f>
        <v/>
      </c>
      <c r="AJ902" s="9">
        <f>IF(OR($S902="",$S901=""),"",IF($F$5="diff",(X902-X901),LN(X902/X901)))</f>
        <v/>
      </c>
      <c r="AK902" s="9">
        <f>IF(OR($S902="",$S901=""),"",IF($G$5="diff",(Y902-Y901),LN(Y902/Y901)))</f>
        <v/>
      </c>
      <c r="AL902" s="9">
        <f>IF(OR($S902="",$S901=""),"",IF($H$5="diff",(Z902-Z901),LN(Z902/Z901)))</f>
        <v/>
      </c>
      <c r="AM902" s="9">
        <f>IF(OR($S902="",$S901=""),"",IF($I$5="diff",(AA902-AA901),LN(AA902/AA901)))</f>
        <v/>
      </c>
      <c r="AN902" s="9">
        <f>IF(OR($S902="",$S901=""),"",IF($J$5="diff",(AB902-AB901),LN(AB902/AB901)))</f>
        <v/>
      </c>
      <c r="AO902" s="9">
        <f>IF(OR($S902="",$S901=""),"",IF($K$5="diff",(AC902-AC901),LN(AC902/AC901)))</f>
        <v/>
      </c>
      <c r="AR902" s="9">
        <f>IF($AF902="","",$AU$13+$AU$4*AG902+$AU$5*AH902+$AU$6*AI902+$AU$7*AJ902+$AU$8*AK902+$AU$9*AL902+$AU$10*AM902+$AU$11*AN902+$AU$12*AO902)</f>
        <v/>
      </c>
      <c r="AY902" s="10">
        <f>IF(AND((ROW()-7)&gt;=$Q$5,(ROW()-6)&lt;=$Q$3),INDEX(LINEST(OFFSET(AF902,1-$Q$5,0,$Q$5,1),OFFSET(AG902,1-$Q$5,0,$Q$5,9),TRUE,TRUE),1,10)*$Q$4,"")</f>
        <v/>
      </c>
      <c r="AZ902" s="9">
        <f>IF(AND((ROW()-7)&gt;=$Q$5,(ROW()-6)&lt;=$Q$3),INDEX(LINEST(OFFSET(AF902,1-$Q$5,0,$Q$5,1),OFFSET(AG902,1-$Q$5,0,$Q$5,9),TRUE,TRUE),1,9),"")</f>
        <v/>
      </c>
      <c r="BA902" s="9">
        <f>IF(AND((ROW()-7)&gt;=$Q$5,(ROW()-6)&lt;=$Q$3),INDEX(LINEST(OFFSET(AF902,1-$Q$5,0,$Q$5,1),OFFSET(AG902,1-$Q$5,0,$Q$5,9),TRUE,TRUE),1,8),"")</f>
        <v/>
      </c>
      <c r="BB902" s="9">
        <f>IF(AND((ROW()-7)&gt;=$Q$5,(ROW()-6)&lt;=$Q$3),INDEX(LINEST(OFFSET(AF902,1-$Q$5,0,$Q$5,1),OFFSET(AG902,1-$Q$5,0,$Q$5,9),TRUE,TRUE),1,7),"")</f>
        <v/>
      </c>
      <c r="BC902" s="9">
        <f>IF(AND((ROW()-7)&gt;=$Q$5,(ROW()-6)&lt;=$Q$3),INDEX(LINEST(OFFSET(AF902,1-$Q$5,0,$Q$5,1),OFFSET(AG902,1-$Q$5,0,$Q$5,9),TRUE,TRUE),1,6),"")</f>
        <v/>
      </c>
      <c r="BD902" s="9">
        <f>IF(AND((ROW()-7)&gt;=$Q$5,(ROW()-6)&lt;=$Q$3),INDEX(LINEST(OFFSET(AF902,1-$Q$5,0,$Q$5,1),OFFSET(AG902,1-$Q$5,0,$Q$5,9),TRUE,TRUE),1,5),"")</f>
        <v/>
      </c>
      <c r="BE902" s="9">
        <f>IF(AND((ROW()-7)&gt;=$Q$5,(ROW()-6)&lt;=$Q$3),INDEX(LINEST(OFFSET(AF902,1-$Q$5,0,$Q$5,1),OFFSET(AG902,1-$Q$5,0,$Q$5,9),TRUE,TRUE),1,4),"")</f>
        <v/>
      </c>
      <c r="BF902" s="9">
        <f>IF(AND((ROW()-7)&gt;=$Q$5,(ROW()-6)&lt;=$Q$3),INDEX(LINEST(OFFSET(AF902,1-$Q$5,0,$Q$5,1),OFFSET(AG902,1-$Q$5,0,$Q$5,9),TRUE,TRUE),1,3),"")</f>
        <v/>
      </c>
      <c r="BG902" s="9">
        <f>IF(AND((ROW()-7)&gt;=$Q$5,(ROW()-6)&lt;=$Q$3),INDEX(LINEST(OFFSET(AF902,1-$Q$5,0,$Q$5,1),OFFSET(AG902,1-$Q$5,0,$Q$5,9),TRUE,TRUE),1,2),"")</f>
        <v/>
      </c>
      <c r="BH902" s="9">
        <f>IF(AND((ROW()-7)&gt;=$Q$5,(ROW()-6)&lt;=$Q$3),INDEX(LINEST(OFFSET(AF902,1-$Q$5,0,$Q$5,1),OFFSET(AG902,1-$Q$5,0,$Q$5,9),TRUE,TRUE),1,1),"")</f>
        <v/>
      </c>
      <c r="BI902" s="10">
        <f>IF(AND((ROW()-7)&gt;=$Q$5,(ROW()-6)&lt;=$Q$3),INDEX(LINEST(OFFSET(AF902,1-$Q$5,0,$Q$5,1),OFFSET(AG902,1-$Q$5,0,$Q$5,9),TRUE,TRUE),3,1),"")</f>
        <v/>
      </c>
      <c r="BL902" s="9">
        <f>IF(AND((ROW()-6)&lt;=$Q$3,ISNUMBER(AY901)),AY901/$Q$4+AZ901*AG902+BA901*AH902+BB901*AI902+BC901*AJ902+BD901*AK902+BE901*AL902+BF901*AM902+BG901*AN902+BH901*AO902,"")</f>
        <v/>
      </c>
      <c r="BM902">
        <f>IF(ISNUMBER(BL902),AVERAGE(OFFSET(AF901,1-$Q$5,0,$Q$5,1)),"")</f>
        <v/>
      </c>
      <c r="BN902">
        <f>IF(ISNUMBER(BL902),(AF902-BL902)^2,"")</f>
        <v/>
      </c>
      <c r="BO902">
        <f>IF(ISNUMBER(BL902),AF902^2,"")</f>
        <v/>
      </c>
      <c r="BP902">
        <f>IF(ISNUMBER(BL902),(AF902-BM902)^2,"")</f>
        <v/>
      </c>
    </row>
    <row r="903">
      <c r="O903">
        <f>IF($R903="","",IF($Q$1="Weekly",INT(($R903-2)/7),IF($Q$1="Quarterly",YEAR($R903)*4+ROUNDUP(MONTH($R903)/3),YEAR($R903)*12+MONTH($R903))))</f>
        <v/>
      </c>
      <c r="P903">
        <f>IF($R903="","",IF($R904="",1,IF($O903&lt;&gt;$O904,1,0)))</f>
        <v/>
      </c>
      <c r="Q903">
        <f>IF($P903=1,SUM($P$7:$P903),"")</f>
        <v/>
      </c>
      <c r="R903">
        <f>IF($A903="","",IF(ISNUMBER($A903),$A903,IFERROR(DATEVALUE($A903),NA())))</f>
        <v/>
      </c>
      <c r="S903" s="7">
        <f>IFERROR(INDEX($R$7:$R$60000,MATCH(ROW()-6,$Q$7:$Q$60000,0)),"")</f>
        <v/>
      </c>
      <c r="T903">
        <f>IFERROR(INDEX($B$7:$B$60000,MATCH(ROW()-6,$Q$7:$Q$60000,0))*1,"")</f>
        <v/>
      </c>
      <c r="U903">
        <f>IFERROR(INDEX($C$7:$C$60000,MATCH(ROW()-6,$Q$7:$Q$60000,0))*1,"")</f>
        <v/>
      </c>
      <c r="V903">
        <f>IFERROR(INDEX($D$7:$D$60000,MATCH(ROW()-6,$Q$7:$Q$60000,0))*1,"")</f>
        <v/>
      </c>
      <c r="W903">
        <f>IFERROR(INDEX($E$7:$E$60000,MATCH(ROW()-6,$Q$7:$Q$60000,0))*1,"")</f>
        <v/>
      </c>
      <c r="X903">
        <f>IFERROR(INDEX($F$7:$F$60000,MATCH(ROW()-6,$Q$7:$Q$60000,0))*1,"")</f>
        <v/>
      </c>
      <c r="Y903">
        <f>IFERROR(INDEX($G$7:$G$60000,MATCH(ROW()-6,$Q$7:$Q$60000,0))*1,"")</f>
        <v/>
      </c>
      <c r="Z903">
        <f>IFERROR(INDEX($H$7:$H$60000,MATCH(ROW()-6,$Q$7:$Q$60000,0))*1,"")</f>
        <v/>
      </c>
      <c r="AA903">
        <f>IFERROR(INDEX($I$7:$I$60000,MATCH(ROW()-6,$Q$7:$Q$60000,0))*1,"")</f>
        <v/>
      </c>
      <c r="AB903">
        <f>IFERROR(INDEX($J$7:$J$60000,MATCH(ROW()-6,$Q$7:$Q$60000,0))*1,"")</f>
        <v/>
      </c>
      <c r="AC903">
        <f>IFERROR(INDEX($K$7:$K$60000,MATCH(ROW()-6,$Q$7:$Q$60000,0))*1,"")</f>
        <v/>
      </c>
      <c r="AF903" s="9">
        <f>IF(OR($S903="",$S902=""),"",IF($B$5="diff",($T903-$T902),LN($T903/$T902)))</f>
        <v/>
      </c>
      <c r="AG903" s="9">
        <f>IF(OR($S903="",$S902=""),"",IF($C$5="diff",(U903-U902),LN(U903/U902)))</f>
        <v/>
      </c>
      <c r="AH903" s="9">
        <f>IF(OR($S903="",$S902=""),"",IF($D$5="diff",(V903-V902),LN(V903/V902)))</f>
        <v/>
      </c>
      <c r="AI903" s="9">
        <f>IF(OR($S903="",$S902=""),"",IF($E$5="diff",(W903-W902),LN(W903/W902)))</f>
        <v/>
      </c>
      <c r="AJ903" s="9">
        <f>IF(OR($S903="",$S902=""),"",IF($F$5="diff",(X903-X902),LN(X903/X902)))</f>
        <v/>
      </c>
      <c r="AK903" s="9">
        <f>IF(OR($S903="",$S902=""),"",IF($G$5="diff",(Y903-Y902),LN(Y903/Y902)))</f>
        <v/>
      </c>
      <c r="AL903" s="9">
        <f>IF(OR($S903="",$S902=""),"",IF($H$5="diff",(Z903-Z902),LN(Z903/Z902)))</f>
        <v/>
      </c>
      <c r="AM903" s="9">
        <f>IF(OR($S903="",$S902=""),"",IF($I$5="diff",(AA903-AA902),LN(AA903/AA902)))</f>
        <v/>
      </c>
      <c r="AN903" s="9">
        <f>IF(OR($S903="",$S902=""),"",IF($J$5="diff",(AB903-AB902),LN(AB903/AB902)))</f>
        <v/>
      </c>
      <c r="AO903" s="9">
        <f>IF(OR($S903="",$S902=""),"",IF($K$5="diff",(AC903-AC902),LN(AC903/AC902)))</f>
        <v/>
      </c>
      <c r="AR903" s="9">
        <f>IF($AF903="","",$AU$13+$AU$4*AG903+$AU$5*AH903+$AU$6*AI903+$AU$7*AJ903+$AU$8*AK903+$AU$9*AL903+$AU$10*AM903+$AU$11*AN903+$AU$12*AO903)</f>
        <v/>
      </c>
      <c r="AY903" s="10">
        <f>IF(AND((ROW()-7)&gt;=$Q$5,(ROW()-6)&lt;=$Q$3),INDEX(LINEST(OFFSET(AF903,1-$Q$5,0,$Q$5,1),OFFSET(AG903,1-$Q$5,0,$Q$5,9),TRUE,TRUE),1,10)*$Q$4,"")</f>
        <v/>
      </c>
      <c r="AZ903" s="9">
        <f>IF(AND((ROW()-7)&gt;=$Q$5,(ROW()-6)&lt;=$Q$3),INDEX(LINEST(OFFSET(AF903,1-$Q$5,0,$Q$5,1),OFFSET(AG903,1-$Q$5,0,$Q$5,9),TRUE,TRUE),1,9),"")</f>
        <v/>
      </c>
      <c r="BA903" s="9">
        <f>IF(AND((ROW()-7)&gt;=$Q$5,(ROW()-6)&lt;=$Q$3),INDEX(LINEST(OFFSET(AF903,1-$Q$5,0,$Q$5,1),OFFSET(AG903,1-$Q$5,0,$Q$5,9),TRUE,TRUE),1,8),"")</f>
        <v/>
      </c>
      <c r="BB903" s="9">
        <f>IF(AND((ROW()-7)&gt;=$Q$5,(ROW()-6)&lt;=$Q$3),INDEX(LINEST(OFFSET(AF903,1-$Q$5,0,$Q$5,1),OFFSET(AG903,1-$Q$5,0,$Q$5,9),TRUE,TRUE),1,7),"")</f>
        <v/>
      </c>
      <c r="BC903" s="9">
        <f>IF(AND((ROW()-7)&gt;=$Q$5,(ROW()-6)&lt;=$Q$3),INDEX(LINEST(OFFSET(AF903,1-$Q$5,0,$Q$5,1),OFFSET(AG903,1-$Q$5,0,$Q$5,9),TRUE,TRUE),1,6),"")</f>
        <v/>
      </c>
      <c r="BD903" s="9">
        <f>IF(AND((ROW()-7)&gt;=$Q$5,(ROW()-6)&lt;=$Q$3),INDEX(LINEST(OFFSET(AF903,1-$Q$5,0,$Q$5,1),OFFSET(AG903,1-$Q$5,0,$Q$5,9),TRUE,TRUE),1,5),"")</f>
        <v/>
      </c>
      <c r="BE903" s="9">
        <f>IF(AND((ROW()-7)&gt;=$Q$5,(ROW()-6)&lt;=$Q$3),INDEX(LINEST(OFFSET(AF903,1-$Q$5,0,$Q$5,1),OFFSET(AG903,1-$Q$5,0,$Q$5,9),TRUE,TRUE),1,4),"")</f>
        <v/>
      </c>
      <c r="BF903" s="9">
        <f>IF(AND((ROW()-7)&gt;=$Q$5,(ROW()-6)&lt;=$Q$3),INDEX(LINEST(OFFSET(AF903,1-$Q$5,0,$Q$5,1),OFFSET(AG903,1-$Q$5,0,$Q$5,9),TRUE,TRUE),1,3),"")</f>
        <v/>
      </c>
      <c r="BG903" s="9">
        <f>IF(AND((ROW()-7)&gt;=$Q$5,(ROW()-6)&lt;=$Q$3),INDEX(LINEST(OFFSET(AF903,1-$Q$5,0,$Q$5,1),OFFSET(AG903,1-$Q$5,0,$Q$5,9),TRUE,TRUE),1,2),"")</f>
        <v/>
      </c>
      <c r="BH903" s="9">
        <f>IF(AND((ROW()-7)&gt;=$Q$5,(ROW()-6)&lt;=$Q$3),INDEX(LINEST(OFFSET(AF903,1-$Q$5,0,$Q$5,1),OFFSET(AG903,1-$Q$5,0,$Q$5,9),TRUE,TRUE),1,1),"")</f>
        <v/>
      </c>
      <c r="BI903" s="10">
        <f>IF(AND((ROW()-7)&gt;=$Q$5,(ROW()-6)&lt;=$Q$3),INDEX(LINEST(OFFSET(AF903,1-$Q$5,0,$Q$5,1),OFFSET(AG903,1-$Q$5,0,$Q$5,9),TRUE,TRUE),3,1),"")</f>
        <v/>
      </c>
      <c r="BL903" s="9">
        <f>IF(AND((ROW()-6)&lt;=$Q$3,ISNUMBER(AY902)),AY902/$Q$4+AZ902*AG903+BA902*AH903+BB902*AI903+BC902*AJ903+BD902*AK903+BE902*AL903+BF902*AM903+BG902*AN903+BH902*AO903,"")</f>
        <v/>
      </c>
      <c r="BM903">
        <f>IF(ISNUMBER(BL903),AVERAGE(OFFSET(AF902,1-$Q$5,0,$Q$5,1)),"")</f>
        <v/>
      </c>
      <c r="BN903">
        <f>IF(ISNUMBER(BL903),(AF903-BL903)^2,"")</f>
        <v/>
      </c>
      <c r="BO903">
        <f>IF(ISNUMBER(BL903),AF903^2,"")</f>
        <v/>
      </c>
      <c r="BP903">
        <f>IF(ISNUMBER(BL903),(AF903-BM903)^2,"")</f>
        <v/>
      </c>
    </row>
    <row r="904">
      <c r="O904">
        <f>IF($R904="","",IF($Q$1="Weekly",INT(($R904-2)/7),IF($Q$1="Quarterly",YEAR($R904)*4+ROUNDUP(MONTH($R904)/3),YEAR($R904)*12+MONTH($R904))))</f>
        <v/>
      </c>
      <c r="P904">
        <f>IF($R904="","",IF($R905="",1,IF($O904&lt;&gt;$O905,1,0)))</f>
        <v/>
      </c>
      <c r="Q904">
        <f>IF($P904=1,SUM($P$7:$P904),"")</f>
        <v/>
      </c>
      <c r="R904">
        <f>IF($A904="","",IF(ISNUMBER($A904),$A904,IFERROR(DATEVALUE($A904),NA())))</f>
        <v/>
      </c>
      <c r="S904" s="7">
        <f>IFERROR(INDEX($R$7:$R$60000,MATCH(ROW()-6,$Q$7:$Q$60000,0)),"")</f>
        <v/>
      </c>
      <c r="T904">
        <f>IFERROR(INDEX($B$7:$B$60000,MATCH(ROW()-6,$Q$7:$Q$60000,0))*1,"")</f>
        <v/>
      </c>
      <c r="U904">
        <f>IFERROR(INDEX($C$7:$C$60000,MATCH(ROW()-6,$Q$7:$Q$60000,0))*1,"")</f>
        <v/>
      </c>
      <c r="V904">
        <f>IFERROR(INDEX($D$7:$D$60000,MATCH(ROW()-6,$Q$7:$Q$60000,0))*1,"")</f>
        <v/>
      </c>
      <c r="W904">
        <f>IFERROR(INDEX($E$7:$E$60000,MATCH(ROW()-6,$Q$7:$Q$60000,0))*1,"")</f>
        <v/>
      </c>
      <c r="X904">
        <f>IFERROR(INDEX($F$7:$F$60000,MATCH(ROW()-6,$Q$7:$Q$60000,0))*1,"")</f>
        <v/>
      </c>
      <c r="Y904">
        <f>IFERROR(INDEX($G$7:$G$60000,MATCH(ROW()-6,$Q$7:$Q$60000,0))*1,"")</f>
        <v/>
      </c>
      <c r="Z904">
        <f>IFERROR(INDEX($H$7:$H$60000,MATCH(ROW()-6,$Q$7:$Q$60000,0))*1,"")</f>
        <v/>
      </c>
      <c r="AA904">
        <f>IFERROR(INDEX($I$7:$I$60000,MATCH(ROW()-6,$Q$7:$Q$60000,0))*1,"")</f>
        <v/>
      </c>
      <c r="AB904">
        <f>IFERROR(INDEX($J$7:$J$60000,MATCH(ROW()-6,$Q$7:$Q$60000,0))*1,"")</f>
        <v/>
      </c>
      <c r="AC904">
        <f>IFERROR(INDEX($K$7:$K$60000,MATCH(ROW()-6,$Q$7:$Q$60000,0))*1,"")</f>
        <v/>
      </c>
      <c r="AF904" s="9">
        <f>IF(OR($S904="",$S903=""),"",IF($B$5="diff",($T904-$T903),LN($T904/$T903)))</f>
        <v/>
      </c>
      <c r="AG904" s="9">
        <f>IF(OR($S904="",$S903=""),"",IF($C$5="diff",(U904-U903),LN(U904/U903)))</f>
        <v/>
      </c>
      <c r="AH904" s="9">
        <f>IF(OR($S904="",$S903=""),"",IF($D$5="diff",(V904-V903),LN(V904/V903)))</f>
        <v/>
      </c>
      <c r="AI904" s="9">
        <f>IF(OR($S904="",$S903=""),"",IF($E$5="diff",(W904-W903),LN(W904/W903)))</f>
        <v/>
      </c>
      <c r="AJ904" s="9">
        <f>IF(OR($S904="",$S903=""),"",IF($F$5="diff",(X904-X903),LN(X904/X903)))</f>
        <v/>
      </c>
      <c r="AK904" s="9">
        <f>IF(OR($S904="",$S903=""),"",IF($G$5="diff",(Y904-Y903),LN(Y904/Y903)))</f>
        <v/>
      </c>
      <c r="AL904" s="9">
        <f>IF(OR($S904="",$S903=""),"",IF($H$5="diff",(Z904-Z903),LN(Z904/Z903)))</f>
        <v/>
      </c>
      <c r="AM904" s="9">
        <f>IF(OR($S904="",$S903=""),"",IF($I$5="diff",(AA904-AA903),LN(AA904/AA903)))</f>
        <v/>
      </c>
      <c r="AN904" s="9">
        <f>IF(OR($S904="",$S903=""),"",IF($J$5="diff",(AB904-AB903),LN(AB904/AB903)))</f>
        <v/>
      </c>
      <c r="AO904" s="9">
        <f>IF(OR($S904="",$S903=""),"",IF($K$5="diff",(AC904-AC903),LN(AC904/AC903)))</f>
        <v/>
      </c>
      <c r="AR904" s="9">
        <f>IF($AF904="","",$AU$13+$AU$4*AG904+$AU$5*AH904+$AU$6*AI904+$AU$7*AJ904+$AU$8*AK904+$AU$9*AL904+$AU$10*AM904+$AU$11*AN904+$AU$12*AO904)</f>
        <v/>
      </c>
      <c r="AY904" s="10">
        <f>IF(AND((ROW()-7)&gt;=$Q$5,(ROW()-6)&lt;=$Q$3),INDEX(LINEST(OFFSET(AF904,1-$Q$5,0,$Q$5,1),OFFSET(AG904,1-$Q$5,0,$Q$5,9),TRUE,TRUE),1,10)*$Q$4,"")</f>
        <v/>
      </c>
      <c r="AZ904" s="9">
        <f>IF(AND((ROW()-7)&gt;=$Q$5,(ROW()-6)&lt;=$Q$3),INDEX(LINEST(OFFSET(AF904,1-$Q$5,0,$Q$5,1),OFFSET(AG904,1-$Q$5,0,$Q$5,9),TRUE,TRUE),1,9),"")</f>
        <v/>
      </c>
      <c r="BA904" s="9">
        <f>IF(AND((ROW()-7)&gt;=$Q$5,(ROW()-6)&lt;=$Q$3),INDEX(LINEST(OFFSET(AF904,1-$Q$5,0,$Q$5,1),OFFSET(AG904,1-$Q$5,0,$Q$5,9),TRUE,TRUE),1,8),"")</f>
        <v/>
      </c>
      <c r="BB904" s="9">
        <f>IF(AND((ROW()-7)&gt;=$Q$5,(ROW()-6)&lt;=$Q$3),INDEX(LINEST(OFFSET(AF904,1-$Q$5,0,$Q$5,1),OFFSET(AG904,1-$Q$5,0,$Q$5,9),TRUE,TRUE),1,7),"")</f>
        <v/>
      </c>
      <c r="BC904" s="9">
        <f>IF(AND((ROW()-7)&gt;=$Q$5,(ROW()-6)&lt;=$Q$3),INDEX(LINEST(OFFSET(AF904,1-$Q$5,0,$Q$5,1),OFFSET(AG904,1-$Q$5,0,$Q$5,9),TRUE,TRUE),1,6),"")</f>
        <v/>
      </c>
      <c r="BD904" s="9">
        <f>IF(AND((ROW()-7)&gt;=$Q$5,(ROW()-6)&lt;=$Q$3),INDEX(LINEST(OFFSET(AF904,1-$Q$5,0,$Q$5,1),OFFSET(AG904,1-$Q$5,0,$Q$5,9),TRUE,TRUE),1,5),"")</f>
        <v/>
      </c>
      <c r="BE904" s="9">
        <f>IF(AND((ROW()-7)&gt;=$Q$5,(ROW()-6)&lt;=$Q$3),INDEX(LINEST(OFFSET(AF904,1-$Q$5,0,$Q$5,1),OFFSET(AG904,1-$Q$5,0,$Q$5,9),TRUE,TRUE),1,4),"")</f>
        <v/>
      </c>
      <c r="BF904" s="9">
        <f>IF(AND((ROW()-7)&gt;=$Q$5,(ROW()-6)&lt;=$Q$3),INDEX(LINEST(OFFSET(AF904,1-$Q$5,0,$Q$5,1),OFFSET(AG904,1-$Q$5,0,$Q$5,9),TRUE,TRUE),1,3),"")</f>
        <v/>
      </c>
      <c r="BG904" s="9">
        <f>IF(AND((ROW()-7)&gt;=$Q$5,(ROW()-6)&lt;=$Q$3),INDEX(LINEST(OFFSET(AF904,1-$Q$5,0,$Q$5,1),OFFSET(AG904,1-$Q$5,0,$Q$5,9),TRUE,TRUE),1,2),"")</f>
        <v/>
      </c>
      <c r="BH904" s="9">
        <f>IF(AND((ROW()-7)&gt;=$Q$5,(ROW()-6)&lt;=$Q$3),INDEX(LINEST(OFFSET(AF904,1-$Q$5,0,$Q$5,1),OFFSET(AG904,1-$Q$5,0,$Q$5,9),TRUE,TRUE),1,1),"")</f>
        <v/>
      </c>
      <c r="BI904" s="10">
        <f>IF(AND((ROW()-7)&gt;=$Q$5,(ROW()-6)&lt;=$Q$3),INDEX(LINEST(OFFSET(AF904,1-$Q$5,0,$Q$5,1),OFFSET(AG904,1-$Q$5,0,$Q$5,9),TRUE,TRUE),3,1),"")</f>
        <v/>
      </c>
      <c r="BL904" s="9">
        <f>IF(AND((ROW()-6)&lt;=$Q$3,ISNUMBER(AY903)),AY903/$Q$4+AZ903*AG904+BA903*AH904+BB903*AI904+BC903*AJ904+BD903*AK904+BE903*AL904+BF903*AM904+BG903*AN904+BH903*AO904,"")</f>
        <v/>
      </c>
      <c r="BM904">
        <f>IF(ISNUMBER(BL904),AVERAGE(OFFSET(AF903,1-$Q$5,0,$Q$5,1)),"")</f>
        <v/>
      </c>
      <c r="BN904">
        <f>IF(ISNUMBER(BL904),(AF904-BL904)^2,"")</f>
        <v/>
      </c>
      <c r="BO904">
        <f>IF(ISNUMBER(BL904),AF904^2,"")</f>
        <v/>
      </c>
      <c r="BP904">
        <f>IF(ISNUMBER(BL904),(AF904-BM904)^2,"")</f>
        <v/>
      </c>
    </row>
    <row r="905">
      <c r="O905">
        <f>IF($R905="","",IF($Q$1="Weekly",INT(($R905-2)/7),IF($Q$1="Quarterly",YEAR($R905)*4+ROUNDUP(MONTH($R905)/3),YEAR($R905)*12+MONTH($R905))))</f>
        <v/>
      </c>
      <c r="P905">
        <f>IF($R905="","",IF($R906="",1,IF($O905&lt;&gt;$O906,1,0)))</f>
        <v/>
      </c>
      <c r="Q905">
        <f>IF($P905=1,SUM($P$7:$P905),"")</f>
        <v/>
      </c>
      <c r="R905">
        <f>IF($A905="","",IF(ISNUMBER($A905),$A905,IFERROR(DATEVALUE($A905),NA())))</f>
        <v/>
      </c>
      <c r="S905" s="7">
        <f>IFERROR(INDEX($R$7:$R$60000,MATCH(ROW()-6,$Q$7:$Q$60000,0)),"")</f>
        <v/>
      </c>
      <c r="T905">
        <f>IFERROR(INDEX($B$7:$B$60000,MATCH(ROW()-6,$Q$7:$Q$60000,0))*1,"")</f>
        <v/>
      </c>
      <c r="U905">
        <f>IFERROR(INDEX($C$7:$C$60000,MATCH(ROW()-6,$Q$7:$Q$60000,0))*1,"")</f>
        <v/>
      </c>
      <c r="V905">
        <f>IFERROR(INDEX($D$7:$D$60000,MATCH(ROW()-6,$Q$7:$Q$60000,0))*1,"")</f>
        <v/>
      </c>
      <c r="W905">
        <f>IFERROR(INDEX($E$7:$E$60000,MATCH(ROW()-6,$Q$7:$Q$60000,0))*1,"")</f>
        <v/>
      </c>
      <c r="X905">
        <f>IFERROR(INDEX($F$7:$F$60000,MATCH(ROW()-6,$Q$7:$Q$60000,0))*1,"")</f>
        <v/>
      </c>
      <c r="Y905">
        <f>IFERROR(INDEX($G$7:$G$60000,MATCH(ROW()-6,$Q$7:$Q$60000,0))*1,"")</f>
        <v/>
      </c>
      <c r="Z905">
        <f>IFERROR(INDEX($H$7:$H$60000,MATCH(ROW()-6,$Q$7:$Q$60000,0))*1,"")</f>
        <v/>
      </c>
      <c r="AA905">
        <f>IFERROR(INDEX($I$7:$I$60000,MATCH(ROW()-6,$Q$7:$Q$60000,0))*1,"")</f>
        <v/>
      </c>
      <c r="AB905">
        <f>IFERROR(INDEX($J$7:$J$60000,MATCH(ROW()-6,$Q$7:$Q$60000,0))*1,"")</f>
        <v/>
      </c>
      <c r="AC905">
        <f>IFERROR(INDEX($K$7:$K$60000,MATCH(ROW()-6,$Q$7:$Q$60000,0))*1,"")</f>
        <v/>
      </c>
      <c r="AF905" s="9">
        <f>IF(OR($S905="",$S904=""),"",IF($B$5="diff",($T905-$T904),LN($T905/$T904)))</f>
        <v/>
      </c>
      <c r="AG905" s="9">
        <f>IF(OR($S905="",$S904=""),"",IF($C$5="diff",(U905-U904),LN(U905/U904)))</f>
        <v/>
      </c>
      <c r="AH905" s="9">
        <f>IF(OR($S905="",$S904=""),"",IF($D$5="diff",(V905-V904),LN(V905/V904)))</f>
        <v/>
      </c>
      <c r="AI905" s="9">
        <f>IF(OR($S905="",$S904=""),"",IF($E$5="diff",(W905-W904),LN(W905/W904)))</f>
        <v/>
      </c>
      <c r="AJ905" s="9">
        <f>IF(OR($S905="",$S904=""),"",IF($F$5="diff",(X905-X904),LN(X905/X904)))</f>
        <v/>
      </c>
      <c r="AK905" s="9">
        <f>IF(OR($S905="",$S904=""),"",IF($G$5="diff",(Y905-Y904),LN(Y905/Y904)))</f>
        <v/>
      </c>
      <c r="AL905" s="9">
        <f>IF(OR($S905="",$S904=""),"",IF($H$5="diff",(Z905-Z904),LN(Z905/Z904)))</f>
        <v/>
      </c>
      <c r="AM905" s="9">
        <f>IF(OR($S905="",$S904=""),"",IF($I$5="diff",(AA905-AA904),LN(AA905/AA904)))</f>
        <v/>
      </c>
      <c r="AN905" s="9">
        <f>IF(OR($S905="",$S904=""),"",IF($J$5="diff",(AB905-AB904),LN(AB905/AB904)))</f>
        <v/>
      </c>
      <c r="AO905" s="9">
        <f>IF(OR($S905="",$S904=""),"",IF($K$5="diff",(AC905-AC904),LN(AC905/AC904)))</f>
        <v/>
      </c>
      <c r="AR905" s="9">
        <f>IF($AF905="","",$AU$13+$AU$4*AG905+$AU$5*AH905+$AU$6*AI905+$AU$7*AJ905+$AU$8*AK905+$AU$9*AL905+$AU$10*AM905+$AU$11*AN905+$AU$12*AO905)</f>
        <v/>
      </c>
      <c r="AY905" s="10">
        <f>IF(AND((ROW()-7)&gt;=$Q$5,(ROW()-6)&lt;=$Q$3),INDEX(LINEST(OFFSET(AF905,1-$Q$5,0,$Q$5,1),OFFSET(AG905,1-$Q$5,0,$Q$5,9),TRUE,TRUE),1,10)*$Q$4,"")</f>
        <v/>
      </c>
      <c r="AZ905" s="9">
        <f>IF(AND((ROW()-7)&gt;=$Q$5,(ROW()-6)&lt;=$Q$3),INDEX(LINEST(OFFSET(AF905,1-$Q$5,0,$Q$5,1),OFFSET(AG905,1-$Q$5,0,$Q$5,9),TRUE,TRUE),1,9),"")</f>
        <v/>
      </c>
      <c r="BA905" s="9">
        <f>IF(AND((ROW()-7)&gt;=$Q$5,(ROW()-6)&lt;=$Q$3),INDEX(LINEST(OFFSET(AF905,1-$Q$5,0,$Q$5,1),OFFSET(AG905,1-$Q$5,0,$Q$5,9),TRUE,TRUE),1,8),"")</f>
        <v/>
      </c>
      <c r="BB905" s="9">
        <f>IF(AND((ROW()-7)&gt;=$Q$5,(ROW()-6)&lt;=$Q$3),INDEX(LINEST(OFFSET(AF905,1-$Q$5,0,$Q$5,1),OFFSET(AG905,1-$Q$5,0,$Q$5,9),TRUE,TRUE),1,7),"")</f>
        <v/>
      </c>
      <c r="BC905" s="9">
        <f>IF(AND((ROW()-7)&gt;=$Q$5,(ROW()-6)&lt;=$Q$3),INDEX(LINEST(OFFSET(AF905,1-$Q$5,0,$Q$5,1),OFFSET(AG905,1-$Q$5,0,$Q$5,9),TRUE,TRUE),1,6),"")</f>
        <v/>
      </c>
      <c r="BD905" s="9">
        <f>IF(AND((ROW()-7)&gt;=$Q$5,(ROW()-6)&lt;=$Q$3),INDEX(LINEST(OFFSET(AF905,1-$Q$5,0,$Q$5,1),OFFSET(AG905,1-$Q$5,0,$Q$5,9),TRUE,TRUE),1,5),"")</f>
        <v/>
      </c>
      <c r="BE905" s="9">
        <f>IF(AND((ROW()-7)&gt;=$Q$5,(ROW()-6)&lt;=$Q$3),INDEX(LINEST(OFFSET(AF905,1-$Q$5,0,$Q$5,1),OFFSET(AG905,1-$Q$5,0,$Q$5,9),TRUE,TRUE),1,4),"")</f>
        <v/>
      </c>
      <c r="BF905" s="9">
        <f>IF(AND((ROW()-7)&gt;=$Q$5,(ROW()-6)&lt;=$Q$3),INDEX(LINEST(OFFSET(AF905,1-$Q$5,0,$Q$5,1),OFFSET(AG905,1-$Q$5,0,$Q$5,9),TRUE,TRUE),1,3),"")</f>
        <v/>
      </c>
      <c r="BG905" s="9">
        <f>IF(AND((ROW()-7)&gt;=$Q$5,(ROW()-6)&lt;=$Q$3),INDEX(LINEST(OFFSET(AF905,1-$Q$5,0,$Q$5,1),OFFSET(AG905,1-$Q$5,0,$Q$5,9),TRUE,TRUE),1,2),"")</f>
        <v/>
      </c>
      <c r="BH905" s="9">
        <f>IF(AND((ROW()-7)&gt;=$Q$5,(ROW()-6)&lt;=$Q$3),INDEX(LINEST(OFFSET(AF905,1-$Q$5,0,$Q$5,1),OFFSET(AG905,1-$Q$5,0,$Q$5,9),TRUE,TRUE),1,1),"")</f>
        <v/>
      </c>
      <c r="BI905" s="10">
        <f>IF(AND((ROW()-7)&gt;=$Q$5,(ROW()-6)&lt;=$Q$3),INDEX(LINEST(OFFSET(AF905,1-$Q$5,0,$Q$5,1),OFFSET(AG905,1-$Q$5,0,$Q$5,9),TRUE,TRUE),3,1),"")</f>
        <v/>
      </c>
      <c r="BL905" s="9">
        <f>IF(AND((ROW()-6)&lt;=$Q$3,ISNUMBER(AY904)),AY904/$Q$4+AZ904*AG905+BA904*AH905+BB904*AI905+BC904*AJ905+BD904*AK905+BE904*AL905+BF904*AM905+BG904*AN905+BH904*AO905,"")</f>
        <v/>
      </c>
      <c r="BM905">
        <f>IF(ISNUMBER(BL905),AVERAGE(OFFSET(AF904,1-$Q$5,0,$Q$5,1)),"")</f>
        <v/>
      </c>
      <c r="BN905">
        <f>IF(ISNUMBER(BL905),(AF905-BL905)^2,"")</f>
        <v/>
      </c>
      <c r="BO905">
        <f>IF(ISNUMBER(BL905),AF905^2,"")</f>
        <v/>
      </c>
      <c r="BP905">
        <f>IF(ISNUMBER(BL905),(AF905-BM905)^2,"")</f>
        <v/>
      </c>
    </row>
    <row r="906">
      <c r="O906">
        <f>IF($R906="","",IF($Q$1="Weekly",INT(($R906-2)/7),IF($Q$1="Quarterly",YEAR($R906)*4+ROUNDUP(MONTH($R906)/3),YEAR($R906)*12+MONTH($R906))))</f>
        <v/>
      </c>
      <c r="P906">
        <f>IF($R906="","",IF($R907="",1,IF($O906&lt;&gt;$O907,1,0)))</f>
        <v/>
      </c>
      <c r="Q906">
        <f>IF($P906=1,SUM($P$7:$P906),"")</f>
        <v/>
      </c>
      <c r="R906">
        <f>IF($A906="","",IF(ISNUMBER($A906),$A906,IFERROR(DATEVALUE($A906),NA())))</f>
        <v/>
      </c>
      <c r="S906" s="7">
        <f>IFERROR(INDEX($R$7:$R$60000,MATCH(ROW()-6,$Q$7:$Q$60000,0)),"")</f>
        <v/>
      </c>
      <c r="T906">
        <f>IFERROR(INDEX($B$7:$B$60000,MATCH(ROW()-6,$Q$7:$Q$60000,0))*1,"")</f>
        <v/>
      </c>
      <c r="U906">
        <f>IFERROR(INDEX($C$7:$C$60000,MATCH(ROW()-6,$Q$7:$Q$60000,0))*1,"")</f>
        <v/>
      </c>
      <c r="V906">
        <f>IFERROR(INDEX($D$7:$D$60000,MATCH(ROW()-6,$Q$7:$Q$60000,0))*1,"")</f>
        <v/>
      </c>
      <c r="W906">
        <f>IFERROR(INDEX($E$7:$E$60000,MATCH(ROW()-6,$Q$7:$Q$60000,0))*1,"")</f>
        <v/>
      </c>
      <c r="X906">
        <f>IFERROR(INDEX($F$7:$F$60000,MATCH(ROW()-6,$Q$7:$Q$60000,0))*1,"")</f>
        <v/>
      </c>
      <c r="Y906">
        <f>IFERROR(INDEX($G$7:$G$60000,MATCH(ROW()-6,$Q$7:$Q$60000,0))*1,"")</f>
        <v/>
      </c>
      <c r="Z906">
        <f>IFERROR(INDEX($H$7:$H$60000,MATCH(ROW()-6,$Q$7:$Q$60000,0))*1,"")</f>
        <v/>
      </c>
      <c r="AA906">
        <f>IFERROR(INDEX($I$7:$I$60000,MATCH(ROW()-6,$Q$7:$Q$60000,0))*1,"")</f>
        <v/>
      </c>
      <c r="AB906">
        <f>IFERROR(INDEX($J$7:$J$60000,MATCH(ROW()-6,$Q$7:$Q$60000,0))*1,"")</f>
        <v/>
      </c>
      <c r="AC906">
        <f>IFERROR(INDEX($K$7:$K$60000,MATCH(ROW()-6,$Q$7:$Q$60000,0))*1,"")</f>
        <v/>
      </c>
      <c r="AF906" s="9">
        <f>IF(OR($S906="",$S905=""),"",IF($B$5="diff",($T906-$T905),LN($T906/$T905)))</f>
        <v/>
      </c>
      <c r="AG906" s="9">
        <f>IF(OR($S906="",$S905=""),"",IF($C$5="diff",(U906-U905),LN(U906/U905)))</f>
        <v/>
      </c>
      <c r="AH906" s="9">
        <f>IF(OR($S906="",$S905=""),"",IF($D$5="diff",(V906-V905),LN(V906/V905)))</f>
        <v/>
      </c>
      <c r="AI906" s="9">
        <f>IF(OR($S906="",$S905=""),"",IF($E$5="diff",(W906-W905),LN(W906/W905)))</f>
        <v/>
      </c>
      <c r="AJ906" s="9">
        <f>IF(OR($S906="",$S905=""),"",IF($F$5="diff",(X906-X905),LN(X906/X905)))</f>
        <v/>
      </c>
      <c r="AK906" s="9">
        <f>IF(OR($S906="",$S905=""),"",IF($G$5="diff",(Y906-Y905),LN(Y906/Y905)))</f>
        <v/>
      </c>
      <c r="AL906" s="9">
        <f>IF(OR($S906="",$S905=""),"",IF($H$5="diff",(Z906-Z905),LN(Z906/Z905)))</f>
        <v/>
      </c>
      <c r="AM906" s="9">
        <f>IF(OR($S906="",$S905=""),"",IF($I$5="diff",(AA906-AA905),LN(AA906/AA905)))</f>
        <v/>
      </c>
      <c r="AN906" s="9">
        <f>IF(OR($S906="",$S905=""),"",IF($J$5="diff",(AB906-AB905),LN(AB906/AB905)))</f>
        <v/>
      </c>
      <c r="AO906" s="9">
        <f>IF(OR($S906="",$S905=""),"",IF($K$5="diff",(AC906-AC905),LN(AC906/AC905)))</f>
        <v/>
      </c>
      <c r="AR906" s="9">
        <f>IF($AF906="","",$AU$13+$AU$4*AG906+$AU$5*AH906+$AU$6*AI906+$AU$7*AJ906+$AU$8*AK906+$AU$9*AL906+$AU$10*AM906+$AU$11*AN906+$AU$12*AO906)</f>
        <v/>
      </c>
      <c r="AY906" s="10">
        <f>IF(AND((ROW()-7)&gt;=$Q$5,(ROW()-6)&lt;=$Q$3),INDEX(LINEST(OFFSET(AF906,1-$Q$5,0,$Q$5,1),OFFSET(AG906,1-$Q$5,0,$Q$5,9),TRUE,TRUE),1,10)*$Q$4,"")</f>
        <v/>
      </c>
      <c r="AZ906" s="9">
        <f>IF(AND((ROW()-7)&gt;=$Q$5,(ROW()-6)&lt;=$Q$3),INDEX(LINEST(OFFSET(AF906,1-$Q$5,0,$Q$5,1),OFFSET(AG906,1-$Q$5,0,$Q$5,9),TRUE,TRUE),1,9),"")</f>
        <v/>
      </c>
      <c r="BA906" s="9">
        <f>IF(AND((ROW()-7)&gt;=$Q$5,(ROW()-6)&lt;=$Q$3),INDEX(LINEST(OFFSET(AF906,1-$Q$5,0,$Q$5,1),OFFSET(AG906,1-$Q$5,0,$Q$5,9),TRUE,TRUE),1,8),"")</f>
        <v/>
      </c>
      <c r="BB906" s="9">
        <f>IF(AND((ROW()-7)&gt;=$Q$5,(ROW()-6)&lt;=$Q$3),INDEX(LINEST(OFFSET(AF906,1-$Q$5,0,$Q$5,1),OFFSET(AG906,1-$Q$5,0,$Q$5,9),TRUE,TRUE),1,7),"")</f>
        <v/>
      </c>
      <c r="BC906" s="9">
        <f>IF(AND((ROW()-7)&gt;=$Q$5,(ROW()-6)&lt;=$Q$3),INDEX(LINEST(OFFSET(AF906,1-$Q$5,0,$Q$5,1),OFFSET(AG906,1-$Q$5,0,$Q$5,9),TRUE,TRUE),1,6),"")</f>
        <v/>
      </c>
      <c r="BD906" s="9">
        <f>IF(AND((ROW()-7)&gt;=$Q$5,(ROW()-6)&lt;=$Q$3),INDEX(LINEST(OFFSET(AF906,1-$Q$5,0,$Q$5,1),OFFSET(AG906,1-$Q$5,0,$Q$5,9),TRUE,TRUE),1,5),"")</f>
        <v/>
      </c>
      <c r="BE906" s="9">
        <f>IF(AND((ROW()-7)&gt;=$Q$5,(ROW()-6)&lt;=$Q$3),INDEX(LINEST(OFFSET(AF906,1-$Q$5,0,$Q$5,1),OFFSET(AG906,1-$Q$5,0,$Q$5,9),TRUE,TRUE),1,4),"")</f>
        <v/>
      </c>
      <c r="BF906" s="9">
        <f>IF(AND((ROW()-7)&gt;=$Q$5,(ROW()-6)&lt;=$Q$3),INDEX(LINEST(OFFSET(AF906,1-$Q$5,0,$Q$5,1),OFFSET(AG906,1-$Q$5,0,$Q$5,9),TRUE,TRUE),1,3),"")</f>
        <v/>
      </c>
      <c r="BG906" s="9">
        <f>IF(AND((ROW()-7)&gt;=$Q$5,(ROW()-6)&lt;=$Q$3),INDEX(LINEST(OFFSET(AF906,1-$Q$5,0,$Q$5,1),OFFSET(AG906,1-$Q$5,0,$Q$5,9),TRUE,TRUE),1,2),"")</f>
        <v/>
      </c>
      <c r="BH906" s="9">
        <f>IF(AND((ROW()-7)&gt;=$Q$5,(ROW()-6)&lt;=$Q$3),INDEX(LINEST(OFFSET(AF906,1-$Q$5,0,$Q$5,1),OFFSET(AG906,1-$Q$5,0,$Q$5,9),TRUE,TRUE),1,1),"")</f>
        <v/>
      </c>
      <c r="BI906" s="10">
        <f>IF(AND((ROW()-7)&gt;=$Q$5,(ROW()-6)&lt;=$Q$3),INDEX(LINEST(OFFSET(AF906,1-$Q$5,0,$Q$5,1),OFFSET(AG906,1-$Q$5,0,$Q$5,9),TRUE,TRUE),3,1),"")</f>
        <v/>
      </c>
      <c r="BL906" s="9">
        <f>IF(AND((ROW()-6)&lt;=$Q$3,ISNUMBER(AY905)),AY905/$Q$4+AZ905*AG906+BA905*AH906+BB905*AI906+BC905*AJ906+BD905*AK906+BE905*AL906+BF905*AM906+BG905*AN906+BH905*AO906,"")</f>
        <v/>
      </c>
      <c r="BM906">
        <f>IF(ISNUMBER(BL906),AVERAGE(OFFSET(AF905,1-$Q$5,0,$Q$5,1)),"")</f>
        <v/>
      </c>
      <c r="BN906">
        <f>IF(ISNUMBER(BL906),(AF906-BL906)^2,"")</f>
        <v/>
      </c>
      <c r="BO906">
        <f>IF(ISNUMBER(BL906),AF906^2,"")</f>
        <v/>
      </c>
      <c r="BP906">
        <f>IF(ISNUMBER(BL906),(AF906-BM906)^2,"")</f>
        <v/>
      </c>
    </row>
    <row r="907">
      <c r="O907">
        <f>IF($R907="","",IF($Q$1="Weekly",INT(($R907-2)/7),IF($Q$1="Quarterly",YEAR($R907)*4+ROUNDUP(MONTH($R907)/3),YEAR($R907)*12+MONTH($R907))))</f>
        <v/>
      </c>
      <c r="P907">
        <f>IF($R907="","",IF($R908="",1,IF($O907&lt;&gt;$O908,1,0)))</f>
        <v/>
      </c>
      <c r="Q907">
        <f>IF($P907=1,SUM($P$7:$P907),"")</f>
        <v/>
      </c>
      <c r="R907">
        <f>IF($A907="","",IF(ISNUMBER($A907),$A907,IFERROR(DATEVALUE($A907),NA())))</f>
        <v/>
      </c>
      <c r="S907" s="7">
        <f>IFERROR(INDEX($R$7:$R$60000,MATCH(ROW()-6,$Q$7:$Q$60000,0)),"")</f>
        <v/>
      </c>
      <c r="T907">
        <f>IFERROR(INDEX($B$7:$B$60000,MATCH(ROW()-6,$Q$7:$Q$60000,0))*1,"")</f>
        <v/>
      </c>
      <c r="U907">
        <f>IFERROR(INDEX($C$7:$C$60000,MATCH(ROW()-6,$Q$7:$Q$60000,0))*1,"")</f>
        <v/>
      </c>
      <c r="V907">
        <f>IFERROR(INDEX($D$7:$D$60000,MATCH(ROW()-6,$Q$7:$Q$60000,0))*1,"")</f>
        <v/>
      </c>
      <c r="W907">
        <f>IFERROR(INDEX($E$7:$E$60000,MATCH(ROW()-6,$Q$7:$Q$60000,0))*1,"")</f>
        <v/>
      </c>
      <c r="X907">
        <f>IFERROR(INDEX($F$7:$F$60000,MATCH(ROW()-6,$Q$7:$Q$60000,0))*1,"")</f>
        <v/>
      </c>
      <c r="Y907">
        <f>IFERROR(INDEX($G$7:$G$60000,MATCH(ROW()-6,$Q$7:$Q$60000,0))*1,"")</f>
        <v/>
      </c>
      <c r="Z907">
        <f>IFERROR(INDEX($H$7:$H$60000,MATCH(ROW()-6,$Q$7:$Q$60000,0))*1,"")</f>
        <v/>
      </c>
      <c r="AA907">
        <f>IFERROR(INDEX($I$7:$I$60000,MATCH(ROW()-6,$Q$7:$Q$60000,0))*1,"")</f>
        <v/>
      </c>
      <c r="AB907">
        <f>IFERROR(INDEX($J$7:$J$60000,MATCH(ROW()-6,$Q$7:$Q$60000,0))*1,"")</f>
        <v/>
      </c>
      <c r="AC907">
        <f>IFERROR(INDEX($K$7:$K$60000,MATCH(ROW()-6,$Q$7:$Q$60000,0))*1,"")</f>
        <v/>
      </c>
      <c r="AF907" s="9">
        <f>IF(OR($S907="",$S906=""),"",IF($B$5="diff",($T907-$T906),LN($T907/$T906)))</f>
        <v/>
      </c>
      <c r="AG907" s="9">
        <f>IF(OR($S907="",$S906=""),"",IF($C$5="diff",(U907-U906),LN(U907/U906)))</f>
        <v/>
      </c>
      <c r="AH907" s="9">
        <f>IF(OR($S907="",$S906=""),"",IF($D$5="diff",(V907-V906),LN(V907/V906)))</f>
        <v/>
      </c>
      <c r="AI907" s="9">
        <f>IF(OR($S907="",$S906=""),"",IF($E$5="diff",(W907-W906),LN(W907/W906)))</f>
        <v/>
      </c>
      <c r="AJ907" s="9">
        <f>IF(OR($S907="",$S906=""),"",IF($F$5="diff",(X907-X906),LN(X907/X906)))</f>
        <v/>
      </c>
      <c r="AK907" s="9">
        <f>IF(OR($S907="",$S906=""),"",IF($G$5="diff",(Y907-Y906),LN(Y907/Y906)))</f>
        <v/>
      </c>
      <c r="AL907" s="9">
        <f>IF(OR($S907="",$S906=""),"",IF($H$5="diff",(Z907-Z906),LN(Z907/Z906)))</f>
        <v/>
      </c>
      <c r="AM907" s="9">
        <f>IF(OR($S907="",$S906=""),"",IF($I$5="diff",(AA907-AA906),LN(AA907/AA906)))</f>
        <v/>
      </c>
      <c r="AN907" s="9">
        <f>IF(OR($S907="",$S906=""),"",IF($J$5="diff",(AB907-AB906),LN(AB907/AB906)))</f>
        <v/>
      </c>
      <c r="AO907" s="9">
        <f>IF(OR($S907="",$S906=""),"",IF($K$5="diff",(AC907-AC906),LN(AC907/AC906)))</f>
        <v/>
      </c>
      <c r="AR907" s="9">
        <f>IF($AF907="","",$AU$13+$AU$4*AG907+$AU$5*AH907+$AU$6*AI907+$AU$7*AJ907+$AU$8*AK907+$AU$9*AL907+$AU$10*AM907+$AU$11*AN907+$AU$12*AO907)</f>
        <v/>
      </c>
      <c r="AY907" s="10">
        <f>IF(AND((ROW()-7)&gt;=$Q$5,(ROW()-6)&lt;=$Q$3),INDEX(LINEST(OFFSET(AF907,1-$Q$5,0,$Q$5,1),OFFSET(AG907,1-$Q$5,0,$Q$5,9),TRUE,TRUE),1,10)*$Q$4,"")</f>
        <v/>
      </c>
      <c r="AZ907" s="9">
        <f>IF(AND((ROW()-7)&gt;=$Q$5,(ROW()-6)&lt;=$Q$3),INDEX(LINEST(OFFSET(AF907,1-$Q$5,0,$Q$5,1),OFFSET(AG907,1-$Q$5,0,$Q$5,9),TRUE,TRUE),1,9),"")</f>
        <v/>
      </c>
      <c r="BA907" s="9">
        <f>IF(AND((ROW()-7)&gt;=$Q$5,(ROW()-6)&lt;=$Q$3),INDEX(LINEST(OFFSET(AF907,1-$Q$5,0,$Q$5,1),OFFSET(AG907,1-$Q$5,0,$Q$5,9),TRUE,TRUE),1,8),"")</f>
        <v/>
      </c>
      <c r="BB907" s="9">
        <f>IF(AND((ROW()-7)&gt;=$Q$5,(ROW()-6)&lt;=$Q$3),INDEX(LINEST(OFFSET(AF907,1-$Q$5,0,$Q$5,1),OFFSET(AG907,1-$Q$5,0,$Q$5,9),TRUE,TRUE),1,7),"")</f>
        <v/>
      </c>
      <c r="BC907" s="9">
        <f>IF(AND((ROW()-7)&gt;=$Q$5,(ROW()-6)&lt;=$Q$3),INDEX(LINEST(OFFSET(AF907,1-$Q$5,0,$Q$5,1),OFFSET(AG907,1-$Q$5,0,$Q$5,9),TRUE,TRUE),1,6),"")</f>
        <v/>
      </c>
      <c r="BD907" s="9">
        <f>IF(AND((ROW()-7)&gt;=$Q$5,(ROW()-6)&lt;=$Q$3),INDEX(LINEST(OFFSET(AF907,1-$Q$5,0,$Q$5,1),OFFSET(AG907,1-$Q$5,0,$Q$5,9),TRUE,TRUE),1,5),"")</f>
        <v/>
      </c>
      <c r="BE907" s="9">
        <f>IF(AND((ROW()-7)&gt;=$Q$5,(ROW()-6)&lt;=$Q$3),INDEX(LINEST(OFFSET(AF907,1-$Q$5,0,$Q$5,1),OFFSET(AG907,1-$Q$5,0,$Q$5,9),TRUE,TRUE),1,4),"")</f>
        <v/>
      </c>
      <c r="BF907" s="9">
        <f>IF(AND((ROW()-7)&gt;=$Q$5,(ROW()-6)&lt;=$Q$3),INDEX(LINEST(OFFSET(AF907,1-$Q$5,0,$Q$5,1),OFFSET(AG907,1-$Q$5,0,$Q$5,9),TRUE,TRUE),1,3),"")</f>
        <v/>
      </c>
      <c r="BG907" s="9">
        <f>IF(AND((ROW()-7)&gt;=$Q$5,(ROW()-6)&lt;=$Q$3),INDEX(LINEST(OFFSET(AF907,1-$Q$5,0,$Q$5,1),OFFSET(AG907,1-$Q$5,0,$Q$5,9),TRUE,TRUE),1,2),"")</f>
        <v/>
      </c>
      <c r="BH907" s="9">
        <f>IF(AND((ROW()-7)&gt;=$Q$5,(ROW()-6)&lt;=$Q$3),INDEX(LINEST(OFFSET(AF907,1-$Q$5,0,$Q$5,1),OFFSET(AG907,1-$Q$5,0,$Q$5,9),TRUE,TRUE),1,1),"")</f>
        <v/>
      </c>
      <c r="BI907" s="10">
        <f>IF(AND((ROW()-7)&gt;=$Q$5,(ROW()-6)&lt;=$Q$3),INDEX(LINEST(OFFSET(AF907,1-$Q$5,0,$Q$5,1),OFFSET(AG907,1-$Q$5,0,$Q$5,9),TRUE,TRUE),3,1),"")</f>
        <v/>
      </c>
      <c r="BL907" s="9">
        <f>IF(AND((ROW()-6)&lt;=$Q$3,ISNUMBER(AY906)),AY906/$Q$4+AZ906*AG907+BA906*AH907+BB906*AI907+BC906*AJ907+BD906*AK907+BE906*AL907+BF906*AM907+BG906*AN907+BH906*AO907,"")</f>
        <v/>
      </c>
      <c r="BM907">
        <f>IF(ISNUMBER(BL907),AVERAGE(OFFSET(AF906,1-$Q$5,0,$Q$5,1)),"")</f>
        <v/>
      </c>
      <c r="BN907">
        <f>IF(ISNUMBER(BL907),(AF907-BL907)^2,"")</f>
        <v/>
      </c>
      <c r="BO907">
        <f>IF(ISNUMBER(BL907),AF907^2,"")</f>
        <v/>
      </c>
      <c r="BP907">
        <f>IF(ISNUMBER(BL907),(AF907-BM907)^2,"")</f>
        <v/>
      </c>
    </row>
    <row r="908">
      <c r="O908">
        <f>IF($R908="","",IF($Q$1="Weekly",INT(($R908-2)/7),IF($Q$1="Quarterly",YEAR($R908)*4+ROUNDUP(MONTH($R908)/3),YEAR($R908)*12+MONTH($R908))))</f>
        <v/>
      </c>
      <c r="P908">
        <f>IF($R908="","",IF($R909="",1,IF($O908&lt;&gt;$O909,1,0)))</f>
        <v/>
      </c>
      <c r="Q908">
        <f>IF($P908=1,SUM($P$7:$P908),"")</f>
        <v/>
      </c>
      <c r="R908">
        <f>IF($A908="","",IF(ISNUMBER($A908),$A908,IFERROR(DATEVALUE($A908),NA())))</f>
        <v/>
      </c>
      <c r="S908" s="7">
        <f>IFERROR(INDEX($R$7:$R$60000,MATCH(ROW()-6,$Q$7:$Q$60000,0)),"")</f>
        <v/>
      </c>
      <c r="T908">
        <f>IFERROR(INDEX($B$7:$B$60000,MATCH(ROW()-6,$Q$7:$Q$60000,0))*1,"")</f>
        <v/>
      </c>
      <c r="U908">
        <f>IFERROR(INDEX($C$7:$C$60000,MATCH(ROW()-6,$Q$7:$Q$60000,0))*1,"")</f>
        <v/>
      </c>
      <c r="V908">
        <f>IFERROR(INDEX($D$7:$D$60000,MATCH(ROW()-6,$Q$7:$Q$60000,0))*1,"")</f>
        <v/>
      </c>
      <c r="W908">
        <f>IFERROR(INDEX($E$7:$E$60000,MATCH(ROW()-6,$Q$7:$Q$60000,0))*1,"")</f>
        <v/>
      </c>
      <c r="X908">
        <f>IFERROR(INDEX($F$7:$F$60000,MATCH(ROW()-6,$Q$7:$Q$60000,0))*1,"")</f>
        <v/>
      </c>
      <c r="Y908">
        <f>IFERROR(INDEX($G$7:$G$60000,MATCH(ROW()-6,$Q$7:$Q$60000,0))*1,"")</f>
        <v/>
      </c>
      <c r="Z908">
        <f>IFERROR(INDEX($H$7:$H$60000,MATCH(ROW()-6,$Q$7:$Q$60000,0))*1,"")</f>
        <v/>
      </c>
      <c r="AA908">
        <f>IFERROR(INDEX($I$7:$I$60000,MATCH(ROW()-6,$Q$7:$Q$60000,0))*1,"")</f>
        <v/>
      </c>
      <c r="AB908">
        <f>IFERROR(INDEX($J$7:$J$60000,MATCH(ROW()-6,$Q$7:$Q$60000,0))*1,"")</f>
        <v/>
      </c>
      <c r="AC908">
        <f>IFERROR(INDEX($K$7:$K$60000,MATCH(ROW()-6,$Q$7:$Q$60000,0))*1,"")</f>
        <v/>
      </c>
      <c r="AF908" s="9">
        <f>IF(OR($S908="",$S907=""),"",IF($B$5="diff",($T908-$T907),LN($T908/$T907)))</f>
        <v/>
      </c>
      <c r="AG908" s="9">
        <f>IF(OR($S908="",$S907=""),"",IF($C$5="diff",(U908-U907),LN(U908/U907)))</f>
        <v/>
      </c>
      <c r="AH908" s="9">
        <f>IF(OR($S908="",$S907=""),"",IF($D$5="diff",(V908-V907),LN(V908/V907)))</f>
        <v/>
      </c>
      <c r="AI908" s="9">
        <f>IF(OR($S908="",$S907=""),"",IF($E$5="diff",(W908-W907),LN(W908/W907)))</f>
        <v/>
      </c>
      <c r="AJ908" s="9">
        <f>IF(OR($S908="",$S907=""),"",IF($F$5="diff",(X908-X907),LN(X908/X907)))</f>
        <v/>
      </c>
      <c r="AK908" s="9">
        <f>IF(OR($S908="",$S907=""),"",IF($G$5="diff",(Y908-Y907),LN(Y908/Y907)))</f>
        <v/>
      </c>
      <c r="AL908" s="9">
        <f>IF(OR($S908="",$S907=""),"",IF($H$5="diff",(Z908-Z907),LN(Z908/Z907)))</f>
        <v/>
      </c>
      <c r="AM908" s="9">
        <f>IF(OR($S908="",$S907=""),"",IF($I$5="diff",(AA908-AA907),LN(AA908/AA907)))</f>
        <v/>
      </c>
      <c r="AN908" s="9">
        <f>IF(OR($S908="",$S907=""),"",IF($J$5="diff",(AB908-AB907),LN(AB908/AB907)))</f>
        <v/>
      </c>
      <c r="AO908" s="9">
        <f>IF(OR($S908="",$S907=""),"",IF($K$5="diff",(AC908-AC907),LN(AC908/AC907)))</f>
        <v/>
      </c>
      <c r="AR908" s="9">
        <f>IF($AF908="","",$AU$13+$AU$4*AG908+$AU$5*AH908+$AU$6*AI908+$AU$7*AJ908+$AU$8*AK908+$AU$9*AL908+$AU$10*AM908+$AU$11*AN908+$AU$12*AO908)</f>
        <v/>
      </c>
      <c r="AY908" s="10">
        <f>IF(AND((ROW()-7)&gt;=$Q$5,(ROW()-6)&lt;=$Q$3),INDEX(LINEST(OFFSET(AF908,1-$Q$5,0,$Q$5,1),OFFSET(AG908,1-$Q$5,0,$Q$5,9),TRUE,TRUE),1,10)*$Q$4,"")</f>
        <v/>
      </c>
      <c r="AZ908" s="9">
        <f>IF(AND((ROW()-7)&gt;=$Q$5,(ROW()-6)&lt;=$Q$3),INDEX(LINEST(OFFSET(AF908,1-$Q$5,0,$Q$5,1),OFFSET(AG908,1-$Q$5,0,$Q$5,9),TRUE,TRUE),1,9),"")</f>
        <v/>
      </c>
      <c r="BA908" s="9">
        <f>IF(AND((ROW()-7)&gt;=$Q$5,(ROW()-6)&lt;=$Q$3),INDEX(LINEST(OFFSET(AF908,1-$Q$5,0,$Q$5,1),OFFSET(AG908,1-$Q$5,0,$Q$5,9),TRUE,TRUE),1,8),"")</f>
        <v/>
      </c>
      <c r="BB908" s="9">
        <f>IF(AND((ROW()-7)&gt;=$Q$5,(ROW()-6)&lt;=$Q$3),INDEX(LINEST(OFFSET(AF908,1-$Q$5,0,$Q$5,1),OFFSET(AG908,1-$Q$5,0,$Q$5,9),TRUE,TRUE),1,7),"")</f>
        <v/>
      </c>
      <c r="BC908" s="9">
        <f>IF(AND((ROW()-7)&gt;=$Q$5,(ROW()-6)&lt;=$Q$3),INDEX(LINEST(OFFSET(AF908,1-$Q$5,0,$Q$5,1),OFFSET(AG908,1-$Q$5,0,$Q$5,9),TRUE,TRUE),1,6),"")</f>
        <v/>
      </c>
      <c r="BD908" s="9">
        <f>IF(AND((ROW()-7)&gt;=$Q$5,(ROW()-6)&lt;=$Q$3),INDEX(LINEST(OFFSET(AF908,1-$Q$5,0,$Q$5,1),OFFSET(AG908,1-$Q$5,0,$Q$5,9),TRUE,TRUE),1,5),"")</f>
        <v/>
      </c>
      <c r="BE908" s="9">
        <f>IF(AND((ROW()-7)&gt;=$Q$5,(ROW()-6)&lt;=$Q$3),INDEX(LINEST(OFFSET(AF908,1-$Q$5,0,$Q$5,1),OFFSET(AG908,1-$Q$5,0,$Q$5,9),TRUE,TRUE),1,4),"")</f>
        <v/>
      </c>
      <c r="BF908" s="9">
        <f>IF(AND((ROW()-7)&gt;=$Q$5,(ROW()-6)&lt;=$Q$3),INDEX(LINEST(OFFSET(AF908,1-$Q$5,0,$Q$5,1),OFFSET(AG908,1-$Q$5,0,$Q$5,9),TRUE,TRUE),1,3),"")</f>
        <v/>
      </c>
      <c r="BG908" s="9">
        <f>IF(AND((ROW()-7)&gt;=$Q$5,(ROW()-6)&lt;=$Q$3),INDEX(LINEST(OFFSET(AF908,1-$Q$5,0,$Q$5,1),OFFSET(AG908,1-$Q$5,0,$Q$5,9),TRUE,TRUE),1,2),"")</f>
        <v/>
      </c>
      <c r="BH908" s="9">
        <f>IF(AND((ROW()-7)&gt;=$Q$5,(ROW()-6)&lt;=$Q$3),INDEX(LINEST(OFFSET(AF908,1-$Q$5,0,$Q$5,1),OFFSET(AG908,1-$Q$5,0,$Q$5,9),TRUE,TRUE),1,1),"")</f>
        <v/>
      </c>
      <c r="BI908" s="10">
        <f>IF(AND((ROW()-7)&gt;=$Q$5,(ROW()-6)&lt;=$Q$3),INDEX(LINEST(OFFSET(AF908,1-$Q$5,0,$Q$5,1),OFFSET(AG908,1-$Q$5,0,$Q$5,9),TRUE,TRUE),3,1),"")</f>
        <v/>
      </c>
      <c r="BL908" s="9">
        <f>IF(AND((ROW()-6)&lt;=$Q$3,ISNUMBER(AY907)),AY907/$Q$4+AZ907*AG908+BA907*AH908+BB907*AI908+BC907*AJ908+BD907*AK908+BE907*AL908+BF907*AM908+BG907*AN908+BH907*AO908,"")</f>
        <v/>
      </c>
      <c r="BM908">
        <f>IF(ISNUMBER(BL908),AVERAGE(OFFSET(AF907,1-$Q$5,0,$Q$5,1)),"")</f>
        <v/>
      </c>
      <c r="BN908">
        <f>IF(ISNUMBER(BL908),(AF908-BL908)^2,"")</f>
        <v/>
      </c>
      <c r="BO908">
        <f>IF(ISNUMBER(BL908),AF908^2,"")</f>
        <v/>
      </c>
      <c r="BP908">
        <f>IF(ISNUMBER(BL908),(AF908-BM908)^2,"")</f>
        <v/>
      </c>
    </row>
    <row r="909">
      <c r="O909">
        <f>IF($R909="","",IF($Q$1="Weekly",INT(($R909-2)/7),IF($Q$1="Quarterly",YEAR($R909)*4+ROUNDUP(MONTH($R909)/3),YEAR($R909)*12+MONTH($R909))))</f>
        <v/>
      </c>
      <c r="P909">
        <f>IF($R909="","",IF($R910="",1,IF($O909&lt;&gt;$O910,1,0)))</f>
        <v/>
      </c>
      <c r="Q909">
        <f>IF($P909=1,SUM($P$7:$P909),"")</f>
        <v/>
      </c>
      <c r="R909">
        <f>IF($A909="","",IF(ISNUMBER($A909),$A909,IFERROR(DATEVALUE($A909),NA())))</f>
        <v/>
      </c>
      <c r="S909" s="7">
        <f>IFERROR(INDEX($R$7:$R$60000,MATCH(ROW()-6,$Q$7:$Q$60000,0)),"")</f>
        <v/>
      </c>
      <c r="T909">
        <f>IFERROR(INDEX($B$7:$B$60000,MATCH(ROW()-6,$Q$7:$Q$60000,0))*1,"")</f>
        <v/>
      </c>
      <c r="U909">
        <f>IFERROR(INDEX($C$7:$C$60000,MATCH(ROW()-6,$Q$7:$Q$60000,0))*1,"")</f>
        <v/>
      </c>
      <c r="V909">
        <f>IFERROR(INDEX($D$7:$D$60000,MATCH(ROW()-6,$Q$7:$Q$60000,0))*1,"")</f>
        <v/>
      </c>
      <c r="W909">
        <f>IFERROR(INDEX($E$7:$E$60000,MATCH(ROW()-6,$Q$7:$Q$60000,0))*1,"")</f>
        <v/>
      </c>
      <c r="X909">
        <f>IFERROR(INDEX($F$7:$F$60000,MATCH(ROW()-6,$Q$7:$Q$60000,0))*1,"")</f>
        <v/>
      </c>
      <c r="Y909">
        <f>IFERROR(INDEX($G$7:$G$60000,MATCH(ROW()-6,$Q$7:$Q$60000,0))*1,"")</f>
        <v/>
      </c>
      <c r="Z909">
        <f>IFERROR(INDEX($H$7:$H$60000,MATCH(ROW()-6,$Q$7:$Q$60000,0))*1,"")</f>
        <v/>
      </c>
      <c r="AA909">
        <f>IFERROR(INDEX($I$7:$I$60000,MATCH(ROW()-6,$Q$7:$Q$60000,0))*1,"")</f>
        <v/>
      </c>
      <c r="AB909">
        <f>IFERROR(INDEX($J$7:$J$60000,MATCH(ROW()-6,$Q$7:$Q$60000,0))*1,"")</f>
        <v/>
      </c>
      <c r="AC909">
        <f>IFERROR(INDEX($K$7:$K$60000,MATCH(ROW()-6,$Q$7:$Q$60000,0))*1,"")</f>
        <v/>
      </c>
      <c r="AF909" s="9">
        <f>IF(OR($S909="",$S908=""),"",IF($B$5="diff",($T909-$T908),LN($T909/$T908)))</f>
        <v/>
      </c>
      <c r="AG909" s="9">
        <f>IF(OR($S909="",$S908=""),"",IF($C$5="diff",(U909-U908),LN(U909/U908)))</f>
        <v/>
      </c>
      <c r="AH909" s="9">
        <f>IF(OR($S909="",$S908=""),"",IF($D$5="diff",(V909-V908),LN(V909/V908)))</f>
        <v/>
      </c>
      <c r="AI909" s="9">
        <f>IF(OR($S909="",$S908=""),"",IF($E$5="diff",(W909-W908),LN(W909/W908)))</f>
        <v/>
      </c>
      <c r="AJ909" s="9">
        <f>IF(OR($S909="",$S908=""),"",IF($F$5="diff",(X909-X908),LN(X909/X908)))</f>
        <v/>
      </c>
      <c r="AK909" s="9">
        <f>IF(OR($S909="",$S908=""),"",IF($G$5="diff",(Y909-Y908),LN(Y909/Y908)))</f>
        <v/>
      </c>
      <c r="AL909" s="9">
        <f>IF(OR($S909="",$S908=""),"",IF($H$5="diff",(Z909-Z908),LN(Z909/Z908)))</f>
        <v/>
      </c>
      <c r="AM909" s="9">
        <f>IF(OR($S909="",$S908=""),"",IF($I$5="diff",(AA909-AA908),LN(AA909/AA908)))</f>
        <v/>
      </c>
      <c r="AN909" s="9">
        <f>IF(OR($S909="",$S908=""),"",IF($J$5="diff",(AB909-AB908),LN(AB909/AB908)))</f>
        <v/>
      </c>
      <c r="AO909" s="9">
        <f>IF(OR($S909="",$S908=""),"",IF($K$5="diff",(AC909-AC908),LN(AC909/AC908)))</f>
        <v/>
      </c>
      <c r="AR909" s="9">
        <f>IF($AF909="","",$AU$13+$AU$4*AG909+$AU$5*AH909+$AU$6*AI909+$AU$7*AJ909+$AU$8*AK909+$AU$9*AL909+$AU$10*AM909+$AU$11*AN909+$AU$12*AO909)</f>
        <v/>
      </c>
      <c r="AY909" s="10">
        <f>IF(AND((ROW()-7)&gt;=$Q$5,(ROW()-6)&lt;=$Q$3),INDEX(LINEST(OFFSET(AF909,1-$Q$5,0,$Q$5,1),OFFSET(AG909,1-$Q$5,0,$Q$5,9),TRUE,TRUE),1,10)*$Q$4,"")</f>
        <v/>
      </c>
      <c r="AZ909" s="9">
        <f>IF(AND((ROW()-7)&gt;=$Q$5,(ROW()-6)&lt;=$Q$3),INDEX(LINEST(OFFSET(AF909,1-$Q$5,0,$Q$5,1),OFFSET(AG909,1-$Q$5,0,$Q$5,9),TRUE,TRUE),1,9),"")</f>
        <v/>
      </c>
      <c r="BA909" s="9">
        <f>IF(AND((ROW()-7)&gt;=$Q$5,(ROW()-6)&lt;=$Q$3),INDEX(LINEST(OFFSET(AF909,1-$Q$5,0,$Q$5,1),OFFSET(AG909,1-$Q$5,0,$Q$5,9),TRUE,TRUE),1,8),"")</f>
        <v/>
      </c>
      <c r="BB909" s="9">
        <f>IF(AND((ROW()-7)&gt;=$Q$5,(ROW()-6)&lt;=$Q$3),INDEX(LINEST(OFFSET(AF909,1-$Q$5,0,$Q$5,1),OFFSET(AG909,1-$Q$5,0,$Q$5,9),TRUE,TRUE),1,7),"")</f>
        <v/>
      </c>
      <c r="BC909" s="9">
        <f>IF(AND((ROW()-7)&gt;=$Q$5,(ROW()-6)&lt;=$Q$3),INDEX(LINEST(OFFSET(AF909,1-$Q$5,0,$Q$5,1),OFFSET(AG909,1-$Q$5,0,$Q$5,9),TRUE,TRUE),1,6),"")</f>
        <v/>
      </c>
      <c r="BD909" s="9">
        <f>IF(AND((ROW()-7)&gt;=$Q$5,(ROW()-6)&lt;=$Q$3),INDEX(LINEST(OFFSET(AF909,1-$Q$5,0,$Q$5,1),OFFSET(AG909,1-$Q$5,0,$Q$5,9),TRUE,TRUE),1,5),"")</f>
        <v/>
      </c>
      <c r="BE909" s="9">
        <f>IF(AND((ROW()-7)&gt;=$Q$5,(ROW()-6)&lt;=$Q$3),INDEX(LINEST(OFFSET(AF909,1-$Q$5,0,$Q$5,1),OFFSET(AG909,1-$Q$5,0,$Q$5,9),TRUE,TRUE),1,4),"")</f>
        <v/>
      </c>
      <c r="BF909" s="9">
        <f>IF(AND((ROW()-7)&gt;=$Q$5,(ROW()-6)&lt;=$Q$3),INDEX(LINEST(OFFSET(AF909,1-$Q$5,0,$Q$5,1),OFFSET(AG909,1-$Q$5,0,$Q$5,9),TRUE,TRUE),1,3),"")</f>
        <v/>
      </c>
      <c r="BG909" s="9">
        <f>IF(AND((ROW()-7)&gt;=$Q$5,(ROW()-6)&lt;=$Q$3),INDEX(LINEST(OFFSET(AF909,1-$Q$5,0,$Q$5,1),OFFSET(AG909,1-$Q$5,0,$Q$5,9),TRUE,TRUE),1,2),"")</f>
        <v/>
      </c>
      <c r="BH909" s="9">
        <f>IF(AND((ROW()-7)&gt;=$Q$5,(ROW()-6)&lt;=$Q$3),INDEX(LINEST(OFFSET(AF909,1-$Q$5,0,$Q$5,1),OFFSET(AG909,1-$Q$5,0,$Q$5,9),TRUE,TRUE),1,1),"")</f>
        <v/>
      </c>
      <c r="BI909" s="10">
        <f>IF(AND((ROW()-7)&gt;=$Q$5,(ROW()-6)&lt;=$Q$3),INDEX(LINEST(OFFSET(AF909,1-$Q$5,0,$Q$5,1),OFFSET(AG909,1-$Q$5,0,$Q$5,9),TRUE,TRUE),3,1),"")</f>
        <v/>
      </c>
      <c r="BL909" s="9">
        <f>IF(AND((ROW()-6)&lt;=$Q$3,ISNUMBER(AY908)),AY908/$Q$4+AZ908*AG909+BA908*AH909+BB908*AI909+BC908*AJ909+BD908*AK909+BE908*AL909+BF908*AM909+BG908*AN909+BH908*AO909,"")</f>
        <v/>
      </c>
      <c r="BM909">
        <f>IF(ISNUMBER(BL909),AVERAGE(OFFSET(AF908,1-$Q$5,0,$Q$5,1)),"")</f>
        <v/>
      </c>
      <c r="BN909">
        <f>IF(ISNUMBER(BL909),(AF909-BL909)^2,"")</f>
        <v/>
      </c>
      <c r="BO909">
        <f>IF(ISNUMBER(BL909),AF909^2,"")</f>
        <v/>
      </c>
      <c r="BP909">
        <f>IF(ISNUMBER(BL909),(AF909-BM909)^2,"")</f>
        <v/>
      </c>
    </row>
    <row r="910">
      <c r="O910">
        <f>IF($R910="","",IF($Q$1="Weekly",INT(($R910-2)/7),IF($Q$1="Quarterly",YEAR($R910)*4+ROUNDUP(MONTH($R910)/3),YEAR($R910)*12+MONTH($R910))))</f>
        <v/>
      </c>
      <c r="P910">
        <f>IF($R910="","",IF($R911="",1,IF($O910&lt;&gt;$O911,1,0)))</f>
        <v/>
      </c>
      <c r="Q910">
        <f>IF($P910=1,SUM($P$7:$P910),"")</f>
        <v/>
      </c>
      <c r="R910">
        <f>IF($A910="","",IF(ISNUMBER($A910),$A910,IFERROR(DATEVALUE($A910),NA())))</f>
        <v/>
      </c>
      <c r="S910" s="7">
        <f>IFERROR(INDEX($R$7:$R$60000,MATCH(ROW()-6,$Q$7:$Q$60000,0)),"")</f>
        <v/>
      </c>
      <c r="T910">
        <f>IFERROR(INDEX($B$7:$B$60000,MATCH(ROW()-6,$Q$7:$Q$60000,0))*1,"")</f>
        <v/>
      </c>
      <c r="U910">
        <f>IFERROR(INDEX($C$7:$C$60000,MATCH(ROW()-6,$Q$7:$Q$60000,0))*1,"")</f>
        <v/>
      </c>
      <c r="V910">
        <f>IFERROR(INDEX($D$7:$D$60000,MATCH(ROW()-6,$Q$7:$Q$60000,0))*1,"")</f>
        <v/>
      </c>
      <c r="W910">
        <f>IFERROR(INDEX($E$7:$E$60000,MATCH(ROW()-6,$Q$7:$Q$60000,0))*1,"")</f>
        <v/>
      </c>
      <c r="X910">
        <f>IFERROR(INDEX($F$7:$F$60000,MATCH(ROW()-6,$Q$7:$Q$60000,0))*1,"")</f>
        <v/>
      </c>
      <c r="Y910">
        <f>IFERROR(INDEX($G$7:$G$60000,MATCH(ROW()-6,$Q$7:$Q$60000,0))*1,"")</f>
        <v/>
      </c>
      <c r="Z910">
        <f>IFERROR(INDEX($H$7:$H$60000,MATCH(ROW()-6,$Q$7:$Q$60000,0))*1,"")</f>
        <v/>
      </c>
      <c r="AA910">
        <f>IFERROR(INDEX($I$7:$I$60000,MATCH(ROW()-6,$Q$7:$Q$60000,0))*1,"")</f>
        <v/>
      </c>
      <c r="AB910">
        <f>IFERROR(INDEX($J$7:$J$60000,MATCH(ROW()-6,$Q$7:$Q$60000,0))*1,"")</f>
        <v/>
      </c>
      <c r="AC910">
        <f>IFERROR(INDEX($K$7:$K$60000,MATCH(ROW()-6,$Q$7:$Q$60000,0))*1,"")</f>
        <v/>
      </c>
      <c r="AF910" s="9">
        <f>IF(OR($S910="",$S909=""),"",IF($B$5="diff",($T910-$T909),LN($T910/$T909)))</f>
        <v/>
      </c>
      <c r="AG910" s="9">
        <f>IF(OR($S910="",$S909=""),"",IF($C$5="diff",(U910-U909),LN(U910/U909)))</f>
        <v/>
      </c>
      <c r="AH910" s="9">
        <f>IF(OR($S910="",$S909=""),"",IF($D$5="diff",(V910-V909),LN(V910/V909)))</f>
        <v/>
      </c>
      <c r="AI910" s="9">
        <f>IF(OR($S910="",$S909=""),"",IF($E$5="diff",(W910-W909),LN(W910/W909)))</f>
        <v/>
      </c>
      <c r="AJ910" s="9">
        <f>IF(OR($S910="",$S909=""),"",IF($F$5="diff",(X910-X909),LN(X910/X909)))</f>
        <v/>
      </c>
      <c r="AK910" s="9">
        <f>IF(OR($S910="",$S909=""),"",IF($G$5="diff",(Y910-Y909),LN(Y910/Y909)))</f>
        <v/>
      </c>
      <c r="AL910" s="9">
        <f>IF(OR($S910="",$S909=""),"",IF($H$5="diff",(Z910-Z909),LN(Z910/Z909)))</f>
        <v/>
      </c>
      <c r="AM910" s="9">
        <f>IF(OR($S910="",$S909=""),"",IF($I$5="diff",(AA910-AA909),LN(AA910/AA909)))</f>
        <v/>
      </c>
      <c r="AN910" s="9">
        <f>IF(OR($S910="",$S909=""),"",IF($J$5="diff",(AB910-AB909),LN(AB910/AB909)))</f>
        <v/>
      </c>
      <c r="AO910" s="9">
        <f>IF(OR($S910="",$S909=""),"",IF($K$5="diff",(AC910-AC909),LN(AC910/AC909)))</f>
        <v/>
      </c>
      <c r="AR910" s="9">
        <f>IF($AF910="","",$AU$13+$AU$4*AG910+$AU$5*AH910+$AU$6*AI910+$AU$7*AJ910+$AU$8*AK910+$AU$9*AL910+$AU$10*AM910+$AU$11*AN910+$AU$12*AO910)</f>
        <v/>
      </c>
      <c r="AY910" s="10">
        <f>IF(AND((ROW()-7)&gt;=$Q$5,(ROW()-6)&lt;=$Q$3),INDEX(LINEST(OFFSET(AF910,1-$Q$5,0,$Q$5,1),OFFSET(AG910,1-$Q$5,0,$Q$5,9),TRUE,TRUE),1,10)*$Q$4,"")</f>
        <v/>
      </c>
      <c r="AZ910" s="9">
        <f>IF(AND((ROW()-7)&gt;=$Q$5,(ROW()-6)&lt;=$Q$3),INDEX(LINEST(OFFSET(AF910,1-$Q$5,0,$Q$5,1),OFFSET(AG910,1-$Q$5,0,$Q$5,9),TRUE,TRUE),1,9),"")</f>
        <v/>
      </c>
      <c r="BA910" s="9">
        <f>IF(AND((ROW()-7)&gt;=$Q$5,(ROW()-6)&lt;=$Q$3),INDEX(LINEST(OFFSET(AF910,1-$Q$5,0,$Q$5,1),OFFSET(AG910,1-$Q$5,0,$Q$5,9),TRUE,TRUE),1,8),"")</f>
        <v/>
      </c>
      <c r="BB910" s="9">
        <f>IF(AND((ROW()-7)&gt;=$Q$5,(ROW()-6)&lt;=$Q$3),INDEX(LINEST(OFFSET(AF910,1-$Q$5,0,$Q$5,1),OFFSET(AG910,1-$Q$5,0,$Q$5,9),TRUE,TRUE),1,7),"")</f>
        <v/>
      </c>
      <c r="BC910" s="9">
        <f>IF(AND((ROW()-7)&gt;=$Q$5,(ROW()-6)&lt;=$Q$3),INDEX(LINEST(OFFSET(AF910,1-$Q$5,0,$Q$5,1),OFFSET(AG910,1-$Q$5,0,$Q$5,9),TRUE,TRUE),1,6),"")</f>
        <v/>
      </c>
      <c r="BD910" s="9">
        <f>IF(AND((ROW()-7)&gt;=$Q$5,(ROW()-6)&lt;=$Q$3),INDEX(LINEST(OFFSET(AF910,1-$Q$5,0,$Q$5,1),OFFSET(AG910,1-$Q$5,0,$Q$5,9),TRUE,TRUE),1,5),"")</f>
        <v/>
      </c>
      <c r="BE910" s="9">
        <f>IF(AND((ROW()-7)&gt;=$Q$5,(ROW()-6)&lt;=$Q$3),INDEX(LINEST(OFFSET(AF910,1-$Q$5,0,$Q$5,1),OFFSET(AG910,1-$Q$5,0,$Q$5,9),TRUE,TRUE),1,4),"")</f>
        <v/>
      </c>
      <c r="BF910" s="9">
        <f>IF(AND((ROW()-7)&gt;=$Q$5,(ROW()-6)&lt;=$Q$3),INDEX(LINEST(OFFSET(AF910,1-$Q$5,0,$Q$5,1),OFFSET(AG910,1-$Q$5,0,$Q$5,9),TRUE,TRUE),1,3),"")</f>
        <v/>
      </c>
      <c r="BG910" s="9">
        <f>IF(AND((ROW()-7)&gt;=$Q$5,(ROW()-6)&lt;=$Q$3),INDEX(LINEST(OFFSET(AF910,1-$Q$5,0,$Q$5,1),OFFSET(AG910,1-$Q$5,0,$Q$5,9),TRUE,TRUE),1,2),"")</f>
        <v/>
      </c>
      <c r="BH910" s="9">
        <f>IF(AND((ROW()-7)&gt;=$Q$5,(ROW()-6)&lt;=$Q$3),INDEX(LINEST(OFFSET(AF910,1-$Q$5,0,$Q$5,1),OFFSET(AG910,1-$Q$5,0,$Q$5,9),TRUE,TRUE),1,1),"")</f>
        <v/>
      </c>
      <c r="BI910" s="10">
        <f>IF(AND((ROW()-7)&gt;=$Q$5,(ROW()-6)&lt;=$Q$3),INDEX(LINEST(OFFSET(AF910,1-$Q$5,0,$Q$5,1),OFFSET(AG910,1-$Q$5,0,$Q$5,9),TRUE,TRUE),3,1),"")</f>
        <v/>
      </c>
      <c r="BL910" s="9">
        <f>IF(AND((ROW()-6)&lt;=$Q$3,ISNUMBER(AY909)),AY909/$Q$4+AZ909*AG910+BA909*AH910+BB909*AI910+BC909*AJ910+BD909*AK910+BE909*AL910+BF909*AM910+BG909*AN910+BH909*AO910,"")</f>
        <v/>
      </c>
      <c r="BM910">
        <f>IF(ISNUMBER(BL910),AVERAGE(OFFSET(AF909,1-$Q$5,0,$Q$5,1)),"")</f>
        <v/>
      </c>
      <c r="BN910">
        <f>IF(ISNUMBER(BL910),(AF910-BL910)^2,"")</f>
        <v/>
      </c>
      <c r="BO910">
        <f>IF(ISNUMBER(BL910),AF910^2,"")</f>
        <v/>
      </c>
      <c r="BP910">
        <f>IF(ISNUMBER(BL910),(AF910-BM910)^2,"")</f>
        <v/>
      </c>
    </row>
    <row r="911">
      <c r="O911">
        <f>IF($R911="","",IF($Q$1="Weekly",INT(($R911-2)/7),IF($Q$1="Quarterly",YEAR($R911)*4+ROUNDUP(MONTH($R911)/3),YEAR($R911)*12+MONTH($R911))))</f>
        <v/>
      </c>
      <c r="P911">
        <f>IF($R911="","",IF($R912="",1,IF($O911&lt;&gt;$O912,1,0)))</f>
        <v/>
      </c>
      <c r="Q911">
        <f>IF($P911=1,SUM($P$7:$P911),"")</f>
        <v/>
      </c>
      <c r="R911">
        <f>IF($A911="","",IF(ISNUMBER($A911),$A911,IFERROR(DATEVALUE($A911),NA())))</f>
        <v/>
      </c>
      <c r="S911" s="7">
        <f>IFERROR(INDEX($R$7:$R$60000,MATCH(ROW()-6,$Q$7:$Q$60000,0)),"")</f>
        <v/>
      </c>
      <c r="T911">
        <f>IFERROR(INDEX($B$7:$B$60000,MATCH(ROW()-6,$Q$7:$Q$60000,0))*1,"")</f>
        <v/>
      </c>
      <c r="U911">
        <f>IFERROR(INDEX($C$7:$C$60000,MATCH(ROW()-6,$Q$7:$Q$60000,0))*1,"")</f>
        <v/>
      </c>
      <c r="V911">
        <f>IFERROR(INDEX($D$7:$D$60000,MATCH(ROW()-6,$Q$7:$Q$60000,0))*1,"")</f>
        <v/>
      </c>
      <c r="W911">
        <f>IFERROR(INDEX($E$7:$E$60000,MATCH(ROW()-6,$Q$7:$Q$60000,0))*1,"")</f>
        <v/>
      </c>
      <c r="X911">
        <f>IFERROR(INDEX($F$7:$F$60000,MATCH(ROW()-6,$Q$7:$Q$60000,0))*1,"")</f>
        <v/>
      </c>
      <c r="Y911">
        <f>IFERROR(INDEX($G$7:$G$60000,MATCH(ROW()-6,$Q$7:$Q$60000,0))*1,"")</f>
        <v/>
      </c>
      <c r="Z911">
        <f>IFERROR(INDEX($H$7:$H$60000,MATCH(ROW()-6,$Q$7:$Q$60000,0))*1,"")</f>
        <v/>
      </c>
      <c r="AA911">
        <f>IFERROR(INDEX($I$7:$I$60000,MATCH(ROW()-6,$Q$7:$Q$60000,0))*1,"")</f>
        <v/>
      </c>
      <c r="AB911">
        <f>IFERROR(INDEX($J$7:$J$60000,MATCH(ROW()-6,$Q$7:$Q$60000,0))*1,"")</f>
        <v/>
      </c>
      <c r="AC911">
        <f>IFERROR(INDEX($K$7:$K$60000,MATCH(ROW()-6,$Q$7:$Q$60000,0))*1,"")</f>
        <v/>
      </c>
      <c r="AF911" s="9">
        <f>IF(OR($S911="",$S910=""),"",IF($B$5="diff",($T911-$T910),LN($T911/$T910)))</f>
        <v/>
      </c>
      <c r="AG911" s="9">
        <f>IF(OR($S911="",$S910=""),"",IF($C$5="diff",(U911-U910),LN(U911/U910)))</f>
        <v/>
      </c>
      <c r="AH911" s="9">
        <f>IF(OR($S911="",$S910=""),"",IF($D$5="diff",(V911-V910),LN(V911/V910)))</f>
        <v/>
      </c>
      <c r="AI911" s="9">
        <f>IF(OR($S911="",$S910=""),"",IF($E$5="diff",(W911-W910),LN(W911/W910)))</f>
        <v/>
      </c>
      <c r="AJ911" s="9">
        <f>IF(OR($S911="",$S910=""),"",IF($F$5="diff",(X911-X910),LN(X911/X910)))</f>
        <v/>
      </c>
      <c r="AK911" s="9">
        <f>IF(OR($S911="",$S910=""),"",IF($G$5="diff",(Y911-Y910),LN(Y911/Y910)))</f>
        <v/>
      </c>
      <c r="AL911" s="9">
        <f>IF(OR($S911="",$S910=""),"",IF($H$5="diff",(Z911-Z910),LN(Z911/Z910)))</f>
        <v/>
      </c>
      <c r="AM911" s="9">
        <f>IF(OR($S911="",$S910=""),"",IF($I$5="diff",(AA911-AA910),LN(AA911/AA910)))</f>
        <v/>
      </c>
      <c r="AN911" s="9">
        <f>IF(OR($S911="",$S910=""),"",IF($J$5="diff",(AB911-AB910),LN(AB911/AB910)))</f>
        <v/>
      </c>
      <c r="AO911" s="9">
        <f>IF(OR($S911="",$S910=""),"",IF($K$5="diff",(AC911-AC910),LN(AC911/AC910)))</f>
        <v/>
      </c>
      <c r="AR911" s="9">
        <f>IF($AF911="","",$AU$13+$AU$4*AG911+$AU$5*AH911+$AU$6*AI911+$AU$7*AJ911+$AU$8*AK911+$AU$9*AL911+$AU$10*AM911+$AU$11*AN911+$AU$12*AO911)</f>
        <v/>
      </c>
      <c r="AY911" s="10">
        <f>IF(AND((ROW()-7)&gt;=$Q$5,(ROW()-6)&lt;=$Q$3),INDEX(LINEST(OFFSET(AF911,1-$Q$5,0,$Q$5,1),OFFSET(AG911,1-$Q$5,0,$Q$5,9),TRUE,TRUE),1,10)*$Q$4,"")</f>
        <v/>
      </c>
      <c r="AZ911" s="9">
        <f>IF(AND((ROW()-7)&gt;=$Q$5,(ROW()-6)&lt;=$Q$3),INDEX(LINEST(OFFSET(AF911,1-$Q$5,0,$Q$5,1),OFFSET(AG911,1-$Q$5,0,$Q$5,9),TRUE,TRUE),1,9),"")</f>
        <v/>
      </c>
      <c r="BA911" s="9">
        <f>IF(AND((ROW()-7)&gt;=$Q$5,(ROW()-6)&lt;=$Q$3),INDEX(LINEST(OFFSET(AF911,1-$Q$5,0,$Q$5,1),OFFSET(AG911,1-$Q$5,0,$Q$5,9),TRUE,TRUE),1,8),"")</f>
        <v/>
      </c>
      <c r="BB911" s="9">
        <f>IF(AND((ROW()-7)&gt;=$Q$5,(ROW()-6)&lt;=$Q$3),INDEX(LINEST(OFFSET(AF911,1-$Q$5,0,$Q$5,1),OFFSET(AG911,1-$Q$5,0,$Q$5,9),TRUE,TRUE),1,7),"")</f>
        <v/>
      </c>
      <c r="BC911" s="9">
        <f>IF(AND((ROW()-7)&gt;=$Q$5,(ROW()-6)&lt;=$Q$3),INDEX(LINEST(OFFSET(AF911,1-$Q$5,0,$Q$5,1),OFFSET(AG911,1-$Q$5,0,$Q$5,9),TRUE,TRUE),1,6),"")</f>
        <v/>
      </c>
      <c r="BD911" s="9">
        <f>IF(AND((ROW()-7)&gt;=$Q$5,(ROW()-6)&lt;=$Q$3),INDEX(LINEST(OFFSET(AF911,1-$Q$5,0,$Q$5,1),OFFSET(AG911,1-$Q$5,0,$Q$5,9),TRUE,TRUE),1,5),"")</f>
        <v/>
      </c>
      <c r="BE911" s="9">
        <f>IF(AND((ROW()-7)&gt;=$Q$5,(ROW()-6)&lt;=$Q$3),INDEX(LINEST(OFFSET(AF911,1-$Q$5,0,$Q$5,1),OFFSET(AG911,1-$Q$5,0,$Q$5,9),TRUE,TRUE),1,4),"")</f>
        <v/>
      </c>
      <c r="BF911" s="9">
        <f>IF(AND((ROW()-7)&gt;=$Q$5,(ROW()-6)&lt;=$Q$3),INDEX(LINEST(OFFSET(AF911,1-$Q$5,0,$Q$5,1),OFFSET(AG911,1-$Q$5,0,$Q$5,9),TRUE,TRUE),1,3),"")</f>
        <v/>
      </c>
      <c r="BG911" s="9">
        <f>IF(AND((ROW()-7)&gt;=$Q$5,(ROW()-6)&lt;=$Q$3),INDEX(LINEST(OFFSET(AF911,1-$Q$5,0,$Q$5,1),OFFSET(AG911,1-$Q$5,0,$Q$5,9),TRUE,TRUE),1,2),"")</f>
        <v/>
      </c>
      <c r="BH911" s="9">
        <f>IF(AND((ROW()-7)&gt;=$Q$5,(ROW()-6)&lt;=$Q$3),INDEX(LINEST(OFFSET(AF911,1-$Q$5,0,$Q$5,1),OFFSET(AG911,1-$Q$5,0,$Q$5,9),TRUE,TRUE),1,1),"")</f>
        <v/>
      </c>
      <c r="BI911" s="10">
        <f>IF(AND((ROW()-7)&gt;=$Q$5,(ROW()-6)&lt;=$Q$3),INDEX(LINEST(OFFSET(AF911,1-$Q$5,0,$Q$5,1),OFFSET(AG911,1-$Q$5,0,$Q$5,9),TRUE,TRUE),3,1),"")</f>
        <v/>
      </c>
      <c r="BL911" s="9">
        <f>IF(AND((ROW()-6)&lt;=$Q$3,ISNUMBER(AY910)),AY910/$Q$4+AZ910*AG911+BA910*AH911+BB910*AI911+BC910*AJ911+BD910*AK911+BE910*AL911+BF910*AM911+BG910*AN911+BH910*AO911,"")</f>
        <v/>
      </c>
      <c r="BM911">
        <f>IF(ISNUMBER(BL911),AVERAGE(OFFSET(AF910,1-$Q$5,0,$Q$5,1)),"")</f>
        <v/>
      </c>
      <c r="BN911">
        <f>IF(ISNUMBER(BL911),(AF911-BL911)^2,"")</f>
        <v/>
      </c>
      <c r="BO911">
        <f>IF(ISNUMBER(BL911),AF911^2,"")</f>
        <v/>
      </c>
      <c r="BP911">
        <f>IF(ISNUMBER(BL911),(AF911-BM911)^2,"")</f>
        <v/>
      </c>
    </row>
    <row r="912">
      <c r="O912">
        <f>IF($R912="","",IF($Q$1="Weekly",INT(($R912-2)/7),IF($Q$1="Quarterly",YEAR($R912)*4+ROUNDUP(MONTH($R912)/3),YEAR($R912)*12+MONTH($R912))))</f>
        <v/>
      </c>
      <c r="P912">
        <f>IF($R912="","",IF($R913="",1,IF($O912&lt;&gt;$O913,1,0)))</f>
        <v/>
      </c>
      <c r="Q912">
        <f>IF($P912=1,SUM($P$7:$P912),"")</f>
        <v/>
      </c>
      <c r="R912">
        <f>IF($A912="","",IF(ISNUMBER($A912),$A912,IFERROR(DATEVALUE($A912),NA())))</f>
        <v/>
      </c>
      <c r="S912" s="7">
        <f>IFERROR(INDEX($R$7:$R$60000,MATCH(ROW()-6,$Q$7:$Q$60000,0)),"")</f>
        <v/>
      </c>
      <c r="T912">
        <f>IFERROR(INDEX($B$7:$B$60000,MATCH(ROW()-6,$Q$7:$Q$60000,0))*1,"")</f>
        <v/>
      </c>
      <c r="U912">
        <f>IFERROR(INDEX($C$7:$C$60000,MATCH(ROW()-6,$Q$7:$Q$60000,0))*1,"")</f>
        <v/>
      </c>
      <c r="V912">
        <f>IFERROR(INDEX($D$7:$D$60000,MATCH(ROW()-6,$Q$7:$Q$60000,0))*1,"")</f>
        <v/>
      </c>
      <c r="W912">
        <f>IFERROR(INDEX($E$7:$E$60000,MATCH(ROW()-6,$Q$7:$Q$60000,0))*1,"")</f>
        <v/>
      </c>
      <c r="X912">
        <f>IFERROR(INDEX($F$7:$F$60000,MATCH(ROW()-6,$Q$7:$Q$60000,0))*1,"")</f>
        <v/>
      </c>
      <c r="Y912">
        <f>IFERROR(INDEX($G$7:$G$60000,MATCH(ROW()-6,$Q$7:$Q$60000,0))*1,"")</f>
        <v/>
      </c>
      <c r="Z912">
        <f>IFERROR(INDEX($H$7:$H$60000,MATCH(ROW()-6,$Q$7:$Q$60000,0))*1,"")</f>
        <v/>
      </c>
      <c r="AA912">
        <f>IFERROR(INDEX($I$7:$I$60000,MATCH(ROW()-6,$Q$7:$Q$60000,0))*1,"")</f>
        <v/>
      </c>
      <c r="AB912">
        <f>IFERROR(INDEX($J$7:$J$60000,MATCH(ROW()-6,$Q$7:$Q$60000,0))*1,"")</f>
        <v/>
      </c>
      <c r="AC912">
        <f>IFERROR(INDEX($K$7:$K$60000,MATCH(ROW()-6,$Q$7:$Q$60000,0))*1,"")</f>
        <v/>
      </c>
      <c r="AF912" s="9">
        <f>IF(OR($S912="",$S911=""),"",IF($B$5="diff",($T912-$T911),LN($T912/$T911)))</f>
        <v/>
      </c>
      <c r="AG912" s="9">
        <f>IF(OR($S912="",$S911=""),"",IF($C$5="diff",(U912-U911),LN(U912/U911)))</f>
        <v/>
      </c>
      <c r="AH912" s="9">
        <f>IF(OR($S912="",$S911=""),"",IF($D$5="diff",(V912-V911),LN(V912/V911)))</f>
        <v/>
      </c>
      <c r="AI912" s="9">
        <f>IF(OR($S912="",$S911=""),"",IF($E$5="diff",(W912-W911),LN(W912/W911)))</f>
        <v/>
      </c>
      <c r="AJ912" s="9">
        <f>IF(OR($S912="",$S911=""),"",IF($F$5="diff",(X912-X911),LN(X912/X911)))</f>
        <v/>
      </c>
      <c r="AK912" s="9">
        <f>IF(OR($S912="",$S911=""),"",IF($G$5="diff",(Y912-Y911),LN(Y912/Y911)))</f>
        <v/>
      </c>
      <c r="AL912" s="9">
        <f>IF(OR($S912="",$S911=""),"",IF($H$5="diff",(Z912-Z911),LN(Z912/Z911)))</f>
        <v/>
      </c>
      <c r="AM912" s="9">
        <f>IF(OR($S912="",$S911=""),"",IF($I$5="diff",(AA912-AA911),LN(AA912/AA911)))</f>
        <v/>
      </c>
      <c r="AN912" s="9">
        <f>IF(OR($S912="",$S911=""),"",IF($J$5="diff",(AB912-AB911),LN(AB912/AB911)))</f>
        <v/>
      </c>
      <c r="AO912" s="9">
        <f>IF(OR($S912="",$S911=""),"",IF($K$5="diff",(AC912-AC911),LN(AC912/AC911)))</f>
        <v/>
      </c>
      <c r="AR912" s="9">
        <f>IF($AF912="","",$AU$13+$AU$4*AG912+$AU$5*AH912+$AU$6*AI912+$AU$7*AJ912+$AU$8*AK912+$AU$9*AL912+$AU$10*AM912+$AU$11*AN912+$AU$12*AO912)</f>
        <v/>
      </c>
      <c r="AY912" s="10">
        <f>IF(AND((ROW()-7)&gt;=$Q$5,(ROW()-6)&lt;=$Q$3),INDEX(LINEST(OFFSET(AF912,1-$Q$5,0,$Q$5,1),OFFSET(AG912,1-$Q$5,0,$Q$5,9),TRUE,TRUE),1,10)*$Q$4,"")</f>
        <v/>
      </c>
      <c r="AZ912" s="9">
        <f>IF(AND((ROW()-7)&gt;=$Q$5,(ROW()-6)&lt;=$Q$3),INDEX(LINEST(OFFSET(AF912,1-$Q$5,0,$Q$5,1),OFFSET(AG912,1-$Q$5,0,$Q$5,9),TRUE,TRUE),1,9),"")</f>
        <v/>
      </c>
      <c r="BA912" s="9">
        <f>IF(AND((ROW()-7)&gt;=$Q$5,(ROW()-6)&lt;=$Q$3),INDEX(LINEST(OFFSET(AF912,1-$Q$5,0,$Q$5,1),OFFSET(AG912,1-$Q$5,0,$Q$5,9),TRUE,TRUE),1,8),"")</f>
        <v/>
      </c>
      <c r="BB912" s="9">
        <f>IF(AND((ROW()-7)&gt;=$Q$5,(ROW()-6)&lt;=$Q$3),INDEX(LINEST(OFFSET(AF912,1-$Q$5,0,$Q$5,1),OFFSET(AG912,1-$Q$5,0,$Q$5,9),TRUE,TRUE),1,7),"")</f>
        <v/>
      </c>
      <c r="BC912" s="9">
        <f>IF(AND((ROW()-7)&gt;=$Q$5,(ROW()-6)&lt;=$Q$3),INDEX(LINEST(OFFSET(AF912,1-$Q$5,0,$Q$5,1),OFFSET(AG912,1-$Q$5,0,$Q$5,9),TRUE,TRUE),1,6),"")</f>
        <v/>
      </c>
      <c r="BD912" s="9">
        <f>IF(AND((ROW()-7)&gt;=$Q$5,(ROW()-6)&lt;=$Q$3),INDEX(LINEST(OFFSET(AF912,1-$Q$5,0,$Q$5,1),OFFSET(AG912,1-$Q$5,0,$Q$5,9),TRUE,TRUE),1,5),"")</f>
        <v/>
      </c>
      <c r="BE912" s="9">
        <f>IF(AND((ROW()-7)&gt;=$Q$5,(ROW()-6)&lt;=$Q$3),INDEX(LINEST(OFFSET(AF912,1-$Q$5,0,$Q$5,1),OFFSET(AG912,1-$Q$5,0,$Q$5,9),TRUE,TRUE),1,4),"")</f>
        <v/>
      </c>
      <c r="BF912" s="9">
        <f>IF(AND((ROW()-7)&gt;=$Q$5,(ROW()-6)&lt;=$Q$3),INDEX(LINEST(OFFSET(AF912,1-$Q$5,0,$Q$5,1),OFFSET(AG912,1-$Q$5,0,$Q$5,9),TRUE,TRUE),1,3),"")</f>
        <v/>
      </c>
      <c r="BG912" s="9">
        <f>IF(AND((ROW()-7)&gt;=$Q$5,(ROW()-6)&lt;=$Q$3),INDEX(LINEST(OFFSET(AF912,1-$Q$5,0,$Q$5,1),OFFSET(AG912,1-$Q$5,0,$Q$5,9),TRUE,TRUE),1,2),"")</f>
        <v/>
      </c>
      <c r="BH912" s="9">
        <f>IF(AND((ROW()-7)&gt;=$Q$5,(ROW()-6)&lt;=$Q$3),INDEX(LINEST(OFFSET(AF912,1-$Q$5,0,$Q$5,1),OFFSET(AG912,1-$Q$5,0,$Q$5,9),TRUE,TRUE),1,1),"")</f>
        <v/>
      </c>
      <c r="BI912" s="10">
        <f>IF(AND((ROW()-7)&gt;=$Q$5,(ROW()-6)&lt;=$Q$3),INDEX(LINEST(OFFSET(AF912,1-$Q$5,0,$Q$5,1),OFFSET(AG912,1-$Q$5,0,$Q$5,9),TRUE,TRUE),3,1),"")</f>
        <v/>
      </c>
      <c r="BL912" s="9">
        <f>IF(AND((ROW()-6)&lt;=$Q$3,ISNUMBER(AY911)),AY911/$Q$4+AZ911*AG912+BA911*AH912+BB911*AI912+BC911*AJ912+BD911*AK912+BE911*AL912+BF911*AM912+BG911*AN912+BH911*AO912,"")</f>
        <v/>
      </c>
      <c r="BM912">
        <f>IF(ISNUMBER(BL912),AVERAGE(OFFSET(AF911,1-$Q$5,0,$Q$5,1)),"")</f>
        <v/>
      </c>
      <c r="BN912">
        <f>IF(ISNUMBER(BL912),(AF912-BL912)^2,"")</f>
        <v/>
      </c>
      <c r="BO912">
        <f>IF(ISNUMBER(BL912),AF912^2,"")</f>
        <v/>
      </c>
      <c r="BP912">
        <f>IF(ISNUMBER(BL912),(AF912-BM912)^2,"")</f>
        <v/>
      </c>
    </row>
    <row r="913">
      <c r="O913">
        <f>IF($R913="","",IF($Q$1="Weekly",INT(($R913-2)/7),IF($Q$1="Quarterly",YEAR($R913)*4+ROUNDUP(MONTH($R913)/3),YEAR($R913)*12+MONTH($R913))))</f>
        <v/>
      </c>
      <c r="P913">
        <f>IF($R913="","",IF($R914="",1,IF($O913&lt;&gt;$O914,1,0)))</f>
        <v/>
      </c>
      <c r="Q913">
        <f>IF($P913=1,SUM($P$7:$P913),"")</f>
        <v/>
      </c>
      <c r="R913">
        <f>IF($A913="","",IF(ISNUMBER($A913),$A913,IFERROR(DATEVALUE($A913),NA())))</f>
        <v/>
      </c>
      <c r="S913" s="7">
        <f>IFERROR(INDEX($R$7:$R$60000,MATCH(ROW()-6,$Q$7:$Q$60000,0)),"")</f>
        <v/>
      </c>
      <c r="T913">
        <f>IFERROR(INDEX($B$7:$B$60000,MATCH(ROW()-6,$Q$7:$Q$60000,0))*1,"")</f>
        <v/>
      </c>
      <c r="U913">
        <f>IFERROR(INDEX($C$7:$C$60000,MATCH(ROW()-6,$Q$7:$Q$60000,0))*1,"")</f>
        <v/>
      </c>
      <c r="V913">
        <f>IFERROR(INDEX($D$7:$D$60000,MATCH(ROW()-6,$Q$7:$Q$60000,0))*1,"")</f>
        <v/>
      </c>
      <c r="W913">
        <f>IFERROR(INDEX($E$7:$E$60000,MATCH(ROW()-6,$Q$7:$Q$60000,0))*1,"")</f>
        <v/>
      </c>
      <c r="X913">
        <f>IFERROR(INDEX($F$7:$F$60000,MATCH(ROW()-6,$Q$7:$Q$60000,0))*1,"")</f>
        <v/>
      </c>
      <c r="Y913">
        <f>IFERROR(INDEX($G$7:$G$60000,MATCH(ROW()-6,$Q$7:$Q$60000,0))*1,"")</f>
        <v/>
      </c>
      <c r="Z913">
        <f>IFERROR(INDEX($H$7:$H$60000,MATCH(ROW()-6,$Q$7:$Q$60000,0))*1,"")</f>
        <v/>
      </c>
      <c r="AA913">
        <f>IFERROR(INDEX($I$7:$I$60000,MATCH(ROW()-6,$Q$7:$Q$60000,0))*1,"")</f>
        <v/>
      </c>
      <c r="AB913">
        <f>IFERROR(INDEX($J$7:$J$60000,MATCH(ROW()-6,$Q$7:$Q$60000,0))*1,"")</f>
        <v/>
      </c>
      <c r="AC913">
        <f>IFERROR(INDEX($K$7:$K$60000,MATCH(ROW()-6,$Q$7:$Q$60000,0))*1,"")</f>
        <v/>
      </c>
      <c r="AF913" s="9">
        <f>IF(OR($S913="",$S912=""),"",IF($B$5="diff",($T913-$T912),LN($T913/$T912)))</f>
        <v/>
      </c>
      <c r="AG913" s="9">
        <f>IF(OR($S913="",$S912=""),"",IF($C$5="diff",(U913-U912),LN(U913/U912)))</f>
        <v/>
      </c>
      <c r="AH913" s="9">
        <f>IF(OR($S913="",$S912=""),"",IF($D$5="diff",(V913-V912),LN(V913/V912)))</f>
        <v/>
      </c>
      <c r="AI913" s="9">
        <f>IF(OR($S913="",$S912=""),"",IF($E$5="diff",(W913-W912),LN(W913/W912)))</f>
        <v/>
      </c>
      <c r="AJ913" s="9">
        <f>IF(OR($S913="",$S912=""),"",IF($F$5="diff",(X913-X912),LN(X913/X912)))</f>
        <v/>
      </c>
      <c r="AK913" s="9">
        <f>IF(OR($S913="",$S912=""),"",IF($G$5="diff",(Y913-Y912),LN(Y913/Y912)))</f>
        <v/>
      </c>
      <c r="AL913" s="9">
        <f>IF(OR($S913="",$S912=""),"",IF($H$5="diff",(Z913-Z912),LN(Z913/Z912)))</f>
        <v/>
      </c>
      <c r="AM913" s="9">
        <f>IF(OR($S913="",$S912=""),"",IF($I$5="diff",(AA913-AA912),LN(AA913/AA912)))</f>
        <v/>
      </c>
      <c r="AN913" s="9">
        <f>IF(OR($S913="",$S912=""),"",IF($J$5="diff",(AB913-AB912),LN(AB913/AB912)))</f>
        <v/>
      </c>
      <c r="AO913" s="9">
        <f>IF(OR($S913="",$S912=""),"",IF($K$5="diff",(AC913-AC912),LN(AC913/AC912)))</f>
        <v/>
      </c>
      <c r="AR913" s="9">
        <f>IF($AF913="","",$AU$13+$AU$4*AG913+$AU$5*AH913+$AU$6*AI913+$AU$7*AJ913+$AU$8*AK913+$AU$9*AL913+$AU$10*AM913+$AU$11*AN913+$AU$12*AO913)</f>
        <v/>
      </c>
      <c r="AY913" s="10">
        <f>IF(AND((ROW()-7)&gt;=$Q$5,(ROW()-6)&lt;=$Q$3),INDEX(LINEST(OFFSET(AF913,1-$Q$5,0,$Q$5,1),OFFSET(AG913,1-$Q$5,0,$Q$5,9),TRUE,TRUE),1,10)*$Q$4,"")</f>
        <v/>
      </c>
      <c r="AZ913" s="9">
        <f>IF(AND((ROW()-7)&gt;=$Q$5,(ROW()-6)&lt;=$Q$3),INDEX(LINEST(OFFSET(AF913,1-$Q$5,0,$Q$5,1),OFFSET(AG913,1-$Q$5,0,$Q$5,9),TRUE,TRUE),1,9),"")</f>
        <v/>
      </c>
      <c r="BA913" s="9">
        <f>IF(AND((ROW()-7)&gt;=$Q$5,(ROW()-6)&lt;=$Q$3),INDEX(LINEST(OFFSET(AF913,1-$Q$5,0,$Q$5,1),OFFSET(AG913,1-$Q$5,0,$Q$5,9),TRUE,TRUE),1,8),"")</f>
        <v/>
      </c>
      <c r="BB913" s="9">
        <f>IF(AND((ROW()-7)&gt;=$Q$5,(ROW()-6)&lt;=$Q$3),INDEX(LINEST(OFFSET(AF913,1-$Q$5,0,$Q$5,1),OFFSET(AG913,1-$Q$5,0,$Q$5,9),TRUE,TRUE),1,7),"")</f>
        <v/>
      </c>
      <c r="BC913" s="9">
        <f>IF(AND((ROW()-7)&gt;=$Q$5,(ROW()-6)&lt;=$Q$3),INDEX(LINEST(OFFSET(AF913,1-$Q$5,0,$Q$5,1),OFFSET(AG913,1-$Q$5,0,$Q$5,9),TRUE,TRUE),1,6),"")</f>
        <v/>
      </c>
      <c r="BD913" s="9">
        <f>IF(AND((ROW()-7)&gt;=$Q$5,(ROW()-6)&lt;=$Q$3),INDEX(LINEST(OFFSET(AF913,1-$Q$5,0,$Q$5,1),OFFSET(AG913,1-$Q$5,0,$Q$5,9),TRUE,TRUE),1,5),"")</f>
        <v/>
      </c>
      <c r="BE913" s="9">
        <f>IF(AND((ROW()-7)&gt;=$Q$5,(ROW()-6)&lt;=$Q$3),INDEX(LINEST(OFFSET(AF913,1-$Q$5,0,$Q$5,1),OFFSET(AG913,1-$Q$5,0,$Q$5,9),TRUE,TRUE),1,4),"")</f>
        <v/>
      </c>
      <c r="BF913" s="9">
        <f>IF(AND((ROW()-7)&gt;=$Q$5,(ROW()-6)&lt;=$Q$3),INDEX(LINEST(OFFSET(AF913,1-$Q$5,0,$Q$5,1),OFFSET(AG913,1-$Q$5,0,$Q$5,9),TRUE,TRUE),1,3),"")</f>
        <v/>
      </c>
      <c r="BG913" s="9">
        <f>IF(AND((ROW()-7)&gt;=$Q$5,(ROW()-6)&lt;=$Q$3),INDEX(LINEST(OFFSET(AF913,1-$Q$5,0,$Q$5,1),OFFSET(AG913,1-$Q$5,0,$Q$5,9),TRUE,TRUE),1,2),"")</f>
        <v/>
      </c>
      <c r="BH913" s="9">
        <f>IF(AND((ROW()-7)&gt;=$Q$5,(ROW()-6)&lt;=$Q$3),INDEX(LINEST(OFFSET(AF913,1-$Q$5,0,$Q$5,1),OFFSET(AG913,1-$Q$5,0,$Q$5,9),TRUE,TRUE),1,1),"")</f>
        <v/>
      </c>
      <c r="BI913" s="10">
        <f>IF(AND((ROW()-7)&gt;=$Q$5,(ROW()-6)&lt;=$Q$3),INDEX(LINEST(OFFSET(AF913,1-$Q$5,0,$Q$5,1),OFFSET(AG913,1-$Q$5,0,$Q$5,9),TRUE,TRUE),3,1),"")</f>
        <v/>
      </c>
      <c r="BL913" s="9">
        <f>IF(AND((ROW()-6)&lt;=$Q$3,ISNUMBER(AY912)),AY912/$Q$4+AZ912*AG913+BA912*AH913+BB912*AI913+BC912*AJ913+BD912*AK913+BE912*AL913+BF912*AM913+BG912*AN913+BH912*AO913,"")</f>
        <v/>
      </c>
      <c r="BM913">
        <f>IF(ISNUMBER(BL913),AVERAGE(OFFSET(AF912,1-$Q$5,0,$Q$5,1)),"")</f>
        <v/>
      </c>
      <c r="BN913">
        <f>IF(ISNUMBER(BL913),(AF913-BL913)^2,"")</f>
        <v/>
      </c>
      <c r="BO913">
        <f>IF(ISNUMBER(BL913),AF913^2,"")</f>
        <v/>
      </c>
      <c r="BP913">
        <f>IF(ISNUMBER(BL913),(AF913-BM913)^2,"")</f>
        <v/>
      </c>
    </row>
    <row r="914">
      <c r="O914">
        <f>IF($R914="","",IF($Q$1="Weekly",INT(($R914-2)/7),IF($Q$1="Quarterly",YEAR($R914)*4+ROUNDUP(MONTH($R914)/3),YEAR($R914)*12+MONTH($R914))))</f>
        <v/>
      </c>
      <c r="P914">
        <f>IF($R914="","",IF($R915="",1,IF($O914&lt;&gt;$O915,1,0)))</f>
        <v/>
      </c>
      <c r="Q914">
        <f>IF($P914=1,SUM($P$7:$P914),"")</f>
        <v/>
      </c>
      <c r="R914">
        <f>IF($A914="","",IF(ISNUMBER($A914),$A914,IFERROR(DATEVALUE($A914),NA())))</f>
        <v/>
      </c>
      <c r="S914" s="7">
        <f>IFERROR(INDEX($R$7:$R$60000,MATCH(ROW()-6,$Q$7:$Q$60000,0)),"")</f>
        <v/>
      </c>
      <c r="T914">
        <f>IFERROR(INDEX($B$7:$B$60000,MATCH(ROW()-6,$Q$7:$Q$60000,0))*1,"")</f>
        <v/>
      </c>
      <c r="U914">
        <f>IFERROR(INDEX($C$7:$C$60000,MATCH(ROW()-6,$Q$7:$Q$60000,0))*1,"")</f>
        <v/>
      </c>
      <c r="V914">
        <f>IFERROR(INDEX($D$7:$D$60000,MATCH(ROW()-6,$Q$7:$Q$60000,0))*1,"")</f>
        <v/>
      </c>
      <c r="W914">
        <f>IFERROR(INDEX($E$7:$E$60000,MATCH(ROW()-6,$Q$7:$Q$60000,0))*1,"")</f>
        <v/>
      </c>
      <c r="X914">
        <f>IFERROR(INDEX($F$7:$F$60000,MATCH(ROW()-6,$Q$7:$Q$60000,0))*1,"")</f>
        <v/>
      </c>
      <c r="Y914">
        <f>IFERROR(INDEX($G$7:$G$60000,MATCH(ROW()-6,$Q$7:$Q$60000,0))*1,"")</f>
        <v/>
      </c>
      <c r="Z914">
        <f>IFERROR(INDEX($H$7:$H$60000,MATCH(ROW()-6,$Q$7:$Q$60000,0))*1,"")</f>
        <v/>
      </c>
      <c r="AA914">
        <f>IFERROR(INDEX($I$7:$I$60000,MATCH(ROW()-6,$Q$7:$Q$60000,0))*1,"")</f>
        <v/>
      </c>
      <c r="AB914">
        <f>IFERROR(INDEX($J$7:$J$60000,MATCH(ROW()-6,$Q$7:$Q$60000,0))*1,"")</f>
        <v/>
      </c>
      <c r="AC914">
        <f>IFERROR(INDEX($K$7:$K$60000,MATCH(ROW()-6,$Q$7:$Q$60000,0))*1,"")</f>
        <v/>
      </c>
      <c r="AF914" s="9">
        <f>IF(OR($S914="",$S913=""),"",IF($B$5="diff",($T914-$T913),LN($T914/$T913)))</f>
        <v/>
      </c>
      <c r="AG914" s="9">
        <f>IF(OR($S914="",$S913=""),"",IF($C$5="diff",(U914-U913),LN(U914/U913)))</f>
        <v/>
      </c>
      <c r="AH914" s="9">
        <f>IF(OR($S914="",$S913=""),"",IF($D$5="diff",(V914-V913),LN(V914/V913)))</f>
        <v/>
      </c>
      <c r="AI914" s="9">
        <f>IF(OR($S914="",$S913=""),"",IF($E$5="diff",(W914-W913),LN(W914/W913)))</f>
        <v/>
      </c>
      <c r="AJ914" s="9">
        <f>IF(OR($S914="",$S913=""),"",IF($F$5="diff",(X914-X913),LN(X914/X913)))</f>
        <v/>
      </c>
      <c r="AK914" s="9">
        <f>IF(OR($S914="",$S913=""),"",IF($G$5="diff",(Y914-Y913),LN(Y914/Y913)))</f>
        <v/>
      </c>
      <c r="AL914" s="9">
        <f>IF(OR($S914="",$S913=""),"",IF($H$5="diff",(Z914-Z913),LN(Z914/Z913)))</f>
        <v/>
      </c>
      <c r="AM914" s="9">
        <f>IF(OR($S914="",$S913=""),"",IF($I$5="diff",(AA914-AA913),LN(AA914/AA913)))</f>
        <v/>
      </c>
      <c r="AN914" s="9">
        <f>IF(OR($S914="",$S913=""),"",IF($J$5="diff",(AB914-AB913),LN(AB914/AB913)))</f>
        <v/>
      </c>
      <c r="AO914" s="9">
        <f>IF(OR($S914="",$S913=""),"",IF($K$5="diff",(AC914-AC913),LN(AC914/AC913)))</f>
        <v/>
      </c>
      <c r="AR914" s="9">
        <f>IF($AF914="","",$AU$13+$AU$4*AG914+$AU$5*AH914+$AU$6*AI914+$AU$7*AJ914+$AU$8*AK914+$AU$9*AL914+$AU$10*AM914+$AU$11*AN914+$AU$12*AO914)</f>
        <v/>
      </c>
      <c r="AY914" s="10">
        <f>IF(AND((ROW()-7)&gt;=$Q$5,(ROW()-6)&lt;=$Q$3),INDEX(LINEST(OFFSET(AF914,1-$Q$5,0,$Q$5,1),OFFSET(AG914,1-$Q$5,0,$Q$5,9),TRUE,TRUE),1,10)*$Q$4,"")</f>
        <v/>
      </c>
      <c r="AZ914" s="9">
        <f>IF(AND((ROW()-7)&gt;=$Q$5,(ROW()-6)&lt;=$Q$3),INDEX(LINEST(OFFSET(AF914,1-$Q$5,0,$Q$5,1),OFFSET(AG914,1-$Q$5,0,$Q$5,9),TRUE,TRUE),1,9),"")</f>
        <v/>
      </c>
      <c r="BA914" s="9">
        <f>IF(AND((ROW()-7)&gt;=$Q$5,(ROW()-6)&lt;=$Q$3),INDEX(LINEST(OFFSET(AF914,1-$Q$5,0,$Q$5,1),OFFSET(AG914,1-$Q$5,0,$Q$5,9),TRUE,TRUE),1,8),"")</f>
        <v/>
      </c>
      <c r="BB914" s="9">
        <f>IF(AND((ROW()-7)&gt;=$Q$5,(ROW()-6)&lt;=$Q$3),INDEX(LINEST(OFFSET(AF914,1-$Q$5,0,$Q$5,1),OFFSET(AG914,1-$Q$5,0,$Q$5,9),TRUE,TRUE),1,7),"")</f>
        <v/>
      </c>
      <c r="BC914" s="9">
        <f>IF(AND((ROW()-7)&gt;=$Q$5,(ROW()-6)&lt;=$Q$3),INDEX(LINEST(OFFSET(AF914,1-$Q$5,0,$Q$5,1),OFFSET(AG914,1-$Q$5,0,$Q$5,9),TRUE,TRUE),1,6),"")</f>
        <v/>
      </c>
      <c r="BD914" s="9">
        <f>IF(AND((ROW()-7)&gt;=$Q$5,(ROW()-6)&lt;=$Q$3),INDEX(LINEST(OFFSET(AF914,1-$Q$5,0,$Q$5,1),OFFSET(AG914,1-$Q$5,0,$Q$5,9),TRUE,TRUE),1,5),"")</f>
        <v/>
      </c>
      <c r="BE914" s="9">
        <f>IF(AND((ROW()-7)&gt;=$Q$5,(ROW()-6)&lt;=$Q$3),INDEX(LINEST(OFFSET(AF914,1-$Q$5,0,$Q$5,1),OFFSET(AG914,1-$Q$5,0,$Q$5,9),TRUE,TRUE),1,4),"")</f>
        <v/>
      </c>
      <c r="BF914" s="9">
        <f>IF(AND((ROW()-7)&gt;=$Q$5,(ROW()-6)&lt;=$Q$3),INDEX(LINEST(OFFSET(AF914,1-$Q$5,0,$Q$5,1),OFFSET(AG914,1-$Q$5,0,$Q$5,9),TRUE,TRUE),1,3),"")</f>
        <v/>
      </c>
      <c r="BG914" s="9">
        <f>IF(AND((ROW()-7)&gt;=$Q$5,(ROW()-6)&lt;=$Q$3),INDEX(LINEST(OFFSET(AF914,1-$Q$5,0,$Q$5,1),OFFSET(AG914,1-$Q$5,0,$Q$5,9),TRUE,TRUE),1,2),"")</f>
        <v/>
      </c>
      <c r="BH914" s="9">
        <f>IF(AND((ROW()-7)&gt;=$Q$5,(ROW()-6)&lt;=$Q$3),INDEX(LINEST(OFFSET(AF914,1-$Q$5,0,$Q$5,1),OFFSET(AG914,1-$Q$5,0,$Q$5,9),TRUE,TRUE),1,1),"")</f>
        <v/>
      </c>
      <c r="BI914" s="10">
        <f>IF(AND((ROW()-7)&gt;=$Q$5,(ROW()-6)&lt;=$Q$3),INDEX(LINEST(OFFSET(AF914,1-$Q$5,0,$Q$5,1),OFFSET(AG914,1-$Q$5,0,$Q$5,9),TRUE,TRUE),3,1),"")</f>
        <v/>
      </c>
      <c r="BL914" s="9">
        <f>IF(AND((ROW()-6)&lt;=$Q$3,ISNUMBER(AY913)),AY913/$Q$4+AZ913*AG914+BA913*AH914+BB913*AI914+BC913*AJ914+BD913*AK914+BE913*AL914+BF913*AM914+BG913*AN914+BH913*AO914,"")</f>
        <v/>
      </c>
      <c r="BM914">
        <f>IF(ISNUMBER(BL914),AVERAGE(OFFSET(AF913,1-$Q$5,0,$Q$5,1)),"")</f>
        <v/>
      </c>
      <c r="BN914">
        <f>IF(ISNUMBER(BL914),(AF914-BL914)^2,"")</f>
        <v/>
      </c>
      <c r="BO914">
        <f>IF(ISNUMBER(BL914),AF914^2,"")</f>
        <v/>
      </c>
      <c r="BP914">
        <f>IF(ISNUMBER(BL914),(AF914-BM914)^2,"")</f>
        <v/>
      </c>
    </row>
    <row r="915">
      <c r="O915">
        <f>IF($R915="","",IF($Q$1="Weekly",INT(($R915-2)/7),IF($Q$1="Quarterly",YEAR($R915)*4+ROUNDUP(MONTH($R915)/3),YEAR($R915)*12+MONTH($R915))))</f>
        <v/>
      </c>
      <c r="P915">
        <f>IF($R915="","",IF($R916="",1,IF($O915&lt;&gt;$O916,1,0)))</f>
        <v/>
      </c>
      <c r="Q915">
        <f>IF($P915=1,SUM($P$7:$P915),"")</f>
        <v/>
      </c>
      <c r="R915">
        <f>IF($A915="","",IF(ISNUMBER($A915),$A915,IFERROR(DATEVALUE($A915),NA())))</f>
        <v/>
      </c>
      <c r="S915" s="7">
        <f>IFERROR(INDEX($R$7:$R$60000,MATCH(ROW()-6,$Q$7:$Q$60000,0)),"")</f>
        <v/>
      </c>
      <c r="T915">
        <f>IFERROR(INDEX($B$7:$B$60000,MATCH(ROW()-6,$Q$7:$Q$60000,0))*1,"")</f>
        <v/>
      </c>
      <c r="U915">
        <f>IFERROR(INDEX($C$7:$C$60000,MATCH(ROW()-6,$Q$7:$Q$60000,0))*1,"")</f>
        <v/>
      </c>
      <c r="V915">
        <f>IFERROR(INDEX($D$7:$D$60000,MATCH(ROW()-6,$Q$7:$Q$60000,0))*1,"")</f>
        <v/>
      </c>
      <c r="W915">
        <f>IFERROR(INDEX($E$7:$E$60000,MATCH(ROW()-6,$Q$7:$Q$60000,0))*1,"")</f>
        <v/>
      </c>
      <c r="X915">
        <f>IFERROR(INDEX($F$7:$F$60000,MATCH(ROW()-6,$Q$7:$Q$60000,0))*1,"")</f>
        <v/>
      </c>
      <c r="Y915">
        <f>IFERROR(INDEX($G$7:$G$60000,MATCH(ROW()-6,$Q$7:$Q$60000,0))*1,"")</f>
        <v/>
      </c>
      <c r="Z915">
        <f>IFERROR(INDEX($H$7:$H$60000,MATCH(ROW()-6,$Q$7:$Q$60000,0))*1,"")</f>
        <v/>
      </c>
      <c r="AA915">
        <f>IFERROR(INDEX($I$7:$I$60000,MATCH(ROW()-6,$Q$7:$Q$60000,0))*1,"")</f>
        <v/>
      </c>
      <c r="AB915">
        <f>IFERROR(INDEX($J$7:$J$60000,MATCH(ROW()-6,$Q$7:$Q$60000,0))*1,"")</f>
        <v/>
      </c>
      <c r="AC915">
        <f>IFERROR(INDEX($K$7:$K$60000,MATCH(ROW()-6,$Q$7:$Q$60000,0))*1,"")</f>
        <v/>
      </c>
      <c r="AF915" s="9">
        <f>IF(OR($S915="",$S914=""),"",IF($B$5="diff",($T915-$T914),LN($T915/$T914)))</f>
        <v/>
      </c>
      <c r="AG915" s="9">
        <f>IF(OR($S915="",$S914=""),"",IF($C$5="diff",(U915-U914),LN(U915/U914)))</f>
        <v/>
      </c>
      <c r="AH915" s="9">
        <f>IF(OR($S915="",$S914=""),"",IF($D$5="diff",(V915-V914),LN(V915/V914)))</f>
        <v/>
      </c>
      <c r="AI915" s="9">
        <f>IF(OR($S915="",$S914=""),"",IF($E$5="diff",(W915-W914),LN(W915/W914)))</f>
        <v/>
      </c>
      <c r="AJ915" s="9">
        <f>IF(OR($S915="",$S914=""),"",IF($F$5="diff",(X915-X914),LN(X915/X914)))</f>
        <v/>
      </c>
      <c r="AK915" s="9">
        <f>IF(OR($S915="",$S914=""),"",IF($G$5="diff",(Y915-Y914),LN(Y915/Y914)))</f>
        <v/>
      </c>
      <c r="AL915" s="9">
        <f>IF(OR($S915="",$S914=""),"",IF($H$5="diff",(Z915-Z914),LN(Z915/Z914)))</f>
        <v/>
      </c>
      <c r="AM915" s="9">
        <f>IF(OR($S915="",$S914=""),"",IF($I$5="diff",(AA915-AA914),LN(AA915/AA914)))</f>
        <v/>
      </c>
      <c r="AN915" s="9">
        <f>IF(OR($S915="",$S914=""),"",IF($J$5="diff",(AB915-AB914),LN(AB915/AB914)))</f>
        <v/>
      </c>
      <c r="AO915" s="9">
        <f>IF(OR($S915="",$S914=""),"",IF($K$5="diff",(AC915-AC914),LN(AC915/AC914)))</f>
        <v/>
      </c>
      <c r="AR915" s="9">
        <f>IF($AF915="","",$AU$13+$AU$4*AG915+$AU$5*AH915+$AU$6*AI915+$AU$7*AJ915+$AU$8*AK915+$AU$9*AL915+$AU$10*AM915+$AU$11*AN915+$AU$12*AO915)</f>
        <v/>
      </c>
      <c r="AY915" s="10">
        <f>IF(AND((ROW()-7)&gt;=$Q$5,(ROW()-6)&lt;=$Q$3),INDEX(LINEST(OFFSET(AF915,1-$Q$5,0,$Q$5,1),OFFSET(AG915,1-$Q$5,0,$Q$5,9),TRUE,TRUE),1,10)*$Q$4,"")</f>
        <v/>
      </c>
      <c r="AZ915" s="9">
        <f>IF(AND((ROW()-7)&gt;=$Q$5,(ROW()-6)&lt;=$Q$3),INDEX(LINEST(OFFSET(AF915,1-$Q$5,0,$Q$5,1),OFFSET(AG915,1-$Q$5,0,$Q$5,9),TRUE,TRUE),1,9),"")</f>
        <v/>
      </c>
      <c r="BA915" s="9">
        <f>IF(AND((ROW()-7)&gt;=$Q$5,(ROW()-6)&lt;=$Q$3),INDEX(LINEST(OFFSET(AF915,1-$Q$5,0,$Q$5,1),OFFSET(AG915,1-$Q$5,0,$Q$5,9),TRUE,TRUE),1,8),"")</f>
        <v/>
      </c>
      <c r="BB915" s="9">
        <f>IF(AND((ROW()-7)&gt;=$Q$5,(ROW()-6)&lt;=$Q$3),INDEX(LINEST(OFFSET(AF915,1-$Q$5,0,$Q$5,1),OFFSET(AG915,1-$Q$5,0,$Q$5,9),TRUE,TRUE),1,7),"")</f>
        <v/>
      </c>
      <c r="BC915" s="9">
        <f>IF(AND((ROW()-7)&gt;=$Q$5,(ROW()-6)&lt;=$Q$3),INDEX(LINEST(OFFSET(AF915,1-$Q$5,0,$Q$5,1),OFFSET(AG915,1-$Q$5,0,$Q$5,9),TRUE,TRUE),1,6),"")</f>
        <v/>
      </c>
      <c r="BD915" s="9">
        <f>IF(AND((ROW()-7)&gt;=$Q$5,(ROW()-6)&lt;=$Q$3),INDEX(LINEST(OFFSET(AF915,1-$Q$5,0,$Q$5,1),OFFSET(AG915,1-$Q$5,0,$Q$5,9),TRUE,TRUE),1,5),"")</f>
        <v/>
      </c>
      <c r="BE915" s="9">
        <f>IF(AND((ROW()-7)&gt;=$Q$5,(ROW()-6)&lt;=$Q$3),INDEX(LINEST(OFFSET(AF915,1-$Q$5,0,$Q$5,1),OFFSET(AG915,1-$Q$5,0,$Q$5,9),TRUE,TRUE),1,4),"")</f>
        <v/>
      </c>
      <c r="BF915" s="9">
        <f>IF(AND((ROW()-7)&gt;=$Q$5,(ROW()-6)&lt;=$Q$3),INDEX(LINEST(OFFSET(AF915,1-$Q$5,0,$Q$5,1),OFFSET(AG915,1-$Q$5,0,$Q$5,9),TRUE,TRUE),1,3),"")</f>
        <v/>
      </c>
      <c r="BG915" s="9">
        <f>IF(AND((ROW()-7)&gt;=$Q$5,(ROW()-6)&lt;=$Q$3),INDEX(LINEST(OFFSET(AF915,1-$Q$5,0,$Q$5,1),OFFSET(AG915,1-$Q$5,0,$Q$5,9),TRUE,TRUE),1,2),"")</f>
        <v/>
      </c>
      <c r="BH915" s="9">
        <f>IF(AND((ROW()-7)&gt;=$Q$5,(ROW()-6)&lt;=$Q$3),INDEX(LINEST(OFFSET(AF915,1-$Q$5,0,$Q$5,1),OFFSET(AG915,1-$Q$5,0,$Q$5,9),TRUE,TRUE),1,1),"")</f>
        <v/>
      </c>
      <c r="BI915" s="10">
        <f>IF(AND((ROW()-7)&gt;=$Q$5,(ROW()-6)&lt;=$Q$3),INDEX(LINEST(OFFSET(AF915,1-$Q$5,0,$Q$5,1),OFFSET(AG915,1-$Q$5,0,$Q$5,9),TRUE,TRUE),3,1),"")</f>
        <v/>
      </c>
      <c r="BL915" s="9">
        <f>IF(AND((ROW()-6)&lt;=$Q$3,ISNUMBER(AY914)),AY914/$Q$4+AZ914*AG915+BA914*AH915+BB914*AI915+BC914*AJ915+BD914*AK915+BE914*AL915+BF914*AM915+BG914*AN915+BH914*AO915,"")</f>
        <v/>
      </c>
      <c r="BM915">
        <f>IF(ISNUMBER(BL915),AVERAGE(OFFSET(AF914,1-$Q$5,0,$Q$5,1)),"")</f>
        <v/>
      </c>
      <c r="BN915">
        <f>IF(ISNUMBER(BL915),(AF915-BL915)^2,"")</f>
        <v/>
      </c>
      <c r="BO915">
        <f>IF(ISNUMBER(BL915),AF915^2,"")</f>
        <v/>
      </c>
      <c r="BP915">
        <f>IF(ISNUMBER(BL915),(AF915-BM915)^2,"")</f>
        <v/>
      </c>
    </row>
    <row r="916">
      <c r="O916">
        <f>IF($R916="","",IF($Q$1="Weekly",INT(($R916-2)/7),IF($Q$1="Quarterly",YEAR($R916)*4+ROUNDUP(MONTH($R916)/3),YEAR($R916)*12+MONTH($R916))))</f>
        <v/>
      </c>
      <c r="P916">
        <f>IF($R916="","",IF($R917="",1,IF($O916&lt;&gt;$O917,1,0)))</f>
        <v/>
      </c>
      <c r="Q916">
        <f>IF($P916=1,SUM($P$7:$P916),"")</f>
        <v/>
      </c>
      <c r="R916">
        <f>IF($A916="","",IF(ISNUMBER($A916),$A916,IFERROR(DATEVALUE($A916),NA())))</f>
        <v/>
      </c>
      <c r="S916" s="7">
        <f>IFERROR(INDEX($R$7:$R$60000,MATCH(ROW()-6,$Q$7:$Q$60000,0)),"")</f>
        <v/>
      </c>
      <c r="T916">
        <f>IFERROR(INDEX($B$7:$B$60000,MATCH(ROW()-6,$Q$7:$Q$60000,0))*1,"")</f>
        <v/>
      </c>
      <c r="U916">
        <f>IFERROR(INDEX($C$7:$C$60000,MATCH(ROW()-6,$Q$7:$Q$60000,0))*1,"")</f>
        <v/>
      </c>
      <c r="V916">
        <f>IFERROR(INDEX($D$7:$D$60000,MATCH(ROW()-6,$Q$7:$Q$60000,0))*1,"")</f>
        <v/>
      </c>
      <c r="W916">
        <f>IFERROR(INDEX($E$7:$E$60000,MATCH(ROW()-6,$Q$7:$Q$60000,0))*1,"")</f>
        <v/>
      </c>
      <c r="X916">
        <f>IFERROR(INDEX($F$7:$F$60000,MATCH(ROW()-6,$Q$7:$Q$60000,0))*1,"")</f>
        <v/>
      </c>
      <c r="Y916">
        <f>IFERROR(INDEX($G$7:$G$60000,MATCH(ROW()-6,$Q$7:$Q$60000,0))*1,"")</f>
        <v/>
      </c>
      <c r="Z916">
        <f>IFERROR(INDEX($H$7:$H$60000,MATCH(ROW()-6,$Q$7:$Q$60000,0))*1,"")</f>
        <v/>
      </c>
      <c r="AA916">
        <f>IFERROR(INDEX($I$7:$I$60000,MATCH(ROW()-6,$Q$7:$Q$60000,0))*1,"")</f>
        <v/>
      </c>
      <c r="AB916">
        <f>IFERROR(INDEX($J$7:$J$60000,MATCH(ROW()-6,$Q$7:$Q$60000,0))*1,"")</f>
        <v/>
      </c>
      <c r="AC916">
        <f>IFERROR(INDEX($K$7:$K$60000,MATCH(ROW()-6,$Q$7:$Q$60000,0))*1,"")</f>
        <v/>
      </c>
      <c r="AF916" s="9">
        <f>IF(OR($S916="",$S915=""),"",IF($B$5="diff",($T916-$T915),LN($T916/$T915)))</f>
        <v/>
      </c>
      <c r="AG916" s="9">
        <f>IF(OR($S916="",$S915=""),"",IF($C$5="diff",(U916-U915),LN(U916/U915)))</f>
        <v/>
      </c>
      <c r="AH916" s="9">
        <f>IF(OR($S916="",$S915=""),"",IF($D$5="diff",(V916-V915),LN(V916/V915)))</f>
        <v/>
      </c>
      <c r="AI916" s="9">
        <f>IF(OR($S916="",$S915=""),"",IF($E$5="diff",(W916-W915),LN(W916/W915)))</f>
        <v/>
      </c>
      <c r="AJ916" s="9">
        <f>IF(OR($S916="",$S915=""),"",IF($F$5="diff",(X916-X915),LN(X916/X915)))</f>
        <v/>
      </c>
      <c r="AK916" s="9">
        <f>IF(OR($S916="",$S915=""),"",IF($G$5="diff",(Y916-Y915),LN(Y916/Y915)))</f>
        <v/>
      </c>
      <c r="AL916" s="9">
        <f>IF(OR($S916="",$S915=""),"",IF($H$5="diff",(Z916-Z915),LN(Z916/Z915)))</f>
        <v/>
      </c>
      <c r="AM916" s="9">
        <f>IF(OR($S916="",$S915=""),"",IF($I$5="diff",(AA916-AA915),LN(AA916/AA915)))</f>
        <v/>
      </c>
      <c r="AN916" s="9">
        <f>IF(OR($S916="",$S915=""),"",IF($J$5="diff",(AB916-AB915),LN(AB916/AB915)))</f>
        <v/>
      </c>
      <c r="AO916" s="9">
        <f>IF(OR($S916="",$S915=""),"",IF($K$5="diff",(AC916-AC915),LN(AC916/AC915)))</f>
        <v/>
      </c>
      <c r="AR916" s="9">
        <f>IF($AF916="","",$AU$13+$AU$4*AG916+$AU$5*AH916+$AU$6*AI916+$AU$7*AJ916+$AU$8*AK916+$AU$9*AL916+$AU$10*AM916+$AU$11*AN916+$AU$12*AO916)</f>
        <v/>
      </c>
      <c r="AY916" s="10">
        <f>IF(AND((ROW()-7)&gt;=$Q$5,(ROW()-6)&lt;=$Q$3),INDEX(LINEST(OFFSET(AF916,1-$Q$5,0,$Q$5,1),OFFSET(AG916,1-$Q$5,0,$Q$5,9),TRUE,TRUE),1,10)*$Q$4,"")</f>
        <v/>
      </c>
      <c r="AZ916" s="9">
        <f>IF(AND((ROW()-7)&gt;=$Q$5,(ROW()-6)&lt;=$Q$3),INDEX(LINEST(OFFSET(AF916,1-$Q$5,0,$Q$5,1),OFFSET(AG916,1-$Q$5,0,$Q$5,9),TRUE,TRUE),1,9),"")</f>
        <v/>
      </c>
      <c r="BA916" s="9">
        <f>IF(AND((ROW()-7)&gt;=$Q$5,(ROW()-6)&lt;=$Q$3),INDEX(LINEST(OFFSET(AF916,1-$Q$5,0,$Q$5,1),OFFSET(AG916,1-$Q$5,0,$Q$5,9),TRUE,TRUE),1,8),"")</f>
        <v/>
      </c>
      <c r="BB916" s="9">
        <f>IF(AND((ROW()-7)&gt;=$Q$5,(ROW()-6)&lt;=$Q$3),INDEX(LINEST(OFFSET(AF916,1-$Q$5,0,$Q$5,1),OFFSET(AG916,1-$Q$5,0,$Q$5,9),TRUE,TRUE),1,7),"")</f>
        <v/>
      </c>
      <c r="BC916" s="9">
        <f>IF(AND((ROW()-7)&gt;=$Q$5,(ROW()-6)&lt;=$Q$3),INDEX(LINEST(OFFSET(AF916,1-$Q$5,0,$Q$5,1),OFFSET(AG916,1-$Q$5,0,$Q$5,9),TRUE,TRUE),1,6),"")</f>
        <v/>
      </c>
      <c r="BD916" s="9">
        <f>IF(AND((ROW()-7)&gt;=$Q$5,(ROW()-6)&lt;=$Q$3),INDEX(LINEST(OFFSET(AF916,1-$Q$5,0,$Q$5,1),OFFSET(AG916,1-$Q$5,0,$Q$5,9),TRUE,TRUE),1,5),"")</f>
        <v/>
      </c>
      <c r="BE916" s="9">
        <f>IF(AND((ROW()-7)&gt;=$Q$5,(ROW()-6)&lt;=$Q$3),INDEX(LINEST(OFFSET(AF916,1-$Q$5,0,$Q$5,1),OFFSET(AG916,1-$Q$5,0,$Q$5,9),TRUE,TRUE),1,4),"")</f>
        <v/>
      </c>
      <c r="BF916" s="9">
        <f>IF(AND((ROW()-7)&gt;=$Q$5,(ROW()-6)&lt;=$Q$3),INDEX(LINEST(OFFSET(AF916,1-$Q$5,0,$Q$5,1),OFFSET(AG916,1-$Q$5,0,$Q$5,9),TRUE,TRUE),1,3),"")</f>
        <v/>
      </c>
      <c r="BG916" s="9">
        <f>IF(AND((ROW()-7)&gt;=$Q$5,(ROW()-6)&lt;=$Q$3),INDEX(LINEST(OFFSET(AF916,1-$Q$5,0,$Q$5,1),OFFSET(AG916,1-$Q$5,0,$Q$5,9),TRUE,TRUE),1,2),"")</f>
        <v/>
      </c>
      <c r="BH916" s="9">
        <f>IF(AND((ROW()-7)&gt;=$Q$5,(ROW()-6)&lt;=$Q$3),INDEX(LINEST(OFFSET(AF916,1-$Q$5,0,$Q$5,1),OFFSET(AG916,1-$Q$5,0,$Q$5,9),TRUE,TRUE),1,1),"")</f>
        <v/>
      </c>
      <c r="BI916" s="10">
        <f>IF(AND((ROW()-7)&gt;=$Q$5,(ROW()-6)&lt;=$Q$3),INDEX(LINEST(OFFSET(AF916,1-$Q$5,0,$Q$5,1),OFFSET(AG916,1-$Q$5,0,$Q$5,9),TRUE,TRUE),3,1),"")</f>
        <v/>
      </c>
      <c r="BL916" s="9">
        <f>IF(AND((ROW()-6)&lt;=$Q$3,ISNUMBER(AY915)),AY915/$Q$4+AZ915*AG916+BA915*AH916+BB915*AI916+BC915*AJ916+BD915*AK916+BE915*AL916+BF915*AM916+BG915*AN916+BH915*AO916,"")</f>
        <v/>
      </c>
      <c r="BM916">
        <f>IF(ISNUMBER(BL916),AVERAGE(OFFSET(AF915,1-$Q$5,0,$Q$5,1)),"")</f>
        <v/>
      </c>
      <c r="BN916">
        <f>IF(ISNUMBER(BL916),(AF916-BL916)^2,"")</f>
        <v/>
      </c>
      <c r="BO916">
        <f>IF(ISNUMBER(BL916),AF916^2,"")</f>
        <v/>
      </c>
      <c r="BP916">
        <f>IF(ISNUMBER(BL916),(AF916-BM916)^2,"")</f>
        <v/>
      </c>
    </row>
    <row r="917">
      <c r="O917">
        <f>IF($R917="","",IF($Q$1="Weekly",INT(($R917-2)/7),IF($Q$1="Quarterly",YEAR($R917)*4+ROUNDUP(MONTH($R917)/3),YEAR($R917)*12+MONTH($R917))))</f>
        <v/>
      </c>
      <c r="P917">
        <f>IF($R917="","",IF($R918="",1,IF($O917&lt;&gt;$O918,1,0)))</f>
        <v/>
      </c>
      <c r="Q917">
        <f>IF($P917=1,SUM($P$7:$P917),"")</f>
        <v/>
      </c>
      <c r="R917">
        <f>IF($A917="","",IF(ISNUMBER($A917),$A917,IFERROR(DATEVALUE($A917),NA())))</f>
        <v/>
      </c>
      <c r="S917" s="7">
        <f>IFERROR(INDEX($R$7:$R$60000,MATCH(ROW()-6,$Q$7:$Q$60000,0)),"")</f>
        <v/>
      </c>
      <c r="T917">
        <f>IFERROR(INDEX($B$7:$B$60000,MATCH(ROW()-6,$Q$7:$Q$60000,0))*1,"")</f>
        <v/>
      </c>
      <c r="U917">
        <f>IFERROR(INDEX($C$7:$C$60000,MATCH(ROW()-6,$Q$7:$Q$60000,0))*1,"")</f>
        <v/>
      </c>
      <c r="V917">
        <f>IFERROR(INDEX($D$7:$D$60000,MATCH(ROW()-6,$Q$7:$Q$60000,0))*1,"")</f>
        <v/>
      </c>
      <c r="W917">
        <f>IFERROR(INDEX($E$7:$E$60000,MATCH(ROW()-6,$Q$7:$Q$60000,0))*1,"")</f>
        <v/>
      </c>
      <c r="X917">
        <f>IFERROR(INDEX($F$7:$F$60000,MATCH(ROW()-6,$Q$7:$Q$60000,0))*1,"")</f>
        <v/>
      </c>
      <c r="Y917">
        <f>IFERROR(INDEX($G$7:$G$60000,MATCH(ROW()-6,$Q$7:$Q$60000,0))*1,"")</f>
        <v/>
      </c>
      <c r="Z917">
        <f>IFERROR(INDEX($H$7:$H$60000,MATCH(ROW()-6,$Q$7:$Q$60000,0))*1,"")</f>
        <v/>
      </c>
      <c r="AA917">
        <f>IFERROR(INDEX($I$7:$I$60000,MATCH(ROW()-6,$Q$7:$Q$60000,0))*1,"")</f>
        <v/>
      </c>
      <c r="AB917">
        <f>IFERROR(INDEX($J$7:$J$60000,MATCH(ROW()-6,$Q$7:$Q$60000,0))*1,"")</f>
        <v/>
      </c>
      <c r="AC917">
        <f>IFERROR(INDEX($K$7:$K$60000,MATCH(ROW()-6,$Q$7:$Q$60000,0))*1,"")</f>
        <v/>
      </c>
      <c r="AF917" s="9">
        <f>IF(OR($S917="",$S916=""),"",IF($B$5="diff",($T917-$T916),LN($T917/$T916)))</f>
        <v/>
      </c>
      <c r="AG917" s="9">
        <f>IF(OR($S917="",$S916=""),"",IF($C$5="diff",(U917-U916),LN(U917/U916)))</f>
        <v/>
      </c>
      <c r="AH917" s="9">
        <f>IF(OR($S917="",$S916=""),"",IF($D$5="diff",(V917-V916),LN(V917/V916)))</f>
        <v/>
      </c>
      <c r="AI917" s="9">
        <f>IF(OR($S917="",$S916=""),"",IF($E$5="diff",(W917-W916),LN(W917/W916)))</f>
        <v/>
      </c>
      <c r="AJ917" s="9">
        <f>IF(OR($S917="",$S916=""),"",IF($F$5="diff",(X917-X916),LN(X917/X916)))</f>
        <v/>
      </c>
      <c r="AK917" s="9">
        <f>IF(OR($S917="",$S916=""),"",IF($G$5="diff",(Y917-Y916),LN(Y917/Y916)))</f>
        <v/>
      </c>
      <c r="AL917" s="9">
        <f>IF(OR($S917="",$S916=""),"",IF($H$5="diff",(Z917-Z916),LN(Z917/Z916)))</f>
        <v/>
      </c>
      <c r="AM917" s="9">
        <f>IF(OR($S917="",$S916=""),"",IF($I$5="diff",(AA917-AA916),LN(AA917/AA916)))</f>
        <v/>
      </c>
      <c r="AN917" s="9">
        <f>IF(OR($S917="",$S916=""),"",IF($J$5="diff",(AB917-AB916),LN(AB917/AB916)))</f>
        <v/>
      </c>
      <c r="AO917" s="9">
        <f>IF(OR($S917="",$S916=""),"",IF($K$5="diff",(AC917-AC916),LN(AC917/AC916)))</f>
        <v/>
      </c>
      <c r="AR917" s="9">
        <f>IF($AF917="","",$AU$13+$AU$4*AG917+$AU$5*AH917+$AU$6*AI917+$AU$7*AJ917+$AU$8*AK917+$AU$9*AL917+$AU$10*AM917+$AU$11*AN917+$AU$12*AO917)</f>
        <v/>
      </c>
      <c r="AY917" s="10">
        <f>IF(AND((ROW()-7)&gt;=$Q$5,(ROW()-6)&lt;=$Q$3),INDEX(LINEST(OFFSET(AF917,1-$Q$5,0,$Q$5,1),OFFSET(AG917,1-$Q$5,0,$Q$5,9),TRUE,TRUE),1,10)*$Q$4,"")</f>
        <v/>
      </c>
      <c r="AZ917" s="9">
        <f>IF(AND((ROW()-7)&gt;=$Q$5,(ROW()-6)&lt;=$Q$3),INDEX(LINEST(OFFSET(AF917,1-$Q$5,0,$Q$5,1),OFFSET(AG917,1-$Q$5,0,$Q$5,9),TRUE,TRUE),1,9),"")</f>
        <v/>
      </c>
      <c r="BA917" s="9">
        <f>IF(AND((ROW()-7)&gt;=$Q$5,(ROW()-6)&lt;=$Q$3),INDEX(LINEST(OFFSET(AF917,1-$Q$5,0,$Q$5,1),OFFSET(AG917,1-$Q$5,0,$Q$5,9),TRUE,TRUE),1,8),"")</f>
        <v/>
      </c>
      <c r="BB917" s="9">
        <f>IF(AND((ROW()-7)&gt;=$Q$5,(ROW()-6)&lt;=$Q$3),INDEX(LINEST(OFFSET(AF917,1-$Q$5,0,$Q$5,1),OFFSET(AG917,1-$Q$5,0,$Q$5,9),TRUE,TRUE),1,7),"")</f>
        <v/>
      </c>
      <c r="BC917" s="9">
        <f>IF(AND((ROW()-7)&gt;=$Q$5,(ROW()-6)&lt;=$Q$3),INDEX(LINEST(OFFSET(AF917,1-$Q$5,0,$Q$5,1),OFFSET(AG917,1-$Q$5,0,$Q$5,9),TRUE,TRUE),1,6),"")</f>
        <v/>
      </c>
      <c r="BD917" s="9">
        <f>IF(AND((ROW()-7)&gt;=$Q$5,(ROW()-6)&lt;=$Q$3),INDEX(LINEST(OFFSET(AF917,1-$Q$5,0,$Q$5,1),OFFSET(AG917,1-$Q$5,0,$Q$5,9),TRUE,TRUE),1,5),"")</f>
        <v/>
      </c>
      <c r="BE917" s="9">
        <f>IF(AND((ROW()-7)&gt;=$Q$5,(ROW()-6)&lt;=$Q$3),INDEX(LINEST(OFFSET(AF917,1-$Q$5,0,$Q$5,1),OFFSET(AG917,1-$Q$5,0,$Q$5,9),TRUE,TRUE),1,4),"")</f>
        <v/>
      </c>
      <c r="BF917" s="9">
        <f>IF(AND((ROW()-7)&gt;=$Q$5,(ROW()-6)&lt;=$Q$3),INDEX(LINEST(OFFSET(AF917,1-$Q$5,0,$Q$5,1),OFFSET(AG917,1-$Q$5,0,$Q$5,9),TRUE,TRUE),1,3),"")</f>
        <v/>
      </c>
      <c r="BG917" s="9">
        <f>IF(AND((ROW()-7)&gt;=$Q$5,(ROW()-6)&lt;=$Q$3),INDEX(LINEST(OFFSET(AF917,1-$Q$5,0,$Q$5,1),OFFSET(AG917,1-$Q$5,0,$Q$5,9),TRUE,TRUE),1,2),"")</f>
        <v/>
      </c>
      <c r="BH917" s="9">
        <f>IF(AND((ROW()-7)&gt;=$Q$5,(ROW()-6)&lt;=$Q$3),INDEX(LINEST(OFFSET(AF917,1-$Q$5,0,$Q$5,1),OFFSET(AG917,1-$Q$5,0,$Q$5,9),TRUE,TRUE),1,1),"")</f>
        <v/>
      </c>
      <c r="BI917" s="10">
        <f>IF(AND((ROW()-7)&gt;=$Q$5,(ROW()-6)&lt;=$Q$3),INDEX(LINEST(OFFSET(AF917,1-$Q$5,0,$Q$5,1),OFFSET(AG917,1-$Q$5,0,$Q$5,9),TRUE,TRUE),3,1),"")</f>
        <v/>
      </c>
      <c r="BL917" s="9">
        <f>IF(AND((ROW()-6)&lt;=$Q$3,ISNUMBER(AY916)),AY916/$Q$4+AZ916*AG917+BA916*AH917+BB916*AI917+BC916*AJ917+BD916*AK917+BE916*AL917+BF916*AM917+BG916*AN917+BH916*AO917,"")</f>
        <v/>
      </c>
      <c r="BM917">
        <f>IF(ISNUMBER(BL917),AVERAGE(OFFSET(AF916,1-$Q$5,0,$Q$5,1)),"")</f>
        <v/>
      </c>
      <c r="BN917">
        <f>IF(ISNUMBER(BL917),(AF917-BL917)^2,"")</f>
        <v/>
      </c>
      <c r="BO917">
        <f>IF(ISNUMBER(BL917),AF917^2,"")</f>
        <v/>
      </c>
      <c r="BP917">
        <f>IF(ISNUMBER(BL917),(AF917-BM917)^2,"")</f>
        <v/>
      </c>
    </row>
    <row r="918">
      <c r="O918">
        <f>IF($R918="","",IF($Q$1="Weekly",INT(($R918-2)/7),IF($Q$1="Quarterly",YEAR($R918)*4+ROUNDUP(MONTH($R918)/3),YEAR($R918)*12+MONTH($R918))))</f>
        <v/>
      </c>
      <c r="P918">
        <f>IF($R918="","",IF($R919="",1,IF($O918&lt;&gt;$O919,1,0)))</f>
        <v/>
      </c>
      <c r="Q918">
        <f>IF($P918=1,SUM($P$7:$P918),"")</f>
        <v/>
      </c>
      <c r="R918">
        <f>IF($A918="","",IF(ISNUMBER($A918),$A918,IFERROR(DATEVALUE($A918),NA())))</f>
        <v/>
      </c>
      <c r="S918" s="7">
        <f>IFERROR(INDEX($R$7:$R$60000,MATCH(ROW()-6,$Q$7:$Q$60000,0)),"")</f>
        <v/>
      </c>
      <c r="T918">
        <f>IFERROR(INDEX($B$7:$B$60000,MATCH(ROW()-6,$Q$7:$Q$60000,0))*1,"")</f>
        <v/>
      </c>
      <c r="U918">
        <f>IFERROR(INDEX($C$7:$C$60000,MATCH(ROW()-6,$Q$7:$Q$60000,0))*1,"")</f>
        <v/>
      </c>
      <c r="V918">
        <f>IFERROR(INDEX($D$7:$D$60000,MATCH(ROW()-6,$Q$7:$Q$60000,0))*1,"")</f>
        <v/>
      </c>
      <c r="W918">
        <f>IFERROR(INDEX($E$7:$E$60000,MATCH(ROW()-6,$Q$7:$Q$60000,0))*1,"")</f>
        <v/>
      </c>
      <c r="X918">
        <f>IFERROR(INDEX($F$7:$F$60000,MATCH(ROW()-6,$Q$7:$Q$60000,0))*1,"")</f>
        <v/>
      </c>
      <c r="Y918">
        <f>IFERROR(INDEX($G$7:$G$60000,MATCH(ROW()-6,$Q$7:$Q$60000,0))*1,"")</f>
        <v/>
      </c>
      <c r="Z918">
        <f>IFERROR(INDEX($H$7:$H$60000,MATCH(ROW()-6,$Q$7:$Q$60000,0))*1,"")</f>
        <v/>
      </c>
      <c r="AA918">
        <f>IFERROR(INDEX($I$7:$I$60000,MATCH(ROW()-6,$Q$7:$Q$60000,0))*1,"")</f>
        <v/>
      </c>
      <c r="AB918">
        <f>IFERROR(INDEX($J$7:$J$60000,MATCH(ROW()-6,$Q$7:$Q$60000,0))*1,"")</f>
        <v/>
      </c>
      <c r="AC918">
        <f>IFERROR(INDEX($K$7:$K$60000,MATCH(ROW()-6,$Q$7:$Q$60000,0))*1,"")</f>
        <v/>
      </c>
      <c r="AF918" s="9">
        <f>IF(OR($S918="",$S917=""),"",IF($B$5="diff",($T918-$T917),LN($T918/$T917)))</f>
        <v/>
      </c>
      <c r="AG918" s="9">
        <f>IF(OR($S918="",$S917=""),"",IF($C$5="diff",(U918-U917),LN(U918/U917)))</f>
        <v/>
      </c>
      <c r="AH918" s="9">
        <f>IF(OR($S918="",$S917=""),"",IF($D$5="diff",(V918-V917),LN(V918/V917)))</f>
        <v/>
      </c>
      <c r="AI918" s="9">
        <f>IF(OR($S918="",$S917=""),"",IF($E$5="diff",(W918-W917),LN(W918/W917)))</f>
        <v/>
      </c>
      <c r="AJ918" s="9">
        <f>IF(OR($S918="",$S917=""),"",IF($F$5="diff",(X918-X917),LN(X918/X917)))</f>
        <v/>
      </c>
      <c r="AK918" s="9">
        <f>IF(OR($S918="",$S917=""),"",IF($G$5="diff",(Y918-Y917),LN(Y918/Y917)))</f>
        <v/>
      </c>
      <c r="AL918" s="9">
        <f>IF(OR($S918="",$S917=""),"",IF($H$5="diff",(Z918-Z917),LN(Z918/Z917)))</f>
        <v/>
      </c>
      <c r="AM918" s="9">
        <f>IF(OR($S918="",$S917=""),"",IF($I$5="diff",(AA918-AA917),LN(AA918/AA917)))</f>
        <v/>
      </c>
      <c r="AN918" s="9">
        <f>IF(OR($S918="",$S917=""),"",IF($J$5="diff",(AB918-AB917),LN(AB918/AB917)))</f>
        <v/>
      </c>
      <c r="AO918" s="9">
        <f>IF(OR($S918="",$S917=""),"",IF($K$5="diff",(AC918-AC917),LN(AC918/AC917)))</f>
        <v/>
      </c>
      <c r="AR918" s="9">
        <f>IF($AF918="","",$AU$13+$AU$4*AG918+$AU$5*AH918+$AU$6*AI918+$AU$7*AJ918+$AU$8*AK918+$AU$9*AL918+$AU$10*AM918+$AU$11*AN918+$AU$12*AO918)</f>
        <v/>
      </c>
      <c r="AY918" s="10">
        <f>IF(AND((ROW()-7)&gt;=$Q$5,(ROW()-6)&lt;=$Q$3),INDEX(LINEST(OFFSET(AF918,1-$Q$5,0,$Q$5,1),OFFSET(AG918,1-$Q$5,0,$Q$5,9),TRUE,TRUE),1,10)*$Q$4,"")</f>
        <v/>
      </c>
      <c r="AZ918" s="9">
        <f>IF(AND((ROW()-7)&gt;=$Q$5,(ROW()-6)&lt;=$Q$3),INDEX(LINEST(OFFSET(AF918,1-$Q$5,0,$Q$5,1),OFFSET(AG918,1-$Q$5,0,$Q$5,9),TRUE,TRUE),1,9),"")</f>
        <v/>
      </c>
      <c r="BA918" s="9">
        <f>IF(AND((ROW()-7)&gt;=$Q$5,(ROW()-6)&lt;=$Q$3),INDEX(LINEST(OFFSET(AF918,1-$Q$5,0,$Q$5,1),OFFSET(AG918,1-$Q$5,0,$Q$5,9),TRUE,TRUE),1,8),"")</f>
        <v/>
      </c>
      <c r="BB918" s="9">
        <f>IF(AND((ROW()-7)&gt;=$Q$5,(ROW()-6)&lt;=$Q$3),INDEX(LINEST(OFFSET(AF918,1-$Q$5,0,$Q$5,1),OFFSET(AG918,1-$Q$5,0,$Q$5,9),TRUE,TRUE),1,7),"")</f>
        <v/>
      </c>
      <c r="BC918" s="9">
        <f>IF(AND((ROW()-7)&gt;=$Q$5,(ROW()-6)&lt;=$Q$3),INDEX(LINEST(OFFSET(AF918,1-$Q$5,0,$Q$5,1),OFFSET(AG918,1-$Q$5,0,$Q$5,9),TRUE,TRUE),1,6),"")</f>
        <v/>
      </c>
      <c r="BD918" s="9">
        <f>IF(AND((ROW()-7)&gt;=$Q$5,(ROW()-6)&lt;=$Q$3),INDEX(LINEST(OFFSET(AF918,1-$Q$5,0,$Q$5,1),OFFSET(AG918,1-$Q$5,0,$Q$5,9),TRUE,TRUE),1,5),"")</f>
        <v/>
      </c>
      <c r="BE918" s="9">
        <f>IF(AND((ROW()-7)&gt;=$Q$5,(ROW()-6)&lt;=$Q$3),INDEX(LINEST(OFFSET(AF918,1-$Q$5,0,$Q$5,1),OFFSET(AG918,1-$Q$5,0,$Q$5,9),TRUE,TRUE),1,4),"")</f>
        <v/>
      </c>
      <c r="BF918" s="9">
        <f>IF(AND((ROW()-7)&gt;=$Q$5,(ROW()-6)&lt;=$Q$3),INDEX(LINEST(OFFSET(AF918,1-$Q$5,0,$Q$5,1),OFFSET(AG918,1-$Q$5,0,$Q$5,9),TRUE,TRUE),1,3),"")</f>
        <v/>
      </c>
      <c r="BG918" s="9">
        <f>IF(AND((ROW()-7)&gt;=$Q$5,(ROW()-6)&lt;=$Q$3),INDEX(LINEST(OFFSET(AF918,1-$Q$5,0,$Q$5,1),OFFSET(AG918,1-$Q$5,0,$Q$5,9),TRUE,TRUE),1,2),"")</f>
        <v/>
      </c>
      <c r="BH918" s="9">
        <f>IF(AND((ROW()-7)&gt;=$Q$5,(ROW()-6)&lt;=$Q$3),INDEX(LINEST(OFFSET(AF918,1-$Q$5,0,$Q$5,1),OFFSET(AG918,1-$Q$5,0,$Q$5,9),TRUE,TRUE),1,1),"")</f>
        <v/>
      </c>
      <c r="BI918" s="10">
        <f>IF(AND((ROW()-7)&gt;=$Q$5,(ROW()-6)&lt;=$Q$3),INDEX(LINEST(OFFSET(AF918,1-$Q$5,0,$Q$5,1),OFFSET(AG918,1-$Q$5,0,$Q$5,9),TRUE,TRUE),3,1),"")</f>
        <v/>
      </c>
      <c r="BL918" s="9">
        <f>IF(AND((ROW()-6)&lt;=$Q$3,ISNUMBER(AY917)),AY917/$Q$4+AZ917*AG918+BA917*AH918+BB917*AI918+BC917*AJ918+BD917*AK918+BE917*AL918+BF917*AM918+BG917*AN918+BH917*AO918,"")</f>
        <v/>
      </c>
      <c r="BM918">
        <f>IF(ISNUMBER(BL918),AVERAGE(OFFSET(AF917,1-$Q$5,0,$Q$5,1)),"")</f>
        <v/>
      </c>
      <c r="BN918">
        <f>IF(ISNUMBER(BL918),(AF918-BL918)^2,"")</f>
        <v/>
      </c>
      <c r="BO918">
        <f>IF(ISNUMBER(BL918),AF918^2,"")</f>
        <v/>
      </c>
      <c r="BP918">
        <f>IF(ISNUMBER(BL918),(AF918-BM918)^2,"")</f>
        <v/>
      </c>
    </row>
    <row r="919">
      <c r="O919">
        <f>IF($R919="","",IF($Q$1="Weekly",INT(($R919-2)/7),IF($Q$1="Quarterly",YEAR($R919)*4+ROUNDUP(MONTH($R919)/3),YEAR($R919)*12+MONTH($R919))))</f>
        <v/>
      </c>
      <c r="P919">
        <f>IF($R919="","",IF($R920="",1,IF($O919&lt;&gt;$O920,1,0)))</f>
        <v/>
      </c>
      <c r="Q919">
        <f>IF($P919=1,SUM($P$7:$P919),"")</f>
        <v/>
      </c>
      <c r="R919">
        <f>IF($A919="","",IF(ISNUMBER($A919),$A919,IFERROR(DATEVALUE($A919),NA())))</f>
        <v/>
      </c>
      <c r="S919" s="7">
        <f>IFERROR(INDEX($R$7:$R$60000,MATCH(ROW()-6,$Q$7:$Q$60000,0)),"")</f>
        <v/>
      </c>
      <c r="T919">
        <f>IFERROR(INDEX($B$7:$B$60000,MATCH(ROW()-6,$Q$7:$Q$60000,0))*1,"")</f>
        <v/>
      </c>
      <c r="U919">
        <f>IFERROR(INDEX($C$7:$C$60000,MATCH(ROW()-6,$Q$7:$Q$60000,0))*1,"")</f>
        <v/>
      </c>
      <c r="V919">
        <f>IFERROR(INDEX($D$7:$D$60000,MATCH(ROW()-6,$Q$7:$Q$60000,0))*1,"")</f>
        <v/>
      </c>
      <c r="W919">
        <f>IFERROR(INDEX($E$7:$E$60000,MATCH(ROW()-6,$Q$7:$Q$60000,0))*1,"")</f>
        <v/>
      </c>
      <c r="X919">
        <f>IFERROR(INDEX($F$7:$F$60000,MATCH(ROW()-6,$Q$7:$Q$60000,0))*1,"")</f>
        <v/>
      </c>
      <c r="Y919">
        <f>IFERROR(INDEX($G$7:$G$60000,MATCH(ROW()-6,$Q$7:$Q$60000,0))*1,"")</f>
        <v/>
      </c>
      <c r="Z919">
        <f>IFERROR(INDEX($H$7:$H$60000,MATCH(ROW()-6,$Q$7:$Q$60000,0))*1,"")</f>
        <v/>
      </c>
      <c r="AA919">
        <f>IFERROR(INDEX($I$7:$I$60000,MATCH(ROW()-6,$Q$7:$Q$60000,0))*1,"")</f>
        <v/>
      </c>
      <c r="AB919">
        <f>IFERROR(INDEX($J$7:$J$60000,MATCH(ROW()-6,$Q$7:$Q$60000,0))*1,"")</f>
        <v/>
      </c>
      <c r="AC919">
        <f>IFERROR(INDEX($K$7:$K$60000,MATCH(ROW()-6,$Q$7:$Q$60000,0))*1,"")</f>
        <v/>
      </c>
      <c r="AF919" s="9">
        <f>IF(OR($S919="",$S918=""),"",IF($B$5="diff",($T919-$T918),LN($T919/$T918)))</f>
        <v/>
      </c>
      <c r="AG919" s="9">
        <f>IF(OR($S919="",$S918=""),"",IF($C$5="diff",(U919-U918),LN(U919/U918)))</f>
        <v/>
      </c>
      <c r="AH919" s="9">
        <f>IF(OR($S919="",$S918=""),"",IF($D$5="diff",(V919-V918),LN(V919/V918)))</f>
        <v/>
      </c>
      <c r="AI919" s="9">
        <f>IF(OR($S919="",$S918=""),"",IF($E$5="diff",(W919-W918),LN(W919/W918)))</f>
        <v/>
      </c>
      <c r="AJ919" s="9">
        <f>IF(OR($S919="",$S918=""),"",IF($F$5="diff",(X919-X918),LN(X919/X918)))</f>
        <v/>
      </c>
      <c r="AK919" s="9">
        <f>IF(OR($S919="",$S918=""),"",IF($G$5="diff",(Y919-Y918),LN(Y919/Y918)))</f>
        <v/>
      </c>
      <c r="AL919" s="9">
        <f>IF(OR($S919="",$S918=""),"",IF($H$5="diff",(Z919-Z918),LN(Z919/Z918)))</f>
        <v/>
      </c>
      <c r="AM919" s="9">
        <f>IF(OR($S919="",$S918=""),"",IF($I$5="diff",(AA919-AA918),LN(AA919/AA918)))</f>
        <v/>
      </c>
      <c r="AN919" s="9">
        <f>IF(OR($S919="",$S918=""),"",IF($J$5="diff",(AB919-AB918),LN(AB919/AB918)))</f>
        <v/>
      </c>
      <c r="AO919" s="9">
        <f>IF(OR($S919="",$S918=""),"",IF($K$5="diff",(AC919-AC918),LN(AC919/AC918)))</f>
        <v/>
      </c>
      <c r="AR919" s="9">
        <f>IF($AF919="","",$AU$13+$AU$4*AG919+$AU$5*AH919+$AU$6*AI919+$AU$7*AJ919+$AU$8*AK919+$AU$9*AL919+$AU$10*AM919+$AU$11*AN919+$AU$12*AO919)</f>
        <v/>
      </c>
      <c r="AY919" s="10">
        <f>IF(AND((ROW()-7)&gt;=$Q$5,(ROW()-6)&lt;=$Q$3),INDEX(LINEST(OFFSET(AF919,1-$Q$5,0,$Q$5,1),OFFSET(AG919,1-$Q$5,0,$Q$5,9),TRUE,TRUE),1,10)*$Q$4,"")</f>
        <v/>
      </c>
      <c r="AZ919" s="9">
        <f>IF(AND((ROW()-7)&gt;=$Q$5,(ROW()-6)&lt;=$Q$3),INDEX(LINEST(OFFSET(AF919,1-$Q$5,0,$Q$5,1),OFFSET(AG919,1-$Q$5,0,$Q$5,9),TRUE,TRUE),1,9),"")</f>
        <v/>
      </c>
      <c r="BA919" s="9">
        <f>IF(AND((ROW()-7)&gt;=$Q$5,(ROW()-6)&lt;=$Q$3),INDEX(LINEST(OFFSET(AF919,1-$Q$5,0,$Q$5,1),OFFSET(AG919,1-$Q$5,0,$Q$5,9),TRUE,TRUE),1,8),"")</f>
        <v/>
      </c>
      <c r="BB919" s="9">
        <f>IF(AND((ROW()-7)&gt;=$Q$5,(ROW()-6)&lt;=$Q$3),INDEX(LINEST(OFFSET(AF919,1-$Q$5,0,$Q$5,1),OFFSET(AG919,1-$Q$5,0,$Q$5,9),TRUE,TRUE),1,7),"")</f>
        <v/>
      </c>
      <c r="BC919" s="9">
        <f>IF(AND((ROW()-7)&gt;=$Q$5,(ROW()-6)&lt;=$Q$3),INDEX(LINEST(OFFSET(AF919,1-$Q$5,0,$Q$5,1),OFFSET(AG919,1-$Q$5,0,$Q$5,9),TRUE,TRUE),1,6),"")</f>
        <v/>
      </c>
      <c r="BD919" s="9">
        <f>IF(AND((ROW()-7)&gt;=$Q$5,(ROW()-6)&lt;=$Q$3),INDEX(LINEST(OFFSET(AF919,1-$Q$5,0,$Q$5,1),OFFSET(AG919,1-$Q$5,0,$Q$5,9),TRUE,TRUE),1,5),"")</f>
        <v/>
      </c>
      <c r="BE919" s="9">
        <f>IF(AND((ROW()-7)&gt;=$Q$5,(ROW()-6)&lt;=$Q$3),INDEX(LINEST(OFFSET(AF919,1-$Q$5,0,$Q$5,1),OFFSET(AG919,1-$Q$5,0,$Q$5,9),TRUE,TRUE),1,4),"")</f>
        <v/>
      </c>
      <c r="BF919" s="9">
        <f>IF(AND((ROW()-7)&gt;=$Q$5,(ROW()-6)&lt;=$Q$3),INDEX(LINEST(OFFSET(AF919,1-$Q$5,0,$Q$5,1),OFFSET(AG919,1-$Q$5,0,$Q$5,9),TRUE,TRUE),1,3),"")</f>
        <v/>
      </c>
      <c r="BG919" s="9">
        <f>IF(AND((ROW()-7)&gt;=$Q$5,(ROW()-6)&lt;=$Q$3),INDEX(LINEST(OFFSET(AF919,1-$Q$5,0,$Q$5,1),OFFSET(AG919,1-$Q$5,0,$Q$5,9),TRUE,TRUE),1,2),"")</f>
        <v/>
      </c>
      <c r="BH919" s="9">
        <f>IF(AND((ROW()-7)&gt;=$Q$5,(ROW()-6)&lt;=$Q$3),INDEX(LINEST(OFFSET(AF919,1-$Q$5,0,$Q$5,1),OFFSET(AG919,1-$Q$5,0,$Q$5,9),TRUE,TRUE),1,1),"")</f>
        <v/>
      </c>
      <c r="BI919" s="10">
        <f>IF(AND((ROW()-7)&gt;=$Q$5,(ROW()-6)&lt;=$Q$3),INDEX(LINEST(OFFSET(AF919,1-$Q$5,0,$Q$5,1),OFFSET(AG919,1-$Q$5,0,$Q$5,9),TRUE,TRUE),3,1),"")</f>
        <v/>
      </c>
      <c r="BL919" s="9">
        <f>IF(AND((ROW()-6)&lt;=$Q$3,ISNUMBER(AY918)),AY918/$Q$4+AZ918*AG919+BA918*AH919+BB918*AI919+BC918*AJ919+BD918*AK919+BE918*AL919+BF918*AM919+BG918*AN919+BH918*AO919,"")</f>
        <v/>
      </c>
      <c r="BM919">
        <f>IF(ISNUMBER(BL919),AVERAGE(OFFSET(AF918,1-$Q$5,0,$Q$5,1)),"")</f>
        <v/>
      </c>
      <c r="BN919">
        <f>IF(ISNUMBER(BL919),(AF919-BL919)^2,"")</f>
        <v/>
      </c>
      <c r="BO919">
        <f>IF(ISNUMBER(BL919),AF919^2,"")</f>
        <v/>
      </c>
      <c r="BP919">
        <f>IF(ISNUMBER(BL919),(AF919-BM919)^2,"")</f>
        <v/>
      </c>
    </row>
    <row r="920">
      <c r="O920">
        <f>IF($R920="","",IF($Q$1="Weekly",INT(($R920-2)/7),IF($Q$1="Quarterly",YEAR($R920)*4+ROUNDUP(MONTH($R920)/3),YEAR($R920)*12+MONTH($R920))))</f>
        <v/>
      </c>
      <c r="P920">
        <f>IF($R920="","",IF($R921="",1,IF($O920&lt;&gt;$O921,1,0)))</f>
        <v/>
      </c>
      <c r="Q920">
        <f>IF($P920=1,SUM($P$7:$P920),"")</f>
        <v/>
      </c>
      <c r="R920">
        <f>IF($A920="","",IF(ISNUMBER($A920),$A920,IFERROR(DATEVALUE($A920),NA())))</f>
        <v/>
      </c>
      <c r="S920" s="7">
        <f>IFERROR(INDEX($R$7:$R$60000,MATCH(ROW()-6,$Q$7:$Q$60000,0)),"")</f>
        <v/>
      </c>
      <c r="T920">
        <f>IFERROR(INDEX($B$7:$B$60000,MATCH(ROW()-6,$Q$7:$Q$60000,0))*1,"")</f>
        <v/>
      </c>
      <c r="U920">
        <f>IFERROR(INDEX($C$7:$C$60000,MATCH(ROW()-6,$Q$7:$Q$60000,0))*1,"")</f>
        <v/>
      </c>
      <c r="V920">
        <f>IFERROR(INDEX($D$7:$D$60000,MATCH(ROW()-6,$Q$7:$Q$60000,0))*1,"")</f>
        <v/>
      </c>
      <c r="W920">
        <f>IFERROR(INDEX($E$7:$E$60000,MATCH(ROW()-6,$Q$7:$Q$60000,0))*1,"")</f>
        <v/>
      </c>
      <c r="X920">
        <f>IFERROR(INDEX($F$7:$F$60000,MATCH(ROW()-6,$Q$7:$Q$60000,0))*1,"")</f>
        <v/>
      </c>
      <c r="Y920">
        <f>IFERROR(INDEX($G$7:$G$60000,MATCH(ROW()-6,$Q$7:$Q$60000,0))*1,"")</f>
        <v/>
      </c>
      <c r="Z920">
        <f>IFERROR(INDEX($H$7:$H$60000,MATCH(ROW()-6,$Q$7:$Q$60000,0))*1,"")</f>
        <v/>
      </c>
      <c r="AA920">
        <f>IFERROR(INDEX($I$7:$I$60000,MATCH(ROW()-6,$Q$7:$Q$60000,0))*1,"")</f>
        <v/>
      </c>
      <c r="AB920">
        <f>IFERROR(INDEX($J$7:$J$60000,MATCH(ROW()-6,$Q$7:$Q$60000,0))*1,"")</f>
        <v/>
      </c>
      <c r="AC920">
        <f>IFERROR(INDEX($K$7:$K$60000,MATCH(ROW()-6,$Q$7:$Q$60000,0))*1,"")</f>
        <v/>
      </c>
      <c r="AF920" s="9">
        <f>IF(OR($S920="",$S919=""),"",IF($B$5="diff",($T920-$T919),LN($T920/$T919)))</f>
        <v/>
      </c>
      <c r="AG920" s="9">
        <f>IF(OR($S920="",$S919=""),"",IF($C$5="diff",(U920-U919),LN(U920/U919)))</f>
        <v/>
      </c>
      <c r="AH920" s="9">
        <f>IF(OR($S920="",$S919=""),"",IF($D$5="diff",(V920-V919),LN(V920/V919)))</f>
        <v/>
      </c>
      <c r="AI920" s="9">
        <f>IF(OR($S920="",$S919=""),"",IF($E$5="diff",(W920-W919),LN(W920/W919)))</f>
        <v/>
      </c>
      <c r="AJ920" s="9">
        <f>IF(OR($S920="",$S919=""),"",IF($F$5="diff",(X920-X919),LN(X920/X919)))</f>
        <v/>
      </c>
      <c r="AK920" s="9">
        <f>IF(OR($S920="",$S919=""),"",IF($G$5="diff",(Y920-Y919),LN(Y920/Y919)))</f>
        <v/>
      </c>
      <c r="AL920" s="9">
        <f>IF(OR($S920="",$S919=""),"",IF($H$5="diff",(Z920-Z919),LN(Z920/Z919)))</f>
        <v/>
      </c>
      <c r="AM920" s="9">
        <f>IF(OR($S920="",$S919=""),"",IF($I$5="diff",(AA920-AA919),LN(AA920/AA919)))</f>
        <v/>
      </c>
      <c r="AN920" s="9">
        <f>IF(OR($S920="",$S919=""),"",IF($J$5="diff",(AB920-AB919),LN(AB920/AB919)))</f>
        <v/>
      </c>
      <c r="AO920" s="9">
        <f>IF(OR($S920="",$S919=""),"",IF($K$5="diff",(AC920-AC919),LN(AC920/AC919)))</f>
        <v/>
      </c>
      <c r="AR920" s="9">
        <f>IF($AF920="","",$AU$13+$AU$4*AG920+$AU$5*AH920+$AU$6*AI920+$AU$7*AJ920+$AU$8*AK920+$AU$9*AL920+$AU$10*AM920+$AU$11*AN920+$AU$12*AO920)</f>
        <v/>
      </c>
      <c r="AY920" s="10">
        <f>IF(AND((ROW()-7)&gt;=$Q$5,(ROW()-6)&lt;=$Q$3),INDEX(LINEST(OFFSET(AF920,1-$Q$5,0,$Q$5,1),OFFSET(AG920,1-$Q$5,0,$Q$5,9),TRUE,TRUE),1,10)*$Q$4,"")</f>
        <v/>
      </c>
      <c r="AZ920" s="9">
        <f>IF(AND((ROW()-7)&gt;=$Q$5,(ROW()-6)&lt;=$Q$3),INDEX(LINEST(OFFSET(AF920,1-$Q$5,0,$Q$5,1),OFFSET(AG920,1-$Q$5,0,$Q$5,9),TRUE,TRUE),1,9),"")</f>
        <v/>
      </c>
      <c r="BA920" s="9">
        <f>IF(AND((ROW()-7)&gt;=$Q$5,(ROW()-6)&lt;=$Q$3),INDEX(LINEST(OFFSET(AF920,1-$Q$5,0,$Q$5,1),OFFSET(AG920,1-$Q$5,0,$Q$5,9),TRUE,TRUE),1,8),"")</f>
        <v/>
      </c>
      <c r="BB920" s="9">
        <f>IF(AND((ROW()-7)&gt;=$Q$5,(ROW()-6)&lt;=$Q$3),INDEX(LINEST(OFFSET(AF920,1-$Q$5,0,$Q$5,1),OFFSET(AG920,1-$Q$5,0,$Q$5,9),TRUE,TRUE),1,7),"")</f>
        <v/>
      </c>
      <c r="BC920" s="9">
        <f>IF(AND((ROW()-7)&gt;=$Q$5,(ROW()-6)&lt;=$Q$3),INDEX(LINEST(OFFSET(AF920,1-$Q$5,0,$Q$5,1),OFFSET(AG920,1-$Q$5,0,$Q$5,9),TRUE,TRUE),1,6),"")</f>
        <v/>
      </c>
      <c r="BD920" s="9">
        <f>IF(AND((ROW()-7)&gt;=$Q$5,(ROW()-6)&lt;=$Q$3),INDEX(LINEST(OFFSET(AF920,1-$Q$5,0,$Q$5,1),OFFSET(AG920,1-$Q$5,0,$Q$5,9),TRUE,TRUE),1,5),"")</f>
        <v/>
      </c>
      <c r="BE920" s="9">
        <f>IF(AND((ROW()-7)&gt;=$Q$5,(ROW()-6)&lt;=$Q$3),INDEX(LINEST(OFFSET(AF920,1-$Q$5,0,$Q$5,1),OFFSET(AG920,1-$Q$5,0,$Q$5,9),TRUE,TRUE),1,4),"")</f>
        <v/>
      </c>
      <c r="BF920" s="9">
        <f>IF(AND((ROW()-7)&gt;=$Q$5,(ROW()-6)&lt;=$Q$3),INDEX(LINEST(OFFSET(AF920,1-$Q$5,0,$Q$5,1),OFFSET(AG920,1-$Q$5,0,$Q$5,9),TRUE,TRUE),1,3),"")</f>
        <v/>
      </c>
      <c r="BG920" s="9">
        <f>IF(AND((ROW()-7)&gt;=$Q$5,(ROW()-6)&lt;=$Q$3),INDEX(LINEST(OFFSET(AF920,1-$Q$5,0,$Q$5,1),OFFSET(AG920,1-$Q$5,0,$Q$5,9),TRUE,TRUE),1,2),"")</f>
        <v/>
      </c>
      <c r="BH920" s="9">
        <f>IF(AND((ROW()-7)&gt;=$Q$5,(ROW()-6)&lt;=$Q$3),INDEX(LINEST(OFFSET(AF920,1-$Q$5,0,$Q$5,1),OFFSET(AG920,1-$Q$5,0,$Q$5,9),TRUE,TRUE),1,1),"")</f>
        <v/>
      </c>
      <c r="BI920" s="10">
        <f>IF(AND((ROW()-7)&gt;=$Q$5,(ROW()-6)&lt;=$Q$3),INDEX(LINEST(OFFSET(AF920,1-$Q$5,0,$Q$5,1),OFFSET(AG920,1-$Q$5,0,$Q$5,9),TRUE,TRUE),3,1),"")</f>
        <v/>
      </c>
      <c r="BL920" s="9">
        <f>IF(AND((ROW()-6)&lt;=$Q$3,ISNUMBER(AY919)),AY919/$Q$4+AZ919*AG920+BA919*AH920+BB919*AI920+BC919*AJ920+BD919*AK920+BE919*AL920+BF919*AM920+BG919*AN920+BH919*AO920,"")</f>
        <v/>
      </c>
      <c r="BM920">
        <f>IF(ISNUMBER(BL920),AVERAGE(OFFSET(AF919,1-$Q$5,0,$Q$5,1)),"")</f>
        <v/>
      </c>
      <c r="BN920">
        <f>IF(ISNUMBER(BL920),(AF920-BL920)^2,"")</f>
        <v/>
      </c>
      <c r="BO920">
        <f>IF(ISNUMBER(BL920),AF920^2,"")</f>
        <v/>
      </c>
      <c r="BP920">
        <f>IF(ISNUMBER(BL920),(AF920-BM920)^2,"")</f>
        <v/>
      </c>
    </row>
    <row r="921">
      <c r="O921">
        <f>IF($R921="","",IF($Q$1="Weekly",INT(($R921-2)/7),IF($Q$1="Quarterly",YEAR($R921)*4+ROUNDUP(MONTH($R921)/3),YEAR($R921)*12+MONTH($R921))))</f>
        <v/>
      </c>
      <c r="P921">
        <f>IF($R921="","",IF($R922="",1,IF($O921&lt;&gt;$O922,1,0)))</f>
        <v/>
      </c>
      <c r="Q921">
        <f>IF($P921=1,SUM($P$7:$P921),"")</f>
        <v/>
      </c>
      <c r="R921">
        <f>IF($A921="","",IF(ISNUMBER($A921),$A921,IFERROR(DATEVALUE($A921),NA())))</f>
        <v/>
      </c>
      <c r="S921" s="7">
        <f>IFERROR(INDEX($R$7:$R$60000,MATCH(ROW()-6,$Q$7:$Q$60000,0)),"")</f>
        <v/>
      </c>
      <c r="T921">
        <f>IFERROR(INDEX($B$7:$B$60000,MATCH(ROW()-6,$Q$7:$Q$60000,0))*1,"")</f>
        <v/>
      </c>
      <c r="U921">
        <f>IFERROR(INDEX($C$7:$C$60000,MATCH(ROW()-6,$Q$7:$Q$60000,0))*1,"")</f>
        <v/>
      </c>
      <c r="V921">
        <f>IFERROR(INDEX($D$7:$D$60000,MATCH(ROW()-6,$Q$7:$Q$60000,0))*1,"")</f>
        <v/>
      </c>
      <c r="W921">
        <f>IFERROR(INDEX($E$7:$E$60000,MATCH(ROW()-6,$Q$7:$Q$60000,0))*1,"")</f>
        <v/>
      </c>
      <c r="X921">
        <f>IFERROR(INDEX($F$7:$F$60000,MATCH(ROW()-6,$Q$7:$Q$60000,0))*1,"")</f>
        <v/>
      </c>
      <c r="Y921">
        <f>IFERROR(INDEX($G$7:$G$60000,MATCH(ROW()-6,$Q$7:$Q$60000,0))*1,"")</f>
        <v/>
      </c>
      <c r="Z921">
        <f>IFERROR(INDEX($H$7:$H$60000,MATCH(ROW()-6,$Q$7:$Q$60000,0))*1,"")</f>
        <v/>
      </c>
      <c r="AA921">
        <f>IFERROR(INDEX($I$7:$I$60000,MATCH(ROW()-6,$Q$7:$Q$60000,0))*1,"")</f>
        <v/>
      </c>
      <c r="AB921">
        <f>IFERROR(INDEX($J$7:$J$60000,MATCH(ROW()-6,$Q$7:$Q$60000,0))*1,"")</f>
        <v/>
      </c>
      <c r="AC921">
        <f>IFERROR(INDEX($K$7:$K$60000,MATCH(ROW()-6,$Q$7:$Q$60000,0))*1,"")</f>
        <v/>
      </c>
      <c r="AF921" s="9">
        <f>IF(OR($S921="",$S920=""),"",IF($B$5="diff",($T921-$T920),LN($T921/$T920)))</f>
        <v/>
      </c>
      <c r="AG921" s="9">
        <f>IF(OR($S921="",$S920=""),"",IF($C$5="diff",(U921-U920),LN(U921/U920)))</f>
        <v/>
      </c>
      <c r="AH921" s="9">
        <f>IF(OR($S921="",$S920=""),"",IF($D$5="diff",(V921-V920),LN(V921/V920)))</f>
        <v/>
      </c>
      <c r="AI921" s="9">
        <f>IF(OR($S921="",$S920=""),"",IF($E$5="diff",(W921-W920),LN(W921/W920)))</f>
        <v/>
      </c>
      <c r="AJ921" s="9">
        <f>IF(OR($S921="",$S920=""),"",IF($F$5="diff",(X921-X920),LN(X921/X920)))</f>
        <v/>
      </c>
      <c r="AK921" s="9">
        <f>IF(OR($S921="",$S920=""),"",IF($G$5="diff",(Y921-Y920),LN(Y921/Y920)))</f>
        <v/>
      </c>
      <c r="AL921" s="9">
        <f>IF(OR($S921="",$S920=""),"",IF($H$5="diff",(Z921-Z920),LN(Z921/Z920)))</f>
        <v/>
      </c>
      <c r="AM921" s="9">
        <f>IF(OR($S921="",$S920=""),"",IF($I$5="diff",(AA921-AA920),LN(AA921/AA920)))</f>
        <v/>
      </c>
      <c r="AN921" s="9">
        <f>IF(OR($S921="",$S920=""),"",IF($J$5="diff",(AB921-AB920),LN(AB921/AB920)))</f>
        <v/>
      </c>
      <c r="AO921" s="9">
        <f>IF(OR($S921="",$S920=""),"",IF($K$5="diff",(AC921-AC920),LN(AC921/AC920)))</f>
        <v/>
      </c>
      <c r="AR921" s="9">
        <f>IF($AF921="","",$AU$13+$AU$4*AG921+$AU$5*AH921+$AU$6*AI921+$AU$7*AJ921+$AU$8*AK921+$AU$9*AL921+$AU$10*AM921+$AU$11*AN921+$AU$12*AO921)</f>
        <v/>
      </c>
      <c r="AY921" s="10">
        <f>IF(AND((ROW()-7)&gt;=$Q$5,(ROW()-6)&lt;=$Q$3),INDEX(LINEST(OFFSET(AF921,1-$Q$5,0,$Q$5,1),OFFSET(AG921,1-$Q$5,0,$Q$5,9),TRUE,TRUE),1,10)*$Q$4,"")</f>
        <v/>
      </c>
      <c r="AZ921" s="9">
        <f>IF(AND((ROW()-7)&gt;=$Q$5,(ROW()-6)&lt;=$Q$3),INDEX(LINEST(OFFSET(AF921,1-$Q$5,0,$Q$5,1),OFFSET(AG921,1-$Q$5,0,$Q$5,9),TRUE,TRUE),1,9),"")</f>
        <v/>
      </c>
      <c r="BA921" s="9">
        <f>IF(AND((ROW()-7)&gt;=$Q$5,(ROW()-6)&lt;=$Q$3),INDEX(LINEST(OFFSET(AF921,1-$Q$5,0,$Q$5,1),OFFSET(AG921,1-$Q$5,0,$Q$5,9),TRUE,TRUE),1,8),"")</f>
        <v/>
      </c>
      <c r="BB921" s="9">
        <f>IF(AND((ROW()-7)&gt;=$Q$5,(ROW()-6)&lt;=$Q$3),INDEX(LINEST(OFFSET(AF921,1-$Q$5,0,$Q$5,1),OFFSET(AG921,1-$Q$5,0,$Q$5,9),TRUE,TRUE),1,7),"")</f>
        <v/>
      </c>
      <c r="BC921" s="9">
        <f>IF(AND((ROW()-7)&gt;=$Q$5,(ROW()-6)&lt;=$Q$3),INDEX(LINEST(OFFSET(AF921,1-$Q$5,0,$Q$5,1),OFFSET(AG921,1-$Q$5,0,$Q$5,9),TRUE,TRUE),1,6),"")</f>
        <v/>
      </c>
      <c r="BD921" s="9">
        <f>IF(AND((ROW()-7)&gt;=$Q$5,(ROW()-6)&lt;=$Q$3),INDEX(LINEST(OFFSET(AF921,1-$Q$5,0,$Q$5,1),OFFSET(AG921,1-$Q$5,0,$Q$5,9),TRUE,TRUE),1,5),"")</f>
        <v/>
      </c>
      <c r="BE921" s="9">
        <f>IF(AND((ROW()-7)&gt;=$Q$5,(ROW()-6)&lt;=$Q$3),INDEX(LINEST(OFFSET(AF921,1-$Q$5,0,$Q$5,1),OFFSET(AG921,1-$Q$5,0,$Q$5,9),TRUE,TRUE),1,4),"")</f>
        <v/>
      </c>
      <c r="BF921" s="9">
        <f>IF(AND((ROW()-7)&gt;=$Q$5,(ROW()-6)&lt;=$Q$3),INDEX(LINEST(OFFSET(AF921,1-$Q$5,0,$Q$5,1),OFFSET(AG921,1-$Q$5,0,$Q$5,9),TRUE,TRUE),1,3),"")</f>
        <v/>
      </c>
      <c r="BG921" s="9">
        <f>IF(AND((ROW()-7)&gt;=$Q$5,(ROW()-6)&lt;=$Q$3),INDEX(LINEST(OFFSET(AF921,1-$Q$5,0,$Q$5,1),OFFSET(AG921,1-$Q$5,0,$Q$5,9),TRUE,TRUE),1,2),"")</f>
        <v/>
      </c>
      <c r="BH921" s="9">
        <f>IF(AND((ROW()-7)&gt;=$Q$5,(ROW()-6)&lt;=$Q$3),INDEX(LINEST(OFFSET(AF921,1-$Q$5,0,$Q$5,1),OFFSET(AG921,1-$Q$5,0,$Q$5,9),TRUE,TRUE),1,1),"")</f>
        <v/>
      </c>
      <c r="BI921" s="10">
        <f>IF(AND((ROW()-7)&gt;=$Q$5,(ROW()-6)&lt;=$Q$3),INDEX(LINEST(OFFSET(AF921,1-$Q$5,0,$Q$5,1),OFFSET(AG921,1-$Q$5,0,$Q$5,9),TRUE,TRUE),3,1),"")</f>
        <v/>
      </c>
      <c r="BL921" s="9">
        <f>IF(AND((ROW()-6)&lt;=$Q$3,ISNUMBER(AY920)),AY920/$Q$4+AZ920*AG921+BA920*AH921+BB920*AI921+BC920*AJ921+BD920*AK921+BE920*AL921+BF920*AM921+BG920*AN921+BH920*AO921,"")</f>
        <v/>
      </c>
      <c r="BM921">
        <f>IF(ISNUMBER(BL921),AVERAGE(OFFSET(AF920,1-$Q$5,0,$Q$5,1)),"")</f>
        <v/>
      </c>
      <c r="BN921">
        <f>IF(ISNUMBER(BL921),(AF921-BL921)^2,"")</f>
        <v/>
      </c>
      <c r="BO921">
        <f>IF(ISNUMBER(BL921),AF921^2,"")</f>
        <v/>
      </c>
      <c r="BP921">
        <f>IF(ISNUMBER(BL921),(AF921-BM921)^2,"")</f>
        <v/>
      </c>
    </row>
    <row r="922">
      <c r="O922">
        <f>IF($R922="","",IF($Q$1="Weekly",INT(($R922-2)/7),IF($Q$1="Quarterly",YEAR($R922)*4+ROUNDUP(MONTH($R922)/3),YEAR($R922)*12+MONTH($R922))))</f>
        <v/>
      </c>
      <c r="P922">
        <f>IF($R922="","",IF($R923="",1,IF($O922&lt;&gt;$O923,1,0)))</f>
        <v/>
      </c>
      <c r="Q922">
        <f>IF($P922=1,SUM($P$7:$P922),"")</f>
        <v/>
      </c>
      <c r="R922">
        <f>IF($A922="","",IF(ISNUMBER($A922),$A922,IFERROR(DATEVALUE($A922),NA())))</f>
        <v/>
      </c>
      <c r="S922" s="7">
        <f>IFERROR(INDEX($R$7:$R$60000,MATCH(ROW()-6,$Q$7:$Q$60000,0)),"")</f>
        <v/>
      </c>
      <c r="T922">
        <f>IFERROR(INDEX($B$7:$B$60000,MATCH(ROW()-6,$Q$7:$Q$60000,0))*1,"")</f>
        <v/>
      </c>
      <c r="U922">
        <f>IFERROR(INDEX($C$7:$C$60000,MATCH(ROW()-6,$Q$7:$Q$60000,0))*1,"")</f>
        <v/>
      </c>
      <c r="V922">
        <f>IFERROR(INDEX($D$7:$D$60000,MATCH(ROW()-6,$Q$7:$Q$60000,0))*1,"")</f>
        <v/>
      </c>
      <c r="W922">
        <f>IFERROR(INDEX($E$7:$E$60000,MATCH(ROW()-6,$Q$7:$Q$60000,0))*1,"")</f>
        <v/>
      </c>
      <c r="X922">
        <f>IFERROR(INDEX($F$7:$F$60000,MATCH(ROW()-6,$Q$7:$Q$60000,0))*1,"")</f>
        <v/>
      </c>
      <c r="Y922">
        <f>IFERROR(INDEX($G$7:$G$60000,MATCH(ROW()-6,$Q$7:$Q$60000,0))*1,"")</f>
        <v/>
      </c>
      <c r="Z922">
        <f>IFERROR(INDEX($H$7:$H$60000,MATCH(ROW()-6,$Q$7:$Q$60000,0))*1,"")</f>
        <v/>
      </c>
      <c r="AA922">
        <f>IFERROR(INDEX($I$7:$I$60000,MATCH(ROW()-6,$Q$7:$Q$60000,0))*1,"")</f>
        <v/>
      </c>
      <c r="AB922">
        <f>IFERROR(INDEX($J$7:$J$60000,MATCH(ROW()-6,$Q$7:$Q$60000,0))*1,"")</f>
        <v/>
      </c>
      <c r="AC922">
        <f>IFERROR(INDEX($K$7:$K$60000,MATCH(ROW()-6,$Q$7:$Q$60000,0))*1,"")</f>
        <v/>
      </c>
      <c r="AF922" s="9">
        <f>IF(OR($S922="",$S921=""),"",IF($B$5="diff",($T922-$T921),LN($T922/$T921)))</f>
        <v/>
      </c>
      <c r="AG922" s="9">
        <f>IF(OR($S922="",$S921=""),"",IF($C$5="diff",(U922-U921),LN(U922/U921)))</f>
        <v/>
      </c>
      <c r="AH922" s="9">
        <f>IF(OR($S922="",$S921=""),"",IF($D$5="diff",(V922-V921),LN(V922/V921)))</f>
        <v/>
      </c>
      <c r="AI922" s="9">
        <f>IF(OR($S922="",$S921=""),"",IF($E$5="diff",(W922-W921),LN(W922/W921)))</f>
        <v/>
      </c>
      <c r="AJ922" s="9">
        <f>IF(OR($S922="",$S921=""),"",IF($F$5="diff",(X922-X921),LN(X922/X921)))</f>
        <v/>
      </c>
      <c r="AK922" s="9">
        <f>IF(OR($S922="",$S921=""),"",IF($G$5="diff",(Y922-Y921),LN(Y922/Y921)))</f>
        <v/>
      </c>
      <c r="AL922" s="9">
        <f>IF(OR($S922="",$S921=""),"",IF($H$5="diff",(Z922-Z921),LN(Z922/Z921)))</f>
        <v/>
      </c>
      <c r="AM922" s="9">
        <f>IF(OR($S922="",$S921=""),"",IF($I$5="diff",(AA922-AA921),LN(AA922/AA921)))</f>
        <v/>
      </c>
      <c r="AN922" s="9">
        <f>IF(OR($S922="",$S921=""),"",IF($J$5="diff",(AB922-AB921),LN(AB922/AB921)))</f>
        <v/>
      </c>
      <c r="AO922" s="9">
        <f>IF(OR($S922="",$S921=""),"",IF($K$5="diff",(AC922-AC921),LN(AC922/AC921)))</f>
        <v/>
      </c>
      <c r="AR922" s="9">
        <f>IF($AF922="","",$AU$13+$AU$4*AG922+$AU$5*AH922+$AU$6*AI922+$AU$7*AJ922+$AU$8*AK922+$AU$9*AL922+$AU$10*AM922+$AU$11*AN922+$AU$12*AO922)</f>
        <v/>
      </c>
      <c r="AY922" s="10">
        <f>IF(AND((ROW()-7)&gt;=$Q$5,(ROW()-6)&lt;=$Q$3),INDEX(LINEST(OFFSET(AF922,1-$Q$5,0,$Q$5,1),OFFSET(AG922,1-$Q$5,0,$Q$5,9),TRUE,TRUE),1,10)*$Q$4,"")</f>
        <v/>
      </c>
      <c r="AZ922" s="9">
        <f>IF(AND((ROW()-7)&gt;=$Q$5,(ROW()-6)&lt;=$Q$3),INDEX(LINEST(OFFSET(AF922,1-$Q$5,0,$Q$5,1),OFFSET(AG922,1-$Q$5,0,$Q$5,9),TRUE,TRUE),1,9),"")</f>
        <v/>
      </c>
      <c r="BA922" s="9">
        <f>IF(AND((ROW()-7)&gt;=$Q$5,(ROW()-6)&lt;=$Q$3),INDEX(LINEST(OFFSET(AF922,1-$Q$5,0,$Q$5,1),OFFSET(AG922,1-$Q$5,0,$Q$5,9),TRUE,TRUE),1,8),"")</f>
        <v/>
      </c>
      <c r="BB922" s="9">
        <f>IF(AND((ROW()-7)&gt;=$Q$5,(ROW()-6)&lt;=$Q$3),INDEX(LINEST(OFFSET(AF922,1-$Q$5,0,$Q$5,1),OFFSET(AG922,1-$Q$5,0,$Q$5,9),TRUE,TRUE),1,7),"")</f>
        <v/>
      </c>
      <c r="BC922" s="9">
        <f>IF(AND((ROW()-7)&gt;=$Q$5,(ROW()-6)&lt;=$Q$3),INDEX(LINEST(OFFSET(AF922,1-$Q$5,0,$Q$5,1),OFFSET(AG922,1-$Q$5,0,$Q$5,9),TRUE,TRUE),1,6),"")</f>
        <v/>
      </c>
      <c r="BD922" s="9">
        <f>IF(AND((ROW()-7)&gt;=$Q$5,(ROW()-6)&lt;=$Q$3),INDEX(LINEST(OFFSET(AF922,1-$Q$5,0,$Q$5,1),OFFSET(AG922,1-$Q$5,0,$Q$5,9),TRUE,TRUE),1,5),"")</f>
        <v/>
      </c>
      <c r="BE922" s="9">
        <f>IF(AND((ROW()-7)&gt;=$Q$5,(ROW()-6)&lt;=$Q$3),INDEX(LINEST(OFFSET(AF922,1-$Q$5,0,$Q$5,1),OFFSET(AG922,1-$Q$5,0,$Q$5,9),TRUE,TRUE),1,4),"")</f>
        <v/>
      </c>
      <c r="BF922" s="9">
        <f>IF(AND((ROW()-7)&gt;=$Q$5,(ROW()-6)&lt;=$Q$3),INDEX(LINEST(OFFSET(AF922,1-$Q$5,0,$Q$5,1),OFFSET(AG922,1-$Q$5,0,$Q$5,9),TRUE,TRUE),1,3),"")</f>
        <v/>
      </c>
      <c r="BG922" s="9">
        <f>IF(AND((ROW()-7)&gt;=$Q$5,(ROW()-6)&lt;=$Q$3),INDEX(LINEST(OFFSET(AF922,1-$Q$5,0,$Q$5,1),OFFSET(AG922,1-$Q$5,0,$Q$5,9),TRUE,TRUE),1,2),"")</f>
        <v/>
      </c>
      <c r="BH922" s="9">
        <f>IF(AND((ROW()-7)&gt;=$Q$5,(ROW()-6)&lt;=$Q$3),INDEX(LINEST(OFFSET(AF922,1-$Q$5,0,$Q$5,1),OFFSET(AG922,1-$Q$5,0,$Q$5,9),TRUE,TRUE),1,1),"")</f>
        <v/>
      </c>
      <c r="BI922" s="10">
        <f>IF(AND((ROW()-7)&gt;=$Q$5,(ROW()-6)&lt;=$Q$3),INDEX(LINEST(OFFSET(AF922,1-$Q$5,0,$Q$5,1),OFFSET(AG922,1-$Q$5,0,$Q$5,9),TRUE,TRUE),3,1),"")</f>
        <v/>
      </c>
      <c r="BL922" s="9">
        <f>IF(AND((ROW()-6)&lt;=$Q$3,ISNUMBER(AY921)),AY921/$Q$4+AZ921*AG922+BA921*AH922+BB921*AI922+BC921*AJ922+BD921*AK922+BE921*AL922+BF921*AM922+BG921*AN922+BH921*AO922,"")</f>
        <v/>
      </c>
      <c r="BM922">
        <f>IF(ISNUMBER(BL922),AVERAGE(OFFSET(AF921,1-$Q$5,0,$Q$5,1)),"")</f>
        <v/>
      </c>
      <c r="BN922">
        <f>IF(ISNUMBER(BL922),(AF922-BL922)^2,"")</f>
        <v/>
      </c>
      <c r="BO922">
        <f>IF(ISNUMBER(BL922),AF922^2,"")</f>
        <v/>
      </c>
      <c r="BP922">
        <f>IF(ISNUMBER(BL922),(AF922-BM922)^2,"")</f>
        <v/>
      </c>
    </row>
    <row r="923">
      <c r="O923">
        <f>IF($R923="","",IF($Q$1="Weekly",INT(($R923-2)/7),IF($Q$1="Quarterly",YEAR($R923)*4+ROUNDUP(MONTH($R923)/3),YEAR($R923)*12+MONTH($R923))))</f>
        <v/>
      </c>
      <c r="P923">
        <f>IF($R923="","",IF($R924="",1,IF($O923&lt;&gt;$O924,1,0)))</f>
        <v/>
      </c>
      <c r="Q923">
        <f>IF($P923=1,SUM($P$7:$P923),"")</f>
        <v/>
      </c>
      <c r="R923">
        <f>IF($A923="","",IF(ISNUMBER($A923),$A923,IFERROR(DATEVALUE($A923),NA())))</f>
        <v/>
      </c>
      <c r="S923" s="7">
        <f>IFERROR(INDEX($R$7:$R$60000,MATCH(ROW()-6,$Q$7:$Q$60000,0)),"")</f>
        <v/>
      </c>
      <c r="T923">
        <f>IFERROR(INDEX($B$7:$B$60000,MATCH(ROW()-6,$Q$7:$Q$60000,0))*1,"")</f>
        <v/>
      </c>
      <c r="U923">
        <f>IFERROR(INDEX($C$7:$C$60000,MATCH(ROW()-6,$Q$7:$Q$60000,0))*1,"")</f>
        <v/>
      </c>
      <c r="V923">
        <f>IFERROR(INDEX($D$7:$D$60000,MATCH(ROW()-6,$Q$7:$Q$60000,0))*1,"")</f>
        <v/>
      </c>
      <c r="W923">
        <f>IFERROR(INDEX($E$7:$E$60000,MATCH(ROW()-6,$Q$7:$Q$60000,0))*1,"")</f>
        <v/>
      </c>
      <c r="X923">
        <f>IFERROR(INDEX($F$7:$F$60000,MATCH(ROW()-6,$Q$7:$Q$60000,0))*1,"")</f>
        <v/>
      </c>
      <c r="Y923">
        <f>IFERROR(INDEX($G$7:$G$60000,MATCH(ROW()-6,$Q$7:$Q$60000,0))*1,"")</f>
        <v/>
      </c>
      <c r="Z923">
        <f>IFERROR(INDEX($H$7:$H$60000,MATCH(ROW()-6,$Q$7:$Q$60000,0))*1,"")</f>
        <v/>
      </c>
      <c r="AA923">
        <f>IFERROR(INDEX($I$7:$I$60000,MATCH(ROW()-6,$Q$7:$Q$60000,0))*1,"")</f>
        <v/>
      </c>
      <c r="AB923">
        <f>IFERROR(INDEX($J$7:$J$60000,MATCH(ROW()-6,$Q$7:$Q$60000,0))*1,"")</f>
        <v/>
      </c>
      <c r="AC923">
        <f>IFERROR(INDEX($K$7:$K$60000,MATCH(ROW()-6,$Q$7:$Q$60000,0))*1,"")</f>
        <v/>
      </c>
      <c r="AF923" s="9">
        <f>IF(OR($S923="",$S922=""),"",IF($B$5="diff",($T923-$T922),LN($T923/$T922)))</f>
        <v/>
      </c>
      <c r="AG923" s="9">
        <f>IF(OR($S923="",$S922=""),"",IF($C$5="diff",(U923-U922),LN(U923/U922)))</f>
        <v/>
      </c>
      <c r="AH923" s="9">
        <f>IF(OR($S923="",$S922=""),"",IF($D$5="diff",(V923-V922),LN(V923/V922)))</f>
        <v/>
      </c>
      <c r="AI923" s="9">
        <f>IF(OR($S923="",$S922=""),"",IF($E$5="diff",(W923-W922),LN(W923/W922)))</f>
        <v/>
      </c>
      <c r="AJ923" s="9">
        <f>IF(OR($S923="",$S922=""),"",IF($F$5="diff",(X923-X922),LN(X923/X922)))</f>
        <v/>
      </c>
      <c r="AK923" s="9">
        <f>IF(OR($S923="",$S922=""),"",IF($G$5="diff",(Y923-Y922),LN(Y923/Y922)))</f>
        <v/>
      </c>
      <c r="AL923" s="9">
        <f>IF(OR($S923="",$S922=""),"",IF($H$5="diff",(Z923-Z922),LN(Z923/Z922)))</f>
        <v/>
      </c>
      <c r="AM923" s="9">
        <f>IF(OR($S923="",$S922=""),"",IF($I$5="diff",(AA923-AA922),LN(AA923/AA922)))</f>
        <v/>
      </c>
      <c r="AN923" s="9">
        <f>IF(OR($S923="",$S922=""),"",IF($J$5="diff",(AB923-AB922),LN(AB923/AB922)))</f>
        <v/>
      </c>
      <c r="AO923" s="9">
        <f>IF(OR($S923="",$S922=""),"",IF($K$5="diff",(AC923-AC922),LN(AC923/AC922)))</f>
        <v/>
      </c>
      <c r="AR923" s="9">
        <f>IF($AF923="","",$AU$13+$AU$4*AG923+$AU$5*AH923+$AU$6*AI923+$AU$7*AJ923+$AU$8*AK923+$AU$9*AL923+$AU$10*AM923+$AU$11*AN923+$AU$12*AO923)</f>
        <v/>
      </c>
      <c r="AY923" s="10">
        <f>IF(AND((ROW()-7)&gt;=$Q$5,(ROW()-6)&lt;=$Q$3),INDEX(LINEST(OFFSET(AF923,1-$Q$5,0,$Q$5,1),OFFSET(AG923,1-$Q$5,0,$Q$5,9),TRUE,TRUE),1,10)*$Q$4,"")</f>
        <v/>
      </c>
      <c r="AZ923" s="9">
        <f>IF(AND((ROW()-7)&gt;=$Q$5,(ROW()-6)&lt;=$Q$3),INDEX(LINEST(OFFSET(AF923,1-$Q$5,0,$Q$5,1),OFFSET(AG923,1-$Q$5,0,$Q$5,9),TRUE,TRUE),1,9),"")</f>
        <v/>
      </c>
      <c r="BA923" s="9">
        <f>IF(AND((ROW()-7)&gt;=$Q$5,(ROW()-6)&lt;=$Q$3),INDEX(LINEST(OFFSET(AF923,1-$Q$5,0,$Q$5,1),OFFSET(AG923,1-$Q$5,0,$Q$5,9),TRUE,TRUE),1,8),"")</f>
        <v/>
      </c>
      <c r="BB923" s="9">
        <f>IF(AND((ROW()-7)&gt;=$Q$5,(ROW()-6)&lt;=$Q$3),INDEX(LINEST(OFFSET(AF923,1-$Q$5,0,$Q$5,1),OFFSET(AG923,1-$Q$5,0,$Q$5,9),TRUE,TRUE),1,7),"")</f>
        <v/>
      </c>
      <c r="BC923" s="9">
        <f>IF(AND((ROW()-7)&gt;=$Q$5,(ROW()-6)&lt;=$Q$3),INDEX(LINEST(OFFSET(AF923,1-$Q$5,0,$Q$5,1),OFFSET(AG923,1-$Q$5,0,$Q$5,9),TRUE,TRUE),1,6),"")</f>
        <v/>
      </c>
      <c r="BD923" s="9">
        <f>IF(AND((ROW()-7)&gt;=$Q$5,(ROW()-6)&lt;=$Q$3),INDEX(LINEST(OFFSET(AF923,1-$Q$5,0,$Q$5,1),OFFSET(AG923,1-$Q$5,0,$Q$5,9),TRUE,TRUE),1,5),"")</f>
        <v/>
      </c>
      <c r="BE923" s="9">
        <f>IF(AND((ROW()-7)&gt;=$Q$5,(ROW()-6)&lt;=$Q$3),INDEX(LINEST(OFFSET(AF923,1-$Q$5,0,$Q$5,1),OFFSET(AG923,1-$Q$5,0,$Q$5,9),TRUE,TRUE),1,4),"")</f>
        <v/>
      </c>
      <c r="BF923" s="9">
        <f>IF(AND((ROW()-7)&gt;=$Q$5,(ROW()-6)&lt;=$Q$3),INDEX(LINEST(OFFSET(AF923,1-$Q$5,0,$Q$5,1),OFFSET(AG923,1-$Q$5,0,$Q$5,9),TRUE,TRUE),1,3),"")</f>
        <v/>
      </c>
      <c r="BG923" s="9">
        <f>IF(AND((ROW()-7)&gt;=$Q$5,(ROW()-6)&lt;=$Q$3),INDEX(LINEST(OFFSET(AF923,1-$Q$5,0,$Q$5,1),OFFSET(AG923,1-$Q$5,0,$Q$5,9),TRUE,TRUE),1,2),"")</f>
        <v/>
      </c>
      <c r="BH923" s="9">
        <f>IF(AND((ROW()-7)&gt;=$Q$5,(ROW()-6)&lt;=$Q$3),INDEX(LINEST(OFFSET(AF923,1-$Q$5,0,$Q$5,1),OFFSET(AG923,1-$Q$5,0,$Q$5,9),TRUE,TRUE),1,1),"")</f>
        <v/>
      </c>
      <c r="BI923" s="10">
        <f>IF(AND((ROW()-7)&gt;=$Q$5,(ROW()-6)&lt;=$Q$3),INDEX(LINEST(OFFSET(AF923,1-$Q$5,0,$Q$5,1),OFFSET(AG923,1-$Q$5,0,$Q$5,9),TRUE,TRUE),3,1),"")</f>
        <v/>
      </c>
      <c r="BL923" s="9">
        <f>IF(AND((ROW()-6)&lt;=$Q$3,ISNUMBER(AY922)),AY922/$Q$4+AZ922*AG923+BA922*AH923+BB922*AI923+BC922*AJ923+BD922*AK923+BE922*AL923+BF922*AM923+BG922*AN923+BH922*AO923,"")</f>
        <v/>
      </c>
      <c r="BM923">
        <f>IF(ISNUMBER(BL923),AVERAGE(OFFSET(AF922,1-$Q$5,0,$Q$5,1)),"")</f>
        <v/>
      </c>
      <c r="BN923">
        <f>IF(ISNUMBER(BL923),(AF923-BL923)^2,"")</f>
        <v/>
      </c>
      <c r="BO923">
        <f>IF(ISNUMBER(BL923),AF923^2,"")</f>
        <v/>
      </c>
      <c r="BP923">
        <f>IF(ISNUMBER(BL923),(AF923-BM923)^2,"")</f>
        <v/>
      </c>
    </row>
    <row r="924">
      <c r="O924">
        <f>IF($R924="","",IF($Q$1="Weekly",INT(($R924-2)/7),IF($Q$1="Quarterly",YEAR($R924)*4+ROUNDUP(MONTH($R924)/3),YEAR($R924)*12+MONTH($R924))))</f>
        <v/>
      </c>
      <c r="P924">
        <f>IF($R924="","",IF($R925="",1,IF($O924&lt;&gt;$O925,1,0)))</f>
        <v/>
      </c>
      <c r="Q924">
        <f>IF($P924=1,SUM($P$7:$P924),"")</f>
        <v/>
      </c>
      <c r="R924">
        <f>IF($A924="","",IF(ISNUMBER($A924),$A924,IFERROR(DATEVALUE($A924),NA())))</f>
        <v/>
      </c>
      <c r="S924" s="7">
        <f>IFERROR(INDEX($R$7:$R$60000,MATCH(ROW()-6,$Q$7:$Q$60000,0)),"")</f>
        <v/>
      </c>
      <c r="T924">
        <f>IFERROR(INDEX($B$7:$B$60000,MATCH(ROW()-6,$Q$7:$Q$60000,0))*1,"")</f>
        <v/>
      </c>
      <c r="U924">
        <f>IFERROR(INDEX($C$7:$C$60000,MATCH(ROW()-6,$Q$7:$Q$60000,0))*1,"")</f>
        <v/>
      </c>
      <c r="V924">
        <f>IFERROR(INDEX($D$7:$D$60000,MATCH(ROW()-6,$Q$7:$Q$60000,0))*1,"")</f>
        <v/>
      </c>
      <c r="W924">
        <f>IFERROR(INDEX($E$7:$E$60000,MATCH(ROW()-6,$Q$7:$Q$60000,0))*1,"")</f>
        <v/>
      </c>
      <c r="X924">
        <f>IFERROR(INDEX($F$7:$F$60000,MATCH(ROW()-6,$Q$7:$Q$60000,0))*1,"")</f>
        <v/>
      </c>
      <c r="Y924">
        <f>IFERROR(INDEX($G$7:$G$60000,MATCH(ROW()-6,$Q$7:$Q$60000,0))*1,"")</f>
        <v/>
      </c>
      <c r="Z924">
        <f>IFERROR(INDEX($H$7:$H$60000,MATCH(ROW()-6,$Q$7:$Q$60000,0))*1,"")</f>
        <v/>
      </c>
      <c r="AA924">
        <f>IFERROR(INDEX($I$7:$I$60000,MATCH(ROW()-6,$Q$7:$Q$60000,0))*1,"")</f>
        <v/>
      </c>
      <c r="AB924">
        <f>IFERROR(INDEX($J$7:$J$60000,MATCH(ROW()-6,$Q$7:$Q$60000,0))*1,"")</f>
        <v/>
      </c>
      <c r="AC924">
        <f>IFERROR(INDEX($K$7:$K$60000,MATCH(ROW()-6,$Q$7:$Q$60000,0))*1,"")</f>
        <v/>
      </c>
      <c r="AF924" s="9">
        <f>IF(OR($S924="",$S923=""),"",IF($B$5="diff",($T924-$T923),LN($T924/$T923)))</f>
        <v/>
      </c>
      <c r="AG924" s="9">
        <f>IF(OR($S924="",$S923=""),"",IF($C$5="diff",(U924-U923),LN(U924/U923)))</f>
        <v/>
      </c>
      <c r="AH924" s="9">
        <f>IF(OR($S924="",$S923=""),"",IF($D$5="diff",(V924-V923),LN(V924/V923)))</f>
        <v/>
      </c>
      <c r="AI924" s="9">
        <f>IF(OR($S924="",$S923=""),"",IF($E$5="diff",(W924-W923),LN(W924/W923)))</f>
        <v/>
      </c>
      <c r="AJ924" s="9">
        <f>IF(OR($S924="",$S923=""),"",IF($F$5="diff",(X924-X923),LN(X924/X923)))</f>
        <v/>
      </c>
      <c r="AK924" s="9">
        <f>IF(OR($S924="",$S923=""),"",IF($G$5="diff",(Y924-Y923),LN(Y924/Y923)))</f>
        <v/>
      </c>
      <c r="AL924" s="9">
        <f>IF(OR($S924="",$S923=""),"",IF($H$5="diff",(Z924-Z923),LN(Z924/Z923)))</f>
        <v/>
      </c>
      <c r="AM924" s="9">
        <f>IF(OR($S924="",$S923=""),"",IF($I$5="diff",(AA924-AA923),LN(AA924/AA923)))</f>
        <v/>
      </c>
      <c r="AN924" s="9">
        <f>IF(OR($S924="",$S923=""),"",IF($J$5="diff",(AB924-AB923),LN(AB924/AB923)))</f>
        <v/>
      </c>
      <c r="AO924" s="9">
        <f>IF(OR($S924="",$S923=""),"",IF($K$5="diff",(AC924-AC923),LN(AC924/AC923)))</f>
        <v/>
      </c>
      <c r="AR924" s="9">
        <f>IF($AF924="","",$AU$13+$AU$4*AG924+$AU$5*AH924+$AU$6*AI924+$AU$7*AJ924+$AU$8*AK924+$AU$9*AL924+$AU$10*AM924+$AU$11*AN924+$AU$12*AO924)</f>
        <v/>
      </c>
      <c r="AY924" s="10">
        <f>IF(AND((ROW()-7)&gt;=$Q$5,(ROW()-6)&lt;=$Q$3),INDEX(LINEST(OFFSET(AF924,1-$Q$5,0,$Q$5,1),OFFSET(AG924,1-$Q$5,0,$Q$5,9),TRUE,TRUE),1,10)*$Q$4,"")</f>
        <v/>
      </c>
      <c r="AZ924" s="9">
        <f>IF(AND((ROW()-7)&gt;=$Q$5,(ROW()-6)&lt;=$Q$3),INDEX(LINEST(OFFSET(AF924,1-$Q$5,0,$Q$5,1),OFFSET(AG924,1-$Q$5,0,$Q$5,9),TRUE,TRUE),1,9),"")</f>
        <v/>
      </c>
      <c r="BA924" s="9">
        <f>IF(AND((ROW()-7)&gt;=$Q$5,(ROW()-6)&lt;=$Q$3),INDEX(LINEST(OFFSET(AF924,1-$Q$5,0,$Q$5,1),OFFSET(AG924,1-$Q$5,0,$Q$5,9),TRUE,TRUE),1,8),"")</f>
        <v/>
      </c>
      <c r="BB924" s="9">
        <f>IF(AND((ROW()-7)&gt;=$Q$5,(ROW()-6)&lt;=$Q$3),INDEX(LINEST(OFFSET(AF924,1-$Q$5,0,$Q$5,1),OFFSET(AG924,1-$Q$5,0,$Q$5,9),TRUE,TRUE),1,7),"")</f>
        <v/>
      </c>
      <c r="BC924" s="9">
        <f>IF(AND((ROW()-7)&gt;=$Q$5,(ROW()-6)&lt;=$Q$3),INDEX(LINEST(OFFSET(AF924,1-$Q$5,0,$Q$5,1),OFFSET(AG924,1-$Q$5,0,$Q$5,9),TRUE,TRUE),1,6),"")</f>
        <v/>
      </c>
      <c r="BD924" s="9">
        <f>IF(AND((ROW()-7)&gt;=$Q$5,(ROW()-6)&lt;=$Q$3),INDEX(LINEST(OFFSET(AF924,1-$Q$5,0,$Q$5,1),OFFSET(AG924,1-$Q$5,0,$Q$5,9),TRUE,TRUE),1,5),"")</f>
        <v/>
      </c>
      <c r="BE924" s="9">
        <f>IF(AND((ROW()-7)&gt;=$Q$5,(ROW()-6)&lt;=$Q$3),INDEX(LINEST(OFFSET(AF924,1-$Q$5,0,$Q$5,1),OFFSET(AG924,1-$Q$5,0,$Q$5,9),TRUE,TRUE),1,4),"")</f>
        <v/>
      </c>
      <c r="BF924" s="9">
        <f>IF(AND((ROW()-7)&gt;=$Q$5,(ROW()-6)&lt;=$Q$3),INDEX(LINEST(OFFSET(AF924,1-$Q$5,0,$Q$5,1),OFFSET(AG924,1-$Q$5,0,$Q$5,9),TRUE,TRUE),1,3),"")</f>
        <v/>
      </c>
      <c r="BG924" s="9">
        <f>IF(AND((ROW()-7)&gt;=$Q$5,(ROW()-6)&lt;=$Q$3),INDEX(LINEST(OFFSET(AF924,1-$Q$5,0,$Q$5,1),OFFSET(AG924,1-$Q$5,0,$Q$5,9),TRUE,TRUE),1,2),"")</f>
        <v/>
      </c>
      <c r="BH924" s="9">
        <f>IF(AND((ROW()-7)&gt;=$Q$5,(ROW()-6)&lt;=$Q$3),INDEX(LINEST(OFFSET(AF924,1-$Q$5,0,$Q$5,1),OFFSET(AG924,1-$Q$5,0,$Q$5,9),TRUE,TRUE),1,1),"")</f>
        <v/>
      </c>
      <c r="BI924" s="10">
        <f>IF(AND((ROW()-7)&gt;=$Q$5,(ROW()-6)&lt;=$Q$3),INDEX(LINEST(OFFSET(AF924,1-$Q$5,0,$Q$5,1),OFFSET(AG924,1-$Q$5,0,$Q$5,9),TRUE,TRUE),3,1),"")</f>
        <v/>
      </c>
      <c r="BL924" s="9">
        <f>IF(AND((ROW()-6)&lt;=$Q$3,ISNUMBER(AY923)),AY923/$Q$4+AZ923*AG924+BA923*AH924+BB923*AI924+BC923*AJ924+BD923*AK924+BE923*AL924+BF923*AM924+BG923*AN924+BH923*AO924,"")</f>
        <v/>
      </c>
      <c r="BM924">
        <f>IF(ISNUMBER(BL924),AVERAGE(OFFSET(AF923,1-$Q$5,0,$Q$5,1)),"")</f>
        <v/>
      </c>
      <c r="BN924">
        <f>IF(ISNUMBER(BL924),(AF924-BL924)^2,"")</f>
        <v/>
      </c>
      <c r="BO924">
        <f>IF(ISNUMBER(BL924),AF924^2,"")</f>
        <v/>
      </c>
      <c r="BP924">
        <f>IF(ISNUMBER(BL924),(AF924-BM924)^2,"")</f>
        <v/>
      </c>
    </row>
    <row r="925">
      <c r="O925">
        <f>IF($R925="","",IF($Q$1="Weekly",INT(($R925-2)/7),IF($Q$1="Quarterly",YEAR($R925)*4+ROUNDUP(MONTH($R925)/3),YEAR($R925)*12+MONTH($R925))))</f>
        <v/>
      </c>
      <c r="P925">
        <f>IF($R925="","",IF($R926="",1,IF($O925&lt;&gt;$O926,1,0)))</f>
        <v/>
      </c>
      <c r="Q925">
        <f>IF($P925=1,SUM($P$7:$P925),"")</f>
        <v/>
      </c>
      <c r="R925">
        <f>IF($A925="","",IF(ISNUMBER($A925),$A925,IFERROR(DATEVALUE($A925),NA())))</f>
        <v/>
      </c>
      <c r="S925" s="7">
        <f>IFERROR(INDEX($R$7:$R$60000,MATCH(ROW()-6,$Q$7:$Q$60000,0)),"")</f>
        <v/>
      </c>
      <c r="T925">
        <f>IFERROR(INDEX($B$7:$B$60000,MATCH(ROW()-6,$Q$7:$Q$60000,0))*1,"")</f>
        <v/>
      </c>
      <c r="U925">
        <f>IFERROR(INDEX($C$7:$C$60000,MATCH(ROW()-6,$Q$7:$Q$60000,0))*1,"")</f>
        <v/>
      </c>
      <c r="V925">
        <f>IFERROR(INDEX($D$7:$D$60000,MATCH(ROW()-6,$Q$7:$Q$60000,0))*1,"")</f>
        <v/>
      </c>
      <c r="W925">
        <f>IFERROR(INDEX($E$7:$E$60000,MATCH(ROW()-6,$Q$7:$Q$60000,0))*1,"")</f>
        <v/>
      </c>
      <c r="X925">
        <f>IFERROR(INDEX($F$7:$F$60000,MATCH(ROW()-6,$Q$7:$Q$60000,0))*1,"")</f>
        <v/>
      </c>
      <c r="Y925">
        <f>IFERROR(INDEX($G$7:$G$60000,MATCH(ROW()-6,$Q$7:$Q$60000,0))*1,"")</f>
        <v/>
      </c>
      <c r="Z925">
        <f>IFERROR(INDEX($H$7:$H$60000,MATCH(ROW()-6,$Q$7:$Q$60000,0))*1,"")</f>
        <v/>
      </c>
      <c r="AA925">
        <f>IFERROR(INDEX($I$7:$I$60000,MATCH(ROW()-6,$Q$7:$Q$60000,0))*1,"")</f>
        <v/>
      </c>
      <c r="AB925">
        <f>IFERROR(INDEX($J$7:$J$60000,MATCH(ROW()-6,$Q$7:$Q$60000,0))*1,"")</f>
        <v/>
      </c>
      <c r="AC925">
        <f>IFERROR(INDEX($K$7:$K$60000,MATCH(ROW()-6,$Q$7:$Q$60000,0))*1,"")</f>
        <v/>
      </c>
      <c r="AF925" s="9">
        <f>IF(OR($S925="",$S924=""),"",IF($B$5="diff",($T925-$T924),LN($T925/$T924)))</f>
        <v/>
      </c>
      <c r="AG925" s="9">
        <f>IF(OR($S925="",$S924=""),"",IF($C$5="diff",(U925-U924),LN(U925/U924)))</f>
        <v/>
      </c>
      <c r="AH925" s="9">
        <f>IF(OR($S925="",$S924=""),"",IF($D$5="diff",(V925-V924),LN(V925/V924)))</f>
        <v/>
      </c>
      <c r="AI925" s="9">
        <f>IF(OR($S925="",$S924=""),"",IF($E$5="diff",(W925-W924),LN(W925/W924)))</f>
        <v/>
      </c>
      <c r="AJ925" s="9">
        <f>IF(OR($S925="",$S924=""),"",IF($F$5="diff",(X925-X924),LN(X925/X924)))</f>
        <v/>
      </c>
      <c r="AK925" s="9">
        <f>IF(OR($S925="",$S924=""),"",IF($G$5="diff",(Y925-Y924),LN(Y925/Y924)))</f>
        <v/>
      </c>
      <c r="AL925" s="9">
        <f>IF(OR($S925="",$S924=""),"",IF($H$5="diff",(Z925-Z924),LN(Z925/Z924)))</f>
        <v/>
      </c>
      <c r="AM925" s="9">
        <f>IF(OR($S925="",$S924=""),"",IF($I$5="diff",(AA925-AA924),LN(AA925/AA924)))</f>
        <v/>
      </c>
      <c r="AN925" s="9">
        <f>IF(OR($S925="",$S924=""),"",IF($J$5="diff",(AB925-AB924),LN(AB925/AB924)))</f>
        <v/>
      </c>
      <c r="AO925" s="9">
        <f>IF(OR($S925="",$S924=""),"",IF($K$5="diff",(AC925-AC924),LN(AC925/AC924)))</f>
        <v/>
      </c>
      <c r="AR925" s="9">
        <f>IF($AF925="","",$AU$13+$AU$4*AG925+$AU$5*AH925+$AU$6*AI925+$AU$7*AJ925+$AU$8*AK925+$AU$9*AL925+$AU$10*AM925+$AU$11*AN925+$AU$12*AO925)</f>
        <v/>
      </c>
      <c r="AY925" s="10">
        <f>IF(AND((ROW()-7)&gt;=$Q$5,(ROW()-6)&lt;=$Q$3),INDEX(LINEST(OFFSET(AF925,1-$Q$5,0,$Q$5,1),OFFSET(AG925,1-$Q$5,0,$Q$5,9),TRUE,TRUE),1,10)*$Q$4,"")</f>
        <v/>
      </c>
      <c r="AZ925" s="9">
        <f>IF(AND((ROW()-7)&gt;=$Q$5,(ROW()-6)&lt;=$Q$3),INDEX(LINEST(OFFSET(AF925,1-$Q$5,0,$Q$5,1),OFFSET(AG925,1-$Q$5,0,$Q$5,9),TRUE,TRUE),1,9),"")</f>
        <v/>
      </c>
      <c r="BA925" s="9">
        <f>IF(AND((ROW()-7)&gt;=$Q$5,(ROW()-6)&lt;=$Q$3),INDEX(LINEST(OFFSET(AF925,1-$Q$5,0,$Q$5,1),OFFSET(AG925,1-$Q$5,0,$Q$5,9),TRUE,TRUE),1,8),"")</f>
        <v/>
      </c>
      <c r="BB925" s="9">
        <f>IF(AND((ROW()-7)&gt;=$Q$5,(ROW()-6)&lt;=$Q$3),INDEX(LINEST(OFFSET(AF925,1-$Q$5,0,$Q$5,1),OFFSET(AG925,1-$Q$5,0,$Q$5,9),TRUE,TRUE),1,7),"")</f>
        <v/>
      </c>
      <c r="BC925" s="9">
        <f>IF(AND((ROW()-7)&gt;=$Q$5,(ROW()-6)&lt;=$Q$3),INDEX(LINEST(OFFSET(AF925,1-$Q$5,0,$Q$5,1),OFFSET(AG925,1-$Q$5,0,$Q$5,9),TRUE,TRUE),1,6),"")</f>
        <v/>
      </c>
      <c r="BD925" s="9">
        <f>IF(AND((ROW()-7)&gt;=$Q$5,(ROW()-6)&lt;=$Q$3),INDEX(LINEST(OFFSET(AF925,1-$Q$5,0,$Q$5,1),OFFSET(AG925,1-$Q$5,0,$Q$5,9),TRUE,TRUE),1,5),"")</f>
        <v/>
      </c>
      <c r="BE925" s="9">
        <f>IF(AND((ROW()-7)&gt;=$Q$5,(ROW()-6)&lt;=$Q$3),INDEX(LINEST(OFFSET(AF925,1-$Q$5,0,$Q$5,1),OFFSET(AG925,1-$Q$5,0,$Q$5,9),TRUE,TRUE),1,4),"")</f>
        <v/>
      </c>
      <c r="BF925" s="9">
        <f>IF(AND((ROW()-7)&gt;=$Q$5,(ROW()-6)&lt;=$Q$3),INDEX(LINEST(OFFSET(AF925,1-$Q$5,0,$Q$5,1),OFFSET(AG925,1-$Q$5,0,$Q$5,9),TRUE,TRUE),1,3),"")</f>
        <v/>
      </c>
      <c r="BG925" s="9">
        <f>IF(AND((ROW()-7)&gt;=$Q$5,(ROW()-6)&lt;=$Q$3),INDEX(LINEST(OFFSET(AF925,1-$Q$5,0,$Q$5,1),OFFSET(AG925,1-$Q$5,0,$Q$5,9),TRUE,TRUE),1,2),"")</f>
        <v/>
      </c>
      <c r="BH925" s="9">
        <f>IF(AND((ROW()-7)&gt;=$Q$5,(ROW()-6)&lt;=$Q$3),INDEX(LINEST(OFFSET(AF925,1-$Q$5,0,$Q$5,1),OFFSET(AG925,1-$Q$5,0,$Q$5,9),TRUE,TRUE),1,1),"")</f>
        <v/>
      </c>
      <c r="BI925" s="10">
        <f>IF(AND((ROW()-7)&gt;=$Q$5,(ROW()-6)&lt;=$Q$3),INDEX(LINEST(OFFSET(AF925,1-$Q$5,0,$Q$5,1),OFFSET(AG925,1-$Q$5,0,$Q$5,9),TRUE,TRUE),3,1),"")</f>
        <v/>
      </c>
      <c r="BL925" s="9">
        <f>IF(AND((ROW()-6)&lt;=$Q$3,ISNUMBER(AY924)),AY924/$Q$4+AZ924*AG925+BA924*AH925+BB924*AI925+BC924*AJ925+BD924*AK925+BE924*AL925+BF924*AM925+BG924*AN925+BH924*AO925,"")</f>
        <v/>
      </c>
      <c r="BM925">
        <f>IF(ISNUMBER(BL925),AVERAGE(OFFSET(AF924,1-$Q$5,0,$Q$5,1)),"")</f>
        <v/>
      </c>
      <c r="BN925">
        <f>IF(ISNUMBER(BL925),(AF925-BL925)^2,"")</f>
        <v/>
      </c>
      <c r="BO925">
        <f>IF(ISNUMBER(BL925),AF925^2,"")</f>
        <v/>
      </c>
      <c r="BP925">
        <f>IF(ISNUMBER(BL925),(AF925-BM925)^2,"")</f>
        <v/>
      </c>
    </row>
    <row r="926">
      <c r="O926">
        <f>IF($R926="","",IF($Q$1="Weekly",INT(($R926-2)/7),IF($Q$1="Quarterly",YEAR($R926)*4+ROUNDUP(MONTH($R926)/3),YEAR($R926)*12+MONTH($R926))))</f>
        <v/>
      </c>
      <c r="P926">
        <f>IF($R926="","",IF($R927="",1,IF($O926&lt;&gt;$O927,1,0)))</f>
        <v/>
      </c>
      <c r="Q926">
        <f>IF($P926=1,SUM($P$7:$P926),"")</f>
        <v/>
      </c>
      <c r="R926">
        <f>IF($A926="","",IF(ISNUMBER($A926),$A926,IFERROR(DATEVALUE($A926),NA())))</f>
        <v/>
      </c>
      <c r="S926" s="7">
        <f>IFERROR(INDEX($R$7:$R$60000,MATCH(ROW()-6,$Q$7:$Q$60000,0)),"")</f>
        <v/>
      </c>
      <c r="T926">
        <f>IFERROR(INDEX($B$7:$B$60000,MATCH(ROW()-6,$Q$7:$Q$60000,0))*1,"")</f>
        <v/>
      </c>
      <c r="U926">
        <f>IFERROR(INDEX($C$7:$C$60000,MATCH(ROW()-6,$Q$7:$Q$60000,0))*1,"")</f>
        <v/>
      </c>
      <c r="V926">
        <f>IFERROR(INDEX($D$7:$D$60000,MATCH(ROW()-6,$Q$7:$Q$60000,0))*1,"")</f>
        <v/>
      </c>
      <c r="W926">
        <f>IFERROR(INDEX($E$7:$E$60000,MATCH(ROW()-6,$Q$7:$Q$60000,0))*1,"")</f>
        <v/>
      </c>
      <c r="X926">
        <f>IFERROR(INDEX($F$7:$F$60000,MATCH(ROW()-6,$Q$7:$Q$60000,0))*1,"")</f>
        <v/>
      </c>
      <c r="Y926">
        <f>IFERROR(INDEX($G$7:$G$60000,MATCH(ROW()-6,$Q$7:$Q$60000,0))*1,"")</f>
        <v/>
      </c>
      <c r="Z926">
        <f>IFERROR(INDEX($H$7:$H$60000,MATCH(ROW()-6,$Q$7:$Q$60000,0))*1,"")</f>
        <v/>
      </c>
      <c r="AA926">
        <f>IFERROR(INDEX($I$7:$I$60000,MATCH(ROW()-6,$Q$7:$Q$60000,0))*1,"")</f>
        <v/>
      </c>
      <c r="AB926">
        <f>IFERROR(INDEX($J$7:$J$60000,MATCH(ROW()-6,$Q$7:$Q$60000,0))*1,"")</f>
        <v/>
      </c>
      <c r="AC926">
        <f>IFERROR(INDEX($K$7:$K$60000,MATCH(ROW()-6,$Q$7:$Q$60000,0))*1,"")</f>
        <v/>
      </c>
      <c r="AF926" s="9">
        <f>IF(OR($S926="",$S925=""),"",IF($B$5="diff",($T926-$T925),LN($T926/$T925)))</f>
        <v/>
      </c>
      <c r="AG926" s="9">
        <f>IF(OR($S926="",$S925=""),"",IF($C$5="diff",(U926-U925),LN(U926/U925)))</f>
        <v/>
      </c>
      <c r="AH926" s="9">
        <f>IF(OR($S926="",$S925=""),"",IF($D$5="diff",(V926-V925),LN(V926/V925)))</f>
        <v/>
      </c>
      <c r="AI926" s="9">
        <f>IF(OR($S926="",$S925=""),"",IF($E$5="diff",(W926-W925),LN(W926/W925)))</f>
        <v/>
      </c>
      <c r="AJ926" s="9">
        <f>IF(OR($S926="",$S925=""),"",IF($F$5="diff",(X926-X925),LN(X926/X925)))</f>
        <v/>
      </c>
      <c r="AK926" s="9">
        <f>IF(OR($S926="",$S925=""),"",IF($G$5="diff",(Y926-Y925),LN(Y926/Y925)))</f>
        <v/>
      </c>
      <c r="AL926" s="9">
        <f>IF(OR($S926="",$S925=""),"",IF($H$5="diff",(Z926-Z925),LN(Z926/Z925)))</f>
        <v/>
      </c>
      <c r="AM926" s="9">
        <f>IF(OR($S926="",$S925=""),"",IF($I$5="diff",(AA926-AA925),LN(AA926/AA925)))</f>
        <v/>
      </c>
      <c r="AN926" s="9">
        <f>IF(OR($S926="",$S925=""),"",IF($J$5="diff",(AB926-AB925),LN(AB926/AB925)))</f>
        <v/>
      </c>
      <c r="AO926" s="9">
        <f>IF(OR($S926="",$S925=""),"",IF($K$5="diff",(AC926-AC925),LN(AC926/AC925)))</f>
        <v/>
      </c>
      <c r="AR926" s="9">
        <f>IF($AF926="","",$AU$13+$AU$4*AG926+$AU$5*AH926+$AU$6*AI926+$AU$7*AJ926+$AU$8*AK926+$AU$9*AL926+$AU$10*AM926+$AU$11*AN926+$AU$12*AO926)</f>
        <v/>
      </c>
      <c r="AY926" s="10">
        <f>IF(AND((ROW()-7)&gt;=$Q$5,(ROW()-6)&lt;=$Q$3),INDEX(LINEST(OFFSET(AF926,1-$Q$5,0,$Q$5,1),OFFSET(AG926,1-$Q$5,0,$Q$5,9),TRUE,TRUE),1,10)*$Q$4,"")</f>
        <v/>
      </c>
      <c r="AZ926" s="9">
        <f>IF(AND((ROW()-7)&gt;=$Q$5,(ROW()-6)&lt;=$Q$3),INDEX(LINEST(OFFSET(AF926,1-$Q$5,0,$Q$5,1),OFFSET(AG926,1-$Q$5,0,$Q$5,9),TRUE,TRUE),1,9),"")</f>
        <v/>
      </c>
      <c r="BA926" s="9">
        <f>IF(AND((ROW()-7)&gt;=$Q$5,(ROW()-6)&lt;=$Q$3),INDEX(LINEST(OFFSET(AF926,1-$Q$5,0,$Q$5,1),OFFSET(AG926,1-$Q$5,0,$Q$5,9),TRUE,TRUE),1,8),"")</f>
        <v/>
      </c>
      <c r="BB926" s="9">
        <f>IF(AND((ROW()-7)&gt;=$Q$5,(ROW()-6)&lt;=$Q$3),INDEX(LINEST(OFFSET(AF926,1-$Q$5,0,$Q$5,1),OFFSET(AG926,1-$Q$5,0,$Q$5,9),TRUE,TRUE),1,7),"")</f>
        <v/>
      </c>
      <c r="BC926" s="9">
        <f>IF(AND((ROW()-7)&gt;=$Q$5,(ROW()-6)&lt;=$Q$3),INDEX(LINEST(OFFSET(AF926,1-$Q$5,0,$Q$5,1),OFFSET(AG926,1-$Q$5,0,$Q$5,9),TRUE,TRUE),1,6),"")</f>
        <v/>
      </c>
      <c r="BD926" s="9">
        <f>IF(AND((ROW()-7)&gt;=$Q$5,(ROW()-6)&lt;=$Q$3),INDEX(LINEST(OFFSET(AF926,1-$Q$5,0,$Q$5,1),OFFSET(AG926,1-$Q$5,0,$Q$5,9),TRUE,TRUE),1,5),"")</f>
        <v/>
      </c>
      <c r="BE926" s="9">
        <f>IF(AND((ROW()-7)&gt;=$Q$5,(ROW()-6)&lt;=$Q$3),INDEX(LINEST(OFFSET(AF926,1-$Q$5,0,$Q$5,1),OFFSET(AG926,1-$Q$5,0,$Q$5,9),TRUE,TRUE),1,4),"")</f>
        <v/>
      </c>
      <c r="BF926" s="9">
        <f>IF(AND((ROW()-7)&gt;=$Q$5,(ROW()-6)&lt;=$Q$3),INDEX(LINEST(OFFSET(AF926,1-$Q$5,0,$Q$5,1),OFFSET(AG926,1-$Q$5,0,$Q$5,9),TRUE,TRUE),1,3),"")</f>
        <v/>
      </c>
      <c r="BG926" s="9">
        <f>IF(AND((ROW()-7)&gt;=$Q$5,(ROW()-6)&lt;=$Q$3),INDEX(LINEST(OFFSET(AF926,1-$Q$5,0,$Q$5,1),OFFSET(AG926,1-$Q$5,0,$Q$5,9),TRUE,TRUE),1,2),"")</f>
        <v/>
      </c>
      <c r="BH926" s="9">
        <f>IF(AND((ROW()-7)&gt;=$Q$5,(ROW()-6)&lt;=$Q$3),INDEX(LINEST(OFFSET(AF926,1-$Q$5,0,$Q$5,1),OFFSET(AG926,1-$Q$5,0,$Q$5,9),TRUE,TRUE),1,1),"")</f>
        <v/>
      </c>
      <c r="BI926" s="10">
        <f>IF(AND((ROW()-7)&gt;=$Q$5,(ROW()-6)&lt;=$Q$3),INDEX(LINEST(OFFSET(AF926,1-$Q$5,0,$Q$5,1),OFFSET(AG926,1-$Q$5,0,$Q$5,9),TRUE,TRUE),3,1),"")</f>
        <v/>
      </c>
      <c r="BL926" s="9">
        <f>IF(AND((ROW()-6)&lt;=$Q$3,ISNUMBER(AY925)),AY925/$Q$4+AZ925*AG926+BA925*AH926+BB925*AI926+BC925*AJ926+BD925*AK926+BE925*AL926+BF925*AM926+BG925*AN926+BH925*AO926,"")</f>
        <v/>
      </c>
      <c r="BM926">
        <f>IF(ISNUMBER(BL926),AVERAGE(OFFSET(AF925,1-$Q$5,0,$Q$5,1)),"")</f>
        <v/>
      </c>
      <c r="BN926">
        <f>IF(ISNUMBER(BL926),(AF926-BL926)^2,"")</f>
        <v/>
      </c>
      <c r="BO926">
        <f>IF(ISNUMBER(BL926),AF926^2,"")</f>
        <v/>
      </c>
      <c r="BP926">
        <f>IF(ISNUMBER(BL926),(AF926-BM926)^2,"")</f>
        <v/>
      </c>
    </row>
    <row r="927">
      <c r="O927">
        <f>IF($R927="","",IF($Q$1="Weekly",INT(($R927-2)/7),IF($Q$1="Quarterly",YEAR($R927)*4+ROUNDUP(MONTH($R927)/3),YEAR($R927)*12+MONTH($R927))))</f>
        <v/>
      </c>
      <c r="P927">
        <f>IF($R927="","",IF($R928="",1,IF($O927&lt;&gt;$O928,1,0)))</f>
        <v/>
      </c>
      <c r="Q927">
        <f>IF($P927=1,SUM($P$7:$P927),"")</f>
        <v/>
      </c>
      <c r="R927">
        <f>IF($A927="","",IF(ISNUMBER($A927),$A927,IFERROR(DATEVALUE($A927),NA())))</f>
        <v/>
      </c>
      <c r="S927" s="7">
        <f>IFERROR(INDEX($R$7:$R$60000,MATCH(ROW()-6,$Q$7:$Q$60000,0)),"")</f>
        <v/>
      </c>
      <c r="T927">
        <f>IFERROR(INDEX($B$7:$B$60000,MATCH(ROW()-6,$Q$7:$Q$60000,0))*1,"")</f>
        <v/>
      </c>
      <c r="U927">
        <f>IFERROR(INDEX($C$7:$C$60000,MATCH(ROW()-6,$Q$7:$Q$60000,0))*1,"")</f>
        <v/>
      </c>
      <c r="V927">
        <f>IFERROR(INDEX($D$7:$D$60000,MATCH(ROW()-6,$Q$7:$Q$60000,0))*1,"")</f>
        <v/>
      </c>
      <c r="W927">
        <f>IFERROR(INDEX($E$7:$E$60000,MATCH(ROW()-6,$Q$7:$Q$60000,0))*1,"")</f>
        <v/>
      </c>
      <c r="X927">
        <f>IFERROR(INDEX($F$7:$F$60000,MATCH(ROW()-6,$Q$7:$Q$60000,0))*1,"")</f>
        <v/>
      </c>
      <c r="Y927">
        <f>IFERROR(INDEX($G$7:$G$60000,MATCH(ROW()-6,$Q$7:$Q$60000,0))*1,"")</f>
        <v/>
      </c>
      <c r="Z927">
        <f>IFERROR(INDEX($H$7:$H$60000,MATCH(ROW()-6,$Q$7:$Q$60000,0))*1,"")</f>
        <v/>
      </c>
      <c r="AA927">
        <f>IFERROR(INDEX($I$7:$I$60000,MATCH(ROW()-6,$Q$7:$Q$60000,0))*1,"")</f>
        <v/>
      </c>
      <c r="AB927">
        <f>IFERROR(INDEX($J$7:$J$60000,MATCH(ROW()-6,$Q$7:$Q$60000,0))*1,"")</f>
        <v/>
      </c>
      <c r="AC927">
        <f>IFERROR(INDEX($K$7:$K$60000,MATCH(ROW()-6,$Q$7:$Q$60000,0))*1,"")</f>
        <v/>
      </c>
      <c r="AF927" s="9">
        <f>IF(OR($S927="",$S926=""),"",IF($B$5="diff",($T927-$T926),LN($T927/$T926)))</f>
        <v/>
      </c>
      <c r="AG927" s="9">
        <f>IF(OR($S927="",$S926=""),"",IF($C$5="diff",(U927-U926),LN(U927/U926)))</f>
        <v/>
      </c>
      <c r="AH927" s="9">
        <f>IF(OR($S927="",$S926=""),"",IF($D$5="diff",(V927-V926),LN(V927/V926)))</f>
        <v/>
      </c>
      <c r="AI927" s="9">
        <f>IF(OR($S927="",$S926=""),"",IF($E$5="diff",(W927-W926),LN(W927/W926)))</f>
        <v/>
      </c>
      <c r="AJ927" s="9">
        <f>IF(OR($S927="",$S926=""),"",IF($F$5="diff",(X927-X926),LN(X927/X926)))</f>
        <v/>
      </c>
      <c r="AK927" s="9">
        <f>IF(OR($S927="",$S926=""),"",IF($G$5="diff",(Y927-Y926),LN(Y927/Y926)))</f>
        <v/>
      </c>
      <c r="AL927" s="9">
        <f>IF(OR($S927="",$S926=""),"",IF($H$5="diff",(Z927-Z926),LN(Z927/Z926)))</f>
        <v/>
      </c>
      <c r="AM927" s="9">
        <f>IF(OR($S927="",$S926=""),"",IF($I$5="diff",(AA927-AA926),LN(AA927/AA926)))</f>
        <v/>
      </c>
      <c r="AN927" s="9">
        <f>IF(OR($S927="",$S926=""),"",IF($J$5="diff",(AB927-AB926),LN(AB927/AB926)))</f>
        <v/>
      </c>
      <c r="AO927" s="9">
        <f>IF(OR($S927="",$S926=""),"",IF($K$5="diff",(AC927-AC926),LN(AC927/AC926)))</f>
        <v/>
      </c>
      <c r="AR927" s="9">
        <f>IF($AF927="","",$AU$13+$AU$4*AG927+$AU$5*AH927+$AU$6*AI927+$AU$7*AJ927+$AU$8*AK927+$AU$9*AL927+$AU$10*AM927+$AU$11*AN927+$AU$12*AO927)</f>
        <v/>
      </c>
      <c r="AY927" s="10">
        <f>IF(AND((ROW()-7)&gt;=$Q$5,(ROW()-6)&lt;=$Q$3),INDEX(LINEST(OFFSET(AF927,1-$Q$5,0,$Q$5,1),OFFSET(AG927,1-$Q$5,0,$Q$5,9),TRUE,TRUE),1,10)*$Q$4,"")</f>
        <v/>
      </c>
      <c r="AZ927" s="9">
        <f>IF(AND((ROW()-7)&gt;=$Q$5,(ROW()-6)&lt;=$Q$3),INDEX(LINEST(OFFSET(AF927,1-$Q$5,0,$Q$5,1),OFFSET(AG927,1-$Q$5,0,$Q$5,9),TRUE,TRUE),1,9),"")</f>
        <v/>
      </c>
      <c r="BA927" s="9">
        <f>IF(AND((ROW()-7)&gt;=$Q$5,(ROW()-6)&lt;=$Q$3),INDEX(LINEST(OFFSET(AF927,1-$Q$5,0,$Q$5,1),OFFSET(AG927,1-$Q$5,0,$Q$5,9),TRUE,TRUE),1,8),"")</f>
        <v/>
      </c>
      <c r="BB927" s="9">
        <f>IF(AND((ROW()-7)&gt;=$Q$5,(ROW()-6)&lt;=$Q$3),INDEX(LINEST(OFFSET(AF927,1-$Q$5,0,$Q$5,1),OFFSET(AG927,1-$Q$5,0,$Q$5,9),TRUE,TRUE),1,7),"")</f>
        <v/>
      </c>
      <c r="BC927" s="9">
        <f>IF(AND((ROW()-7)&gt;=$Q$5,(ROW()-6)&lt;=$Q$3),INDEX(LINEST(OFFSET(AF927,1-$Q$5,0,$Q$5,1),OFFSET(AG927,1-$Q$5,0,$Q$5,9),TRUE,TRUE),1,6),"")</f>
        <v/>
      </c>
      <c r="BD927" s="9">
        <f>IF(AND((ROW()-7)&gt;=$Q$5,(ROW()-6)&lt;=$Q$3),INDEX(LINEST(OFFSET(AF927,1-$Q$5,0,$Q$5,1),OFFSET(AG927,1-$Q$5,0,$Q$5,9),TRUE,TRUE),1,5),"")</f>
        <v/>
      </c>
      <c r="BE927" s="9">
        <f>IF(AND((ROW()-7)&gt;=$Q$5,(ROW()-6)&lt;=$Q$3),INDEX(LINEST(OFFSET(AF927,1-$Q$5,0,$Q$5,1),OFFSET(AG927,1-$Q$5,0,$Q$5,9),TRUE,TRUE),1,4),"")</f>
        <v/>
      </c>
      <c r="BF927" s="9">
        <f>IF(AND((ROW()-7)&gt;=$Q$5,(ROW()-6)&lt;=$Q$3),INDEX(LINEST(OFFSET(AF927,1-$Q$5,0,$Q$5,1),OFFSET(AG927,1-$Q$5,0,$Q$5,9),TRUE,TRUE),1,3),"")</f>
        <v/>
      </c>
      <c r="BG927" s="9">
        <f>IF(AND((ROW()-7)&gt;=$Q$5,(ROW()-6)&lt;=$Q$3),INDEX(LINEST(OFFSET(AF927,1-$Q$5,0,$Q$5,1),OFFSET(AG927,1-$Q$5,0,$Q$5,9),TRUE,TRUE),1,2),"")</f>
        <v/>
      </c>
      <c r="BH927" s="9">
        <f>IF(AND((ROW()-7)&gt;=$Q$5,(ROW()-6)&lt;=$Q$3),INDEX(LINEST(OFFSET(AF927,1-$Q$5,0,$Q$5,1),OFFSET(AG927,1-$Q$5,0,$Q$5,9),TRUE,TRUE),1,1),"")</f>
        <v/>
      </c>
      <c r="BI927" s="10">
        <f>IF(AND((ROW()-7)&gt;=$Q$5,(ROW()-6)&lt;=$Q$3),INDEX(LINEST(OFFSET(AF927,1-$Q$5,0,$Q$5,1),OFFSET(AG927,1-$Q$5,0,$Q$5,9),TRUE,TRUE),3,1),"")</f>
        <v/>
      </c>
      <c r="BL927" s="9">
        <f>IF(AND((ROW()-6)&lt;=$Q$3,ISNUMBER(AY926)),AY926/$Q$4+AZ926*AG927+BA926*AH927+BB926*AI927+BC926*AJ927+BD926*AK927+BE926*AL927+BF926*AM927+BG926*AN927+BH926*AO927,"")</f>
        <v/>
      </c>
      <c r="BM927">
        <f>IF(ISNUMBER(BL927),AVERAGE(OFFSET(AF926,1-$Q$5,0,$Q$5,1)),"")</f>
        <v/>
      </c>
      <c r="BN927">
        <f>IF(ISNUMBER(BL927),(AF927-BL927)^2,"")</f>
        <v/>
      </c>
      <c r="BO927">
        <f>IF(ISNUMBER(BL927),AF927^2,"")</f>
        <v/>
      </c>
      <c r="BP927">
        <f>IF(ISNUMBER(BL927),(AF927-BM927)^2,"")</f>
        <v/>
      </c>
    </row>
    <row r="928">
      <c r="O928">
        <f>IF($R928="","",IF($Q$1="Weekly",INT(($R928-2)/7),IF($Q$1="Quarterly",YEAR($R928)*4+ROUNDUP(MONTH($R928)/3),YEAR($R928)*12+MONTH($R928))))</f>
        <v/>
      </c>
      <c r="P928">
        <f>IF($R928="","",IF($R929="",1,IF($O928&lt;&gt;$O929,1,0)))</f>
        <v/>
      </c>
      <c r="Q928">
        <f>IF($P928=1,SUM($P$7:$P928),"")</f>
        <v/>
      </c>
      <c r="R928">
        <f>IF($A928="","",IF(ISNUMBER($A928),$A928,IFERROR(DATEVALUE($A928),NA())))</f>
        <v/>
      </c>
      <c r="S928" s="7">
        <f>IFERROR(INDEX($R$7:$R$60000,MATCH(ROW()-6,$Q$7:$Q$60000,0)),"")</f>
        <v/>
      </c>
      <c r="T928">
        <f>IFERROR(INDEX($B$7:$B$60000,MATCH(ROW()-6,$Q$7:$Q$60000,0))*1,"")</f>
        <v/>
      </c>
      <c r="U928">
        <f>IFERROR(INDEX($C$7:$C$60000,MATCH(ROW()-6,$Q$7:$Q$60000,0))*1,"")</f>
        <v/>
      </c>
      <c r="V928">
        <f>IFERROR(INDEX($D$7:$D$60000,MATCH(ROW()-6,$Q$7:$Q$60000,0))*1,"")</f>
        <v/>
      </c>
      <c r="W928">
        <f>IFERROR(INDEX($E$7:$E$60000,MATCH(ROW()-6,$Q$7:$Q$60000,0))*1,"")</f>
        <v/>
      </c>
      <c r="X928">
        <f>IFERROR(INDEX($F$7:$F$60000,MATCH(ROW()-6,$Q$7:$Q$60000,0))*1,"")</f>
        <v/>
      </c>
      <c r="Y928">
        <f>IFERROR(INDEX($G$7:$G$60000,MATCH(ROW()-6,$Q$7:$Q$60000,0))*1,"")</f>
        <v/>
      </c>
      <c r="Z928">
        <f>IFERROR(INDEX($H$7:$H$60000,MATCH(ROW()-6,$Q$7:$Q$60000,0))*1,"")</f>
        <v/>
      </c>
      <c r="AA928">
        <f>IFERROR(INDEX($I$7:$I$60000,MATCH(ROW()-6,$Q$7:$Q$60000,0))*1,"")</f>
        <v/>
      </c>
      <c r="AB928">
        <f>IFERROR(INDEX($J$7:$J$60000,MATCH(ROW()-6,$Q$7:$Q$60000,0))*1,"")</f>
        <v/>
      </c>
      <c r="AC928">
        <f>IFERROR(INDEX($K$7:$K$60000,MATCH(ROW()-6,$Q$7:$Q$60000,0))*1,"")</f>
        <v/>
      </c>
      <c r="AF928" s="9">
        <f>IF(OR($S928="",$S927=""),"",IF($B$5="diff",($T928-$T927),LN($T928/$T927)))</f>
        <v/>
      </c>
      <c r="AG928" s="9">
        <f>IF(OR($S928="",$S927=""),"",IF($C$5="diff",(U928-U927),LN(U928/U927)))</f>
        <v/>
      </c>
      <c r="AH928" s="9">
        <f>IF(OR($S928="",$S927=""),"",IF($D$5="diff",(V928-V927),LN(V928/V927)))</f>
        <v/>
      </c>
      <c r="AI928" s="9">
        <f>IF(OR($S928="",$S927=""),"",IF($E$5="diff",(W928-W927),LN(W928/W927)))</f>
        <v/>
      </c>
      <c r="AJ928" s="9">
        <f>IF(OR($S928="",$S927=""),"",IF($F$5="diff",(X928-X927),LN(X928/X927)))</f>
        <v/>
      </c>
      <c r="AK928" s="9">
        <f>IF(OR($S928="",$S927=""),"",IF($G$5="diff",(Y928-Y927),LN(Y928/Y927)))</f>
        <v/>
      </c>
      <c r="AL928" s="9">
        <f>IF(OR($S928="",$S927=""),"",IF($H$5="diff",(Z928-Z927),LN(Z928/Z927)))</f>
        <v/>
      </c>
      <c r="AM928" s="9">
        <f>IF(OR($S928="",$S927=""),"",IF($I$5="diff",(AA928-AA927),LN(AA928/AA927)))</f>
        <v/>
      </c>
      <c r="AN928" s="9">
        <f>IF(OR($S928="",$S927=""),"",IF($J$5="diff",(AB928-AB927),LN(AB928/AB927)))</f>
        <v/>
      </c>
      <c r="AO928" s="9">
        <f>IF(OR($S928="",$S927=""),"",IF($K$5="diff",(AC928-AC927),LN(AC928/AC927)))</f>
        <v/>
      </c>
      <c r="AR928" s="9">
        <f>IF($AF928="","",$AU$13+$AU$4*AG928+$AU$5*AH928+$AU$6*AI928+$AU$7*AJ928+$AU$8*AK928+$AU$9*AL928+$AU$10*AM928+$AU$11*AN928+$AU$12*AO928)</f>
        <v/>
      </c>
      <c r="AY928" s="10">
        <f>IF(AND((ROW()-7)&gt;=$Q$5,(ROW()-6)&lt;=$Q$3),INDEX(LINEST(OFFSET(AF928,1-$Q$5,0,$Q$5,1),OFFSET(AG928,1-$Q$5,0,$Q$5,9),TRUE,TRUE),1,10)*$Q$4,"")</f>
        <v/>
      </c>
      <c r="AZ928" s="9">
        <f>IF(AND((ROW()-7)&gt;=$Q$5,(ROW()-6)&lt;=$Q$3),INDEX(LINEST(OFFSET(AF928,1-$Q$5,0,$Q$5,1),OFFSET(AG928,1-$Q$5,0,$Q$5,9),TRUE,TRUE),1,9),"")</f>
        <v/>
      </c>
      <c r="BA928" s="9">
        <f>IF(AND((ROW()-7)&gt;=$Q$5,(ROW()-6)&lt;=$Q$3),INDEX(LINEST(OFFSET(AF928,1-$Q$5,0,$Q$5,1),OFFSET(AG928,1-$Q$5,0,$Q$5,9),TRUE,TRUE),1,8),"")</f>
        <v/>
      </c>
      <c r="BB928" s="9">
        <f>IF(AND((ROW()-7)&gt;=$Q$5,(ROW()-6)&lt;=$Q$3),INDEX(LINEST(OFFSET(AF928,1-$Q$5,0,$Q$5,1),OFFSET(AG928,1-$Q$5,0,$Q$5,9),TRUE,TRUE),1,7),"")</f>
        <v/>
      </c>
      <c r="BC928" s="9">
        <f>IF(AND((ROW()-7)&gt;=$Q$5,(ROW()-6)&lt;=$Q$3),INDEX(LINEST(OFFSET(AF928,1-$Q$5,0,$Q$5,1),OFFSET(AG928,1-$Q$5,0,$Q$5,9),TRUE,TRUE),1,6),"")</f>
        <v/>
      </c>
      <c r="BD928" s="9">
        <f>IF(AND((ROW()-7)&gt;=$Q$5,(ROW()-6)&lt;=$Q$3),INDEX(LINEST(OFFSET(AF928,1-$Q$5,0,$Q$5,1),OFFSET(AG928,1-$Q$5,0,$Q$5,9),TRUE,TRUE),1,5),"")</f>
        <v/>
      </c>
      <c r="BE928" s="9">
        <f>IF(AND((ROW()-7)&gt;=$Q$5,(ROW()-6)&lt;=$Q$3),INDEX(LINEST(OFFSET(AF928,1-$Q$5,0,$Q$5,1),OFFSET(AG928,1-$Q$5,0,$Q$5,9),TRUE,TRUE),1,4),"")</f>
        <v/>
      </c>
      <c r="BF928" s="9">
        <f>IF(AND((ROW()-7)&gt;=$Q$5,(ROW()-6)&lt;=$Q$3),INDEX(LINEST(OFFSET(AF928,1-$Q$5,0,$Q$5,1),OFFSET(AG928,1-$Q$5,0,$Q$5,9),TRUE,TRUE),1,3),"")</f>
        <v/>
      </c>
      <c r="BG928" s="9">
        <f>IF(AND((ROW()-7)&gt;=$Q$5,(ROW()-6)&lt;=$Q$3),INDEX(LINEST(OFFSET(AF928,1-$Q$5,0,$Q$5,1),OFFSET(AG928,1-$Q$5,0,$Q$5,9),TRUE,TRUE),1,2),"")</f>
        <v/>
      </c>
      <c r="BH928" s="9">
        <f>IF(AND((ROW()-7)&gt;=$Q$5,(ROW()-6)&lt;=$Q$3),INDEX(LINEST(OFFSET(AF928,1-$Q$5,0,$Q$5,1),OFFSET(AG928,1-$Q$5,0,$Q$5,9),TRUE,TRUE),1,1),"")</f>
        <v/>
      </c>
      <c r="BI928" s="10">
        <f>IF(AND((ROW()-7)&gt;=$Q$5,(ROW()-6)&lt;=$Q$3),INDEX(LINEST(OFFSET(AF928,1-$Q$5,0,$Q$5,1),OFFSET(AG928,1-$Q$5,0,$Q$5,9),TRUE,TRUE),3,1),"")</f>
        <v/>
      </c>
      <c r="BL928" s="9">
        <f>IF(AND((ROW()-6)&lt;=$Q$3,ISNUMBER(AY927)),AY927/$Q$4+AZ927*AG928+BA927*AH928+BB927*AI928+BC927*AJ928+BD927*AK928+BE927*AL928+BF927*AM928+BG927*AN928+BH927*AO928,"")</f>
        <v/>
      </c>
      <c r="BM928">
        <f>IF(ISNUMBER(BL928),AVERAGE(OFFSET(AF927,1-$Q$5,0,$Q$5,1)),"")</f>
        <v/>
      </c>
      <c r="BN928">
        <f>IF(ISNUMBER(BL928),(AF928-BL928)^2,"")</f>
        <v/>
      </c>
      <c r="BO928">
        <f>IF(ISNUMBER(BL928),AF928^2,"")</f>
        <v/>
      </c>
      <c r="BP928">
        <f>IF(ISNUMBER(BL928),(AF928-BM928)^2,"")</f>
        <v/>
      </c>
    </row>
    <row r="929">
      <c r="O929">
        <f>IF($R929="","",IF($Q$1="Weekly",INT(($R929-2)/7),IF($Q$1="Quarterly",YEAR($R929)*4+ROUNDUP(MONTH($R929)/3),YEAR($R929)*12+MONTH($R929))))</f>
        <v/>
      </c>
      <c r="P929">
        <f>IF($R929="","",IF($R930="",1,IF($O929&lt;&gt;$O930,1,0)))</f>
        <v/>
      </c>
      <c r="Q929">
        <f>IF($P929=1,SUM($P$7:$P929),"")</f>
        <v/>
      </c>
      <c r="R929">
        <f>IF($A929="","",IF(ISNUMBER($A929),$A929,IFERROR(DATEVALUE($A929),NA())))</f>
        <v/>
      </c>
      <c r="S929" s="7">
        <f>IFERROR(INDEX($R$7:$R$60000,MATCH(ROW()-6,$Q$7:$Q$60000,0)),"")</f>
        <v/>
      </c>
      <c r="T929">
        <f>IFERROR(INDEX($B$7:$B$60000,MATCH(ROW()-6,$Q$7:$Q$60000,0))*1,"")</f>
        <v/>
      </c>
      <c r="U929">
        <f>IFERROR(INDEX($C$7:$C$60000,MATCH(ROW()-6,$Q$7:$Q$60000,0))*1,"")</f>
        <v/>
      </c>
      <c r="V929">
        <f>IFERROR(INDEX($D$7:$D$60000,MATCH(ROW()-6,$Q$7:$Q$60000,0))*1,"")</f>
        <v/>
      </c>
      <c r="W929">
        <f>IFERROR(INDEX($E$7:$E$60000,MATCH(ROW()-6,$Q$7:$Q$60000,0))*1,"")</f>
        <v/>
      </c>
      <c r="X929">
        <f>IFERROR(INDEX($F$7:$F$60000,MATCH(ROW()-6,$Q$7:$Q$60000,0))*1,"")</f>
        <v/>
      </c>
      <c r="Y929">
        <f>IFERROR(INDEX($G$7:$G$60000,MATCH(ROW()-6,$Q$7:$Q$60000,0))*1,"")</f>
        <v/>
      </c>
      <c r="Z929">
        <f>IFERROR(INDEX($H$7:$H$60000,MATCH(ROW()-6,$Q$7:$Q$60000,0))*1,"")</f>
        <v/>
      </c>
      <c r="AA929">
        <f>IFERROR(INDEX($I$7:$I$60000,MATCH(ROW()-6,$Q$7:$Q$60000,0))*1,"")</f>
        <v/>
      </c>
      <c r="AB929">
        <f>IFERROR(INDEX($J$7:$J$60000,MATCH(ROW()-6,$Q$7:$Q$60000,0))*1,"")</f>
        <v/>
      </c>
      <c r="AC929">
        <f>IFERROR(INDEX($K$7:$K$60000,MATCH(ROW()-6,$Q$7:$Q$60000,0))*1,"")</f>
        <v/>
      </c>
      <c r="AF929" s="9">
        <f>IF(OR($S929="",$S928=""),"",IF($B$5="diff",($T929-$T928),LN($T929/$T928)))</f>
        <v/>
      </c>
      <c r="AG929" s="9">
        <f>IF(OR($S929="",$S928=""),"",IF($C$5="diff",(U929-U928),LN(U929/U928)))</f>
        <v/>
      </c>
      <c r="AH929" s="9">
        <f>IF(OR($S929="",$S928=""),"",IF($D$5="diff",(V929-V928),LN(V929/V928)))</f>
        <v/>
      </c>
      <c r="AI929" s="9">
        <f>IF(OR($S929="",$S928=""),"",IF($E$5="diff",(W929-W928),LN(W929/W928)))</f>
        <v/>
      </c>
      <c r="AJ929" s="9">
        <f>IF(OR($S929="",$S928=""),"",IF($F$5="diff",(X929-X928),LN(X929/X928)))</f>
        <v/>
      </c>
      <c r="AK929" s="9">
        <f>IF(OR($S929="",$S928=""),"",IF($G$5="diff",(Y929-Y928),LN(Y929/Y928)))</f>
        <v/>
      </c>
      <c r="AL929" s="9">
        <f>IF(OR($S929="",$S928=""),"",IF($H$5="diff",(Z929-Z928),LN(Z929/Z928)))</f>
        <v/>
      </c>
      <c r="AM929" s="9">
        <f>IF(OR($S929="",$S928=""),"",IF($I$5="diff",(AA929-AA928),LN(AA929/AA928)))</f>
        <v/>
      </c>
      <c r="AN929" s="9">
        <f>IF(OR($S929="",$S928=""),"",IF($J$5="diff",(AB929-AB928),LN(AB929/AB928)))</f>
        <v/>
      </c>
      <c r="AO929" s="9">
        <f>IF(OR($S929="",$S928=""),"",IF($K$5="diff",(AC929-AC928),LN(AC929/AC928)))</f>
        <v/>
      </c>
      <c r="AR929" s="9">
        <f>IF($AF929="","",$AU$13+$AU$4*AG929+$AU$5*AH929+$AU$6*AI929+$AU$7*AJ929+$AU$8*AK929+$AU$9*AL929+$AU$10*AM929+$AU$11*AN929+$AU$12*AO929)</f>
        <v/>
      </c>
      <c r="AY929" s="10">
        <f>IF(AND((ROW()-7)&gt;=$Q$5,(ROW()-6)&lt;=$Q$3),INDEX(LINEST(OFFSET(AF929,1-$Q$5,0,$Q$5,1),OFFSET(AG929,1-$Q$5,0,$Q$5,9),TRUE,TRUE),1,10)*$Q$4,"")</f>
        <v/>
      </c>
      <c r="AZ929" s="9">
        <f>IF(AND((ROW()-7)&gt;=$Q$5,(ROW()-6)&lt;=$Q$3),INDEX(LINEST(OFFSET(AF929,1-$Q$5,0,$Q$5,1),OFFSET(AG929,1-$Q$5,0,$Q$5,9),TRUE,TRUE),1,9),"")</f>
        <v/>
      </c>
      <c r="BA929" s="9">
        <f>IF(AND((ROW()-7)&gt;=$Q$5,(ROW()-6)&lt;=$Q$3),INDEX(LINEST(OFFSET(AF929,1-$Q$5,0,$Q$5,1),OFFSET(AG929,1-$Q$5,0,$Q$5,9),TRUE,TRUE),1,8),"")</f>
        <v/>
      </c>
      <c r="BB929" s="9">
        <f>IF(AND((ROW()-7)&gt;=$Q$5,(ROW()-6)&lt;=$Q$3),INDEX(LINEST(OFFSET(AF929,1-$Q$5,0,$Q$5,1),OFFSET(AG929,1-$Q$5,0,$Q$5,9),TRUE,TRUE),1,7),"")</f>
        <v/>
      </c>
      <c r="BC929" s="9">
        <f>IF(AND((ROW()-7)&gt;=$Q$5,(ROW()-6)&lt;=$Q$3),INDEX(LINEST(OFFSET(AF929,1-$Q$5,0,$Q$5,1),OFFSET(AG929,1-$Q$5,0,$Q$5,9),TRUE,TRUE),1,6),"")</f>
        <v/>
      </c>
      <c r="BD929" s="9">
        <f>IF(AND((ROW()-7)&gt;=$Q$5,(ROW()-6)&lt;=$Q$3),INDEX(LINEST(OFFSET(AF929,1-$Q$5,0,$Q$5,1),OFFSET(AG929,1-$Q$5,0,$Q$5,9),TRUE,TRUE),1,5),"")</f>
        <v/>
      </c>
      <c r="BE929" s="9">
        <f>IF(AND((ROW()-7)&gt;=$Q$5,(ROW()-6)&lt;=$Q$3),INDEX(LINEST(OFFSET(AF929,1-$Q$5,0,$Q$5,1),OFFSET(AG929,1-$Q$5,0,$Q$5,9),TRUE,TRUE),1,4),"")</f>
        <v/>
      </c>
      <c r="BF929" s="9">
        <f>IF(AND((ROW()-7)&gt;=$Q$5,(ROW()-6)&lt;=$Q$3),INDEX(LINEST(OFFSET(AF929,1-$Q$5,0,$Q$5,1),OFFSET(AG929,1-$Q$5,0,$Q$5,9),TRUE,TRUE),1,3),"")</f>
        <v/>
      </c>
      <c r="BG929" s="9">
        <f>IF(AND((ROW()-7)&gt;=$Q$5,(ROW()-6)&lt;=$Q$3),INDEX(LINEST(OFFSET(AF929,1-$Q$5,0,$Q$5,1),OFFSET(AG929,1-$Q$5,0,$Q$5,9),TRUE,TRUE),1,2),"")</f>
        <v/>
      </c>
      <c r="BH929" s="9">
        <f>IF(AND((ROW()-7)&gt;=$Q$5,(ROW()-6)&lt;=$Q$3),INDEX(LINEST(OFFSET(AF929,1-$Q$5,0,$Q$5,1),OFFSET(AG929,1-$Q$5,0,$Q$5,9),TRUE,TRUE),1,1),"")</f>
        <v/>
      </c>
      <c r="BI929" s="10">
        <f>IF(AND((ROW()-7)&gt;=$Q$5,(ROW()-6)&lt;=$Q$3),INDEX(LINEST(OFFSET(AF929,1-$Q$5,0,$Q$5,1),OFFSET(AG929,1-$Q$5,0,$Q$5,9),TRUE,TRUE),3,1),"")</f>
        <v/>
      </c>
      <c r="BL929" s="9">
        <f>IF(AND((ROW()-6)&lt;=$Q$3,ISNUMBER(AY928)),AY928/$Q$4+AZ928*AG929+BA928*AH929+BB928*AI929+BC928*AJ929+BD928*AK929+BE928*AL929+BF928*AM929+BG928*AN929+BH928*AO929,"")</f>
        <v/>
      </c>
      <c r="BM929">
        <f>IF(ISNUMBER(BL929),AVERAGE(OFFSET(AF928,1-$Q$5,0,$Q$5,1)),"")</f>
        <v/>
      </c>
      <c r="BN929">
        <f>IF(ISNUMBER(BL929),(AF929-BL929)^2,"")</f>
        <v/>
      </c>
      <c r="BO929">
        <f>IF(ISNUMBER(BL929),AF929^2,"")</f>
        <v/>
      </c>
      <c r="BP929">
        <f>IF(ISNUMBER(BL929),(AF929-BM929)^2,"")</f>
        <v/>
      </c>
    </row>
    <row r="930">
      <c r="O930">
        <f>IF($R930="","",IF($Q$1="Weekly",INT(($R930-2)/7),IF($Q$1="Quarterly",YEAR($R930)*4+ROUNDUP(MONTH($R930)/3),YEAR($R930)*12+MONTH($R930))))</f>
        <v/>
      </c>
      <c r="P930">
        <f>IF($R930="","",IF($R931="",1,IF($O930&lt;&gt;$O931,1,0)))</f>
        <v/>
      </c>
      <c r="Q930">
        <f>IF($P930=1,SUM($P$7:$P930),"")</f>
        <v/>
      </c>
      <c r="R930">
        <f>IF($A930="","",IF(ISNUMBER($A930),$A930,IFERROR(DATEVALUE($A930),NA())))</f>
        <v/>
      </c>
      <c r="S930" s="7">
        <f>IFERROR(INDEX($R$7:$R$60000,MATCH(ROW()-6,$Q$7:$Q$60000,0)),"")</f>
        <v/>
      </c>
      <c r="T930">
        <f>IFERROR(INDEX($B$7:$B$60000,MATCH(ROW()-6,$Q$7:$Q$60000,0))*1,"")</f>
        <v/>
      </c>
      <c r="U930">
        <f>IFERROR(INDEX($C$7:$C$60000,MATCH(ROW()-6,$Q$7:$Q$60000,0))*1,"")</f>
        <v/>
      </c>
      <c r="V930">
        <f>IFERROR(INDEX($D$7:$D$60000,MATCH(ROW()-6,$Q$7:$Q$60000,0))*1,"")</f>
        <v/>
      </c>
      <c r="W930">
        <f>IFERROR(INDEX($E$7:$E$60000,MATCH(ROW()-6,$Q$7:$Q$60000,0))*1,"")</f>
        <v/>
      </c>
      <c r="X930">
        <f>IFERROR(INDEX($F$7:$F$60000,MATCH(ROW()-6,$Q$7:$Q$60000,0))*1,"")</f>
        <v/>
      </c>
      <c r="Y930">
        <f>IFERROR(INDEX($G$7:$G$60000,MATCH(ROW()-6,$Q$7:$Q$60000,0))*1,"")</f>
        <v/>
      </c>
      <c r="Z930">
        <f>IFERROR(INDEX($H$7:$H$60000,MATCH(ROW()-6,$Q$7:$Q$60000,0))*1,"")</f>
        <v/>
      </c>
      <c r="AA930">
        <f>IFERROR(INDEX($I$7:$I$60000,MATCH(ROW()-6,$Q$7:$Q$60000,0))*1,"")</f>
        <v/>
      </c>
      <c r="AB930">
        <f>IFERROR(INDEX($J$7:$J$60000,MATCH(ROW()-6,$Q$7:$Q$60000,0))*1,"")</f>
        <v/>
      </c>
      <c r="AC930">
        <f>IFERROR(INDEX($K$7:$K$60000,MATCH(ROW()-6,$Q$7:$Q$60000,0))*1,"")</f>
        <v/>
      </c>
      <c r="AF930" s="9">
        <f>IF(OR($S930="",$S929=""),"",IF($B$5="diff",($T930-$T929),LN($T930/$T929)))</f>
        <v/>
      </c>
      <c r="AG930" s="9">
        <f>IF(OR($S930="",$S929=""),"",IF($C$5="diff",(U930-U929),LN(U930/U929)))</f>
        <v/>
      </c>
      <c r="AH930" s="9">
        <f>IF(OR($S930="",$S929=""),"",IF($D$5="diff",(V930-V929),LN(V930/V929)))</f>
        <v/>
      </c>
      <c r="AI930" s="9">
        <f>IF(OR($S930="",$S929=""),"",IF($E$5="diff",(W930-W929),LN(W930/W929)))</f>
        <v/>
      </c>
      <c r="AJ930" s="9">
        <f>IF(OR($S930="",$S929=""),"",IF($F$5="diff",(X930-X929),LN(X930/X929)))</f>
        <v/>
      </c>
      <c r="AK930" s="9">
        <f>IF(OR($S930="",$S929=""),"",IF($G$5="diff",(Y930-Y929),LN(Y930/Y929)))</f>
        <v/>
      </c>
      <c r="AL930" s="9">
        <f>IF(OR($S930="",$S929=""),"",IF($H$5="diff",(Z930-Z929),LN(Z930/Z929)))</f>
        <v/>
      </c>
      <c r="AM930" s="9">
        <f>IF(OR($S930="",$S929=""),"",IF($I$5="diff",(AA930-AA929),LN(AA930/AA929)))</f>
        <v/>
      </c>
      <c r="AN930" s="9">
        <f>IF(OR($S930="",$S929=""),"",IF($J$5="diff",(AB930-AB929),LN(AB930/AB929)))</f>
        <v/>
      </c>
      <c r="AO930" s="9">
        <f>IF(OR($S930="",$S929=""),"",IF($K$5="diff",(AC930-AC929),LN(AC930/AC929)))</f>
        <v/>
      </c>
      <c r="AR930" s="9">
        <f>IF($AF930="","",$AU$13+$AU$4*AG930+$AU$5*AH930+$AU$6*AI930+$AU$7*AJ930+$AU$8*AK930+$AU$9*AL930+$AU$10*AM930+$AU$11*AN930+$AU$12*AO930)</f>
        <v/>
      </c>
      <c r="AY930" s="10">
        <f>IF(AND((ROW()-7)&gt;=$Q$5,(ROW()-6)&lt;=$Q$3),INDEX(LINEST(OFFSET(AF930,1-$Q$5,0,$Q$5,1),OFFSET(AG930,1-$Q$5,0,$Q$5,9),TRUE,TRUE),1,10)*$Q$4,"")</f>
        <v/>
      </c>
      <c r="AZ930" s="9">
        <f>IF(AND((ROW()-7)&gt;=$Q$5,(ROW()-6)&lt;=$Q$3),INDEX(LINEST(OFFSET(AF930,1-$Q$5,0,$Q$5,1),OFFSET(AG930,1-$Q$5,0,$Q$5,9),TRUE,TRUE),1,9),"")</f>
        <v/>
      </c>
      <c r="BA930" s="9">
        <f>IF(AND((ROW()-7)&gt;=$Q$5,(ROW()-6)&lt;=$Q$3),INDEX(LINEST(OFFSET(AF930,1-$Q$5,0,$Q$5,1),OFFSET(AG930,1-$Q$5,0,$Q$5,9),TRUE,TRUE),1,8),"")</f>
        <v/>
      </c>
      <c r="BB930" s="9">
        <f>IF(AND((ROW()-7)&gt;=$Q$5,(ROW()-6)&lt;=$Q$3),INDEX(LINEST(OFFSET(AF930,1-$Q$5,0,$Q$5,1),OFFSET(AG930,1-$Q$5,0,$Q$5,9),TRUE,TRUE),1,7),"")</f>
        <v/>
      </c>
      <c r="BC930" s="9">
        <f>IF(AND((ROW()-7)&gt;=$Q$5,(ROW()-6)&lt;=$Q$3),INDEX(LINEST(OFFSET(AF930,1-$Q$5,0,$Q$5,1),OFFSET(AG930,1-$Q$5,0,$Q$5,9),TRUE,TRUE),1,6),"")</f>
        <v/>
      </c>
      <c r="BD930" s="9">
        <f>IF(AND((ROW()-7)&gt;=$Q$5,(ROW()-6)&lt;=$Q$3),INDEX(LINEST(OFFSET(AF930,1-$Q$5,0,$Q$5,1),OFFSET(AG930,1-$Q$5,0,$Q$5,9),TRUE,TRUE),1,5),"")</f>
        <v/>
      </c>
      <c r="BE930" s="9">
        <f>IF(AND((ROW()-7)&gt;=$Q$5,(ROW()-6)&lt;=$Q$3),INDEX(LINEST(OFFSET(AF930,1-$Q$5,0,$Q$5,1),OFFSET(AG930,1-$Q$5,0,$Q$5,9),TRUE,TRUE),1,4),"")</f>
        <v/>
      </c>
      <c r="BF930" s="9">
        <f>IF(AND((ROW()-7)&gt;=$Q$5,(ROW()-6)&lt;=$Q$3),INDEX(LINEST(OFFSET(AF930,1-$Q$5,0,$Q$5,1),OFFSET(AG930,1-$Q$5,0,$Q$5,9),TRUE,TRUE),1,3),"")</f>
        <v/>
      </c>
      <c r="BG930" s="9">
        <f>IF(AND((ROW()-7)&gt;=$Q$5,(ROW()-6)&lt;=$Q$3),INDEX(LINEST(OFFSET(AF930,1-$Q$5,0,$Q$5,1),OFFSET(AG930,1-$Q$5,0,$Q$5,9),TRUE,TRUE),1,2),"")</f>
        <v/>
      </c>
      <c r="BH930" s="9">
        <f>IF(AND((ROW()-7)&gt;=$Q$5,(ROW()-6)&lt;=$Q$3),INDEX(LINEST(OFFSET(AF930,1-$Q$5,0,$Q$5,1),OFFSET(AG930,1-$Q$5,0,$Q$5,9),TRUE,TRUE),1,1),"")</f>
        <v/>
      </c>
      <c r="BI930" s="10">
        <f>IF(AND((ROW()-7)&gt;=$Q$5,(ROW()-6)&lt;=$Q$3),INDEX(LINEST(OFFSET(AF930,1-$Q$5,0,$Q$5,1),OFFSET(AG930,1-$Q$5,0,$Q$5,9),TRUE,TRUE),3,1),"")</f>
        <v/>
      </c>
      <c r="BL930" s="9">
        <f>IF(AND((ROW()-6)&lt;=$Q$3,ISNUMBER(AY929)),AY929/$Q$4+AZ929*AG930+BA929*AH930+BB929*AI930+BC929*AJ930+BD929*AK930+BE929*AL930+BF929*AM930+BG929*AN930+BH929*AO930,"")</f>
        <v/>
      </c>
      <c r="BM930">
        <f>IF(ISNUMBER(BL930),AVERAGE(OFFSET(AF929,1-$Q$5,0,$Q$5,1)),"")</f>
        <v/>
      </c>
      <c r="BN930">
        <f>IF(ISNUMBER(BL930),(AF930-BL930)^2,"")</f>
        <v/>
      </c>
      <c r="BO930">
        <f>IF(ISNUMBER(BL930),AF930^2,"")</f>
        <v/>
      </c>
      <c r="BP930">
        <f>IF(ISNUMBER(BL930),(AF930-BM930)^2,"")</f>
        <v/>
      </c>
    </row>
    <row r="931">
      <c r="O931">
        <f>IF($R931="","",IF($Q$1="Weekly",INT(($R931-2)/7),IF($Q$1="Quarterly",YEAR($R931)*4+ROUNDUP(MONTH($R931)/3),YEAR($R931)*12+MONTH($R931))))</f>
        <v/>
      </c>
      <c r="P931">
        <f>IF($R931="","",IF($R932="",1,IF($O931&lt;&gt;$O932,1,0)))</f>
        <v/>
      </c>
      <c r="Q931">
        <f>IF($P931=1,SUM($P$7:$P931),"")</f>
        <v/>
      </c>
      <c r="R931">
        <f>IF($A931="","",IF(ISNUMBER($A931),$A931,IFERROR(DATEVALUE($A931),NA())))</f>
        <v/>
      </c>
      <c r="S931" s="7">
        <f>IFERROR(INDEX($R$7:$R$60000,MATCH(ROW()-6,$Q$7:$Q$60000,0)),"")</f>
        <v/>
      </c>
      <c r="T931">
        <f>IFERROR(INDEX($B$7:$B$60000,MATCH(ROW()-6,$Q$7:$Q$60000,0))*1,"")</f>
        <v/>
      </c>
      <c r="U931">
        <f>IFERROR(INDEX($C$7:$C$60000,MATCH(ROW()-6,$Q$7:$Q$60000,0))*1,"")</f>
        <v/>
      </c>
      <c r="V931">
        <f>IFERROR(INDEX($D$7:$D$60000,MATCH(ROW()-6,$Q$7:$Q$60000,0))*1,"")</f>
        <v/>
      </c>
      <c r="W931">
        <f>IFERROR(INDEX($E$7:$E$60000,MATCH(ROW()-6,$Q$7:$Q$60000,0))*1,"")</f>
        <v/>
      </c>
      <c r="X931">
        <f>IFERROR(INDEX($F$7:$F$60000,MATCH(ROW()-6,$Q$7:$Q$60000,0))*1,"")</f>
        <v/>
      </c>
      <c r="Y931">
        <f>IFERROR(INDEX($G$7:$G$60000,MATCH(ROW()-6,$Q$7:$Q$60000,0))*1,"")</f>
        <v/>
      </c>
      <c r="Z931">
        <f>IFERROR(INDEX($H$7:$H$60000,MATCH(ROW()-6,$Q$7:$Q$60000,0))*1,"")</f>
        <v/>
      </c>
      <c r="AA931">
        <f>IFERROR(INDEX($I$7:$I$60000,MATCH(ROW()-6,$Q$7:$Q$60000,0))*1,"")</f>
        <v/>
      </c>
      <c r="AB931">
        <f>IFERROR(INDEX($J$7:$J$60000,MATCH(ROW()-6,$Q$7:$Q$60000,0))*1,"")</f>
        <v/>
      </c>
      <c r="AC931">
        <f>IFERROR(INDEX($K$7:$K$60000,MATCH(ROW()-6,$Q$7:$Q$60000,0))*1,"")</f>
        <v/>
      </c>
      <c r="AF931" s="9">
        <f>IF(OR($S931="",$S930=""),"",IF($B$5="diff",($T931-$T930),LN($T931/$T930)))</f>
        <v/>
      </c>
      <c r="AG931" s="9">
        <f>IF(OR($S931="",$S930=""),"",IF($C$5="diff",(U931-U930),LN(U931/U930)))</f>
        <v/>
      </c>
      <c r="AH931" s="9">
        <f>IF(OR($S931="",$S930=""),"",IF($D$5="diff",(V931-V930),LN(V931/V930)))</f>
        <v/>
      </c>
      <c r="AI931" s="9">
        <f>IF(OR($S931="",$S930=""),"",IF($E$5="diff",(W931-W930),LN(W931/W930)))</f>
        <v/>
      </c>
      <c r="AJ931" s="9">
        <f>IF(OR($S931="",$S930=""),"",IF($F$5="diff",(X931-X930),LN(X931/X930)))</f>
        <v/>
      </c>
      <c r="AK931" s="9">
        <f>IF(OR($S931="",$S930=""),"",IF($G$5="diff",(Y931-Y930),LN(Y931/Y930)))</f>
        <v/>
      </c>
      <c r="AL931" s="9">
        <f>IF(OR($S931="",$S930=""),"",IF($H$5="diff",(Z931-Z930),LN(Z931/Z930)))</f>
        <v/>
      </c>
      <c r="AM931" s="9">
        <f>IF(OR($S931="",$S930=""),"",IF($I$5="diff",(AA931-AA930),LN(AA931/AA930)))</f>
        <v/>
      </c>
      <c r="AN931" s="9">
        <f>IF(OR($S931="",$S930=""),"",IF($J$5="diff",(AB931-AB930),LN(AB931/AB930)))</f>
        <v/>
      </c>
      <c r="AO931" s="9">
        <f>IF(OR($S931="",$S930=""),"",IF($K$5="diff",(AC931-AC930),LN(AC931/AC930)))</f>
        <v/>
      </c>
      <c r="AR931" s="9">
        <f>IF($AF931="","",$AU$13+$AU$4*AG931+$AU$5*AH931+$AU$6*AI931+$AU$7*AJ931+$AU$8*AK931+$AU$9*AL931+$AU$10*AM931+$AU$11*AN931+$AU$12*AO931)</f>
        <v/>
      </c>
      <c r="AY931" s="10">
        <f>IF(AND((ROW()-7)&gt;=$Q$5,(ROW()-6)&lt;=$Q$3),INDEX(LINEST(OFFSET(AF931,1-$Q$5,0,$Q$5,1),OFFSET(AG931,1-$Q$5,0,$Q$5,9),TRUE,TRUE),1,10)*$Q$4,"")</f>
        <v/>
      </c>
      <c r="AZ931" s="9">
        <f>IF(AND((ROW()-7)&gt;=$Q$5,(ROW()-6)&lt;=$Q$3),INDEX(LINEST(OFFSET(AF931,1-$Q$5,0,$Q$5,1),OFFSET(AG931,1-$Q$5,0,$Q$5,9),TRUE,TRUE),1,9),"")</f>
        <v/>
      </c>
      <c r="BA931" s="9">
        <f>IF(AND((ROW()-7)&gt;=$Q$5,(ROW()-6)&lt;=$Q$3),INDEX(LINEST(OFFSET(AF931,1-$Q$5,0,$Q$5,1),OFFSET(AG931,1-$Q$5,0,$Q$5,9),TRUE,TRUE),1,8),"")</f>
        <v/>
      </c>
      <c r="BB931" s="9">
        <f>IF(AND((ROW()-7)&gt;=$Q$5,(ROW()-6)&lt;=$Q$3),INDEX(LINEST(OFFSET(AF931,1-$Q$5,0,$Q$5,1),OFFSET(AG931,1-$Q$5,0,$Q$5,9),TRUE,TRUE),1,7),"")</f>
        <v/>
      </c>
      <c r="BC931" s="9">
        <f>IF(AND((ROW()-7)&gt;=$Q$5,(ROW()-6)&lt;=$Q$3),INDEX(LINEST(OFFSET(AF931,1-$Q$5,0,$Q$5,1),OFFSET(AG931,1-$Q$5,0,$Q$5,9),TRUE,TRUE),1,6),"")</f>
        <v/>
      </c>
      <c r="BD931" s="9">
        <f>IF(AND((ROW()-7)&gt;=$Q$5,(ROW()-6)&lt;=$Q$3),INDEX(LINEST(OFFSET(AF931,1-$Q$5,0,$Q$5,1),OFFSET(AG931,1-$Q$5,0,$Q$5,9),TRUE,TRUE),1,5),"")</f>
        <v/>
      </c>
      <c r="BE931" s="9">
        <f>IF(AND((ROW()-7)&gt;=$Q$5,(ROW()-6)&lt;=$Q$3),INDEX(LINEST(OFFSET(AF931,1-$Q$5,0,$Q$5,1),OFFSET(AG931,1-$Q$5,0,$Q$5,9),TRUE,TRUE),1,4),"")</f>
        <v/>
      </c>
      <c r="BF931" s="9">
        <f>IF(AND((ROW()-7)&gt;=$Q$5,(ROW()-6)&lt;=$Q$3),INDEX(LINEST(OFFSET(AF931,1-$Q$5,0,$Q$5,1),OFFSET(AG931,1-$Q$5,0,$Q$5,9),TRUE,TRUE),1,3),"")</f>
        <v/>
      </c>
      <c r="BG931" s="9">
        <f>IF(AND((ROW()-7)&gt;=$Q$5,(ROW()-6)&lt;=$Q$3),INDEX(LINEST(OFFSET(AF931,1-$Q$5,0,$Q$5,1),OFFSET(AG931,1-$Q$5,0,$Q$5,9),TRUE,TRUE),1,2),"")</f>
        <v/>
      </c>
      <c r="BH931" s="9">
        <f>IF(AND((ROW()-7)&gt;=$Q$5,(ROW()-6)&lt;=$Q$3),INDEX(LINEST(OFFSET(AF931,1-$Q$5,0,$Q$5,1),OFFSET(AG931,1-$Q$5,0,$Q$5,9),TRUE,TRUE),1,1),"")</f>
        <v/>
      </c>
      <c r="BI931" s="10">
        <f>IF(AND((ROW()-7)&gt;=$Q$5,(ROW()-6)&lt;=$Q$3),INDEX(LINEST(OFFSET(AF931,1-$Q$5,0,$Q$5,1),OFFSET(AG931,1-$Q$5,0,$Q$5,9),TRUE,TRUE),3,1),"")</f>
        <v/>
      </c>
      <c r="BL931" s="9">
        <f>IF(AND((ROW()-6)&lt;=$Q$3,ISNUMBER(AY930)),AY930/$Q$4+AZ930*AG931+BA930*AH931+BB930*AI931+BC930*AJ931+BD930*AK931+BE930*AL931+BF930*AM931+BG930*AN931+BH930*AO931,"")</f>
        <v/>
      </c>
      <c r="BM931">
        <f>IF(ISNUMBER(BL931),AVERAGE(OFFSET(AF930,1-$Q$5,0,$Q$5,1)),"")</f>
        <v/>
      </c>
      <c r="BN931">
        <f>IF(ISNUMBER(BL931),(AF931-BL931)^2,"")</f>
        <v/>
      </c>
      <c r="BO931">
        <f>IF(ISNUMBER(BL931),AF931^2,"")</f>
        <v/>
      </c>
      <c r="BP931">
        <f>IF(ISNUMBER(BL931),(AF931-BM931)^2,"")</f>
        <v/>
      </c>
    </row>
    <row r="932">
      <c r="O932">
        <f>IF($R932="","",IF($Q$1="Weekly",INT(($R932-2)/7),IF($Q$1="Quarterly",YEAR($R932)*4+ROUNDUP(MONTH($R932)/3),YEAR($R932)*12+MONTH($R932))))</f>
        <v/>
      </c>
      <c r="P932">
        <f>IF($R932="","",IF($R933="",1,IF($O932&lt;&gt;$O933,1,0)))</f>
        <v/>
      </c>
      <c r="Q932">
        <f>IF($P932=1,SUM($P$7:$P932),"")</f>
        <v/>
      </c>
      <c r="R932">
        <f>IF($A932="","",IF(ISNUMBER($A932),$A932,IFERROR(DATEVALUE($A932),NA())))</f>
        <v/>
      </c>
      <c r="S932" s="7">
        <f>IFERROR(INDEX($R$7:$R$60000,MATCH(ROW()-6,$Q$7:$Q$60000,0)),"")</f>
        <v/>
      </c>
      <c r="T932">
        <f>IFERROR(INDEX($B$7:$B$60000,MATCH(ROW()-6,$Q$7:$Q$60000,0))*1,"")</f>
        <v/>
      </c>
      <c r="U932">
        <f>IFERROR(INDEX($C$7:$C$60000,MATCH(ROW()-6,$Q$7:$Q$60000,0))*1,"")</f>
        <v/>
      </c>
      <c r="V932">
        <f>IFERROR(INDEX($D$7:$D$60000,MATCH(ROW()-6,$Q$7:$Q$60000,0))*1,"")</f>
        <v/>
      </c>
      <c r="W932">
        <f>IFERROR(INDEX($E$7:$E$60000,MATCH(ROW()-6,$Q$7:$Q$60000,0))*1,"")</f>
        <v/>
      </c>
      <c r="X932">
        <f>IFERROR(INDEX($F$7:$F$60000,MATCH(ROW()-6,$Q$7:$Q$60000,0))*1,"")</f>
        <v/>
      </c>
      <c r="Y932">
        <f>IFERROR(INDEX($G$7:$G$60000,MATCH(ROW()-6,$Q$7:$Q$60000,0))*1,"")</f>
        <v/>
      </c>
      <c r="Z932">
        <f>IFERROR(INDEX($H$7:$H$60000,MATCH(ROW()-6,$Q$7:$Q$60000,0))*1,"")</f>
        <v/>
      </c>
      <c r="AA932">
        <f>IFERROR(INDEX($I$7:$I$60000,MATCH(ROW()-6,$Q$7:$Q$60000,0))*1,"")</f>
        <v/>
      </c>
      <c r="AB932">
        <f>IFERROR(INDEX($J$7:$J$60000,MATCH(ROW()-6,$Q$7:$Q$60000,0))*1,"")</f>
        <v/>
      </c>
      <c r="AC932">
        <f>IFERROR(INDEX($K$7:$K$60000,MATCH(ROW()-6,$Q$7:$Q$60000,0))*1,"")</f>
        <v/>
      </c>
      <c r="AF932" s="9">
        <f>IF(OR($S932="",$S931=""),"",IF($B$5="diff",($T932-$T931),LN($T932/$T931)))</f>
        <v/>
      </c>
      <c r="AG932" s="9">
        <f>IF(OR($S932="",$S931=""),"",IF($C$5="diff",(U932-U931),LN(U932/U931)))</f>
        <v/>
      </c>
      <c r="AH932" s="9">
        <f>IF(OR($S932="",$S931=""),"",IF($D$5="diff",(V932-V931),LN(V932/V931)))</f>
        <v/>
      </c>
      <c r="AI932" s="9">
        <f>IF(OR($S932="",$S931=""),"",IF($E$5="diff",(W932-W931),LN(W932/W931)))</f>
        <v/>
      </c>
      <c r="AJ932" s="9">
        <f>IF(OR($S932="",$S931=""),"",IF($F$5="diff",(X932-X931),LN(X932/X931)))</f>
        <v/>
      </c>
      <c r="AK932" s="9">
        <f>IF(OR($S932="",$S931=""),"",IF($G$5="diff",(Y932-Y931),LN(Y932/Y931)))</f>
        <v/>
      </c>
      <c r="AL932" s="9">
        <f>IF(OR($S932="",$S931=""),"",IF($H$5="diff",(Z932-Z931),LN(Z932/Z931)))</f>
        <v/>
      </c>
      <c r="AM932" s="9">
        <f>IF(OR($S932="",$S931=""),"",IF($I$5="diff",(AA932-AA931),LN(AA932/AA931)))</f>
        <v/>
      </c>
      <c r="AN932" s="9">
        <f>IF(OR($S932="",$S931=""),"",IF($J$5="diff",(AB932-AB931),LN(AB932/AB931)))</f>
        <v/>
      </c>
      <c r="AO932" s="9">
        <f>IF(OR($S932="",$S931=""),"",IF($K$5="diff",(AC932-AC931),LN(AC932/AC931)))</f>
        <v/>
      </c>
      <c r="AR932" s="9">
        <f>IF($AF932="","",$AU$13+$AU$4*AG932+$AU$5*AH932+$AU$6*AI932+$AU$7*AJ932+$AU$8*AK932+$AU$9*AL932+$AU$10*AM932+$AU$11*AN932+$AU$12*AO932)</f>
        <v/>
      </c>
      <c r="AY932" s="10">
        <f>IF(AND((ROW()-7)&gt;=$Q$5,(ROW()-6)&lt;=$Q$3),INDEX(LINEST(OFFSET(AF932,1-$Q$5,0,$Q$5,1),OFFSET(AG932,1-$Q$5,0,$Q$5,9),TRUE,TRUE),1,10)*$Q$4,"")</f>
        <v/>
      </c>
      <c r="AZ932" s="9">
        <f>IF(AND((ROW()-7)&gt;=$Q$5,(ROW()-6)&lt;=$Q$3),INDEX(LINEST(OFFSET(AF932,1-$Q$5,0,$Q$5,1),OFFSET(AG932,1-$Q$5,0,$Q$5,9),TRUE,TRUE),1,9),"")</f>
        <v/>
      </c>
      <c r="BA932" s="9">
        <f>IF(AND((ROW()-7)&gt;=$Q$5,(ROW()-6)&lt;=$Q$3),INDEX(LINEST(OFFSET(AF932,1-$Q$5,0,$Q$5,1),OFFSET(AG932,1-$Q$5,0,$Q$5,9),TRUE,TRUE),1,8),"")</f>
        <v/>
      </c>
      <c r="BB932" s="9">
        <f>IF(AND((ROW()-7)&gt;=$Q$5,(ROW()-6)&lt;=$Q$3),INDEX(LINEST(OFFSET(AF932,1-$Q$5,0,$Q$5,1),OFFSET(AG932,1-$Q$5,0,$Q$5,9),TRUE,TRUE),1,7),"")</f>
        <v/>
      </c>
      <c r="BC932" s="9">
        <f>IF(AND((ROW()-7)&gt;=$Q$5,(ROW()-6)&lt;=$Q$3),INDEX(LINEST(OFFSET(AF932,1-$Q$5,0,$Q$5,1),OFFSET(AG932,1-$Q$5,0,$Q$5,9),TRUE,TRUE),1,6),"")</f>
        <v/>
      </c>
      <c r="BD932" s="9">
        <f>IF(AND((ROW()-7)&gt;=$Q$5,(ROW()-6)&lt;=$Q$3),INDEX(LINEST(OFFSET(AF932,1-$Q$5,0,$Q$5,1),OFFSET(AG932,1-$Q$5,0,$Q$5,9),TRUE,TRUE),1,5),"")</f>
        <v/>
      </c>
      <c r="BE932" s="9">
        <f>IF(AND((ROW()-7)&gt;=$Q$5,(ROW()-6)&lt;=$Q$3),INDEX(LINEST(OFFSET(AF932,1-$Q$5,0,$Q$5,1),OFFSET(AG932,1-$Q$5,0,$Q$5,9),TRUE,TRUE),1,4),"")</f>
        <v/>
      </c>
      <c r="BF932" s="9">
        <f>IF(AND((ROW()-7)&gt;=$Q$5,(ROW()-6)&lt;=$Q$3),INDEX(LINEST(OFFSET(AF932,1-$Q$5,0,$Q$5,1),OFFSET(AG932,1-$Q$5,0,$Q$5,9),TRUE,TRUE),1,3),"")</f>
        <v/>
      </c>
      <c r="BG932" s="9">
        <f>IF(AND((ROW()-7)&gt;=$Q$5,(ROW()-6)&lt;=$Q$3),INDEX(LINEST(OFFSET(AF932,1-$Q$5,0,$Q$5,1),OFFSET(AG932,1-$Q$5,0,$Q$5,9),TRUE,TRUE),1,2),"")</f>
        <v/>
      </c>
      <c r="BH932" s="9">
        <f>IF(AND((ROW()-7)&gt;=$Q$5,(ROW()-6)&lt;=$Q$3),INDEX(LINEST(OFFSET(AF932,1-$Q$5,0,$Q$5,1),OFFSET(AG932,1-$Q$5,0,$Q$5,9),TRUE,TRUE),1,1),"")</f>
        <v/>
      </c>
      <c r="BI932" s="10">
        <f>IF(AND((ROW()-7)&gt;=$Q$5,(ROW()-6)&lt;=$Q$3),INDEX(LINEST(OFFSET(AF932,1-$Q$5,0,$Q$5,1),OFFSET(AG932,1-$Q$5,0,$Q$5,9),TRUE,TRUE),3,1),"")</f>
        <v/>
      </c>
      <c r="BL932" s="9">
        <f>IF(AND((ROW()-6)&lt;=$Q$3,ISNUMBER(AY931)),AY931/$Q$4+AZ931*AG932+BA931*AH932+BB931*AI932+BC931*AJ932+BD931*AK932+BE931*AL932+BF931*AM932+BG931*AN932+BH931*AO932,"")</f>
        <v/>
      </c>
      <c r="BM932">
        <f>IF(ISNUMBER(BL932),AVERAGE(OFFSET(AF931,1-$Q$5,0,$Q$5,1)),"")</f>
        <v/>
      </c>
      <c r="BN932">
        <f>IF(ISNUMBER(BL932),(AF932-BL932)^2,"")</f>
        <v/>
      </c>
      <c r="BO932">
        <f>IF(ISNUMBER(BL932),AF932^2,"")</f>
        <v/>
      </c>
      <c r="BP932">
        <f>IF(ISNUMBER(BL932),(AF932-BM932)^2,"")</f>
        <v/>
      </c>
    </row>
    <row r="933">
      <c r="O933">
        <f>IF($R933="","",IF($Q$1="Weekly",INT(($R933-2)/7),IF($Q$1="Quarterly",YEAR($R933)*4+ROUNDUP(MONTH($R933)/3),YEAR($R933)*12+MONTH($R933))))</f>
        <v/>
      </c>
      <c r="P933">
        <f>IF($R933="","",IF($R934="",1,IF($O933&lt;&gt;$O934,1,0)))</f>
        <v/>
      </c>
      <c r="Q933">
        <f>IF($P933=1,SUM($P$7:$P933),"")</f>
        <v/>
      </c>
      <c r="R933">
        <f>IF($A933="","",IF(ISNUMBER($A933),$A933,IFERROR(DATEVALUE($A933),NA())))</f>
        <v/>
      </c>
      <c r="S933" s="7">
        <f>IFERROR(INDEX($R$7:$R$60000,MATCH(ROW()-6,$Q$7:$Q$60000,0)),"")</f>
        <v/>
      </c>
      <c r="T933">
        <f>IFERROR(INDEX($B$7:$B$60000,MATCH(ROW()-6,$Q$7:$Q$60000,0))*1,"")</f>
        <v/>
      </c>
      <c r="U933">
        <f>IFERROR(INDEX($C$7:$C$60000,MATCH(ROW()-6,$Q$7:$Q$60000,0))*1,"")</f>
        <v/>
      </c>
      <c r="V933">
        <f>IFERROR(INDEX($D$7:$D$60000,MATCH(ROW()-6,$Q$7:$Q$60000,0))*1,"")</f>
        <v/>
      </c>
      <c r="W933">
        <f>IFERROR(INDEX($E$7:$E$60000,MATCH(ROW()-6,$Q$7:$Q$60000,0))*1,"")</f>
        <v/>
      </c>
      <c r="X933">
        <f>IFERROR(INDEX($F$7:$F$60000,MATCH(ROW()-6,$Q$7:$Q$60000,0))*1,"")</f>
        <v/>
      </c>
      <c r="Y933">
        <f>IFERROR(INDEX($G$7:$G$60000,MATCH(ROW()-6,$Q$7:$Q$60000,0))*1,"")</f>
        <v/>
      </c>
      <c r="Z933">
        <f>IFERROR(INDEX($H$7:$H$60000,MATCH(ROW()-6,$Q$7:$Q$60000,0))*1,"")</f>
        <v/>
      </c>
      <c r="AA933">
        <f>IFERROR(INDEX($I$7:$I$60000,MATCH(ROW()-6,$Q$7:$Q$60000,0))*1,"")</f>
        <v/>
      </c>
      <c r="AB933">
        <f>IFERROR(INDEX($J$7:$J$60000,MATCH(ROW()-6,$Q$7:$Q$60000,0))*1,"")</f>
        <v/>
      </c>
      <c r="AC933">
        <f>IFERROR(INDEX($K$7:$K$60000,MATCH(ROW()-6,$Q$7:$Q$60000,0))*1,"")</f>
        <v/>
      </c>
      <c r="AF933" s="9">
        <f>IF(OR($S933="",$S932=""),"",IF($B$5="diff",($T933-$T932),LN($T933/$T932)))</f>
        <v/>
      </c>
      <c r="AG933" s="9">
        <f>IF(OR($S933="",$S932=""),"",IF($C$5="diff",(U933-U932),LN(U933/U932)))</f>
        <v/>
      </c>
      <c r="AH933" s="9">
        <f>IF(OR($S933="",$S932=""),"",IF($D$5="diff",(V933-V932),LN(V933/V932)))</f>
        <v/>
      </c>
      <c r="AI933" s="9">
        <f>IF(OR($S933="",$S932=""),"",IF($E$5="diff",(W933-W932),LN(W933/W932)))</f>
        <v/>
      </c>
      <c r="AJ933" s="9">
        <f>IF(OR($S933="",$S932=""),"",IF($F$5="diff",(X933-X932),LN(X933/X932)))</f>
        <v/>
      </c>
      <c r="AK933" s="9">
        <f>IF(OR($S933="",$S932=""),"",IF($G$5="diff",(Y933-Y932),LN(Y933/Y932)))</f>
        <v/>
      </c>
      <c r="AL933" s="9">
        <f>IF(OR($S933="",$S932=""),"",IF($H$5="diff",(Z933-Z932),LN(Z933/Z932)))</f>
        <v/>
      </c>
      <c r="AM933" s="9">
        <f>IF(OR($S933="",$S932=""),"",IF($I$5="diff",(AA933-AA932),LN(AA933/AA932)))</f>
        <v/>
      </c>
      <c r="AN933" s="9">
        <f>IF(OR($S933="",$S932=""),"",IF($J$5="diff",(AB933-AB932),LN(AB933/AB932)))</f>
        <v/>
      </c>
      <c r="AO933" s="9">
        <f>IF(OR($S933="",$S932=""),"",IF($K$5="diff",(AC933-AC932),LN(AC933/AC932)))</f>
        <v/>
      </c>
      <c r="AR933" s="9">
        <f>IF($AF933="","",$AU$13+$AU$4*AG933+$AU$5*AH933+$AU$6*AI933+$AU$7*AJ933+$AU$8*AK933+$AU$9*AL933+$AU$10*AM933+$AU$11*AN933+$AU$12*AO933)</f>
        <v/>
      </c>
      <c r="AY933" s="10">
        <f>IF(AND((ROW()-7)&gt;=$Q$5,(ROW()-6)&lt;=$Q$3),INDEX(LINEST(OFFSET(AF933,1-$Q$5,0,$Q$5,1),OFFSET(AG933,1-$Q$5,0,$Q$5,9),TRUE,TRUE),1,10)*$Q$4,"")</f>
        <v/>
      </c>
      <c r="AZ933" s="9">
        <f>IF(AND((ROW()-7)&gt;=$Q$5,(ROW()-6)&lt;=$Q$3),INDEX(LINEST(OFFSET(AF933,1-$Q$5,0,$Q$5,1),OFFSET(AG933,1-$Q$5,0,$Q$5,9),TRUE,TRUE),1,9),"")</f>
        <v/>
      </c>
      <c r="BA933" s="9">
        <f>IF(AND((ROW()-7)&gt;=$Q$5,(ROW()-6)&lt;=$Q$3),INDEX(LINEST(OFFSET(AF933,1-$Q$5,0,$Q$5,1),OFFSET(AG933,1-$Q$5,0,$Q$5,9),TRUE,TRUE),1,8),"")</f>
        <v/>
      </c>
      <c r="BB933" s="9">
        <f>IF(AND((ROW()-7)&gt;=$Q$5,(ROW()-6)&lt;=$Q$3),INDEX(LINEST(OFFSET(AF933,1-$Q$5,0,$Q$5,1),OFFSET(AG933,1-$Q$5,0,$Q$5,9),TRUE,TRUE),1,7),"")</f>
        <v/>
      </c>
      <c r="BC933" s="9">
        <f>IF(AND((ROW()-7)&gt;=$Q$5,(ROW()-6)&lt;=$Q$3),INDEX(LINEST(OFFSET(AF933,1-$Q$5,0,$Q$5,1),OFFSET(AG933,1-$Q$5,0,$Q$5,9),TRUE,TRUE),1,6),"")</f>
        <v/>
      </c>
      <c r="BD933" s="9">
        <f>IF(AND((ROW()-7)&gt;=$Q$5,(ROW()-6)&lt;=$Q$3),INDEX(LINEST(OFFSET(AF933,1-$Q$5,0,$Q$5,1),OFFSET(AG933,1-$Q$5,0,$Q$5,9),TRUE,TRUE),1,5),"")</f>
        <v/>
      </c>
      <c r="BE933" s="9">
        <f>IF(AND((ROW()-7)&gt;=$Q$5,(ROW()-6)&lt;=$Q$3),INDEX(LINEST(OFFSET(AF933,1-$Q$5,0,$Q$5,1),OFFSET(AG933,1-$Q$5,0,$Q$5,9),TRUE,TRUE),1,4),"")</f>
        <v/>
      </c>
      <c r="BF933" s="9">
        <f>IF(AND((ROW()-7)&gt;=$Q$5,(ROW()-6)&lt;=$Q$3),INDEX(LINEST(OFFSET(AF933,1-$Q$5,0,$Q$5,1),OFFSET(AG933,1-$Q$5,0,$Q$5,9),TRUE,TRUE),1,3),"")</f>
        <v/>
      </c>
      <c r="BG933" s="9">
        <f>IF(AND((ROW()-7)&gt;=$Q$5,(ROW()-6)&lt;=$Q$3),INDEX(LINEST(OFFSET(AF933,1-$Q$5,0,$Q$5,1),OFFSET(AG933,1-$Q$5,0,$Q$5,9),TRUE,TRUE),1,2),"")</f>
        <v/>
      </c>
      <c r="BH933" s="9">
        <f>IF(AND((ROW()-7)&gt;=$Q$5,(ROW()-6)&lt;=$Q$3),INDEX(LINEST(OFFSET(AF933,1-$Q$5,0,$Q$5,1),OFFSET(AG933,1-$Q$5,0,$Q$5,9),TRUE,TRUE),1,1),"")</f>
        <v/>
      </c>
      <c r="BI933" s="10">
        <f>IF(AND((ROW()-7)&gt;=$Q$5,(ROW()-6)&lt;=$Q$3),INDEX(LINEST(OFFSET(AF933,1-$Q$5,0,$Q$5,1),OFFSET(AG933,1-$Q$5,0,$Q$5,9),TRUE,TRUE),3,1),"")</f>
        <v/>
      </c>
      <c r="BL933" s="9">
        <f>IF(AND((ROW()-6)&lt;=$Q$3,ISNUMBER(AY932)),AY932/$Q$4+AZ932*AG933+BA932*AH933+BB932*AI933+BC932*AJ933+BD932*AK933+BE932*AL933+BF932*AM933+BG932*AN933+BH932*AO933,"")</f>
        <v/>
      </c>
      <c r="BM933">
        <f>IF(ISNUMBER(BL933),AVERAGE(OFFSET(AF932,1-$Q$5,0,$Q$5,1)),"")</f>
        <v/>
      </c>
      <c r="BN933">
        <f>IF(ISNUMBER(BL933),(AF933-BL933)^2,"")</f>
        <v/>
      </c>
      <c r="BO933">
        <f>IF(ISNUMBER(BL933),AF933^2,"")</f>
        <v/>
      </c>
      <c r="BP933">
        <f>IF(ISNUMBER(BL933),(AF933-BM933)^2,"")</f>
        <v/>
      </c>
    </row>
    <row r="934">
      <c r="O934">
        <f>IF($R934="","",IF($Q$1="Weekly",INT(($R934-2)/7),IF($Q$1="Quarterly",YEAR($R934)*4+ROUNDUP(MONTH($R934)/3),YEAR($R934)*12+MONTH($R934))))</f>
        <v/>
      </c>
      <c r="P934">
        <f>IF($R934="","",IF($R935="",1,IF($O934&lt;&gt;$O935,1,0)))</f>
        <v/>
      </c>
      <c r="Q934">
        <f>IF($P934=1,SUM($P$7:$P934),"")</f>
        <v/>
      </c>
      <c r="R934">
        <f>IF($A934="","",IF(ISNUMBER($A934),$A934,IFERROR(DATEVALUE($A934),NA())))</f>
        <v/>
      </c>
      <c r="S934" s="7">
        <f>IFERROR(INDEX($R$7:$R$60000,MATCH(ROW()-6,$Q$7:$Q$60000,0)),"")</f>
        <v/>
      </c>
      <c r="T934">
        <f>IFERROR(INDEX($B$7:$B$60000,MATCH(ROW()-6,$Q$7:$Q$60000,0))*1,"")</f>
        <v/>
      </c>
      <c r="U934">
        <f>IFERROR(INDEX($C$7:$C$60000,MATCH(ROW()-6,$Q$7:$Q$60000,0))*1,"")</f>
        <v/>
      </c>
      <c r="V934">
        <f>IFERROR(INDEX($D$7:$D$60000,MATCH(ROW()-6,$Q$7:$Q$60000,0))*1,"")</f>
        <v/>
      </c>
      <c r="W934">
        <f>IFERROR(INDEX($E$7:$E$60000,MATCH(ROW()-6,$Q$7:$Q$60000,0))*1,"")</f>
        <v/>
      </c>
      <c r="X934">
        <f>IFERROR(INDEX($F$7:$F$60000,MATCH(ROW()-6,$Q$7:$Q$60000,0))*1,"")</f>
        <v/>
      </c>
      <c r="Y934">
        <f>IFERROR(INDEX($G$7:$G$60000,MATCH(ROW()-6,$Q$7:$Q$60000,0))*1,"")</f>
        <v/>
      </c>
      <c r="Z934">
        <f>IFERROR(INDEX($H$7:$H$60000,MATCH(ROW()-6,$Q$7:$Q$60000,0))*1,"")</f>
        <v/>
      </c>
      <c r="AA934">
        <f>IFERROR(INDEX($I$7:$I$60000,MATCH(ROW()-6,$Q$7:$Q$60000,0))*1,"")</f>
        <v/>
      </c>
      <c r="AB934">
        <f>IFERROR(INDEX($J$7:$J$60000,MATCH(ROW()-6,$Q$7:$Q$60000,0))*1,"")</f>
        <v/>
      </c>
      <c r="AC934">
        <f>IFERROR(INDEX($K$7:$K$60000,MATCH(ROW()-6,$Q$7:$Q$60000,0))*1,"")</f>
        <v/>
      </c>
      <c r="AF934" s="9">
        <f>IF(OR($S934="",$S933=""),"",IF($B$5="diff",($T934-$T933),LN($T934/$T933)))</f>
        <v/>
      </c>
      <c r="AG934" s="9">
        <f>IF(OR($S934="",$S933=""),"",IF($C$5="diff",(U934-U933),LN(U934/U933)))</f>
        <v/>
      </c>
      <c r="AH934" s="9">
        <f>IF(OR($S934="",$S933=""),"",IF($D$5="diff",(V934-V933),LN(V934/V933)))</f>
        <v/>
      </c>
      <c r="AI934" s="9">
        <f>IF(OR($S934="",$S933=""),"",IF($E$5="diff",(W934-W933),LN(W934/W933)))</f>
        <v/>
      </c>
      <c r="AJ934" s="9">
        <f>IF(OR($S934="",$S933=""),"",IF($F$5="diff",(X934-X933),LN(X934/X933)))</f>
        <v/>
      </c>
      <c r="AK934" s="9">
        <f>IF(OR($S934="",$S933=""),"",IF($G$5="diff",(Y934-Y933),LN(Y934/Y933)))</f>
        <v/>
      </c>
      <c r="AL934" s="9">
        <f>IF(OR($S934="",$S933=""),"",IF($H$5="diff",(Z934-Z933),LN(Z934/Z933)))</f>
        <v/>
      </c>
      <c r="AM934" s="9">
        <f>IF(OR($S934="",$S933=""),"",IF($I$5="diff",(AA934-AA933),LN(AA934/AA933)))</f>
        <v/>
      </c>
      <c r="AN934" s="9">
        <f>IF(OR($S934="",$S933=""),"",IF($J$5="diff",(AB934-AB933),LN(AB934/AB933)))</f>
        <v/>
      </c>
      <c r="AO934" s="9">
        <f>IF(OR($S934="",$S933=""),"",IF($K$5="diff",(AC934-AC933),LN(AC934/AC933)))</f>
        <v/>
      </c>
      <c r="AR934" s="9">
        <f>IF($AF934="","",$AU$13+$AU$4*AG934+$AU$5*AH934+$AU$6*AI934+$AU$7*AJ934+$AU$8*AK934+$AU$9*AL934+$AU$10*AM934+$AU$11*AN934+$AU$12*AO934)</f>
        <v/>
      </c>
      <c r="AY934" s="10">
        <f>IF(AND((ROW()-7)&gt;=$Q$5,(ROW()-6)&lt;=$Q$3),INDEX(LINEST(OFFSET(AF934,1-$Q$5,0,$Q$5,1),OFFSET(AG934,1-$Q$5,0,$Q$5,9),TRUE,TRUE),1,10)*$Q$4,"")</f>
        <v/>
      </c>
      <c r="AZ934" s="9">
        <f>IF(AND((ROW()-7)&gt;=$Q$5,(ROW()-6)&lt;=$Q$3),INDEX(LINEST(OFFSET(AF934,1-$Q$5,0,$Q$5,1),OFFSET(AG934,1-$Q$5,0,$Q$5,9),TRUE,TRUE),1,9),"")</f>
        <v/>
      </c>
      <c r="BA934" s="9">
        <f>IF(AND((ROW()-7)&gt;=$Q$5,(ROW()-6)&lt;=$Q$3),INDEX(LINEST(OFFSET(AF934,1-$Q$5,0,$Q$5,1),OFFSET(AG934,1-$Q$5,0,$Q$5,9),TRUE,TRUE),1,8),"")</f>
        <v/>
      </c>
      <c r="BB934" s="9">
        <f>IF(AND((ROW()-7)&gt;=$Q$5,(ROW()-6)&lt;=$Q$3),INDEX(LINEST(OFFSET(AF934,1-$Q$5,0,$Q$5,1),OFFSET(AG934,1-$Q$5,0,$Q$5,9),TRUE,TRUE),1,7),"")</f>
        <v/>
      </c>
      <c r="BC934" s="9">
        <f>IF(AND((ROW()-7)&gt;=$Q$5,(ROW()-6)&lt;=$Q$3),INDEX(LINEST(OFFSET(AF934,1-$Q$5,0,$Q$5,1),OFFSET(AG934,1-$Q$5,0,$Q$5,9),TRUE,TRUE),1,6),"")</f>
        <v/>
      </c>
      <c r="BD934" s="9">
        <f>IF(AND((ROW()-7)&gt;=$Q$5,(ROW()-6)&lt;=$Q$3),INDEX(LINEST(OFFSET(AF934,1-$Q$5,0,$Q$5,1),OFFSET(AG934,1-$Q$5,0,$Q$5,9),TRUE,TRUE),1,5),"")</f>
        <v/>
      </c>
      <c r="BE934" s="9">
        <f>IF(AND((ROW()-7)&gt;=$Q$5,(ROW()-6)&lt;=$Q$3),INDEX(LINEST(OFFSET(AF934,1-$Q$5,0,$Q$5,1),OFFSET(AG934,1-$Q$5,0,$Q$5,9),TRUE,TRUE),1,4),"")</f>
        <v/>
      </c>
      <c r="BF934" s="9">
        <f>IF(AND((ROW()-7)&gt;=$Q$5,(ROW()-6)&lt;=$Q$3),INDEX(LINEST(OFFSET(AF934,1-$Q$5,0,$Q$5,1),OFFSET(AG934,1-$Q$5,0,$Q$5,9),TRUE,TRUE),1,3),"")</f>
        <v/>
      </c>
      <c r="BG934" s="9">
        <f>IF(AND((ROW()-7)&gt;=$Q$5,(ROW()-6)&lt;=$Q$3),INDEX(LINEST(OFFSET(AF934,1-$Q$5,0,$Q$5,1),OFFSET(AG934,1-$Q$5,0,$Q$5,9),TRUE,TRUE),1,2),"")</f>
        <v/>
      </c>
      <c r="BH934" s="9">
        <f>IF(AND((ROW()-7)&gt;=$Q$5,(ROW()-6)&lt;=$Q$3),INDEX(LINEST(OFFSET(AF934,1-$Q$5,0,$Q$5,1),OFFSET(AG934,1-$Q$5,0,$Q$5,9),TRUE,TRUE),1,1),"")</f>
        <v/>
      </c>
      <c r="BI934" s="10">
        <f>IF(AND((ROW()-7)&gt;=$Q$5,(ROW()-6)&lt;=$Q$3),INDEX(LINEST(OFFSET(AF934,1-$Q$5,0,$Q$5,1),OFFSET(AG934,1-$Q$5,0,$Q$5,9),TRUE,TRUE),3,1),"")</f>
        <v/>
      </c>
      <c r="BL934" s="9">
        <f>IF(AND((ROW()-6)&lt;=$Q$3,ISNUMBER(AY933)),AY933/$Q$4+AZ933*AG934+BA933*AH934+BB933*AI934+BC933*AJ934+BD933*AK934+BE933*AL934+BF933*AM934+BG933*AN934+BH933*AO934,"")</f>
        <v/>
      </c>
      <c r="BM934">
        <f>IF(ISNUMBER(BL934),AVERAGE(OFFSET(AF933,1-$Q$5,0,$Q$5,1)),"")</f>
        <v/>
      </c>
      <c r="BN934">
        <f>IF(ISNUMBER(BL934),(AF934-BL934)^2,"")</f>
        <v/>
      </c>
      <c r="BO934">
        <f>IF(ISNUMBER(BL934),AF934^2,"")</f>
        <v/>
      </c>
      <c r="BP934">
        <f>IF(ISNUMBER(BL934),(AF934-BM934)^2,"")</f>
        <v/>
      </c>
    </row>
    <row r="935">
      <c r="O935">
        <f>IF($R935="","",IF($Q$1="Weekly",INT(($R935-2)/7),IF($Q$1="Quarterly",YEAR($R935)*4+ROUNDUP(MONTH($R935)/3),YEAR($R935)*12+MONTH($R935))))</f>
        <v/>
      </c>
      <c r="P935">
        <f>IF($R935="","",IF($R936="",1,IF($O935&lt;&gt;$O936,1,0)))</f>
        <v/>
      </c>
      <c r="Q935">
        <f>IF($P935=1,SUM($P$7:$P935),"")</f>
        <v/>
      </c>
      <c r="R935">
        <f>IF($A935="","",IF(ISNUMBER($A935),$A935,IFERROR(DATEVALUE($A935),NA())))</f>
        <v/>
      </c>
      <c r="S935" s="7">
        <f>IFERROR(INDEX($R$7:$R$60000,MATCH(ROW()-6,$Q$7:$Q$60000,0)),"")</f>
        <v/>
      </c>
      <c r="T935">
        <f>IFERROR(INDEX($B$7:$B$60000,MATCH(ROW()-6,$Q$7:$Q$60000,0))*1,"")</f>
        <v/>
      </c>
      <c r="U935">
        <f>IFERROR(INDEX($C$7:$C$60000,MATCH(ROW()-6,$Q$7:$Q$60000,0))*1,"")</f>
        <v/>
      </c>
      <c r="V935">
        <f>IFERROR(INDEX($D$7:$D$60000,MATCH(ROW()-6,$Q$7:$Q$60000,0))*1,"")</f>
        <v/>
      </c>
      <c r="W935">
        <f>IFERROR(INDEX($E$7:$E$60000,MATCH(ROW()-6,$Q$7:$Q$60000,0))*1,"")</f>
        <v/>
      </c>
      <c r="X935">
        <f>IFERROR(INDEX($F$7:$F$60000,MATCH(ROW()-6,$Q$7:$Q$60000,0))*1,"")</f>
        <v/>
      </c>
      <c r="Y935">
        <f>IFERROR(INDEX($G$7:$G$60000,MATCH(ROW()-6,$Q$7:$Q$60000,0))*1,"")</f>
        <v/>
      </c>
      <c r="Z935">
        <f>IFERROR(INDEX($H$7:$H$60000,MATCH(ROW()-6,$Q$7:$Q$60000,0))*1,"")</f>
        <v/>
      </c>
      <c r="AA935">
        <f>IFERROR(INDEX($I$7:$I$60000,MATCH(ROW()-6,$Q$7:$Q$60000,0))*1,"")</f>
        <v/>
      </c>
      <c r="AB935">
        <f>IFERROR(INDEX($J$7:$J$60000,MATCH(ROW()-6,$Q$7:$Q$60000,0))*1,"")</f>
        <v/>
      </c>
      <c r="AC935">
        <f>IFERROR(INDEX($K$7:$K$60000,MATCH(ROW()-6,$Q$7:$Q$60000,0))*1,"")</f>
        <v/>
      </c>
      <c r="AF935" s="9">
        <f>IF(OR($S935="",$S934=""),"",IF($B$5="diff",($T935-$T934),LN($T935/$T934)))</f>
        <v/>
      </c>
      <c r="AG935" s="9">
        <f>IF(OR($S935="",$S934=""),"",IF($C$5="diff",(U935-U934),LN(U935/U934)))</f>
        <v/>
      </c>
      <c r="AH935" s="9">
        <f>IF(OR($S935="",$S934=""),"",IF($D$5="diff",(V935-V934),LN(V935/V934)))</f>
        <v/>
      </c>
      <c r="AI935" s="9">
        <f>IF(OR($S935="",$S934=""),"",IF($E$5="diff",(W935-W934),LN(W935/W934)))</f>
        <v/>
      </c>
      <c r="AJ935" s="9">
        <f>IF(OR($S935="",$S934=""),"",IF($F$5="diff",(X935-X934),LN(X935/X934)))</f>
        <v/>
      </c>
      <c r="AK935" s="9">
        <f>IF(OR($S935="",$S934=""),"",IF($G$5="diff",(Y935-Y934),LN(Y935/Y934)))</f>
        <v/>
      </c>
      <c r="AL935" s="9">
        <f>IF(OR($S935="",$S934=""),"",IF($H$5="diff",(Z935-Z934),LN(Z935/Z934)))</f>
        <v/>
      </c>
      <c r="AM935" s="9">
        <f>IF(OR($S935="",$S934=""),"",IF($I$5="diff",(AA935-AA934),LN(AA935/AA934)))</f>
        <v/>
      </c>
      <c r="AN935" s="9">
        <f>IF(OR($S935="",$S934=""),"",IF($J$5="diff",(AB935-AB934),LN(AB935/AB934)))</f>
        <v/>
      </c>
      <c r="AO935" s="9">
        <f>IF(OR($S935="",$S934=""),"",IF($K$5="diff",(AC935-AC934),LN(AC935/AC934)))</f>
        <v/>
      </c>
      <c r="AR935" s="9">
        <f>IF($AF935="","",$AU$13+$AU$4*AG935+$AU$5*AH935+$AU$6*AI935+$AU$7*AJ935+$AU$8*AK935+$AU$9*AL935+$AU$10*AM935+$AU$11*AN935+$AU$12*AO935)</f>
        <v/>
      </c>
      <c r="AY935" s="10">
        <f>IF(AND((ROW()-7)&gt;=$Q$5,(ROW()-6)&lt;=$Q$3),INDEX(LINEST(OFFSET(AF935,1-$Q$5,0,$Q$5,1),OFFSET(AG935,1-$Q$5,0,$Q$5,9),TRUE,TRUE),1,10)*$Q$4,"")</f>
        <v/>
      </c>
      <c r="AZ935" s="9">
        <f>IF(AND((ROW()-7)&gt;=$Q$5,(ROW()-6)&lt;=$Q$3),INDEX(LINEST(OFFSET(AF935,1-$Q$5,0,$Q$5,1),OFFSET(AG935,1-$Q$5,0,$Q$5,9),TRUE,TRUE),1,9),"")</f>
        <v/>
      </c>
      <c r="BA935" s="9">
        <f>IF(AND((ROW()-7)&gt;=$Q$5,(ROW()-6)&lt;=$Q$3),INDEX(LINEST(OFFSET(AF935,1-$Q$5,0,$Q$5,1),OFFSET(AG935,1-$Q$5,0,$Q$5,9),TRUE,TRUE),1,8),"")</f>
        <v/>
      </c>
      <c r="BB935" s="9">
        <f>IF(AND((ROW()-7)&gt;=$Q$5,(ROW()-6)&lt;=$Q$3),INDEX(LINEST(OFFSET(AF935,1-$Q$5,0,$Q$5,1),OFFSET(AG935,1-$Q$5,0,$Q$5,9),TRUE,TRUE),1,7),"")</f>
        <v/>
      </c>
      <c r="BC935" s="9">
        <f>IF(AND((ROW()-7)&gt;=$Q$5,(ROW()-6)&lt;=$Q$3),INDEX(LINEST(OFFSET(AF935,1-$Q$5,0,$Q$5,1),OFFSET(AG935,1-$Q$5,0,$Q$5,9),TRUE,TRUE),1,6),"")</f>
        <v/>
      </c>
      <c r="BD935" s="9">
        <f>IF(AND((ROW()-7)&gt;=$Q$5,(ROW()-6)&lt;=$Q$3),INDEX(LINEST(OFFSET(AF935,1-$Q$5,0,$Q$5,1),OFFSET(AG935,1-$Q$5,0,$Q$5,9),TRUE,TRUE),1,5),"")</f>
        <v/>
      </c>
      <c r="BE935" s="9">
        <f>IF(AND((ROW()-7)&gt;=$Q$5,(ROW()-6)&lt;=$Q$3),INDEX(LINEST(OFFSET(AF935,1-$Q$5,0,$Q$5,1),OFFSET(AG935,1-$Q$5,0,$Q$5,9),TRUE,TRUE),1,4),"")</f>
        <v/>
      </c>
      <c r="BF935" s="9">
        <f>IF(AND((ROW()-7)&gt;=$Q$5,(ROW()-6)&lt;=$Q$3),INDEX(LINEST(OFFSET(AF935,1-$Q$5,0,$Q$5,1),OFFSET(AG935,1-$Q$5,0,$Q$5,9),TRUE,TRUE),1,3),"")</f>
        <v/>
      </c>
      <c r="BG935" s="9">
        <f>IF(AND((ROW()-7)&gt;=$Q$5,(ROW()-6)&lt;=$Q$3),INDEX(LINEST(OFFSET(AF935,1-$Q$5,0,$Q$5,1),OFFSET(AG935,1-$Q$5,0,$Q$5,9),TRUE,TRUE),1,2),"")</f>
        <v/>
      </c>
      <c r="BH935" s="9">
        <f>IF(AND((ROW()-7)&gt;=$Q$5,(ROW()-6)&lt;=$Q$3),INDEX(LINEST(OFFSET(AF935,1-$Q$5,0,$Q$5,1),OFFSET(AG935,1-$Q$5,0,$Q$5,9),TRUE,TRUE),1,1),"")</f>
        <v/>
      </c>
      <c r="BI935" s="10">
        <f>IF(AND((ROW()-7)&gt;=$Q$5,(ROW()-6)&lt;=$Q$3),INDEX(LINEST(OFFSET(AF935,1-$Q$5,0,$Q$5,1),OFFSET(AG935,1-$Q$5,0,$Q$5,9),TRUE,TRUE),3,1),"")</f>
        <v/>
      </c>
      <c r="BL935" s="9">
        <f>IF(AND((ROW()-6)&lt;=$Q$3,ISNUMBER(AY934)),AY934/$Q$4+AZ934*AG935+BA934*AH935+BB934*AI935+BC934*AJ935+BD934*AK935+BE934*AL935+BF934*AM935+BG934*AN935+BH934*AO935,"")</f>
        <v/>
      </c>
      <c r="BM935">
        <f>IF(ISNUMBER(BL935),AVERAGE(OFFSET(AF934,1-$Q$5,0,$Q$5,1)),"")</f>
        <v/>
      </c>
      <c r="BN935">
        <f>IF(ISNUMBER(BL935),(AF935-BL935)^2,"")</f>
        <v/>
      </c>
      <c r="BO935">
        <f>IF(ISNUMBER(BL935),AF935^2,"")</f>
        <v/>
      </c>
      <c r="BP935">
        <f>IF(ISNUMBER(BL935),(AF935-BM935)^2,"")</f>
        <v/>
      </c>
    </row>
    <row r="936">
      <c r="O936">
        <f>IF($R936="","",IF($Q$1="Weekly",INT(($R936-2)/7),IF($Q$1="Quarterly",YEAR($R936)*4+ROUNDUP(MONTH($R936)/3),YEAR($R936)*12+MONTH($R936))))</f>
        <v/>
      </c>
      <c r="P936">
        <f>IF($R936="","",IF($R937="",1,IF($O936&lt;&gt;$O937,1,0)))</f>
        <v/>
      </c>
      <c r="Q936">
        <f>IF($P936=1,SUM($P$7:$P936),"")</f>
        <v/>
      </c>
      <c r="R936">
        <f>IF($A936="","",IF(ISNUMBER($A936),$A936,IFERROR(DATEVALUE($A936),NA())))</f>
        <v/>
      </c>
      <c r="S936" s="7">
        <f>IFERROR(INDEX($R$7:$R$60000,MATCH(ROW()-6,$Q$7:$Q$60000,0)),"")</f>
        <v/>
      </c>
      <c r="T936">
        <f>IFERROR(INDEX($B$7:$B$60000,MATCH(ROW()-6,$Q$7:$Q$60000,0))*1,"")</f>
        <v/>
      </c>
      <c r="U936">
        <f>IFERROR(INDEX($C$7:$C$60000,MATCH(ROW()-6,$Q$7:$Q$60000,0))*1,"")</f>
        <v/>
      </c>
      <c r="V936">
        <f>IFERROR(INDEX($D$7:$D$60000,MATCH(ROW()-6,$Q$7:$Q$60000,0))*1,"")</f>
        <v/>
      </c>
      <c r="W936">
        <f>IFERROR(INDEX($E$7:$E$60000,MATCH(ROW()-6,$Q$7:$Q$60000,0))*1,"")</f>
        <v/>
      </c>
      <c r="X936">
        <f>IFERROR(INDEX($F$7:$F$60000,MATCH(ROW()-6,$Q$7:$Q$60000,0))*1,"")</f>
        <v/>
      </c>
      <c r="Y936">
        <f>IFERROR(INDEX($G$7:$G$60000,MATCH(ROW()-6,$Q$7:$Q$60000,0))*1,"")</f>
        <v/>
      </c>
      <c r="Z936">
        <f>IFERROR(INDEX($H$7:$H$60000,MATCH(ROW()-6,$Q$7:$Q$60000,0))*1,"")</f>
        <v/>
      </c>
      <c r="AA936">
        <f>IFERROR(INDEX($I$7:$I$60000,MATCH(ROW()-6,$Q$7:$Q$60000,0))*1,"")</f>
        <v/>
      </c>
      <c r="AB936">
        <f>IFERROR(INDEX($J$7:$J$60000,MATCH(ROW()-6,$Q$7:$Q$60000,0))*1,"")</f>
        <v/>
      </c>
      <c r="AC936">
        <f>IFERROR(INDEX($K$7:$K$60000,MATCH(ROW()-6,$Q$7:$Q$60000,0))*1,"")</f>
        <v/>
      </c>
      <c r="AF936" s="9">
        <f>IF(OR($S936="",$S935=""),"",IF($B$5="diff",($T936-$T935),LN($T936/$T935)))</f>
        <v/>
      </c>
      <c r="AG936" s="9">
        <f>IF(OR($S936="",$S935=""),"",IF($C$5="diff",(U936-U935),LN(U936/U935)))</f>
        <v/>
      </c>
      <c r="AH936" s="9">
        <f>IF(OR($S936="",$S935=""),"",IF($D$5="diff",(V936-V935),LN(V936/V935)))</f>
        <v/>
      </c>
      <c r="AI936" s="9">
        <f>IF(OR($S936="",$S935=""),"",IF($E$5="diff",(W936-W935),LN(W936/W935)))</f>
        <v/>
      </c>
      <c r="AJ936" s="9">
        <f>IF(OR($S936="",$S935=""),"",IF($F$5="diff",(X936-X935),LN(X936/X935)))</f>
        <v/>
      </c>
      <c r="AK936" s="9">
        <f>IF(OR($S936="",$S935=""),"",IF($G$5="diff",(Y936-Y935),LN(Y936/Y935)))</f>
        <v/>
      </c>
      <c r="AL936" s="9">
        <f>IF(OR($S936="",$S935=""),"",IF($H$5="diff",(Z936-Z935),LN(Z936/Z935)))</f>
        <v/>
      </c>
      <c r="AM936" s="9">
        <f>IF(OR($S936="",$S935=""),"",IF($I$5="diff",(AA936-AA935),LN(AA936/AA935)))</f>
        <v/>
      </c>
      <c r="AN936" s="9">
        <f>IF(OR($S936="",$S935=""),"",IF($J$5="diff",(AB936-AB935),LN(AB936/AB935)))</f>
        <v/>
      </c>
      <c r="AO936" s="9">
        <f>IF(OR($S936="",$S935=""),"",IF($K$5="diff",(AC936-AC935),LN(AC936/AC935)))</f>
        <v/>
      </c>
      <c r="AR936" s="9">
        <f>IF($AF936="","",$AU$13+$AU$4*AG936+$AU$5*AH936+$AU$6*AI936+$AU$7*AJ936+$AU$8*AK936+$AU$9*AL936+$AU$10*AM936+$AU$11*AN936+$AU$12*AO936)</f>
        <v/>
      </c>
      <c r="AY936" s="10">
        <f>IF(AND((ROW()-7)&gt;=$Q$5,(ROW()-6)&lt;=$Q$3),INDEX(LINEST(OFFSET(AF936,1-$Q$5,0,$Q$5,1),OFFSET(AG936,1-$Q$5,0,$Q$5,9),TRUE,TRUE),1,10)*$Q$4,"")</f>
        <v/>
      </c>
      <c r="AZ936" s="9">
        <f>IF(AND((ROW()-7)&gt;=$Q$5,(ROW()-6)&lt;=$Q$3),INDEX(LINEST(OFFSET(AF936,1-$Q$5,0,$Q$5,1),OFFSET(AG936,1-$Q$5,0,$Q$5,9),TRUE,TRUE),1,9),"")</f>
        <v/>
      </c>
      <c r="BA936" s="9">
        <f>IF(AND((ROW()-7)&gt;=$Q$5,(ROW()-6)&lt;=$Q$3),INDEX(LINEST(OFFSET(AF936,1-$Q$5,0,$Q$5,1),OFFSET(AG936,1-$Q$5,0,$Q$5,9),TRUE,TRUE),1,8),"")</f>
        <v/>
      </c>
      <c r="BB936" s="9">
        <f>IF(AND((ROW()-7)&gt;=$Q$5,(ROW()-6)&lt;=$Q$3),INDEX(LINEST(OFFSET(AF936,1-$Q$5,0,$Q$5,1),OFFSET(AG936,1-$Q$5,0,$Q$5,9),TRUE,TRUE),1,7),"")</f>
        <v/>
      </c>
      <c r="BC936" s="9">
        <f>IF(AND((ROW()-7)&gt;=$Q$5,(ROW()-6)&lt;=$Q$3),INDEX(LINEST(OFFSET(AF936,1-$Q$5,0,$Q$5,1),OFFSET(AG936,1-$Q$5,0,$Q$5,9),TRUE,TRUE),1,6),"")</f>
        <v/>
      </c>
      <c r="BD936" s="9">
        <f>IF(AND((ROW()-7)&gt;=$Q$5,(ROW()-6)&lt;=$Q$3),INDEX(LINEST(OFFSET(AF936,1-$Q$5,0,$Q$5,1),OFFSET(AG936,1-$Q$5,0,$Q$5,9),TRUE,TRUE),1,5),"")</f>
        <v/>
      </c>
      <c r="BE936" s="9">
        <f>IF(AND((ROW()-7)&gt;=$Q$5,(ROW()-6)&lt;=$Q$3),INDEX(LINEST(OFFSET(AF936,1-$Q$5,0,$Q$5,1),OFFSET(AG936,1-$Q$5,0,$Q$5,9),TRUE,TRUE),1,4),"")</f>
        <v/>
      </c>
      <c r="BF936" s="9">
        <f>IF(AND((ROW()-7)&gt;=$Q$5,(ROW()-6)&lt;=$Q$3),INDEX(LINEST(OFFSET(AF936,1-$Q$5,0,$Q$5,1),OFFSET(AG936,1-$Q$5,0,$Q$5,9),TRUE,TRUE),1,3),"")</f>
        <v/>
      </c>
      <c r="BG936" s="9">
        <f>IF(AND((ROW()-7)&gt;=$Q$5,(ROW()-6)&lt;=$Q$3),INDEX(LINEST(OFFSET(AF936,1-$Q$5,0,$Q$5,1),OFFSET(AG936,1-$Q$5,0,$Q$5,9),TRUE,TRUE),1,2),"")</f>
        <v/>
      </c>
      <c r="BH936" s="9">
        <f>IF(AND((ROW()-7)&gt;=$Q$5,(ROW()-6)&lt;=$Q$3),INDEX(LINEST(OFFSET(AF936,1-$Q$5,0,$Q$5,1),OFFSET(AG936,1-$Q$5,0,$Q$5,9),TRUE,TRUE),1,1),"")</f>
        <v/>
      </c>
      <c r="BI936" s="10">
        <f>IF(AND((ROW()-7)&gt;=$Q$5,(ROW()-6)&lt;=$Q$3),INDEX(LINEST(OFFSET(AF936,1-$Q$5,0,$Q$5,1),OFFSET(AG936,1-$Q$5,0,$Q$5,9),TRUE,TRUE),3,1),"")</f>
        <v/>
      </c>
      <c r="BL936" s="9">
        <f>IF(AND((ROW()-6)&lt;=$Q$3,ISNUMBER(AY935)),AY935/$Q$4+AZ935*AG936+BA935*AH936+BB935*AI936+BC935*AJ936+BD935*AK936+BE935*AL936+BF935*AM936+BG935*AN936+BH935*AO936,"")</f>
        <v/>
      </c>
      <c r="BM936">
        <f>IF(ISNUMBER(BL936),AVERAGE(OFFSET(AF935,1-$Q$5,0,$Q$5,1)),"")</f>
        <v/>
      </c>
      <c r="BN936">
        <f>IF(ISNUMBER(BL936),(AF936-BL936)^2,"")</f>
        <v/>
      </c>
      <c r="BO936">
        <f>IF(ISNUMBER(BL936),AF936^2,"")</f>
        <v/>
      </c>
      <c r="BP936">
        <f>IF(ISNUMBER(BL936),(AF936-BM936)^2,"")</f>
        <v/>
      </c>
    </row>
    <row r="937">
      <c r="O937">
        <f>IF($R937="","",IF($Q$1="Weekly",INT(($R937-2)/7),IF($Q$1="Quarterly",YEAR($R937)*4+ROUNDUP(MONTH($R937)/3),YEAR($R937)*12+MONTH($R937))))</f>
        <v/>
      </c>
      <c r="P937">
        <f>IF($R937="","",IF($R938="",1,IF($O937&lt;&gt;$O938,1,0)))</f>
        <v/>
      </c>
      <c r="Q937">
        <f>IF($P937=1,SUM($P$7:$P937),"")</f>
        <v/>
      </c>
      <c r="R937">
        <f>IF($A937="","",IF(ISNUMBER($A937),$A937,IFERROR(DATEVALUE($A937),NA())))</f>
        <v/>
      </c>
      <c r="S937" s="7">
        <f>IFERROR(INDEX($R$7:$R$60000,MATCH(ROW()-6,$Q$7:$Q$60000,0)),"")</f>
        <v/>
      </c>
      <c r="T937">
        <f>IFERROR(INDEX($B$7:$B$60000,MATCH(ROW()-6,$Q$7:$Q$60000,0))*1,"")</f>
        <v/>
      </c>
      <c r="U937">
        <f>IFERROR(INDEX($C$7:$C$60000,MATCH(ROW()-6,$Q$7:$Q$60000,0))*1,"")</f>
        <v/>
      </c>
      <c r="V937">
        <f>IFERROR(INDEX($D$7:$D$60000,MATCH(ROW()-6,$Q$7:$Q$60000,0))*1,"")</f>
        <v/>
      </c>
      <c r="W937">
        <f>IFERROR(INDEX($E$7:$E$60000,MATCH(ROW()-6,$Q$7:$Q$60000,0))*1,"")</f>
        <v/>
      </c>
      <c r="X937">
        <f>IFERROR(INDEX($F$7:$F$60000,MATCH(ROW()-6,$Q$7:$Q$60000,0))*1,"")</f>
        <v/>
      </c>
      <c r="Y937">
        <f>IFERROR(INDEX($G$7:$G$60000,MATCH(ROW()-6,$Q$7:$Q$60000,0))*1,"")</f>
        <v/>
      </c>
      <c r="Z937">
        <f>IFERROR(INDEX($H$7:$H$60000,MATCH(ROW()-6,$Q$7:$Q$60000,0))*1,"")</f>
        <v/>
      </c>
      <c r="AA937">
        <f>IFERROR(INDEX($I$7:$I$60000,MATCH(ROW()-6,$Q$7:$Q$60000,0))*1,"")</f>
        <v/>
      </c>
      <c r="AB937">
        <f>IFERROR(INDEX($J$7:$J$60000,MATCH(ROW()-6,$Q$7:$Q$60000,0))*1,"")</f>
        <v/>
      </c>
      <c r="AC937">
        <f>IFERROR(INDEX($K$7:$K$60000,MATCH(ROW()-6,$Q$7:$Q$60000,0))*1,"")</f>
        <v/>
      </c>
      <c r="AF937" s="9">
        <f>IF(OR($S937="",$S936=""),"",IF($B$5="diff",($T937-$T936),LN($T937/$T936)))</f>
        <v/>
      </c>
      <c r="AG937" s="9">
        <f>IF(OR($S937="",$S936=""),"",IF($C$5="diff",(U937-U936),LN(U937/U936)))</f>
        <v/>
      </c>
      <c r="AH937" s="9">
        <f>IF(OR($S937="",$S936=""),"",IF($D$5="diff",(V937-V936),LN(V937/V936)))</f>
        <v/>
      </c>
      <c r="AI937" s="9">
        <f>IF(OR($S937="",$S936=""),"",IF($E$5="diff",(W937-W936),LN(W937/W936)))</f>
        <v/>
      </c>
      <c r="AJ937" s="9">
        <f>IF(OR($S937="",$S936=""),"",IF($F$5="diff",(X937-X936),LN(X937/X936)))</f>
        <v/>
      </c>
      <c r="AK937" s="9">
        <f>IF(OR($S937="",$S936=""),"",IF($G$5="diff",(Y937-Y936),LN(Y937/Y936)))</f>
        <v/>
      </c>
      <c r="AL937" s="9">
        <f>IF(OR($S937="",$S936=""),"",IF($H$5="diff",(Z937-Z936),LN(Z937/Z936)))</f>
        <v/>
      </c>
      <c r="AM937" s="9">
        <f>IF(OR($S937="",$S936=""),"",IF($I$5="diff",(AA937-AA936),LN(AA937/AA936)))</f>
        <v/>
      </c>
      <c r="AN937" s="9">
        <f>IF(OR($S937="",$S936=""),"",IF($J$5="diff",(AB937-AB936),LN(AB937/AB936)))</f>
        <v/>
      </c>
      <c r="AO937" s="9">
        <f>IF(OR($S937="",$S936=""),"",IF($K$5="diff",(AC937-AC936),LN(AC937/AC936)))</f>
        <v/>
      </c>
      <c r="AR937" s="9">
        <f>IF($AF937="","",$AU$13+$AU$4*AG937+$AU$5*AH937+$AU$6*AI937+$AU$7*AJ937+$AU$8*AK937+$AU$9*AL937+$AU$10*AM937+$AU$11*AN937+$AU$12*AO937)</f>
        <v/>
      </c>
      <c r="AY937" s="10">
        <f>IF(AND((ROW()-7)&gt;=$Q$5,(ROW()-6)&lt;=$Q$3),INDEX(LINEST(OFFSET(AF937,1-$Q$5,0,$Q$5,1),OFFSET(AG937,1-$Q$5,0,$Q$5,9),TRUE,TRUE),1,10)*$Q$4,"")</f>
        <v/>
      </c>
      <c r="AZ937" s="9">
        <f>IF(AND((ROW()-7)&gt;=$Q$5,(ROW()-6)&lt;=$Q$3),INDEX(LINEST(OFFSET(AF937,1-$Q$5,0,$Q$5,1),OFFSET(AG937,1-$Q$5,0,$Q$5,9),TRUE,TRUE),1,9),"")</f>
        <v/>
      </c>
      <c r="BA937" s="9">
        <f>IF(AND((ROW()-7)&gt;=$Q$5,(ROW()-6)&lt;=$Q$3),INDEX(LINEST(OFFSET(AF937,1-$Q$5,0,$Q$5,1),OFFSET(AG937,1-$Q$5,0,$Q$5,9),TRUE,TRUE),1,8),"")</f>
        <v/>
      </c>
      <c r="BB937" s="9">
        <f>IF(AND((ROW()-7)&gt;=$Q$5,(ROW()-6)&lt;=$Q$3),INDEX(LINEST(OFFSET(AF937,1-$Q$5,0,$Q$5,1),OFFSET(AG937,1-$Q$5,0,$Q$5,9),TRUE,TRUE),1,7),"")</f>
        <v/>
      </c>
      <c r="BC937" s="9">
        <f>IF(AND((ROW()-7)&gt;=$Q$5,(ROW()-6)&lt;=$Q$3),INDEX(LINEST(OFFSET(AF937,1-$Q$5,0,$Q$5,1),OFFSET(AG937,1-$Q$5,0,$Q$5,9),TRUE,TRUE),1,6),"")</f>
        <v/>
      </c>
      <c r="BD937" s="9">
        <f>IF(AND((ROW()-7)&gt;=$Q$5,(ROW()-6)&lt;=$Q$3),INDEX(LINEST(OFFSET(AF937,1-$Q$5,0,$Q$5,1),OFFSET(AG937,1-$Q$5,0,$Q$5,9),TRUE,TRUE),1,5),"")</f>
        <v/>
      </c>
      <c r="BE937" s="9">
        <f>IF(AND((ROW()-7)&gt;=$Q$5,(ROW()-6)&lt;=$Q$3),INDEX(LINEST(OFFSET(AF937,1-$Q$5,0,$Q$5,1),OFFSET(AG937,1-$Q$5,0,$Q$5,9),TRUE,TRUE),1,4),"")</f>
        <v/>
      </c>
      <c r="BF937" s="9">
        <f>IF(AND((ROW()-7)&gt;=$Q$5,(ROW()-6)&lt;=$Q$3),INDEX(LINEST(OFFSET(AF937,1-$Q$5,0,$Q$5,1),OFFSET(AG937,1-$Q$5,0,$Q$5,9),TRUE,TRUE),1,3),"")</f>
        <v/>
      </c>
      <c r="BG937" s="9">
        <f>IF(AND((ROW()-7)&gt;=$Q$5,(ROW()-6)&lt;=$Q$3),INDEX(LINEST(OFFSET(AF937,1-$Q$5,0,$Q$5,1),OFFSET(AG937,1-$Q$5,0,$Q$5,9),TRUE,TRUE),1,2),"")</f>
        <v/>
      </c>
      <c r="BH937" s="9">
        <f>IF(AND((ROW()-7)&gt;=$Q$5,(ROW()-6)&lt;=$Q$3),INDEX(LINEST(OFFSET(AF937,1-$Q$5,0,$Q$5,1),OFFSET(AG937,1-$Q$5,0,$Q$5,9),TRUE,TRUE),1,1),"")</f>
        <v/>
      </c>
      <c r="BI937" s="10">
        <f>IF(AND((ROW()-7)&gt;=$Q$5,(ROW()-6)&lt;=$Q$3),INDEX(LINEST(OFFSET(AF937,1-$Q$5,0,$Q$5,1),OFFSET(AG937,1-$Q$5,0,$Q$5,9),TRUE,TRUE),3,1),"")</f>
        <v/>
      </c>
      <c r="BL937" s="9">
        <f>IF(AND((ROW()-6)&lt;=$Q$3,ISNUMBER(AY936)),AY936/$Q$4+AZ936*AG937+BA936*AH937+BB936*AI937+BC936*AJ937+BD936*AK937+BE936*AL937+BF936*AM937+BG936*AN937+BH936*AO937,"")</f>
        <v/>
      </c>
      <c r="BM937">
        <f>IF(ISNUMBER(BL937),AVERAGE(OFFSET(AF936,1-$Q$5,0,$Q$5,1)),"")</f>
        <v/>
      </c>
      <c r="BN937">
        <f>IF(ISNUMBER(BL937),(AF937-BL937)^2,"")</f>
        <v/>
      </c>
      <c r="BO937">
        <f>IF(ISNUMBER(BL937),AF937^2,"")</f>
        <v/>
      </c>
      <c r="BP937">
        <f>IF(ISNUMBER(BL937),(AF937-BM937)^2,"")</f>
        <v/>
      </c>
    </row>
    <row r="938">
      <c r="O938">
        <f>IF($R938="","",IF($Q$1="Weekly",INT(($R938-2)/7),IF($Q$1="Quarterly",YEAR($R938)*4+ROUNDUP(MONTH($R938)/3),YEAR($R938)*12+MONTH($R938))))</f>
        <v/>
      </c>
      <c r="P938">
        <f>IF($R938="","",IF($R939="",1,IF($O938&lt;&gt;$O939,1,0)))</f>
        <v/>
      </c>
      <c r="Q938">
        <f>IF($P938=1,SUM($P$7:$P938),"")</f>
        <v/>
      </c>
      <c r="R938">
        <f>IF($A938="","",IF(ISNUMBER($A938),$A938,IFERROR(DATEVALUE($A938),NA())))</f>
        <v/>
      </c>
      <c r="S938" s="7">
        <f>IFERROR(INDEX($R$7:$R$60000,MATCH(ROW()-6,$Q$7:$Q$60000,0)),"")</f>
        <v/>
      </c>
      <c r="T938">
        <f>IFERROR(INDEX($B$7:$B$60000,MATCH(ROW()-6,$Q$7:$Q$60000,0))*1,"")</f>
        <v/>
      </c>
      <c r="U938">
        <f>IFERROR(INDEX($C$7:$C$60000,MATCH(ROW()-6,$Q$7:$Q$60000,0))*1,"")</f>
        <v/>
      </c>
      <c r="V938">
        <f>IFERROR(INDEX($D$7:$D$60000,MATCH(ROW()-6,$Q$7:$Q$60000,0))*1,"")</f>
        <v/>
      </c>
      <c r="W938">
        <f>IFERROR(INDEX($E$7:$E$60000,MATCH(ROW()-6,$Q$7:$Q$60000,0))*1,"")</f>
        <v/>
      </c>
      <c r="X938">
        <f>IFERROR(INDEX($F$7:$F$60000,MATCH(ROW()-6,$Q$7:$Q$60000,0))*1,"")</f>
        <v/>
      </c>
      <c r="Y938">
        <f>IFERROR(INDEX($G$7:$G$60000,MATCH(ROW()-6,$Q$7:$Q$60000,0))*1,"")</f>
        <v/>
      </c>
      <c r="Z938">
        <f>IFERROR(INDEX($H$7:$H$60000,MATCH(ROW()-6,$Q$7:$Q$60000,0))*1,"")</f>
        <v/>
      </c>
      <c r="AA938">
        <f>IFERROR(INDEX($I$7:$I$60000,MATCH(ROW()-6,$Q$7:$Q$60000,0))*1,"")</f>
        <v/>
      </c>
      <c r="AB938">
        <f>IFERROR(INDEX($J$7:$J$60000,MATCH(ROW()-6,$Q$7:$Q$60000,0))*1,"")</f>
        <v/>
      </c>
      <c r="AC938">
        <f>IFERROR(INDEX($K$7:$K$60000,MATCH(ROW()-6,$Q$7:$Q$60000,0))*1,"")</f>
        <v/>
      </c>
      <c r="AF938" s="9">
        <f>IF(OR($S938="",$S937=""),"",IF($B$5="diff",($T938-$T937),LN($T938/$T937)))</f>
        <v/>
      </c>
      <c r="AG938" s="9">
        <f>IF(OR($S938="",$S937=""),"",IF($C$5="diff",(U938-U937),LN(U938/U937)))</f>
        <v/>
      </c>
      <c r="AH938" s="9">
        <f>IF(OR($S938="",$S937=""),"",IF($D$5="diff",(V938-V937),LN(V938/V937)))</f>
        <v/>
      </c>
      <c r="AI938" s="9">
        <f>IF(OR($S938="",$S937=""),"",IF($E$5="diff",(W938-W937),LN(W938/W937)))</f>
        <v/>
      </c>
      <c r="AJ938" s="9">
        <f>IF(OR($S938="",$S937=""),"",IF($F$5="diff",(X938-X937),LN(X938/X937)))</f>
        <v/>
      </c>
      <c r="AK938" s="9">
        <f>IF(OR($S938="",$S937=""),"",IF($G$5="diff",(Y938-Y937),LN(Y938/Y937)))</f>
        <v/>
      </c>
      <c r="AL938" s="9">
        <f>IF(OR($S938="",$S937=""),"",IF($H$5="diff",(Z938-Z937),LN(Z938/Z937)))</f>
        <v/>
      </c>
      <c r="AM938" s="9">
        <f>IF(OR($S938="",$S937=""),"",IF($I$5="diff",(AA938-AA937),LN(AA938/AA937)))</f>
        <v/>
      </c>
      <c r="AN938" s="9">
        <f>IF(OR($S938="",$S937=""),"",IF($J$5="diff",(AB938-AB937),LN(AB938/AB937)))</f>
        <v/>
      </c>
      <c r="AO938" s="9">
        <f>IF(OR($S938="",$S937=""),"",IF($K$5="diff",(AC938-AC937),LN(AC938/AC937)))</f>
        <v/>
      </c>
      <c r="AR938" s="9">
        <f>IF($AF938="","",$AU$13+$AU$4*AG938+$AU$5*AH938+$AU$6*AI938+$AU$7*AJ938+$AU$8*AK938+$AU$9*AL938+$AU$10*AM938+$AU$11*AN938+$AU$12*AO938)</f>
        <v/>
      </c>
      <c r="AY938" s="10">
        <f>IF(AND((ROW()-7)&gt;=$Q$5,(ROW()-6)&lt;=$Q$3),INDEX(LINEST(OFFSET(AF938,1-$Q$5,0,$Q$5,1),OFFSET(AG938,1-$Q$5,0,$Q$5,9),TRUE,TRUE),1,10)*$Q$4,"")</f>
        <v/>
      </c>
      <c r="AZ938" s="9">
        <f>IF(AND((ROW()-7)&gt;=$Q$5,(ROW()-6)&lt;=$Q$3),INDEX(LINEST(OFFSET(AF938,1-$Q$5,0,$Q$5,1),OFFSET(AG938,1-$Q$5,0,$Q$5,9),TRUE,TRUE),1,9),"")</f>
        <v/>
      </c>
      <c r="BA938" s="9">
        <f>IF(AND((ROW()-7)&gt;=$Q$5,(ROW()-6)&lt;=$Q$3),INDEX(LINEST(OFFSET(AF938,1-$Q$5,0,$Q$5,1),OFFSET(AG938,1-$Q$5,0,$Q$5,9),TRUE,TRUE),1,8),"")</f>
        <v/>
      </c>
      <c r="BB938" s="9">
        <f>IF(AND((ROW()-7)&gt;=$Q$5,(ROW()-6)&lt;=$Q$3),INDEX(LINEST(OFFSET(AF938,1-$Q$5,0,$Q$5,1),OFFSET(AG938,1-$Q$5,0,$Q$5,9),TRUE,TRUE),1,7),"")</f>
        <v/>
      </c>
      <c r="BC938" s="9">
        <f>IF(AND((ROW()-7)&gt;=$Q$5,(ROW()-6)&lt;=$Q$3),INDEX(LINEST(OFFSET(AF938,1-$Q$5,0,$Q$5,1),OFFSET(AG938,1-$Q$5,0,$Q$5,9),TRUE,TRUE),1,6),"")</f>
        <v/>
      </c>
      <c r="BD938" s="9">
        <f>IF(AND((ROW()-7)&gt;=$Q$5,(ROW()-6)&lt;=$Q$3),INDEX(LINEST(OFFSET(AF938,1-$Q$5,0,$Q$5,1),OFFSET(AG938,1-$Q$5,0,$Q$5,9),TRUE,TRUE),1,5),"")</f>
        <v/>
      </c>
      <c r="BE938" s="9">
        <f>IF(AND((ROW()-7)&gt;=$Q$5,(ROW()-6)&lt;=$Q$3),INDEX(LINEST(OFFSET(AF938,1-$Q$5,0,$Q$5,1),OFFSET(AG938,1-$Q$5,0,$Q$5,9),TRUE,TRUE),1,4),"")</f>
        <v/>
      </c>
      <c r="BF938" s="9">
        <f>IF(AND((ROW()-7)&gt;=$Q$5,(ROW()-6)&lt;=$Q$3),INDEX(LINEST(OFFSET(AF938,1-$Q$5,0,$Q$5,1),OFFSET(AG938,1-$Q$5,0,$Q$5,9),TRUE,TRUE),1,3),"")</f>
        <v/>
      </c>
      <c r="BG938" s="9">
        <f>IF(AND((ROW()-7)&gt;=$Q$5,(ROW()-6)&lt;=$Q$3),INDEX(LINEST(OFFSET(AF938,1-$Q$5,0,$Q$5,1),OFFSET(AG938,1-$Q$5,0,$Q$5,9),TRUE,TRUE),1,2),"")</f>
        <v/>
      </c>
      <c r="BH938" s="9">
        <f>IF(AND((ROW()-7)&gt;=$Q$5,(ROW()-6)&lt;=$Q$3),INDEX(LINEST(OFFSET(AF938,1-$Q$5,0,$Q$5,1),OFFSET(AG938,1-$Q$5,0,$Q$5,9),TRUE,TRUE),1,1),"")</f>
        <v/>
      </c>
      <c r="BI938" s="10">
        <f>IF(AND((ROW()-7)&gt;=$Q$5,(ROW()-6)&lt;=$Q$3),INDEX(LINEST(OFFSET(AF938,1-$Q$5,0,$Q$5,1),OFFSET(AG938,1-$Q$5,0,$Q$5,9),TRUE,TRUE),3,1),"")</f>
        <v/>
      </c>
      <c r="BL938" s="9">
        <f>IF(AND((ROW()-6)&lt;=$Q$3,ISNUMBER(AY937)),AY937/$Q$4+AZ937*AG938+BA937*AH938+BB937*AI938+BC937*AJ938+BD937*AK938+BE937*AL938+BF937*AM938+BG937*AN938+BH937*AO938,"")</f>
        <v/>
      </c>
      <c r="BM938">
        <f>IF(ISNUMBER(BL938),AVERAGE(OFFSET(AF937,1-$Q$5,0,$Q$5,1)),"")</f>
        <v/>
      </c>
      <c r="BN938">
        <f>IF(ISNUMBER(BL938),(AF938-BL938)^2,"")</f>
        <v/>
      </c>
      <c r="BO938">
        <f>IF(ISNUMBER(BL938),AF938^2,"")</f>
        <v/>
      </c>
      <c r="BP938">
        <f>IF(ISNUMBER(BL938),(AF938-BM938)^2,"")</f>
        <v/>
      </c>
    </row>
    <row r="939">
      <c r="O939">
        <f>IF($R939="","",IF($Q$1="Weekly",INT(($R939-2)/7),IF($Q$1="Quarterly",YEAR($R939)*4+ROUNDUP(MONTH($R939)/3),YEAR($R939)*12+MONTH($R939))))</f>
        <v/>
      </c>
      <c r="P939">
        <f>IF($R939="","",IF($R940="",1,IF($O939&lt;&gt;$O940,1,0)))</f>
        <v/>
      </c>
      <c r="Q939">
        <f>IF($P939=1,SUM($P$7:$P939),"")</f>
        <v/>
      </c>
      <c r="R939">
        <f>IF($A939="","",IF(ISNUMBER($A939),$A939,IFERROR(DATEVALUE($A939),NA())))</f>
        <v/>
      </c>
      <c r="S939" s="7">
        <f>IFERROR(INDEX($R$7:$R$60000,MATCH(ROW()-6,$Q$7:$Q$60000,0)),"")</f>
        <v/>
      </c>
      <c r="T939">
        <f>IFERROR(INDEX($B$7:$B$60000,MATCH(ROW()-6,$Q$7:$Q$60000,0))*1,"")</f>
        <v/>
      </c>
      <c r="U939">
        <f>IFERROR(INDEX($C$7:$C$60000,MATCH(ROW()-6,$Q$7:$Q$60000,0))*1,"")</f>
        <v/>
      </c>
      <c r="V939">
        <f>IFERROR(INDEX($D$7:$D$60000,MATCH(ROW()-6,$Q$7:$Q$60000,0))*1,"")</f>
        <v/>
      </c>
      <c r="W939">
        <f>IFERROR(INDEX($E$7:$E$60000,MATCH(ROW()-6,$Q$7:$Q$60000,0))*1,"")</f>
        <v/>
      </c>
      <c r="X939">
        <f>IFERROR(INDEX($F$7:$F$60000,MATCH(ROW()-6,$Q$7:$Q$60000,0))*1,"")</f>
        <v/>
      </c>
      <c r="Y939">
        <f>IFERROR(INDEX($G$7:$G$60000,MATCH(ROW()-6,$Q$7:$Q$60000,0))*1,"")</f>
        <v/>
      </c>
      <c r="Z939">
        <f>IFERROR(INDEX($H$7:$H$60000,MATCH(ROW()-6,$Q$7:$Q$60000,0))*1,"")</f>
        <v/>
      </c>
      <c r="AA939">
        <f>IFERROR(INDEX($I$7:$I$60000,MATCH(ROW()-6,$Q$7:$Q$60000,0))*1,"")</f>
        <v/>
      </c>
      <c r="AB939">
        <f>IFERROR(INDEX($J$7:$J$60000,MATCH(ROW()-6,$Q$7:$Q$60000,0))*1,"")</f>
        <v/>
      </c>
      <c r="AC939">
        <f>IFERROR(INDEX($K$7:$K$60000,MATCH(ROW()-6,$Q$7:$Q$60000,0))*1,"")</f>
        <v/>
      </c>
      <c r="AF939" s="9">
        <f>IF(OR($S939="",$S938=""),"",IF($B$5="diff",($T939-$T938),LN($T939/$T938)))</f>
        <v/>
      </c>
      <c r="AG939" s="9">
        <f>IF(OR($S939="",$S938=""),"",IF($C$5="diff",(U939-U938),LN(U939/U938)))</f>
        <v/>
      </c>
      <c r="AH939" s="9">
        <f>IF(OR($S939="",$S938=""),"",IF($D$5="diff",(V939-V938),LN(V939/V938)))</f>
        <v/>
      </c>
      <c r="AI939" s="9">
        <f>IF(OR($S939="",$S938=""),"",IF($E$5="diff",(W939-W938),LN(W939/W938)))</f>
        <v/>
      </c>
      <c r="AJ939" s="9">
        <f>IF(OR($S939="",$S938=""),"",IF($F$5="diff",(X939-X938),LN(X939/X938)))</f>
        <v/>
      </c>
      <c r="AK939" s="9">
        <f>IF(OR($S939="",$S938=""),"",IF($G$5="diff",(Y939-Y938),LN(Y939/Y938)))</f>
        <v/>
      </c>
      <c r="AL939" s="9">
        <f>IF(OR($S939="",$S938=""),"",IF($H$5="diff",(Z939-Z938),LN(Z939/Z938)))</f>
        <v/>
      </c>
      <c r="AM939" s="9">
        <f>IF(OR($S939="",$S938=""),"",IF($I$5="diff",(AA939-AA938),LN(AA939/AA938)))</f>
        <v/>
      </c>
      <c r="AN939" s="9">
        <f>IF(OR($S939="",$S938=""),"",IF($J$5="diff",(AB939-AB938),LN(AB939/AB938)))</f>
        <v/>
      </c>
      <c r="AO939" s="9">
        <f>IF(OR($S939="",$S938=""),"",IF($K$5="diff",(AC939-AC938),LN(AC939/AC938)))</f>
        <v/>
      </c>
      <c r="AR939" s="9">
        <f>IF($AF939="","",$AU$13+$AU$4*AG939+$AU$5*AH939+$AU$6*AI939+$AU$7*AJ939+$AU$8*AK939+$AU$9*AL939+$AU$10*AM939+$AU$11*AN939+$AU$12*AO939)</f>
        <v/>
      </c>
      <c r="AY939" s="10">
        <f>IF(AND((ROW()-7)&gt;=$Q$5,(ROW()-6)&lt;=$Q$3),INDEX(LINEST(OFFSET(AF939,1-$Q$5,0,$Q$5,1),OFFSET(AG939,1-$Q$5,0,$Q$5,9),TRUE,TRUE),1,10)*$Q$4,"")</f>
        <v/>
      </c>
      <c r="AZ939" s="9">
        <f>IF(AND((ROW()-7)&gt;=$Q$5,(ROW()-6)&lt;=$Q$3),INDEX(LINEST(OFFSET(AF939,1-$Q$5,0,$Q$5,1),OFFSET(AG939,1-$Q$5,0,$Q$5,9),TRUE,TRUE),1,9),"")</f>
        <v/>
      </c>
      <c r="BA939" s="9">
        <f>IF(AND((ROW()-7)&gt;=$Q$5,(ROW()-6)&lt;=$Q$3),INDEX(LINEST(OFFSET(AF939,1-$Q$5,0,$Q$5,1),OFFSET(AG939,1-$Q$5,0,$Q$5,9),TRUE,TRUE),1,8),"")</f>
        <v/>
      </c>
      <c r="BB939" s="9">
        <f>IF(AND((ROW()-7)&gt;=$Q$5,(ROW()-6)&lt;=$Q$3),INDEX(LINEST(OFFSET(AF939,1-$Q$5,0,$Q$5,1),OFFSET(AG939,1-$Q$5,0,$Q$5,9),TRUE,TRUE),1,7),"")</f>
        <v/>
      </c>
      <c r="BC939" s="9">
        <f>IF(AND((ROW()-7)&gt;=$Q$5,(ROW()-6)&lt;=$Q$3),INDEX(LINEST(OFFSET(AF939,1-$Q$5,0,$Q$5,1),OFFSET(AG939,1-$Q$5,0,$Q$5,9),TRUE,TRUE),1,6),"")</f>
        <v/>
      </c>
      <c r="BD939" s="9">
        <f>IF(AND((ROW()-7)&gt;=$Q$5,(ROW()-6)&lt;=$Q$3),INDEX(LINEST(OFFSET(AF939,1-$Q$5,0,$Q$5,1),OFFSET(AG939,1-$Q$5,0,$Q$5,9),TRUE,TRUE),1,5),"")</f>
        <v/>
      </c>
      <c r="BE939" s="9">
        <f>IF(AND((ROW()-7)&gt;=$Q$5,(ROW()-6)&lt;=$Q$3),INDEX(LINEST(OFFSET(AF939,1-$Q$5,0,$Q$5,1),OFFSET(AG939,1-$Q$5,0,$Q$5,9),TRUE,TRUE),1,4),"")</f>
        <v/>
      </c>
      <c r="BF939" s="9">
        <f>IF(AND((ROW()-7)&gt;=$Q$5,(ROW()-6)&lt;=$Q$3),INDEX(LINEST(OFFSET(AF939,1-$Q$5,0,$Q$5,1),OFFSET(AG939,1-$Q$5,0,$Q$5,9),TRUE,TRUE),1,3),"")</f>
        <v/>
      </c>
      <c r="BG939" s="9">
        <f>IF(AND((ROW()-7)&gt;=$Q$5,(ROW()-6)&lt;=$Q$3),INDEX(LINEST(OFFSET(AF939,1-$Q$5,0,$Q$5,1),OFFSET(AG939,1-$Q$5,0,$Q$5,9),TRUE,TRUE),1,2),"")</f>
        <v/>
      </c>
      <c r="BH939" s="9">
        <f>IF(AND((ROW()-7)&gt;=$Q$5,(ROW()-6)&lt;=$Q$3),INDEX(LINEST(OFFSET(AF939,1-$Q$5,0,$Q$5,1),OFFSET(AG939,1-$Q$5,0,$Q$5,9),TRUE,TRUE),1,1),"")</f>
        <v/>
      </c>
      <c r="BI939" s="10">
        <f>IF(AND((ROW()-7)&gt;=$Q$5,(ROW()-6)&lt;=$Q$3),INDEX(LINEST(OFFSET(AF939,1-$Q$5,0,$Q$5,1),OFFSET(AG939,1-$Q$5,0,$Q$5,9),TRUE,TRUE),3,1),"")</f>
        <v/>
      </c>
      <c r="BL939" s="9">
        <f>IF(AND((ROW()-6)&lt;=$Q$3,ISNUMBER(AY938)),AY938/$Q$4+AZ938*AG939+BA938*AH939+BB938*AI939+BC938*AJ939+BD938*AK939+BE938*AL939+BF938*AM939+BG938*AN939+BH938*AO939,"")</f>
        <v/>
      </c>
      <c r="BM939">
        <f>IF(ISNUMBER(BL939),AVERAGE(OFFSET(AF938,1-$Q$5,0,$Q$5,1)),"")</f>
        <v/>
      </c>
      <c r="BN939">
        <f>IF(ISNUMBER(BL939),(AF939-BL939)^2,"")</f>
        <v/>
      </c>
      <c r="BO939">
        <f>IF(ISNUMBER(BL939),AF939^2,"")</f>
        <v/>
      </c>
      <c r="BP939">
        <f>IF(ISNUMBER(BL939),(AF939-BM939)^2,"")</f>
        <v/>
      </c>
    </row>
    <row r="940">
      <c r="O940">
        <f>IF($R940="","",IF($Q$1="Weekly",INT(($R940-2)/7),IF($Q$1="Quarterly",YEAR($R940)*4+ROUNDUP(MONTH($R940)/3),YEAR($R940)*12+MONTH($R940))))</f>
        <v/>
      </c>
      <c r="P940">
        <f>IF($R940="","",IF($R941="",1,IF($O940&lt;&gt;$O941,1,0)))</f>
        <v/>
      </c>
      <c r="Q940">
        <f>IF($P940=1,SUM($P$7:$P940),"")</f>
        <v/>
      </c>
      <c r="R940">
        <f>IF($A940="","",IF(ISNUMBER($A940),$A940,IFERROR(DATEVALUE($A940),NA())))</f>
        <v/>
      </c>
      <c r="S940" s="7">
        <f>IFERROR(INDEX($R$7:$R$60000,MATCH(ROW()-6,$Q$7:$Q$60000,0)),"")</f>
        <v/>
      </c>
      <c r="T940">
        <f>IFERROR(INDEX($B$7:$B$60000,MATCH(ROW()-6,$Q$7:$Q$60000,0))*1,"")</f>
        <v/>
      </c>
      <c r="U940">
        <f>IFERROR(INDEX($C$7:$C$60000,MATCH(ROW()-6,$Q$7:$Q$60000,0))*1,"")</f>
        <v/>
      </c>
      <c r="V940">
        <f>IFERROR(INDEX($D$7:$D$60000,MATCH(ROW()-6,$Q$7:$Q$60000,0))*1,"")</f>
        <v/>
      </c>
      <c r="W940">
        <f>IFERROR(INDEX($E$7:$E$60000,MATCH(ROW()-6,$Q$7:$Q$60000,0))*1,"")</f>
        <v/>
      </c>
      <c r="X940">
        <f>IFERROR(INDEX($F$7:$F$60000,MATCH(ROW()-6,$Q$7:$Q$60000,0))*1,"")</f>
        <v/>
      </c>
      <c r="Y940">
        <f>IFERROR(INDEX($G$7:$G$60000,MATCH(ROW()-6,$Q$7:$Q$60000,0))*1,"")</f>
        <v/>
      </c>
      <c r="Z940">
        <f>IFERROR(INDEX($H$7:$H$60000,MATCH(ROW()-6,$Q$7:$Q$60000,0))*1,"")</f>
        <v/>
      </c>
      <c r="AA940">
        <f>IFERROR(INDEX($I$7:$I$60000,MATCH(ROW()-6,$Q$7:$Q$60000,0))*1,"")</f>
        <v/>
      </c>
      <c r="AB940">
        <f>IFERROR(INDEX($J$7:$J$60000,MATCH(ROW()-6,$Q$7:$Q$60000,0))*1,"")</f>
        <v/>
      </c>
      <c r="AC940">
        <f>IFERROR(INDEX($K$7:$K$60000,MATCH(ROW()-6,$Q$7:$Q$60000,0))*1,"")</f>
        <v/>
      </c>
      <c r="AF940" s="9">
        <f>IF(OR($S940="",$S939=""),"",IF($B$5="diff",($T940-$T939),LN($T940/$T939)))</f>
        <v/>
      </c>
      <c r="AG940" s="9">
        <f>IF(OR($S940="",$S939=""),"",IF($C$5="diff",(U940-U939),LN(U940/U939)))</f>
        <v/>
      </c>
      <c r="AH940" s="9">
        <f>IF(OR($S940="",$S939=""),"",IF($D$5="diff",(V940-V939),LN(V940/V939)))</f>
        <v/>
      </c>
      <c r="AI940" s="9">
        <f>IF(OR($S940="",$S939=""),"",IF($E$5="diff",(W940-W939),LN(W940/W939)))</f>
        <v/>
      </c>
      <c r="AJ940" s="9">
        <f>IF(OR($S940="",$S939=""),"",IF($F$5="diff",(X940-X939),LN(X940/X939)))</f>
        <v/>
      </c>
      <c r="AK940" s="9">
        <f>IF(OR($S940="",$S939=""),"",IF($G$5="diff",(Y940-Y939),LN(Y940/Y939)))</f>
        <v/>
      </c>
      <c r="AL940" s="9">
        <f>IF(OR($S940="",$S939=""),"",IF($H$5="diff",(Z940-Z939),LN(Z940/Z939)))</f>
        <v/>
      </c>
      <c r="AM940" s="9">
        <f>IF(OR($S940="",$S939=""),"",IF($I$5="diff",(AA940-AA939),LN(AA940/AA939)))</f>
        <v/>
      </c>
      <c r="AN940" s="9">
        <f>IF(OR($S940="",$S939=""),"",IF($J$5="diff",(AB940-AB939),LN(AB940/AB939)))</f>
        <v/>
      </c>
      <c r="AO940" s="9">
        <f>IF(OR($S940="",$S939=""),"",IF($K$5="diff",(AC940-AC939),LN(AC940/AC939)))</f>
        <v/>
      </c>
      <c r="AR940" s="9">
        <f>IF($AF940="","",$AU$13+$AU$4*AG940+$AU$5*AH940+$AU$6*AI940+$AU$7*AJ940+$AU$8*AK940+$AU$9*AL940+$AU$10*AM940+$AU$11*AN940+$AU$12*AO940)</f>
        <v/>
      </c>
      <c r="AY940" s="10">
        <f>IF(AND((ROW()-7)&gt;=$Q$5,(ROW()-6)&lt;=$Q$3),INDEX(LINEST(OFFSET(AF940,1-$Q$5,0,$Q$5,1),OFFSET(AG940,1-$Q$5,0,$Q$5,9),TRUE,TRUE),1,10)*$Q$4,"")</f>
        <v/>
      </c>
      <c r="AZ940" s="9">
        <f>IF(AND((ROW()-7)&gt;=$Q$5,(ROW()-6)&lt;=$Q$3),INDEX(LINEST(OFFSET(AF940,1-$Q$5,0,$Q$5,1),OFFSET(AG940,1-$Q$5,0,$Q$5,9),TRUE,TRUE),1,9),"")</f>
        <v/>
      </c>
      <c r="BA940" s="9">
        <f>IF(AND((ROW()-7)&gt;=$Q$5,(ROW()-6)&lt;=$Q$3),INDEX(LINEST(OFFSET(AF940,1-$Q$5,0,$Q$5,1),OFFSET(AG940,1-$Q$5,0,$Q$5,9),TRUE,TRUE),1,8),"")</f>
        <v/>
      </c>
      <c r="BB940" s="9">
        <f>IF(AND((ROW()-7)&gt;=$Q$5,(ROW()-6)&lt;=$Q$3),INDEX(LINEST(OFFSET(AF940,1-$Q$5,0,$Q$5,1),OFFSET(AG940,1-$Q$5,0,$Q$5,9),TRUE,TRUE),1,7),"")</f>
        <v/>
      </c>
      <c r="BC940" s="9">
        <f>IF(AND((ROW()-7)&gt;=$Q$5,(ROW()-6)&lt;=$Q$3),INDEX(LINEST(OFFSET(AF940,1-$Q$5,0,$Q$5,1),OFFSET(AG940,1-$Q$5,0,$Q$5,9),TRUE,TRUE),1,6),"")</f>
        <v/>
      </c>
      <c r="BD940" s="9">
        <f>IF(AND((ROW()-7)&gt;=$Q$5,(ROW()-6)&lt;=$Q$3),INDEX(LINEST(OFFSET(AF940,1-$Q$5,0,$Q$5,1),OFFSET(AG940,1-$Q$5,0,$Q$5,9),TRUE,TRUE),1,5),"")</f>
        <v/>
      </c>
      <c r="BE940" s="9">
        <f>IF(AND((ROW()-7)&gt;=$Q$5,(ROW()-6)&lt;=$Q$3),INDEX(LINEST(OFFSET(AF940,1-$Q$5,0,$Q$5,1),OFFSET(AG940,1-$Q$5,0,$Q$5,9),TRUE,TRUE),1,4),"")</f>
        <v/>
      </c>
      <c r="BF940" s="9">
        <f>IF(AND((ROW()-7)&gt;=$Q$5,(ROW()-6)&lt;=$Q$3),INDEX(LINEST(OFFSET(AF940,1-$Q$5,0,$Q$5,1),OFFSET(AG940,1-$Q$5,0,$Q$5,9),TRUE,TRUE),1,3),"")</f>
        <v/>
      </c>
      <c r="BG940" s="9">
        <f>IF(AND((ROW()-7)&gt;=$Q$5,(ROW()-6)&lt;=$Q$3),INDEX(LINEST(OFFSET(AF940,1-$Q$5,0,$Q$5,1),OFFSET(AG940,1-$Q$5,0,$Q$5,9),TRUE,TRUE),1,2),"")</f>
        <v/>
      </c>
      <c r="BH940" s="9">
        <f>IF(AND((ROW()-7)&gt;=$Q$5,(ROW()-6)&lt;=$Q$3),INDEX(LINEST(OFFSET(AF940,1-$Q$5,0,$Q$5,1),OFFSET(AG940,1-$Q$5,0,$Q$5,9),TRUE,TRUE),1,1),"")</f>
        <v/>
      </c>
      <c r="BI940" s="10">
        <f>IF(AND((ROW()-7)&gt;=$Q$5,(ROW()-6)&lt;=$Q$3),INDEX(LINEST(OFFSET(AF940,1-$Q$5,0,$Q$5,1),OFFSET(AG940,1-$Q$5,0,$Q$5,9),TRUE,TRUE),3,1),"")</f>
        <v/>
      </c>
      <c r="BL940" s="9">
        <f>IF(AND((ROW()-6)&lt;=$Q$3,ISNUMBER(AY939)),AY939/$Q$4+AZ939*AG940+BA939*AH940+BB939*AI940+BC939*AJ940+BD939*AK940+BE939*AL940+BF939*AM940+BG939*AN940+BH939*AO940,"")</f>
        <v/>
      </c>
      <c r="BM940">
        <f>IF(ISNUMBER(BL940),AVERAGE(OFFSET(AF939,1-$Q$5,0,$Q$5,1)),"")</f>
        <v/>
      </c>
      <c r="BN940">
        <f>IF(ISNUMBER(BL940),(AF940-BL940)^2,"")</f>
        <v/>
      </c>
      <c r="BO940">
        <f>IF(ISNUMBER(BL940),AF940^2,"")</f>
        <v/>
      </c>
      <c r="BP940">
        <f>IF(ISNUMBER(BL940),(AF940-BM940)^2,"")</f>
        <v/>
      </c>
    </row>
    <row r="941">
      <c r="O941">
        <f>IF($R941="","",IF($Q$1="Weekly",INT(($R941-2)/7),IF($Q$1="Quarterly",YEAR($R941)*4+ROUNDUP(MONTH($R941)/3),YEAR($R941)*12+MONTH($R941))))</f>
        <v/>
      </c>
      <c r="P941">
        <f>IF($R941="","",IF($R942="",1,IF($O941&lt;&gt;$O942,1,0)))</f>
        <v/>
      </c>
      <c r="Q941">
        <f>IF($P941=1,SUM($P$7:$P941),"")</f>
        <v/>
      </c>
      <c r="R941">
        <f>IF($A941="","",IF(ISNUMBER($A941),$A941,IFERROR(DATEVALUE($A941),NA())))</f>
        <v/>
      </c>
      <c r="S941" s="7">
        <f>IFERROR(INDEX($R$7:$R$60000,MATCH(ROW()-6,$Q$7:$Q$60000,0)),"")</f>
        <v/>
      </c>
      <c r="T941">
        <f>IFERROR(INDEX($B$7:$B$60000,MATCH(ROW()-6,$Q$7:$Q$60000,0))*1,"")</f>
        <v/>
      </c>
      <c r="U941">
        <f>IFERROR(INDEX($C$7:$C$60000,MATCH(ROW()-6,$Q$7:$Q$60000,0))*1,"")</f>
        <v/>
      </c>
      <c r="V941">
        <f>IFERROR(INDEX($D$7:$D$60000,MATCH(ROW()-6,$Q$7:$Q$60000,0))*1,"")</f>
        <v/>
      </c>
      <c r="W941">
        <f>IFERROR(INDEX($E$7:$E$60000,MATCH(ROW()-6,$Q$7:$Q$60000,0))*1,"")</f>
        <v/>
      </c>
      <c r="X941">
        <f>IFERROR(INDEX($F$7:$F$60000,MATCH(ROW()-6,$Q$7:$Q$60000,0))*1,"")</f>
        <v/>
      </c>
      <c r="Y941">
        <f>IFERROR(INDEX($G$7:$G$60000,MATCH(ROW()-6,$Q$7:$Q$60000,0))*1,"")</f>
        <v/>
      </c>
      <c r="Z941">
        <f>IFERROR(INDEX($H$7:$H$60000,MATCH(ROW()-6,$Q$7:$Q$60000,0))*1,"")</f>
        <v/>
      </c>
      <c r="AA941">
        <f>IFERROR(INDEX($I$7:$I$60000,MATCH(ROW()-6,$Q$7:$Q$60000,0))*1,"")</f>
        <v/>
      </c>
      <c r="AB941">
        <f>IFERROR(INDEX($J$7:$J$60000,MATCH(ROW()-6,$Q$7:$Q$60000,0))*1,"")</f>
        <v/>
      </c>
      <c r="AC941">
        <f>IFERROR(INDEX($K$7:$K$60000,MATCH(ROW()-6,$Q$7:$Q$60000,0))*1,"")</f>
        <v/>
      </c>
      <c r="AF941" s="9">
        <f>IF(OR($S941="",$S940=""),"",IF($B$5="diff",($T941-$T940),LN($T941/$T940)))</f>
        <v/>
      </c>
      <c r="AG941" s="9">
        <f>IF(OR($S941="",$S940=""),"",IF($C$5="diff",(U941-U940),LN(U941/U940)))</f>
        <v/>
      </c>
      <c r="AH941" s="9">
        <f>IF(OR($S941="",$S940=""),"",IF($D$5="diff",(V941-V940),LN(V941/V940)))</f>
        <v/>
      </c>
      <c r="AI941" s="9">
        <f>IF(OR($S941="",$S940=""),"",IF($E$5="diff",(W941-W940),LN(W941/W940)))</f>
        <v/>
      </c>
      <c r="AJ941" s="9">
        <f>IF(OR($S941="",$S940=""),"",IF($F$5="diff",(X941-X940),LN(X941/X940)))</f>
        <v/>
      </c>
      <c r="AK941" s="9">
        <f>IF(OR($S941="",$S940=""),"",IF($G$5="diff",(Y941-Y940),LN(Y941/Y940)))</f>
        <v/>
      </c>
      <c r="AL941" s="9">
        <f>IF(OR($S941="",$S940=""),"",IF($H$5="diff",(Z941-Z940),LN(Z941/Z940)))</f>
        <v/>
      </c>
      <c r="AM941" s="9">
        <f>IF(OR($S941="",$S940=""),"",IF($I$5="diff",(AA941-AA940),LN(AA941/AA940)))</f>
        <v/>
      </c>
      <c r="AN941" s="9">
        <f>IF(OR($S941="",$S940=""),"",IF($J$5="diff",(AB941-AB940),LN(AB941/AB940)))</f>
        <v/>
      </c>
      <c r="AO941" s="9">
        <f>IF(OR($S941="",$S940=""),"",IF($K$5="diff",(AC941-AC940),LN(AC941/AC940)))</f>
        <v/>
      </c>
      <c r="AR941" s="9">
        <f>IF($AF941="","",$AU$13+$AU$4*AG941+$AU$5*AH941+$AU$6*AI941+$AU$7*AJ941+$AU$8*AK941+$AU$9*AL941+$AU$10*AM941+$AU$11*AN941+$AU$12*AO941)</f>
        <v/>
      </c>
      <c r="AY941" s="10">
        <f>IF(AND((ROW()-7)&gt;=$Q$5,(ROW()-6)&lt;=$Q$3),INDEX(LINEST(OFFSET(AF941,1-$Q$5,0,$Q$5,1),OFFSET(AG941,1-$Q$5,0,$Q$5,9),TRUE,TRUE),1,10)*$Q$4,"")</f>
        <v/>
      </c>
      <c r="AZ941" s="9">
        <f>IF(AND((ROW()-7)&gt;=$Q$5,(ROW()-6)&lt;=$Q$3),INDEX(LINEST(OFFSET(AF941,1-$Q$5,0,$Q$5,1),OFFSET(AG941,1-$Q$5,0,$Q$5,9),TRUE,TRUE),1,9),"")</f>
        <v/>
      </c>
      <c r="BA941" s="9">
        <f>IF(AND((ROW()-7)&gt;=$Q$5,(ROW()-6)&lt;=$Q$3),INDEX(LINEST(OFFSET(AF941,1-$Q$5,0,$Q$5,1),OFFSET(AG941,1-$Q$5,0,$Q$5,9),TRUE,TRUE),1,8),"")</f>
        <v/>
      </c>
      <c r="BB941" s="9">
        <f>IF(AND((ROW()-7)&gt;=$Q$5,(ROW()-6)&lt;=$Q$3),INDEX(LINEST(OFFSET(AF941,1-$Q$5,0,$Q$5,1),OFFSET(AG941,1-$Q$5,0,$Q$5,9),TRUE,TRUE),1,7),"")</f>
        <v/>
      </c>
      <c r="BC941" s="9">
        <f>IF(AND((ROW()-7)&gt;=$Q$5,(ROW()-6)&lt;=$Q$3),INDEX(LINEST(OFFSET(AF941,1-$Q$5,0,$Q$5,1),OFFSET(AG941,1-$Q$5,0,$Q$5,9),TRUE,TRUE),1,6),"")</f>
        <v/>
      </c>
      <c r="BD941" s="9">
        <f>IF(AND((ROW()-7)&gt;=$Q$5,(ROW()-6)&lt;=$Q$3),INDEX(LINEST(OFFSET(AF941,1-$Q$5,0,$Q$5,1),OFFSET(AG941,1-$Q$5,0,$Q$5,9),TRUE,TRUE),1,5),"")</f>
        <v/>
      </c>
      <c r="BE941" s="9">
        <f>IF(AND((ROW()-7)&gt;=$Q$5,(ROW()-6)&lt;=$Q$3),INDEX(LINEST(OFFSET(AF941,1-$Q$5,0,$Q$5,1),OFFSET(AG941,1-$Q$5,0,$Q$5,9),TRUE,TRUE),1,4),"")</f>
        <v/>
      </c>
      <c r="BF941" s="9">
        <f>IF(AND((ROW()-7)&gt;=$Q$5,(ROW()-6)&lt;=$Q$3),INDEX(LINEST(OFFSET(AF941,1-$Q$5,0,$Q$5,1),OFFSET(AG941,1-$Q$5,0,$Q$5,9),TRUE,TRUE),1,3),"")</f>
        <v/>
      </c>
      <c r="BG941" s="9">
        <f>IF(AND((ROW()-7)&gt;=$Q$5,(ROW()-6)&lt;=$Q$3),INDEX(LINEST(OFFSET(AF941,1-$Q$5,0,$Q$5,1),OFFSET(AG941,1-$Q$5,0,$Q$5,9),TRUE,TRUE),1,2),"")</f>
        <v/>
      </c>
      <c r="BH941" s="9">
        <f>IF(AND((ROW()-7)&gt;=$Q$5,(ROW()-6)&lt;=$Q$3),INDEX(LINEST(OFFSET(AF941,1-$Q$5,0,$Q$5,1),OFFSET(AG941,1-$Q$5,0,$Q$5,9),TRUE,TRUE),1,1),"")</f>
        <v/>
      </c>
      <c r="BI941" s="10">
        <f>IF(AND((ROW()-7)&gt;=$Q$5,(ROW()-6)&lt;=$Q$3),INDEX(LINEST(OFFSET(AF941,1-$Q$5,0,$Q$5,1),OFFSET(AG941,1-$Q$5,0,$Q$5,9),TRUE,TRUE),3,1),"")</f>
        <v/>
      </c>
      <c r="BL941" s="9">
        <f>IF(AND((ROW()-6)&lt;=$Q$3,ISNUMBER(AY940)),AY940/$Q$4+AZ940*AG941+BA940*AH941+BB940*AI941+BC940*AJ941+BD940*AK941+BE940*AL941+BF940*AM941+BG940*AN941+BH940*AO941,"")</f>
        <v/>
      </c>
      <c r="BM941">
        <f>IF(ISNUMBER(BL941),AVERAGE(OFFSET(AF940,1-$Q$5,0,$Q$5,1)),"")</f>
        <v/>
      </c>
      <c r="BN941">
        <f>IF(ISNUMBER(BL941),(AF941-BL941)^2,"")</f>
        <v/>
      </c>
      <c r="BO941">
        <f>IF(ISNUMBER(BL941),AF941^2,"")</f>
        <v/>
      </c>
      <c r="BP941">
        <f>IF(ISNUMBER(BL941),(AF941-BM941)^2,"")</f>
        <v/>
      </c>
    </row>
    <row r="942">
      <c r="O942">
        <f>IF($R942="","",IF($Q$1="Weekly",INT(($R942-2)/7),IF($Q$1="Quarterly",YEAR($R942)*4+ROUNDUP(MONTH($R942)/3),YEAR($R942)*12+MONTH($R942))))</f>
        <v/>
      </c>
      <c r="P942">
        <f>IF($R942="","",IF($R943="",1,IF($O942&lt;&gt;$O943,1,0)))</f>
        <v/>
      </c>
      <c r="Q942">
        <f>IF($P942=1,SUM($P$7:$P942),"")</f>
        <v/>
      </c>
      <c r="R942">
        <f>IF($A942="","",IF(ISNUMBER($A942),$A942,IFERROR(DATEVALUE($A942),NA())))</f>
        <v/>
      </c>
      <c r="S942" s="7">
        <f>IFERROR(INDEX($R$7:$R$60000,MATCH(ROW()-6,$Q$7:$Q$60000,0)),"")</f>
        <v/>
      </c>
      <c r="T942">
        <f>IFERROR(INDEX($B$7:$B$60000,MATCH(ROW()-6,$Q$7:$Q$60000,0))*1,"")</f>
        <v/>
      </c>
      <c r="U942">
        <f>IFERROR(INDEX($C$7:$C$60000,MATCH(ROW()-6,$Q$7:$Q$60000,0))*1,"")</f>
        <v/>
      </c>
      <c r="V942">
        <f>IFERROR(INDEX($D$7:$D$60000,MATCH(ROW()-6,$Q$7:$Q$60000,0))*1,"")</f>
        <v/>
      </c>
      <c r="W942">
        <f>IFERROR(INDEX($E$7:$E$60000,MATCH(ROW()-6,$Q$7:$Q$60000,0))*1,"")</f>
        <v/>
      </c>
      <c r="X942">
        <f>IFERROR(INDEX($F$7:$F$60000,MATCH(ROW()-6,$Q$7:$Q$60000,0))*1,"")</f>
        <v/>
      </c>
      <c r="Y942">
        <f>IFERROR(INDEX($G$7:$G$60000,MATCH(ROW()-6,$Q$7:$Q$60000,0))*1,"")</f>
        <v/>
      </c>
      <c r="Z942">
        <f>IFERROR(INDEX($H$7:$H$60000,MATCH(ROW()-6,$Q$7:$Q$60000,0))*1,"")</f>
        <v/>
      </c>
      <c r="AA942">
        <f>IFERROR(INDEX($I$7:$I$60000,MATCH(ROW()-6,$Q$7:$Q$60000,0))*1,"")</f>
        <v/>
      </c>
      <c r="AB942">
        <f>IFERROR(INDEX($J$7:$J$60000,MATCH(ROW()-6,$Q$7:$Q$60000,0))*1,"")</f>
        <v/>
      </c>
      <c r="AC942">
        <f>IFERROR(INDEX($K$7:$K$60000,MATCH(ROW()-6,$Q$7:$Q$60000,0))*1,"")</f>
        <v/>
      </c>
      <c r="AF942" s="9">
        <f>IF(OR($S942="",$S941=""),"",IF($B$5="diff",($T942-$T941),LN($T942/$T941)))</f>
        <v/>
      </c>
      <c r="AG942" s="9">
        <f>IF(OR($S942="",$S941=""),"",IF($C$5="diff",(U942-U941),LN(U942/U941)))</f>
        <v/>
      </c>
      <c r="AH942" s="9">
        <f>IF(OR($S942="",$S941=""),"",IF($D$5="diff",(V942-V941),LN(V942/V941)))</f>
        <v/>
      </c>
      <c r="AI942" s="9">
        <f>IF(OR($S942="",$S941=""),"",IF($E$5="diff",(W942-W941),LN(W942/W941)))</f>
        <v/>
      </c>
      <c r="AJ942" s="9">
        <f>IF(OR($S942="",$S941=""),"",IF($F$5="diff",(X942-X941),LN(X942/X941)))</f>
        <v/>
      </c>
      <c r="AK942" s="9">
        <f>IF(OR($S942="",$S941=""),"",IF($G$5="diff",(Y942-Y941),LN(Y942/Y941)))</f>
        <v/>
      </c>
      <c r="AL942" s="9">
        <f>IF(OR($S942="",$S941=""),"",IF($H$5="diff",(Z942-Z941),LN(Z942/Z941)))</f>
        <v/>
      </c>
      <c r="AM942" s="9">
        <f>IF(OR($S942="",$S941=""),"",IF($I$5="diff",(AA942-AA941),LN(AA942/AA941)))</f>
        <v/>
      </c>
      <c r="AN942" s="9">
        <f>IF(OR($S942="",$S941=""),"",IF($J$5="diff",(AB942-AB941),LN(AB942/AB941)))</f>
        <v/>
      </c>
      <c r="AO942" s="9">
        <f>IF(OR($S942="",$S941=""),"",IF($K$5="diff",(AC942-AC941),LN(AC942/AC941)))</f>
        <v/>
      </c>
      <c r="AR942" s="9">
        <f>IF($AF942="","",$AU$13+$AU$4*AG942+$AU$5*AH942+$AU$6*AI942+$AU$7*AJ942+$AU$8*AK942+$AU$9*AL942+$AU$10*AM942+$AU$11*AN942+$AU$12*AO942)</f>
        <v/>
      </c>
      <c r="AY942" s="10">
        <f>IF(AND((ROW()-7)&gt;=$Q$5,(ROW()-6)&lt;=$Q$3),INDEX(LINEST(OFFSET(AF942,1-$Q$5,0,$Q$5,1),OFFSET(AG942,1-$Q$5,0,$Q$5,9),TRUE,TRUE),1,10)*$Q$4,"")</f>
        <v/>
      </c>
      <c r="AZ942" s="9">
        <f>IF(AND((ROW()-7)&gt;=$Q$5,(ROW()-6)&lt;=$Q$3),INDEX(LINEST(OFFSET(AF942,1-$Q$5,0,$Q$5,1),OFFSET(AG942,1-$Q$5,0,$Q$5,9),TRUE,TRUE),1,9),"")</f>
        <v/>
      </c>
      <c r="BA942" s="9">
        <f>IF(AND((ROW()-7)&gt;=$Q$5,(ROW()-6)&lt;=$Q$3),INDEX(LINEST(OFFSET(AF942,1-$Q$5,0,$Q$5,1),OFFSET(AG942,1-$Q$5,0,$Q$5,9),TRUE,TRUE),1,8),"")</f>
        <v/>
      </c>
      <c r="BB942" s="9">
        <f>IF(AND((ROW()-7)&gt;=$Q$5,(ROW()-6)&lt;=$Q$3),INDEX(LINEST(OFFSET(AF942,1-$Q$5,0,$Q$5,1),OFFSET(AG942,1-$Q$5,0,$Q$5,9),TRUE,TRUE),1,7),"")</f>
        <v/>
      </c>
      <c r="BC942" s="9">
        <f>IF(AND((ROW()-7)&gt;=$Q$5,(ROW()-6)&lt;=$Q$3),INDEX(LINEST(OFFSET(AF942,1-$Q$5,0,$Q$5,1),OFFSET(AG942,1-$Q$5,0,$Q$5,9),TRUE,TRUE),1,6),"")</f>
        <v/>
      </c>
      <c r="BD942" s="9">
        <f>IF(AND((ROW()-7)&gt;=$Q$5,(ROW()-6)&lt;=$Q$3),INDEX(LINEST(OFFSET(AF942,1-$Q$5,0,$Q$5,1),OFFSET(AG942,1-$Q$5,0,$Q$5,9),TRUE,TRUE),1,5),"")</f>
        <v/>
      </c>
      <c r="BE942" s="9">
        <f>IF(AND((ROW()-7)&gt;=$Q$5,(ROW()-6)&lt;=$Q$3),INDEX(LINEST(OFFSET(AF942,1-$Q$5,0,$Q$5,1),OFFSET(AG942,1-$Q$5,0,$Q$5,9),TRUE,TRUE),1,4),"")</f>
        <v/>
      </c>
      <c r="BF942" s="9">
        <f>IF(AND((ROW()-7)&gt;=$Q$5,(ROW()-6)&lt;=$Q$3),INDEX(LINEST(OFFSET(AF942,1-$Q$5,0,$Q$5,1),OFFSET(AG942,1-$Q$5,0,$Q$5,9),TRUE,TRUE),1,3),"")</f>
        <v/>
      </c>
      <c r="BG942" s="9">
        <f>IF(AND((ROW()-7)&gt;=$Q$5,(ROW()-6)&lt;=$Q$3),INDEX(LINEST(OFFSET(AF942,1-$Q$5,0,$Q$5,1),OFFSET(AG942,1-$Q$5,0,$Q$5,9),TRUE,TRUE),1,2),"")</f>
        <v/>
      </c>
      <c r="BH942" s="9">
        <f>IF(AND((ROW()-7)&gt;=$Q$5,(ROW()-6)&lt;=$Q$3),INDEX(LINEST(OFFSET(AF942,1-$Q$5,0,$Q$5,1),OFFSET(AG942,1-$Q$5,0,$Q$5,9),TRUE,TRUE),1,1),"")</f>
        <v/>
      </c>
      <c r="BI942" s="10">
        <f>IF(AND((ROW()-7)&gt;=$Q$5,(ROW()-6)&lt;=$Q$3),INDEX(LINEST(OFFSET(AF942,1-$Q$5,0,$Q$5,1),OFFSET(AG942,1-$Q$5,0,$Q$5,9),TRUE,TRUE),3,1),"")</f>
        <v/>
      </c>
      <c r="BL942" s="9">
        <f>IF(AND((ROW()-6)&lt;=$Q$3,ISNUMBER(AY941)),AY941/$Q$4+AZ941*AG942+BA941*AH942+BB941*AI942+BC941*AJ942+BD941*AK942+BE941*AL942+BF941*AM942+BG941*AN942+BH941*AO942,"")</f>
        <v/>
      </c>
      <c r="BM942">
        <f>IF(ISNUMBER(BL942),AVERAGE(OFFSET(AF941,1-$Q$5,0,$Q$5,1)),"")</f>
        <v/>
      </c>
      <c r="BN942">
        <f>IF(ISNUMBER(BL942),(AF942-BL942)^2,"")</f>
        <v/>
      </c>
      <c r="BO942">
        <f>IF(ISNUMBER(BL942),AF942^2,"")</f>
        <v/>
      </c>
      <c r="BP942">
        <f>IF(ISNUMBER(BL942),(AF942-BM942)^2,"")</f>
        <v/>
      </c>
    </row>
    <row r="943">
      <c r="O943">
        <f>IF($R943="","",IF($Q$1="Weekly",INT(($R943-2)/7),IF($Q$1="Quarterly",YEAR($R943)*4+ROUNDUP(MONTH($R943)/3),YEAR($R943)*12+MONTH($R943))))</f>
        <v/>
      </c>
      <c r="P943">
        <f>IF($R943="","",IF($R944="",1,IF($O943&lt;&gt;$O944,1,0)))</f>
        <v/>
      </c>
      <c r="Q943">
        <f>IF($P943=1,SUM($P$7:$P943),"")</f>
        <v/>
      </c>
      <c r="R943">
        <f>IF($A943="","",IF(ISNUMBER($A943),$A943,IFERROR(DATEVALUE($A943),NA())))</f>
        <v/>
      </c>
      <c r="S943" s="7">
        <f>IFERROR(INDEX($R$7:$R$60000,MATCH(ROW()-6,$Q$7:$Q$60000,0)),"")</f>
        <v/>
      </c>
      <c r="T943">
        <f>IFERROR(INDEX($B$7:$B$60000,MATCH(ROW()-6,$Q$7:$Q$60000,0))*1,"")</f>
        <v/>
      </c>
      <c r="U943">
        <f>IFERROR(INDEX($C$7:$C$60000,MATCH(ROW()-6,$Q$7:$Q$60000,0))*1,"")</f>
        <v/>
      </c>
      <c r="V943">
        <f>IFERROR(INDEX($D$7:$D$60000,MATCH(ROW()-6,$Q$7:$Q$60000,0))*1,"")</f>
        <v/>
      </c>
      <c r="W943">
        <f>IFERROR(INDEX($E$7:$E$60000,MATCH(ROW()-6,$Q$7:$Q$60000,0))*1,"")</f>
        <v/>
      </c>
      <c r="X943">
        <f>IFERROR(INDEX($F$7:$F$60000,MATCH(ROW()-6,$Q$7:$Q$60000,0))*1,"")</f>
        <v/>
      </c>
      <c r="Y943">
        <f>IFERROR(INDEX($G$7:$G$60000,MATCH(ROW()-6,$Q$7:$Q$60000,0))*1,"")</f>
        <v/>
      </c>
      <c r="Z943">
        <f>IFERROR(INDEX($H$7:$H$60000,MATCH(ROW()-6,$Q$7:$Q$60000,0))*1,"")</f>
        <v/>
      </c>
      <c r="AA943">
        <f>IFERROR(INDEX($I$7:$I$60000,MATCH(ROW()-6,$Q$7:$Q$60000,0))*1,"")</f>
        <v/>
      </c>
      <c r="AB943">
        <f>IFERROR(INDEX($J$7:$J$60000,MATCH(ROW()-6,$Q$7:$Q$60000,0))*1,"")</f>
        <v/>
      </c>
      <c r="AC943">
        <f>IFERROR(INDEX($K$7:$K$60000,MATCH(ROW()-6,$Q$7:$Q$60000,0))*1,"")</f>
        <v/>
      </c>
      <c r="AF943" s="9">
        <f>IF(OR($S943="",$S942=""),"",IF($B$5="diff",($T943-$T942),LN($T943/$T942)))</f>
        <v/>
      </c>
      <c r="AG943" s="9">
        <f>IF(OR($S943="",$S942=""),"",IF($C$5="diff",(U943-U942),LN(U943/U942)))</f>
        <v/>
      </c>
      <c r="AH943" s="9">
        <f>IF(OR($S943="",$S942=""),"",IF($D$5="diff",(V943-V942),LN(V943/V942)))</f>
        <v/>
      </c>
      <c r="AI943" s="9">
        <f>IF(OR($S943="",$S942=""),"",IF($E$5="diff",(W943-W942),LN(W943/W942)))</f>
        <v/>
      </c>
      <c r="AJ943" s="9">
        <f>IF(OR($S943="",$S942=""),"",IF($F$5="diff",(X943-X942),LN(X943/X942)))</f>
        <v/>
      </c>
      <c r="AK943" s="9">
        <f>IF(OR($S943="",$S942=""),"",IF($G$5="diff",(Y943-Y942),LN(Y943/Y942)))</f>
        <v/>
      </c>
      <c r="AL943" s="9">
        <f>IF(OR($S943="",$S942=""),"",IF($H$5="diff",(Z943-Z942),LN(Z943/Z942)))</f>
        <v/>
      </c>
      <c r="AM943" s="9">
        <f>IF(OR($S943="",$S942=""),"",IF($I$5="diff",(AA943-AA942),LN(AA943/AA942)))</f>
        <v/>
      </c>
      <c r="AN943" s="9">
        <f>IF(OR($S943="",$S942=""),"",IF($J$5="diff",(AB943-AB942),LN(AB943/AB942)))</f>
        <v/>
      </c>
      <c r="AO943" s="9">
        <f>IF(OR($S943="",$S942=""),"",IF($K$5="diff",(AC943-AC942),LN(AC943/AC942)))</f>
        <v/>
      </c>
      <c r="AR943" s="9">
        <f>IF($AF943="","",$AU$13+$AU$4*AG943+$AU$5*AH943+$AU$6*AI943+$AU$7*AJ943+$AU$8*AK943+$AU$9*AL943+$AU$10*AM943+$AU$11*AN943+$AU$12*AO943)</f>
        <v/>
      </c>
      <c r="AY943" s="10">
        <f>IF(AND((ROW()-7)&gt;=$Q$5,(ROW()-6)&lt;=$Q$3),INDEX(LINEST(OFFSET(AF943,1-$Q$5,0,$Q$5,1),OFFSET(AG943,1-$Q$5,0,$Q$5,9),TRUE,TRUE),1,10)*$Q$4,"")</f>
        <v/>
      </c>
      <c r="AZ943" s="9">
        <f>IF(AND((ROW()-7)&gt;=$Q$5,(ROW()-6)&lt;=$Q$3),INDEX(LINEST(OFFSET(AF943,1-$Q$5,0,$Q$5,1),OFFSET(AG943,1-$Q$5,0,$Q$5,9),TRUE,TRUE),1,9),"")</f>
        <v/>
      </c>
      <c r="BA943" s="9">
        <f>IF(AND((ROW()-7)&gt;=$Q$5,(ROW()-6)&lt;=$Q$3),INDEX(LINEST(OFFSET(AF943,1-$Q$5,0,$Q$5,1),OFFSET(AG943,1-$Q$5,0,$Q$5,9),TRUE,TRUE),1,8),"")</f>
        <v/>
      </c>
      <c r="BB943" s="9">
        <f>IF(AND((ROW()-7)&gt;=$Q$5,(ROW()-6)&lt;=$Q$3),INDEX(LINEST(OFFSET(AF943,1-$Q$5,0,$Q$5,1),OFFSET(AG943,1-$Q$5,0,$Q$5,9),TRUE,TRUE),1,7),"")</f>
        <v/>
      </c>
      <c r="BC943" s="9">
        <f>IF(AND((ROW()-7)&gt;=$Q$5,(ROW()-6)&lt;=$Q$3),INDEX(LINEST(OFFSET(AF943,1-$Q$5,0,$Q$5,1),OFFSET(AG943,1-$Q$5,0,$Q$5,9),TRUE,TRUE),1,6),"")</f>
        <v/>
      </c>
      <c r="BD943" s="9">
        <f>IF(AND((ROW()-7)&gt;=$Q$5,(ROW()-6)&lt;=$Q$3),INDEX(LINEST(OFFSET(AF943,1-$Q$5,0,$Q$5,1),OFFSET(AG943,1-$Q$5,0,$Q$5,9),TRUE,TRUE),1,5),"")</f>
        <v/>
      </c>
      <c r="BE943" s="9">
        <f>IF(AND((ROW()-7)&gt;=$Q$5,(ROW()-6)&lt;=$Q$3),INDEX(LINEST(OFFSET(AF943,1-$Q$5,0,$Q$5,1),OFFSET(AG943,1-$Q$5,0,$Q$5,9),TRUE,TRUE),1,4),"")</f>
        <v/>
      </c>
      <c r="BF943" s="9">
        <f>IF(AND((ROW()-7)&gt;=$Q$5,(ROW()-6)&lt;=$Q$3),INDEX(LINEST(OFFSET(AF943,1-$Q$5,0,$Q$5,1),OFFSET(AG943,1-$Q$5,0,$Q$5,9),TRUE,TRUE),1,3),"")</f>
        <v/>
      </c>
      <c r="BG943" s="9">
        <f>IF(AND((ROW()-7)&gt;=$Q$5,(ROW()-6)&lt;=$Q$3),INDEX(LINEST(OFFSET(AF943,1-$Q$5,0,$Q$5,1),OFFSET(AG943,1-$Q$5,0,$Q$5,9),TRUE,TRUE),1,2),"")</f>
        <v/>
      </c>
      <c r="BH943" s="9">
        <f>IF(AND((ROW()-7)&gt;=$Q$5,(ROW()-6)&lt;=$Q$3),INDEX(LINEST(OFFSET(AF943,1-$Q$5,0,$Q$5,1),OFFSET(AG943,1-$Q$5,0,$Q$5,9),TRUE,TRUE),1,1),"")</f>
        <v/>
      </c>
      <c r="BI943" s="10">
        <f>IF(AND((ROW()-7)&gt;=$Q$5,(ROW()-6)&lt;=$Q$3),INDEX(LINEST(OFFSET(AF943,1-$Q$5,0,$Q$5,1),OFFSET(AG943,1-$Q$5,0,$Q$5,9),TRUE,TRUE),3,1),"")</f>
        <v/>
      </c>
      <c r="BL943" s="9">
        <f>IF(AND((ROW()-6)&lt;=$Q$3,ISNUMBER(AY942)),AY942/$Q$4+AZ942*AG943+BA942*AH943+BB942*AI943+BC942*AJ943+BD942*AK943+BE942*AL943+BF942*AM943+BG942*AN943+BH942*AO943,"")</f>
        <v/>
      </c>
      <c r="BM943">
        <f>IF(ISNUMBER(BL943),AVERAGE(OFFSET(AF942,1-$Q$5,0,$Q$5,1)),"")</f>
        <v/>
      </c>
      <c r="BN943">
        <f>IF(ISNUMBER(BL943),(AF943-BL943)^2,"")</f>
        <v/>
      </c>
      <c r="BO943">
        <f>IF(ISNUMBER(BL943),AF943^2,"")</f>
        <v/>
      </c>
      <c r="BP943">
        <f>IF(ISNUMBER(BL943),(AF943-BM943)^2,"")</f>
        <v/>
      </c>
    </row>
    <row r="944">
      <c r="O944">
        <f>IF($R944="","",IF($Q$1="Weekly",INT(($R944-2)/7),IF($Q$1="Quarterly",YEAR($R944)*4+ROUNDUP(MONTH($R944)/3),YEAR($R944)*12+MONTH($R944))))</f>
        <v/>
      </c>
      <c r="P944">
        <f>IF($R944="","",IF($R945="",1,IF($O944&lt;&gt;$O945,1,0)))</f>
        <v/>
      </c>
      <c r="Q944">
        <f>IF($P944=1,SUM($P$7:$P944),"")</f>
        <v/>
      </c>
      <c r="R944">
        <f>IF($A944="","",IF(ISNUMBER($A944),$A944,IFERROR(DATEVALUE($A944),NA())))</f>
        <v/>
      </c>
      <c r="S944" s="7">
        <f>IFERROR(INDEX($R$7:$R$60000,MATCH(ROW()-6,$Q$7:$Q$60000,0)),"")</f>
        <v/>
      </c>
      <c r="T944">
        <f>IFERROR(INDEX($B$7:$B$60000,MATCH(ROW()-6,$Q$7:$Q$60000,0))*1,"")</f>
        <v/>
      </c>
      <c r="U944">
        <f>IFERROR(INDEX($C$7:$C$60000,MATCH(ROW()-6,$Q$7:$Q$60000,0))*1,"")</f>
        <v/>
      </c>
      <c r="V944">
        <f>IFERROR(INDEX($D$7:$D$60000,MATCH(ROW()-6,$Q$7:$Q$60000,0))*1,"")</f>
        <v/>
      </c>
      <c r="W944">
        <f>IFERROR(INDEX($E$7:$E$60000,MATCH(ROW()-6,$Q$7:$Q$60000,0))*1,"")</f>
        <v/>
      </c>
      <c r="X944">
        <f>IFERROR(INDEX($F$7:$F$60000,MATCH(ROW()-6,$Q$7:$Q$60000,0))*1,"")</f>
        <v/>
      </c>
      <c r="Y944">
        <f>IFERROR(INDEX($G$7:$G$60000,MATCH(ROW()-6,$Q$7:$Q$60000,0))*1,"")</f>
        <v/>
      </c>
      <c r="Z944">
        <f>IFERROR(INDEX($H$7:$H$60000,MATCH(ROW()-6,$Q$7:$Q$60000,0))*1,"")</f>
        <v/>
      </c>
      <c r="AA944">
        <f>IFERROR(INDEX($I$7:$I$60000,MATCH(ROW()-6,$Q$7:$Q$60000,0))*1,"")</f>
        <v/>
      </c>
      <c r="AB944">
        <f>IFERROR(INDEX($J$7:$J$60000,MATCH(ROW()-6,$Q$7:$Q$60000,0))*1,"")</f>
        <v/>
      </c>
      <c r="AC944">
        <f>IFERROR(INDEX($K$7:$K$60000,MATCH(ROW()-6,$Q$7:$Q$60000,0))*1,"")</f>
        <v/>
      </c>
      <c r="AF944" s="9">
        <f>IF(OR($S944="",$S943=""),"",IF($B$5="diff",($T944-$T943),LN($T944/$T943)))</f>
        <v/>
      </c>
      <c r="AG944" s="9">
        <f>IF(OR($S944="",$S943=""),"",IF($C$5="diff",(U944-U943),LN(U944/U943)))</f>
        <v/>
      </c>
      <c r="AH944" s="9">
        <f>IF(OR($S944="",$S943=""),"",IF($D$5="diff",(V944-V943),LN(V944/V943)))</f>
        <v/>
      </c>
      <c r="AI944" s="9">
        <f>IF(OR($S944="",$S943=""),"",IF($E$5="diff",(W944-W943),LN(W944/W943)))</f>
        <v/>
      </c>
      <c r="AJ944" s="9">
        <f>IF(OR($S944="",$S943=""),"",IF($F$5="diff",(X944-X943),LN(X944/X943)))</f>
        <v/>
      </c>
      <c r="AK944" s="9">
        <f>IF(OR($S944="",$S943=""),"",IF($G$5="diff",(Y944-Y943),LN(Y944/Y943)))</f>
        <v/>
      </c>
      <c r="AL944" s="9">
        <f>IF(OR($S944="",$S943=""),"",IF($H$5="diff",(Z944-Z943),LN(Z944/Z943)))</f>
        <v/>
      </c>
      <c r="AM944" s="9">
        <f>IF(OR($S944="",$S943=""),"",IF($I$5="diff",(AA944-AA943),LN(AA944/AA943)))</f>
        <v/>
      </c>
      <c r="AN944" s="9">
        <f>IF(OR($S944="",$S943=""),"",IF($J$5="diff",(AB944-AB943),LN(AB944/AB943)))</f>
        <v/>
      </c>
      <c r="AO944" s="9">
        <f>IF(OR($S944="",$S943=""),"",IF($K$5="diff",(AC944-AC943),LN(AC944/AC943)))</f>
        <v/>
      </c>
      <c r="AR944" s="9">
        <f>IF($AF944="","",$AU$13+$AU$4*AG944+$AU$5*AH944+$AU$6*AI944+$AU$7*AJ944+$AU$8*AK944+$AU$9*AL944+$AU$10*AM944+$AU$11*AN944+$AU$12*AO944)</f>
        <v/>
      </c>
      <c r="AY944" s="10">
        <f>IF(AND((ROW()-7)&gt;=$Q$5,(ROW()-6)&lt;=$Q$3),INDEX(LINEST(OFFSET(AF944,1-$Q$5,0,$Q$5,1),OFFSET(AG944,1-$Q$5,0,$Q$5,9),TRUE,TRUE),1,10)*$Q$4,"")</f>
        <v/>
      </c>
      <c r="AZ944" s="9">
        <f>IF(AND((ROW()-7)&gt;=$Q$5,(ROW()-6)&lt;=$Q$3),INDEX(LINEST(OFFSET(AF944,1-$Q$5,0,$Q$5,1),OFFSET(AG944,1-$Q$5,0,$Q$5,9),TRUE,TRUE),1,9),"")</f>
        <v/>
      </c>
      <c r="BA944" s="9">
        <f>IF(AND((ROW()-7)&gt;=$Q$5,(ROW()-6)&lt;=$Q$3),INDEX(LINEST(OFFSET(AF944,1-$Q$5,0,$Q$5,1),OFFSET(AG944,1-$Q$5,0,$Q$5,9),TRUE,TRUE),1,8),"")</f>
        <v/>
      </c>
      <c r="BB944" s="9">
        <f>IF(AND((ROW()-7)&gt;=$Q$5,(ROW()-6)&lt;=$Q$3),INDEX(LINEST(OFFSET(AF944,1-$Q$5,0,$Q$5,1),OFFSET(AG944,1-$Q$5,0,$Q$5,9),TRUE,TRUE),1,7),"")</f>
        <v/>
      </c>
      <c r="BC944" s="9">
        <f>IF(AND((ROW()-7)&gt;=$Q$5,(ROW()-6)&lt;=$Q$3),INDEX(LINEST(OFFSET(AF944,1-$Q$5,0,$Q$5,1),OFFSET(AG944,1-$Q$5,0,$Q$5,9),TRUE,TRUE),1,6),"")</f>
        <v/>
      </c>
      <c r="BD944" s="9">
        <f>IF(AND((ROW()-7)&gt;=$Q$5,(ROW()-6)&lt;=$Q$3),INDEX(LINEST(OFFSET(AF944,1-$Q$5,0,$Q$5,1),OFFSET(AG944,1-$Q$5,0,$Q$5,9),TRUE,TRUE),1,5),"")</f>
        <v/>
      </c>
      <c r="BE944" s="9">
        <f>IF(AND((ROW()-7)&gt;=$Q$5,(ROW()-6)&lt;=$Q$3),INDEX(LINEST(OFFSET(AF944,1-$Q$5,0,$Q$5,1),OFFSET(AG944,1-$Q$5,0,$Q$5,9),TRUE,TRUE),1,4),"")</f>
        <v/>
      </c>
      <c r="BF944" s="9">
        <f>IF(AND((ROW()-7)&gt;=$Q$5,(ROW()-6)&lt;=$Q$3),INDEX(LINEST(OFFSET(AF944,1-$Q$5,0,$Q$5,1),OFFSET(AG944,1-$Q$5,0,$Q$5,9),TRUE,TRUE),1,3),"")</f>
        <v/>
      </c>
      <c r="BG944" s="9">
        <f>IF(AND((ROW()-7)&gt;=$Q$5,(ROW()-6)&lt;=$Q$3),INDEX(LINEST(OFFSET(AF944,1-$Q$5,0,$Q$5,1),OFFSET(AG944,1-$Q$5,0,$Q$5,9),TRUE,TRUE),1,2),"")</f>
        <v/>
      </c>
      <c r="BH944" s="9">
        <f>IF(AND((ROW()-7)&gt;=$Q$5,(ROW()-6)&lt;=$Q$3),INDEX(LINEST(OFFSET(AF944,1-$Q$5,0,$Q$5,1),OFFSET(AG944,1-$Q$5,0,$Q$5,9),TRUE,TRUE),1,1),"")</f>
        <v/>
      </c>
      <c r="BI944" s="10">
        <f>IF(AND((ROW()-7)&gt;=$Q$5,(ROW()-6)&lt;=$Q$3),INDEX(LINEST(OFFSET(AF944,1-$Q$5,0,$Q$5,1),OFFSET(AG944,1-$Q$5,0,$Q$5,9),TRUE,TRUE),3,1),"")</f>
        <v/>
      </c>
      <c r="BL944" s="9">
        <f>IF(AND((ROW()-6)&lt;=$Q$3,ISNUMBER(AY943)),AY943/$Q$4+AZ943*AG944+BA943*AH944+BB943*AI944+BC943*AJ944+BD943*AK944+BE943*AL944+BF943*AM944+BG943*AN944+BH943*AO944,"")</f>
        <v/>
      </c>
      <c r="BM944">
        <f>IF(ISNUMBER(BL944),AVERAGE(OFFSET(AF943,1-$Q$5,0,$Q$5,1)),"")</f>
        <v/>
      </c>
      <c r="BN944">
        <f>IF(ISNUMBER(BL944),(AF944-BL944)^2,"")</f>
        <v/>
      </c>
      <c r="BO944">
        <f>IF(ISNUMBER(BL944),AF944^2,"")</f>
        <v/>
      </c>
      <c r="BP944">
        <f>IF(ISNUMBER(BL944),(AF944-BM944)^2,"")</f>
        <v/>
      </c>
    </row>
    <row r="945">
      <c r="O945">
        <f>IF($R945="","",IF($Q$1="Weekly",INT(($R945-2)/7),IF($Q$1="Quarterly",YEAR($R945)*4+ROUNDUP(MONTH($R945)/3),YEAR($R945)*12+MONTH($R945))))</f>
        <v/>
      </c>
      <c r="P945">
        <f>IF($R945="","",IF($R946="",1,IF($O945&lt;&gt;$O946,1,0)))</f>
        <v/>
      </c>
      <c r="Q945">
        <f>IF($P945=1,SUM($P$7:$P945),"")</f>
        <v/>
      </c>
      <c r="R945">
        <f>IF($A945="","",IF(ISNUMBER($A945),$A945,IFERROR(DATEVALUE($A945),NA())))</f>
        <v/>
      </c>
      <c r="S945" s="7">
        <f>IFERROR(INDEX($R$7:$R$60000,MATCH(ROW()-6,$Q$7:$Q$60000,0)),"")</f>
        <v/>
      </c>
      <c r="T945">
        <f>IFERROR(INDEX($B$7:$B$60000,MATCH(ROW()-6,$Q$7:$Q$60000,0))*1,"")</f>
        <v/>
      </c>
      <c r="U945">
        <f>IFERROR(INDEX($C$7:$C$60000,MATCH(ROW()-6,$Q$7:$Q$60000,0))*1,"")</f>
        <v/>
      </c>
      <c r="V945">
        <f>IFERROR(INDEX($D$7:$D$60000,MATCH(ROW()-6,$Q$7:$Q$60000,0))*1,"")</f>
        <v/>
      </c>
      <c r="W945">
        <f>IFERROR(INDEX($E$7:$E$60000,MATCH(ROW()-6,$Q$7:$Q$60000,0))*1,"")</f>
        <v/>
      </c>
      <c r="X945">
        <f>IFERROR(INDEX($F$7:$F$60000,MATCH(ROW()-6,$Q$7:$Q$60000,0))*1,"")</f>
        <v/>
      </c>
      <c r="Y945">
        <f>IFERROR(INDEX($G$7:$G$60000,MATCH(ROW()-6,$Q$7:$Q$60000,0))*1,"")</f>
        <v/>
      </c>
      <c r="Z945">
        <f>IFERROR(INDEX($H$7:$H$60000,MATCH(ROW()-6,$Q$7:$Q$60000,0))*1,"")</f>
        <v/>
      </c>
      <c r="AA945">
        <f>IFERROR(INDEX($I$7:$I$60000,MATCH(ROW()-6,$Q$7:$Q$60000,0))*1,"")</f>
        <v/>
      </c>
      <c r="AB945">
        <f>IFERROR(INDEX($J$7:$J$60000,MATCH(ROW()-6,$Q$7:$Q$60000,0))*1,"")</f>
        <v/>
      </c>
      <c r="AC945">
        <f>IFERROR(INDEX($K$7:$K$60000,MATCH(ROW()-6,$Q$7:$Q$60000,0))*1,"")</f>
        <v/>
      </c>
      <c r="AF945" s="9">
        <f>IF(OR($S945="",$S944=""),"",IF($B$5="diff",($T945-$T944),LN($T945/$T944)))</f>
        <v/>
      </c>
      <c r="AG945" s="9">
        <f>IF(OR($S945="",$S944=""),"",IF($C$5="diff",(U945-U944),LN(U945/U944)))</f>
        <v/>
      </c>
      <c r="AH945" s="9">
        <f>IF(OR($S945="",$S944=""),"",IF($D$5="diff",(V945-V944),LN(V945/V944)))</f>
        <v/>
      </c>
      <c r="AI945" s="9">
        <f>IF(OR($S945="",$S944=""),"",IF($E$5="diff",(W945-W944),LN(W945/W944)))</f>
        <v/>
      </c>
      <c r="AJ945" s="9">
        <f>IF(OR($S945="",$S944=""),"",IF($F$5="diff",(X945-X944),LN(X945/X944)))</f>
        <v/>
      </c>
      <c r="AK945" s="9">
        <f>IF(OR($S945="",$S944=""),"",IF($G$5="diff",(Y945-Y944),LN(Y945/Y944)))</f>
        <v/>
      </c>
      <c r="AL945" s="9">
        <f>IF(OR($S945="",$S944=""),"",IF($H$5="diff",(Z945-Z944),LN(Z945/Z944)))</f>
        <v/>
      </c>
      <c r="AM945" s="9">
        <f>IF(OR($S945="",$S944=""),"",IF($I$5="diff",(AA945-AA944),LN(AA945/AA944)))</f>
        <v/>
      </c>
      <c r="AN945" s="9">
        <f>IF(OR($S945="",$S944=""),"",IF($J$5="diff",(AB945-AB944),LN(AB945/AB944)))</f>
        <v/>
      </c>
      <c r="AO945" s="9">
        <f>IF(OR($S945="",$S944=""),"",IF($K$5="diff",(AC945-AC944),LN(AC945/AC944)))</f>
        <v/>
      </c>
      <c r="AR945" s="9">
        <f>IF($AF945="","",$AU$13+$AU$4*AG945+$AU$5*AH945+$AU$6*AI945+$AU$7*AJ945+$AU$8*AK945+$AU$9*AL945+$AU$10*AM945+$AU$11*AN945+$AU$12*AO945)</f>
        <v/>
      </c>
      <c r="AY945" s="10">
        <f>IF(AND((ROW()-7)&gt;=$Q$5,(ROW()-6)&lt;=$Q$3),INDEX(LINEST(OFFSET(AF945,1-$Q$5,0,$Q$5,1),OFFSET(AG945,1-$Q$5,0,$Q$5,9),TRUE,TRUE),1,10)*$Q$4,"")</f>
        <v/>
      </c>
      <c r="AZ945" s="9">
        <f>IF(AND((ROW()-7)&gt;=$Q$5,(ROW()-6)&lt;=$Q$3),INDEX(LINEST(OFFSET(AF945,1-$Q$5,0,$Q$5,1),OFFSET(AG945,1-$Q$5,0,$Q$5,9),TRUE,TRUE),1,9),"")</f>
        <v/>
      </c>
      <c r="BA945" s="9">
        <f>IF(AND((ROW()-7)&gt;=$Q$5,(ROW()-6)&lt;=$Q$3),INDEX(LINEST(OFFSET(AF945,1-$Q$5,0,$Q$5,1),OFFSET(AG945,1-$Q$5,0,$Q$5,9),TRUE,TRUE),1,8),"")</f>
        <v/>
      </c>
      <c r="BB945" s="9">
        <f>IF(AND((ROW()-7)&gt;=$Q$5,(ROW()-6)&lt;=$Q$3),INDEX(LINEST(OFFSET(AF945,1-$Q$5,0,$Q$5,1),OFFSET(AG945,1-$Q$5,0,$Q$5,9),TRUE,TRUE),1,7),"")</f>
        <v/>
      </c>
      <c r="BC945" s="9">
        <f>IF(AND((ROW()-7)&gt;=$Q$5,(ROW()-6)&lt;=$Q$3),INDEX(LINEST(OFFSET(AF945,1-$Q$5,0,$Q$5,1),OFFSET(AG945,1-$Q$5,0,$Q$5,9),TRUE,TRUE),1,6),"")</f>
        <v/>
      </c>
      <c r="BD945" s="9">
        <f>IF(AND((ROW()-7)&gt;=$Q$5,(ROW()-6)&lt;=$Q$3),INDEX(LINEST(OFFSET(AF945,1-$Q$5,0,$Q$5,1),OFFSET(AG945,1-$Q$5,0,$Q$5,9),TRUE,TRUE),1,5),"")</f>
        <v/>
      </c>
      <c r="BE945" s="9">
        <f>IF(AND((ROW()-7)&gt;=$Q$5,(ROW()-6)&lt;=$Q$3),INDEX(LINEST(OFFSET(AF945,1-$Q$5,0,$Q$5,1),OFFSET(AG945,1-$Q$5,0,$Q$5,9),TRUE,TRUE),1,4),"")</f>
        <v/>
      </c>
      <c r="BF945" s="9">
        <f>IF(AND((ROW()-7)&gt;=$Q$5,(ROW()-6)&lt;=$Q$3),INDEX(LINEST(OFFSET(AF945,1-$Q$5,0,$Q$5,1),OFFSET(AG945,1-$Q$5,0,$Q$5,9),TRUE,TRUE),1,3),"")</f>
        <v/>
      </c>
      <c r="BG945" s="9">
        <f>IF(AND((ROW()-7)&gt;=$Q$5,(ROW()-6)&lt;=$Q$3),INDEX(LINEST(OFFSET(AF945,1-$Q$5,0,$Q$5,1),OFFSET(AG945,1-$Q$5,0,$Q$5,9),TRUE,TRUE),1,2),"")</f>
        <v/>
      </c>
      <c r="BH945" s="9">
        <f>IF(AND((ROW()-7)&gt;=$Q$5,(ROW()-6)&lt;=$Q$3),INDEX(LINEST(OFFSET(AF945,1-$Q$5,0,$Q$5,1),OFFSET(AG945,1-$Q$5,0,$Q$5,9),TRUE,TRUE),1,1),"")</f>
        <v/>
      </c>
      <c r="BI945" s="10">
        <f>IF(AND((ROW()-7)&gt;=$Q$5,(ROW()-6)&lt;=$Q$3),INDEX(LINEST(OFFSET(AF945,1-$Q$5,0,$Q$5,1),OFFSET(AG945,1-$Q$5,0,$Q$5,9),TRUE,TRUE),3,1),"")</f>
        <v/>
      </c>
      <c r="BL945" s="9">
        <f>IF(AND((ROW()-6)&lt;=$Q$3,ISNUMBER(AY944)),AY944/$Q$4+AZ944*AG945+BA944*AH945+BB944*AI945+BC944*AJ945+BD944*AK945+BE944*AL945+BF944*AM945+BG944*AN945+BH944*AO945,"")</f>
        <v/>
      </c>
      <c r="BM945">
        <f>IF(ISNUMBER(BL945),AVERAGE(OFFSET(AF944,1-$Q$5,0,$Q$5,1)),"")</f>
        <v/>
      </c>
      <c r="BN945">
        <f>IF(ISNUMBER(BL945),(AF945-BL945)^2,"")</f>
        <v/>
      </c>
      <c r="BO945">
        <f>IF(ISNUMBER(BL945),AF945^2,"")</f>
        <v/>
      </c>
      <c r="BP945">
        <f>IF(ISNUMBER(BL945),(AF945-BM945)^2,"")</f>
        <v/>
      </c>
    </row>
    <row r="946">
      <c r="O946">
        <f>IF($R946="","",IF($Q$1="Weekly",INT(($R946-2)/7),IF($Q$1="Quarterly",YEAR($R946)*4+ROUNDUP(MONTH($R946)/3),YEAR($R946)*12+MONTH($R946))))</f>
        <v/>
      </c>
      <c r="P946">
        <f>IF($R946="","",IF($R947="",1,IF($O946&lt;&gt;$O947,1,0)))</f>
        <v/>
      </c>
      <c r="Q946">
        <f>IF($P946=1,SUM($P$7:$P946),"")</f>
        <v/>
      </c>
      <c r="R946">
        <f>IF($A946="","",IF(ISNUMBER($A946),$A946,IFERROR(DATEVALUE($A946),NA())))</f>
        <v/>
      </c>
      <c r="S946" s="7">
        <f>IFERROR(INDEX($R$7:$R$60000,MATCH(ROW()-6,$Q$7:$Q$60000,0)),"")</f>
        <v/>
      </c>
      <c r="T946">
        <f>IFERROR(INDEX($B$7:$B$60000,MATCH(ROW()-6,$Q$7:$Q$60000,0))*1,"")</f>
        <v/>
      </c>
      <c r="U946">
        <f>IFERROR(INDEX($C$7:$C$60000,MATCH(ROW()-6,$Q$7:$Q$60000,0))*1,"")</f>
        <v/>
      </c>
      <c r="V946">
        <f>IFERROR(INDEX($D$7:$D$60000,MATCH(ROW()-6,$Q$7:$Q$60000,0))*1,"")</f>
        <v/>
      </c>
      <c r="W946">
        <f>IFERROR(INDEX($E$7:$E$60000,MATCH(ROW()-6,$Q$7:$Q$60000,0))*1,"")</f>
        <v/>
      </c>
      <c r="X946">
        <f>IFERROR(INDEX($F$7:$F$60000,MATCH(ROW()-6,$Q$7:$Q$60000,0))*1,"")</f>
        <v/>
      </c>
      <c r="Y946">
        <f>IFERROR(INDEX($G$7:$G$60000,MATCH(ROW()-6,$Q$7:$Q$60000,0))*1,"")</f>
        <v/>
      </c>
      <c r="Z946">
        <f>IFERROR(INDEX($H$7:$H$60000,MATCH(ROW()-6,$Q$7:$Q$60000,0))*1,"")</f>
        <v/>
      </c>
      <c r="AA946">
        <f>IFERROR(INDEX($I$7:$I$60000,MATCH(ROW()-6,$Q$7:$Q$60000,0))*1,"")</f>
        <v/>
      </c>
      <c r="AB946">
        <f>IFERROR(INDEX($J$7:$J$60000,MATCH(ROW()-6,$Q$7:$Q$60000,0))*1,"")</f>
        <v/>
      </c>
      <c r="AC946">
        <f>IFERROR(INDEX($K$7:$K$60000,MATCH(ROW()-6,$Q$7:$Q$60000,0))*1,"")</f>
        <v/>
      </c>
      <c r="AF946" s="9">
        <f>IF(OR($S946="",$S945=""),"",IF($B$5="diff",($T946-$T945),LN($T946/$T945)))</f>
        <v/>
      </c>
      <c r="AG946" s="9">
        <f>IF(OR($S946="",$S945=""),"",IF($C$5="diff",(U946-U945),LN(U946/U945)))</f>
        <v/>
      </c>
      <c r="AH946" s="9">
        <f>IF(OR($S946="",$S945=""),"",IF($D$5="diff",(V946-V945),LN(V946/V945)))</f>
        <v/>
      </c>
      <c r="AI946" s="9">
        <f>IF(OR($S946="",$S945=""),"",IF($E$5="diff",(W946-W945),LN(W946/W945)))</f>
        <v/>
      </c>
      <c r="AJ946" s="9">
        <f>IF(OR($S946="",$S945=""),"",IF($F$5="diff",(X946-X945),LN(X946/X945)))</f>
        <v/>
      </c>
      <c r="AK946" s="9">
        <f>IF(OR($S946="",$S945=""),"",IF($G$5="diff",(Y946-Y945),LN(Y946/Y945)))</f>
        <v/>
      </c>
      <c r="AL946" s="9">
        <f>IF(OR($S946="",$S945=""),"",IF($H$5="diff",(Z946-Z945),LN(Z946/Z945)))</f>
        <v/>
      </c>
      <c r="AM946" s="9">
        <f>IF(OR($S946="",$S945=""),"",IF($I$5="diff",(AA946-AA945),LN(AA946/AA945)))</f>
        <v/>
      </c>
      <c r="AN946" s="9">
        <f>IF(OR($S946="",$S945=""),"",IF($J$5="diff",(AB946-AB945),LN(AB946/AB945)))</f>
        <v/>
      </c>
      <c r="AO946" s="9">
        <f>IF(OR($S946="",$S945=""),"",IF($K$5="diff",(AC946-AC945),LN(AC946/AC945)))</f>
        <v/>
      </c>
      <c r="AR946" s="9">
        <f>IF($AF946="","",$AU$13+$AU$4*AG946+$AU$5*AH946+$AU$6*AI946+$AU$7*AJ946+$AU$8*AK946+$AU$9*AL946+$AU$10*AM946+$AU$11*AN946+$AU$12*AO946)</f>
        <v/>
      </c>
      <c r="AY946" s="10">
        <f>IF(AND((ROW()-7)&gt;=$Q$5,(ROW()-6)&lt;=$Q$3),INDEX(LINEST(OFFSET(AF946,1-$Q$5,0,$Q$5,1),OFFSET(AG946,1-$Q$5,0,$Q$5,9),TRUE,TRUE),1,10)*$Q$4,"")</f>
        <v/>
      </c>
      <c r="AZ946" s="9">
        <f>IF(AND((ROW()-7)&gt;=$Q$5,(ROW()-6)&lt;=$Q$3),INDEX(LINEST(OFFSET(AF946,1-$Q$5,0,$Q$5,1),OFFSET(AG946,1-$Q$5,0,$Q$5,9),TRUE,TRUE),1,9),"")</f>
        <v/>
      </c>
      <c r="BA946" s="9">
        <f>IF(AND((ROW()-7)&gt;=$Q$5,(ROW()-6)&lt;=$Q$3),INDEX(LINEST(OFFSET(AF946,1-$Q$5,0,$Q$5,1),OFFSET(AG946,1-$Q$5,0,$Q$5,9),TRUE,TRUE),1,8),"")</f>
        <v/>
      </c>
      <c r="BB946" s="9">
        <f>IF(AND((ROW()-7)&gt;=$Q$5,(ROW()-6)&lt;=$Q$3),INDEX(LINEST(OFFSET(AF946,1-$Q$5,0,$Q$5,1),OFFSET(AG946,1-$Q$5,0,$Q$5,9),TRUE,TRUE),1,7),"")</f>
        <v/>
      </c>
      <c r="BC946" s="9">
        <f>IF(AND((ROW()-7)&gt;=$Q$5,(ROW()-6)&lt;=$Q$3),INDEX(LINEST(OFFSET(AF946,1-$Q$5,0,$Q$5,1),OFFSET(AG946,1-$Q$5,0,$Q$5,9),TRUE,TRUE),1,6),"")</f>
        <v/>
      </c>
      <c r="BD946" s="9">
        <f>IF(AND((ROW()-7)&gt;=$Q$5,(ROW()-6)&lt;=$Q$3),INDEX(LINEST(OFFSET(AF946,1-$Q$5,0,$Q$5,1),OFFSET(AG946,1-$Q$5,0,$Q$5,9),TRUE,TRUE),1,5),"")</f>
        <v/>
      </c>
      <c r="BE946" s="9">
        <f>IF(AND((ROW()-7)&gt;=$Q$5,(ROW()-6)&lt;=$Q$3),INDEX(LINEST(OFFSET(AF946,1-$Q$5,0,$Q$5,1),OFFSET(AG946,1-$Q$5,0,$Q$5,9),TRUE,TRUE),1,4),"")</f>
        <v/>
      </c>
      <c r="BF946" s="9">
        <f>IF(AND((ROW()-7)&gt;=$Q$5,(ROW()-6)&lt;=$Q$3),INDEX(LINEST(OFFSET(AF946,1-$Q$5,0,$Q$5,1),OFFSET(AG946,1-$Q$5,0,$Q$5,9),TRUE,TRUE),1,3),"")</f>
        <v/>
      </c>
      <c r="BG946" s="9">
        <f>IF(AND((ROW()-7)&gt;=$Q$5,(ROW()-6)&lt;=$Q$3),INDEX(LINEST(OFFSET(AF946,1-$Q$5,0,$Q$5,1),OFFSET(AG946,1-$Q$5,0,$Q$5,9),TRUE,TRUE),1,2),"")</f>
        <v/>
      </c>
      <c r="BH946" s="9">
        <f>IF(AND((ROW()-7)&gt;=$Q$5,(ROW()-6)&lt;=$Q$3),INDEX(LINEST(OFFSET(AF946,1-$Q$5,0,$Q$5,1),OFFSET(AG946,1-$Q$5,0,$Q$5,9),TRUE,TRUE),1,1),"")</f>
        <v/>
      </c>
      <c r="BI946" s="10">
        <f>IF(AND((ROW()-7)&gt;=$Q$5,(ROW()-6)&lt;=$Q$3),INDEX(LINEST(OFFSET(AF946,1-$Q$5,0,$Q$5,1),OFFSET(AG946,1-$Q$5,0,$Q$5,9),TRUE,TRUE),3,1),"")</f>
        <v/>
      </c>
      <c r="BL946" s="9">
        <f>IF(AND((ROW()-6)&lt;=$Q$3,ISNUMBER(AY945)),AY945/$Q$4+AZ945*AG946+BA945*AH946+BB945*AI946+BC945*AJ946+BD945*AK946+BE945*AL946+BF945*AM946+BG945*AN946+BH945*AO946,"")</f>
        <v/>
      </c>
      <c r="BM946">
        <f>IF(ISNUMBER(BL946),AVERAGE(OFFSET(AF945,1-$Q$5,0,$Q$5,1)),"")</f>
        <v/>
      </c>
      <c r="BN946">
        <f>IF(ISNUMBER(BL946),(AF946-BL946)^2,"")</f>
        <v/>
      </c>
      <c r="BO946">
        <f>IF(ISNUMBER(BL946),AF946^2,"")</f>
        <v/>
      </c>
      <c r="BP946">
        <f>IF(ISNUMBER(BL946),(AF946-BM946)^2,"")</f>
        <v/>
      </c>
    </row>
    <row r="947">
      <c r="O947">
        <f>IF($R947="","",IF($Q$1="Weekly",INT(($R947-2)/7),IF($Q$1="Quarterly",YEAR($R947)*4+ROUNDUP(MONTH($R947)/3),YEAR($R947)*12+MONTH($R947))))</f>
        <v/>
      </c>
      <c r="P947">
        <f>IF($R947="","",IF($R948="",1,IF($O947&lt;&gt;$O948,1,0)))</f>
        <v/>
      </c>
      <c r="Q947">
        <f>IF($P947=1,SUM($P$7:$P947),"")</f>
        <v/>
      </c>
      <c r="R947">
        <f>IF($A947="","",IF(ISNUMBER($A947),$A947,IFERROR(DATEVALUE($A947),NA())))</f>
        <v/>
      </c>
      <c r="S947" s="7">
        <f>IFERROR(INDEX($R$7:$R$60000,MATCH(ROW()-6,$Q$7:$Q$60000,0)),"")</f>
        <v/>
      </c>
      <c r="T947">
        <f>IFERROR(INDEX($B$7:$B$60000,MATCH(ROW()-6,$Q$7:$Q$60000,0))*1,"")</f>
        <v/>
      </c>
      <c r="U947">
        <f>IFERROR(INDEX($C$7:$C$60000,MATCH(ROW()-6,$Q$7:$Q$60000,0))*1,"")</f>
        <v/>
      </c>
      <c r="V947">
        <f>IFERROR(INDEX($D$7:$D$60000,MATCH(ROW()-6,$Q$7:$Q$60000,0))*1,"")</f>
        <v/>
      </c>
      <c r="W947">
        <f>IFERROR(INDEX($E$7:$E$60000,MATCH(ROW()-6,$Q$7:$Q$60000,0))*1,"")</f>
        <v/>
      </c>
      <c r="X947">
        <f>IFERROR(INDEX($F$7:$F$60000,MATCH(ROW()-6,$Q$7:$Q$60000,0))*1,"")</f>
        <v/>
      </c>
      <c r="Y947">
        <f>IFERROR(INDEX($G$7:$G$60000,MATCH(ROW()-6,$Q$7:$Q$60000,0))*1,"")</f>
        <v/>
      </c>
      <c r="Z947">
        <f>IFERROR(INDEX($H$7:$H$60000,MATCH(ROW()-6,$Q$7:$Q$60000,0))*1,"")</f>
        <v/>
      </c>
      <c r="AA947">
        <f>IFERROR(INDEX($I$7:$I$60000,MATCH(ROW()-6,$Q$7:$Q$60000,0))*1,"")</f>
        <v/>
      </c>
      <c r="AB947">
        <f>IFERROR(INDEX($J$7:$J$60000,MATCH(ROW()-6,$Q$7:$Q$60000,0))*1,"")</f>
        <v/>
      </c>
      <c r="AC947">
        <f>IFERROR(INDEX($K$7:$K$60000,MATCH(ROW()-6,$Q$7:$Q$60000,0))*1,"")</f>
        <v/>
      </c>
      <c r="AF947" s="9">
        <f>IF(OR($S947="",$S946=""),"",IF($B$5="diff",($T947-$T946),LN($T947/$T946)))</f>
        <v/>
      </c>
      <c r="AG947" s="9">
        <f>IF(OR($S947="",$S946=""),"",IF($C$5="diff",(U947-U946),LN(U947/U946)))</f>
        <v/>
      </c>
      <c r="AH947" s="9">
        <f>IF(OR($S947="",$S946=""),"",IF($D$5="diff",(V947-V946),LN(V947/V946)))</f>
        <v/>
      </c>
      <c r="AI947" s="9">
        <f>IF(OR($S947="",$S946=""),"",IF($E$5="diff",(W947-W946),LN(W947/W946)))</f>
        <v/>
      </c>
      <c r="AJ947" s="9">
        <f>IF(OR($S947="",$S946=""),"",IF($F$5="diff",(X947-X946),LN(X947/X946)))</f>
        <v/>
      </c>
      <c r="AK947" s="9">
        <f>IF(OR($S947="",$S946=""),"",IF($G$5="diff",(Y947-Y946),LN(Y947/Y946)))</f>
        <v/>
      </c>
      <c r="AL947" s="9">
        <f>IF(OR($S947="",$S946=""),"",IF($H$5="diff",(Z947-Z946),LN(Z947/Z946)))</f>
        <v/>
      </c>
      <c r="AM947" s="9">
        <f>IF(OR($S947="",$S946=""),"",IF($I$5="diff",(AA947-AA946),LN(AA947/AA946)))</f>
        <v/>
      </c>
      <c r="AN947" s="9">
        <f>IF(OR($S947="",$S946=""),"",IF($J$5="diff",(AB947-AB946),LN(AB947/AB946)))</f>
        <v/>
      </c>
      <c r="AO947" s="9">
        <f>IF(OR($S947="",$S946=""),"",IF($K$5="diff",(AC947-AC946),LN(AC947/AC946)))</f>
        <v/>
      </c>
      <c r="AR947" s="9">
        <f>IF($AF947="","",$AU$13+$AU$4*AG947+$AU$5*AH947+$AU$6*AI947+$AU$7*AJ947+$AU$8*AK947+$AU$9*AL947+$AU$10*AM947+$AU$11*AN947+$AU$12*AO947)</f>
        <v/>
      </c>
      <c r="AY947" s="10">
        <f>IF(AND((ROW()-7)&gt;=$Q$5,(ROW()-6)&lt;=$Q$3),INDEX(LINEST(OFFSET(AF947,1-$Q$5,0,$Q$5,1),OFFSET(AG947,1-$Q$5,0,$Q$5,9),TRUE,TRUE),1,10)*$Q$4,"")</f>
        <v/>
      </c>
      <c r="AZ947" s="9">
        <f>IF(AND((ROW()-7)&gt;=$Q$5,(ROW()-6)&lt;=$Q$3),INDEX(LINEST(OFFSET(AF947,1-$Q$5,0,$Q$5,1),OFFSET(AG947,1-$Q$5,0,$Q$5,9),TRUE,TRUE),1,9),"")</f>
        <v/>
      </c>
      <c r="BA947" s="9">
        <f>IF(AND((ROW()-7)&gt;=$Q$5,(ROW()-6)&lt;=$Q$3),INDEX(LINEST(OFFSET(AF947,1-$Q$5,0,$Q$5,1),OFFSET(AG947,1-$Q$5,0,$Q$5,9),TRUE,TRUE),1,8),"")</f>
        <v/>
      </c>
      <c r="BB947" s="9">
        <f>IF(AND((ROW()-7)&gt;=$Q$5,(ROW()-6)&lt;=$Q$3),INDEX(LINEST(OFFSET(AF947,1-$Q$5,0,$Q$5,1),OFFSET(AG947,1-$Q$5,0,$Q$5,9),TRUE,TRUE),1,7),"")</f>
        <v/>
      </c>
      <c r="BC947" s="9">
        <f>IF(AND((ROW()-7)&gt;=$Q$5,(ROW()-6)&lt;=$Q$3),INDEX(LINEST(OFFSET(AF947,1-$Q$5,0,$Q$5,1),OFFSET(AG947,1-$Q$5,0,$Q$5,9),TRUE,TRUE),1,6),"")</f>
        <v/>
      </c>
      <c r="BD947" s="9">
        <f>IF(AND((ROW()-7)&gt;=$Q$5,(ROW()-6)&lt;=$Q$3),INDEX(LINEST(OFFSET(AF947,1-$Q$5,0,$Q$5,1),OFFSET(AG947,1-$Q$5,0,$Q$5,9),TRUE,TRUE),1,5),"")</f>
        <v/>
      </c>
      <c r="BE947" s="9">
        <f>IF(AND((ROW()-7)&gt;=$Q$5,(ROW()-6)&lt;=$Q$3),INDEX(LINEST(OFFSET(AF947,1-$Q$5,0,$Q$5,1),OFFSET(AG947,1-$Q$5,0,$Q$5,9),TRUE,TRUE),1,4),"")</f>
        <v/>
      </c>
      <c r="BF947" s="9">
        <f>IF(AND((ROW()-7)&gt;=$Q$5,(ROW()-6)&lt;=$Q$3),INDEX(LINEST(OFFSET(AF947,1-$Q$5,0,$Q$5,1),OFFSET(AG947,1-$Q$5,0,$Q$5,9),TRUE,TRUE),1,3),"")</f>
        <v/>
      </c>
      <c r="BG947" s="9">
        <f>IF(AND((ROW()-7)&gt;=$Q$5,(ROW()-6)&lt;=$Q$3),INDEX(LINEST(OFFSET(AF947,1-$Q$5,0,$Q$5,1),OFFSET(AG947,1-$Q$5,0,$Q$5,9),TRUE,TRUE),1,2),"")</f>
        <v/>
      </c>
      <c r="BH947" s="9">
        <f>IF(AND((ROW()-7)&gt;=$Q$5,(ROW()-6)&lt;=$Q$3),INDEX(LINEST(OFFSET(AF947,1-$Q$5,0,$Q$5,1),OFFSET(AG947,1-$Q$5,0,$Q$5,9),TRUE,TRUE),1,1),"")</f>
        <v/>
      </c>
      <c r="BI947" s="10">
        <f>IF(AND((ROW()-7)&gt;=$Q$5,(ROW()-6)&lt;=$Q$3),INDEX(LINEST(OFFSET(AF947,1-$Q$5,0,$Q$5,1),OFFSET(AG947,1-$Q$5,0,$Q$5,9),TRUE,TRUE),3,1),"")</f>
        <v/>
      </c>
      <c r="BL947" s="9">
        <f>IF(AND((ROW()-6)&lt;=$Q$3,ISNUMBER(AY946)),AY946/$Q$4+AZ946*AG947+BA946*AH947+BB946*AI947+BC946*AJ947+BD946*AK947+BE946*AL947+BF946*AM947+BG946*AN947+BH946*AO947,"")</f>
        <v/>
      </c>
      <c r="BM947">
        <f>IF(ISNUMBER(BL947),AVERAGE(OFFSET(AF946,1-$Q$5,0,$Q$5,1)),"")</f>
        <v/>
      </c>
      <c r="BN947">
        <f>IF(ISNUMBER(BL947),(AF947-BL947)^2,"")</f>
        <v/>
      </c>
      <c r="BO947">
        <f>IF(ISNUMBER(BL947),AF947^2,"")</f>
        <v/>
      </c>
      <c r="BP947">
        <f>IF(ISNUMBER(BL947),(AF947-BM947)^2,"")</f>
        <v/>
      </c>
    </row>
    <row r="948">
      <c r="O948">
        <f>IF($R948="","",IF($Q$1="Weekly",INT(($R948-2)/7),IF($Q$1="Quarterly",YEAR($R948)*4+ROUNDUP(MONTH($R948)/3),YEAR($R948)*12+MONTH($R948))))</f>
        <v/>
      </c>
      <c r="P948">
        <f>IF($R948="","",IF($R949="",1,IF($O948&lt;&gt;$O949,1,0)))</f>
        <v/>
      </c>
      <c r="Q948">
        <f>IF($P948=1,SUM($P$7:$P948),"")</f>
        <v/>
      </c>
      <c r="R948">
        <f>IF($A948="","",IF(ISNUMBER($A948),$A948,IFERROR(DATEVALUE($A948),NA())))</f>
        <v/>
      </c>
      <c r="S948" s="7">
        <f>IFERROR(INDEX($R$7:$R$60000,MATCH(ROW()-6,$Q$7:$Q$60000,0)),"")</f>
        <v/>
      </c>
      <c r="T948">
        <f>IFERROR(INDEX($B$7:$B$60000,MATCH(ROW()-6,$Q$7:$Q$60000,0))*1,"")</f>
        <v/>
      </c>
      <c r="U948">
        <f>IFERROR(INDEX($C$7:$C$60000,MATCH(ROW()-6,$Q$7:$Q$60000,0))*1,"")</f>
        <v/>
      </c>
      <c r="V948">
        <f>IFERROR(INDEX($D$7:$D$60000,MATCH(ROW()-6,$Q$7:$Q$60000,0))*1,"")</f>
        <v/>
      </c>
      <c r="W948">
        <f>IFERROR(INDEX($E$7:$E$60000,MATCH(ROW()-6,$Q$7:$Q$60000,0))*1,"")</f>
        <v/>
      </c>
      <c r="X948">
        <f>IFERROR(INDEX($F$7:$F$60000,MATCH(ROW()-6,$Q$7:$Q$60000,0))*1,"")</f>
        <v/>
      </c>
      <c r="Y948">
        <f>IFERROR(INDEX($G$7:$G$60000,MATCH(ROW()-6,$Q$7:$Q$60000,0))*1,"")</f>
        <v/>
      </c>
      <c r="Z948">
        <f>IFERROR(INDEX($H$7:$H$60000,MATCH(ROW()-6,$Q$7:$Q$60000,0))*1,"")</f>
        <v/>
      </c>
      <c r="AA948">
        <f>IFERROR(INDEX($I$7:$I$60000,MATCH(ROW()-6,$Q$7:$Q$60000,0))*1,"")</f>
        <v/>
      </c>
      <c r="AB948">
        <f>IFERROR(INDEX($J$7:$J$60000,MATCH(ROW()-6,$Q$7:$Q$60000,0))*1,"")</f>
        <v/>
      </c>
      <c r="AC948">
        <f>IFERROR(INDEX($K$7:$K$60000,MATCH(ROW()-6,$Q$7:$Q$60000,0))*1,"")</f>
        <v/>
      </c>
      <c r="AF948" s="9">
        <f>IF(OR($S948="",$S947=""),"",IF($B$5="diff",($T948-$T947),LN($T948/$T947)))</f>
        <v/>
      </c>
      <c r="AG948" s="9">
        <f>IF(OR($S948="",$S947=""),"",IF($C$5="diff",(U948-U947),LN(U948/U947)))</f>
        <v/>
      </c>
      <c r="AH948" s="9">
        <f>IF(OR($S948="",$S947=""),"",IF($D$5="diff",(V948-V947),LN(V948/V947)))</f>
        <v/>
      </c>
      <c r="AI948" s="9">
        <f>IF(OR($S948="",$S947=""),"",IF($E$5="diff",(W948-W947),LN(W948/W947)))</f>
        <v/>
      </c>
      <c r="AJ948" s="9">
        <f>IF(OR($S948="",$S947=""),"",IF($F$5="diff",(X948-X947),LN(X948/X947)))</f>
        <v/>
      </c>
      <c r="AK948" s="9">
        <f>IF(OR($S948="",$S947=""),"",IF($G$5="diff",(Y948-Y947),LN(Y948/Y947)))</f>
        <v/>
      </c>
      <c r="AL948" s="9">
        <f>IF(OR($S948="",$S947=""),"",IF($H$5="diff",(Z948-Z947),LN(Z948/Z947)))</f>
        <v/>
      </c>
      <c r="AM948" s="9">
        <f>IF(OR($S948="",$S947=""),"",IF($I$5="diff",(AA948-AA947),LN(AA948/AA947)))</f>
        <v/>
      </c>
      <c r="AN948" s="9">
        <f>IF(OR($S948="",$S947=""),"",IF($J$5="diff",(AB948-AB947),LN(AB948/AB947)))</f>
        <v/>
      </c>
      <c r="AO948" s="9">
        <f>IF(OR($S948="",$S947=""),"",IF($K$5="diff",(AC948-AC947),LN(AC948/AC947)))</f>
        <v/>
      </c>
      <c r="AR948" s="9">
        <f>IF($AF948="","",$AU$13+$AU$4*AG948+$AU$5*AH948+$AU$6*AI948+$AU$7*AJ948+$AU$8*AK948+$AU$9*AL948+$AU$10*AM948+$AU$11*AN948+$AU$12*AO948)</f>
        <v/>
      </c>
      <c r="AY948" s="10">
        <f>IF(AND((ROW()-7)&gt;=$Q$5,(ROW()-6)&lt;=$Q$3),INDEX(LINEST(OFFSET(AF948,1-$Q$5,0,$Q$5,1),OFFSET(AG948,1-$Q$5,0,$Q$5,9),TRUE,TRUE),1,10)*$Q$4,"")</f>
        <v/>
      </c>
      <c r="AZ948" s="9">
        <f>IF(AND((ROW()-7)&gt;=$Q$5,(ROW()-6)&lt;=$Q$3),INDEX(LINEST(OFFSET(AF948,1-$Q$5,0,$Q$5,1),OFFSET(AG948,1-$Q$5,0,$Q$5,9),TRUE,TRUE),1,9),"")</f>
        <v/>
      </c>
      <c r="BA948" s="9">
        <f>IF(AND((ROW()-7)&gt;=$Q$5,(ROW()-6)&lt;=$Q$3),INDEX(LINEST(OFFSET(AF948,1-$Q$5,0,$Q$5,1),OFFSET(AG948,1-$Q$5,0,$Q$5,9),TRUE,TRUE),1,8),"")</f>
        <v/>
      </c>
      <c r="BB948" s="9">
        <f>IF(AND((ROW()-7)&gt;=$Q$5,(ROW()-6)&lt;=$Q$3),INDEX(LINEST(OFFSET(AF948,1-$Q$5,0,$Q$5,1),OFFSET(AG948,1-$Q$5,0,$Q$5,9),TRUE,TRUE),1,7),"")</f>
        <v/>
      </c>
      <c r="BC948" s="9">
        <f>IF(AND((ROW()-7)&gt;=$Q$5,(ROW()-6)&lt;=$Q$3),INDEX(LINEST(OFFSET(AF948,1-$Q$5,0,$Q$5,1),OFFSET(AG948,1-$Q$5,0,$Q$5,9),TRUE,TRUE),1,6),"")</f>
        <v/>
      </c>
      <c r="BD948" s="9">
        <f>IF(AND((ROW()-7)&gt;=$Q$5,(ROW()-6)&lt;=$Q$3),INDEX(LINEST(OFFSET(AF948,1-$Q$5,0,$Q$5,1),OFFSET(AG948,1-$Q$5,0,$Q$5,9),TRUE,TRUE),1,5),"")</f>
        <v/>
      </c>
      <c r="BE948" s="9">
        <f>IF(AND((ROW()-7)&gt;=$Q$5,(ROW()-6)&lt;=$Q$3),INDEX(LINEST(OFFSET(AF948,1-$Q$5,0,$Q$5,1),OFFSET(AG948,1-$Q$5,0,$Q$5,9),TRUE,TRUE),1,4),"")</f>
        <v/>
      </c>
      <c r="BF948" s="9">
        <f>IF(AND((ROW()-7)&gt;=$Q$5,(ROW()-6)&lt;=$Q$3),INDEX(LINEST(OFFSET(AF948,1-$Q$5,0,$Q$5,1),OFFSET(AG948,1-$Q$5,0,$Q$5,9),TRUE,TRUE),1,3),"")</f>
        <v/>
      </c>
      <c r="BG948" s="9">
        <f>IF(AND((ROW()-7)&gt;=$Q$5,(ROW()-6)&lt;=$Q$3),INDEX(LINEST(OFFSET(AF948,1-$Q$5,0,$Q$5,1),OFFSET(AG948,1-$Q$5,0,$Q$5,9),TRUE,TRUE),1,2),"")</f>
        <v/>
      </c>
      <c r="BH948" s="9">
        <f>IF(AND((ROW()-7)&gt;=$Q$5,(ROW()-6)&lt;=$Q$3),INDEX(LINEST(OFFSET(AF948,1-$Q$5,0,$Q$5,1),OFFSET(AG948,1-$Q$5,0,$Q$5,9),TRUE,TRUE),1,1),"")</f>
        <v/>
      </c>
      <c r="BI948" s="10">
        <f>IF(AND((ROW()-7)&gt;=$Q$5,(ROW()-6)&lt;=$Q$3),INDEX(LINEST(OFFSET(AF948,1-$Q$5,0,$Q$5,1),OFFSET(AG948,1-$Q$5,0,$Q$5,9),TRUE,TRUE),3,1),"")</f>
        <v/>
      </c>
      <c r="BL948" s="9">
        <f>IF(AND((ROW()-6)&lt;=$Q$3,ISNUMBER(AY947)),AY947/$Q$4+AZ947*AG948+BA947*AH948+BB947*AI948+BC947*AJ948+BD947*AK948+BE947*AL948+BF947*AM948+BG947*AN948+BH947*AO948,"")</f>
        <v/>
      </c>
      <c r="BM948">
        <f>IF(ISNUMBER(BL948),AVERAGE(OFFSET(AF947,1-$Q$5,0,$Q$5,1)),"")</f>
        <v/>
      </c>
      <c r="BN948">
        <f>IF(ISNUMBER(BL948),(AF948-BL948)^2,"")</f>
        <v/>
      </c>
      <c r="BO948">
        <f>IF(ISNUMBER(BL948),AF948^2,"")</f>
        <v/>
      </c>
      <c r="BP948">
        <f>IF(ISNUMBER(BL948),(AF948-BM948)^2,"")</f>
        <v/>
      </c>
    </row>
    <row r="949">
      <c r="O949">
        <f>IF($R949="","",IF($Q$1="Weekly",INT(($R949-2)/7),IF($Q$1="Quarterly",YEAR($R949)*4+ROUNDUP(MONTH($R949)/3),YEAR($R949)*12+MONTH($R949))))</f>
        <v/>
      </c>
      <c r="P949">
        <f>IF($R949="","",IF($R950="",1,IF($O949&lt;&gt;$O950,1,0)))</f>
        <v/>
      </c>
      <c r="Q949">
        <f>IF($P949=1,SUM($P$7:$P949),"")</f>
        <v/>
      </c>
      <c r="R949">
        <f>IF($A949="","",IF(ISNUMBER($A949),$A949,IFERROR(DATEVALUE($A949),NA())))</f>
        <v/>
      </c>
      <c r="S949" s="7">
        <f>IFERROR(INDEX($R$7:$R$60000,MATCH(ROW()-6,$Q$7:$Q$60000,0)),"")</f>
        <v/>
      </c>
      <c r="T949">
        <f>IFERROR(INDEX($B$7:$B$60000,MATCH(ROW()-6,$Q$7:$Q$60000,0))*1,"")</f>
        <v/>
      </c>
      <c r="U949">
        <f>IFERROR(INDEX($C$7:$C$60000,MATCH(ROW()-6,$Q$7:$Q$60000,0))*1,"")</f>
        <v/>
      </c>
      <c r="V949">
        <f>IFERROR(INDEX($D$7:$D$60000,MATCH(ROW()-6,$Q$7:$Q$60000,0))*1,"")</f>
        <v/>
      </c>
      <c r="W949">
        <f>IFERROR(INDEX($E$7:$E$60000,MATCH(ROW()-6,$Q$7:$Q$60000,0))*1,"")</f>
        <v/>
      </c>
      <c r="X949">
        <f>IFERROR(INDEX($F$7:$F$60000,MATCH(ROW()-6,$Q$7:$Q$60000,0))*1,"")</f>
        <v/>
      </c>
      <c r="Y949">
        <f>IFERROR(INDEX($G$7:$G$60000,MATCH(ROW()-6,$Q$7:$Q$60000,0))*1,"")</f>
        <v/>
      </c>
      <c r="Z949">
        <f>IFERROR(INDEX($H$7:$H$60000,MATCH(ROW()-6,$Q$7:$Q$60000,0))*1,"")</f>
        <v/>
      </c>
      <c r="AA949">
        <f>IFERROR(INDEX($I$7:$I$60000,MATCH(ROW()-6,$Q$7:$Q$60000,0))*1,"")</f>
        <v/>
      </c>
      <c r="AB949">
        <f>IFERROR(INDEX($J$7:$J$60000,MATCH(ROW()-6,$Q$7:$Q$60000,0))*1,"")</f>
        <v/>
      </c>
      <c r="AC949">
        <f>IFERROR(INDEX($K$7:$K$60000,MATCH(ROW()-6,$Q$7:$Q$60000,0))*1,"")</f>
        <v/>
      </c>
      <c r="AF949" s="9">
        <f>IF(OR($S949="",$S948=""),"",IF($B$5="diff",($T949-$T948),LN($T949/$T948)))</f>
        <v/>
      </c>
      <c r="AG949" s="9">
        <f>IF(OR($S949="",$S948=""),"",IF($C$5="diff",(U949-U948),LN(U949/U948)))</f>
        <v/>
      </c>
      <c r="AH949" s="9">
        <f>IF(OR($S949="",$S948=""),"",IF($D$5="diff",(V949-V948),LN(V949/V948)))</f>
        <v/>
      </c>
      <c r="AI949" s="9">
        <f>IF(OR($S949="",$S948=""),"",IF($E$5="diff",(W949-W948),LN(W949/W948)))</f>
        <v/>
      </c>
      <c r="AJ949" s="9">
        <f>IF(OR($S949="",$S948=""),"",IF($F$5="diff",(X949-X948),LN(X949/X948)))</f>
        <v/>
      </c>
      <c r="AK949" s="9">
        <f>IF(OR($S949="",$S948=""),"",IF($G$5="diff",(Y949-Y948),LN(Y949/Y948)))</f>
        <v/>
      </c>
      <c r="AL949" s="9">
        <f>IF(OR($S949="",$S948=""),"",IF($H$5="diff",(Z949-Z948),LN(Z949/Z948)))</f>
        <v/>
      </c>
      <c r="AM949" s="9">
        <f>IF(OR($S949="",$S948=""),"",IF($I$5="diff",(AA949-AA948),LN(AA949/AA948)))</f>
        <v/>
      </c>
      <c r="AN949" s="9">
        <f>IF(OR($S949="",$S948=""),"",IF($J$5="diff",(AB949-AB948),LN(AB949/AB948)))</f>
        <v/>
      </c>
      <c r="AO949" s="9">
        <f>IF(OR($S949="",$S948=""),"",IF($K$5="diff",(AC949-AC948),LN(AC949/AC948)))</f>
        <v/>
      </c>
      <c r="AR949" s="9">
        <f>IF($AF949="","",$AU$13+$AU$4*AG949+$AU$5*AH949+$AU$6*AI949+$AU$7*AJ949+$AU$8*AK949+$AU$9*AL949+$AU$10*AM949+$AU$11*AN949+$AU$12*AO949)</f>
        <v/>
      </c>
      <c r="AY949" s="10">
        <f>IF(AND((ROW()-7)&gt;=$Q$5,(ROW()-6)&lt;=$Q$3),INDEX(LINEST(OFFSET(AF949,1-$Q$5,0,$Q$5,1),OFFSET(AG949,1-$Q$5,0,$Q$5,9),TRUE,TRUE),1,10)*$Q$4,"")</f>
        <v/>
      </c>
      <c r="AZ949" s="9">
        <f>IF(AND((ROW()-7)&gt;=$Q$5,(ROW()-6)&lt;=$Q$3),INDEX(LINEST(OFFSET(AF949,1-$Q$5,0,$Q$5,1),OFFSET(AG949,1-$Q$5,0,$Q$5,9),TRUE,TRUE),1,9),"")</f>
        <v/>
      </c>
      <c r="BA949" s="9">
        <f>IF(AND((ROW()-7)&gt;=$Q$5,(ROW()-6)&lt;=$Q$3),INDEX(LINEST(OFFSET(AF949,1-$Q$5,0,$Q$5,1),OFFSET(AG949,1-$Q$5,0,$Q$5,9),TRUE,TRUE),1,8),"")</f>
        <v/>
      </c>
      <c r="BB949" s="9">
        <f>IF(AND((ROW()-7)&gt;=$Q$5,(ROW()-6)&lt;=$Q$3),INDEX(LINEST(OFFSET(AF949,1-$Q$5,0,$Q$5,1),OFFSET(AG949,1-$Q$5,0,$Q$5,9),TRUE,TRUE),1,7),"")</f>
        <v/>
      </c>
      <c r="BC949" s="9">
        <f>IF(AND((ROW()-7)&gt;=$Q$5,(ROW()-6)&lt;=$Q$3),INDEX(LINEST(OFFSET(AF949,1-$Q$5,0,$Q$5,1),OFFSET(AG949,1-$Q$5,0,$Q$5,9),TRUE,TRUE),1,6),"")</f>
        <v/>
      </c>
      <c r="BD949" s="9">
        <f>IF(AND((ROW()-7)&gt;=$Q$5,(ROW()-6)&lt;=$Q$3),INDEX(LINEST(OFFSET(AF949,1-$Q$5,0,$Q$5,1),OFFSET(AG949,1-$Q$5,0,$Q$5,9),TRUE,TRUE),1,5),"")</f>
        <v/>
      </c>
      <c r="BE949" s="9">
        <f>IF(AND((ROW()-7)&gt;=$Q$5,(ROW()-6)&lt;=$Q$3),INDEX(LINEST(OFFSET(AF949,1-$Q$5,0,$Q$5,1),OFFSET(AG949,1-$Q$5,0,$Q$5,9),TRUE,TRUE),1,4),"")</f>
        <v/>
      </c>
      <c r="BF949" s="9">
        <f>IF(AND((ROW()-7)&gt;=$Q$5,(ROW()-6)&lt;=$Q$3),INDEX(LINEST(OFFSET(AF949,1-$Q$5,0,$Q$5,1),OFFSET(AG949,1-$Q$5,0,$Q$5,9),TRUE,TRUE),1,3),"")</f>
        <v/>
      </c>
      <c r="BG949" s="9">
        <f>IF(AND((ROW()-7)&gt;=$Q$5,(ROW()-6)&lt;=$Q$3),INDEX(LINEST(OFFSET(AF949,1-$Q$5,0,$Q$5,1),OFFSET(AG949,1-$Q$5,0,$Q$5,9),TRUE,TRUE),1,2),"")</f>
        <v/>
      </c>
      <c r="BH949" s="9">
        <f>IF(AND((ROW()-7)&gt;=$Q$5,(ROW()-6)&lt;=$Q$3),INDEX(LINEST(OFFSET(AF949,1-$Q$5,0,$Q$5,1),OFFSET(AG949,1-$Q$5,0,$Q$5,9),TRUE,TRUE),1,1),"")</f>
        <v/>
      </c>
      <c r="BI949" s="10">
        <f>IF(AND((ROW()-7)&gt;=$Q$5,(ROW()-6)&lt;=$Q$3),INDEX(LINEST(OFFSET(AF949,1-$Q$5,0,$Q$5,1),OFFSET(AG949,1-$Q$5,0,$Q$5,9),TRUE,TRUE),3,1),"")</f>
        <v/>
      </c>
      <c r="BL949" s="9">
        <f>IF(AND((ROW()-6)&lt;=$Q$3,ISNUMBER(AY948)),AY948/$Q$4+AZ948*AG949+BA948*AH949+BB948*AI949+BC948*AJ949+BD948*AK949+BE948*AL949+BF948*AM949+BG948*AN949+BH948*AO949,"")</f>
        <v/>
      </c>
      <c r="BM949">
        <f>IF(ISNUMBER(BL949),AVERAGE(OFFSET(AF948,1-$Q$5,0,$Q$5,1)),"")</f>
        <v/>
      </c>
      <c r="BN949">
        <f>IF(ISNUMBER(BL949),(AF949-BL949)^2,"")</f>
        <v/>
      </c>
      <c r="BO949">
        <f>IF(ISNUMBER(BL949),AF949^2,"")</f>
        <v/>
      </c>
      <c r="BP949">
        <f>IF(ISNUMBER(BL949),(AF949-BM949)^2,"")</f>
        <v/>
      </c>
    </row>
    <row r="950">
      <c r="O950">
        <f>IF($R950="","",IF($Q$1="Weekly",INT(($R950-2)/7),IF($Q$1="Quarterly",YEAR($R950)*4+ROUNDUP(MONTH($R950)/3),YEAR($R950)*12+MONTH($R950))))</f>
        <v/>
      </c>
      <c r="P950">
        <f>IF($R950="","",IF($R951="",1,IF($O950&lt;&gt;$O951,1,0)))</f>
        <v/>
      </c>
      <c r="Q950">
        <f>IF($P950=1,SUM($P$7:$P950),"")</f>
        <v/>
      </c>
      <c r="R950">
        <f>IF($A950="","",IF(ISNUMBER($A950),$A950,IFERROR(DATEVALUE($A950),NA())))</f>
        <v/>
      </c>
      <c r="S950" s="7">
        <f>IFERROR(INDEX($R$7:$R$60000,MATCH(ROW()-6,$Q$7:$Q$60000,0)),"")</f>
        <v/>
      </c>
      <c r="T950">
        <f>IFERROR(INDEX($B$7:$B$60000,MATCH(ROW()-6,$Q$7:$Q$60000,0))*1,"")</f>
        <v/>
      </c>
      <c r="U950">
        <f>IFERROR(INDEX($C$7:$C$60000,MATCH(ROW()-6,$Q$7:$Q$60000,0))*1,"")</f>
        <v/>
      </c>
      <c r="V950">
        <f>IFERROR(INDEX($D$7:$D$60000,MATCH(ROW()-6,$Q$7:$Q$60000,0))*1,"")</f>
        <v/>
      </c>
      <c r="W950">
        <f>IFERROR(INDEX($E$7:$E$60000,MATCH(ROW()-6,$Q$7:$Q$60000,0))*1,"")</f>
        <v/>
      </c>
      <c r="X950">
        <f>IFERROR(INDEX($F$7:$F$60000,MATCH(ROW()-6,$Q$7:$Q$60000,0))*1,"")</f>
        <v/>
      </c>
      <c r="Y950">
        <f>IFERROR(INDEX($G$7:$G$60000,MATCH(ROW()-6,$Q$7:$Q$60000,0))*1,"")</f>
        <v/>
      </c>
      <c r="Z950">
        <f>IFERROR(INDEX($H$7:$H$60000,MATCH(ROW()-6,$Q$7:$Q$60000,0))*1,"")</f>
        <v/>
      </c>
      <c r="AA950">
        <f>IFERROR(INDEX($I$7:$I$60000,MATCH(ROW()-6,$Q$7:$Q$60000,0))*1,"")</f>
        <v/>
      </c>
      <c r="AB950">
        <f>IFERROR(INDEX($J$7:$J$60000,MATCH(ROW()-6,$Q$7:$Q$60000,0))*1,"")</f>
        <v/>
      </c>
      <c r="AC950">
        <f>IFERROR(INDEX($K$7:$K$60000,MATCH(ROW()-6,$Q$7:$Q$60000,0))*1,"")</f>
        <v/>
      </c>
      <c r="AF950" s="9">
        <f>IF(OR($S950="",$S949=""),"",IF($B$5="diff",($T950-$T949),LN($T950/$T949)))</f>
        <v/>
      </c>
      <c r="AG950" s="9">
        <f>IF(OR($S950="",$S949=""),"",IF($C$5="diff",(U950-U949),LN(U950/U949)))</f>
        <v/>
      </c>
      <c r="AH950" s="9">
        <f>IF(OR($S950="",$S949=""),"",IF($D$5="diff",(V950-V949),LN(V950/V949)))</f>
        <v/>
      </c>
      <c r="AI950" s="9">
        <f>IF(OR($S950="",$S949=""),"",IF($E$5="diff",(W950-W949),LN(W950/W949)))</f>
        <v/>
      </c>
      <c r="AJ950" s="9">
        <f>IF(OR($S950="",$S949=""),"",IF($F$5="diff",(X950-X949),LN(X950/X949)))</f>
        <v/>
      </c>
      <c r="AK950" s="9">
        <f>IF(OR($S950="",$S949=""),"",IF($G$5="diff",(Y950-Y949),LN(Y950/Y949)))</f>
        <v/>
      </c>
      <c r="AL950" s="9">
        <f>IF(OR($S950="",$S949=""),"",IF($H$5="diff",(Z950-Z949),LN(Z950/Z949)))</f>
        <v/>
      </c>
      <c r="AM950" s="9">
        <f>IF(OR($S950="",$S949=""),"",IF($I$5="diff",(AA950-AA949),LN(AA950/AA949)))</f>
        <v/>
      </c>
      <c r="AN950" s="9">
        <f>IF(OR($S950="",$S949=""),"",IF($J$5="diff",(AB950-AB949),LN(AB950/AB949)))</f>
        <v/>
      </c>
      <c r="AO950" s="9">
        <f>IF(OR($S950="",$S949=""),"",IF($K$5="diff",(AC950-AC949),LN(AC950/AC949)))</f>
        <v/>
      </c>
      <c r="AR950" s="9">
        <f>IF($AF950="","",$AU$13+$AU$4*AG950+$AU$5*AH950+$AU$6*AI950+$AU$7*AJ950+$AU$8*AK950+$AU$9*AL950+$AU$10*AM950+$AU$11*AN950+$AU$12*AO950)</f>
        <v/>
      </c>
      <c r="AY950" s="10">
        <f>IF(AND((ROW()-7)&gt;=$Q$5,(ROW()-6)&lt;=$Q$3),INDEX(LINEST(OFFSET(AF950,1-$Q$5,0,$Q$5,1),OFFSET(AG950,1-$Q$5,0,$Q$5,9),TRUE,TRUE),1,10)*$Q$4,"")</f>
        <v/>
      </c>
      <c r="AZ950" s="9">
        <f>IF(AND((ROW()-7)&gt;=$Q$5,(ROW()-6)&lt;=$Q$3),INDEX(LINEST(OFFSET(AF950,1-$Q$5,0,$Q$5,1),OFFSET(AG950,1-$Q$5,0,$Q$5,9),TRUE,TRUE),1,9),"")</f>
        <v/>
      </c>
      <c r="BA950" s="9">
        <f>IF(AND((ROW()-7)&gt;=$Q$5,(ROW()-6)&lt;=$Q$3),INDEX(LINEST(OFFSET(AF950,1-$Q$5,0,$Q$5,1),OFFSET(AG950,1-$Q$5,0,$Q$5,9),TRUE,TRUE),1,8),"")</f>
        <v/>
      </c>
      <c r="BB950" s="9">
        <f>IF(AND((ROW()-7)&gt;=$Q$5,(ROW()-6)&lt;=$Q$3),INDEX(LINEST(OFFSET(AF950,1-$Q$5,0,$Q$5,1),OFFSET(AG950,1-$Q$5,0,$Q$5,9),TRUE,TRUE),1,7),"")</f>
        <v/>
      </c>
      <c r="BC950" s="9">
        <f>IF(AND((ROW()-7)&gt;=$Q$5,(ROW()-6)&lt;=$Q$3),INDEX(LINEST(OFFSET(AF950,1-$Q$5,0,$Q$5,1),OFFSET(AG950,1-$Q$5,0,$Q$5,9),TRUE,TRUE),1,6),"")</f>
        <v/>
      </c>
      <c r="BD950" s="9">
        <f>IF(AND((ROW()-7)&gt;=$Q$5,(ROW()-6)&lt;=$Q$3),INDEX(LINEST(OFFSET(AF950,1-$Q$5,0,$Q$5,1),OFFSET(AG950,1-$Q$5,0,$Q$5,9),TRUE,TRUE),1,5),"")</f>
        <v/>
      </c>
      <c r="BE950" s="9">
        <f>IF(AND((ROW()-7)&gt;=$Q$5,(ROW()-6)&lt;=$Q$3),INDEX(LINEST(OFFSET(AF950,1-$Q$5,0,$Q$5,1),OFFSET(AG950,1-$Q$5,0,$Q$5,9),TRUE,TRUE),1,4),"")</f>
        <v/>
      </c>
      <c r="BF950" s="9">
        <f>IF(AND((ROW()-7)&gt;=$Q$5,(ROW()-6)&lt;=$Q$3),INDEX(LINEST(OFFSET(AF950,1-$Q$5,0,$Q$5,1),OFFSET(AG950,1-$Q$5,0,$Q$5,9),TRUE,TRUE),1,3),"")</f>
        <v/>
      </c>
      <c r="BG950" s="9">
        <f>IF(AND((ROW()-7)&gt;=$Q$5,(ROW()-6)&lt;=$Q$3),INDEX(LINEST(OFFSET(AF950,1-$Q$5,0,$Q$5,1),OFFSET(AG950,1-$Q$5,0,$Q$5,9),TRUE,TRUE),1,2),"")</f>
        <v/>
      </c>
      <c r="BH950" s="9">
        <f>IF(AND((ROW()-7)&gt;=$Q$5,(ROW()-6)&lt;=$Q$3),INDEX(LINEST(OFFSET(AF950,1-$Q$5,0,$Q$5,1),OFFSET(AG950,1-$Q$5,0,$Q$5,9),TRUE,TRUE),1,1),"")</f>
        <v/>
      </c>
      <c r="BI950" s="10">
        <f>IF(AND((ROW()-7)&gt;=$Q$5,(ROW()-6)&lt;=$Q$3),INDEX(LINEST(OFFSET(AF950,1-$Q$5,0,$Q$5,1),OFFSET(AG950,1-$Q$5,0,$Q$5,9),TRUE,TRUE),3,1),"")</f>
        <v/>
      </c>
      <c r="BL950" s="9">
        <f>IF(AND((ROW()-6)&lt;=$Q$3,ISNUMBER(AY949)),AY949/$Q$4+AZ949*AG950+BA949*AH950+BB949*AI950+BC949*AJ950+BD949*AK950+BE949*AL950+BF949*AM950+BG949*AN950+BH949*AO950,"")</f>
        <v/>
      </c>
      <c r="BM950">
        <f>IF(ISNUMBER(BL950),AVERAGE(OFFSET(AF949,1-$Q$5,0,$Q$5,1)),"")</f>
        <v/>
      </c>
      <c r="BN950">
        <f>IF(ISNUMBER(BL950),(AF950-BL950)^2,"")</f>
        <v/>
      </c>
      <c r="BO950">
        <f>IF(ISNUMBER(BL950),AF950^2,"")</f>
        <v/>
      </c>
      <c r="BP950">
        <f>IF(ISNUMBER(BL950),(AF950-BM950)^2,"")</f>
        <v/>
      </c>
    </row>
    <row r="951">
      <c r="O951">
        <f>IF($R951="","",IF($Q$1="Weekly",INT(($R951-2)/7),IF($Q$1="Quarterly",YEAR($R951)*4+ROUNDUP(MONTH($R951)/3),YEAR($R951)*12+MONTH($R951))))</f>
        <v/>
      </c>
      <c r="P951">
        <f>IF($R951="","",IF($R952="",1,IF($O951&lt;&gt;$O952,1,0)))</f>
        <v/>
      </c>
      <c r="Q951">
        <f>IF($P951=1,SUM($P$7:$P951),"")</f>
        <v/>
      </c>
      <c r="R951">
        <f>IF($A951="","",IF(ISNUMBER($A951),$A951,IFERROR(DATEVALUE($A951),NA())))</f>
        <v/>
      </c>
      <c r="S951" s="7">
        <f>IFERROR(INDEX($R$7:$R$60000,MATCH(ROW()-6,$Q$7:$Q$60000,0)),"")</f>
        <v/>
      </c>
      <c r="T951">
        <f>IFERROR(INDEX($B$7:$B$60000,MATCH(ROW()-6,$Q$7:$Q$60000,0))*1,"")</f>
        <v/>
      </c>
      <c r="U951">
        <f>IFERROR(INDEX($C$7:$C$60000,MATCH(ROW()-6,$Q$7:$Q$60000,0))*1,"")</f>
        <v/>
      </c>
      <c r="V951">
        <f>IFERROR(INDEX($D$7:$D$60000,MATCH(ROW()-6,$Q$7:$Q$60000,0))*1,"")</f>
        <v/>
      </c>
      <c r="W951">
        <f>IFERROR(INDEX($E$7:$E$60000,MATCH(ROW()-6,$Q$7:$Q$60000,0))*1,"")</f>
        <v/>
      </c>
      <c r="X951">
        <f>IFERROR(INDEX($F$7:$F$60000,MATCH(ROW()-6,$Q$7:$Q$60000,0))*1,"")</f>
        <v/>
      </c>
      <c r="Y951">
        <f>IFERROR(INDEX($G$7:$G$60000,MATCH(ROW()-6,$Q$7:$Q$60000,0))*1,"")</f>
        <v/>
      </c>
      <c r="Z951">
        <f>IFERROR(INDEX($H$7:$H$60000,MATCH(ROW()-6,$Q$7:$Q$60000,0))*1,"")</f>
        <v/>
      </c>
      <c r="AA951">
        <f>IFERROR(INDEX($I$7:$I$60000,MATCH(ROW()-6,$Q$7:$Q$60000,0))*1,"")</f>
        <v/>
      </c>
      <c r="AB951">
        <f>IFERROR(INDEX($J$7:$J$60000,MATCH(ROW()-6,$Q$7:$Q$60000,0))*1,"")</f>
        <v/>
      </c>
      <c r="AC951">
        <f>IFERROR(INDEX($K$7:$K$60000,MATCH(ROW()-6,$Q$7:$Q$60000,0))*1,"")</f>
        <v/>
      </c>
      <c r="AF951" s="9">
        <f>IF(OR($S951="",$S950=""),"",IF($B$5="diff",($T951-$T950),LN($T951/$T950)))</f>
        <v/>
      </c>
      <c r="AG951" s="9">
        <f>IF(OR($S951="",$S950=""),"",IF($C$5="diff",(U951-U950),LN(U951/U950)))</f>
        <v/>
      </c>
      <c r="AH951" s="9">
        <f>IF(OR($S951="",$S950=""),"",IF($D$5="diff",(V951-V950),LN(V951/V950)))</f>
        <v/>
      </c>
      <c r="AI951" s="9">
        <f>IF(OR($S951="",$S950=""),"",IF($E$5="diff",(W951-W950),LN(W951/W950)))</f>
        <v/>
      </c>
      <c r="AJ951" s="9">
        <f>IF(OR($S951="",$S950=""),"",IF($F$5="diff",(X951-X950),LN(X951/X950)))</f>
        <v/>
      </c>
      <c r="AK951" s="9">
        <f>IF(OR($S951="",$S950=""),"",IF($G$5="diff",(Y951-Y950),LN(Y951/Y950)))</f>
        <v/>
      </c>
      <c r="AL951" s="9">
        <f>IF(OR($S951="",$S950=""),"",IF($H$5="diff",(Z951-Z950),LN(Z951/Z950)))</f>
        <v/>
      </c>
      <c r="AM951" s="9">
        <f>IF(OR($S951="",$S950=""),"",IF($I$5="diff",(AA951-AA950),LN(AA951/AA950)))</f>
        <v/>
      </c>
      <c r="AN951" s="9">
        <f>IF(OR($S951="",$S950=""),"",IF($J$5="diff",(AB951-AB950),LN(AB951/AB950)))</f>
        <v/>
      </c>
      <c r="AO951" s="9">
        <f>IF(OR($S951="",$S950=""),"",IF($K$5="diff",(AC951-AC950),LN(AC951/AC950)))</f>
        <v/>
      </c>
      <c r="AR951" s="9">
        <f>IF($AF951="","",$AU$13+$AU$4*AG951+$AU$5*AH951+$AU$6*AI951+$AU$7*AJ951+$AU$8*AK951+$AU$9*AL951+$AU$10*AM951+$AU$11*AN951+$AU$12*AO951)</f>
        <v/>
      </c>
      <c r="AY951" s="10">
        <f>IF(AND((ROW()-7)&gt;=$Q$5,(ROW()-6)&lt;=$Q$3),INDEX(LINEST(OFFSET(AF951,1-$Q$5,0,$Q$5,1),OFFSET(AG951,1-$Q$5,0,$Q$5,9),TRUE,TRUE),1,10)*$Q$4,"")</f>
        <v/>
      </c>
      <c r="AZ951" s="9">
        <f>IF(AND((ROW()-7)&gt;=$Q$5,(ROW()-6)&lt;=$Q$3),INDEX(LINEST(OFFSET(AF951,1-$Q$5,0,$Q$5,1),OFFSET(AG951,1-$Q$5,0,$Q$5,9),TRUE,TRUE),1,9),"")</f>
        <v/>
      </c>
      <c r="BA951" s="9">
        <f>IF(AND((ROW()-7)&gt;=$Q$5,(ROW()-6)&lt;=$Q$3),INDEX(LINEST(OFFSET(AF951,1-$Q$5,0,$Q$5,1),OFFSET(AG951,1-$Q$5,0,$Q$5,9),TRUE,TRUE),1,8),"")</f>
        <v/>
      </c>
      <c r="BB951" s="9">
        <f>IF(AND((ROW()-7)&gt;=$Q$5,(ROW()-6)&lt;=$Q$3),INDEX(LINEST(OFFSET(AF951,1-$Q$5,0,$Q$5,1),OFFSET(AG951,1-$Q$5,0,$Q$5,9),TRUE,TRUE),1,7),"")</f>
        <v/>
      </c>
      <c r="BC951" s="9">
        <f>IF(AND((ROW()-7)&gt;=$Q$5,(ROW()-6)&lt;=$Q$3),INDEX(LINEST(OFFSET(AF951,1-$Q$5,0,$Q$5,1),OFFSET(AG951,1-$Q$5,0,$Q$5,9),TRUE,TRUE),1,6),"")</f>
        <v/>
      </c>
      <c r="BD951" s="9">
        <f>IF(AND((ROW()-7)&gt;=$Q$5,(ROW()-6)&lt;=$Q$3),INDEX(LINEST(OFFSET(AF951,1-$Q$5,0,$Q$5,1),OFFSET(AG951,1-$Q$5,0,$Q$5,9),TRUE,TRUE),1,5),"")</f>
        <v/>
      </c>
      <c r="BE951" s="9">
        <f>IF(AND((ROW()-7)&gt;=$Q$5,(ROW()-6)&lt;=$Q$3),INDEX(LINEST(OFFSET(AF951,1-$Q$5,0,$Q$5,1),OFFSET(AG951,1-$Q$5,0,$Q$5,9),TRUE,TRUE),1,4),"")</f>
        <v/>
      </c>
      <c r="BF951" s="9">
        <f>IF(AND((ROW()-7)&gt;=$Q$5,(ROW()-6)&lt;=$Q$3),INDEX(LINEST(OFFSET(AF951,1-$Q$5,0,$Q$5,1),OFFSET(AG951,1-$Q$5,0,$Q$5,9),TRUE,TRUE),1,3),"")</f>
        <v/>
      </c>
      <c r="BG951" s="9">
        <f>IF(AND((ROW()-7)&gt;=$Q$5,(ROW()-6)&lt;=$Q$3),INDEX(LINEST(OFFSET(AF951,1-$Q$5,0,$Q$5,1),OFFSET(AG951,1-$Q$5,0,$Q$5,9),TRUE,TRUE),1,2),"")</f>
        <v/>
      </c>
      <c r="BH951" s="9">
        <f>IF(AND((ROW()-7)&gt;=$Q$5,(ROW()-6)&lt;=$Q$3),INDEX(LINEST(OFFSET(AF951,1-$Q$5,0,$Q$5,1),OFFSET(AG951,1-$Q$5,0,$Q$5,9),TRUE,TRUE),1,1),"")</f>
        <v/>
      </c>
      <c r="BI951" s="10">
        <f>IF(AND((ROW()-7)&gt;=$Q$5,(ROW()-6)&lt;=$Q$3),INDEX(LINEST(OFFSET(AF951,1-$Q$5,0,$Q$5,1),OFFSET(AG951,1-$Q$5,0,$Q$5,9),TRUE,TRUE),3,1),"")</f>
        <v/>
      </c>
      <c r="BL951" s="9">
        <f>IF(AND((ROW()-6)&lt;=$Q$3,ISNUMBER(AY950)),AY950/$Q$4+AZ950*AG951+BA950*AH951+BB950*AI951+BC950*AJ951+BD950*AK951+BE950*AL951+BF950*AM951+BG950*AN951+BH950*AO951,"")</f>
        <v/>
      </c>
      <c r="BM951">
        <f>IF(ISNUMBER(BL951),AVERAGE(OFFSET(AF950,1-$Q$5,0,$Q$5,1)),"")</f>
        <v/>
      </c>
      <c r="BN951">
        <f>IF(ISNUMBER(BL951),(AF951-BL951)^2,"")</f>
        <v/>
      </c>
      <c r="BO951">
        <f>IF(ISNUMBER(BL951),AF951^2,"")</f>
        <v/>
      </c>
      <c r="BP951">
        <f>IF(ISNUMBER(BL951),(AF951-BM951)^2,"")</f>
        <v/>
      </c>
    </row>
    <row r="952">
      <c r="O952">
        <f>IF($R952="","",IF($Q$1="Weekly",INT(($R952-2)/7),IF($Q$1="Quarterly",YEAR($R952)*4+ROUNDUP(MONTH($R952)/3),YEAR($R952)*12+MONTH($R952))))</f>
        <v/>
      </c>
      <c r="P952">
        <f>IF($R952="","",IF($R953="",1,IF($O952&lt;&gt;$O953,1,0)))</f>
        <v/>
      </c>
      <c r="Q952">
        <f>IF($P952=1,SUM($P$7:$P952),"")</f>
        <v/>
      </c>
      <c r="R952">
        <f>IF($A952="","",IF(ISNUMBER($A952),$A952,IFERROR(DATEVALUE($A952),NA())))</f>
        <v/>
      </c>
      <c r="S952" s="7">
        <f>IFERROR(INDEX($R$7:$R$60000,MATCH(ROW()-6,$Q$7:$Q$60000,0)),"")</f>
        <v/>
      </c>
      <c r="T952">
        <f>IFERROR(INDEX($B$7:$B$60000,MATCH(ROW()-6,$Q$7:$Q$60000,0))*1,"")</f>
        <v/>
      </c>
      <c r="U952">
        <f>IFERROR(INDEX($C$7:$C$60000,MATCH(ROW()-6,$Q$7:$Q$60000,0))*1,"")</f>
        <v/>
      </c>
      <c r="V952">
        <f>IFERROR(INDEX($D$7:$D$60000,MATCH(ROW()-6,$Q$7:$Q$60000,0))*1,"")</f>
        <v/>
      </c>
      <c r="W952">
        <f>IFERROR(INDEX($E$7:$E$60000,MATCH(ROW()-6,$Q$7:$Q$60000,0))*1,"")</f>
        <v/>
      </c>
      <c r="X952">
        <f>IFERROR(INDEX($F$7:$F$60000,MATCH(ROW()-6,$Q$7:$Q$60000,0))*1,"")</f>
        <v/>
      </c>
      <c r="Y952">
        <f>IFERROR(INDEX($G$7:$G$60000,MATCH(ROW()-6,$Q$7:$Q$60000,0))*1,"")</f>
        <v/>
      </c>
      <c r="Z952">
        <f>IFERROR(INDEX($H$7:$H$60000,MATCH(ROW()-6,$Q$7:$Q$60000,0))*1,"")</f>
        <v/>
      </c>
      <c r="AA952">
        <f>IFERROR(INDEX($I$7:$I$60000,MATCH(ROW()-6,$Q$7:$Q$60000,0))*1,"")</f>
        <v/>
      </c>
      <c r="AB952">
        <f>IFERROR(INDEX($J$7:$J$60000,MATCH(ROW()-6,$Q$7:$Q$60000,0))*1,"")</f>
        <v/>
      </c>
      <c r="AC952">
        <f>IFERROR(INDEX($K$7:$K$60000,MATCH(ROW()-6,$Q$7:$Q$60000,0))*1,"")</f>
        <v/>
      </c>
      <c r="AF952" s="9">
        <f>IF(OR($S952="",$S951=""),"",IF($B$5="diff",($T952-$T951),LN($T952/$T951)))</f>
        <v/>
      </c>
      <c r="AG952" s="9">
        <f>IF(OR($S952="",$S951=""),"",IF($C$5="diff",(U952-U951),LN(U952/U951)))</f>
        <v/>
      </c>
      <c r="AH952" s="9">
        <f>IF(OR($S952="",$S951=""),"",IF($D$5="diff",(V952-V951),LN(V952/V951)))</f>
        <v/>
      </c>
      <c r="AI952" s="9">
        <f>IF(OR($S952="",$S951=""),"",IF($E$5="diff",(W952-W951),LN(W952/W951)))</f>
        <v/>
      </c>
      <c r="AJ952" s="9">
        <f>IF(OR($S952="",$S951=""),"",IF($F$5="diff",(X952-X951),LN(X952/X951)))</f>
        <v/>
      </c>
      <c r="AK952" s="9">
        <f>IF(OR($S952="",$S951=""),"",IF($G$5="diff",(Y952-Y951),LN(Y952/Y951)))</f>
        <v/>
      </c>
      <c r="AL952" s="9">
        <f>IF(OR($S952="",$S951=""),"",IF($H$5="diff",(Z952-Z951),LN(Z952/Z951)))</f>
        <v/>
      </c>
      <c r="AM952" s="9">
        <f>IF(OR($S952="",$S951=""),"",IF($I$5="diff",(AA952-AA951),LN(AA952/AA951)))</f>
        <v/>
      </c>
      <c r="AN952" s="9">
        <f>IF(OR($S952="",$S951=""),"",IF($J$5="diff",(AB952-AB951),LN(AB952/AB951)))</f>
        <v/>
      </c>
      <c r="AO952" s="9">
        <f>IF(OR($S952="",$S951=""),"",IF($K$5="diff",(AC952-AC951),LN(AC952/AC951)))</f>
        <v/>
      </c>
      <c r="AR952" s="9">
        <f>IF($AF952="","",$AU$13+$AU$4*AG952+$AU$5*AH952+$AU$6*AI952+$AU$7*AJ952+$AU$8*AK952+$AU$9*AL952+$AU$10*AM952+$AU$11*AN952+$AU$12*AO952)</f>
        <v/>
      </c>
      <c r="AY952" s="10">
        <f>IF(AND((ROW()-7)&gt;=$Q$5,(ROW()-6)&lt;=$Q$3),INDEX(LINEST(OFFSET(AF952,1-$Q$5,0,$Q$5,1),OFFSET(AG952,1-$Q$5,0,$Q$5,9),TRUE,TRUE),1,10)*$Q$4,"")</f>
        <v/>
      </c>
      <c r="AZ952" s="9">
        <f>IF(AND((ROW()-7)&gt;=$Q$5,(ROW()-6)&lt;=$Q$3),INDEX(LINEST(OFFSET(AF952,1-$Q$5,0,$Q$5,1),OFFSET(AG952,1-$Q$5,0,$Q$5,9),TRUE,TRUE),1,9),"")</f>
        <v/>
      </c>
      <c r="BA952" s="9">
        <f>IF(AND((ROW()-7)&gt;=$Q$5,(ROW()-6)&lt;=$Q$3),INDEX(LINEST(OFFSET(AF952,1-$Q$5,0,$Q$5,1),OFFSET(AG952,1-$Q$5,0,$Q$5,9),TRUE,TRUE),1,8),"")</f>
        <v/>
      </c>
      <c r="BB952" s="9">
        <f>IF(AND((ROW()-7)&gt;=$Q$5,(ROW()-6)&lt;=$Q$3),INDEX(LINEST(OFFSET(AF952,1-$Q$5,0,$Q$5,1),OFFSET(AG952,1-$Q$5,0,$Q$5,9),TRUE,TRUE),1,7),"")</f>
        <v/>
      </c>
      <c r="BC952" s="9">
        <f>IF(AND((ROW()-7)&gt;=$Q$5,(ROW()-6)&lt;=$Q$3),INDEX(LINEST(OFFSET(AF952,1-$Q$5,0,$Q$5,1),OFFSET(AG952,1-$Q$5,0,$Q$5,9),TRUE,TRUE),1,6),"")</f>
        <v/>
      </c>
      <c r="BD952" s="9">
        <f>IF(AND((ROW()-7)&gt;=$Q$5,(ROW()-6)&lt;=$Q$3),INDEX(LINEST(OFFSET(AF952,1-$Q$5,0,$Q$5,1),OFFSET(AG952,1-$Q$5,0,$Q$5,9),TRUE,TRUE),1,5),"")</f>
        <v/>
      </c>
      <c r="BE952" s="9">
        <f>IF(AND((ROW()-7)&gt;=$Q$5,(ROW()-6)&lt;=$Q$3),INDEX(LINEST(OFFSET(AF952,1-$Q$5,0,$Q$5,1),OFFSET(AG952,1-$Q$5,0,$Q$5,9),TRUE,TRUE),1,4),"")</f>
        <v/>
      </c>
      <c r="BF952" s="9">
        <f>IF(AND((ROW()-7)&gt;=$Q$5,(ROW()-6)&lt;=$Q$3),INDEX(LINEST(OFFSET(AF952,1-$Q$5,0,$Q$5,1),OFFSET(AG952,1-$Q$5,0,$Q$5,9),TRUE,TRUE),1,3),"")</f>
        <v/>
      </c>
      <c r="BG952" s="9">
        <f>IF(AND((ROW()-7)&gt;=$Q$5,(ROW()-6)&lt;=$Q$3),INDEX(LINEST(OFFSET(AF952,1-$Q$5,0,$Q$5,1),OFFSET(AG952,1-$Q$5,0,$Q$5,9),TRUE,TRUE),1,2),"")</f>
        <v/>
      </c>
      <c r="BH952" s="9">
        <f>IF(AND((ROW()-7)&gt;=$Q$5,(ROW()-6)&lt;=$Q$3),INDEX(LINEST(OFFSET(AF952,1-$Q$5,0,$Q$5,1),OFFSET(AG952,1-$Q$5,0,$Q$5,9),TRUE,TRUE),1,1),"")</f>
        <v/>
      </c>
      <c r="BI952" s="10">
        <f>IF(AND((ROW()-7)&gt;=$Q$5,(ROW()-6)&lt;=$Q$3),INDEX(LINEST(OFFSET(AF952,1-$Q$5,0,$Q$5,1),OFFSET(AG952,1-$Q$5,0,$Q$5,9),TRUE,TRUE),3,1),"")</f>
        <v/>
      </c>
      <c r="BL952" s="9">
        <f>IF(AND((ROW()-6)&lt;=$Q$3,ISNUMBER(AY951)),AY951/$Q$4+AZ951*AG952+BA951*AH952+BB951*AI952+BC951*AJ952+BD951*AK952+BE951*AL952+BF951*AM952+BG951*AN952+BH951*AO952,"")</f>
        <v/>
      </c>
      <c r="BM952">
        <f>IF(ISNUMBER(BL952),AVERAGE(OFFSET(AF951,1-$Q$5,0,$Q$5,1)),"")</f>
        <v/>
      </c>
      <c r="BN952">
        <f>IF(ISNUMBER(BL952),(AF952-BL952)^2,"")</f>
        <v/>
      </c>
      <c r="BO952">
        <f>IF(ISNUMBER(BL952),AF952^2,"")</f>
        <v/>
      </c>
      <c r="BP952">
        <f>IF(ISNUMBER(BL952),(AF952-BM952)^2,"")</f>
        <v/>
      </c>
    </row>
    <row r="953">
      <c r="O953">
        <f>IF($R953="","",IF($Q$1="Weekly",INT(($R953-2)/7),IF($Q$1="Quarterly",YEAR($R953)*4+ROUNDUP(MONTH($R953)/3),YEAR($R953)*12+MONTH($R953))))</f>
        <v/>
      </c>
      <c r="P953">
        <f>IF($R953="","",IF($R954="",1,IF($O953&lt;&gt;$O954,1,0)))</f>
        <v/>
      </c>
      <c r="Q953">
        <f>IF($P953=1,SUM($P$7:$P953),"")</f>
        <v/>
      </c>
      <c r="R953">
        <f>IF($A953="","",IF(ISNUMBER($A953),$A953,IFERROR(DATEVALUE($A953),NA())))</f>
        <v/>
      </c>
      <c r="S953" s="7">
        <f>IFERROR(INDEX($R$7:$R$60000,MATCH(ROW()-6,$Q$7:$Q$60000,0)),"")</f>
        <v/>
      </c>
      <c r="T953">
        <f>IFERROR(INDEX($B$7:$B$60000,MATCH(ROW()-6,$Q$7:$Q$60000,0))*1,"")</f>
        <v/>
      </c>
      <c r="U953">
        <f>IFERROR(INDEX($C$7:$C$60000,MATCH(ROW()-6,$Q$7:$Q$60000,0))*1,"")</f>
        <v/>
      </c>
      <c r="V953">
        <f>IFERROR(INDEX($D$7:$D$60000,MATCH(ROW()-6,$Q$7:$Q$60000,0))*1,"")</f>
        <v/>
      </c>
      <c r="W953">
        <f>IFERROR(INDEX($E$7:$E$60000,MATCH(ROW()-6,$Q$7:$Q$60000,0))*1,"")</f>
        <v/>
      </c>
      <c r="X953">
        <f>IFERROR(INDEX($F$7:$F$60000,MATCH(ROW()-6,$Q$7:$Q$60000,0))*1,"")</f>
        <v/>
      </c>
      <c r="Y953">
        <f>IFERROR(INDEX($G$7:$G$60000,MATCH(ROW()-6,$Q$7:$Q$60000,0))*1,"")</f>
        <v/>
      </c>
      <c r="Z953">
        <f>IFERROR(INDEX($H$7:$H$60000,MATCH(ROW()-6,$Q$7:$Q$60000,0))*1,"")</f>
        <v/>
      </c>
      <c r="AA953">
        <f>IFERROR(INDEX($I$7:$I$60000,MATCH(ROW()-6,$Q$7:$Q$60000,0))*1,"")</f>
        <v/>
      </c>
      <c r="AB953">
        <f>IFERROR(INDEX($J$7:$J$60000,MATCH(ROW()-6,$Q$7:$Q$60000,0))*1,"")</f>
        <v/>
      </c>
      <c r="AC953">
        <f>IFERROR(INDEX($K$7:$K$60000,MATCH(ROW()-6,$Q$7:$Q$60000,0))*1,"")</f>
        <v/>
      </c>
      <c r="AF953" s="9">
        <f>IF(OR($S953="",$S952=""),"",IF($B$5="diff",($T953-$T952),LN($T953/$T952)))</f>
        <v/>
      </c>
      <c r="AG953" s="9">
        <f>IF(OR($S953="",$S952=""),"",IF($C$5="diff",(U953-U952),LN(U953/U952)))</f>
        <v/>
      </c>
      <c r="AH953" s="9">
        <f>IF(OR($S953="",$S952=""),"",IF($D$5="diff",(V953-V952),LN(V953/V952)))</f>
        <v/>
      </c>
      <c r="AI953" s="9">
        <f>IF(OR($S953="",$S952=""),"",IF($E$5="diff",(W953-W952),LN(W953/W952)))</f>
        <v/>
      </c>
      <c r="AJ953" s="9">
        <f>IF(OR($S953="",$S952=""),"",IF($F$5="diff",(X953-X952),LN(X953/X952)))</f>
        <v/>
      </c>
      <c r="AK953" s="9">
        <f>IF(OR($S953="",$S952=""),"",IF($G$5="diff",(Y953-Y952),LN(Y953/Y952)))</f>
        <v/>
      </c>
      <c r="AL953" s="9">
        <f>IF(OR($S953="",$S952=""),"",IF($H$5="diff",(Z953-Z952),LN(Z953/Z952)))</f>
        <v/>
      </c>
      <c r="AM953" s="9">
        <f>IF(OR($S953="",$S952=""),"",IF($I$5="diff",(AA953-AA952),LN(AA953/AA952)))</f>
        <v/>
      </c>
      <c r="AN953" s="9">
        <f>IF(OR($S953="",$S952=""),"",IF($J$5="diff",(AB953-AB952),LN(AB953/AB952)))</f>
        <v/>
      </c>
      <c r="AO953" s="9">
        <f>IF(OR($S953="",$S952=""),"",IF($K$5="diff",(AC953-AC952),LN(AC953/AC952)))</f>
        <v/>
      </c>
      <c r="AR953" s="9">
        <f>IF($AF953="","",$AU$13+$AU$4*AG953+$AU$5*AH953+$AU$6*AI953+$AU$7*AJ953+$AU$8*AK953+$AU$9*AL953+$AU$10*AM953+$AU$11*AN953+$AU$12*AO953)</f>
        <v/>
      </c>
      <c r="AY953" s="10">
        <f>IF(AND((ROW()-7)&gt;=$Q$5,(ROW()-6)&lt;=$Q$3),INDEX(LINEST(OFFSET(AF953,1-$Q$5,0,$Q$5,1),OFFSET(AG953,1-$Q$5,0,$Q$5,9),TRUE,TRUE),1,10)*$Q$4,"")</f>
        <v/>
      </c>
      <c r="AZ953" s="9">
        <f>IF(AND((ROW()-7)&gt;=$Q$5,(ROW()-6)&lt;=$Q$3),INDEX(LINEST(OFFSET(AF953,1-$Q$5,0,$Q$5,1),OFFSET(AG953,1-$Q$5,0,$Q$5,9),TRUE,TRUE),1,9),"")</f>
        <v/>
      </c>
      <c r="BA953" s="9">
        <f>IF(AND((ROW()-7)&gt;=$Q$5,(ROW()-6)&lt;=$Q$3),INDEX(LINEST(OFFSET(AF953,1-$Q$5,0,$Q$5,1),OFFSET(AG953,1-$Q$5,0,$Q$5,9),TRUE,TRUE),1,8),"")</f>
        <v/>
      </c>
      <c r="BB953" s="9">
        <f>IF(AND((ROW()-7)&gt;=$Q$5,(ROW()-6)&lt;=$Q$3),INDEX(LINEST(OFFSET(AF953,1-$Q$5,0,$Q$5,1),OFFSET(AG953,1-$Q$5,0,$Q$5,9),TRUE,TRUE),1,7),"")</f>
        <v/>
      </c>
      <c r="BC953" s="9">
        <f>IF(AND((ROW()-7)&gt;=$Q$5,(ROW()-6)&lt;=$Q$3),INDEX(LINEST(OFFSET(AF953,1-$Q$5,0,$Q$5,1),OFFSET(AG953,1-$Q$5,0,$Q$5,9),TRUE,TRUE),1,6),"")</f>
        <v/>
      </c>
      <c r="BD953" s="9">
        <f>IF(AND((ROW()-7)&gt;=$Q$5,(ROW()-6)&lt;=$Q$3),INDEX(LINEST(OFFSET(AF953,1-$Q$5,0,$Q$5,1),OFFSET(AG953,1-$Q$5,0,$Q$5,9),TRUE,TRUE),1,5),"")</f>
        <v/>
      </c>
      <c r="BE953" s="9">
        <f>IF(AND((ROW()-7)&gt;=$Q$5,(ROW()-6)&lt;=$Q$3),INDEX(LINEST(OFFSET(AF953,1-$Q$5,0,$Q$5,1),OFFSET(AG953,1-$Q$5,0,$Q$5,9),TRUE,TRUE),1,4),"")</f>
        <v/>
      </c>
      <c r="BF953" s="9">
        <f>IF(AND((ROW()-7)&gt;=$Q$5,(ROW()-6)&lt;=$Q$3),INDEX(LINEST(OFFSET(AF953,1-$Q$5,0,$Q$5,1),OFFSET(AG953,1-$Q$5,0,$Q$5,9),TRUE,TRUE),1,3),"")</f>
        <v/>
      </c>
      <c r="BG953" s="9">
        <f>IF(AND((ROW()-7)&gt;=$Q$5,(ROW()-6)&lt;=$Q$3),INDEX(LINEST(OFFSET(AF953,1-$Q$5,0,$Q$5,1),OFFSET(AG953,1-$Q$5,0,$Q$5,9),TRUE,TRUE),1,2),"")</f>
        <v/>
      </c>
      <c r="BH953" s="9">
        <f>IF(AND((ROW()-7)&gt;=$Q$5,(ROW()-6)&lt;=$Q$3),INDEX(LINEST(OFFSET(AF953,1-$Q$5,0,$Q$5,1),OFFSET(AG953,1-$Q$5,0,$Q$5,9),TRUE,TRUE),1,1),"")</f>
        <v/>
      </c>
      <c r="BI953" s="10">
        <f>IF(AND((ROW()-7)&gt;=$Q$5,(ROW()-6)&lt;=$Q$3),INDEX(LINEST(OFFSET(AF953,1-$Q$5,0,$Q$5,1),OFFSET(AG953,1-$Q$5,0,$Q$5,9),TRUE,TRUE),3,1),"")</f>
        <v/>
      </c>
      <c r="BL953" s="9">
        <f>IF(AND((ROW()-6)&lt;=$Q$3,ISNUMBER(AY952)),AY952/$Q$4+AZ952*AG953+BA952*AH953+BB952*AI953+BC952*AJ953+BD952*AK953+BE952*AL953+BF952*AM953+BG952*AN953+BH952*AO953,"")</f>
        <v/>
      </c>
      <c r="BM953">
        <f>IF(ISNUMBER(BL953),AVERAGE(OFFSET(AF952,1-$Q$5,0,$Q$5,1)),"")</f>
        <v/>
      </c>
      <c r="BN953">
        <f>IF(ISNUMBER(BL953),(AF953-BL953)^2,"")</f>
        <v/>
      </c>
      <c r="BO953">
        <f>IF(ISNUMBER(BL953),AF953^2,"")</f>
        <v/>
      </c>
      <c r="BP953">
        <f>IF(ISNUMBER(BL953),(AF953-BM953)^2,"")</f>
        <v/>
      </c>
    </row>
    <row r="954">
      <c r="O954">
        <f>IF($R954="","",IF($Q$1="Weekly",INT(($R954-2)/7),IF($Q$1="Quarterly",YEAR($R954)*4+ROUNDUP(MONTH($R954)/3),YEAR($R954)*12+MONTH($R954))))</f>
        <v/>
      </c>
      <c r="P954">
        <f>IF($R954="","",IF($R955="",1,IF($O954&lt;&gt;$O955,1,0)))</f>
        <v/>
      </c>
      <c r="Q954">
        <f>IF($P954=1,SUM($P$7:$P954),"")</f>
        <v/>
      </c>
      <c r="R954">
        <f>IF($A954="","",IF(ISNUMBER($A954),$A954,IFERROR(DATEVALUE($A954),NA())))</f>
        <v/>
      </c>
      <c r="S954" s="7">
        <f>IFERROR(INDEX($R$7:$R$60000,MATCH(ROW()-6,$Q$7:$Q$60000,0)),"")</f>
        <v/>
      </c>
      <c r="T954">
        <f>IFERROR(INDEX($B$7:$B$60000,MATCH(ROW()-6,$Q$7:$Q$60000,0))*1,"")</f>
        <v/>
      </c>
      <c r="U954">
        <f>IFERROR(INDEX($C$7:$C$60000,MATCH(ROW()-6,$Q$7:$Q$60000,0))*1,"")</f>
        <v/>
      </c>
      <c r="V954">
        <f>IFERROR(INDEX($D$7:$D$60000,MATCH(ROW()-6,$Q$7:$Q$60000,0))*1,"")</f>
        <v/>
      </c>
      <c r="W954">
        <f>IFERROR(INDEX($E$7:$E$60000,MATCH(ROW()-6,$Q$7:$Q$60000,0))*1,"")</f>
        <v/>
      </c>
      <c r="X954">
        <f>IFERROR(INDEX($F$7:$F$60000,MATCH(ROW()-6,$Q$7:$Q$60000,0))*1,"")</f>
        <v/>
      </c>
      <c r="Y954">
        <f>IFERROR(INDEX($G$7:$G$60000,MATCH(ROW()-6,$Q$7:$Q$60000,0))*1,"")</f>
        <v/>
      </c>
      <c r="Z954">
        <f>IFERROR(INDEX($H$7:$H$60000,MATCH(ROW()-6,$Q$7:$Q$60000,0))*1,"")</f>
        <v/>
      </c>
      <c r="AA954">
        <f>IFERROR(INDEX($I$7:$I$60000,MATCH(ROW()-6,$Q$7:$Q$60000,0))*1,"")</f>
        <v/>
      </c>
      <c r="AB954">
        <f>IFERROR(INDEX($J$7:$J$60000,MATCH(ROW()-6,$Q$7:$Q$60000,0))*1,"")</f>
        <v/>
      </c>
      <c r="AC954">
        <f>IFERROR(INDEX($K$7:$K$60000,MATCH(ROW()-6,$Q$7:$Q$60000,0))*1,"")</f>
        <v/>
      </c>
      <c r="AF954" s="9">
        <f>IF(OR($S954="",$S953=""),"",IF($B$5="diff",($T954-$T953),LN($T954/$T953)))</f>
        <v/>
      </c>
      <c r="AG954" s="9">
        <f>IF(OR($S954="",$S953=""),"",IF($C$5="diff",(U954-U953),LN(U954/U953)))</f>
        <v/>
      </c>
      <c r="AH954" s="9">
        <f>IF(OR($S954="",$S953=""),"",IF($D$5="diff",(V954-V953),LN(V954/V953)))</f>
        <v/>
      </c>
      <c r="AI954" s="9">
        <f>IF(OR($S954="",$S953=""),"",IF($E$5="diff",(W954-W953),LN(W954/W953)))</f>
        <v/>
      </c>
      <c r="AJ954" s="9">
        <f>IF(OR($S954="",$S953=""),"",IF($F$5="diff",(X954-X953),LN(X954/X953)))</f>
        <v/>
      </c>
      <c r="AK954" s="9">
        <f>IF(OR($S954="",$S953=""),"",IF($G$5="diff",(Y954-Y953),LN(Y954/Y953)))</f>
        <v/>
      </c>
      <c r="AL954" s="9">
        <f>IF(OR($S954="",$S953=""),"",IF($H$5="diff",(Z954-Z953),LN(Z954/Z953)))</f>
        <v/>
      </c>
      <c r="AM954" s="9">
        <f>IF(OR($S954="",$S953=""),"",IF($I$5="diff",(AA954-AA953),LN(AA954/AA953)))</f>
        <v/>
      </c>
      <c r="AN954" s="9">
        <f>IF(OR($S954="",$S953=""),"",IF($J$5="diff",(AB954-AB953),LN(AB954/AB953)))</f>
        <v/>
      </c>
      <c r="AO954" s="9">
        <f>IF(OR($S954="",$S953=""),"",IF($K$5="diff",(AC954-AC953),LN(AC954/AC953)))</f>
        <v/>
      </c>
      <c r="AR954" s="9">
        <f>IF($AF954="","",$AU$13+$AU$4*AG954+$AU$5*AH954+$AU$6*AI954+$AU$7*AJ954+$AU$8*AK954+$AU$9*AL954+$AU$10*AM954+$AU$11*AN954+$AU$12*AO954)</f>
        <v/>
      </c>
      <c r="AY954" s="10">
        <f>IF(AND((ROW()-7)&gt;=$Q$5,(ROW()-6)&lt;=$Q$3),INDEX(LINEST(OFFSET(AF954,1-$Q$5,0,$Q$5,1),OFFSET(AG954,1-$Q$5,0,$Q$5,9),TRUE,TRUE),1,10)*$Q$4,"")</f>
        <v/>
      </c>
      <c r="AZ954" s="9">
        <f>IF(AND((ROW()-7)&gt;=$Q$5,(ROW()-6)&lt;=$Q$3),INDEX(LINEST(OFFSET(AF954,1-$Q$5,0,$Q$5,1),OFFSET(AG954,1-$Q$5,0,$Q$5,9),TRUE,TRUE),1,9),"")</f>
        <v/>
      </c>
      <c r="BA954" s="9">
        <f>IF(AND((ROW()-7)&gt;=$Q$5,(ROW()-6)&lt;=$Q$3),INDEX(LINEST(OFFSET(AF954,1-$Q$5,0,$Q$5,1),OFFSET(AG954,1-$Q$5,0,$Q$5,9),TRUE,TRUE),1,8),"")</f>
        <v/>
      </c>
      <c r="BB954" s="9">
        <f>IF(AND((ROW()-7)&gt;=$Q$5,(ROW()-6)&lt;=$Q$3),INDEX(LINEST(OFFSET(AF954,1-$Q$5,0,$Q$5,1),OFFSET(AG954,1-$Q$5,0,$Q$5,9),TRUE,TRUE),1,7),"")</f>
        <v/>
      </c>
      <c r="BC954" s="9">
        <f>IF(AND((ROW()-7)&gt;=$Q$5,(ROW()-6)&lt;=$Q$3),INDEX(LINEST(OFFSET(AF954,1-$Q$5,0,$Q$5,1),OFFSET(AG954,1-$Q$5,0,$Q$5,9),TRUE,TRUE),1,6),"")</f>
        <v/>
      </c>
      <c r="BD954" s="9">
        <f>IF(AND((ROW()-7)&gt;=$Q$5,(ROW()-6)&lt;=$Q$3),INDEX(LINEST(OFFSET(AF954,1-$Q$5,0,$Q$5,1),OFFSET(AG954,1-$Q$5,0,$Q$5,9),TRUE,TRUE),1,5),"")</f>
        <v/>
      </c>
      <c r="BE954" s="9">
        <f>IF(AND((ROW()-7)&gt;=$Q$5,(ROW()-6)&lt;=$Q$3),INDEX(LINEST(OFFSET(AF954,1-$Q$5,0,$Q$5,1),OFFSET(AG954,1-$Q$5,0,$Q$5,9),TRUE,TRUE),1,4),"")</f>
        <v/>
      </c>
      <c r="BF954" s="9">
        <f>IF(AND((ROW()-7)&gt;=$Q$5,(ROW()-6)&lt;=$Q$3),INDEX(LINEST(OFFSET(AF954,1-$Q$5,0,$Q$5,1),OFFSET(AG954,1-$Q$5,0,$Q$5,9),TRUE,TRUE),1,3),"")</f>
        <v/>
      </c>
      <c r="BG954" s="9">
        <f>IF(AND((ROW()-7)&gt;=$Q$5,(ROW()-6)&lt;=$Q$3),INDEX(LINEST(OFFSET(AF954,1-$Q$5,0,$Q$5,1),OFFSET(AG954,1-$Q$5,0,$Q$5,9),TRUE,TRUE),1,2),"")</f>
        <v/>
      </c>
      <c r="BH954" s="9">
        <f>IF(AND((ROW()-7)&gt;=$Q$5,(ROW()-6)&lt;=$Q$3),INDEX(LINEST(OFFSET(AF954,1-$Q$5,0,$Q$5,1),OFFSET(AG954,1-$Q$5,0,$Q$5,9),TRUE,TRUE),1,1),"")</f>
        <v/>
      </c>
      <c r="BI954" s="10">
        <f>IF(AND((ROW()-7)&gt;=$Q$5,(ROW()-6)&lt;=$Q$3),INDEX(LINEST(OFFSET(AF954,1-$Q$5,0,$Q$5,1),OFFSET(AG954,1-$Q$5,0,$Q$5,9),TRUE,TRUE),3,1),"")</f>
        <v/>
      </c>
      <c r="BL954" s="9">
        <f>IF(AND((ROW()-6)&lt;=$Q$3,ISNUMBER(AY953)),AY953/$Q$4+AZ953*AG954+BA953*AH954+BB953*AI954+BC953*AJ954+BD953*AK954+BE953*AL954+BF953*AM954+BG953*AN954+BH953*AO954,"")</f>
        <v/>
      </c>
      <c r="BM954">
        <f>IF(ISNUMBER(BL954),AVERAGE(OFFSET(AF953,1-$Q$5,0,$Q$5,1)),"")</f>
        <v/>
      </c>
      <c r="BN954">
        <f>IF(ISNUMBER(BL954),(AF954-BL954)^2,"")</f>
        <v/>
      </c>
      <c r="BO954">
        <f>IF(ISNUMBER(BL954),AF954^2,"")</f>
        <v/>
      </c>
      <c r="BP954">
        <f>IF(ISNUMBER(BL954),(AF954-BM954)^2,"")</f>
        <v/>
      </c>
    </row>
    <row r="955">
      <c r="O955">
        <f>IF($R955="","",IF($Q$1="Weekly",INT(($R955-2)/7),IF($Q$1="Quarterly",YEAR($R955)*4+ROUNDUP(MONTH($R955)/3),YEAR($R955)*12+MONTH($R955))))</f>
        <v/>
      </c>
      <c r="P955">
        <f>IF($R955="","",IF($R956="",1,IF($O955&lt;&gt;$O956,1,0)))</f>
        <v/>
      </c>
      <c r="Q955">
        <f>IF($P955=1,SUM($P$7:$P955),"")</f>
        <v/>
      </c>
      <c r="R955">
        <f>IF($A955="","",IF(ISNUMBER($A955),$A955,IFERROR(DATEVALUE($A955),NA())))</f>
        <v/>
      </c>
      <c r="S955" s="7">
        <f>IFERROR(INDEX($R$7:$R$60000,MATCH(ROW()-6,$Q$7:$Q$60000,0)),"")</f>
        <v/>
      </c>
      <c r="T955">
        <f>IFERROR(INDEX($B$7:$B$60000,MATCH(ROW()-6,$Q$7:$Q$60000,0))*1,"")</f>
        <v/>
      </c>
      <c r="U955">
        <f>IFERROR(INDEX($C$7:$C$60000,MATCH(ROW()-6,$Q$7:$Q$60000,0))*1,"")</f>
        <v/>
      </c>
      <c r="V955">
        <f>IFERROR(INDEX($D$7:$D$60000,MATCH(ROW()-6,$Q$7:$Q$60000,0))*1,"")</f>
        <v/>
      </c>
      <c r="W955">
        <f>IFERROR(INDEX($E$7:$E$60000,MATCH(ROW()-6,$Q$7:$Q$60000,0))*1,"")</f>
        <v/>
      </c>
      <c r="X955">
        <f>IFERROR(INDEX($F$7:$F$60000,MATCH(ROW()-6,$Q$7:$Q$60000,0))*1,"")</f>
        <v/>
      </c>
      <c r="Y955">
        <f>IFERROR(INDEX($G$7:$G$60000,MATCH(ROW()-6,$Q$7:$Q$60000,0))*1,"")</f>
        <v/>
      </c>
      <c r="Z955">
        <f>IFERROR(INDEX($H$7:$H$60000,MATCH(ROW()-6,$Q$7:$Q$60000,0))*1,"")</f>
        <v/>
      </c>
      <c r="AA955">
        <f>IFERROR(INDEX($I$7:$I$60000,MATCH(ROW()-6,$Q$7:$Q$60000,0))*1,"")</f>
        <v/>
      </c>
      <c r="AB955">
        <f>IFERROR(INDEX($J$7:$J$60000,MATCH(ROW()-6,$Q$7:$Q$60000,0))*1,"")</f>
        <v/>
      </c>
      <c r="AC955">
        <f>IFERROR(INDEX($K$7:$K$60000,MATCH(ROW()-6,$Q$7:$Q$60000,0))*1,"")</f>
        <v/>
      </c>
      <c r="AF955" s="9">
        <f>IF(OR($S955="",$S954=""),"",IF($B$5="diff",($T955-$T954),LN($T955/$T954)))</f>
        <v/>
      </c>
      <c r="AG955" s="9">
        <f>IF(OR($S955="",$S954=""),"",IF($C$5="diff",(U955-U954),LN(U955/U954)))</f>
        <v/>
      </c>
      <c r="AH955" s="9">
        <f>IF(OR($S955="",$S954=""),"",IF($D$5="diff",(V955-V954),LN(V955/V954)))</f>
        <v/>
      </c>
      <c r="AI955" s="9">
        <f>IF(OR($S955="",$S954=""),"",IF($E$5="diff",(W955-W954),LN(W955/W954)))</f>
        <v/>
      </c>
      <c r="AJ955" s="9">
        <f>IF(OR($S955="",$S954=""),"",IF($F$5="diff",(X955-X954),LN(X955/X954)))</f>
        <v/>
      </c>
      <c r="AK955" s="9">
        <f>IF(OR($S955="",$S954=""),"",IF($G$5="diff",(Y955-Y954),LN(Y955/Y954)))</f>
        <v/>
      </c>
      <c r="AL955" s="9">
        <f>IF(OR($S955="",$S954=""),"",IF($H$5="diff",(Z955-Z954),LN(Z955/Z954)))</f>
        <v/>
      </c>
      <c r="AM955" s="9">
        <f>IF(OR($S955="",$S954=""),"",IF($I$5="diff",(AA955-AA954),LN(AA955/AA954)))</f>
        <v/>
      </c>
      <c r="AN955" s="9">
        <f>IF(OR($S955="",$S954=""),"",IF($J$5="diff",(AB955-AB954),LN(AB955/AB954)))</f>
        <v/>
      </c>
      <c r="AO955" s="9">
        <f>IF(OR($S955="",$S954=""),"",IF($K$5="diff",(AC955-AC954),LN(AC955/AC954)))</f>
        <v/>
      </c>
      <c r="AR955" s="9">
        <f>IF($AF955="","",$AU$13+$AU$4*AG955+$AU$5*AH955+$AU$6*AI955+$AU$7*AJ955+$AU$8*AK955+$AU$9*AL955+$AU$10*AM955+$AU$11*AN955+$AU$12*AO955)</f>
        <v/>
      </c>
      <c r="AY955" s="10">
        <f>IF(AND((ROW()-7)&gt;=$Q$5,(ROW()-6)&lt;=$Q$3),INDEX(LINEST(OFFSET(AF955,1-$Q$5,0,$Q$5,1),OFFSET(AG955,1-$Q$5,0,$Q$5,9),TRUE,TRUE),1,10)*$Q$4,"")</f>
        <v/>
      </c>
      <c r="AZ955" s="9">
        <f>IF(AND((ROW()-7)&gt;=$Q$5,(ROW()-6)&lt;=$Q$3),INDEX(LINEST(OFFSET(AF955,1-$Q$5,0,$Q$5,1),OFFSET(AG955,1-$Q$5,0,$Q$5,9),TRUE,TRUE),1,9),"")</f>
        <v/>
      </c>
      <c r="BA955" s="9">
        <f>IF(AND((ROW()-7)&gt;=$Q$5,(ROW()-6)&lt;=$Q$3),INDEX(LINEST(OFFSET(AF955,1-$Q$5,0,$Q$5,1),OFFSET(AG955,1-$Q$5,0,$Q$5,9),TRUE,TRUE),1,8),"")</f>
        <v/>
      </c>
      <c r="BB955" s="9">
        <f>IF(AND((ROW()-7)&gt;=$Q$5,(ROW()-6)&lt;=$Q$3),INDEX(LINEST(OFFSET(AF955,1-$Q$5,0,$Q$5,1),OFFSET(AG955,1-$Q$5,0,$Q$5,9),TRUE,TRUE),1,7),"")</f>
        <v/>
      </c>
      <c r="BC955" s="9">
        <f>IF(AND((ROW()-7)&gt;=$Q$5,(ROW()-6)&lt;=$Q$3),INDEX(LINEST(OFFSET(AF955,1-$Q$5,0,$Q$5,1),OFFSET(AG955,1-$Q$5,0,$Q$5,9),TRUE,TRUE),1,6),"")</f>
        <v/>
      </c>
      <c r="BD955" s="9">
        <f>IF(AND((ROW()-7)&gt;=$Q$5,(ROW()-6)&lt;=$Q$3),INDEX(LINEST(OFFSET(AF955,1-$Q$5,0,$Q$5,1),OFFSET(AG955,1-$Q$5,0,$Q$5,9),TRUE,TRUE),1,5),"")</f>
        <v/>
      </c>
      <c r="BE955" s="9">
        <f>IF(AND((ROW()-7)&gt;=$Q$5,(ROW()-6)&lt;=$Q$3),INDEX(LINEST(OFFSET(AF955,1-$Q$5,0,$Q$5,1),OFFSET(AG955,1-$Q$5,0,$Q$5,9),TRUE,TRUE),1,4),"")</f>
        <v/>
      </c>
      <c r="BF955" s="9">
        <f>IF(AND((ROW()-7)&gt;=$Q$5,(ROW()-6)&lt;=$Q$3),INDEX(LINEST(OFFSET(AF955,1-$Q$5,0,$Q$5,1),OFFSET(AG955,1-$Q$5,0,$Q$5,9),TRUE,TRUE),1,3),"")</f>
        <v/>
      </c>
      <c r="BG955" s="9">
        <f>IF(AND((ROW()-7)&gt;=$Q$5,(ROW()-6)&lt;=$Q$3),INDEX(LINEST(OFFSET(AF955,1-$Q$5,0,$Q$5,1),OFFSET(AG955,1-$Q$5,0,$Q$5,9),TRUE,TRUE),1,2),"")</f>
        <v/>
      </c>
      <c r="BH955" s="9">
        <f>IF(AND((ROW()-7)&gt;=$Q$5,(ROW()-6)&lt;=$Q$3),INDEX(LINEST(OFFSET(AF955,1-$Q$5,0,$Q$5,1),OFFSET(AG955,1-$Q$5,0,$Q$5,9),TRUE,TRUE),1,1),"")</f>
        <v/>
      </c>
      <c r="BI955" s="10">
        <f>IF(AND((ROW()-7)&gt;=$Q$5,(ROW()-6)&lt;=$Q$3),INDEX(LINEST(OFFSET(AF955,1-$Q$5,0,$Q$5,1),OFFSET(AG955,1-$Q$5,0,$Q$5,9),TRUE,TRUE),3,1),"")</f>
        <v/>
      </c>
      <c r="BL955" s="9">
        <f>IF(AND((ROW()-6)&lt;=$Q$3,ISNUMBER(AY954)),AY954/$Q$4+AZ954*AG955+BA954*AH955+BB954*AI955+BC954*AJ955+BD954*AK955+BE954*AL955+BF954*AM955+BG954*AN955+BH954*AO955,"")</f>
        <v/>
      </c>
      <c r="BM955">
        <f>IF(ISNUMBER(BL955),AVERAGE(OFFSET(AF954,1-$Q$5,0,$Q$5,1)),"")</f>
        <v/>
      </c>
      <c r="BN955">
        <f>IF(ISNUMBER(BL955),(AF955-BL955)^2,"")</f>
        <v/>
      </c>
      <c r="BO955">
        <f>IF(ISNUMBER(BL955),AF955^2,"")</f>
        <v/>
      </c>
      <c r="BP955">
        <f>IF(ISNUMBER(BL955),(AF955-BM955)^2,"")</f>
        <v/>
      </c>
    </row>
    <row r="956">
      <c r="O956">
        <f>IF($R956="","",IF($Q$1="Weekly",INT(($R956-2)/7),IF($Q$1="Quarterly",YEAR($R956)*4+ROUNDUP(MONTH($R956)/3),YEAR($R956)*12+MONTH($R956))))</f>
        <v/>
      </c>
      <c r="P956">
        <f>IF($R956="","",IF($R957="",1,IF($O956&lt;&gt;$O957,1,0)))</f>
        <v/>
      </c>
      <c r="Q956">
        <f>IF($P956=1,SUM($P$7:$P956),"")</f>
        <v/>
      </c>
      <c r="R956">
        <f>IF($A956="","",IF(ISNUMBER($A956),$A956,IFERROR(DATEVALUE($A956),NA())))</f>
        <v/>
      </c>
      <c r="S956" s="7">
        <f>IFERROR(INDEX($R$7:$R$60000,MATCH(ROW()-6,$Q$7:$Q$60000,0)),"")</f>
        <v/>
      </c>
      <c r="T956">
        <f>IFERROR(INDEX($B$7:$B$60000,MATCH(ROW()-6,$Q$7:$Q$60000,0))*1,"")</f>
        <v/>
      </c>
      <c r="U956">
        <f>IFERROR(INDEX($C$7:$C$60000,MATCH(ROW()-6,$Q$7:$Q$60000,0))*1,"")</f>
        <v/>
      </c>
      <c r="V956">
        <f>IFERROR(INDEX($D$7:$D$60000,MATCH(ROW()-6,$Q$7:$Q$60000,0))*1,"")</f>
        <v/>
      </c>
      <c r="W956">
        <f>IFERROR(INDEX($E$7:$E$60000,MATCH(ROW()-6,$Q$7:$Q$60000,0))*1,"")</f>
        <v/>
      </c>
      <c r="X956">
        <f>IFERROR(INDEX($F$7:$F$60000,MATCH(ROW()-6,$Q$7:$Q$60000,0))*1,"")</f>
        <v/>
      </c>
      <c r="Y956">
        <f>IFERROR(INDEX($G$7:$G$60000,MATCH(ROW()-6,$Q$7:$Q$60000,0))*1,"")</f>
        <v/>
      </c>
      <c r="Z956">
        <f>IFERROR(INDEX($H$7:$H$60000,MATCH(ROW()-6,$Q$7:$Q$60000,0))*1,"")</f>
        <v/>
      </c>
      <c r="AA956">
        <f>IFERROR(INDEX($I$7:$I$60000,MATCH(ROW()-6,$Q$7:$Q$60000,0))*1,"")</f>
        <v/>
      </c>
      <c r="AB956">
        <f>IFERROR(INDEX($J$7:$J$60000,MATCH(ROW()-6,$Q$7:$Q$60000,0))*1,"")</f>
        <v/>
      </c>
      <c r="AC956">
        <f>IFERROR(INDEX($K$7:$K$60000,MATCH(ROW()-6,$Q$7:$Q$60000,0))*1,"")</f>
        <v/>
      </c>
      <c r="AF956" s="9">
        <f>IF(OR($S956="",$S955=""),"",IF($B$5="diff",($T956-$T955),LN($T956/$T955)))</f>
        <v/>
      </c>
      <c r="AG956" s="9">
        <f>IF(OR($S956="",$S955=""),"",IF($C$5="diff",(U956-U955),LN(U956/U955)))</f>
        <v/>
      </c>
      <c r="AH956" s="9">
        <f>IF(OR($S956="",$S955=""),"",IF($D$5="diff",(V956-V955),LN(V956/V955)))</f>
        <v/>
      </c>
      <c r="AI956" s="9">
        <f>IF(OR($S956="",$S955=""),"",IF($E$5="diff",(W956-W955),LN(W956/W955)))</f>
        <v/>
      </c>
      <c r="AJ956" s="9">
        <f>IF(OR($S956="",$S955=""),"",IF($F$5="diff",(X956-X955),LN(X956/X955)))</f>
        <v/>
      </c>
      <c r="AK956" s="9">
        <f>IF(OR($S956="",$S955=""),"",IF($G$5="diff",(Y956-Y955),LN(Y956/Y955)))</f>
        <v/>
      </c>
      <c r="AL956" s="9">
        <f>IF(OR($S956="",$S955=""),"",IF($H$5="diff",(Z956-Z955),LN(Z956/Z955)))</f>
        <v/>
      </c>
      <c r="AM956" s="9">
        <f>IF(OR($S956="",$S955=""),"",IF($I$5="diff",(AA956-AA955),LN(AA956/AA955)))</f>
        <v/>
      </c>
      <c r="AN956" s="9">
        <f>IF(OR($S956="",$S955=""),"",IF($J$5="diff",(AB956-AB955),LN(AB956/AB955)))</f>
        <v/>
      </c>
      <c r="AO956" s="9">
        <f>IF(OR($S956="",$S955=""),"",IF($K$5="diff",(AC956-AC955),LN(AC956/AC955)))</f>
        <v/>
      </c>
      <c r="AR956" s="9">
        <f>IF($AF956="","",$AU$13+$AU$4*AG956+$AU$5*AH956+$AU$6*AI956+$AU$7*AJ956+$AU$8*AK956+$AU$9*AL956+$AU$10*AM956+$AU$11*AN956+$AU$12*AO956)</f>
        <v/>
      </c>
      <c r="AY956" s="10">
        <f>IF(AND((ROW()-7)&gt;=$Q$5,(ROW()-6)&lt;=$Q$3),INDEX(LINEST(OFFSET(AF956,1-$Q$5,0,$Q$5,1),OFFSET(AG956,1-$Q$5,0,$Q$5,9),TRUE,TRUE),1,10)*$Q$4,"")</f>
        <v/>
      </c>
      <c r="AZ956" s="9">
        <f>IF(AND((ROW()-7)&gt;=$Q$5,(ROW()-6)&lt;=$Q$3),INDEX(LINEST(OFFSET(AF956,1-$Q$5,0,$Q$5,1),OFFSET(AG956,1-$Q$5,0,$Q$5,9),TRUE,TRUE),1,9),"")</f>
        <v/>
      </c>
      <c r="BA956" s="9">
        <f>IF(AND((ROW()-7)&gt;=$Q$5,(ROW()-6)&lt;=$Q$3),INDEX(LINEST(OFFSET(AF956,1-$Q$5,0,$Q$5,1),OFFSET(AG956,1-$Q$5,0,$Q$5,9),TRUE,TRUE),1,8),"")</f>
        <v/>
      </c>
      <c r="BB956" s="9">
        <f>IF(AND((ROW()-7)&gt;=$Q$5,(ROW()-6)&lt;=$Q$3),INDEX(LINEST(OFFSET(AF956,1-$Q$5,0,$Q$5,1),OFFSET(AG956,1-$Q$5,0,$Q$5,9),TRUE,TRUE),1,7),"")</f>
        <v/>
      </c>
      <c r="BC956" s="9">
        <f>IF(AND((ROW()-7)&gt;=$Q$5,(ROW()-6)&lt;=$Q$3),INDEX(LINEST(OFFSET(AF956,1-$Q$5,0,$Q$5,1),OFFSET(AG956,1-$Q$5,0,$Q$5,9),TRUE,TRUE),1,6),"")</f>
        <v/>
      </c>
      <c r="BD956" s="9">
        <f>IF(AND((ROW()-7)&gt;=$Q$5,(ROW()-6)&lt;=$Q$3),INDEX(LINEST(OFFSET(AF956,1-$Q$5,0,$Q$5,1),OFFSET(AG956,1-$Q$5,0,$Q$5,9),TRUE,TRUE),1,5),"")</f>
        <v/>
      </c>
      <c r="BE956" s="9">
        <f>IF(AND((ROW()-7)&gt;=$Q$5,(ROW()-6)&lt;=$Q$3),INDEX(LINEST(OFFSET(AF956,1-$Q$5,0,$Q$5,1),OFFSET(AG956,1-$Q$5,0,$Q$5,9),TRUE,TRUE),1,4),"")</f>
        <v/>
      </c>
      <c r="BF956" s="9">
        <f>IF(AND((ROW()-7)&gt;=$Q$5,(ROW()-6)&lt;=$Q$3),INDEX(LINEST(OFFSET(AF956,1-$Q$5,0,$Q$5,1),OFFSET(AG956,1-$Q$5,0,$Q$5,9),TRUE,TRUE),1,3),"")</f>
        <v/>
      </c>
      <c r="BG956" s="9">
        <f>IF(AND((ROW()-7)&gt;=$Q$5,(ROW()-6)&lt;=$Q$3),INDEX(LINEST(OFFSET(AF956,1-$Q$5,0,$Q$5,1),OFFSET(AG956,1-$Q$5,0,$Q$5,9),TRUE,TRUE),1,2),"")</f>
        <v/>
      </c>
      <c r="BH956" s="9">
        <f>IF(AND((ROW()-7)&gt;=$Q$5,(ROW()-6)&lt;=$Q$3),INDEX(LINEST(OFFSET(AF956,1-$Q$5,0,$Q$5,1),OFFSET(AG956,1-$Q$5,0,$Q$5,9),TRUE,TRUE),1,1),"")</f>
        <v/>
      </c>
      <c r="BI956" s="10">
        <f>IF(AND((ROW()-7)&gt;=$Q$5,(ROW()-6)&lt;=$Q$3),INDEX(LINEST(OFFSET(AF956,1-$Q$5,0,$Q$5,1),OFFSET(AG956,1-$Q$5,0,$Q$5,9),TRUE,TRUE),3,1),"")</f>
        <v/>
      </c>
      <c r="BL956" s="9">
        <f>IF(AND((ROW()-6)&lt;=$Q$3,ISNUMBER(AY955)),AY955/$Q$4+AZ955*AG956+BA955*AH956+BB955*AI956+BC955*AJ956+BD955*AK956+BE955*AL956+BF955*AM956+BG955*AN956+BH955*AO956,"")</f>
        <v/>
      </c>
      <c r="BM956">
        <f>IF(ISNUMBER(BL956),AVERAGE(OFFSET(AF955,1-$Q$5,0,$Q$5,1)),"")</f>
        <v/>
      </c>
      <c r="BN956">
        <f>IF(ISNUMBER(BL956),(AF956-BL956)^2,"")</f>
        <v/>
      </c>
      <c r="BO956">
        <f>IF(ISNUMBER(BL956),AF956^2,"")</f>
        <v/>
      </c>
      <c r="BP956">
        <f>IF(ISNUMBER(BL956),(AF956-BM956)^2,"")</f>
        <v/>
      </c>
    </row>
    <row r="957">
      <c r="O957">
        <f>IF($R957="","",IF($Q$1="Weekly",INT(($R957-2)/7),IF($Q$1="Quarterly",YEAR($R957)*4+ROUNDUP(MONTH($R957)/3),YEAR($R957)*12+MONTH($R957))))</f>
        <v/>
      </c>
      <c r="P957">
        <f>IF($R957="","",IF($R958="",1,IF($O957&lt;&gt;$O958,1,0)))</f>
        <v/>
      </c>
      <c r="Q957">
        <f>IF($P957=1,SUM($P$7:$P957),"")</f>
        <v/>
      </c>
      <c r="R957">
        <f>IF($A957="","",IF(ISNUMBER($A957),$A957,IFERROR(DATEVALUE($A957),NA())))</f>
        <v/>
      </c>
      <c r="S957" s="7">
        <f>IFERROR(INDEX($R$7:$R$60000,MATCH(ROW()-6,$Q$7:$Q$60000,0)),"")</f>
        <v/>
      </c>
      <c r="T957">
        <f>IFERROR(INDEX($B$7:$B$60000,MATCH(ROW()-6,$Q$7:$Q$60000,0))*1,"")</f>
        <v/>
      </c>
      <c r="U957">
        <f>IFERROR(INDEX($C$7:$C$60000,MATCH(ROW()-6,$Q$7:$Q$60000,0))*1,"")</f>
        <v/>
      </c>
      <c r="V957">
        <f>IFERROR(INDEX($D$7:$D$60000,MATCH(ROW()-6,$Q$7:$Q$60000,0))*1,"")</f>
        <v/>
      </c>
      <c r="W957">
        <f>IFERROR(INDEX($E$7:$E$60000,MATCH(ROW()-6,$Q$7:$Q$60000,0))*1,"")</f>
        <v/>
      </c>
      <c r="X957">
        <f>IFERROR(INDEX($F$7:$F$60000,MATCH(ROW()-6,$Q$7:$Q$60000,0))*1,"")</f>
        <v/>
      </c>
      <c r="Y957">
        <f>IFERROR(INDEX($G$7:$G$60000,MATCH(ROW()-6,$Q$7:$Q$60000,0))*1,"")</f>
        <v/>
      </c>
      <c r="Z957">
        <f>IFERROR(INDEX($H$7:$H$60000,MATCH(ROW()-6,$Q$7:$Q$60000,0))*1,"")</f>
        <v/>
      </c>
      <c r="AA957">
        <f>IFERROR(INDEX($I$7:$I$60000,MATCH(ROW()-6,$Q$7:$Q$60000,0))*1,"")</f>
        <v/>
      </c>
      <c r="AB957">
        <f>IFERROR(INDEX($J$7:$J$60000,MATCH(ROW()-6,$Q$7:$Q$60000,0))*1,"")</f>
        <v/>
      </c>
      <c r="AC957">
        <f>IFERROR(INDEX($K$7:$K$60000,MATCH(ROW()-6,$Q$7:$Q$60000,0))*1,"")</f>
        <v/>
      </c>
      <c r="AF957" s="9">
        <f>IF(OR($S957="",$S956=""),"",IF($B$5="diff",($T957-$T956),LN($T957/$T956)))</f>
        <v/>
      </c>
      <c r="AG957" s="9">
        <f>IF(OR($S957="",$S956=""),"",IF($C$5="diff",(U957-U956),LN(U957/U956)))</f>
        <v/>
      </c>
      <c r="AH957" s="9">
        <f>IF(OR($S957="",$S956=""),"",IF($D$5="diff",(V957-V956),LN(V957/V956)))</f>
        <v/>
      </c>
      <c r="AI957" s="9">
        <f>IF(OR($S957="",$S956=""),"",IF($E$5="diff",(W957-W956),LN(W957/W956)))</f>
        <v/>
      </c>
      <c r="AJ957" s="9">
        <f>IF(OR($S957="",$S956=""),"",IF($F$5="diff",(X957-X956),LN(X957/X956)))</f>
        <v/>
      </c>
      <c r="AK957" s="9">
        <f>IF(OR($S957="",$S956=""),"",IF($G$5="diff",(Y957-Y956),LN(Y957/Y956)))</f>
        <v/>
      </c>
      <c r="AL957" s="9">
        <f>IF(OR($S957="",$S956=""),"",IF($H$5="diff",(Z957-Z956),LN(Z957/Z956)))</f>
        <v/>
      </c>
      <c r="AM957" s="9">
        <f>IF(OR($S957="",$S956=""),"",IF($I$5="diff",(AA957-AA956),LN(AA957/AA956)))</f>
        <v/>
      </c>
      <c r="AN957" s="9">
        <f>IF(OR($S957="",$S956=""),"",IF($J$5="diff",(AB957-AB956),LN(AB957/AB956)))</f>
        <v/>
      </c>
      <c r="AO957" s="9">
        <f>IF(OR($S957="",$S956=""),"",IF($K$5="diff",(AC957-AC956),LN(AC957/AC956)))</f>
        <v/>
      </c>
      <c r="AR957" s="9">
        <f>IF($AF957="","",$AU$13+$AU$4*AG957+$AU$5*AH957+$AU$6*AI957+$AU$7*AJ957+$AU$8*AK957+$AU$9*AL957+$AU$10*AM957+$AU$11*AN957+$AU$12*AO957)</f>
        <v/>
      </c>
      <c r="AY957" s="10">
        <f>IF(AND((ROW()-7)&gt;=$Q$5,(ROW()-6)&lt;=$Q$3),INDEX(LINEST(OFFSET(AF957,1-$Q$5,0,$Q$5,1),OFFSET(AG957,1-$Q$5,0,$Q$5,9),TRUE,TRUE),1,10)*$Q$4,"")</f>
        <v/>
      </c>
      <c r="AZ957" s="9">
        <f>IF(AND((ROW()-7)&gt;=$Q$5,(ROW()-6)&lt;=$Q$3),INDEX(LINEST(OFFSET(AF957,1-$Q$5,0,$Q$5,1),OFFSET(AG957,1-$Q$5,0,$Q$5,9),TRUE,TRUE),1,9),"")</f>
        <v/>
      </c>
      <c r="BA957" s="9">
        <f>IF(AND((ROW()-7)&gt;=$Q$5,(ROW()-6)&lt;=$Q$3),INDEX(LINEST(OFFSET(AF957,1-$Q$5,0,$Q$5,1),OFFSET(AG957,1-$Q$5,0,$Q$5,9),TRUE,TRUE),1,8),"")</f>
        <v/>
      </c>
      <c r="BB957" s="9">
        <f>IF(AND((ROW()-7)&gt;=$Q$5,(ROW()-6)&lt;=$Q$3),INDEX(LINEST(OFFSET(AF957,1-$Q$5,0,$Q$5,1),OFFSET(AG957,1-$Q$5,0,$Q$5,9),TRUE,TRUE),1,7),"")</f>
        <v/>
      </c>
      <c r="BC957" s="9">
        <f>IF(AND((ROW()-7)&gt;=$Q$5,(ROW()-6)&lt;=$Q$3),INDEX(LINEST(OFFSET(AF957,1-$Q$5,0,$Q$5,1),OFFSET(AG957,1-$Q$5,0,$Q$5,9),TRUE,TRUE),1,6),"")</f>
        <v/>
      </c>
      <c r="BD957" s="9">
        <f>IF(AND((ROW()-7)&gt;=$Q$5,(ROW()-6)&lt;=$Q$3),INDEX(LINEST(OFFSET(AF957,1-$Q$5,0,$Q$5,1),OFFSET(AG957,1-$Q$5,0,$Q$5,9),TRUE,TRUE),1,5),"")</f>
        <v/>
      </c>
      <c r="BE957" s="9">
        <f>IF(AND((ROW()-7)&gt;=$Q$5,(ROW()-6)&lt;=$Q$3),INDEX(LINEST(OFFSET(AF957,1-$Q$5,0,$Q$5,1),OFFSET(AG957,1-$Q$5,0,$Q$5,9),TRUE,TRUE),1,4),"")</f>
        <v/>
      </c>
      <c r="BF957" s="9">
        <f>IF(AND((ROW()-7)&gt;=$Q$5,(ROW()-6)&lt;=$Q$3),INDEX(LINEST(OFFSET(AF957,1-$Q$5,0,$Q$5,1),OFFSET(AG957,1-$Q$5,0,$Q$5,9),TRUE,TRUE),1,3),"")</f>
        <v/>
      </c>
      <c r="BG957" s="9">
        <f>IF(AND((ROW()-7)&gt;=$Q$5,(ROW()-6)&lt;=$Q$3),INDEX(LINEST(OFFSET(AF957,1-$Q$5,0,$Q$5,1),OFFSET(AG957,1-$Q$5,0,$Q$5,9),TRUE,TRUE),1,2),"")</f>
        <v/>
      </c>
      <c r="BH957" s="9">
        <f>IF(AND((ROW()-7)&gt;=$Q$5,(ROW()-6)&lt;=$Q$3),INDEX(LINEST(OFFSET(AF957,1-$Q$5,0,$Q$5,1),OFFSET(AG957,1-$Q$5,0,$Q$5,9),TRUE,TRUE),1,1),"")</f>
        <v/>
      </c>
      <c r="BI957" s="10">
        <f>IF(AND((ROW()-7)&gt;=$Q$5,(ROW()-6)&lt;=$Q$3),INDEX(LINEST(OFFSET(AF957,1-$Q$5,0,$Q$5,1),OFFSET(AG957,1-$Q$5,0,$Q$5,9),TRUE,TRUE),3,1),"")</f>
        <v/>
      </c>
      <c r="BL957" s="9">
        <f>IF(AND((ROW()-6)&lt;=$Q$3,ISNUMBER(AY956)),AY956/$Q$4+AZ956*AG957+BA956*AH957+BB956*AI957+BC956*AJ957+BD956*AK957+BE956*AL957+BF956*AM957+BG956*AN957+BH956*AO957,"")</f>
        <v/>
      </c>
      <c r="BM957">
        <f>IF(ISNUMBER(BL957),AVERAGE(OFFSET(AF956,1-$Q$5,0,$Q$5,1)),"")</f>
        <v/>
      </c>
      <c r="BN957">
        <f>IF(ISNUMBER(BL957),(AF957-BL957)^2,"")</f>
        <v/>
      </c>
      <c r="BO957">
        <f>IF(ISNUMBER(BL957),AF957^2,"")</f>
        <v/>
      </c>
      <c r="BP957">
        <f>IF(ISNUMBER(BL957),(AF957-BM957)^2,"")</f>
        <v/>
      </c>
    </row>
    <row r="958">
      <c r="O958">
        <f>IF($R958="","",IF($Q$1="Weekly",INT(($R958-2)/7),IF($Q$1="Quarterly",YEAR($R958)*4+ROUNDUP(MONTH($R958)/3),YEAR($R958)*12+MONTH($R958))))</f>
        <v/>
      </c>
      <c r="P958">
        <f>IF($R958="","",IF($R959="",1,IF($O958&lt;&gt;$O959,1,0)))</f>
        <v/>
      </c>
      <c r="Q958">
        <f>IF($P958=1,SUM($P$7:$P958),"")</f>
        <v/>
      </c>
      <c r="R958">
        <f>IF($A958="","",IF(ISNUMBER($A958),$A958,IFERROR(DATEVALUE($A958),NA())))</f>
        <v/>
      </c>
      <c r="S958" s="7">
        <f>IFERROR(INDEX($R$7:$R$60000,MATCH(ROW()-6,$Q$7:$Q$60000,0)),"")</f>
        <v/>
      </c>
      <c r="T958">
        <f>IFERROR(INDEX($B$7:$B$60000,MATCH(ROW()-6,$Q$7:$Q$60000,0))*1,"")</f>
        <v/>
      </c>
      <c r="U958">
        <f>IFERROR(INDEX($C$7:$C$60000,MATCH(ROW()-6,$Q$7:$Q$60000,0))*1,"")</f>
        <v/>
      </c>
      <c r="V958">
        <f>IFERROR(INDEX($D$7:$D$60000,MATCH(ROW()-6,$Q$7:$Q$60000,0))*1,"")</f>
        <v/>
      </c>
      <c r="W958">
        <f>IFERROR(INDEX($E$7:$E$60000,MATCH(ROW()-6,$Q$7:$Q$60000,0))*1,"")</f>
        <v/>
      </c>
      <c r="X958">
        <f>IFERROR(INDEX($F$7:$F$60000,MATCH(ROW()-6,$Q$7:$Q$60000,0))*1,"")</f>
        <v/>
      </c>
      <c r="Y958">
        <f>IFERROR(INDEX($G$7:$G$60000,MATCH(ROW()-6,$Q$7:$Q$60000,0))*1,"")</f>
        <v/>
      </c>
      <c r="Z958">
        <f>IFERROR(INDEX($H$7:$H$60000,MATCH(ROW()-6,$Q$7:$Q$60000,0))*1,"")</f>
        <v/>
      </c>
      <c r="AA958">
        <f>IFERROR(INDEX($I$7:$I$60000,MATCH(ROW()-6,$Q$7:$Q$60000,0))*1,"")</f>
        <v/>
      </c>
      <c r="AB958">
        <f>IFERROR(INDEX($J$7:$J$60000,MATCH(ROW()-6,$Q$7:$Q$60000,0))*1,"")</f>
        <v/>
      </c>
      <c r="AC958">
        <f>IFERROR(INDEX($K$7:$K$60000,MATCH(ROW()-6,$Q$7:$Q$60000,0))*1,"")</f>
        <v/>
      </c>
      <c r="AF958" s="9">
        <f>IF(OR($S958="",$S957=""),"",IF($B$5="diff",($T958-$T957),LN($T958/$T957)))</f>
        <v/>
      </c>
      <c r="AG958" s="9">
        <f>IF(OR($S958="",$S957=""),"",IF($C$5="diff",(U958-U957),LN(U958/U957)))</f>
        <v/>
      </c>
      <c r="AH958" s="9">
        <f>IF(OR($S958="",$S957=""),"",IF($D$5="diff",(V958-V957),LN(V958/V957)))</f>
        <v/>
      </c>
      <c r="AI958" s="9">
        <f>IF(OR($S958="",$S957=""),"",IF($E$5="diff",(W958-W957),LN(W958/W957)))</f>
        <v/>
      </c>
      <c r="AJ958" s="9">
        <f>IF(OR($S958="",$S957=""),"",IF($F$5="diff",(X958-X957),LN(X958/X957)))</f>
        <v/>
      </c>
      <c r="AK958" s="9">
        <f>IF(OR($S958="",$S957=""),"",IF($G$5="diff",(Y958-Y957),LN(Y958/Y957)))</f>
        <v/>
      </c>
      <c r="AL958" s="9">
        <f>IF(OR($S958="",$S957=""),"",IF($H$5="diff",(Z958-Z957),LN(Z958/Z957)))</f>
        <v/>
      </c>
      <c r="AM958" s="9">
        <f>IF(OR($S958="",$S957=""),"",IF($I$5="diff",(AA958-AA957),LN(AA958/AA957)))</f>
        <v/>
      </c>
      <c r="AN958" s="9">
        <f>IF(OR($S958="",$S957=""),"",IF($J$5="diff",(AB958-AB957),LN(AB958/AB957)))</f>
        <v/>
      </c>
      <c r="AO958" s="9">
        <f>IF(OR($S958="",$S957=""),"",IF($K$5="diff",(AC958-AC957),LN(AC958/AC957)))</f>
        <v/>
      </c>
      <c r="AR958" s="9">
        <f>IF($AF958="","",$AU$13+$AU$4*AG958+$AU$5*AH958+$AU$6*AI958+$AU$7*AJ958+$AU$8*AK958+$AU$9*AL958+$AU$10*AM958+$AU$11*AN958+$AU$12*AO958)</f>
        <v/>
      </c>
      <c r="AY958" s="10">
        <f>IF(AND((ROW()-7)&gt;=$Q$5,(ROW()-6)&lt;=$Q$3),INDEX(LINEST(OFFSET(AF958,1-$Q$5,0,$Q$5,1),OFFSET(AG958,1-$Q$5,0,$Q$5,9),TRUE,TRUE),1,10)*$Q$4,"")</f>
        <v/>
      </c>
      <c r="AZ958" s="9">
        <f>IF(AND((ROW()-7)&gt;=$Q$5,(ROW()-6)&lt;=$Q$3),INDEX(LINEST(OFFSET(AF958,1-$Q$5,0,$Q$5,1),OFFSET(AG958,1-$Q$5,0,$Q$5,9),TRUE,TRUE),1,9),"")</f>
        <v/>
      </c>
      <c r="BA958" s="9">
        <f>IF(AND((ROW()-7)&gt;=$Q$5,(ROW()-6)&lt;=$Q$3),INDEX(LINEST(OFFSET(AF958,1-$Q$5,0,$Q$5,1),OFFSET(AG958,1-$Q$5,0,$Q$5,9),TRUE,TRUE),1,8),"")</f>
        <v/>
      </c>
      <c r="BB958" s="9">
        <f>IF(AND((ROW()-7)&gt;=$Q$5,(ROW()-6)&lt;=$Q$3),INDEX(LINEST(OFFSET(AF958,1-$Q$5,0,$Q$5,1),OFFSET(AG958,1-$Q$5,0,$Q$5,9),TRUE,TRUE),1,7),"")</f>
        <v/>
      </c>
      <c r="BC958" s="9">
        <f>IF(AND((ROW()-7)&gt;=$Q$5,(ROW()-6)&lt;=$Q$3),INDEX(LINEST(OFFSET(AF958,1-$Q$5,0,$Q$5,1),OFFSET(AG958,1-$Q$5,0,$Q$5,9),TRUE,TRUE),1,6),"")</f>
        <v/>
      </c>
      <c r="BD958" s="9">
        <f>IF(AND((ROW()-7)&gt;=$Q$5,(ROW()-6)&lt;=$Q$3),INDEX(LINEST(OFFSET(AF958,1-$Q$5,0,$Q$5,1),OFFSET(AG958,1-$Q$5,0,$Q$5,9),TRUE,TRUE),1,5),"")</f>
        <v/>
      </c>
      <c r="BE958" s="9">
        <f>IF(AND((ROW()-7)&gt;=$Q$5,(ROW()-6)&lt;=$Q$3),INDEX(LINEST(OFFSET(AF958,1-$Q$5,0,$Q$5,1),OFFSET(AG958,1-$Q$5,0,$Q$5,9),TRUE,TRUE),1,4),"")</f>
        <v/>
      </c>
      <c r="BF958" s="9">
        <f>IF(AND((ROW()-7)&gt;=$Q$5,(ROW()-6)&lt;=$Q$3),INDEX(LINEST(OFFSET(AF958,1-$Q$5,0,$Q$5,1),OFFSET(AG958,1-$Q$5,0,$Q$5,9),TRUE,TRUE),1,3),"")</f>
        <v/>
      </c>
      <c r="BG958" s="9">
        <f>IF(AND((ROW()-7)&gt;=$Q$5,(ROW()-6)&lt;=$Q$3),INDEX(LINEST(OFFSET(AF958,1-$Q$5,0,$Q$5,1),OFFSET(AG958,1-$Q$5,0,$Q$5,9),TRUE,TRUE),1,2),"")</f>
        <v/>
      </c>
      <c r="BH958" s="9">
        <f>IF(AND((ROW()-7)&gt;=$Q$5,(ROW()-6)&lt;=$Q$3),INDEX(LINEST(OFFSET(AF958,1-$Q$5,0,$Q$5,1),OFFSET(AG958,1-$Q$5,0,$Q$5,9),TRUE,TRUE),1,1),"")</f>
        <v/>
      </c>
      <c r="BI958" s="10">
        <f>IF(AND((ROW()-7)&gt;=$Q$5,(ROW()-6)&lt;=$Q$3),INDEX(LINEST(OFFSET(AF958,1-$Q$5,0,$Q$5,1),OFFSET(AG958,1-$Q$5,0,$Q$5,9),TRUE,TRUE),3,1),"")</f>
        <v/>
      </c>
      <c r="BL958" s="9">
        <f>IF(AND((ROW()-6)&lt;=$Q$3,ISNUMBER(AY957)),AY957/$Q$4+AZ957*AG958+BA957*AH958+BB957*AI958+BC957*AJ958+BD957*AK958+BE957*AL958+BF957*AM958+BG957*AN958+BH957*AO958,"")</f>
        <v/>
      </c>
      <c r="BM958">
        <f>IF(ISNUMBER(BL958),AVERAGE(OFFSET(AF957,1-$Q$5,0,$Q$5,1)),"")</f>
        <v/>
      </c>
      <c r="BN958">
        <f>IF(ISNUMBER(BL958),(AF958-BL958)^2,"")</f>
        <v/>
      </c>
      <c r="BO958">
        <f>IF(ISNUMBER(BL958),AF958^2,"")</f>
        <v/>
      </c>
      <c r="BP958">
        <f>IF(ISNUMBER(BL958),(AF958-BM958)^2,"")</f>
        <v/>
      </c>
    </row>
    <row r="959">
      <c r="O959">
        <f>IF($R959="","",IF($Q$1="Weekly",INT(($R959-2)/7),IF($Q$1="Quarterly",YEAR($R959)*4+ROUNDUP(MONTH($R959)/3),YEAR($R959)*12+MONTH($R959))))</f>
        <v/>
      </c>
      <c r="P959">
        <f>IF($R959="","",IF($R960="",1,IF($O959&lt;&gt;$O960,1,0)))</f>
        <v/>
      </c>
      <c r="Q959">
        <f>IF($P959=1,SUM($P$7:$P959),"")</f>
        <v/>
      </c>
      <c r="R959">
        <f>IF($A959="","",IF(ISNUMBER($A959),$A959,IFERROR(DATEVALUE($A959),NA())))</f>
        <v/>
      </c>
      <c r="S959" s="7">
        <f>IFERROR(INDEX($R$7:$R$60000,MATCH(ROW()-6,$Q$7:$Q$60000,0)),"")</f>
        <v/>
      </c>
      <c r="T959">
        <f>IFERROR(INDEX($B$7:$B$60000,MATCH(ROW()-6,$Q$7:$Q$60000,0))*1,"")</f>
        <v/>
      </c>
      <c r="U959">
        <f>IFERROR(INDEX($C$7:$C$60000,MATCH(ROW()-6,$Q$7:$Q$60000,0))*1,"")</f>
        <v/>
      </c>
      <c r="V959">
        <f>IFERROR(INDEX($D$7:$D$60000,MATCH(ROW()-6,$Q$7:$Q$60000,0))*1,"")</f>
        <v/>
      </c>
      <c r="W959">
        <f>IFERROR(INDEX($E$7:$E$60000,MATCH(ROW()-6,$Q$7:$Q$60000,0))*1,"")</f>
        <v/>
      </c>
      <c r="X959">
        <f>IFERROR(INDEX($F$7:$F$60000,MATCH(ROW()-6,$Q$7:$Q$60000,0))*1,"")</f>
        <v/>
      </c>
      <c r="Y959">
        <f>IFERROR(INDEX($G$7:$G$60000,MATCH(ROW()-6,$Q$7:$Q$60000,0))*1,"")</f>
        <v/>
      </c>
      <c r="Z959">
        <f>IFERROR(INDEX($H$7:$H$60000,MATCH(ROW()-6,$Q$7:$Q$60000,0))*1,"")</f>
        <v/>
      </c>
      <c r="AA959">
        <f>IFERROR(INDEX($I$7:$I$60000,MATCH(ROW()-6,$Q$7:$Q$60000,0))*1,"")</f>
        <v/>
      </c>
      <c r="AB959">
        <f>IFERROR(INDEX($J$7:$J$60000,MATCH(ROW()-6,$Q$7:$Q$60000,0))*1,"")</f>
        <v/>
      </c>
      <c r="AC959">
        <f>IFERROR(INDEX($K$7:$K$60000,MATCH(ROW()-6,$Q$7:$Q$60000,0))*1,"")</f>
        <v/>
      </c>
      <c r="AF959" s="9">
        <f>IF(OR($S959="",$S958=""),"",IF($B$5="diff",($T959-$T958),LN($T959/$T958)))</f>
        <v/>
      </c>
      <c r="AG959" s="9">
        <f>IF(OR($S959="",$S958=""),"",IF($C$5="diff",(U959-U958),LN(U959/U958)))</f>
        <v/>
      </c>
      <c r="AH959" s="9">
        <f>IF(OR($S959="",$S958=""),"",IF($D$5="diff",(V959-V958),LN(V959/V958)))</f>
        <v/>
      </c>
      <c r="AI959" s="9">
        <f>IF(OR($S959="",$S958=""),"",IF($E$5="diff",(W959-W958),LN(W959/W958)))</f>
        <v/>
      </c>
      <c r="AJ959" s="9">
        <f>IF(OR($S959="",$S958=""),"",IF($F$5="diff",(X959-X958),LN(X959/X958)))</f>
        <v/>
      </c>
      <c r="AK959" s="9">
        <f>IF(OR($S959="",$S958=""),"",IF($G$5="diff",(Y959-Y958),LN(Y959/Y958)))</f>
        <v/>
      </c>
      <c r="AL959" s="9">
        <f>IF(OR($S959="",$S958=""),"",IF($H$5="diff",(Z959-Z958),LN(Z959/Z958)))</f>
        <v/>
      </c>
      <c r="AM959" s="9">
        <f>IF(OR($S959="",$S958=""),"",IF($I$5="diff",(AA959-AA958),LN(AA959/AA958)))</f>
        <v/>
      </c>
      <c r="AN959" s="9">
        <f>IF(OR($S959="",$S958=""),"",IF($J$5="diff",(AB959-AB958),LN(AB959/AB958)))</f>
        <v/>
      </c>
      <c r="AO959" s="9">
        <f>IF(OR($S959="",$S958=""),"",IF($K$5="diff",(AC959-AC958),LN(AC959/AC958)))</f>
        <v/>
      </c>
      <c r="AR959" s="9">
        <f>IF($AF959="","",$AU$13+$AU$4*AG959+$AU$5*AH959+$AU$6*AI959+$AU$7*AJ959+$AU$8*AK959+$AU$9*AL959+$AU$10*AM959+$AU$11*AN959+$AU$12*AO959)</f>
        <v/>
      </c>
      <c r="AY959" s="10">
        <f>IF(AND((ROW()-7)&gt;=$Q$5,(ROW()-6)&lt;=$Q$3),INDEX(LINEST(OFFSET(AF959,1-$Q$5,0,$Q$5,1),OFFSET(AG959,1-$Q$5,0,$Q$5,9),TRUE,TRUE),1,10)*$Q$4,"")</f>
        <v/>
      </c>
      <c r="AZ959" s="9">
        <f>IF(AND((ROW()-7)&gt;=$Q$5,(ROW()-6)&lt;=$Q$3),INDEX(LINEST(OFFSET(AF959,1-$Q$5,0,$Q$5,1),OFFSET(AG959,1-$Q$5,0,$Q$5,9),TRUE,TRUE),1,9),"")</f>
        <v/>
      </c>
      <c r="BA959" s="9">
        <f>IF(AND((ROW()-7)&gt;=$Q$5,(ROW()-6)&lt;=$Q$3),INDEX(LINEST(OFFSET(AF959,1-$Q$5,0,$Q$5,1),OFFSET(AG959,1-$Q$5,0,$Q$5,9),TRUE,TRUE),1,8),"")</f>
        <v/>
      </c>
      <c r="BB959" s="9">
        <f>IF(AND((ROW()-7)&gt;=$Q$5,(ROW()-6)&lt;=$Q$3),INDEX(LINEST(OFFSET(AF959,1-$Q$5,0,$Q$5,1),OFFSET(AG959,1-$Q$5,0,$Q$5,9),TRUE,TRUE),1,7),"")</f>
        <v/>
      </c>
      <c r="BC959" s="9">
        <f>IF(AND((ROW()-7)&gt;=$Q$5,(ROW()-6)&lt;=$Q$3),INDEX(LINEST(OFFSET(AF959,1-$Q$5,0,$Q$5,1),OFFSET(AG959,1-$Q$5,0,$Q$5,9),TRUE,TRUE),1,6),"")</f>
        <v/>
      </c>
      <c r="BD959" s="9">
        <f>IF(AND((ROW()-7)&gt;=$Q$5,(ROW()-6)&lt;=$Q$3),INDEX(LINEST(OFFSET(AF959,1-$Q$5,0,$Q$5,1),OFFSET(AG959,1-$Q$5,0,$Q$5,9),TRUE,TRUE),1,5),"")</f>
        <v/>
      </c>
      <c r="BE959" s="9">
        <f>IF(AND((ROW()-7)&gt;=$Q$5,(ROW()-6)&lt;=$Q$3),INDEX(LINEST(OFFSET(AF959,1-$Q$5,0,$Q$5,1),OFFSET(AG959,1-$Q$5,0,$Q$5,9),TRUE,TRUE),1,4),"")</f>
        <v/>
      </c>
      <c r="BF959" s="9">
        <f>IF(AND((ROW()-7)&gt;=$Q$5,(ROW()-6)&lt;=$Q$3),INDEX(LINEST(OFFSET(AF959,1-$Q$5,0,$Q$5,1),OFFSET(AG959,1-$Q$5,0,$Q$5,9),TRUE,TRUE),1,3),"")</f>
        <v/>
      </c>
      <c r="BG959" s="9">
        <f>IF(AND((ROW()-7)&gt;=$Q$5,(ROW()-6)&lt;=$Q$3),INDEX(LINEST(OFFSET(AF959,1-$Q$5,0,$Q$5,1),OFFSET(AG959,1-$Q$5,0,$Q$5,9),TRUE,TRUE),1,2),"")</f>
        <v/>
      </c>
      <c r="BH959" s="9">
        <f>IF(AND((ROW()-7)&gt;=$Q$5,(ROW()-6)&lt;=$Q$3),INDEX(LINEST(OFFSET(AF959,1-$Q$5,0,$Q$5,1),OFFSET(AG959,1-$Q$5,0,$Q$5,9),TRUE,TRUE),1,1),"")</f>
        <v/>
      </c>
      <c r="BI959" s="10">
        <f>IF(AND((ROW()-7)&gt;=$Q$5,(ROW()-6)&lt;=$Q$3),INDEX(LINEST(OFFSET(AF959,1-$Q$5,0,$Q$5,1),OFFSET(AG959,1-$Q$5,0,$Q$5,9),TRUE,TRUE),3,1),"")</f>
        <v/>
      </c>
      <c r="BL959" s="9">
        <f>IF(AND((ROW()-6)&lt;=$Q$3,ISNUMBER(AY958)),AY958/$Q$4+AZ958*AG959+BA958*AH959+BB958*AI959+BC958*AJ959+BD958*AK959+BE958*AL959+BF958*AM959+BG958*AN959+BH958*AO959,"")</f>
        <v/>
      </c>
      <c r="BM959">
        <f>IF(ISNUMBER(BL959),AVERAGE(OFFSET(AF958,1-$Q$5,0,$Q$5,1)),"")</f>
        <v/>
      </c>
      <c r="BN959">
        <f>IF(ISNUMBER(BL959),(AF959-BL959)^2,"")</f>
        <v/>
      </c>
      <c r="BO959">
        <f>IF(ISNUMBER(BL959),AF959^2,"")</f>
        <v/>
      </c>
      <c r="BP959">
        <f>IF(ISNUMBER(BL959),(AF959-BM959)^2,"")</f>
        <v/>
      </c>
    </row>
    <row r="960">
      <c r="O960">
        <f>IF($R960="","",IF($Q$1="Weekly",INT(($R960-2)/7),IF($Q$1="Quarterly",YEAR($R960)*4+ROUNDUP(MONTH($R960)/3),YEAR($R960)*12+MONTH($R960))))</f>
        <v/>
      </c>
      <c r="P960">
        <f>IF($R960="","",IF($R961="",1,IF($O960&lt;&gt;$O961,1,0)))</f>
        <v/>
      </c>
      <c r="Q960">
        <f>IF($P960=1,SUM($P$7:$P960),"")</f>
        <v/>
      </c>
      <c r="R960">
        <f>IF($A960="","",IF(ISNUMBER($A960),$A960,IFERROR(DATEVALUE($A960),NA())))</f>
        <v/>
      </c>
      <c r="S960" s="7">
        <f>IFERROR(INDEX($R$7:$R$60000,MATCH(ROW()-6,$Q$7:$Q$60000,0)),"")</f>
        <v/>
      </c>
      <c r="T960">
        <f>IFERROR(INDEX($B$7:$B$60000,MATCH(ROW()-6,$Q$7:$Q$60000,0))*1,"")</f>
        <v/>
      </c>
      <c r="U960">
        <f>IFERROR(INDEX($C$7:$C$60000,MATCH(ROW()-6,$Q$7:$Q$60000,0))*1,"")</f>
        <v/>
      </c>
      <c r="V960">
        <f>IFERROR(INDEX($D$7:$D$60000,MATCH(ROW()-6,$Q$7:$Q$60000,0))*1,"")</f>
        <v/>
      </c>
      <c r="W960">
        <f>IFERROR(INDEX($E$7:$E$60000,MATCH(ROW()-6,$Q$7:$Q$60000,0))*1,"")</f>
        <v/>
      </c>
      <c r="X960">
        <f>IFERROR(INDEX($F$7:$F$60000,MATCH(ROW()-6,$Q$7:$Q$60000,0))*1,"")</f>
        <v/>
      </c>
      <c r="Y960">
        <f>IFERROR(INDEX($G$7:$G$60000,MATCH(ROW()-6,$Q$7:$Q$60000,0))*1,"")</f>
        <v/>
      </c>
      <c r="Z960">
        <f>IFERROR(INDEX($H$7:$H$60000,MATCH(ROW()-6,$Q$7:$Q$60000,0))*1,"")</f>
        <v/>
      </c>
      <c r="AA960">
        <f>IFERROR(INDEX($I$7:$I$60000,MATCH(ROW()-6,$Q$7:$Q$60000,0))*1,"")</f>
        <v/>
      </c>
      <c r="AB960">
        <f>IFERROR(INDEX($J$7:$J$60000,MATCH(ROW()-6,$Q$7:$Q$60000,0))*1,"")</f>
        <v/>
      </c>
      <c r="AC960">
        <f>IFERROR(INDEX($K$7:$K$60000,MATCH(ROW()-6,$Q$7:$Q$60000,0))*1,"")</f>
        <v/>
      </c>
      <c r="AF960" s="9">
        <f>IF(OR($S960="",$S959=""),"",IF($B$5="diff",($T960-$T959),LN($T960/$T959)))</f>
        <v/>
      </c>
      <c r="AG960" s="9">
        <f>IF(OR($S960="",$S959=""),"",IF($C$5="diff",(U960-U959),LN(U960/U959)))</f>
        <v/>
      </c>
      <c r="AH960" s="9">
        <f>IF(OR($S960="",$S959=""),"",IF($D$5="diff",(V960-V959),LN(V960/V959)))</f>
        <v/>
      </c>
      <c r="AI960" s="9">
        <f>IF(OR($S960="",$S959=""),"",IF($E$5="diff",(W960-W959),LN(W960/W959)))</f>
        <v/>
      </c>
      <c r="AJ960" s="9">
        <f>IF(OR($S960="",$S959=""),"",IF($F$5="diff",(X960-X959),LN(X960/X959)))</f>
        <v/>
      </c>
      <c r="AK960" s="9">
        <f>IF(OR($S960="",$S959=""),"",IF($G$5="diff",(Y960-Y959),LN(Y960/Y959)))</f>
        <v/>
      </c>
      <c r="AL960" s="9">
        <f>IF(OR($S960="",$S959=""),"",IF($H$5="diff",(Z960-Z959),LN(Z960/Z959)))</f>
        <v/>
      </c>
      <c r="AM960" s="9">
        <f>IF(OR($S960="",$S959=""),"",IF($I$5="diff",(AA960-AA959),LN(AA960/AA959)))</f>
        <v/>
      </c>
      <c r="AN960" s="9">
        <f>IF(OR($S960="",$S959=""),"",IF($J$5="diff",(AB960-AB959),LN(AB960/AB959)))</f>
        <v/>
      </c>
      <c r="AO960" s="9">
        <f>IF(OR($S960="",$S959=""),"",IF($K$5="diff",(AC960-AC959),LN(AC960/AC959)))</f>
        <v/>
      </c>
      <c r="AR960" s="9">
        <f>IF($AF960="","",$AU$13+$AU$4*AG960+$AU$5*AH960+$AU$6*AI960+$AU$7*AJ960+$AU$8*AK960+$AU$9*AL960+$AU$10*AM960+$AU$11*AN960+$AU$12*AO960)</f>
        <v/>
      </c>
      <c r="AY960" s="10">
        <f>IF(AND((ROW()-7)&gt;=$Q$5,(ROW()-6)&lt;=$Q$3),INDEX(LINEST(OFFSET(AF960,1-$Q$5,0,$Q$5,1),OFFSET(AG960,1-$Q$5,0,$Q$5,9),TRUE,TRUE),1,10)*$Q$4,"")</f>
        <v/>
      </c>
      <c r="AZ960" s="9">
        <f>IF(AND((ROW()-7)&gt;=$Q$5,(ROW()-6)&lt;=$Q$3),INDEX(LINEST(OFFSET(AF960,1-$Q$5,0,$Q$5,1),OFFSET(AG960,1-$Q$5,0,$Q$5,9),TRUE,TRUE),1,9),"")</f>
        <v/>
      </c>
      <c r="BA960" s="9">
        <f>IF(AND((ROW()-7)&gt;=$Q$5,(ROW()-6)&lt;=$Q$3),INDEX(LINEST(OFFSET(AF960,1-$Q$5,0,$Q$5,1),OFFSET(AG960,1-$Q$5,0,$Q$5,9),TRUE,TRUE),1,8),"")</f>
        <v/>
      </c>
      <c r="BB960" s="9">
        <f>IF(AND((ROW()-7)&gt;=$Q$5,(ROW()-6)&lt;=$Q$3),INDEX(LINEST(OFFSET(AF960,1-$Q$5,0,$Q$5,1),OFFSET(AG960,1-$Q$5,0,$Q$5,9),TRUE,TRUE),1,7),"")</f>
        <v/>
      </c>
      <c r="BC960" s="9">
        <f>IF(AND((ROW()-7)&gt;=$Q$5,(ROW()-6)&lt;=$Q$3),INDEX(LINEST(OFFSET(AF960,1-$Q$5,0,$Q$5,1),OFFSET(AG960,1-$Q$5,0,$Q$5,9),TRUE,TRUE),1,6),"")</f>
        <v/>
      </c>
      <c r="BD960" s="9">
        <f>IF(AND((ROW()-7)&gt;=$Q$5,(ROW()-6)&lt;=$Q$3),INDEX(LINEST(OFFSET(AF960,1-$Q$5,0,$Q$5,1),OFFSET(AG960,1-$Q$5,0,$Q$5,9),TRUE,TRUE),1,5),"")</f>
        <v/>
      </c>
      <c r="BE960" s="9">
        <f>IF(AND((ROW()-7)&gt;=$Q$5,(ROW()-6)&lt;=$Q$3),INDEX(LINEST(OFFSET(AF960,1-$Q$5,0,$Q$5,1),OFFSET(AG960,1-$Q$5,0,$Q$5,9),TRUE,TRUE),1,4),"")</f>
        <v/>
      </c>
      <c r="BF960" s="9">
        <f>IF(AND((ROW()-7)&gt;=$Q$5,(ROW()-6)&lt;=$Q$3),INDEX(LINEST(OFFSET(AF960,1-$Q$5,0,$Q$5,1),OFFSET(AG960,1-$Q$5,0,$Q$5,9),TRUE,TRUE),1,3),"")</f>
        <v/>
      </c>
      <c r="BG960" s="9">
        <f>IF(AND((ROW()-7)&gt;=$Q$5,(ROW()-6)&lt;=$Q$3),INDEX(LINEST(OFFSET(AF960,1-$Q$5,0,$Q$5,1),OFFSET(AG960,1-$Q$5,0,$Q$5,9),TRUE,TRUE),1,2),"")</f>
        <v/>
      </c>
      <c r="BH960" s="9">
        <f>IF(AND((ROW()-7)&gt;=$Q$5,(ROW()-6)&lt;=$Q$3),INDEX(LINEST(OFFSET(AF960,1-$Q$5,0,$Q$5,1),OFFSET(AG960,1-$Q$5,0,$Q$5,9),TRUE,TRUE),1,1),"")</f>
        <v/>
      </c>
      <c r="BI960" s="10">
        <f>IF(AND((ROW()-7)&gt;=$Q$5,(ROW()-6)&lt;=$Q$3),INDEX(LINEST(OFFSET(AF960,1-$Q$5,0,$Q$5,1),OFFSET(AG960,1-$Q$5,0,$Q$5,9),TRUE,TRUE),3,1),"")</f>
        <v/>
      </c>
      <c r="BL960" s="9">
        <f>IF(AND((ROW()-6)&lt;=$Q$3,ISNUMBER(AY959)),AY959/$Q$4+AZ959*AG960+BA959*AH960+BB959*AI960+BC959*AJ960+BD959*AK960+BE959*AL960+BF959*AM960+BG959*AN960+BH959*AO960,"")</f>
        <v/>
      </c>
      <c r="BM960">
        <f>IF(ISNUMBER(BL960),AVERAGE(OFFSET(AF959,1-$Q$5,0,$Q$5,1)),"")</f>
        <v/>
      </c>
      <c r="BN960">
        <f>IF(ISNUMBER(BL960),(AF960-BL960)^2,"")</f>
        <v/>
      </c>
      <c r="BO960">
        <f>IF(ISNUMBER(BL960),AF960^2,"")</f>
        <v/>
      </c>
      <c r="BP960">
        <f>IF(ISNUMBER(BL960),(AF960-BM960)^2,"")</f>
        <v/>
      </c>
    </row>
    <row r="961">
      <c r="O961">
        <f>IF($R961="","",IF($Q$1="Weekly",INT(($R961-2)/7),IF($Q$1="Quarterly",YEAR($R961)*4+ROUNDUP(MONTH($R961)/3),YEAR($R961)*12+MONTH($R961))))</f>
        <v/>
      </c>
      <c r="P961">
        <f>IF($R961="","",IF($R962="",1,IF($O961&lt;&gt;$O962,1,0)))</f>
        <v/>
      </c>
      <c r="Q961">
        <f>IF($P961=1,SUM($P$7:$P961),"")</f>
        <v/>
      </c>
      <c r="R961">
        <f>IF($A961="","",IF(ISNUMBER($A961),$A961,IFERROR(DATEVALUE($A961),NA())))</f>
        <v/>
      </c>
      <c r="S961" s="7">
        <f>IFERROR(INDEX($R$7:$R$60000,MATCH(ROW()-6,$Q$7:$Q$60000,0)),"")</f>
        <v/>
      </c>
      <c r="T961">
        <f>IFERROR(INDEX($B$7:$B$60000,MATCH(ROW()-6,$Q$7:$Q$60000,0))*1,"")</f>
        <v/>
      </c>
      <c r="U961">
        <f>IFERROR(INDEX($C$7:$C$60000,MATCH(ROW()-6,$Q$7:$Q$60000,0))*1,"")</f>
        <v/>
      </c>
      <c r="V961">
        <f>IFERROR(INDEX($D$7:$D$60000,MATCH(ROW()-6,$Q$7:$Q$60000,0))*1,"")</f>
        <v/>
      </c>
      <c r="W961">
        <f>IFERROR(INDEX($E$7:$E$60000,MATCH(ROW()-6,$Q$7:$Q$60000,0))*1,"")</f>
        <v/>
      </c>
      <c r="X961">
        <f>IFERROR(INDEX($F$7:$F$60000,MATCH(ROW()-6,$Q$7:$Q$60000,0))*1,"")</f>
        <v/>
      </c>
      <c r="Y961">
        <f>IFERROR(INDEX($G$7:$G$60000,MATCH(ROW()-6,$Q$7:$Q$60000,0))*1,"")</f>
        <v/>
      </c>
      <c r="Z961">
        <f>IFERROR(INDEX($H$7:$H$60000,MATCH(ROW()-6,$Q$7:$Q$60000,0))*1,"")</f>
        <v/>
      </c>
      <c r="AA961">
        <f>IFERROR(INDEX($I$7:$I$60000,MATCH(ROW()-6,$Q$7:$Q$60000,0))*1,"")</f>
        <v/>
      </c>
      <c r="AB961">
        <f>IFERROR(INDEX($J$7:$J$60000,MATCH(ROW()-6,$Q$7:$Q$60000,0))*1,"")</f>
        <v/>
      </c>
      <c r="AC961">
        <f>IFERROR(INDEX($K$7:$K$60000,MATCH(ROW()-6,$Q$7:$Q$60000,0))*1,"")</f>
        <v/>
      </c>
      <c r="AF961" s="9">
        <f>IF(OR($S961="",$S960=""),"",IF($B$5="diff",($T961-$T960),LN($T961/$T960)))</f>
        <v/>
      </c>
      <c r="AG961" s="9">
        <f>IF(OR($S961="",$S960=""),"",IF($C$5="diff",(U961-U960),LN(U961/U960)))</f>
        <v/>
      </c>
      <c r="AH961" s="9">
        <f>IF(OR($S961="",$S960=""),"",IF($D$5="diff",(V961-V960),LN(V961/V960)))</f>
        <v/>
      </c>
      <c r="AI961" s="9">
        <f>IF(OR($S961="",$S960=""),"",IF($E$5="diff",(W961-W960),LN(W961/W960)))</f>
        <v/>
      </c>
      <c r="AJ961" s="9">
        <f>IF(OR($S961="",$S960=""),"",IF($F$5="diff",(X961-X960),LN(X961/X960)))</f>
        <v/>
      </c>
      <c r="AK961" s="9">
        <f>IF(OR($S961="",$S960=""),"",IF($G$5="diff",(Y961-Y960),LN(Y961/Y960)))</f>
        <v/>
      </c>
      <c r="AL961" s="9">
        <f>IF(OR($S961="",$S960=""),"",IF($H$5="diff",(Z961-Z960),LN(Z961/Z960)))</f>
        <v/>
      </c>
      <c r="AM961" s="9">
        <f>IF(OR($S961="",$S960=""),"",IF($I$5="diff",(AA961-AA960),LN(AA961/AA960)))</f>
        <v/>
      </c>
      <c r="AN961" s="9">
        <f>IF(OR($S961="",$S960=""),"",IF($J$5="diff",(AB961-AB960),LN(AB961/AB960)))</f>
        <v/>
      </c>
      <c r="AO961" s="9">
        <f>IF(OR($S961="",$S960=""),"",IF($K$5="diff",(AC961-AC960),LN(AC961/AC960)))</f>
        <v/>
      </c>
      <c r="AR961" s="9">
        <f>IF($AF961="","",$AU$13+$AU$4*AG961+$AU$5*AH961+$AU$6*AI961+$AU$7*AJ961+$AU$8*AK961+$AU$9*AL961+$AU$10*AM961+$AU$11*AN961+$AU$12*AO961)</f>
        <v/>
      </c>
      <c r="AY961" s="10">
        <f>IF(AND((ROW()-7)&gt;=$Q$5,(ROW()-6)&lt;=$Q$3),INDEX(LINEST(OFFSET(AF961,1-$Q$5,0,$Q$5,1),OFFSET(AG961,1-$Q$5,0,$Q$5,9),TRUE,TRUE),1,10)*$Q$4,"")</f>
        <v/>
      </c>
      <c r="AZ961" s="9">
        <f>IF(AND((ROW()-7)&gt;=$Q$5,(ROW()-6)&lt;=$Q$3),INDEX(LINEST(OFFSET(AF961,1-$Q$5,0,$Q$5,1),OFFSET(AG961,1-$Q$5,0,$Q$5,9),TRUE,TRUE),1,9),"")</f>
        <v/>
      </c>
      <c r="BA961" s="9">
        <f>IF(AND((ROW()-7)&gt;=$Q$5,(ROW()-6)&lt;=$Q$3),INDEX(LINEST(OFFSET(AF961,1-$Q$5,0,$Q$5,1),OFFSET(AG961,1-$Q$5,0,$Q$5,9),TRUE,TRUE),1,8),"")</f>
        <v/>
      </c>
      <c r="BB961" s="9">
        <f>IF(AND((ROW()-7)&gt;=$Q$5,(ROW()-6)&lt;=$Q$3),INDEX(LINEST(OFFSET(AF961,1-$Q$5,0,$Q$5,1),OFFSET(AG961,1-$Q$5,0,$Q$5,9),TRUE,TRUE),1,7),"")</f>
        <v/>
      </c>
      <c r="BC961" s="9">
        <f>IF(AND((ROW()-7)&gt;=$Q$5,(ROW()-6)&lt;=$Q$3),INDEX(LINEST(OFFSET(AF961,1-$Q$5,0,$Q$5,1),OFFSET(AG961,1-$Q$5,0,$Q$5,9),TRUE,TRUE),1,6),"")</f>
        <v/>
      </c>
      <c r="BD961" s="9">
        <f>IF(AND((ROW()-7)&gt;=$Q$5,(ROW()-6)&lt;=$Q$3),INDEX(LINEST(OFFSET(AF961,1-$Q$5,0,$Q$5,1),OFFSET(AG961,1-$Q$5,0,$Q$5,9),TRUE,TRUE),1,5),"")</f>
        <v/>
      </c>
      <c r="BE961" s="9">
        <f>IF(AND((ROW()-7)&gt;=$Q$5,(ROW()-6)&lt;=$Q$3),INDEX(LINEST(OFFSET(AF961,1-$Q$5,0,$Q$5,1),OFFSET(AG961,1-$Q$5,0,$Q$5,9),TRUE,TRUE),1,4),"")</f>
        <v/>
      </c>
      <c r="BF961" s="9">
        <f>IF(AND((ROW()-7)&gt;=$Q$5,(ROW()-6)&lt;=$Q$3),INDEX(LINEST(OFFSET(AF961,1-$Q$5,0,$Q$5,1),OFFSET(AG961,1-$Q$5,0,$Q$5,9),TRUE,TRUE),1,3),"")</f>
        <v/>
      </c>
      <c r="BG961" s="9">
        <f>IF(AND((ROW()-7)&gt;=$Q$5,(ROW()-6)&lt;=$Q$3),INDEX(LINEST(OFFSET(AF961,1-$Q$5,0,$Q$5,1),OFFSET(AG961,1-$Q$5,0,$Q$5,9),TRUE,TRUE),1,2),"")</f>
        <v/>
      </c>
      <c r="BH961" s="9">
        <f>IF(AND((ROW()-7)&gt;=$Q$5,(ROW()-6)&lt;=$Q$3),INDEX(LINEST(OFFSET(AF961,1-$Q$5,0,$Q$5,1),OFFSET(AG961,1-$Q$5,0,$Q$5,9),TRUE,TRUE),1,1),"")</f>
        <v/>
      </c>
      <c r="BI961" s="10">
        <f>IF(AND((ROW()-7)&gt;=$Q$5,(ROW()-6)&lt;=$Q$3),INDEX(LINEST(OFFSET(AF961,1-$Q$5,0,$Q$5,1),OFFSET(AG961,1-$Q$5,0,$Q$5,9),TRUE,TRUE),3,1),"")</f>
        <v/>
      </c>
      <c r="BL961" s="9">
        <f>IF(AND((ROW()-6)&lt;=$Q$3,ISNUMBER(AY960)),AY960/$Q$4+AZ960*AG961+BA960*AH961+BB960*AI961+BC960*AJ961+BD960*AK961+BE960*AL961+BF960*AM961+BG960*AN961+BH960*AO961,"")</f>
        <v/>
      </c>
      <c r="BM961">
        <f>IF(ISNUMBER(BL961),AVERAGE(OFFSET(AF960,1-$Q$5,0,$Q$5,1)),"")</f>
        <v/>
      </c>
      <c r="BN961">
        <f>IF(ISNUMBER(BL961),(AF961-BL961)^2,"")</f>
        <v/>
      </c>
      <c r="BO961">
        <f>IF(ISNUMBER(BL961),AF961^2,"")</f>
        <v/>
      </c>
      <c r="BP961">
        <f>IF(ISNUMBER(BL961),(AF961-BM961)^2,"")</f>
        <v/>
      </c>
    </row>
    <row r="962">
      <c r="O962">
        <f>IF($R962="","",IF($Q$1="Weekly",INT(($R962-2)/7),IF($Q$1="Quarterly",YEAR($R962)*4+ROUNDUP(MONTH($R962)/3),YEAR($R962)*12+MONTH($R962))))</f>
        <v/>
      </c>
      <c r="P962">
        <f>IF($R962="","",IF($R963="",1,IF($O962&lt;&gt;$O963,1,0)))</f>
        <v/>
      </c>
      <c r="Q962">
        <f>IF($P962=1,SUM($P$7:$P962),"")</f>
        <v/>
      </c>
      <c r="R962">
        <f>IF($A962="","",IF(ISNUMBER($A962),$A962,IFERROR(DATEVALUE($A962),NA())))</f>
        <v/>
      </c>
      <c r="S962" s="7">
        <f>IFERROR(INDEX($R$7:$R$60000,MATCH(ROW()-6,$Q$7:$Q$60000,0)),"")</f>
        <v/>
      </c>
      <c r="T962">
        <f>IFERROR(INDEX($B$7:$B$60000,MATCH(ROW()-6,$Q$7:$Q$60000,0))*1,"")</f>
        <v/>
      </c>
      <c r="U962">
        <f>IFERROR(INDEX($C$7:$C$60000,MATCH(ROW()-6,$Q$7:$Q$60000,0))*1,"")</f>
        <v/>
      </c>
      <c r="V962">
        <f>IFERROR(INDEX($D$7:$D$60000,MATCH(ROW()-6,$Q$7:$Q$60000,0))*1,"")</f>
        <v/>
      </c>
      <c r="W962">
        <f>IFERROR(INDEX($E$7:$E$60000,MATCH(ROW()-6,$Q$7:$Q$60000,0))*1,"")</f>
        <v/>
      </c>
      <c r="X962">
        <f>IFERROR(INDEX($F$7:$F$60000,MATCH(ROW()-6,$Q$7:$Q$60000,0))*1,"")</f>
        <v/>
      </c>
      <c r="Y962">
        <f>IFERROR(INDEX($G$7:$G$60000,MATCH(ROW()-6,$Q$7:$Q$60000,0))*1,"")</f>
        <v/>
      </c>
      <c r="Z962">
        <f>IFERROR(INDEX($H$7:$H$60000,MATCH(ROW()-6,$Q$7:$Q$60000,0))*1,"")</f>
        <v/>
      </c>
      <c r="AA962">
        <f>IFERROR(INDEX($I$7:$I$60000,MATCH(ROW()-6,$Q$7:$Q$60000,0))*1,"")</f>
        <v/>
      </c>
      <c r="AB962">
        <f>IFERROR(INDEX($J$7:$J$60000,MATCH(ROW()-6,$Q$7:$Q$60000,0))*1,"")</f>
        <v/>
      </c>
      <c r="AC962">
        <f>IFERROR(INDEX($K$7:$K$60000,MATCH(ROW()-6,$Q$7:$Q$60000,0))*1,"")</f>
        <v/>
      </c>
      <c r="AF962" s="9">
        <f>IF(OR($S962="",$S961=""),"",IF($B$5="diff",($T962-$T961),LN($T962/$T961)))</f>
        <v/>
      </c>
      <c r="AG962" s="9">
        <f>IF(OR($S962="",$S961=""),"",IF($C$5="diff",(U962-U961),LN(U962/U961)))</f>
        <v/>
      </c>
      <c r="AH962" s="9">
        <f>IF(OR($S962="",$S961=""),"",IF($D$5="diff",(V962-V961),LN(V962/V961)))</f>
        <v/>
      </c>
      <c r="AI962" s="9">
        <f>IF(OR($S962="",$S961=""),"",IF($E$5="diff",(W962-W961),LN(W962/W961)))</f>
        <v/>
      </c>
      <c r="AJ962" s="9">
        <f>IF(OR($S962="",$S961=""),"",IF($F$5="diff",(X962-X961),LN(X962/X961)))</f>
        <v/>
      </c>
      <c r="AK962" s="9">
        <f>IF(OR($S962="",$S961=""),"",IF($G$5="diff",(Y962-Y961),LN(Y962/Y961)))</f>
        <v/>
      </c>
      <c r="AL962" s="9">
        <f>IF(OR($S962="",$S961=""),"",IF($H$5="diff",(Z962-Z961),LN(Z962/Z961)))</f>
        <v/>
      </c>
      <c r="AM962" s="9">
        <f>IF(OR($S962="",$S961=""),"",IF($I$5="diff",(AA962-AA961),LN(AA962/AA961)))</f>
        <v/>
      </c>
      <c r="AN962" s="9">
        <f>IF(OR($S962="",$S961=""),"",IF($J$5="diff",(AB962-AB961),LN(AB962/AB961)))</f>
        <v/>
      </c>
      <c r="AO962" s="9">
        <f>IF(OR($S962="",$S961=""),"",IF($K$5="diff",(AC962-AC961),LN(AC962/AC961)))</f>
        <v/>
      </c>
      <c r="AR962" s="9">
        <f>IF($AF962="","",$AU$13+$AU$4*AG962+$AU$5*AH962+$AU$6*AI962+$AU$7*AJ962+$AU$8*AK962+$AU$9*AL962+$AU$10*AM962+$AU$11*AN962+$AU$12*AO962)</f>
        <v/>
      </c>
      <c r="AY962" s="10">
        <f>IF(AND((ROW()-7)&gt;=$Q$5,(ROW()-6)&lt;=$Q$3),INDEX(LINEST(OFFSET(AF962,1-$Q$5,0,$Q$5,1),OFFSET(AG962,1-$Q$5,0,$Q$5,9),TRUE,TRUE),1,10)*$Q$4,"")</f>
        <v/>
      </c>
      <c r="AZ962" s="9">
        <f>IF(AND((ROW()-7)&gt;=$Q$5,(ROW()-6)&lt;=$Q$3),INDEX(LINEST(OFFSET(AF962,1-$Q$5,0,$Q$5,1),OFFSET(AG962,1-$Q$5,0,$Q$5,9),TRUE,TRUE),1,9),"")</f>
        <v/>
      </c>
      <c r="BA962" s="9">
        <f>IF(AND((ROW()-7)&gt;=$Q$5,(ROW()-6)&lt;=$Q$3),INDEX(LINEST(OFFSET(AF962,1-$Q$5,0,$Q$5,1),OFFSET(AG962,1-$Q$5,0,$Q$5,9),TRUE,TRUE),1,8),"")</f>
        <v/>
      </c>
      <c r="BB962" s="9">
        <f>IF(AND((ROW()-7)&gt;=$Q$5,(ROW()-6)&lt;=$Q$3),INDEX(LINEST(OFFSET(AF962,1-$Q$5,0,$Q$5,1),OFFSET(AG962,1-$Q$5,0,$Q$5,9),TRUE,TRUE),1,7),"")</f>
        <v/>
      </c>
      <c r="BC962" s="9">
        <f>IF(AND((ROW()-7)&gt;=$Q$5,(ROW()-6)&lt;=$Q$3),INDEX(LINEST(OFFSET(AF962,1-$Q$5,0,$Q$5,1),OFFSET(AG962,1-$Q$5,0,$Q$5,9),TRUE,TRUE),1,6),"")</f>
        <v/>
      </c>
      <c r="BD962" s="9">
        <f>IF(AND((ROW()-7)&gt;=$Q$5,(ROW()-6)&lt;=$Q$3),INDEX(LINEST(OFFSET(AF962,1-$Q$5,0,$Q$5,1),OFFSET(AG962,1-$Q$5,0,$Q$5,9),TRUE,TRUE),1,5),"")</f>
        <v/>
      </c>
      <c r="BE962" s="9">
        <f>IF(AND((ROW()-7)&gt;=$Q$5,(ROW()-6)&lt;=$Q$3),INDEX(LINEST(OFFSET(AF962,1-$Q$5,0,$Q$5,1),OFFSET(AG962,1-$Q$5,0,$Q$5,9),TRUE,TRUE),1,4),"")</f>
        <v/>
      </c>
      <c r="BF962" s="9">
        <f>IF(AND((ROW()-7)&gt;=$Q$5,(ROW()-6)&lt;=$Q$3),INDEX(LINEST(OFFSET(AF962,1-$Q$5,0,$Q$5,1),OFFSET(AG962,1-$Q$5,0,$Q$5,9),TRUE,TRUE),1,3),"")</f>
        <v/>
      </c>
      <c r="BG962" s="9">
        <f>IF(AND((ROW()-7)&gt;=$Q$5,(ROW()-6)&lt;=$Q$3),INDEX(LINEST(OFFSET(AF962,1-$Q$5,0,$Q$5,1),OFFSET(AG962,1-$Q$5,0,$Q$5,9),TRUE,TRUE),1,2),"")</f>
        <v/>
      </c>
      <c r="BH962" s="9">
        <f>IF(AND((ROW()-7)&gt;=$Q$5,(ROW()-6)&lt;=$Q$3),INDEX(LINEST(OFFSET(AF962,1-$Q$5,0,$Q$5,1),OFFSET(AG962,1-$Q$5,0,$Q$5,9),TRUE,TRUE),1,1),"")</f>
        <v/>
      </c>
      <c r="BI962" s="10">
        <f>IF(AND((ROW()-7)&gt;=$Q$5,(ROW()-6)&lt;=$Q$3),INDEX(LINEST(OFFSET(AF962,1-$Q$5,0,$Q$5,1),OFFSET(AG962,1-$Q$5,0,$Q$5,9),TRUE,TRUE),3,1),"")</f>
        <v/>
      </c>
      <c r="BL962" s="9">
        <f>IF(AND((ROW()-6)&lt;=$Q$3,ISNUMBER(AY961)),AY961/$Q$4+AZ961*AG962+BA961*AH962+BB961*AI962+BC961*AJ962+BD961*AK962+BE961*AL962+BF961*AM962+BG961*AN962+BH961*AO962,"")</f>
        <v/>
      </c>
      <c r="BM962">
        <f>IF(ISNUMBER(BL962),AVERAGE(OFFSET(AF961,1-$Q$5,0,$Q$5,1)),"")</f>
        <v/>
      </c>
      <c r="BN962">
        <f>IF(ISNUMBER(BL962),(AF962-BL962)^2,"")</f>
        <v/>
      </c>
      <c r="BO962">
        <f>IF(ISNUMBER(BL962),AF962^2,"")</f>
        <v/>
      </c>
      <c r="BP962">
        <f>IF(ISNUMBER(BL962),(AF962-BM962)^2,"")</f>
        <v/>
      </c>
    </row>
    <row r="963">
      <c r="O963">
        <f>IF($R963="","",IF($Q$1="Weekly",INT(($R963-2)/7),IF($Q$1="Quarterly",YEAR($R963)*4+ROUNDUP(MONTH($R963)/3),YEAR($R963)*12+MONTH($R963))))</f>
        <v/>
      </c>
      <c r="P963">
        <f>IF($R963="","",IF($R964="",1,IF($O963&lt;&gt;$O964,1,0)))</f>
        <v/>
      </c>
      <c r="Q963">
        <f>IF($P963=1,SUM($P$7:$P963),"")</f>
        <v/>
      </c>
      <c r="R963">
        <f>IF($A963="","",IF(ISNUMBER($A963),$A963,IFERROR(DATEVALUE($A963),NA())))</f>
        <v/>
      </c>
      <c r="S963" s="7">
        <f>IFERROR(INDEX($R$7:$R$60000,MATCH(ROW()-6,$Q$7:$Q$60000,0)),"")</f>
        <v/>
      </c>
      <c r="T963">
        <f>IFERROR(INDEX($B$7:$B$60000,MATCH(ROW()-6,$Q$7:$Q$60000,0))*1,"")</f>
        <v/>
      </c>
      <c r="U963">
        <f>IFERROR(INDEX($C$7:$C$60000,MATCH(ROW()-6,$Q$7:$Q$60000,0))*1,"")</f>
        <v/>
      </c>
      <c r="V963">
        <f>IFERROR(INDEX($D$7:$D$60000,MATCH(ROW()-6,$Q$7:$Q$60000,0))*1,"")</f>
        <v/>
      </c>
      <c r="W963">
        <f>IFERROR(INDEX($E$7:$E$60000,MATCH(ROW()-6,$Q$7:$Q$60000,0))*1,"")</f>
        <v/>
      </c>
      <c r="X963">
        <f>IFERROR(INDEX($F$7:$F$60000,MATCH(ROW()-6,$Q$7:$Q$60000,0))*1,"")</f>
        <v/>
      </c>
      <c r="Y963">
        <f>IFERROR(INDEX($G$7:$G$60000,MATCH(ROW()-6,$Q$7:$Q$60000,0))*1,"")</f>
        <v/>
      </c>
      <c r="Z963">
        <f>IFERROR(INDEX($H$7:$H$60000,MATCH(ROW()-6,$Q$7:$Q$60000,0))*1,"")</f>
        <v/>
      </c>
      <c r="AA963">
        <f>IFERROR(INDEX($I$7:$I$60000,MATCH(ROW()-6,$Q$7:$Q$60000,0))*1,"")</f>
        <v/>
      </c>
      <c r="AB963">
        <f>IFERROR(INDEX($J$7:$J$60000,MATCH(ROW()-6,$Q$7:$Q$60000,0))*1,"")</f>
        <v/>
      </c>
      <c r="AC963">
        <f>IFERROR(INDEX($K$7:$K$60000,MATCH(ROW()-6,$Q$7:$Q$60000,0))*1,"")</f>
        <v/>
      </c>
      <c r="AF963" s="9">
        <f>IF(OR($S963="",$S962=""),"",IF($B$5="diff",($T963-$T962),LN($T963/$T962)))</f>
        <v/>
      </c>
      <c r="AG963" s="9">
        <f>IF(OR($S963="",$S962=""),"",IF($C$5="diff",(U963-U962),LN(U963/U962)))</f>
        <v/>
      </c>
      <c r="AH963" s="9">
        <f>IF(OR($S963="",$S962=""),"",IF($D$5="diff",(V963-V962),LN(V963/V962)))</f>
        <v/>
      </c>
      <c r="AI963" s="9">
        <f>IF(OR($S963="",$S962=""),"",IF($E$5="diff",(W963-W962),LN(W963/W962)))</f>
        <v/>
      </c>
      <c r="AJ963" s="9">
        <f>IF(OR($S963="",$S962=""),"",IF($F$5="diff",(X963-X962),LN(X963/X962)))</f>
        <v/>
      </c>
      <c r="AK963" s="9">
        <f>IF(OR($S963="",$S962=""),"",IF($G$5="diff",(Y963-Y962),LN(Y963/Y962)))</f>
        <v/>
      </c>
      <c r="AL963" s="9">
        <f>IF(OR($S963="",$S962=""),"",IF($H$5="diff",(Z963-Z962),LN(Z963/Z962)))</f>
        <v/>
      </c>
      <c r="AM963" s="9">
        <f>IF(OR($S963="",$S962=""),"",IF($I$5="diff",(AA963-AA962),LN(AA963/AA962)))</f>
        <v/>
      </c>
      <c r="AN963" s="9">
        <f>IF(OR($S963="",$S962=""),"",IF($J$5="diff",(AB963-AB962),LN(AB963/AB962)))</f>
        <v/>
      </c>
      <c r="AO963" s="9">
        <f>IF(OR($S963="",$S962=""),"",IF($K$5="diff",(AC963-AC962),LN(AC963/AC962)))</f>
        <v/>
      </c>
      <c r="AR963" s="9">
        <f>IF($AF963="","",$AU$13+$AU$4*AG963+$AU$5*AH963+$AU$6*AI963+$AU$7*AJ963+$AU$8*AK963+$AU$9*AL963+$AU$10*AM963+$AU$11*AN963+$AU$12*AO963)</f>
        <v/>
      </c>
      <c r="AY963" s="10">
        <f>IF(AND((ROW()-7)&gt;=$Q$5,(ROW()-6)&lt;=$Q$3),INDEX(LINEST(OFFSET(AF963,1-$Q$5,0,$Q$5,1),OFFSET(AG963,1-$Q$5,0,$Q$5,9),TRUE,TRUE),1,10)*$Q$4,"")</f>
        <v/>
      </c>
      <c r="AZ963" s="9">
        <f>IF(AND((ROW()-7)&gt;=$Q$5,(ROW()-6)&lt;=$Q$3),INDEX(LINEST(OFFSET(AF963,1-$Q$5,0,$Q$5,1),OFFSET(AG963,1-$Q$5,0,$Q$5,9),TRUE,TRUE),1,9),"")</f>
        <v/>
      </c>
      <c r="BA963" s="9">
        <f>IF(AND((ROW()-7)&gt;=$Q$5,(ROW()-6)&lt;=$Q$3),INDEX(LINEST(OFFSET(AF963,1-$Q$5,0,$Q$5,1),OFFSET(AG963,1-$Q$5,0,$Q$5,9),TRUE,TRUE),1,8),"")</f>
        <v/>
      </c>
      <c r="BB963" s="9">
        <f>IF(AND((ROW()-7)&gt;=$Q$5,(ROW()-6)&lt;=$Q$3),INDEX(LINEST(OFFSET(AF963,1-$Q$5,0,$Q$5,1),OFFSET(AG963,1-$Q$5,0,$Q$5,9),TRUE,TRUE),1,7),"")</f>
        <v/>
      </c>
      <c r="BC963" s="9">
        <f>IF(AND((ROW()-7)&gt;=$Q$5,(ROW()-6)&lt;=$Q$3),INDEX(LINEST(OFFSET(AF963,1-$Q$5,0,$Q$5,1),OFFSET(AG963,1-$Q$5,0,$Q$5,9),TRUE,TRUE),1,6),"")</f>
        <v/>
      </c>
      <c r="BD963" s="9">
        <f>IF(AND((ROW()-7)&gt;=$Q$5,(ROW()-6)&lt;=$Q$3),INDEX(LINEST(OFFSET(AF963,1-$Q$5,0,$Q$5,1),OFFSET(AG963,1-$Q$5,0,$Q$5,9),TRUE,TRUE),1,5),"")</f>
        <v/>
      </c>
      <c r="BE963" s="9">
        <f>IF(AND((ROW()-7)&gt;=$Q$5,(ROW()-6)&lt;=$Q$3),INDEX(LINEST(OFFSET(AF963,1-$Q$5,0,$Q$5,1),OFFSET(AG963,1-$Q$5,0,$Q$5,9),TRUE,TRUE),1,4),"")</f>
        <v/>
      </c>
      <c r="BF963" s="9">
        <f>IF(AND((ROW()-7)&gt;=$Q$5,(ROW()-6)&lt;=$Q$3),INDEX(LINEST(OFFSET(AF963,1-$Q$5,0,$Q$5,1),OFFSET(AG963,1-$Q$5,0,$Q$5,9),TRUE,TRUE),1,3),"")</f>
        <v/>
      </c>
      <c r="BG963" s="9">
        <f>IF(AND((ROW()-7)&gt;=$Q$5,(ROW()-6)&lt;=$Q$3),INDEX(LINEST(OFFSET(AF963,1-$Q$5,0,$Q$5,1),OFFSET(AG963,1-$Q$5,0,$Q$5,9),TRUE,TRUE),1,2),"")</f>
        <v/>
      </c>
      <c r="BH963" s="9">
        <f>IF(AND((ROW()-7)&gt;=$Q$5,(ROW()-6)&lt;=$Q$3),INDEX(LINEST(OFFSET(AF963,1-$Q$5,0,$Q$5,1),OFFSET(AG963,1-$Q$5,0,$Q$5,9),TRUE,TRUE),1,1),"")</f>
        <v/>
      </c>
      <c r="BI963" s="10">
        <f>IF(AND((ROW()-7)&gt;=$Q$5,(ROW()-6)&lt;=$Q$3),INDEX(LINEST(OFFSET(AF963,1-$Q$5,0,$Q$5,1),OFFSET(AG963,1-$Q$5,0,$Q$5,9),TRUE,TRUE),3,1),"")</f>
        <v/>
      </c>
      <c r="BL963" s="9">
        <f>IF(AND((ROW()-6)&lt;=$Q$3,ISNUMBER(AY962)),AY962/$Q$4+AZ962*AG963+BA962*AH963+BB962*AI963+BC962*AJ963+BD962*AK963+BE962*AL963+BF962*AM963+BG962*AN963+BH962*AO963,"")</f>
        <v/>
      </c>
      <c r="BM963">
        <f>IF(ISNUMBER(BL963),AVERAGE(OFFSET(AF962,1-$Q$5,0,$Q$5,1)),"")</f>
        <v/>
      </c>
      <c r="BN963">
        <f>IF(ISNUMBER(BL963),(AF963-BL963)^2,"")</f>
        <v/>
      </c>
      <c r="BO963">
        <f>IF(ISNUMBER(BL963),AF963^2,"")</f>
        <v/>
      </c>
      <c r="BP963">
        <f>IF(ISNUMBER(BL963),(AF963-BM963)^2,"")</f>
        <v/>
      </c>
    </row>
    <row r="964">
      <c r="O964">
        <f>IF($R964="","",IF($Q$1="Weekly",INT(($R964-2)/7),IF($Q$1="Quarterly",YEAR($R964)*4+ROUNDUP(MONTH($R964)/3),YEAR($R964)*12+MONTH($R964))))</f>
        <v/>
      </c>
      <c r="P964">
        <f>IF($R964="","",IF($R965="",1,IF($O964&lt;&gt;$O965,1,0)))</f>
        <v/>
      </c>
      <c r="Q964">
        <f>IF($P964=1,SUM($P$7:$P964),"")</f>
        <v/>
      </c>
      <c r="R964">
        <f>IF($A964="","",IF(ISNUMBER($A964),$A964,IFERROR(DATEVALUE($A964),NA())))</f>
        <v/>
      </c>
      <c r="S964" s="7">
        <f>IFERROR(INDEX($R$7:$R$60000,MATCH(ROW()-6,$Q$7:$Q$60000,0)),"")</f>
        <v/>
      </c>
      <c r="T964">
        <f>IFERROR(INDEX($B$7:$B$60000,MATCH(ROW()-6,$Q$7:$Q$60000,0))*1,"")</f>
        <v/>
      </c>
      <c r="U964">
        <f>IFERROR(INDEX($C$7:$C$60000,MATCH(ROW()-6,$Q$7:$Q$60000,0))*1,"")</f>
        <v/>
      </c>
      <c r="V964">
        <f>IFERROR(INDEX($D$7:$D$60000,MATCH(ROW()-6,$Q$7:$Q$60000,0))*1,"")</f>
        <v/>
      </c>
      <c r="W964">
        <f>IFERROR(INDEX($E$7:$E$60000,MATCH(ROW()-6,$Q$7:$Q$60000,0))*1,"")</f>
        <v/>
      </c>
      <c r="X964">
        <f>IFERROR(INDEX($F$7:$F$60000,MATCH(ROW()-6,$Q$7:$Q$60000,0))*1,"")</f>
        <v/>
      </c>
      <c r="Y964">
        <f>IFERROR(INDEX($G$7:$G$60000,MATCH(ROW()-6,$Q$7:$Q$60000,0))*1,"")</f>
        <v/>
      </c>
      <c r="Z964">
        <f>IFERROR(INDEX($H$7:$H$60000,MATCH(ROW()-6,$Q$7:$Q$60000,0))*1,"")</f>
        <v/>
      </c>
      <c r="AA964">
        <f>IFERROR(INDEX($I$7:$I$60000,MATCH(ROW()-6,$Q$7:$Q$60000,0))*1,"")</f>
        <v/>
      </c>
      <c r="AB964">
        <f>IFERROR(INDEX($J$7:$J$60000,MATCH(ROW()-6,$Q$7:$Q$60000,0))*1,"")</f>
        <v/>
      </c>
      <c r="AC964">
        <f>IFERROR(INDEX($K$7:$K$60000,MATCH(ROW()-6,$Q$7:$Q$60000,0))*1,"")</f>
        <v/>
      </c>
      <c r="AF964" s="9">
        <f>IF(OR($S964="",$S963=""),"",IF($B$5="diff",($T964-$T963),LN($T964/$T963)))</f>
        <v/>
      </c>
      <c r="AG964" s="9">
        <f>IF(OR($S964="",$S963=""),"",IF($C$5="diff",(U964-U963),LN(U964/U963)))</f>
        <v/>
      </c>
      <c r="AH964" s="9">
        <f>IF(OR($S964="",$S963=""),"",IF($D$5="diff",(V964-V963),LN(V964/V963)))</f>
        <v/>
      </c>
      <c r="AI964" s="9">
        <f>IF(OR($S964="",$S963=""),"",IF($E$5="diff",(W964-W963),LN(W964/W963)))</f>
        <v/>
      </c>
      <c r="AJ964" s="9">
        <f>IF(OR($S964="",$S963=""),"",IF($F$5="diff",(X964-X963),LN(X964/X963)))</f>
        <v/>
      </c>
      <c r="AK964" s="9">
        <f>IF(OR($S964="",$S963=""),"",IF($G$5="diff",(Y964-Y963),LN(Y964/Y963)))</f>
        <v/>
      </c>
      <c r="AL964" s="9">
        <f>IF(OR($S964="",$S963=""),"",IF($H$5="diff",(Z964-Z963),LN(Z964/Z963)))</f>
        <v/>
      </c>
      <c r="AM964" s="9">
        <f>IF(OR($S964="",$S963=""),"",IF($I$5="diff",(AA964-AA963),LN(AA964/AA963)))</f>
        <v/>
      </c>
      <c r="AN964" s="9">
        <f>IF(OR($S964="",$S963=""),"",IF($J$5="diff",(AB964-AB963),LN(AB964/AB963)))</f>
        <v/>
      </c>
      <c r="AO964" s="9">
        <f>IF(OR($S964="",$S963=""),"",IF($K$5="diff",(AC964-AC963),LN(AC964/AC963)))</f>
        <v/>
      </c>
      <c r="AR964" s="9">
        <f>IF($AF964="","",$AU$13+$AU$4*AG964+$AU$5*AH964+$AU$6*AI964+$AU$7*AJ964+$AU$8*AK964+$AU$9*AL964+$AU$10*AM964+$AU$11*AN964+$AU$12*AO964)</f>
        <v/>
      </c>
      <c r="AY964" s="10">
        <f>IF(AND((ROW()-7)&gt;=$Q$5,(ROW()-6)&lt;=$Q$3),INDEX(LINEST(OFFSET(AF964,1-$Q$5,0,$Q$5,1),OFFSET(AG964,1-$Q$5,0,$Q$5,9),TRUE,TRUE),1,10)*$Q$4,"")</f>
        <v/>
      </c>
      <c r="AZ964" s="9">
        <f>IF(AND((ROW()-7)&gt;=$Q$5,(ROW()-6)&lt;=$Q$3),INDEX(LINEST(OFFSET(AF964,1-$Q$5,0,$Q$5,1),OFFSET(AG964,1-$Q$5,0,$Q$5,9),TRUE,TRUE),1,9),"")</f>
        <v/>
      </c>
      <c r="BA964" s="9">
        <f>IF(AND((ROW()-7)&gt;=$Q$5,(ROW()-6)&lt;=$Q$3),INDEX(LINEST(OFFSET(AF964,1-$Q$5,0,$Q$5,1),OFFSET(AG964,1-$Q$5,0,$Q$5,9),TRUE,TRUE),1,8),"")</f>
        <v/>
      </c>
      <c r="BB964" s="9">
        <f>IF(AND((ROW()-7)&gt;=$Q$5,(ROW()-6)&lt;=$Q$3),INDEX(LINEST(OFFSET(AF964,1-$Q$5,0,$Q$5,1),OFFSET(AG964,1-$Q$5,0,$Q$5,9),TRUE,TRUE),1,7),"")</f>
        <v/>
      </c>
      <c r="BC964" s="9">
        <f>IF(AND((ROW()-7)&gt;=$Q$5,(ROW()-6)&lt;=$Q$3),INDEX(LINEST(OFFSET(AF964,1-$Q$5,0,$Q$5,1),OFFSET(AG964,1-$Q$5,0,$Q$5,9),TRUE,TRUE),1,6),"")</f>
        <v/>
      </c>
      <c r="BD964" s="9">
        <f>IF(AND((ROW()-7)&gt;=$Q$5,(ROW()-6)&lt;=$Q$3),INDEX(LINEST(OFFSET(AF964,1-$Q$5,0,$Q$5,1),OFFSET(AG964,1-$Q$5,0,$Q$5,9),TRUE,TRUE),1,5),"")</f>
        <v/>
      </c>
      <c r="BE964" s="9">
        <f>IF(AND((ROW()-7)&gt;=$Q$5,(ROW()-6)&lt;=$Q$3),INDEX(LINEST(OFFSET(AF964,1-$Q$5,0,$Q$5,1),OFFSET(AG964,1-$Q$5,0,$Q$5,9),TRUE,TRUE),1,4),"")</f>
        <v/>
      </c>
      <c r="BF964" s="9">
        <f>IF(AND((ROW()-7)&gt;=$Q$5,(ROW()-6)&lt;=$Q$3),INDEX(LINEST(OFFSET(AF964,1-$Q$5,0,$Q$5,1),OFFSET(AG964,1-$Q$5,0,$Q$5,9),TRUE,TRUE),1,3),"")</f>
        <v/>
      </c>
      <c r="BG964" s="9">
        <f>IF(AND((ROW()-7)&gt;=$Q$5,(ROW()-6)&lt;=$Q$3),INDEX(LINEST(OFFSET(AF964,1-$Q$5,0,$Q$5,1),OFFSET(AG964,1-$Q$5,0,$Q$5,9),TRUE,TRUE),1,2),"")</f>
        <v/>
      </c>
      <c r="BH964" s="9">
        <f>IF(AND((ROW()-7)&gt;=$Q$5,(ROW()-6)&lt;=$Q$3),INDEX(LINEST(OFFSET(AF964,1-$Q$5,0,$Q$5,1),OFFSET(AG964,1-$Q$5,0,$Q$5,9),TRUE,TRUE),1,1),"")</f>
        <v/>
      </c>
      <c r="BI964" s="10">
        <f>IF(AND((ROW()-7)&gt;=$Q$5,(ROW()-6)&lt;=$Q$3),INDEX(LINEST(OFFSET(AF964,1-$Q$5,0,$Q$5,1),OFFSET(AG964,1-$Q$5,0,$Q$5,9),TRUE,TRUE),3,1),"")</f>
        <v/>
      </c>
      <c r="BL964" s="9">
        <f>IF(AND((ROW()-6)&lt;=$Q$3,ISNUMBER(AY963)),AY963/$Q$4+AZ963*AG964+BA963*AH964+BB963*AI964+BC963*AJ964+BD963*AK964+BE963*AL964+BF963*AM964+BG963*AN964+BH963*AO964,"")</f>
        <v/>
      </c>
      <c r="BM964">
        <f>IF(ISNUMBER(BL964),AVERAGE(OFFSET(AF963,1-$Q$5,0,$Q$5,1)),"")</f>
        <v/>
      </c>
      <c r="BN964">
        <f>IF(ISNUMBER(BL964),(AF964-BL964)^2,"")</f>
        <v/>
      </c>
      <c r="BO964">
        <f>IF(ISNUMBER(BL964),AF964^2,"")</f>
        <v/>
      </c>
      <c r="BP964">
        <f>IF(ISNUMBER(BL964),(AF964-BM964)^2,"")</f>
        <v/>
      </c>
    </row>
    <row r="965">
      <c r="O965">
        <f>IF($R965="","",IF($Q$1="Weekly",INT(($R965-2)/7),IF($Q$1="Quarterly",YEAR($R965)*4+ROUNDUP(MONTH($R965)/3),YEAR($R965)*12+MONTH($R965))))</f>
        <v/>
      </c>
      <c r="P965">
        <f>IF($R965="","",IF($R966="",1,IF($O965&lt;&gt;$O966,1,0)))</f>
        <v/>
      </c>
      <c r="Q965">
        <f>IF($P965=1,SUM($P$7:$P965),"")</f>
        <v/>
      </c>
      <c r="R965">
        <f>IF($A965="","",IF(ISNUMBER($A965),$A965,IFERROR(DATEVALUE($A965),NA())))</f>
        <v/>
      </c>
      <c r="S965" s="7">
        <f>IFERROR(INDEX($R$7:$R$60000,MATCH(ROW()-6,$Q$7:$Q$60000,0)),"")</f>
        <v/>
      </c>
      <c r="T965">
        <f>IFERROR(INDEX($B$7:$B$60000,MATCH(ROW()-6,$Q$7:$Q$60000,0))*1,"")</f>
        <v/>
      </c>
      <c r="U965">
        <f>IFERROR(INDEX($C$7:$C$60000,MATCH(ROW()-6,$Q$7:$Q$60000,0))*1,"")</f>
        <v/>
      </c>
      <c r="V965">
        <f>IFERROR(INDEX($D$7:$D$60000,MATCH(ROW()-6,$Q$7:$Q$60000,0))*1,"")</f>
        <v/>
      </c>
      <c r="W965">
        <f>IFERROR(INDEX($E$7:$E$60000,MATCH(ROW()-6,$Q$7:$Q$60000,0))*1,"")</f>
        <v/>
      </c>
      <c r="X965">
        <f>IFERROR(INDEX($F$7:$F$60000,MATCH(ROW()-6,$Q$7:$Q$60000,0))*1,"")</f>
        <v/>
      </c>
      <c r="Y965">
        <f>IFERROR(INDEX($G$7:$G$60000,MATCH(ROW()-6,$Q$7:$Q$60000,0))*1,"")</f>
        <v/>
      </c>
      <c r="Z965">
        <f>IFERROR(INDEX($H$7:$H$60000,MATCH(ROW()-6,$Q$7:$Q$60000,0))*1,"")</f>
        <v/>
      </c>
      <c r="AA965">
        <f>IFERROR(INDEX($I$7:$I$60000,MATCH(ROW()-6,$Q$7:$Q$60000,0))*1,"")</f>
        <v/>
      </c>
      <c r="AB965">
        <f>IFERROR(INDEX($J$7:$J$60000,MATCH(ROW()-6,$Q$7:$Q$60000,0))*1,"")</f>
        <v/>
      </c>
      <c r="AC965">
        <f>IFERROR(INDEX($K$7:$K$60000,MATCH(ROW()-6,$Q$7:$Q$60000,0))*1,"")</f>
        <v/>
      </c>
      <c r="AF965" s="9">
        <f>IF(OR($S965="",$S964=""),"",IF($B$5="diff",($T965-$T964),LN($T965/$T964)))</f>
        <v/>
      </c>
      <c r="AG965" s="9">
        <f>IF(OR($S965="",$S964=""),"",IF($C$5="diff",(U965-U964),LN(U965/U964)))</f>
        <v/>
      </c>
      <c r="AH965" s="9">
        <f>IF(OR($S965="",$S964=""),"",IF($D$5="diff",(V965-V964),LN(V965/V964)))</f>
        <v/>
      </c>
      <c r="AI965" s="9">
        <f>IF(OR($S965="",$S964=""),"",IF($E$5="diff",(W965-W964),LN(W965/W964)))</f>
        <v/>
      </c>
      <c r="AJ965" s="9">
        <f>IF(OR($S965="",$S964=""),"",IF($F$5="diff",(X965-X964),LN(X965/X964)))</f>
        <v/>
      </c>
      <c r="AK965" s="9">
        <f>IF(OR($S965="",$S964=""),"",IF($G$5="diff",(Y965-Y964),LN(Y965/Y964)))</f>
        <v/>
      </c>
      <c r="AL965" s="9">
        <f>IF(OR($S965="",$S964=""),"",IF($H$5="diff",(Z965-Z964),LN(Z965/Z964)))</f>
        <v/>
      </c>
      <c r="AM965" s="9">
        <f>IF(OR($S965="",$S964=""),"",IF($I$5="diff",(AA965-AA964),LN(AA965/AA964)))</f>
        <v/>
      </c>
      <c r="AN965" s="9">
        <f>IF(OR($S965="",$S964=""),"",IF($J$5="diff",(AB965-AB964),LN(AB965/AB964)))</f>
        <v/>
      </c>
      <c r="AO965" s="9">
        <f>IF(OR($S965="",$S964=""),"",IF($K$5="diff",(AC965-AC964),LN(AC965/AC964)))</f>
        <v/>
      </c>
      <c r="AR965" s="9">
        <f>IF($AF965="","",$AU$13+$AU$4*AG965+$AU$5*AH965+$AU$6*AI965+$AU$7*AJ965+$AU$8*AK965+$AU$9*AL965+$AU$10*AM965+$AU$11*AN965+$AU$12*AO965)</f>
        <v/>
      </c>
      <c r="AY965" s="10">
        <f>IF(AND((ROW()-7)&gt;=$Q$5,(ROW()-6)&lt;=$Q$3),INDEX(LINEST(OFFSET(AF965,1-$Q$5,0,$Q$5,1),OFFSET(AG965,1-$Q$5,0,$Q$5,9),TRUE,TRUE),1,10)*$Q$4,"")</f>
        <v/>
      </c>
      <c r="AZ965" s="9">
        <f>IF(AND((ROW()-7)&gt;=$Q$5,(ROW()-6)&lt;=$Q$3),INDEX(LINEST(OFFSET(AF965,1-$Q$5,0,$Q$5,1),OFFSET(AG965,1-$Q$5,0,$Q$5,9),TRUE,TRUE),1,9),"")</f>
        <v/>
      </c>
      <c r="BA965" s="9">
        <f>IF(AND((ROW()-7)&gt;=$Q$5,(ROW()-6)&lt;=$Q$3),INDEX(LINEST(OFFSET(AF965,1-$Q$5,0,$Q$5,1),OFFSET(AG965,1-$Q$5,0,$Q$5,9),TRUE,TRUE),1,8),"")</f>
        <v/>
      </c>
      <c r="BB965" s="9">
        <f>IF(AND((ROW()-7)&gt;=$Q$5,(ROW()-6)&lt;=$Q$3),INDEX(LINEST(OFFSET(AF965,1-$Q$5,0,$Q$5,1),OFFSET(AG965,1-$Q$5,0,$Q$5,9),TRUE,TRUE),1,7),"")</f>
        <v/>
      </c>
      <c r="BC965" s="9">
        <f>IF(AND((ROW()-7)&gt;=$Q$5,(ROW()-6)&lt;=$Q$3),INDEX(LINEST(OFFSET(AF965,1-$Q$5,0,$Q$5,1),OFFSET(AG965,1-$Q$5,0,$Q$5,9),TRUE,TRUE),1,6),"")</f>
        <v/>
      </c>
      <c r="BD965" s="9">
        <f>IF(AND((ROW()-7)&gt;=$Q$5,(ROW()-6)&lt;=$Q$3),INDEX(LINEST(OFFSET(AF965,1-$Q$5,0,$Q$5,1),OFFSET(AG965,1-$Q$5,0,$Q$5,9),TRUE,TRUE),1,5),"")</f>
        <v/>
      </c>
      <c r="BE965" s="9">
        <f>IF(AND((ROW()-7)&gt;=$Q$5,(ROW()-6)&lt;=$Q$3),INDEX(LINEST(OFFSET(AF965,1-$Q$5,0,$Q$5,1),OFFSET(AG965,1-$Q$5,0,$Q$5,9),TRUE,TRUE),1,4),"")</f>
        <v/>
      </c>
      <c r="BF965" s="9">
        <f>IF(AND((ROW()-7)&gt;=$Q$5,(ROW()-6)&lt;=$Q$3),INDEX(LINEST(OFFSET(AF965,1-$Q$5,0,$Q$5,1),OFFSET(AG965,1-$Q$5,0,$Q$5,9),TRUE,TRUE),1,3),"")</f>
        <v/>
      </c>
      <c r="BG965" s="9">
        <f>IF(AND((ROW()-7)&gt;=$Q$5,(ROW()-6)&lt;=$Q$3),INDEX(LINEST(OFFSET(AF965,1-$Q$5,0,$Q$5,1),OFFSET(AG965,1-$Q$5,0,$Q$5,9),TRUE,TRUE),1,2),"")</f>
        <v/>
      </c>
      <c r="BH965" s="9">
        <f>IF(AND((ROW()-7)&gt;=$Q$5,(ROW()-6)&lt;=$Q$3),INDEX(LINEST(OFFSET(AF965,1-$Q$5,0,$Q$5,1),OFFSET(AG965,1-$Q$5,0,$Q$5,9),TRUE,TRUE),1,1),"")</f>
        <v/>
      </c>
      <c r="BI965" s="10">
        <f>IF(AND((ROW()-7)&gt;=$Q$5,(ROW()-6)&lt;=$Q$3),INDEX(LINEST(OFFSET(AF965,1-$Q$5,0,$Q$5,1),OFFSET(AG965,1-$Q$5,0,$Q$5,9),TRUE,TRUE),3,1),"")</f>
        <v/>
      </c>
      <c r="BL965" s="9">
        <f>IF(AND((ROW()-6)&lt;=$Q$3,ISNUMBER(AY964)),AY964/$Q$4+AZ964*AG965+BA964*AH965+BB964*AI965+BC964*AJ965+BD964*AK965+BE964*AL965+BF964*AM965+BG964*AN965+BH964*AO965,"")</f>
        <v/>
      </c>
      <c r="BM965">
        <f>IF(ISNUMBER(BL965),AVERAGE(OFFSET(AF964,1-$Q$5,0,$Q$5,1)),"")</f>
        <v/>
      </c>
      <c r="BN965">
        <f>IF(ISNUMBER(BL965),(AF965-BL965)^2,"")</f>
        <v/>
      </c>
      <c r="BO965">
        <f>IF(ISNUMBER(BL965),AF965^2,"")</f>
        <v/>
      </c>
      <c r="BP965">
        <f>IF(ISNUMBER(BL965),(AF965-BM965)^2,"")</f>
        <v/>
      </c>
    </row>
    <row r="966">
      <c r="O966">
        <f>IF($R966="","",IF($Q$1="Weekly",INT(($R966-2)/7),IF($Q$1="Quarterly",YEAR($R966)*4+ROUNDUP(MONTH($R966)/3),YEAR($R966)*12+MONTH($R966))))</f>
        <v/>
      </c>
      <c r="P966">
        <f>IF($R966="","",IF($R967="",1,IF($O966&lt;&gt;$O967,1,0)))</f>
        <v/>
      </c>
      <c r="Q966">
        <f>IF($P966=1,SUM($P$7:$P966),"")</f>
        <v/>
      </c>
      <c r="R966">
        <f>IF($A966="","",IF(ISNUMBER($A966),$A966,IFERROR(DATEVALUE($A966),NA())))</f>
        <v/>
      </c>
      <c r="S966" s="7">
        <f>IFERROR(INDEX($R$7:$R$60000,MATCH(ROW()-6,$Q$7:$Q$60000,0)),"")</f>
        <v/>
      </c>
      <c r="T966">
        <f>IFERROR(INDEX($B$7:$B$60000,MATCH(ROW()-6,$Q$7:$Q$60000,0))*1,"")</f>
        <v/>
      </c>
      <c r="U966">
        <f>IFERROR(INDEX($C$7:$C$60000,MATCH(ROW()-6,$Q$7:$Q$60000,0))*1,"")</f>
        <v/>
      </c>
      <c r="V966">
        <f>IFERROR(INDEX($D$7:$D$60000,MATCH(ROW()-6,$Q$7:$Q$60000,0))*1,"")</f>
        <v/>
      </c>
      <c r="W966">
        <f>IFERROR(INDEX($E$7:$E$60000,MATCH(ROW()-6,$Q$7:$Q$60000,0))*1,"")</f>
        <v/>
      </c>
      <c r="X966">
        <f>IFERROR(INDEX($F$7:$F$60000,MATCH(ROW()-6,$Q$7:$Q$60000,0))*1,"")</f>
        <v/>
      </c>
      <c r="Y966">
        <f>IFERROR(INDEX($G$7:$G$60000,MATCH(ROW()-6,$Q$7:$Q$60000,0))*1,"")</f>
        <v/>
      </c>
      <c r="Z966">
        <f>IFERROR(INDEX($H$7:$H$60000,MATCH(ROW()-6,$Q$7:$Q$60000,0))*1,"")</f>
        <v/>
      </c>
      <c r="AA966">
        <f>IFERROR(INDEX($I$7:$I$60000,MATCH(ROW()-6,$Q$7:$Q$60000,0))*1,"")</f>
        <v/>
      </c>
      <c r="AB966">
        <f>IFERROR(INDEX($J$7:$J$60000,MATCH(ROW()-6,$Q$7:$Q$60000,0))*1,"")</f>
        <v/>
      </c>
      <c r="AC966">
        <f>IFERROR(INDEX($K$7:$K$60000,MATCH(ROW()-6,$Q$7:$Q$60000,0))*1,"")</f>
        <v/>
      </c>
      <c r="AF966" s="9">
        <f>IF(OR($S966="",$S965=""),"",IF($B$5="diff",($T966-$T965),LN($T966/$T965)))</f>
        <v/>
      </c>
      <c r="AG966" s="9">
        <f>IF(OR($S966="",$S965=""),"",IF($C$5="diff",(U966-U965),LN(U966/U965)))</f>
        <v/>
      </c>
      <c r="AH966" s="9">
        <f>IF(OR($S966="",$S965=""),"",IF($D$5="diff",(V966-V965),LN(V966/V965)))</f>
        <v/>
      </c>
      <c r="AI966" s="9">
        <f>IF(OR($S966="",$S965=""),"",IF($E$5="diff",(W966-W965),LN(W966/W965)))</f>
        <v/>
      </c>
      <c r="AJ966" s="9">
        <f>IF(OR($S966="",$S965=""),"",IF($F$5="diff",(X966-X965),LN(X966/X965)))</f>
        <v/>
      </c>
      <c r="AK966" s="9">
        <f>IF(OR($S966="",$S965=""),"",IF($G$5="diff",(Y966-Y965),LN(Y966/Y965)))</f>
        <v/>
      </c>
      <c r="AL966" s="9">
        <f>IF(OR($S966="",$S965=""),"",IF($H$5="diff",(Z966-Z965),LN(Z966/Z965)))</f>
        <v/>
      </c>
      <c r="AM966" s="9">
        <f>IF(OR($S966="",$S965=""),"",IF($I$5="diff",(AA966-AA965),LN(AA966/AA965)))</f>
        <v/>
      </c>
      <c r="AN966" s="9">
        <f>IF(OR($S966="",$S965=""),"",IF($J$5="diff",(AB966-AB965),LN(AB966/AB965)))</f>
        <v/>
      </c>
      <c r="AO966" s="9">
        <f>IF(OR($S966="",$S965=""),"",IF($K$5="diff",(AC966-AC965),LN(AC966/AC965)))</f>
        <v/>
      </c>
      <c r="AR966" s="9">
        <f>IF($AF966="","",$AU$13+$AU$4*AG966+$AU$5*AH966+$AU$6*AI966+$AU$7*AJ966+$AU$8*AK966+$AU$9*AL966+$AU$10*AM966+$AU$11*AN966+$AU$12*AO966)</f>
        <v/>
      </c>
      <c r="AY966" s="10">
        <f>IF(AND((ROW()-7)&gt;=$Q$5,(ROW()-6)&lt;=$Q$3),INDEX(LINEST(OFFSET(AF966,1-$Q$5,0,$Q$5,1),OFFSET(AG966,1-$Q$5,0,$Q$5,9),TRUE,TRUE),1,10)*$Q$4,"")</f>
        <v/>
      </c>
      <c r="AZ966" s="9">
        <f>IF(AND((ROW()-7)&gt;=$Q$5,(ROW()-6)&lt;=$Q$3),INDEX(LINEST(OFFSET(AF966,1-$Q$5,0,$Q$5,1),OFFSET(AG966,1-$Q$5,0,$Q$5,9),TRUE,TRUE),1,9),"")</f>
        <v/>
      </c>
      <c r="BA966" s="9">
        <f>IF(AND((ROW()-7)&gt;=$Q$5,(ROW()-6)&lt;=$Q$3),INDEX(LINEST(OFFSET(AF966,1-$Q$5,0,$Q$5,1),OFFSET(AG966,1-$Q$5,0,$Q$5,9),TRUE,TRUE),1,8),"")</f>
        <v/>
      </c>
      <c r="BB966" s="9">
        <f>IF(AND((ROW()-7)&gt;=$Q$5,(ROW()-6)&lt;=$Q$3),INDEX(LINEST(OFFSET(AF966,1-$Q$5,0,$Q$5,1),OFFSET(AG966,1-$Q$5,0,$Q$5,9),TRUE,TRUE),1,7),"")</f>
        <v/>
      </c>
      <c r="BC966" s="9">
        <f>IF(AND((ROW()-7)&gt;=$Q$5,(ROW()-6)&lt;=$Q$3),INDEX(LINEST(OFFSET(AF966,1-$Q$5,0,$Q$5,1),OFFSET(AG966,1-$Q$5,0,$Q$5,9),TRUE,TRUE),1,6),"")</f>
        <v/>
      </c>
      <c r="BD966" s="9">
        <f>IF(AND((ROW()-7)&gt;=$Q$5,(ROW()-6)&lt;=$Q$3),INDEX(LINEST(OFFSET(AF966,1-$Q$5,0,$Q$5,1),OFFSET(AG966,1-$Q$5,0,$Q$5,9),TRUE,TRUE),1,5),"")</f>
        <v/>
      </c>
      <c r="BE966" s="9">
        <f>IF(AND((ROW()-7)&gt;=$Q$5,(ROW()-6)&lt;=$Q$3),INDEX(LINEST(OFFSET(AF966,1-$Q$5,0,$Q$5,1),OFFSET(AG966,1-$Q$5,0,$Q$5,9),TRUE,TRUE),1,4),"")</f>
        <v/>
      </c>
      <c r="BF966" s="9">
        <f>IF(AND((ROW()-7)&gt;=$Q$5,(ROW()-6)&lt;=$Q$3),INDEX(LINEST(OFFSET(AF966,1-$Q$5,0,$Q$5,1),OFFSET(AG966,1-$Q$5,0,$Q$5,9),TRUE,TRUE),1,3),"")</f>
        <v/>
      </c>
      <c r="BG966" s="9">
        <f>IF(AND((ROW()-7)&gt;=$Q$5,(ROW()-6)&lt;=$Q$3),INDEX(LINEST(OFFSET(AF966,1-$Q$5,0,$Q$5,1),OFFSET(AG966,1-$Q$5,0,$Q$5,9),TRUE,TRUE),1,2),"")</f>
        <v/>
      </c>
      <c r="BH966" s="9">
        <f>IF(AND((ROW()-7)&gt;=$Q$5,(ROW()-6)&lt;=$Q$3),INDEX(LINEST(OFFSET(AF966,1-$Q$5,0,$Q$5,1),OFFSET(AG966,1-$Q$5,0,$Q$5,9),TRUE,TRUE),1,1),"")</f>
        <v/>
      </c>
      <c r="BI966" s="10">
        <f>IF(AND((ROW()-7)&gt;=$Q$5,(ROW()-6)&lt;=$Q$3),INDEX(LINEST(OFFSET(AF966,1-$Q$5,0,$Q$5,1),OFFSET(AG966,1-$Q$5,0,$Q$5,9),TRUE,TRUE),3,1),"")</f>
        <v/>
      </c>
      <c r="BL966" s="9">
        <f>IF(AND((ROW()-6)&lt;=$Q$3,ISNUMBER(AY965)),AY965/$Q$4+AZ965*AG966+BA965*AH966+BB965*AI966+BC965*AJ966+BD965*AK966+BE965*AL966+BF965*AM966+BG965*AN966+BH965*AO966,"")</f>
        <v/>
      </c>
      <c r="BM966">
        <f>IF(ISNUMBER(BL966),AVERAGE(OFFSET(AF965,1-$Q$5,0,$Q$5,1)),"")</f>
        <v/>
      </c>
      <c r="BN966">
        <f>IF(ISNUMBER(BL966),(AF966-BL966)^2,"")</f>
        <v/>
      </c>
      <c r="BO966">
        <f>IF(ISNUMBER(BL966),AF966^2,"")</f>
        <v/>
      </c>
      <c r="BP966">
        <f>IF(ISNUMBER(BL966),(AF966-BM966)^2,"")</f>
        <v/>
      </c>
    </row>
    <row r="967">
      <c r="O967">
        <f>IF($R967="","",IF($Q$1="Weekly",INT(($R967-2)/7),IF($Q$1="Quarterly",YEAR($R967)*4+ROUNDUP(MONTH($R967)/3),YEAR($R967)*12+MONTH($R967))))</f>
        <v/>
      </c>
      <c r="P967">
        <f>IF($R967="","",IF($R968="",1,IF($O967&lt;&gt;$O968,1,0)))</f>
        <v/>
      </c>
      <c r="Q967">
        <f>IF($P967=1,SUM($P$7:$P967),"")</f>
        <v/>
      </c>
      <c r="R967">
        <f>IF($A967="","",IF(ISNUMBER($A967),$A967,IFERROR(DATEVALUE($A967),NA())))</f>
        <v/>
      </c>
      <c r="S967" s="7">
        <f>IFERROR(INDEX($R$7:$R$60000,MATCH(ROW()-6,$Q$7:$Q$60000,0)),"")</f>
        <v/>
      </c>
      <c r="T967">
        <f>IFERROR(INDEX($B$7:$B$60000,MATCH(ROW()-6,$Q$7:$Q$60000,0))*1,"")</f>
        <v/>
      </c>
      <c r="U967">
        <f>IFERROR(INDEX($C$7:$C$60000,MATCH(ROW()-6,$Q$7:$Q$60000,0))*1,"")</f>
        <v/>
      </c>
      <c r="V967">
        <f>IFERROR(INDEX($D$7:$D$60000,MATCH(ROW()-6,$Q$7:$Q$60000,0))*1,"")</f>
        <v/>
      </c>
      <c r="W967">
        <f>IFERROR(INDEX($E$7:$E$60000,MATCH(ROW()-6,$Q$7:$Q$60000,0))*1,"")</f>
        <v/>
      </c>
      <c r="X967">
        <f>IFERROR(INDEX($F$7:$F$60000,MATCH(ROW()-6,$Q$7:$Q$60000,0))*1,"")</f>
        <v/>
      </c>
      <c r="Y967">
        <f>IFERROR(INDEX($G$7:$G$60000,MATCH(ROW()-6,$Q$7:$Q$60000,0))*1,"")</f>
        <v/>
      </c>
      <c r="Z967">
        <f>IFERROR(INDEX($H$7:$H$60000,MATCH(ROW()-6,$Q$7:$Q$60000,0))*1,"")</f>
        <v/>
      </c>
      <c r="AA967">
        <f>IFERROR(INDEX($I$7:$I$60000,MATCH(ROW()-6,$Q$7:$Q$60000,0))*1,"")</f>
        <v/>
      </c>
      <c r="AB967">
        <f>IFERROR(INDEX($J$7:$J$60000,MATCH(ROW()-6,$Q$7:$Q$60000,0))*1,"")</f>
        <v/>
      </c>
      <c r="AC967">
        <f>IFERROR(INDEX($K$7:$K$60000,MATCH(ROW()-6,$Q$7:$Q$60000,0))*1,"")</f>
        <v/>
      </c>
      <c r="AF967" s="9">
        <f>IF(OR($S967="",$S966=""),"",IF($B$5="diff",($T967-$T966),LN($T967/$T966)))</f>
        <v/>
      </c>
      <c r="AG967" s="9">
        <f>IF(OR($S967="",$S966=""),"",IF($C$5="diff",(U967-U966),LN(U967/U966)))</f>
        <v/>
      </c>
      <c r="AH967" s="9">
        <f>IF(OR($S967="",$S966=""),"",IF($D$5="diff",(V967-V966),LN(V967/V966)))</f>
        <v/>
      </c>
      <c r="AI967" s="9">
        <f>IF(OR($S967="",$S966=""),"",IF($E$5="diff",(W967-W966),LN(W967/W966)))</f>
        <v/>
      </c>
      <c r="AJ967" s="9">
        <f>IF(OR($S967="",$S966=""),"",IF($F$5="diff",(X967-X966),LN(X967/X966)))</f>
        <v/>
      </c>
      <c r="AK967" s="9">
        <f>IF(OR($S967="",$S966=""),"",IF($G$5="diff",(Y967-Y966),LN(Y967/Y966)))</f>
        <v/>
      </c>
      <c r="AL967" s="9">
        <f>IF(OR($S967="",$S966=""),"",IF($H$5="diff",(Z967-Z966),LN(Z967/Z966)))</f>
        <v/>
      </c>
      <c r="AM967" s="9">
        <f>IF(OR($S967="",$S966=""),"",IF($I$5="diff",(AA967-AA966),LN(AA967/AA966)))</f>
        <v/>
      </c>
      <c r="AN967" s="9">
        <f>IF(OR($S967="",$S966=""),"",IF($J$5="diff",(AB967-AB966),LN(AB967/AB966)))</f>
        <v/>
      </c>
      <c r="AO967" s="9">
        <f>IF(OR($S967="",$S966=""),"",IF($K$5="diff",(AC967-AC966),LN(AC967/AC966)))</f>
        <v/>
      </c>
      <c r="AR967" s="9">
        <f>IF($AF967="","",$AU$13+$AU$4*AG967+$AU$5*AH967+$AU$6*AI967+$AU$7*AJ967+$AU$8*AK967+$AU$9*AL967+$AU$10*AM967+$AU$11*AN967+$AU$12*AO967)</f>
        <v/>
      </c>
      <c r="AY967" s="10">
        <f>IF(AND((ROW()-7)&gt;=$Q$5,(ROW()-6)&lt;=$Q$3),INDEX(LINEST(OFFSET(AF967,1-$Q$5,0,$Q$5,1),OFFSET(AG967,1-$Q$5,0,$Q$5,9),TRUE,TRUE),1,10)*$Q$4,"")</f>
        <v/>
      </c>
      <c r="AZ967" s="9">
        <f>IF(AND((ROW()-7)&gt;=$Q$5,(ROW()-6)&lt;=$Q$3),INDEX(LINEST(OFFSET(AF967,1-$Q$5,0,$Q$5,1),OFFSET(AG967,1-$Q$5,0,$Q$5,9),TRUE,TRUE),1,9),"")</f>
        <v/>
      </c>
      <c r="BA967" s="9">
        <f>IF(AND((ROW()-7)&gt;=$Q$5,(ROW()-6)&lt;=$Q$3),INDEX(LINEST(OFFSET(AF967,1-$Q$5,0,$Q$5,1),OFFSET(AG967,1-$Q$5,0,$Q$5,9),TRUE,TRUE),1,8),"")</f>
        <v/>
      </c>
      <c r="BB967" s="9">
        <f>IF(AND((ROW()-7)&gt;=$Q$5,(ROW()-6)&lt;=$Q$3),INDEX(LINEST(OFFSET(AF967,1-$Q$5,0,$Q$5,1),OFFSET(AG967,1-$Q$5,0,$Q$5,9),TRUE,TRUE),1,7),"")</f>
        <v/>
      </c>
      <c r="BC967" s="9">
        <f>IF(AND((ROW()-7)&gt;=$Q$5,(ROW()-6)&lt;=$Q$3),INDEX(LINEST(OFFSET(AF967,1-$Q$5,0,$Q$5,1),OFFSET(AG967,1-$Q$5,0,$Q$5,9),TRUE,TRUE),1,6),"")</f>
        <v/>
      </c>
      <c r="BD967" s="9">
        <f>IF(AND((ROW()-7)&gt;=$Q$5,(ROW()-6)&lt;=$Q$3),INDEX(LINEST(OFFSET(AF967,1-$Q$5,0,$Q$5,1),OFFSET(AG967,1-$Q$5,0,$Q$5,9),TRUE,TRUE),1,5),"")</f>
        <v/>
      </c>
      <c r="BE967" s="9">
        <f>IF(AND((ROW()-7)&gt;=$Q$5,(ROW()-6)&lt;=$Q$3),INDEX(LINEST(OFFSET(AF967,1-$Q$5,0,$Q$5,1),OFFSET(AG967,1-$Q$5,0,$Q$5,9),TRUE,TRUE),1,4),"")</f>
        <v/>
      </c>
      <c r="BF967" s="9">
        <f>IF(AND((ROW()-7)&gt;=$Q$5,(ROW()-6)&lt;=$Q$3),INDEX(LINEST(OFFSET(AF967,1-$Q$5,0,$Q$5,1),OFFSET(AG967,1-$Q$5,0,$Q$5,9),TRUE,TRUE),1,3),"")</f>
        <v/>
      </c>
      <c r="BG967" s="9">
        <f>IF(AND((ROW()-7)&gt;=$Q$5,(ROW()-6)&lt;=$Q$3),INDEX(LINEST(OFFSET(AF967,1-$Q$5,0,$Q$5,1),OFFSET(AG967,1-$Q$5,0,$Q$5,9),TRUE,TRUE),1,2),"")</f>
        <v/>
      </c>
      <c r="BH967" s="9">
        <f>IF(AND((ROW()-7)&gt;=$Q$5,(ROW()-6)&lt;=$Q$3),INDEX(LINEST(OFFSET(AF967,1-$Q$5,0,$Q$5,1),OFFSET(AG967,1-$Q$5,0,$Q$5,9),TRUE,TRUE),1,1),"")</f>
        <v/>
      </c>
      <c r="BI967" s="10">
        <f>IF(AND((ROW()-7)&gt;=$Q$5,(ROW()-6)&lt;=$Q$3),INDEX(LINEST(OFFSET(AF967,1-$Q$5,0,$Q$5,1),OFFSET(AG967,1-$Q$5,0,$Q$5,9),TRUE,TRUE),3,1),"")</f>
        <v/>
      </c>
      <c r="BL967" s="9">
        <f>IF(AND((ROW()-6)&lt;=$Q$3,ISNUMBER(AY966)),AY966/$Q$4+AZ966*AG967+BA966*AH967+BB966*AI967+BC966*AJ967+BD966*AK967+BE966*AL967+BF966*AM967+BG966*AN967+BH966*AO967,"")</f>
        <v/>
      </c>
      <c r="BM967">
        <f>IF(ISNUMBER(BL967),AVERAGE(OFFSET(AF966,1-$Q$5,0,$Q$5,1)),"")</f>
        <v/>
      </c>
      <c r="BN967">
        <f>IF(ISNUMBER(BL967),(AF967-BL967)^2,"")</f>
        <v/>
      </c>
      <c r="BO967">
        <f>IF(ISNUMBER(BL967),AF967^2,"")</f>
        <v/>
      </c>
      <c r="BP967">
        <f>IF(ISNUMBER(BL967),(AF967-BM967)^2,"")</f>
        <v/>
      </c>
    </row>
    <row r="968">
      <c r="O968">
        <f>IF($R968="","",IF($Q$1="Weekly",INT(($R968-2)/7),IF($Q$1="Quarterly",YEAR($R968)*4+ROUNDUP(MONTH($R968)/3),YEAR($R968)*12+MONTH($R968))))</f>
        <v/>
      </c>
      <c r="P968">
        <f>IF($R968="","",IF($R969="",1,IF($O968&lt;&gt;$O969,1,0)))</f>
        <v/>
      </c>
      <c r="Q968">
        <f>IF($P968=1,SUM($P$7:$P968),"")</f>
        <v/>
      </c>
      <c r="R968">
        <f>IF($A968="","",IF(ISNUMBER($A968),$A968,IFERROR(DATEVALUE($A968),NA())))</f>
        <v/>
      </c>
      <c r="S968" s="7">
        <f>IFERROR(INDEX($R$7:$R$60000,MATCH(ROW()-6,$Q$7:$Q$60000,0)),"")</f>
        <v/>
      </c>
      <c r="T968">
        <f>IFERROR(INDEX($B$7:$B$60000,MATCH(ROW()-6,$Q$7:$Q$60000,0))*1,"")</f>
        <v/>
      </c>
      <c r="U968">
        <f>IFERROR(INDEX($C$7:$C$60000,MATCH(ROW()-6,$Q$7:$Q$60000,0))*1,"")</f>
        <v/>
      </c>
      <c r="V968">
        <f>IFERROR(INDEX($D$7:$D$60000,MATCH(ROW()-6,$Q$7:$Q$60000,0))*1,"")</f>
        <v/>
      </c>
      <c r="W968">
        <f>IFERROR(INDEX($E$7:$E$60000,MATCH(ROW()-6,$Q$7:$Q$60000,0))*1,"")</f>
        <v/>
      </c>
      <c r="X968">
        <f>IFERROR(INDEX($F$7:$F$60000,MATCH(ROW()-6,$Q$7:$Q$60000,0))*1,"")</f>
        <v/>
      </c>
      <c r="Y968">
        <f>IFERROR(INDEX($G$7:$G$60000,MATCH(ROW()-6,$Q$7:$Q$60000,0))*1,"")</f>
        <v/>
      </c>
      <c r="Z968">
        <f>IFERROR(INDEX($H$7:$H$60000,MATCH(ROW()-6,$Q$7:$Q$60000,0))*1,"")</f>
        <v/>
      </c>
      <c r="AA968">
        <f>IFERROR(INDEX($I$7:$I$60000,MATCH(ROW()-6,$Q$7:$Q$60000,0))*1,"")</f>
        <v/>
      </c>
      <c r="AB968">
        <f>IFERROR(INDEX($J$7:$J$60000,MATCH(ROW()-6,$Q$7:$Q$60000,0))*1,"")</f>
        <v/>
      </c>
      <c r="AC968">
        <f>IFERROR(INDEX($K$7:$K$60000,MATCH(ROW()-6,$Q$7:$Q$60000,0))*1,"")</f>
        <v/>
      </c>
      <c r="AF968" s="9">
        <f>IF(OR($S968="",$S967=""),"",IF($B$5="diff",($T968-$T967),LN($T968/$T967)))</f>
        <v/>
      </c>
      <c r="AG968" s="9">
        <f>IF(OR($S968="",$S967=""),"",IF($C$5="diff",(U968-U967),LN(U968/U967)))</f>
        <v/>
      </c>
      <c r="AH968" s="9">
        <f>IF(OR($S968="",$S967=""),"",IF($D$5="diff",(V968-V967),LN(V968/V967)))</f>
        <v/>
      </c>
      <c r="AI968" s="9">
        <f>IF(OR($S968="",$S967=""),"",IF($E$5="diff",(W968-W967),LN(W968/W967)))</f>
        <v/>
      </c>
      <c r="AJ968" s="9">
        <f>IF(OR($S968="",$S967=""),"",IF($F$5="diff",(X968-X967),LN(X968/X967)))</f>
        <v/>
      </c>
      <c r="AK968" s="9">
        <f>IF(OR($S968="",$S967=""),"",IF($G$5="diff",(Y968-Y967),LN(Y968/Y967)))</f>
        <v/>
      </c>
      <c r="AL968" s="9">
        <f>IF(OR($S968="",$S967=""),"",IF($H$5="diff",(Z968-Z967),LN(Z968/Z967)))</f>
        <v/>
      </c>
      <c r="AM968" s="9">
        <f>IF(OR($S968="",$S967=""),"",IF($I$5="diff",(AA968-AA967),LN(AA968/AA967)))</f>
        <v/>
      </c>
      <c r="AN968" s="9">
        <f>IF(OR($S968="",$S967=""),"",IF($J$5="diff",(AB968-AB967),LN(AB968/AB967)))</f>
        <v/>
      </c>
      <c r="AO968" s="9">
        <f>IF(OR($S968="",$S967=""),"",IF($K$5="diff",(AC968-AC967),LN(AC968/AC967)))</f>
        <v/>
      </c>
      <c r="AR968" s="9">
        <f>IF($AF968="","",$AU$13+$AU$4*AG968+$AU$5*AH968+$AU$6*AI968+$AU$7*AJ968+$AU$8*AK968+$AU$9*AL968+$AU$10*AM968+$AU$11*AN968+$AU$12*AO968)</f>
        <v/>
      </c>
      <c r="AY968" s="10">
        <f>IF(AND((ROW()-7)&gt;=$Q$5,(ROW()-6)&lt;=$Q$3),INDEX(LINEST(OFFSET(AF968,1-$Q$5,0,$Q$5,1),OFFSET(AG968,1-$Q$5,0,$Q$5,9),TRUE,TRUE),1,10)*$Q$4,"")</f>
        <v/>
      </c>
      <c r="AZ968" s="9">
        <f>IF(AND((ROW()-7)&gt;=$Q$5,(ROW()-6)&lt;=$Q$3),INDEX(LINEST(OFFSET(AF968,1-$Q$5,0,$Q$5,1),OFFSET(AG968,1-$Q$5,0,$Q$5,9),TRUE,TRUE),1,9),"")</f>
        <v/>
      </c>
      <c r="BA968" s="9">
        <f>IF(AND((ROW()-7)&gt;=$Q$5,(ROW()-6)&lt;=$Q$3),INDEX(LINEST(OFFSET(AF968,1-$Q$5,0,$Q$5,1),OFFSET(AG968,1-$Q$5,0,$Q$5,9),TRUE,TRUE),1,8),"")</f>
        <v/>
      </c>
      <c r="BB968" s="9">
        <f>IF(AND((ROW()-7)&gt;=$Q$5,(ROW()-6)&lt;=$Q$3),INDEX(LINEST(OFFSET(AF968,1-$Q$5,0,$Q$5,1),OFFSET(AG968,1-$Q$5,0,$Q$5,9),TRUE,TRUE),1,7),"")</f>
        <v/>
      </c>
      <c r="BC968" s="9">
        <f>IF(AND((ROW()-7)&gt;=$Q$5,(ROW()-6)&lt;=$Q$3),INDEX(LINEST(OFFSET(AF968,1-$Q$5,0,$Q$5,1),OFFSET(AG968,1-$Q$5,0,$Q$5,9),TRUE,TRUE),1,6),"")</f>
        <v/>
      </c>
      <c r="BD968" s="9">
        <f>IF(AND((ROW()-7)&gt;=$Q$5,(ROW()-6)&lt;=$Q$3),INDEX(LINEST(OFFSET(AF968,1-$Q$5,0,$Q$5,1),OFFSET(AG968,1-$Q$5,0,$Q$5,9),TRUE,TRUE),1,5),"")</f>
        <v/>
      </c>
      <c r="BE968" s="9">
        <f>IF(AND((ROW()-7)&gt;=$Q$5,(ROW()-6)&lt;=$Q$3),INDEX(LINEST(OFFSET(AF968,1-$Q$5,0,$Q$5,1),OFFSET(AG968,1-$Q$5,0,$Q$5,9),TRUE,TRUE),1,4),"")</f>
        <v/>
      </c>
      <c r="BF968" s="9">
        <f>IF(AND((ROW()-7)&gt;=$Q$5,(ROW()-6)&lt;=$Q$3),INDEX(LINEST(OFFSET(AF968,1-$Q$5,0,$Q$5,1),OFFSET(AG968,1-$Q$5,0,$Q$5,9),TRUE,TRUE),1,3),"")</f>
        <v/>
      </c>
      <c r="BG968" s="9">
        <f>IF(AND((ROW()-7)&gt;=$Q$5,(ROW()-6)&lt;=$Q$3),INDEX(LINEST(OFFSET(AF968,1-$Q$5,0,$Q$5,1),OFFSET(AG968,1-$Q$5,0,$Q$5,9),TRUE,TRUE),1,2),"")</f>
        <v/>
      </c>
      <c r="BH968" s="9">
        <f>IF(AND((ROW()-7)&gt;=$Q$5,(ROW()-6)&lt;=$Q$3),INDEX(LINEST(OFFSET(AF968,1-$Q$5,0,$Q$5,1),OFFSET(AG968,1-$Q$5,0,$Q$5,9),TRUE,TRUE),1,1),"")</f>
        <v/>
      </c>
      <c r="BI968" s="10">
        <f>IF(AND((ROW()-7)&gt;=$Q$5,(ROW()-6)&lt;=$Q$3),INDEX(LINEST(OFFSET(AF968,1-$Q$5,0,$Q$5,1),OFFSET(AG968,1-$Q$5,0,$Q$5,9),TRUE,TRUE),3,1),"")</f>
        <v/>
      </c>
      <c r="BL968" s="9">
        <f>IF(AND((ROW()-6)&lt;=$Q$3,ISNUMBER(AY967)),AY967/$Q$4+AZ967*AG968+BA967*AH968+BB967*AI968+BC967*AJ968+BD967*AK968+BE967*AL968+BF967*AM968+BG967*AN968+BH967*AO968,"")</f>
        <v/>
      </c>
      <c r="BM968">
        <f>IF(ISNUMBER(BL968),AVERAGE(OFFSET(AF967,1-$Q$5,0,$Q$5,1)),"")</f>
        <v/>
      </c>
      <c r="BN968">
        <f>IF(ISNUMBER(BL968),(AF968-BL968)^2,"")</f>
        <v/>
      </c>
      <c r="BO968">
        <f>IF(ISNUMBER(BL968),AF968^2,"")</f>
        <v/>
      </c>
      <c r="BP968">
        <f>IF(ISNUMBER(BL968),(AF968-BM968)^2,"")</f>
        <v/>
      </c>
    </row>
    <row r="969">
      <c r="O969">
        <f>IF($R969="","",IF($Q$1="Weekly",INT(($R969-2)/7),IF($Q$1="Quarterly",YEAR($R969)*4+ROUNDUP(MONTH($R969)/3),YEAR($R969)*12+MONTH($R969))))</f>
        <v/>
      </c>
      <c r="P969">
        <f>IF($R969="","",IF($R970="",1,IF($O969&lt;&gt;$O970,1,0)))</f>
        <v/>
      </c>
      <c r="Q969">
        <f>IF($P969=1,SUM($P$7:$P969),"")</f>
        <v/>
      </c>
      <c r="R969">
        <f>IF($A969="","",IF(ISNUMBER($A969),$A969,IFERROR(DATEVALUE($A969),NA())))</f>
        <v/>
      </c>
      <c r="S969" s="7">
        <f>IFERROR(INDEX($R$7:$R$60000,MATCH(ROW()-6,$Q$7:$Q$60000,0)),"")</f>
        <v/>
      </c>
      <c r="T969">
        <f>IFERROR(INDEX($B$7:$B$60000,MATCH(ROW()-6,$Q$7:$Q$60000,0))*1,"")</f>
        <v/>
      </c>
      <c r="U969">
        <f>IFERROR(INDEX($C$7:$C$60000,MATCH(ROW()-6,$Q$7:$Q$60000,0))*1,"")</f>
        <v/>
      </c>
      <c r="V969">
        <f>IFERROR(INDEX($D$7:$D$60000,MATCH(ROW()-6,$Q$7:$Q$60000,0))*1,"")</f>
        <v/>
      </c>
      <c r="W969">
        <f>IFERROR(INDEX($E$7:$E$60000,MATCH(ROW()-6,$Q$7:$Q$60000,0))*1,"")</f>
        <v/>
      </c>
      <c r="X969">
        <f>IFERROR(INDEX($F$7:$F$60000,MATCH(ROW()-6,$Q$7:$Q$60000,0))*1,"")</f>
        <v/>
      </c>
      <c r="Y969">
        <f>IFERROR(INDEX($G$7:$G$60000,MATCH(ROW()-6,$Q$7:$Q$60000,0))*1,"")</f>
        <v/>
      </c>
      <c r="Z969">
        <f>IFERROR(INDEX($H$7:$H$60000,MATCH(ROW()-6,$Q$7:$Q$60000,0))*1,"")</f>
        <v/>
      </c>
      <c r="AA969">
        <f>IFERROR(INDEX($I$7:$I$60000,MATCH(ROW()-6,$Q$7:$Q$60000,0))*1,"")</f>
        <v/>
      </c>
      <c r="AB969">
        <f>IFERROR(INDEX($J$7:$J$60000,MATCH(ROW()-6,$Q$7:$Q$60000,0))*1,"")</f>
        <v/>
      </c>
      <c r="AC969">
        <f>IFERROR(INDEX($K$7:$K$60000,MATCH(ROW()-6,$Q$7:$Q$60000,0))*1,"")</f>
        <v/>
      </c>
      <c r="AF969" s="9">
        <f>IF(OR($S969="",$S968=""),"",IF($B$5="diff",($T969-$T968),LN($T969/$T968)))</f>
        <v/>
      </c>
      <c r="AG969" s="9">
        <f>IF(OR($S969="",$S968=""),"",IF($C$5="diff",(U969-U968),LN(U969/U968)))</f>
        <v/>
      </c>
      <c r="AH969" s="9">
        <f>IF(OR($S969="",$S968=""),"",IF($D$5="diff",(V969-V968),LN(V969/V968)))</f>
        <v/>
      </c>
      <c r="AI969" s="9">
        <f>IF(OR($S969="",$S968=""),"",IF($E$5="diff",(W969-W968),LN(W969/W968)))</f>
        <v/>
      </c>
      <c r="AJ969" s="9">
        <f>IF(OR($S969="",$S968=""),"",IF($F$5="diff",(X969-X968),LN(X969/X968)))</f>
        <v/>
      </c>
      <c r="AK969" s="9">
        <f>IF(OR($S969="",$S968=""),"",IF($G$5="diff",(Y969-Y968),LN(Y969/Y968)))</f>
        <v/>
      </c>
      <c r="AL969" s="9">
        <f>IF(OR($S969="",$S968=""),"",IF($H$5="diff",(Z969-Z968),LN(Z969/Z968)))</f>
        <v/>
      </c>
      <c r="AM969" s="9">
        <f>IF(OR($S969="",$S968=""),"",IF($I$5="diff",(AA969-AA968),LN(AA969/AA968)))</f>
        <v/>
      </c>
      <c r="AN969" s="9">
        <f>IF(OR($S969="",$S968=""),"",IF($J$5="diff",(AB969-AB968),LN(AB969/AB968)))</f>
        <v/>
      </c>
      <c r="AO969" s="9">
        <f>IF(OR($S969="",$S968=""),"",IF($K$5="diff",(AC969-AC968),LN(AC969/AC968)))</f>
        <v/>
      </c>
      <c r="AR969" s="9">
        <f>IF($AF969="","",$AU$13+$AU$4*AG969+$AU$5*AH969+$AU$6*AI969+$AU$7*AJ969+$AU$8*AK969+$AU$9*AL969+$AU$10*AM969+$AU$11*AN969+$AU$12*AO969)</f>
        <v/>
      </c>
      <c r="AY969" s="10">
        <f>IF(AND((ROW()-7)&gt;=$Q$5,(ROW()-6)&lt;=$Q$3),INDEX(LINEST(OFFSET(AF969,1-$Q$5,0,$Q$5,1),OFFSET(AG969,1-$Q$5,0,$Q$5,9),TRUE,TRUE),1,10)*$Q$4,"")</f>
        <v/>
      </c>
      <c r="AZ969" s="9">
        <f>IF(AND((ROW()-7)&gt;=$Q$5,(ROW()-6)&lt;=$Q$3),INDEX(LINEST(OFFSET(AF969,1-$Q$5,0,$Q$5,1),OFFSET(AG969,1-$Q$5,0,$Q$5,9),TRUE,TRUE),1,9),"")</f>
        <v/>
      </c>
      <c r="BA969" s="9">
        <f>IF(AND((ROW()-7)&gt;=$Q$5,(ROW()-6)&lt;=$Q$3),INDEX(LINEST(OFFSET(AF969,1-$Q$5,0,$Q$5,1),OFFSET(AG969,1-$Q$5,0,$Q$5,9),TRUE,TRUE),1,8),"")</f>
        <v/>
      </c>
      <c r="BB969" s="9">
        <f>IF(AND((ROW()-7)&gt;=$Q$5,(ROW()-6)&lt;=$Q$3),INDEX(LINEST(OFFSET(AF969,1-$Q$5,0,$Q$5,1),OFFSET(AG969,1-$Q$5,0,$Q$5,9),TRUE,TRUE),1,7),"")</f>
        <v/>
      </c>
      <c r="BC969" s="9">
        <f>IF(AND((ROW()-7)&gt;=$Q$5,(ROW()-6)&lt;=$Q$3),INDEX(LINEST(OFFSET(AF969,1-$Q$5,0,$Q$5,1),OFFSET(AG969,1-$Q$5,0,$Q$5,9),TRUE,TRUE),1,6),"")</f>
        <v/>
      </c>
      <c r="BD969" s="9">
        <f>IF(AND((ROW()-7)&gt;=$Q$5,(ROW()-6)&lt;=$Q$3),INDEX(LINEST(OFFSET(AF969,1-$Q$5,0,$Q$5,1),OFFSET(AG969,1-$Q$5,0,$Q$5,9),TRUE,TRUE),1,5),"")</f>
        <v/>
      </c>
      <c r="BE969" s="9">
        <f>IF(AND((ROW()-7)&gt;=$Q$5,(ROW()-6)&lt;=$Q$3),INDEX(LINEST(OFFSET(AF969,1-$Q$5,0,$Q$5,1),OFFSET(AG969,1-$Q$5,0,$Q$5,9),TRUE,TRUE),1,4),"")</f>
        <v/>
      </c>
      <c r="BF969" s="9">
        <f>IF(AND((ROW()-7)&gt;=$Q$5,(ROW()-6)&lt;=$Q$3),INDEX(LINEST(OFFSET(AF969,1-$Q$5,0,$Q$5,1),OFFSET(AG969,1-$Q$5,0,$Q$5,9),TRUE,TRUE),1,3),"")</f>
        <v/>
      </c>
      <c r="BG969" s="9">
        <f>IF(AND((ROW()-7)&gt;=$Q$5,(ROW()-6)&lt;=$Q$3),INDEX(LINEST(OFFSET(AF969,1-$Q$5,0,$Q$5,1),OFFSET(AG969,1-$Q$5,0,$Q$5,9),TRUE,TRUE),1,2),"")</f>
        <v/>
      </c>
      <c r="BH969" s="9">
        <f>IF(AND((ROW()-7)&gt;=$Q$5,(ROW()-6)&lt;=$Q$3),INDEX(LINEST(OFFSET(AF969,1-$Q$5,0,$Q$5,1),OFFSET(AG969,1-$Q$5,0,$Q$5,9),TRUE,TRUE),1,1),"")</f>
        <v/>
      </c>
      <c r="BI969" s="10">
        <f>IF(AND((ROW()-7)&gt;=$Q$5,(ROW()-6)&lt;=$Q$3),INDEX(LINEST(OFFSET(AF969,1-$Q$5,0,$Q$5,1),OFFSET(AG969,1-$Q$5,0,$Q$5,9),TRUE,TRUE),3,1),"")</f>
        <v/>
      </c>
      <c r="BL969" s="9">
        <f>IF(AND((ROW()-6)&lt;=$Q$3,ISNUMBER(AY968)),AY968/$Q$4+AZ968*AG969+BA968*AH969+BB968*AI969+BC968*AJ969+BD968*AK969+BE968*AL969+BF968*AM969+BG968*AN969+BH968*AO969,"")</f>
        <v/>
      </c>
      <c r="BM969">
        <f>IF(ISNUMBER(BL969),AVERAGE(OFFSET(AF968,1-$Q$5,0,$Q$5,1)),"")</f>
        <v/>
      </c>
      <c r="BN969">
        <f>IF(ISNUMBER(BL969),(AF969-BL969)^2,"")</f>
        <v/>
      </c>
      <c r="BO969">
        <f>IF(ISNUMBER(BL969),AF969^2,"")</f>
        <v/>
      </c>
      <c r="BP969">
        <f>IF(ISNUMBER(BL969),(AF969-BM969)^2,"")</f>
        <v/>
      </c>
    </row>
    <row r="970">
      <c r="O970">
        <f>IF($R970="","",IF($Q$1="Weekly",INT(($R970-2)/7),IF($Q$1="Quarterly",YEAR($R970)*4+ROUNDUP(MONTH($R970)/3),YEAR($R970)*12+MONTH($R970))))</f>
        <v/>
      </c>
      <c r="P970">
        <f>IF($R970="","",IF($R971="",1,IF($O970&lt;&gt;$O971,1,0)))</f>
        <v/>
      </c>
      <c r="Q970">
        <f>IF($P970=1,SUM($P$7:$P970),"")</f>
        <v/>
      </c>
      <c r="R970">
        <f>IF($A970="","",IF(ISNUMBER($A970),$A970,IFERROR(DATEVALUE($A970),NA())))</f>
        <v/>
      </c>
      <c r="S970" s="7">
        <f>IFERROR(INDEX($R$7:$R$60000,MATCH(ROW()-6,$Q$7:$Q$60000,0)),"")</f>
        <v/>
      </c>
      <c r="T970">
        <f>IFERROR(INDEX($B$7:$B$60000,MATCH(ROW()-6,$Q$7:$Q$60000,0))*1,"")</f>
        <v/>
      </c>
      <c r="U970">
        <f>IFERROR(INDEX($C$7:$C$60000,MATCH(ROW()-6,$Q$7:$Q$60000,0))*1,"")</f>
        <v/>
      </c>
      <c r="V970">
        <f>IFERROR(INDEX($D$7:$D$60000,MATCH(ROW()-6,$Q$7:$Q$60000,0))*1,"")</f>
        <v/>
      </c>
      <c r="W970">
        <f>IFERROR(INDEX($E$7:$E$60000,MATCH(ROW()-6,$Q$7:$Q$60000,0))*1,"")</f>
        <v/>
      </c>
      <c r="X970">
        <f>IFERROR(INDEX($F$7:$F$60000,MATCH(ROW()-6,$Q$7:$Q$60000,0))*1,"")</f>
        <v/>
      </c>
      <c r="Y970">
        <f>IFERROR(INDEX($G$7:$G$60000,MATCH(ROW()-6,$Q$7:$Q$60000,0))*1,"")</f>
        <v/>
      </c>
      <c r="Z970">
        <f>IFERROR(INDEX($H$7:$H$60000,MATCH(ROW()-6,$Q$7:$Q$60000,0))*1,"")</f>
        <v/>
      </c>
      <c r="AA970">
        <f>IFERROR(INDEX($I$7:$I$60000,MATCH(ROW()-6,$Q$7:$Q$60000,0))*1,"")</f>
        <v/>
      </c>
      <c r="AB970">
        <f>IFERROR(INDEX($J$7:$J$60000,MATCH(ROW()-6,$Q$7:$Q$60000,0))*1,"")</f>
        <v/>
      </c>
      <c r="AC970">
        <f>IFERROR(INDEX($K$7:$K$60000,MATCH(ROW()-6,$Q$7:$Q$60000,0))*1,"")</f>
        <v/>
      </c>
      <c r="AF970" s="9">
        <f>IF(OR($S970="",$S969=""),"",IF($B$5="diff",($T970-$T969),LN($T970/$T969)))</f>
        <v/>
      </c>
      <c r="AG970" s="9">
        <f>IF(OR($S970="",$S969=""),"",IF($C$5="diff",(U970-U969),LN(U970/U969)))</f>
        <v/>
      </c>
      <c r="AH970" s="9">
        <f>IF(OR($S970="",$S969=""),"",IF($D$5="diff",(V970-V969),LN(V970/V969)))</f>
        <v/>
      </c>
      <c r="AI970" s="9">
        <f>IF(OR($S970="",$S969=""),"",IF($E$5="diff",(W970-W969),LN(W970/W969)))</f>
        <v/>
      </c>
      <c r="AJ970" s="9">
        <f>IF(OR($S970="",$S969=""),"",IF($F$5="diff",(X970-X969),LN(X970/X969)))</f>
        <v/>
      </c>
      <c r="AK970" s="9">
        <f>IF(OR($S970="",$S969=""),"",IF($G$5="diff",(Y970-Y969),LN(Y970/Y969)))</f>
        <v/>
      </c>
      <c r="AL970" s="9">
        <f>IF(OR($S970="",$S969=""),"",IF($H$5="diff",(Z970-Z969),LN(Z970/Z969)))</f>
        <v/>
      </c>
      <c r="AM970" s="9">
        <f>IF(OR($S970="",$S969=""),"",IF($I$5="diff",(AA970-AA969),LN(AA970/AA969)))</f>
        <v/>
      </c>
      <c r="AN970" s="9">
        <f>IF(OR($S970="",$S969=""),"",IF($J$5="diff",(AB970-AB969),LN(AB970/AB969)))</f>
        <v/>
      </c>
      <c r="AO970" s="9">
        <f>IF(OR($S970="",$S969=""),"",IF($K$5="diff",(AC970-AC969),LN(AC970/AC969)))</f>
        <v/>
      </c>
      <c r="AR970" s="9">
        <f>IF($AF970="","",$AU$13+$AU$4*AG970+$AU$5*AH970+$AU$6*AI970+$AU$7*AJ970+$AU$8*AK970+$AU$9*AL970+$AU$10*AM970+$AU$11*AN970+$AU$12*AO970)</f>
        <v/>
      </c>
      <c r="AY970" s="10">
        <f>IF(AND((ROW()-7)&gt;=$Q$5,(ROW()-6)&lt;=$Q$3),INDEX(LINEST(OFFSET(AF970,1-$Q$5,0,$Q$5,1),OFFSET(AG970,1-$Q$5,0,$Q$5,9),TRUE,TRUE),1,10)*$Q$4,"")</f>
        <v/>
      </c>
      <c r="AZ970" s="9">
        <f>IF(AND((ROW()-7)&gt;=$Q$5,(ROW()-6)&lt;=$Q$3),INDEX(LINEST(OFFSET(AF970,1-$Q$5,0,$Q$5,1),OFFSET(AG970,1-$Q$5,0,$Q$5,9),TRUE,TRUE),1,9),"")</f>
        <v/>
      </c>
      <c r="BA970" s="9">
        <f>IF(AND((ROW()-7)&gt;=$Q$5,(ROW()-6)&lt;=$Q$3),INDEX(LINEST(OFFSET(AF970,1-$Q$5,0,$Q$5,1),OFFSET(AG970,1-$Q$5,0,$Q$5,9),TRUE,TRUE),1,8),"")</f>
        <v/>
      </c>
      <c r="BB970" s="9">
        <f>IF(AND((ROW()-7)&gt;=$Q$5,(ROW()-6)&lt;=$Q$3),INDEX(LINEST(OFFSET(AF970,1-$Q$5,0,$Q$5,1),OFFSET(AG970,1-$Q$5,0,$Q$5,9),TRUE,TRUE),1,7),"")</f>
        <v/>
      </c>
      <c r="BC970" s="9">
        <f>IF(AND((ROW()-7)&gt;=$Q$5,(ROW()-6)&lt;=$Q$3),INDEX(LINEST(OFFSET(AF970,1-$Q$5,0,$Q$5,1),OFFSET(AG970,1-$Q$5,0,$Q$5,9),TRUE,TRUE),1,6),"")</f>
        <v/>
      </c>
      <c r="BD970" s="9">
        <f>IF(AND((ROW()-7)&gt;=$Q$5,(ROW()-6)&lt;=$Q$3),INDEX(LINEST(OFFSET(AF970,1-$Q$5,0,$Q$5,1),OFFSET(AG970,1-$Q$5,0,$Q$5,9),TRUE,TRUE),1,5),"")</f>
        <v/>
      </c>
      <c r="BE970" s="9">
        <f>IF(AND((ROW()-7)&gt;=$Q$5,(ROW()-6)&lt;=$Q$3),INDEX(LINEST(OFFSET(AF970,1-$Q$5,0,$Q$5,1),OFFSET(AG970,1-$Q$5,0,$Q$5,9),TRUE,TRUE),1,4),"")</f>
        <v/>
      </c>
      <c r="BF970" s="9">
        <f>IF(AND((ROW()-7)&gt;=$Q$5,(ROW()-6)&lt;=$Q$3),INDEX(LINEST(OFFSET(AF970,1-$Q$5,0,$Q$5,1),OFFSET(AG970,1-$Q$5,0,$Q$5,9),TRUE,TRUE),1,3),"")</f>
        <v/>
      </c>
      <c r="BG970" s="9">
        <f>IF(AND((ROW()-7)&gt;=$Q$5,(ROW()-6)&lt;=$Q$3),INDEX(LINEST(OFFSET(AF970,1-$Q$5,0,$Q$5,1),OFFSET(AG970,1-$Q$5,0,$Q$5,9),TRUE,TRUE),1,2),"")</f>
        <v/>
      </c>
      <c r="BH970" s="9">
        <f>IF(AND((ROW()-7)&gt;=$Q$5,(ROW()-6)&lt;=$Q$3),INDEX(LINEST(OFFSET(AF970,1-$Q$5,0,$Q$5,1),OFFSET(AG970,1-$Q$5,0,$Q$5,9),TRUE,TRUE),1,1),"")</f>
        <v/>
      </c>
      <c r="BI970" s="10">
        <f>IF(AND((ROW()-7)&gt;=$Q$5,(ROW()-6)&lt;=$Q$3),INDEX(LINEST(OFFSET(AF970,1-$Q$5,0,$Q$5,1),OFFSET(AG970,1-$Q$5,0,$Q$5,9),TRUE,TRUE),3,1),"")</f>
        <v/>
      </c>
      <c r="BL970" s="9">
        <f>IF(AND((ROW()-6)&lt;=$Q$3,ISNUMBER(AY969)),AY969/$Q$4+AZ969*AG970+BA969*AH970+BB969*AI970+BC969*AJ970+BD969*AK970+BE969*AL970+BF969*AM970+BG969*AN970+BH969*AO970,"")</f>
        <v/>
      </c>
      <c r="BM970">
        <f>IF(ISNUMBER(BL970),AVERAGE(OFFSET(AF969,1-$Q$5,0,$Q$5,1)),"")</f>
        <v/>
      </c>
      <c r="BN970">
        <f>IF(ISNUMBER(BL970),(AF970-BL970)^2,"")</f>
        <v/>
      </c>
      <c r="BO970">
        <f>IF(ISNUMBER(BL970),AF970^2,"")</f>
        <v/>
      </c>
      <c r="BP970">
        <f>IF(ISNUMBER(BL970),(AF970-BM970)^2,"")</f>
        <v/>
      </c>
    </row>
    <row r="971">
      <c r="O971">
        <f>IF($R971="","",IF($Q$1="Weekly",INT(($R971-2)/7),IF($Q$1="Quarterly",YEAR($R971)*4+ROUNDUP(MONTH($R971)/3),YEAR($R971)*12+MONTH($R971))))</f>
        <v/>
      </c>
      <c r="P971">
        <f>IF($R971="","",IF($R972="",1,IF($O971&lt;&gt;$O972,1,0)))</f>
        <v/>
      </c>
      <c r="Q971">
        <f>IF($P971=1,SUM($P$7:$P971),"")</f>
        <v/>
      </c>
      <c r="R971">
        <f>IF($A971="","",IF(ISNUMBER($A971),$A971,IFERROR(DATEVALUE($A971),NA())))</f>
        <v/>
      </c>
      <c r="S971" s="7">
        <f>IFERROR(INDEX($R$7:$R$60000,MATCH(ROW()-6,$Q$7:$Q$60000,0)),"")</f>
        <v/>
      </c>
      <c r="T971">
        <f>IFERROR(INDEX($B$7:$B$60000,MATCH(ROW()-6,$Q$7:$Q$60000,0))*1,"")</f>
        <v/>
      </c>
      <c r="U971">
        <f>IFERROR(INDEX($C$7:$C$60000,MATCH(ROW()-6,$Q$7:$Q$60000,0))*1,"")</f>
        <v/>
      </c>
      <c r="V971">
        <f>IFERROR(INDEX($D$7:$D$60000,MATCH(ROW()-6,$Q$7:$Q$60000,0))*1,"")</f>
        <v/>
      </c>
      <c r="W971">
        <f>IFERROR(INDEX($E$7:$E$60000,MATCH(ROW()-6,$Q$7:$Q$60000,0))*1,"")</f>
        <v/>
      </c>
      <c r="X971">
        <f>IFERROR(INDEX($F$7:$F$60000,MATCH(ROW()-6,$Q$7:$Q$60000,0))*1,"")</f>
        <v/>
      </c>
      <c r="Y971">
        <f>IFERROR(INDEX($G$7:$G$60000,MATCH(ROW()-6,$Q$7:$Q$60000,0))*1,"")</f>
        <v/>
      </c>
      <c r="Z971">
        <f>IFERROR(INDEX($H$7:$H$60000,MATCH(ROW()-6,$Q$7:$Q$60000,0))*1,"")</f>
        <v/>
      </c>
      <c r="AA971">
        <f>IFERROR(INDEX($I$7:$I$60000,MATCH(ROW()-6,$Q$7:$Q$60000,0))*1,"")</f>
        <v/>
      </c>
      <c r="AB971">
        <f>IFERROR(INDEX($J$7:$J$60000,MATCH(ROW()-6,$Q$7:$Q$60000,0))*1,"")</f>
        <v/>
      </c>
      <c r="AC971">
        <f>IFERROR(INDEX($K$7:$K$60000,MATCH(ROW()-6,$Q$7:$Q$60000,0))*1,"")</f>
        <v/>
      </c>
      <c r="AF971" s="9">
        <f>IF(OR($S971="",$S970=""),"",IF($B$5="diff",($T971-$T970),LN($T971/$T970)))</f>
        <v/>
      </c>
      <c r="AG971" s="9">
        <f>IF(OR($S971="",$S970=""),"",IF($C$5="diff",(U971-U970),LN(U971/U970)))</f>
        <v/>
      </c>
      <c r="AH971" s="9">
        <f>IF(OR($S971="",$S970=""),"",IF($D$5="diff",(V971-V970),LN(V971/V970)))</f>
        <v/>
      </c>
      <c r="AI971" s="9">
        <f>IF(OR($S971="",$S970=""),"",IF($E$5="diff",(W971-W970),LN(W971/W970)))</f>
        <v/>
      </c>
      <c r="AJ971" s="9">
        <f>IF(OR($S971="",$S970=""),"",IF($F$5="diff",(X971-X970),LN(X971/X970)))</f>
        <v/>
      </c>
      <c r="AK971" s="9">
        <f>IF(OR($S971="",$S970=""),"",IF($G$5="diff",(Y971-Y970),LN(Y971/Y970)))</f>
        <v/>
      </c>
      <c r="AL971" s="9">
        <f>IF(OR($S971="",$S970=""),"",IF($H$5="diff",(Z971-Z970),LN(Z971/Z970)))</f>
        <v/>
      </c>
      <c r="AM971" s="9">
        <f>IF(OR($S971="",$S970=""),"",IF($I$5="diff",(AA971-AA970),LN(AA971/AA970)))</f>
        <v/>
      </c>
      <c r="AN971" s="9">
        <f>IF(OR($S971="",$S970=""),"",IF($J$5="diff",(AB971-AB970),LN(AB971/AB970)))</f>
        <v/>
      </c>
      <c r="AO971" s="9">
        <f>IF(OR($S971="",$S970=""),"",IF($K$5="diff",(AC971-AC970),LN(AC971/AC970)))</f>
        <v/>
      </c>
      <c r="AR971" s="9">
        <f>IF($AF971="","",$AU$13+$AU$4*AG971+$AU$5*AH971+$AU$6*AI971+$AU$7*AJ971+$AU$8*AK971+$AU$9*AL971+$AU$10*AM971+$AU$11*AN971+$AU$12*AO971)</f>
        <v/>
      </c>
      <c r="AY971" s="10">
        <f>IF(AND((ROW()-7)&gt;=$Q$5,(ROW()-6)&lt;=$Q$3),INDEX(LINEST(OFFSET(AF971,1-$Q$5,0,$Q$5,1),OFFSET(AG971,1-$Q$5,0,$Q$5,9),TRUE,TRUE),1,10)*$Q$4,"")</f>
        <v/>
      </c>
      <c r="AZ971" s="9">
        <f>IF(AND((ROW()-7)&gt;=$Q$5,(ROW()-6)&lt;=$Q$3),INDEX(LINEST(OFFSET(AF971,1-$Q$5,0,$Q$5,1),OFFSET(AG971,1-$Q$5,0,$Q$5,9),TRUE,TRUE),1,9),"")</f>
        <v/>
      </c>
      <c r="BA971" s="9">
        <f>IF(AND((ROW()-7)&gt;=$Q$5,(ROW()-6)&lt;=$Q$3),INDEX(LINEST(OFFSET(AF971,1-$Q$5,0,$Q$5,1),OFFSET(AG971,1-$Q$5,0,$Q$5,9),TRUE,TRUE),1,8),"")</f>
        <v/>
      </c>
      <c r="BB971" s="9">
        <f>IF(AND((ROW()-7)&gt;=$Q$5,(ROW()-6)&lt;=$Q$3),INDEX(LINEST(OFFSET(AF971,1-$Q$5,0,$Q$5,1),OFFSET(AG971,1-$Q$5,0,$Q$5,9),TRUE,TRUE),1,7),"")</f>
        <v/>
      </c>
      <c r="BC971" s="9">
        <f>IF(AND((ROW()-7)&gt;=$Q$5,(ROW()-6)&lt;=$Q$3),INDEX(LINEST(OFFSET(AF971,1-$Q$5,0,$Q$5,1),OFFSET(AG971,1-$Q$5,0,$Q$5,9),TRUE,TRUE),1,6),"")</f>
        <v/>
      </c>
      <c r="BD971" s="9">
        <f>IF(AND((ROW()-7)&gt;=$Q$5,(ROW()-6)&lt;=$Q$3),INDEX(LINEST(OFFSET(AF971,1-$Q$5,0,$Q$5,1),OFFSET(AG971,1-$Q$5,0,$Q$5,9),TRUE,TRUE),1,5),"")</f>
        <v/>
      </c>
      <c r="BE971" s="9">
        <f>IF(AND((ROW()-7)&gt;=$Q$5,(ROW()-6)&lt;=$Q$3),INDEX(LINEST(OFFSET(AF971,1-$Q$5,0,$Q$5,1),OFFSET(AG971,1-$Q$5,0,$Q$5,9),TRUE,TRUE),1,4),"")</f>
        <v/>
      </c>
      <c r="BF971" s="9">
        <f>IF(AND((ROW()-7)&gt;=$Q$5,(ROW()-6)&lt;=$Q$3),INDEX(LINEST(OFFSET(AF971,1-$Q$5,0,$Q$5,1),OFFSET(AG971,1-$Q$5,0,$Q$5,9),TRUE,TRUE),1,3),"")</f>
        <v/>
      </c>
      <c r="BG971" s="9">
        <f>IF(AND((ROW()-7)&gt;=$Q$5,(ROW()-6)&lt;=$Q$3),INDEX(LINEST(OFFSET(AF971,1-$Q$5,0,$Q$5,1),OFFSET(AG971,1-$Q$5,0,$Q$5,9),TRUE,TRUE),1,2),"")</f>
        <v/>
      </c>
      <c r="BH971" s="9">
        <f>IF(AND((ROW()-7)&gt;=$Q$5,(ROW()-6)&lt;=$Q$3),INDEX(LINEST(OFFSET(AF971,1-$Q$5,0,$Q$5,1),OFFSET(AG971,1-$Q$5,0,$Q$5,9),TRUE,TRUE),1,1),"")</f>
        <v/>
      </c>
      <c r="BI971" s="10">
        <f>IF(AND((ROW()-7)&gt;=$Q$5,(ROW()-6)&lt;=$Q$3),INDEX(LINEST(OFFSET(AF971,1-$Q$5,0,$Q$5,1),OFFSET(AG971,1-$Q$5,0,$Q$5,9),TRUE,TRUE),3,1),"")</f>
        <v/>
      </c>
      <c r="BL971" s="9">
        <f>IF(AND((ROW()-6)&lt;=$Q$3,ISNUMBER(AY970)),AY970/$Q$4+AZ970*AG971+BA970*AH971+BB970*AI971+BC970*AJ971+BD970*AK971+BE970*AL971+BF970*AM971+BG970*AN971+BH970*AO971,"")</f>
        <v/>
      </c>
      <c r="BM971">
        <f>IF(ISNUMBER(BL971),AVERAGE(OFFSET(AF970,1-$Q$5,0,$Q$5,1)),"")</f>
        <v/>
      </c>
      <c r="BN971">
        <f>IF(ISNUMBER(BL971),(AF971-BL971)^2,"")</f>
        <v/>
      </c>
      <c r="BO971">
        <f>IF(ISNUMBER(BL971),AF971^2,"")</f>
        <v/>
      </c>
      <c r="BP971">
        <f>IF(ISNUMBER(BL971),(AF971-BM971)^2,"")</f>
        <v/>
      </c>
    </row>
    <row r="972">
      <c r="O972">
        <f>IF($R972="","",IF($Q$1="Weekly",INT(($R972-2)/7),IF($Q$1="Quarterly",YEAR($R972)*4+ROUNDUP(MONTH($R972)/3),YEAR($R972)*12+MONTH($R972))))</f>
        <v/>
      </c>
      <c r="P972">
        <f>IF($R972="","",IF($R973="",1,IF($O972&lt;&gt;$O973,1,0)))</f>
        <v/>
      </c>
      <c r="Q972">
        <f>IF($P972=1,SUM($P$7:$P972),"")</f>
        <v/>
      </c>
      <c r="R972">
        <f>IF($A972="","",IF(ISNUMBER($A972),$A972,IFERROR(DATEVALUE($A972),NA())))</f>
        <v/>
      </c>
      <c r="S972" s="7">
        <f>IFERROR(INDEX($R$7:$R$60000,MATCH(ROW()-6,$Q$7:$Q$60000,0)),"")</f>
        <v/>
      </c>
      <c r="T972">
        <f>IFERROR(INDEX($B$7:$B$60000,MATCH(ROW()-6,$Q$7:$Q$60000,0))*1,"")</f>
        <v/>
      </c>
      <c r="U972">
        <f>IFERROR(INDEX($C$7:$C$60000,MATCH(ROW()-6,$Q$7:$Q$60000,0))*1,"")</f>
        <v/>
      </c>
      <c r="V972">
        <f>IFERROR(INDEX($D$7:$D$60000,MATCH(ROW()-6,$Q$7:$Q$60000,0))*1,"")</f>
        <v/>
      </c>
      <c r="W972">
        <f>IFERROR(INDEX($E$7:$E$60000,MATCH(ROW()-6,$Q$7:$Q$60000,0))*1,"")</f>
        <v/>
      </c>
      <c r="X972">
        <f>IFERROR(INDEX($F$7:$F$60000,MATCH(ROW()-6,$Q$7:$Q$60000,0))*1,"")</f>
        <v/>
      </c>
      <c r="Y972">
        <f>IFERROR(INDEX($G$7:$G$60000,MATCH(ROW()-6,$Q$7:$Q$60000,0))*1,"")</f>
        <v/>
      </c>
      <c r="Z972">
        <f>IFERROR(INDEX($H$7:$H$60000,MATCH(ROW()-6,$Q$7:$Q$60000,0))*1,"")</f>
        <v/>
      </c>
      <c r="AA972">
        <f>IFERROR(INDEX($I$7:$I$60000,MATCH(ROW()-6,$Q$7:$Q$60000,0))*1,"")</f>
        <v/>
      </c>
      <c r="AB972">
        <f>IFERROR(INDEX($J$7:$J$60000,MATCH(ROW()-6,$Q$7:$Q$60000,0))*1,"")</f>
        <v/>
      </c>
      <c r="AC972">
        <f>IFERROR(INDEX($K$7:$K$60000,MATCH(ROW()-6,$Q$7:$Q$60000,0))*1,"")</f>
        <v/>
      </c>
      <c r="AF972" s="9">
        <f>IF(OR($S972="",$S971=""),"",IF($B$5="diff",($T972-$T971),LN($T972/$T971)))</f>
        <v/>
      </c>
      <c r="AG972" s="9">
        <f>IF(OR($S972="",$S971=""),"",IF($C$5="diff",(U972-U971),LN(U972/U971)))</f>
        <v/>
      </c>
      <c r="AH972" s="9">
        <f>IF(OR($S972="",$S971=""),"",IF($D$5="diff",(V972-V971),LN(V972/V971)))</f>
        <v/>
      </c>
      <c r="AI972" s="9">
        <f>IF(OR($S972="",$S971=""),"",IF($E$5="diff",(W972-W971),LN(W972/W971)))</f>
        <v/>
      </c>
      <c r="AJ972" s="9">
        <f>IF(OR($S972="",$S971=""),"",IF($F$5="diff",(X972-X971),LN(X972/X971)))</f>
        <v/>
      </c>
      <c r="AK972" s="9">
        <f>IF(OR($S972="",$S971=""),"",IF($G$5="diff",(Y972-Y971),LN(Y972/Y971)))</f>
        <v/>
      </c>
      <c r="AL972" s="9">
        <f>IF(OR($S972="",$S971=""),"",IF($H$5="diff",(Z972-Z971),LN(Z972/Z971)))</f>
        <v/>
      </c>
      <c r="AM972" s="9">
        <f>IF(OR($S972="",$S971=""),"",IF($I$5="diff",(AA972-AA971),LN(AA972/AA971)))</f>
        <v/>
      </c>
      <c r="AN972" s="9">
        <f>IF(OR($S972="",$S971=""),"",IF($J$5="diff",(AB972-AB971),LN(AB972/AB971)))</f>
        <v/>
      </c>
      <c r="AO972" s="9">
        <f>IF(OR($S972="",$S971=""),"",IF($K$5="diff",(AC972-AC971),LN(AC972/AC971)))</f>
        <v/>
      </c>
      <c r="AR972" s="9">
        <f>IF($AF972="","",$AU$13+$AU$4*AG972+$AU$5*AH972+$AU$6*AI972+$AU$7*AJ972+$AU$8*AK972+$AU$9*AL972+$AU$10*AM972+$AU$11*AN972+$AU$12*AO972)</f>
        <v/>
      </c>
      <c r="AY972" s="10">
        <f>IF(AND((ROW()-7)&gt;=$Q$5,(ROW()-6)&lt;=$Q$3),INDEX(LINEST(OFFSET(AF972,1-$Q$5,0,$Q$5,1),OFFSET(AG972,1-$Q$5,0,$Q$5,9),TRUE,TRUE),1,10)*$Q$4,"")</f>
        <v/>
      </c>
      <c r="AZ972" s="9">
        <f>IF(AND((ROW()-7)&gt;=$Q$5,(ROW()-6)&lt;=$Q$3),INDEX(LINEST(OFFSET(AF972,1-$Q$5,0,$Q$5,1),OFFSET(AG972,1-$Q$5,0,$Q$5,9),TRUE,TRUE),1,9),"")</f>
        <v/>
      </c>
      <c r="BA972" s="9">
        <f>IF(AND((ROW()-7)&gt;=$Q$5,(ROW()-6)&lt;=$Q$3),INDEX(LINEST(OFFSET(AF972,1-$Q$5,0,$Q$5,1),OFFSET(AG972,1-$Q$5,0,$Q$5,9),TRUE,TRUE),1,8),"")</f>
        <v/>
      </c>
      <c r="BB972" s="9">
        <f>IF(AND((ROW()-7)&gt;=$Q$5,(ROW()-6)&lt;=$Q$3),INDEX(LINEST(OFFSET(AF972,1-$Q$5,0,$Q$5,1),OFFSET(AG972,1-$Q$5,0,$Q$5,9),TRUE,TRUE),1,7),"")</f>
        <v/>
      </c>
      <c r="BC972" s="9">
        <f>IF(AND((ROW()-7)&gt;=$Q$5,(ROW()-6)&lt;=$Q$3),INDEX(LINEST(OFFSET(AF972,1-$Q$5,0,$Q$5,1),OFFSET(AG972,1-$Q$5,0,$Q$5,9),TRUE,TRUE),1,6),"")</f>
        <v/>
      </c>
      <c r="BD972" s="9">
        <f>IF(AND((ROW()-7)&gt;=$Q$5,(ROW()-6)&lt;=$Q$3),INDEX(LINEST(OFFSET(AF972,1-$Q$5,0,$Q$5,1),OFFSET(AG972,1-$Q$5,0,$Q$5,9),TRUE,TRUE),1,5),"")</f>
        <v/>
      </c>
      <c r="BE972" s="9">
        <f>IF(AND((ROW()-7)&gt;=$Q$5,(ROW()-6)&lt;=$Q$3),INDEX(LINEST(OFFSET(AF972,1-$Q$5,0,$Q$5,1),OFFSET(AG972,1-$Q$5,0,$Q$5,9),TRUE,TRUE),1,4),"")</f>
        <v/>
      </c>
      <c r="BF972" s="9">
        <f>IF(AND((ROW()-7)&gt;=$Q$5,(ROW()-6)&lt;=$Q$3),INDEX(LINEST(OFFSET(AF972,1-$Q$5,0,$Q$5,1),OFFSET(AG972,1-$Q$5,0,$Q$5,9),TRUE,TRUE),1,3),"")</f>
        <v/>
      </c>
      <c r="BG972" s="9">
        <f>IF(AND((ROW()-7)&gt;=$Q$5,(ROW()-6)&lt;=$Q$3),INDEX(LINEST(OFFSET(AF972,1-$Q$5,0,$Q$5,1),OFFSET(AG972,1-$Q$5,0,$Q$5,9),TRUE,TRUE),1,2),"")</f>
        <v/>
      </c>
      <c r="BH972" s="9">
        <f>IF(AND((ROW()-7)&gt;=$Q$5,(ROW()-6)&lt;=$Q$3),INDEX(LINEST(OFFSET(AF972,1-$Q$5,0,$Q$5,1),OFFSET(AG972,1-$Q$5,0,$Q$5,9),TRUE,TRUE),1,1),"")</f>
        <v/>
      </c>
      <c r="BI972" s="10">
        <f>IF(AND((ROW()-7)&gt;=$Q$5,(ROW()-6)&lt;=$Q$3),INDEX(LINEST(OFFSET(AF972,1-$Q$5,0,$Q$5,1),OFFSET(AG972,1-$Q$5,0,$Q$5,9),TRUE,TRUE),3,1),"")</f>
        <v/>
      </c>
      <c r="BL972" s="9">
        <f>IF(AND((ROW()-6)&lt;=$Q$3,ISNUMBER(AY971)),AY971/$Q$4+AZ971*AG972+BA971*AH972+BB971*AI972+BC971*AJ972+BD971*AK972+BE971*AL972+BF971*AM972+BG971*AN972+BH971*AO972,"")</f>
        <v/>
      </c>
      <c r="BM972">
        <f>IF(ISNUMBER(BL972),AVERAGE(OFFSET(AF971,1-$Q$5,0,$Q$5,1)),"")</f>
        <v/>
      </c>
      <c r="BN972">
        <f>IF(ISNUMBER(BL972),(AF972-BL972)^2,"")</f>
        <v/>
      </c>
      <c r="BO972">
        <f>IF(ISNUMBER(BL972),AF972^2,"")</f>
        <v/>
      </c>
      <c r="BP972">
        <f>IF(ISNUMBER(BL972),(AF972-BM972)^2,"")</f>
        <v/>
      </c>
    </row>
    <row r="973">
      <c r="O973">
        <f>IF($R973="","",IF($Q$1="Weekly",INT(($R973-2)/7),IF($Q$1="Quarterly",YEAR($R973)*4+ROUNDUP(MONTH($R973)/3),YEAR($R973)*12+MONTH($R973))))</f>
        <v/>
      </c>
      <c r="P973">
        <f>IF($R973="","",IF($R974="",1,IF($O973&lt;&gt;$O974,1,0)))</f>
        <v/>
      </c>
      <c r="Q973">
        <f>IF($P973=1,SUM($P$7:$P973),"")</f>
        <v/>
      </c>
      <c r="R973">
        <f>IF($A973="","",IF(ISNUMBER($A973),$A973,IFERROR(DATEVALUE($A973),NA())))</f>
        <v/>
      </c>
      <c r="S973" s="7">
        <f>IFERROR(INDEX($R$7:$R$60000,MATCH(ROW()-6,$Q$7:$Q$60000,0)),"")</f>
        <v/>
      </c>
      <c r="T973">
        <f>IFERROR(INDEX($B$7:$B$60000,MATCH(ROW()-6,$Q$7:$Q$60000,0))*1,"")</f>
        <v/>
      </c>
      <c r="U973">
        <f>IFERROR(INDEX($C$7:$C$60000,MATCH(ROW()-6,$Q$7:$Q$60000,0))*1,"")</f>
        <v/>
      </c>
      <c r="V973">
        <f>IFERROR(INDEX($D$7:$D$60000,MATCH(ROW()-6,$Q$7:$Q$60000,0))*1,"")</f>
        <v/>
      </c>
      <c r="W973">
        <f>IFERROR(INDEX($E$7:$E$60000,MATCH(ROW()-6,$Q$7:$Q$60000,0))*1,"")</f>
        <v/>
      </c>
      <c r="X973">
        <f>IFERROR(INDEX($F$7:$F$60000,MATCH(ROW()-6,$Q$7:$Q$60000,0))*1,"")</f>
        <v/>
      </c>
      <c r="Y973">
        <f>IFERROR(INDEX($G$7:$G$60000,MATCH(ROW()-6,$Q$7:$Q$60000,0))*1,"")</f>
        <v/>
      </c>
      <c r="Z973">
        <f>IFERROR(INDEX($H$7:$H$60000,MATCH(ROW()-6,$Q$7:$Q$60000,0))*1,"")</f>
        <v/>
      </c>
      <c r="AA973">
        <f>IFERROR(INDEX($I$7:$I$60000,MATCH(ROW()-6,$Q$7:$Q$60000,0))*1,"")</f>
        <v/>
      </c>
      <c r="AB973">
        <f>IFERROR(INDEX($J$7:$J$60000,MATCH(ROW()-6,$Q$7:$Q$60000,0))*1,"")</f>
        <v/>
      </c>
      <c r="AC973">
        <f>IFERROR(INDEX($K$7:$K$60000,MATCH(ROW()-6,$Q$7:$Q$60000,0))*1,"")</f>
        <v/>
      </c>
      <c r="AF973" s="9">
        <f>IF(OR($S973="",$S972=""),"",IF($B$5="diff",($T973-$T972),LN($T973/$T972)))</f>
        <v/>
      </c>
      <c r="AG973" s="9">
        <f>IF(OR($S973="",$S972=""),"",IF($C$5="diff",(U973-U972),LN(U973/U972)))</f>
        <v/>
      </c>
      <c r="AH973" s="9">
        <f>IF(OR($S973="",$S972=""),"",IF($D$5="diff",(V973-V972),LN(V973/V972)))</f>
        <v/>
      </c>
      <c r="AI973" s="9">
        <f>IF(OR($S973="",$S972=""),"",IF($E$5="diff",(W973-W972),LN(W973/W972)))</f>
        <v/>
      </c>
      <c r="AJ973" s="9">
        <f>IF(OR($S973="",$S972=""),"",IF($F$5="diff",(X973-X972),LN(X973/X972)))</f>
        <v/>
      </c>
      <c r="AK973" s="9">
        <f>IF(OR($S973="",$S972=""),"",IF($G$5="diff",(Y973-Y972),LN(Y973/Y972)))</f>
        <v/>
      </c>
      <c r="AL973" s="9">
        <f>IF(OR($S973="",$S972=""),"",IF($H$5="diff",(Z973-Z972),LN(Z973/Z972)))</f>
        <v/>
      </c>
      <c r="AM973" s="9">
        <f>IF(OR($S973="",$S972=""),"",IF($I$5="diff",(AA973-AA972),LN(AA973/AA972)))</f>
        <v/>
      </c>
      <c r="AN973" s="9">
        <f>IF(OR($S973="",$S972=""),"",IF($J$5="diff",(AB973-AB972),LN(AB973/AB972)))</f>
        <v/>
      </c>
      <c r="AO973" s="9">
        <f>IF(OR($S973="",$S972=""),"",IF($K$5="diff",(AC973-AC972),LN(AC973/AC972)))</f>
        <v/>
      </c>
      <c r="AR973" s="9">
        <f>IF($AF973="","",$AU$13+$AU$4*AG973+$AU$5*AH973+$AU$6*AI973+$AU$7*AJ973+$AU$8*AK973+$AU$9*AL973+$AU$10*AM973+$AU$11*AN973+$AU$12*AO973)</f>
        <v/>
      </c>
      <c r="AY973" s="10">
        <f>IF(AND((ROW()-7)&gt;=$Q$5,(ROW()-6)&lt;=$Q$3),INDEX(LINEST(OFFSET(AF973,1-$Q$5,0,$Q$5,1),OFFSET(AG973,1-$Q$5,0,$Q$5,9),TRUE,TRUE),1,10)*$Q$4,"")</f>
        <v/>
      </c>
      <c r="AZ973" s="9">
        <f>IF(AND((ROW()-7)&gt;=$Q$5,(ROW()-6)&lt;=$Q$3),INDEX(LINEST(OFFSET(AF973,1-$Q$5,0,$Q$5,1),OFFSET(AG973,1-$Q$5,0,$Q$5,9),TRUE,TRUE),1,9),"")</f>
        <v/>
      </c>
      <c r="BA973" s="9">
        <f>IF(AND((ROW()-7)&gt;=$Q$5,(ROW()-6)&lt;=$Q$3),INDEX(LINEST(OFFSET(AF973,1-$Q$5,0,$Q$5,1),OFFSET(AG973,1-$Q$5,0,$Q$5,9),TRUE,TRUE),1,8),"")</f>
        <v/>
      </c>
      <c r="BB973" s="9">
        <f>IF(AND((ROW()-7)&gt;=$Q$5,(ROW()-6)&lt;=$Q$3),INDEX(LINEST(OFFSET(AF973,1-$Q$5,0,$Q$5,1),OFFSET(AG973,1-$Q$5,0,$Q$5,9),TRUE,TRUE),1,7),"")</f>
        <v/>
      </c>
      <c r="BC973" s="9">
        <f>IF(AND((ROW()-7)&gt;=$Q$5,(ROW()-6)&lt;=$Q$3),INDEX(LINEST(OFFSET(AF973,1-$Q$5,0,$Q$5,1),OFFSET(AG973,1-$Q$5,0,$Q$5,9),TRUE,TRUE),1,6),"")</f>
        <v/>
      </c>
      <c r="BD973" s="9">
        <f>IF(AND((ROW()-7)&gt;=$Q$5,(ROW()-6)&lt;=$Q$3),INDEX(LINEST(OFFSET(AF973,1-$Q$5,0,$Q$5,1),OFFSET(AG973,1-$Q$5,0,$Q$5,9),TRUE,TRUE),1,5),"")</f>
        <v/>
      </c>
      <c r="BE973" s="9">
        <f>IF(AND((ROW()-7)&gt;=$Q$5,(ROW()-6)&lt;=$Q$3),INDEX(LINEST(OFFSET(AF973,1-$Q$5,0,$Q$5,1),OFFSET(AG973,1-$Q$5,0,$Q$5,9),TRUE,TRUE),1,4),"")</f>
        <v/>
      </c>
      <c r="BF973" s="9">
        <f>IF(AND((ROW()-7)&gt;=$Q$5,(ROW()-6)&lt;=$Q$3),INDEX(LINEST(OFFSET(AF973,1-$Q$5,0,$Q$5,1),OFFSET(AG973,1-$Q$5,0,$Q$5,9),TRUE,TRUE),1,3),"")</f>
        <v/>
      </c>
      <c r="BG973" s="9">
        <f>IF(AND((ROW()-7)&gt;=$Q$5,(ROW()-6)&lt;=$Q$3),INDEX(LINEST(OFFSET(AF973,1-$Q$5,0,$Q$5,1),OFFSET(AG973,1-$Q$5,0,$Q$5,9),TRUE,TRUE),1,2),"")</f>
        <v/>
      </c>
      <c r="BH973" s="9">
        <f>IF(AND((ROW()-7)&gt;=$Q$5,(ROW()-6)&lt;=$Q$3),INDEX(LINEST(OFFSET(AF973,1-$Q$5,0,$Q$5,1),OFFSET(AG973,1-$Q$5,0,$Q$5,9),TRUE,TRUE),1,1),"")</f>
        <v/>
      </c>
      <c r="BI973" s="10">
        <f>IF(AND((ROW()-7)&gt;=$Q$5,(ROW()-6)&lt;=$Q$3),INDEX(LINEST(OFFSET(AF973,1-$Q$5,0,$Q$5,1),OFFSET(AG973,1-$Q$5,0,$Q$5,9),TRUE,TRUE),3,1),"")</f>
        <v/>
      </c>
      <c r="BL973" s="9">
        <f>IF(AND((ROW()-6)&lt;=$Q$3,ISNUMBER(AY972)),AY972/$Q$4+AZ972*AG973+BA972*AH973+BB972*AI973+BC972*AJ973+BD972*AK973+BE972*AL973+BF972*AM973+BG972*AN973+BH972*AO973,"")</f>
        <v/>
      </c>
      <c r="BM973">
        <f>IF(ISNUMBER(BL973),AVERAGE(OFFSET(AF972,1-$Q$5,0,$Q$5,1)),"")</f>
        <v/>
      </c>
      <c r="BN973">
        <f>IF(ISNUMBER(BL973),(AF973-BL973)^2,"")</f>
        <v/>
      </c>
      <c r="BO973">
        <f>IF(ISNUMBER(BL973),AF973^2,"")</f>
        <v/>
      </c>
      <c r="BP973">
        <f>IF(ISNUMBER(BL973),(AF973-BM973)^2,"")</f>
        <v/>
      </c>
    </row>
    <row r="974">
      <c r="O974">
        <f>IF($R974="","",IF($Q$1="Weekly",INT(($R974-2)/7),IF($Q$1="Quarterly",YEAR($R974)*4+ROUNDUP(MONTH($R974)/3),YEAR($R974)*12+MONTH($R974))))</f>
        <v/>
      </c>
      <c r="P974">
        <f>IF($R974="","",IF($R975="",1,IF($O974&lt;&gt;$O975,1,0)))</f>
        <v/>
      </c>
      <c r="Q974">
        <f>IF($P974=1,SUM($P$7:$P974),"")</f>
        <v/>
      </c>
      <c r="R974">
        <f>IF($A974="","",IF(ISNUMBER($A974),$A974,IFERROR(DATEVALUE($A974),NA())))</f>
        <v/>
      </c>
      <c r="S974" s="7">
        <f>IFERROR(INDEX($R$7:$R$60000,MATCH(ROW()-6,$Q$7:$Q$60000,0)),"")</f>
        <v/>
      </c>
      <c r="T974">
        <f>IFERROR(INDEX($B$7:$B$60000,MATCH(ROW()-6,$Q$7:$Q$60000,0))*1,"")</f>
        <v/>
      </c>
      <c r="U974">
        <f>IFERROR(INDEX($C$7:$C$60000,MATCH(ROW()-6,$Q$7:$Q$60000,0))*1,"")</f>
        <v/>
      </c>
      <c r="V974">
        <f>IFERROR(INDEX($D$7:$D$60000,MATCH(ROW()-6,$Q$7:$Q$60000,0))*1,"")</f>
        <v/>
      </c>
      <c r="W974">
        <f>IFERROR(INDEX($E$7:$E$60000,MATCH(ROW()-6,$Q$7:$Q$60000,0))*1,"")</f>
        <v/>
      </c>
      <c r="X974">
        <f>IFERROR(INDEX($F$7:$F$60000,MATCH(ROW()-6,$Q$7:$Q$60000,0))*1,"")</f>
        <v/>
      </c>
      <c r="Y974">
        <f>IFERROR(INDEX($G$7:$G$60000,MATCH(ROW()-6,$Q$7:$Q$60000,0))*1,"")</f>
        <v/>
      </c>
      <c r="Z974">
        <f>IFERROR(INDEX($H$7:$H$60000,MATCH(ROW()-6,$Q$7:$Q$60000,0))*1,"")</f>
        <v/>
      </c>
      <c r="AA974">
        <f>IFERROR(INDEX($I$7:$I$60000,MATCH(ROW()-6,$Q$7:$Q$60000,0))*1,"")</f>
        <v/>
      </c>
      <c r="AB974">
        <f>IFERROR(INDEX($J$7:$J$60000,MATCH(ROW()-6,$Q$7:$Q$60000,0))*1,"")</f>
        <v/>
      </c>
      <c r="AC974">
        <f>IFERROR(INDEX($K$7:$K$60000,MATCH(ROW()-6,$Q$7:$Q$60000,0))*1,"")</f>
        <v/>
      </c>
      <c r="AF974" s="9">
        <f>IF(OR($S974="",$S973=""),"",IF($B$5="diff",($T974-$T973),LN($T974/$T973)))</f>
        <v/>
      </c>
      <c r="AG974" s="9">
        <f>IF(OR($S974="",$S973=""),"",IF($C$5="diff",(U974-U973),LN(U974/U973)))</f>
        <v/>
      </c>
      <c r="AH974" s="9">
        <f>IF(OR($S974="",$S973=""),"",IF($D$5="diff",(V974-V973),LN(V974/V973)))</f>
        <v/>
      </c>
      <c r="AI974" s="9">
        <f>IF(OR($S974="",$S973=""),"",IF($E$5="diff",(W974-W973),LN(W974/W973)))</f>
        <v/>
      </c>
      <c r="AJ974" s="9">
        <f>IF(OR($S974="",$S973=""),"",IF($F$5="diff",(X974-X973),LN(X974/X973)))</f>
        <v/>
      </c>
      <c r="AK974" s="9">
        <f>IF(OR($S974="",$S973=""),"",IF($G$5="diff",(Y974-Y973),LN(Y974/Y973)))</f>
        <v/>
      </c>
      <c r="AL974" s="9">
        <f>IF(OR($S974="",$S973=""),"",IF($H$5="diff",(Z974-Z973),LN(Z974/Z973)))</f>
        <v/>
      </c>
      <c r="AM974" s="9">
        <f>IF(OR($S974="",$S973=""),"",IF($I$5="diff",(AA974-AA973),LN(AA974/AA973)))</f>
        <v/>
      </c>
      <c r="AN974" s="9">
        <f>IF(OR($S974="",$S973=""),"",IF($J$5="diff",(AB974-AB973),LN(AB974/AB973)))</f>
        <v/>
      </c>
      <c r="AO974" s="9">
        <f>IF(OR($S974="",$S973=""),"",IF($K$5="diff",(AC974-AC973),LN(AC974/AC973)))</f>
        <v/>
      </c>
      <c r="AR974" s="9">
        <f>IF($AF974="","",$AU$13+$AU$4*AG974+$AU$5*AH974+$AU$6*AI974+$AU$7*AJ974+$AU$8*AK974+$AU$9*AL974+$AU$10*AM974+$AU$11*AN974+$AU$12*AO974)</f>
        <v/>
      </c>
      <c r="AY974" s="10">
        <f>IF(AND((ROW()-7)&gt;=$Q$5,(ROW()-6)&lt;=$Q$3),INDEX(LINEST(OFFSET(AF974,1-$Q$5,0,$Q$5,1),OFFSET(AG974,1-$Q$5,0,$Q$5,9),TRUE,TRUE),1,10)*$Q$4,"")</f>
        <v/>
      </c>
      <c r="AZ974" s="9">
        <f>IF(AND((ROW()-7)&gt;=$Q$5,(ROW()-6)&lt;=$Q$3),INDEX(LINEST(OFFSET(AF974,1-$Q$5,0,$Q$5,1),OFFSET(AG974,1-$Q$5,0,$Q$5,9),TRUE,TRUE),1,9),"")</f>
        <v/>
      </c>
      <c r="BA974" s="9">
        <f>IF(AND((ROW()-7)&gt;=$Q$5,(ROW()-6)&lt;=$Q$3),INDEX(LINEST(OFFSET(AF974,1-$Q$5,0,$Q$5,1),OFFSET(AG974,1-$Q$5,0,$Q$5,9),TRUE,TRUE),1,8),"")</f>
        <v/>
      </c>
      <c r="BB974" s="9">
        <f>IF(AND((ROW()-7)&gt;=$Q$5,(ROW()-6)&lt;=$Q$3),INDEX(LINEST(OFFSET(AF974,1-$Q$5,0,$Q$5,1),OFFSET(AG974,1-$Q$5,0,$Q$5,9),TRUE,TRUE),1,7),"")</f>
        <v/>
      </c>
      <c r="BC974" s="9">
        <f>IF(AND((ROW()-7)&gt;=$Q$5,(ROW()-6)&lt;=$Q$3),INDEX(LINEST(OFFSET(AF974,1-$Q$5,0,$Q$5,1),OFFSET(AG974,1-$Q$5,0,$Q$5,9),TRUE,TRUE),1,6),"")</f>
        <v/>
      </c>
      <c r="BD974" s="9">
        <f>IF(AND((ROW()-7)&gt;=$Q$5,(ROW()-6)&lt;=$Q$3),INDEX(LINEST(OFFSET(AF974,1-$Q$5,0,$Q$5,1),OFFSET(AG974,1-$Q$5,0,$Q$5,9),TRUE,TRUE),1,5),"")</f>
        <v/>
      </c>
      <c r="BE974" s="9">
        <f>IF(AND((ROW()-7)&gt;=$Q$5,(ROW()-6)&lt;=$Q$3),INDEX(LINEST(OFFSET(AF974,1-$Q$5,0,$Q$5,1),OFFSET(AG974,1-$Q$5,0,$Q$5,9),TRUE,TRUE),1,4),"")</f>
        <v/>
      </c>
      <c r="BF974" s="9">
        <f>IF(AND((ROW()-7)&gt;=$Q$5,(ROW()-6)&lt;=$Q$3),INDEX(LINEST(OFFSET(AF974,1-$Q$5,0,$Q$5,1),OFFSET(AG974,1-$Q$5,0,$Q$5,9),TRUE,TRUE),1,3),"")</f>
        <v/>
      </c>
      <c r="BG974" s="9">
        <f>IF(AND((ROW()-7)&gt;=$Q$5,(ROW()-6)&lt;=$Q$3),INDEX(LINEST(OFFSET(AF974,1-$Q$5,0,$Q$5,1),OFFSET(AG974,1-$Q$5,0,$Q$5,9),TRUE,TRUE),1,2),"")</f>
        <v/>
      </c>
      <c r="BH974" s="9">
        <f>IF(AND((ROW()-7)&gt;=$Q$5,(ROW()-6)&lt;=$Q$3),INDEX(LINEST(OFFSET(AF974,1-$Q$5,0,$Q$5,1),OFFSET(AG974,1-$Q$5,0,$Q$5,9),TRUE,TRUE),1,1),"")</f>
        <v/>
      </c>
      <c r="BI974" s="10">
        <f>IF(AND((ROW()-7)&gt;=$Q$5,(ROW()-6)&lt;=$Q$3),INDEX(LINEST(OFFSET(AF974,1-$Q$5,0,$Q$5,1),OFFSET(AG974,1-$Q$5,0,$Q$5,9),TRUE,TRUE),3,1),"")</f>
        <v/>
      </c>
      <c r="BL974" s="9">
        <f>IF(AND((ROW()-6)&lt;=$Q$3,ISNUMBER(AY973)),AY973/$Q$4+AZ973*AG974+BA973*AH974+BB973*AI974+BC973*AJ974+BD973*AK974+BE973*AL974+BF973*AM974+BG973*AN974+BH973*AO974,"")</f>
        <v/>
      </c>
      <c r="BM974">
        <f>IF(ISNUMBER(BL974),AVERAGE(OFFSET(AF973,1-$Q$5,0,$Q$5,1)),"")</f>
        <v/>
      </c>
      <c r="BN974">
        <f>IF(ISNUMBER(BL974),(AF974-BL974)^2,"")</f>
        <v/>
      </c>
      <c r="BO974">
        <f>IF(ISNUMBER(BL974),AF974^2,"")</f>
        <v/>
      </c>
      <c r="BP974">
        <f>IF(ISNUMBER(BL974),(AF974-BM974)^2,"")</f>
        <v/>
      </c>
    </row>
    <row r="975">
      <c r="O975">
        <f>IF($R975="","",IF($Q$1="Weekly",INT(($R975-2)/7),IF($Q$1="Quarterly",YEAR($R975)*4+ROUNDUP(MONTH($R975)/3),YEAR($R975)*12+MONTH($R975))))</f>
        <v/>
      </c>
      <c r="P975">
        <f>IF($R975="","",IF($R976="",1,IF($O975&lt;&gt;$O976,1,0)))</f>
        <v/>
      </c>
      <c r="Q975">
        <f>IF($P975=1,SUM($P$7:$P975),"")</f>
        <v/>
      </c>
      <c r="R975">
        <f>IF($A975="","",IF(ISNUMBER($A975),$A975,IFERROR(DATEVALUE($A975),NA())))</f>
        <v/>
      </c>
      <c r="S975" s="7">
        <f>IFERROR(INDEX($R$7:$R$60000,MATCH(ROW()-6,$Q$7:$Q$60000,0)),"")</f>
        <v/>
      </c>
      <c r="T975">
        <f>IFERROR(INDEX($B$7:$B$60000,MATCH(ROW()-6,$Q$7:$Q$60000,0))*1,"")</f>
        <v/>
      </c>
      <c r="U975">
        <f>IFERROR(INDEX($C$7:$C$60000,MATCH(ROW()-6,$Q$7:$Q$60000,0))*1,"")</f>
        <v/>
      </c>
      <c r="V975">
        <f>IFERROR(INDEX($D$7:$D$60000,MATCH(ROW()-6,$Q$7:$Q$60000,0))*1,"")</f>
        <v/>
      </c>
      <c r="W975">
        <f>IFERROR(INDEX($E$7:$E$60000,MATCH(ROW()-6,$Q$7:$Q$60000,0))*1,"")</f>
        <v/>
      </c>
      <c r="X975">
        <f>IFERROR(INDEX($F$7:$F$60000,MATCH(ROW()-6,$Q$7:$Q$60000,0))*1,"")</f>
        <v/>
      </c>
      <c r="Y975">
        <f>IFERROR(INDEX($G$7:$G$60000,MATCH(ROW()-6,$Q$7:$Q$60000,0))*1,"")</f>
        <v/>
      </c>
      <c r="Z975">
        <f>IFERROR(INDEX($H$7:$H$60000,MATCH(ROW()-6,$Q$7:$Q$60000,0))*1,"")</f>
        <v/>
      </c>
      <c r="AA975">
        <f>IFERROR(INDEX($I$7:$I$60000,MATCH(ROW()-6,$Q$7:$Q$60000,0))*1,"")</f>
        <v/>
      </c>
      <c r="AB975">
        <f>IFERROR(INDEX($J$7:$J$60000,MATCH(ROW()-6,$Q$7:$Q$60000,0))*1,"")</f>
        <v/>
      </c>
      <c r="AC975">
        <f>IFERROR(INDEX($K$7:$K$60000,MATCH(ROW()-6,$Q$7:$Q$60000,0))*1,"")</f>
        <v/>
      </c>
      <c r="AF975" s="9">
        <f>IF(OR($S975="",$S974=""),"",IF($B$5="diff",($T975-$T974),LN($T975/$T974)))</f>
        <v/>
      </c>
      <c r="AG975" s="9">
        <f>IF(OR($S975="",$S974=""),"",IF($C$5="diff",(U975-U974),LN(U975/U974)))</f>
        <v/>
      </c>
      <c r="AH975" s="9">
        <f>IF(OR($S975="",$S974=""),"",IF($D$5="diff",(V975-V974),LN(V975/V974)))</f>
        <v/>
      </c>
      <c r="AI975" s="9">
        <f>IF(OR($S975="",$S974=""),"",IF($E$5="diff",(W975-W974),LN(W975/W974)))</f>
        <v/>
      </c>
      <c r="AJ975" s="9">
        <f>IF(OR($S975="",$S974=""),"",IF($F$5="diff",(X975-X974),LN(X975/X974)))</f>
        <v/>
      </c>
      <c r="AK975" s="9">
        <f>IF(OR($S975="",$S974=""),"",IF($G$5="diff",(Y975-Y974),LN(Y975/Y974)))</f>
        <v/>
      </c>
      <c r="AL975" s="9">
        <f>IF(OR($S975="",$S974=""),"",IF($H$5="diff",(Z975-Z974),LN(Z975/Z974)))</f>
        <v/>
      </c>
      <c r="AM975" s="9">
        <f>IF(OR($S975="",$S974=""),"",IF($I$5="diff",(AA975-AA974),LN(AA975/AA974)))</f>
        <v/>
      </c>
      <c r="AN975" s="9">
        <f>IF(OR($S975="",$S974=""),"",IF($J$5="diff",(AB975-AB974),LN(AB975/AB974)))</f>
        <v/>
      </c>
      <c r="AO975" s="9">
        <f>IF(OR($S975="",$S974=""),"",IF($K$5="diff",(AC975-AC974),LN(AC975/AC974)))</f>
        <v/>
      </c>
      <c r="AR975" s="9">
        <f>IF($AF975="","",$AU$13+$AU$4*AG975+$AU$5*AH975+$AU$6*AI975+$AU$7*AJ975+$AU$8*AK975+$AU$9*AL975+$AU$10*AM975+$AU$11*AN975+$AU$12*AO975)</f>
        <v/>
      </c>
      <c r="AY975" s="10">
        <f>IF(AND((ROW()-7)&gt;=$Q$5,(ROW()-6)&lt;=$Q$3),INDEX(LINEST(OFFSET(AF975,1-$Q$5,0,$Q$5,1),OFFSET(AG975,1-$Q$5,0,$Q$5,9),TRUE,TRUE),1,10)*$Q$4,"")</f>
        <v/>
      </c>
      <c r="AZ975" s="9">
        <f>IF(AND((ROW()-7)&gt;=$Q$5,(ROW()-6)&lt;=$Q$3),INDEX(LINEST(OFFSET(AF975,1-$Q$5,0,$Q$5,1),OFFSET(AG975,1-$Q$5,0,$Q$5,9),TRUE,TRUE),1,9),"")</f>
        <v/>
      </c>
      <c r="BA975" s="9">
        <f>IF(AND((ROW()-7)&gt;=$Q$5,(ROW()-6)&lt;=$Q$3),INDEX(LINEST(OFFSET(AF975,1-$Q$5,0,$Q$5,1),OFFSET(AG975,1-$Q$5,0,$Q$5,9),TRUE,TRUE),1,8),"")</f>
        <v/>
      </c>
      <c r="BB975" s="9">
        <f>IF(AND((ROW()-7)&gt;=$Q$5,(ROW()-6)&lt;=$Q$3),INDEX(LINEST(OFFSET(AF975,1-$Q$5,0,$Q$5,1),OFFSET(AG975,1-$Q$5,0,$Q$5,9),TRUE,TRUE),1,7),"")</f>
        <v/>
      </c>
      <c r="BC975" s="9">
        <f>IF(AND((ROW()-7)&gt;=$Q$5,(ROW()-6)&lt;=$Q$3),INDEX(LINEST(OFFSET(AF975,1-$Q$5,0,$Q$5,1),OFFSET(AG975,1-$Q$5,0,$Q$5,9),TRUE,TRUE),1,6),"")</f>
        <v/>
      </c>
      <c r="BD975" s="9">
        <f>IF(AND((ROW()-7)&gt;=$Q$5,(ROW()-6)&lt;=$Q$3),INDEX(LINEST(OFFSET(AF975,1-$Q$5,0,$Q$5,1),OFFSET(AG975,1-$Q$5,0,$Q$5,9),TRUE,TRUE),1,5),"")</f>
        <v/>
      </c>
      <c r="BE975" s="9">
        <f>IF(AND((ROW()-7)&gt;=$Q$5,(ROW()-6)&lt;=$Q$3),INDEX(LINEST(OFFSET(AF975,1-$Q$5,0,$Q$5,1),OFFSET(AG975,1-$Q$5,0,$Q$5,9),TRUE,TRUE),1,4),"")</f>
        <v/>
      </c>
      <c r="BF975" s="9">
        <f>IF(AND((ROW()-7)&gt;=$Q$5,(ROW()-6)&lt;=$Q$3),INDEX(LINEST(OFFSET(AF975,1-$Q$5,0,$Q$5,1),OFFSET(AG975,1-$Q$5,0,$Q$5,9),TRUE,TRUE),1,3),"")</f>
        <v/>
      </c>
      <c r="BG975" s="9">
        <f>IF(AND((ROW()-7)&gt;=$Q$5,(ROW()-6)&lt;=$Q$3),INDEX(LINEST(OFFSET(AF975,1-$Q$5,0,$Q$5,1),OFFSET(AG975,1-$Q$5,0,$Q$5,9),TRUE,TRUE),1,2),"")</f>
        <v/>
      </c>
      <c r="BH975" s="9">
        <f>IF(AND((ROW()-7)&gt;=$Q$5,(ROW()-6)&lt;=$Q$3),INDEX(LINEST(OFFSET(AF975,1-$Q$5,0,$Q$5,1),OFFSET(AG975,1-$Q$5,0,$Q$5,9),TRUE,TRUE),1,1),"")</f>
        <v/>
      </c>
      <c r="BI975" s="10">
        <f>IF(AND((ROW()-7)&gt;=$Q$5,(ROW()-6)&lt;=$Q$3),INDEX(LINEST(OFFSET(AF975,1-$Q$5,0,$Q$5,1),OFFSET(AG975,1-$Q$5,0,$Q$5,9),TRUE,TRUE),3,1),"")</f>
        <v/>
      </c>
      <c r="BL975" s="9">
        <f>IF(AND((ROW()-6)&lt;=$Q$3,ISNUMBER(AY974)),AY974/$Q$4+AZ974*AG975+BA974*AH975+BB974*AI975+BC974*AJ975+BD974*AK975+BE974*AL975+BF974*AM975+BG974*AN975+BH974*AO975,"")</f>
        <v/>
      </c>
      <c r="BM975">
        <f>IF(ISNUMBER(BL975),AVERAGE(OFFSET(AF974,1-$Q$5,0,$Q$5,1)),"")</f>
        <v/>
      </c>
      <c r="BN975">
        <f>IF(ISNUMBER(BL975),(AF975-BL975)^2,"")</f>
        <v/>
      </c>
      <c r="BO975">
        <f>IF(ISNUMBER(BL975),AF975^2,"")</f>
        <v/>
      </c>
      <c r="BP975">
        <f>IF(ISNUMBER(BL975),(AF975-BM975)^2,"")</f>
        <v/>
      </c>
    </row>
    <row r="976">
      <c r="O976">
        <f>IF($R976="","",IF($Q$1="Weekly",INT(($R976-2)/7),IF($Q$1="Quarterly",YEAR($R976)*4+ROUNDUP(MONTH($R976)/3),YEAR($R976)*12+MONTH($R976))))</f>
        <v/>
      </c>
      <c r="P976">
        <f>IF($R976="","",IF($R977="",1,IF($O976&lt;&gt;$O977,1,0)))</f>
        <v/>
      </c>
      <c r="Q976">
        <f>IF($P976=1,SUM($P$7:$P976),"")</f>
        <v/>
      </c>
      <c r="R976">
        <f>IF($A976="","",IF(ISNUMBER($A976),$A976,IFERROR(DATEVALUE($A976),NA())))</f>
        <v/>
      </c>
      <c r="S976" s="7">
        <f>IFERROR(INDEX($R$7:$R$60000,MATCH(ROW()-6,$Q$7:$Q$60000,0)),"")</f>
        <v/>
      </c>
      <c r="T976">
        <f>IFERROR(INDEX($B$7:$B$60000,MATCH(ROW()-6,$Q$7:$Q$60000,0))*1,"")</f>
        <v/>
      </c>
      <c r="U976">
        <f>IFERROR(INDEX($C$7:$C$60000,MATCH(ROW()-6,$Q$7:$Q$60000,0))*1,"")</f>
        <v/>
      </c>
      <c r="V976">
        <f>IFERROR(INDEX($D$7:$D$60000,MATCH(ROW()-6,$Q$7:$Q$60000,0))*1,"")</f>
        <v/>
      </c>
      <c r="W976">
        <f>IFERROR(INDEX($E$7:$E$60000,MATCH(ROW()-6,$Q$7:$Q$60000,0))*1,"")</f>
        <v/>
      </c>
      <c r="X976">
        <f>IFERROR(INDEX($F$7:$F$60000,MATCH(ROW()-6,$Q$7:$Q$60000,0))*1,"")</f>
        <v/>
      </c>
      <c r="Y976">
        <f>IFERROR(INDEX($G$7:$G$60000,MATCH(ROW()-6,$Q$7:$Q$60000,0))*1,"")</f>
        <v/>
      </c>
      <c r="Z976">
        <f>IFERROR(INDEX($H$7:$H$60000,MATCH(ROW()-6,$Q$7:$Q$60000,0))*1,"")</f>
        <v/>
      </c>
      <c r="AA976">
        <f>IFERROR(INDEX($I$7:$I$60000,MATCH(ROW()-6,$Q$7:$Q$60000,0))*1,"")</f>
        <v/>
      </c>
      <c r="AB976">
        <f>IFERROR(INDEX($J$7:$J$60000,MATCH(ROW()-6,$Q$7:$Q$60000,0))*1,"")</f>
        <v/>
      </c>
      <c r="AC976">
        <f>IFERROR(INDEX($K$7:$K$60000,MATCH(ROW()-6,$Q$7:$Q$60000,0))*1,"")</f>
        <v/>
      </c>
      <c r="AF976" s="9">
        <f>IF(OR($S976="",$S975=""),"",IF($B$5="diff",($T976-$T975),LN($T976/$T975)))</f>
        <v/>
      </c>
      <c r="AG976" s="9">
        <f>IF(OR($S976="",$S975=""),"",IF($C$5="diff",(U976-U975),LN(U976/U975)))</f>
        <v/>
      </c>
      <c r="AH976" s="9">
        <f>IF(OR($S976="",$S975=""),"",IF($D$5="diff",(V976-V975),LN(V976/V975)))</f>
        <v/>
      </c>
      <c r="AI976" s="9">
        <f>IF(OR($S976="",$S975=""),"",IF($E$5="diff",(W976-W975),LN(W976/W975)))</f>
        <v/>
      </c>
      <c r="AJ976" s="9">
        <f>IF(OR($S976="",$S975=""),"",IF($F$5="diff",(X976-X975),LN(X976/X975)))</f>
        <v/>
      </c>
      <c r="AK976" s="9">
        <f>IF(OR($S976="",$S975=""),"",IF($G$5="diff",(Y976-Y975),LN(Y976/Y975)))</f>
        <v/>
      </c>
      <c r="AL976" s="9">
        <f>IF(OR($S976="",$S975=""),"",IF($H$5="diff",(Z976-Z975),LN(Z976/Z975)))</f>
        <v/>
      </c>
      <c r="AM976" s="9">
        <f>IF(OR($S976="",$S975=""),"",IF($I$5="diff",(AA976-AA975),LN(AA976/AA975)))</f>
        <v/>
      </c>
      <c r="AN976" s="9">
        <f>IF(OR($S976="",$S975=""),"",IF($J$5="diff",(AB976-AB975),LN(AB976/AB975)))</f>
        <v/>
      </c>
      <c r="AO976" s="9">
        <f>IF(OR($S976="",$S975=""),"",IF($K$5="diff",(AC976-AC975),LN(AC976/AC975)))</f>
        <v/>
      </c>
      <c r="AR976" s="9">
        <f>IF($AF976="","",$AU$13+$AU$4*AG976+$AU$5*AH976+$AU$6*AI976+$AU$7*AJ976+$AU$8*AK976+$AU$9*AL976+$AU$10*AM976+$AU$11*AN976+$AU$12*AO976)</f>
        <v/>
      </c>
      <c r="AY976" s="10">
        <f>IF(AND((ROW()-7)&gt;=$Q$5,(ROW()-6)&lt;=$Q$3),INDEX(LINEST(OFFSET(AF976,1-$Q$5,0,$Q$5,1),OFFSET(AG976,1-$Q$5,0,$Q$5,9),TRUE,TRUE),1,10)*$Q$4,"")</f>
        <v/>
      </c>
      <c r="AZ976" s="9">
        <f>IF(AND((ROW()-7)&gt;=$Q$5,(ROW()-6)&lt;=$Q$3),INDEX(LINEST(OFFSET(AF976,1-$Q$5,0,$Q$5,1),OFFSET(AG976,1-$Q$5,0,$Q$5,9),TRUE,TRUE),1,9),"")</f>
        <v/>
      </c>
      <c r="BA976" s="9">
        <f>IF(AND((ROW()-7)&gt;=$Q$5,(ROW()-6)&lt;=$Q$3),INDEX(LINEST(OFFSET(AF976,1-$Q$5,0,$Q$5,1),OFFSET(AG976,1-$Q$5,0,$Q$5,9),TRUE,TRUE),1,8),"")</f>
        <v/>
      </c>
      <c r="BB976" s="9">
        <f>IF(AND((ROW()-7)&gt;=$Q$5,(ROW()-6)&lt;=$Q$3),INDEX(LINEST(OFFSET(AF976,1-$Q$5,0,$Q$5,1),OFFSET(AG976,1-$Q$5,0,$Q$5,9),TRUE,TRUE),1,7),"")</f>
        <v/>
      </c>
      <c r="BC976" s="9">
        <f>IF(AND((ROW()-7)&gt;=$Q$5,(ROW()-6)&lt;=$Q$3),INDEX(LINEST(OFFSET(AF976,1-$Q$5,0,$Q$5,1),OFFSET(AG976,1-$Q$5,0,$Q$5,9),TRUE,TRUE),1,6),"")</f>
        <v/>
      </c>
      <c r="BD976" s="9">
        <f>IF(AND((ROW()-7)&gt;=$Q$5,(ROW()-6)&lt;=$Q$3),INDEX(LINEST(OFFSET(AF976,1-$Q$5,0,$Q$5,1),OFFSET(AG976,1-$Q$5,0,$Q$5,9),TRUE,TRUE),1,5),"")</f>
        <v/>
      </c>
      <c r="BE976" s="9">
        <f>IF(AND((ROW()-7)&gt;=$Q$5,(ROW()-6)&lt;=$Q$3),INDEX(LINEST(OFFSET(AF976,1-$Q$5,0,$Q$5,1),OFFSET(AG976,1-$Q$5,0,$Q$5,9),TRUE,TRUE),1,4),"")</f>
        <v/>
      </c>
      <c r="BF976" s="9">
        <f>IF(AND((ROW()-7)&gt;=$Q$5,(ROW()-6)&lt;=$Q$3),INDEX(LINEST(OFFSET(AF976,1-$Q$5,0,$Q$5,1),OFFSET(AG976,1-$Q$5,0,$Q$5,9),TRUE,TRUE),1,3),"")</f>
        <v/>
      </c>
      <c r="BG976" s="9">
        <f>IF(AND((ROW()-7)&gt;=$Q$5,(ROW()-6)&lt;=$Q$3),INDEX(LINEST(OFFSET(AF976,1-$Q$5,0,$Q$5,1),OFFSET(AG976,1-$Q$5,0,$Q$5,9),TRUE,TRUE),1,2),"")</f>
        <v/>
      </c>
      <c r="BH976" s="9">
        <f>IF(AND((ROW()-7)&gt;=$Q$5,(ROW()-6)&lt;=$Q$3),INDEX(LINEST(OFFSET(AF976,1-$Q$5,0,$Q$5,1),OFFSET(AG976,1-$Q$5,0,$Q$5,9),TRUE,TRUE),1,1),"")</f>
        <v/>
      </c>
      <c r="BI976" s="10">
        <f>IF(AND((ROW()-7)&gt;=$Q$5,(ROW()-6)&lt;=$Q$3),INDEX(LINEST(OFFSET(AF976,1-$Q$5,0,$Q$5,1),OFFSET(AG976,1-$Q$5,0,$Q$5,9),TRUE,TRUE),3,1),"")</f>
        <v/>
      </c>
      <c r="BL976" s="9">
        <f>IF(AND((ROW()-6)&lt;=$Q$3,ISNUMBER(AY975)),AY975/$Q$4+AZ975*AG976+BA975*AH976+BB975*AI976+BC975*AJ976+BD975*AK976+BE975*AL976+BF975*AM976+BG975*AN976+BH975*AO976,"")</f>
        <v/>
      </c>
      <c r="BM976">
        <f>IF(ISNUMBER(BL976),AVERAGE(OFFSET(AF975,1-$Q$5,0,$Q$5,1)),"")</f>
        <v/>
      </c>
      <c r="BN976">
        <f>IF(ISNUMBER(BL976),(AF976-BL976)^2,"")</f>
        <v/>
      </c>
      <c r="BO976">
        <f>IF(ISNUMBER(BL976),AF976^2,"")</f>
        <v/>
      </c>
      <c r="BP976">
        <f>IF(ISNUMBER(BL976),(AF976-BM976)^2,"")</f>
        <v/>
      </c>
    </row>
    <row r="977">
      <c r="O977">
        <f>IF($R977="","",IF($Q$1="Weekly",INT(($R977-2)/7),IF($Q$1="Quarterly",YEAR($R977)*4+ROUNDUP(MONTH($R977)/3),YEAR($R977)*12+MONTH($R977))))</f>
        <v/>
      </c>
      <c r="P977">
        <f>IF($R977="","",IF($R978="",1,IF($O977&lt;&gt;$O978,1,0)))</f>
        <v/>
      </c>
      <c r="Q977">
        <f>IF($P977=1,SUM($P$7:$P977),"")</f>
        <v/>
      </c>
      <c r="R977">
        <f>IF($A977="","",IF(ISNUMBER($A977),$A977,IFERROR(DATEVALUE($A977),NA())))</f>
        <v/>
      </c>
      <c r="S977" s="7">
        <f>IFERROR(INDEX($R$7:$R$60000,MATCH(ROW()-6,$Q$7:$Q$60000,0)),"")</f>
        <v/>
      </c>
      <c r="T977">
        <f>IFERROR(INDEX($B$7:$B$60000,MATCH(ROW()-6,$Q$7:$Q$60000,0))*1,"")</f>
        <v/>
      </c>
      <c r="U977">
        <f>IFERROR(INDEX($C$7:$C$60000,MATCH(ROW()-6,$Q$7:$Q$60000,0))*1,"")</f>
        <v/>
      </c>
      <c r="V977">
        <f>IFERROR(INDEX($D$7:$D$60000,MATCH(ROW()-6,$Q$7:$Q$60000,0))*1,"")</f>
        <v/>
      </c>
      <c r="W977">
        <f>IFERROR(INDEX($E$7:$E$60000,MATCH(ROW()-6,$Q$7:$Q$60000,0))*1,"")</f>
        <v/>
      </c>
      <c r="X977">
        <f>IFERROR(INDEX($F$7:$F$60000,MATCH(ROW()-6,$Q$7:$Q$60000,0))*1,"")</f>
        <v/>
      </c>
      <c r="Y977">
        <f>IFERROR(INDEX($G$7:$G$60000,MATCH(ROW()-6,$Q$7:$Q$60000,0))*1,"")</f>
        <v/>
      </c>
      <c r="Z977">
        <f>IFERROR(INDEX($H$7:$H$60000,MATCH(ROW()-6,$Q$7:$Q$60000,0))*1,"")</f>
        <v/>
      </c>
      <c r="AA977">
        <f>IFERROR(INDEX($I$7:$I$60000,MATCH(ROW()-6,$Q$7:$Q$60000,0))*1,"")</f>
        <v/>
      </c>
      <c r="AB977">
        <f>IFERROR(INDEX($J$7:$J$60000,MATCH(ROW()-6,$Q$7:$Q$60000,0))*1,"")</f>
        <v/>
      </c>
      <c r="AC977">
        <f>IFERROR(INDEX($K$7:$K$60000,MATCH(ROW()-6,$Q$7:$Q$60000,0))*1,"")</f>
        <v/>
      </c>
      <c r="AF977" s="9">
        <f>IF(OR($S977="",$S976=""),"",IF($B$5="diff",($T977-$T976),LN($T977/$T976)))</f>
        <v/>
      </c>
      <c r="AG977" s="9">
        <f>IF(OR($S977="",$S976=""),"",IF($C$5="diff",(U977-U976),LN(U977/U976)))</f>
        <v/>
      </c>
      <c r="AH977" s="9">
        <f>IF(OR($S977="",$S976=""),"",IF($D$5="diff",(V977-V976),LN(V977/V976)))</f>
        <v/>
      </c>
      <c r="AI977" s="9">
        <f>IF(OR($S977="",$S976=""),"",IF($E$5="diff",(W977-W976),LN(W977/W976)))</f>
        <v/>
      </c>
      <c r="AJ977" s="9">
        <f>IF(OR($S977="",$S976=""),"",IF($F$5="diff",(X977-X976),LN(X977/X976)))</f>
        <v/>
      </c>
      <c r="AK977" s="9">
        <f>IF(OR($S977="",$S976=""),"",IF($G$5="diff",(Y977-Y976),LN(Y977/Y976)))</f>
        <v/>
      </c>
      <c r="AL977" s="9">
        <f>IF(OR($S977="",$S976=""),"",IF($H$5="diff",(Z977-Z976),LN(Z977/Z976)))</f>
        <v/>
      </c>
      <c r="AM977" s="9">
        <f>IF(OR($S977="",$S976=""),"",IF($I$5="diff",(AA977-AA976),LN(AA977/AA976)))</f>
        <v/>
      </c>
      <c r="AN977" s="9">
        <f>IF(OR($S977="",$S976=""),"",IF($J$5="diff",(AB977-AB976),LN(AB977/AB976)))</f>
        <v/>
      </c>
      <c r="AO977" s="9">
        <f>IF(OR($S977="",$S976=""),"",IF($K$5="diff",(AC977-AC976),LN(AC977/AC976)))</f>
        <v/>
      </c>
      <c r="AR977" s="9">
        <f>IF($AF977="","",$AU$13+$AU$4*AG977+$AU$5*AH977+$AU$6*AI977+$AU$7*AJ977+$AU$8*AK977+$AU$9*AL977+$AU$10*AM977+$AU$11*AN977+$AU$12*AO977)</f>
        <v/>
      </c>
      <c r="AY977" s="10">
        <f>IF(AND((ROW()-7)&gt;=$Q$5,(ROW()-6)&lt;=$Q$3),INDEX(LINEST(OFFSET(AF977,1-$Q$5,0,$Q$5,1),OFFSET(AG977,1-$Q$5,0,$Q$5,9),TRUE,TRUE),1,10)*$Q$4,"")</f>
        <v/>
      </c>
      <c r="AZ977" s="9">
        <f>IF(AND((ROW()-7)&gt;=$Q$5,(ROW()-6)&lt;=$Q$3),INDEX(LINEST(OFFSET(AF977,1-$Q$5,0,$Q$5,1),OFFSET(AG977,1-$Q$5,0,$Q$5,9),TRUE,TRUE),1,9),"")</f>
        <v/>
      </c>
      <c r="BA977" s="9">
        <f>IF(AND((ROW()-7)&gt;=$Q$5,(ROW()-6)&lt;=$Q$3),INDEX(LINEST(OFFSET(AF977,1-$Q$5,0,$Q$5,1),OFFSET(AG977,1-$Q$5,0,$Q$5,9),TRUE,TRUE),1,8),"")</f>
        <v/>
      </c>
      <c r="BB977" s="9">
        <f>IF(AND((ROW()-7)&gt;=$Q$5,(ROW()-6)&lt;=$Q$3),INDEX(LINEST(OFFSET(AF977,1-$Q$5,0,$Q$5,1),OFFSET(AG977,1-$Q$5,0,$Q$5,9),TRUE,TRUE),1,7),"")</f>
        <v/>
      </c>
      <c r="BC977" s="9">
        <f>IF(AND((ROW()-7)&gt;=$Q$5,(ROW()-6)&lt;=$Q$3),INDEX(LINEST(OFFSET(AF977,1-$Q$5,0,$Q$5,1),OFFSET(AG977,1-$Q$5,0,$Q$5,9),TRUE,TRUE),1,6),"")</f>
        <v/>
      </c>
      <c r="BD977" s="9">
        <f>IF(AND((ROW()-7)&gt;=$Q$5,(ROW()-6)&lt;=$Q$3),INDEX(LINEST(OFFSET(AF977,1-$Q$5,0,$Q$5,1),OFFSET(AG977,1-$Q$5,0,$Q$5,9),TRUE,TRUE),1,5),"")</f>
        <v/>
      </c>
      <c r="BE977" s="9">
        <f>IF(AND((ROW()-7)&gt;=$Q$5,(ROW()-6)&lt;=$Q$3),INDEX(LINEST(OFFSET(AF977,1-$Q$5,0,$Q$5,1),OFFSET(AG977,1-$Q$5,0,$Q$5,9),TRUE,TRUE),1,4),"")</f>
        <v/>
      </c>
      <c r="BF977" s="9">
        <f>IF(AND((ROW()-7)&gt;=$Q$5,(ROW()-6)&lt;=$Q$3),INDEX(LINEST(OFFSET(AF977,1-$Q$5,0,$Q$5,1),OFFSET(AG977,1-$Q$5,0,$Q$5,9),TRUE,TRUE),1,3),"")</f>
        <v/>
      </c>
      <c r="BG977" s="9">
        <f>IF(AND((ROW()-7)&gt;=$Q$5,(ROW()-6)&lt;=$Q$3),INDEX(LINEST(OFFSET(AF977,1-$Q$5,0,$Q$5,1),OFFSET(AG977,1-$Q$5,0,$Q$5,9),TRUE,TRUE),1,2),"")</f>
        <v/>
      </c>
      <c r="BH977" s="9">
        <f>IF(AND((ROW()-7)&gt;=$Q$5,(ROW()-6)&lt;=$Q$3),INDEX(LINEST(OFFSET(AF977,1-$Q$5,0,$Q$5,1),OFFSET(AG977,1-$Q$5,0,$Q$5,9),TRUE,TRUE),1,1),"")</f>
        <v/>
      </c>
      <c r="BI977" s="10">
        <f>IF(AND((ROW()-7)&gt;=$Q$5,(ROW()-6)&lt;=$Q$3),INDEX(LINEST(OFFSET(AF977,1-$Q$5,0,$Q$5,1),OFFSET(AG977,1-$Q$5,0,$Q$5,9),TRUE,TRUE),3,1),"")</f>
        <v/>
      </c>
      <c r="BL977" s="9">
        <f>IF(AND((ROW()-6)&lt;=$Q$3,ISNUMBER(AY976)),AY976/$Q$4+AZ976*AG977+BA976*AH977+BB976*AI977+BC976*AJ977+BD976*AK977+BE976*AL977+BF976*AM977+BG976*AN977+BH976*AO977,"")</f>
        <v/>
      </c>
      <c r="BM977">
        <f>IF(ISNUMBER(BL977),AVERAGE(OFFSET(AF976,1-$Q$5,0,$Q$5,1)),"")</f>
        <v/>
      </c>
      <c r="BN977">
        <f>IF(ISNUMBER(BL977),(AF977-BL977)^2,"")</f>
        <v/>
      </c>
      <c r="BO977">
        <f>IF(ISNUMBER(BL977),AF977^2,"")</f>
        <v/>
      </c>
      <c r="BP977">
        <f>IF(ISNUMBER(BL977),(AF977-BM977)^2,"")</f>
        <v/>
      </c>
    </row>
    <row r="978">
      <c r="O978">
        <f>IF($R978="","",IF($Q$1="Weekly",INT(($R978-2)/7),IF($Q$1="Quarterly",YEAR($R978)*4+ROUNDUP(MONTH($R978)/3),YEAR($R978)*12+MONTH($R978))))</f>
        <v/>
      </c>
      <c r="P978">
        <f>IF($R978="","",IF($R979="",1,IF($O978&lt;&gt;$O979,1,0)))</f>
        <v/>
      </c>
      <c r="Q978">
        <f>IF($P978=1,SUM($P$7:$P978),"")</f>
        <v/>
      </c>
      <c r="R978">
        <f>IF($A978="","",IF(ISNUMBER($A978),$A978,IFERROR(DATEVALUE($A978),NA())))</f>
        <v/>
      </c>
      <c r="S978" s="7">
        <f>IFERROR(INDEX($R$7:$R$60000,MATCH(ROW()-6,$Q$7:$Q$60000,0)),"")</f>
        <v/>
      </c>
      <c r="T978">
        <f>IFERROR(INDEX($B$7:$B$60000,MATCH(ROW()-6,$Q$7:$Q$60000,0))*1,"")</f>
        <v/>
      </c>
      <c r="U978">
        <f>IFERROR(INDEX($C$7:$C$60000,MATCH(ROW()-6,$Q$7:$Q$60000,0))*1,"")</f>
        <v/>
      </c>
      <c r="V978">
        <f>IFERROR(INDEX($D$7:$D$60000,MATCH(ROW()-6,$Q$7:$Q$60000,0))*1,"")</f>
        <v/>
      </c>
      <c r="W978">
        <f>IFERROR(INDEX($E$7:$E$60000,MATCH(ROW()-6,$Q$7:$Q$60000,0))*1,"")</f>
        <v/>
      </c>
      <c r="X978">
        <f>IFERROR(INDEX($F$7:$F$60000,MATCH(ROW()-6,$Q$7:$Q$60000,0))*1,"")</f>
        <v/>
      </c>
      <c r="Y978">
        <f>IFERROR(INDEX($G$7:$G$60000,MATCH(ROW()-6,$Q$7:$Q$60000,0))*1,"")</f>
        <v/>
      </c>
      <c r="Z978">
        <f>IFERROR(INDEX($H$7:$H$60000,MATCH(ROW()-6,$Q$7:$Q$60000,0))*1,"")</f>
        <v/>
      </c>
      <c r="AA978">
        <f>IFERROR(INDEX($I$7:$I$60000,MATCH(ROW()-6,$Q$7:$Q$60000,0))*1,"")</f>
        <v/>
      </c>
      <c r="AB978">
        <f>IFERROR(INDEX($J$7:$J$60000,MATCH(ROW()-6,$Q$7:$Q$60000,0))*1,"")</f>
        <v/>
      </c>
      <c r="AC978">
        <f>IFERROR(INDEX($K$7:$K$60000,MATCH(ROW()-6,$Q$7:$Q$60000,0))*1,"")</f>
        <v/>
      </c>
      <c r="AF978" s="9">
        <f>IF(OR($S978="",$S977=""),"",IF($B$5="diff",($T978-$T977),LN($T978/$T977)))</f>
        <v/>
      </c>
      <c r="AG978" s="9">
        <f>IF(OR($S978="",$S977=""),"",IF($C$5="diff",(U978-U977),LN(U978/U977)))</f>
        <v/>
      </c>
      <c r="AH978" s="9">
        <f>IF(OR($S978="",$S977=""),"",IF($D$5="diff",(V978-V977),LN(V978/V977)))</f>
        <v/>
      </c>
      <c r="AI978" s="9">
        <f>IF(OR($S978="",$S977=""),"",IF($E$5="diff",(W978-W977),LN(W978/W977)))</f>
        <v/>
      </c>
      <c r="AJ978" s="9">
        <f>IF(OR($S978="",$S977=""),"",IF($F$5="diff",(X978-X977),LN(X978/X977)))</f>
        <v/>
      </c>
      <c r="AK978" s="9">
        <f>IF(OR($S978="",$S977=""),"",IF($G$5="diff",(Y978-Y977),LN(Y978/Y977)))</f>
        <v/>
      </c>
      <c r="AL978" s="9">
        <f>IF(OR($S978="",$S977=""),"",IF($H$5="diff",(Z978-Z977),LN(Z978/Z977)))</f>
        <v/>
      </c>
      <c r="AM978" s="9">
        <f>IF(OR($S978="",$S977=""),"",IF($I$5="diff",(AA978-AA977),LN(AA978/AA977)))</f>
        <v/>
      </c>
      <c r="AN978" s="9">
        <f>IF(OR($S978="",$S977=""),"",IF($J$5="diff",(AB978-AB977),LN(AB978/AB977)))</f>
        <v/>
      </c>
      <c r="AO978" s="9">
        <f>IF(OR($S978="",$S977=""),"",IF($K$5="diff",(AC978-AC977),LN(AC978/AC977)))</f>
        <v/>
      </c>
      <c r="AR978" s="9">
        <f>IF($AF978="","",$AU$13+$AU$4*AG978+$AU$5*AH978+$AU$6*AI978+$AU$7*AJ978+$AU$8*AK978+$AU$9*AL978+$AU$10*AM978+$AU$11*AN978+$AU$12*AO978)</f>
        <v/>
      </c>
      <c r="AY978" s="10">
        <f>IF(AND((ROW()-7)&gt;=$Q$5,(ROW()-6)&lt;=$Q$3),INDEX(LINEST(OFFSET(AF978,1-$Q$5,0,$Q$5,1),OFFSET(AG978,1-$Q$5,0,$Q$5,9),TRUE,TRUE),1,10)*$Q$4,"")</f>
        <v/>
      </c>
      <c r="AZ978" s="9">
        <f>IF(AND((ROW()-7)&gt;=$Q$5,(ROW()-6)&lt;=$Q$3),INDEX(LINEST(OFFSET(AF978,1-$Q$5,0,$Q$5,1),OFFSET(AG978,1-$Q$5,0,$Q$5,9),TRUE,TRUE),1,9),"")</f>
        <v/>
      </c>
      <c r="BA978" s="9">
        <f>IF(AND((ROW()-7)&gt;=$Q$5,(ROW()-6)&lt;=$Q$3),INDEX(LINEST(OFFSET(AF978,1-$Q$5,0,$Q$5,1),OFFSET(AG978,1-$Q$5,0,$Q$5,9),TRUE,TRUE),1,8),"")</f>
        <v/>
      </c>
      <c r="BB978" s="9">
        <f>IF(AND((ROW()-7)&gt;=$Q$5,(ROW()-6)&lt;=$Q$3),INDEX(LINEST(OFFSET(AF978,1-$Q$5,0,$Q$5,1),OFFSET(AG978,1-$Q$5,0,$Q$5,9),TRUE,TRUE),1,7),"")</f>
        <v/>
      </c>
      <c r="BC978" s="9">
        <f>IF(AND((ROW()-7)&gt;=$Q$5,(ROW()-6)&lt;=$Q$3),INDEX(LINEST(OFFSET(AF978,1-$Q$5,0,$Q$5,1),OFFSET(AG978,1-$Q$5,0,$Q$5,9),TRUE,TRUE),1,6),"")</f>
        <v/>
      </c>
      <c r="BD978" s="9">
        <f>IF(AND((ROW()-7)&gt;=$Q$5,(ROW()-6)&lt;=$Q$3),INDEX(LINEST(OFFSET(AF978,1-$Q$5,0,$Q$5,1),OFFSET(AG978,1-$Q$5,0,$Q$5,9),TRUE,TRUE),1,5),"")</f>
        <v/>
      </c>
      <c r="BE978" s="9">
        <f>IF(AND((ROW()-7)&gt;=$Q$5,(ROW()-6)&lt;=$Q$3),INDEX(LINEST(OFFSET(AF978,1-$Q$5,0,$Q$5,1),OFFSET(AG978,1-$Q$5,0,$Q$5,9),TRUE,TRUE),1,4),"")</f>
        <v/>
      </c>
      <c r="BF978" s="9">
        <f>IF(AND((ROW()-7)&gt;=$Q$5,(ROW()-6)&lt;=$Q$3),INDEX(LINEST(OFFSET(AF978,1-$Q$5,0,$Q$5,1),OFFSET(AG978,1-$Q$5,0,$Q$5,9),TRUE,TRUE),1,3),"")</f>
        <v/>
      </c>
      <c r="BG978" s="9">
        <f>IF(AND((ROW()-7)&gt;=$Q$5,(ROW()-6)&lt;=$Q$3),INDEX(LINEST(OFFSET(AF978,1-$Q$5,0,$Q$5,1),OFFSET(AG978,1-$Q$5,0,$Q$5,9),TRUE,TRUE),1,2),"")</f>
        <v/>
      </c>
      <c r="BH978" s="9">
        <f>IF(AND((ROW()-7)&gt;=$Q$5,(ROW()-6)&lt;=$Q$3),INDEX(LINEST(OFFSET(AF978,1-$Q$5,0,$Q$5,1),OFFSET(AG978,1-$Q$5,0,$Q$5,9),TRUE,TRUE),1,1),"")</f>
        <v/>
      </c>
      <c r="BI978" s="10">
        <f>IF(AND((ROW()-7)&gt;=$Q$5,(ROW()-6)&lt;=$Q$3),INDEX(LINEST(OFFSET(AF978,1-$Q$5,0,$Q$5,1),OFFSET(AG978,1-$Q$5,0,$Q$5,9),TRUE,TRUE),3,1),"")</f>
        <v/>
      </c>
      <c r="BL978" s="9">
        <f>IF(AND((ROW()-6)&lt;=$Q$3,ISNUMBER(AY977)),AY977/$Q$4+AZ977*AG978+BA977*AH978+BB977*AI978+BC977*AJ978+BD977*AK978+BE977*AL978+BF977*AM978+BG977*AN978+BH977*AO978,"")</f>
        <v/>
      </c>
      <c r="BM978">
        <f>IF(ISNUMBER(BL978),AVERAGE(OFFSET(AF977,1-$Q$5,0,$Q$5,1)),"")</f>
        <v/>
      </c>
      <c r="BN978">
        <f>IF(ISNUMBER(BL978),(AF978-BL978)^2,"")</f>
        <v/>
      </c>
      <c r="BO978">
        <f>IF(ISNUMBER(BL978),AF978^2,"")</f>
        <v/>
      </c>
      <c r="BP978">
        <f>IF(ISNUMBER(BL978),(AF978-BM978)^2,"")</f>
        <v/>
      </c>
    </row>
    <row r="979">
      <c r="O979">
        <f>IF($R979="","",IF($Q$1="Weekly",INT(($R979-2)/7),IF($Q$1="Quarterly",YEAR($R979)*4+ROUNDUP(MONTH($R979)/3),YEAR($R979)*12+MONTH($R979))))</f>
        <v/>
      </c>
      <c r="P979">
        <f>IF($R979="","",IF($R980="",1,IF($O979&lt;&gt;$O980,1,0)))</f>
        <v/>
      </c>
      <c r="Q979">
        <f>IF($P979=1,SUM($P$7:$P979),"")</f>
        <v/>
      </c>
      <c r="R979">
        <f>IF($A979="","",IF(ISNUMBER($A979),$A979,IFERROR(DATEVALUE($A979),NA())))</f>
        <v/>
      </c>
      <c r="S979" s="7">
        <f>IFERROR(INDEX($R$7:$R$60000,MATCH(ROW()-6,$Q$7:$Q$60000,0)),"")</f>
        <v/>
      </c>
      <c r="T979">
        <f>IFERROR(INDEX($B$7:$B$60000,MATCH(ROW()-6,$Q$7:$Q$60000,0))*1,"")</f>
        <v/>
      </c>
      <c r="U979">
        <f>IFERROR(INDEX($C$7:$C$60000,MATCH(ROW()-6,$Q$7:$Q$60000,0))*1,"")</f>
        <v/>
      </c>
      <c r="V979">
        <f>IFERROR(INDEX($D$7:$D$60000,MATCH(ROW()-6,$Q$7:$Q$60000,0))*1,"")</f>
        <v/>
      </c>
      <c r="W979">
        <f>IFERROR(INDEX($E$7:$E$60000,MATCH(ROW()-6,$Q$7:$Q$60000,0))*1,"")</f>
        <v/>
      </c>
      <c r="X979">
        <f>IFERROR(INDEX($F$7:$F$60000,MATCH(ROW()-6,$Q$7:$Q$60000,0))*1,"")</f>
        <v/>
      </c>
      <c r="Y979">
        <f>IFERROR(INDEX($G$7:$G$60000,MATCH(ROW()-6,$Q$7:$Q$60000,0))*1,"")</f>
        <v/>
      </c>
      <c r="Z979">
        <f>IFERROR(INDEX($H$7:$H$60000,MATCH(ROW()-6,$Q$7:$Q$60000,0))*1,"")</f>
        <v/>
      </c>
      <c r="AA979">
        <f>IFERROR(INDEX($I$7:$I$60000,MATCH(ROW()-6,$Q$7:$Q$60000,0))*1,"")</f>
        <v/>
      </c>
      <c r="AB979">
        <f>IFERROR(INDEX($J$7:$J$60000,MATCH(ROW()-6,$Q$7:$Q$60000,0))*1,"")</f>
        <v/>
      </c>
      <c r="AC979">
        <f>IFERROR(INDEX($K$7:$K$60000,MATCH(ROW()-6,$Q$7:$Q$60000,0))*1,"")</f>
        <v/>
      </c>
      <c r="AF979" s="9">
        <f>IF(OR($S979="",$S978=""),"",IF($B$5="diff",($T979-$T978),LN($T979/$T978)))</f>
        <v/>
      </c>
      <c r="AG979" s="9">
        <f>IF(OR($S979="",$S978=""),"",IF($C$5="diff",(U979-U978),LN(U979/U978)))</f>
        <v/>
      </c>
      <c r="AH979" s="9">
        <f>IF(OR($S979="",$S978=""),"",IF($D$5="diff",(V979-V978),LN(V979/V978)))</f>
        <v/>
      </c>
      <c r="AI979" s="9">
        <f>IF(OR($S979="",$S978=""),"",IF($E$5="diff",(W979-W978),LN(W979/W978)))</f>
        <v/>
      </c>
      <c r="AJ979" s="9">
        <f>IF(OR($S979="",$S978=""),"",IF($F$5="diff",(X979-X978),LN(X979/X978)))</f>
        <v/>
      </c>
      <c r="AK979" s="9">
        <f>IF(OR($S979="",$S978=""),"",IF($G$5="diff",(Y979-Y978),LN(Y979/Y978)))</f>
        <v/>
      </c>
      <c r="AL979" s="9">
        <f>IF(OR($S979="",$S978=""),"",IF($H$5="diff",(Z979-Z978),LN(Z979/Z978)))</f>
        <v/>
      </c>
      <c r="AM979" s="9">
        <f>IF(OR($S979="",$S978=""),"",IF($I$5="diff",(AA979-AA978),LN(AA979/AA978)))</f>
        <v/>
      </c>
      <c r="AN979" s="9">
        <f>IF(OR($S979="",$S978=""),"",IF($J$5="diff",(AB979-AB978),LN(AB979/AB978)))</f>
        <v/>
      </c>
      <c r="AO979" s="9">
        <f>IF(OR($S979="",$S978=""),"",IF($K$5="diff",(AC979-AC978),LN(AC979/AC978)))</f>
        <v/>
      </c>
      <c r="AR979" s="9">
        <f>IF($AF979="","",$AU$13+$AU$4*AG979+$AU$5*AH979+$AU$6*AI979+$AU$7*AJ979+$AU$8*AK979+$AU$9*AL979+$AU$10*AM979+$AU$11*AN979+$AU$12*AO979)</f>
        <v/>
      </c>
      <c r="AY979" s="10">
        <f>IF(AND((ROW()-7)&gt;=$Q$5,(ROW()-6)&lt;=$Q$3),INDEX(LINEST(OFFSET(AF979,1-$Q$5,0,$Q$5,1),OFFSET(AG979,1-$Q$5,0,$Q$5,9),TRUE,TRUE),1,10)*$Q$4,"")</f>
        <v/>
      </c>
      <c r="AZ979" s="9">
        <f>IF(AND((ROW()-7)&gt;=$Q$5,(ROW()-6)&lt;=$Q$3),INDEX(LINEST(OFFSET(AF979,1-$Q$5,0,$Q$5,1),OFFSET(AG979,1-$Q$5,0,$Q$5,9),TRUE,TRUE),1,9),"")</f>
        <v/>
      </c>
      <c r="BA979" s="9">
        <f>IF(AND((ROW()-7)&gt;=$Q$5,(ROW()-6)&lt;=$Q$3),INDEX(LINEST(OFFSET(AF979,1-$Q$5,0,$Q$5,1),OFFSET(AG979,1-$Q$5,0,$Q$5,9),TRUE,TRUE),1,8),"")</f>
        <v/>
      </c>
      <c r="BB979" s="9">
        <f>IF(AND((ROW()-7)&gt;=$Q$5,(ROW()-6)&lt;=$Q$3),INDEX(LINEST(OFFSET(AF979,1-$Q$5,0,$Q$5,1),OFFSET(AG979,1-$Q$5,0,$Q$5,9),TRUE,TRUE),1,7),"")</f>
        <v/>
      </c>
      <c r="BC979" s="9">
        <f>IF(AND((ROW()-7)&gt;=$Q$5,(ROW()-6)&lt;=$Q$3),INDEX(LINEST(OFFSET(AF979,1-$Q$5,0,$Q$5,1),OFFSET(AG979,1-$Q$5,0,$Q$5,9),TRUE,TRUE),1,6),"")</f>
        <v/>
      </c>
      <c r="BD979" s="9">
        <f>IF(AND((ROW()-7)&gt;=$Q$5,(ROW()-6)&lt;=$Q$3),INDEX(LINEST(OFFSET(AF979,1-$Q$5,0,$Q$5,1),OFFSET(AG979,1-$Q$5,0,$Q$5,9),TRUE,TRUE),1,5),"")</f>
        <v/>
      </c>
      <c r="BE979" s="9">
        <f>IF(AND((ROW()-7)&gt;=$Q$5,(ROW()-6)&lt;=$Q$3),INDEX(LINEST(OFFSET(AF979,1-$Q$5,0,$Q$5,1),OFFSET(AG979,1-$Q$5,0,$Q$5,9),TRUE,TRUE),1,4),"")</f>
        <v/>
      </c>
      <c r="BF979" s="9">
        <f>IF(AND((ROW()-7)&gt;=$Q$5,(ROW()-6)&lt;=$Q$3),INDEX(LINEST(OFFSET(AF979,1-$Q$5,0,$Q$5,1),OFFSET(AG979,1-$Q$5,0,$Q$5,9),TRUE,TRUE),1,3),"")</f>
        <v/>
      </c>
      <c r="BG979" s="9">
        <f>IF(AND((ROW()-7)&gt;=$Q$5,(ROW()-6)&lt;=$Q$3),INDEX(LINEST(OFFSET(AF979,1-$Q$5,0,$Q$5,1),OFFSET(AG979,1-$Q$5,0,$Q$5,9),TRUE,TRUE),1,2),"")</f>
        <v/>
      </c>
      <c r="BH979" s="9">
        <f>IF(AND((ROW()-7)&gt;=$Q$5,(ROW()-6)&lt;=$Q$3),INDEX(LINEST(OFFSET(AF979,1-$Q$5,0,$Q$5,1),OFFSET(AG979,1-$Q$5,0,$Q$5,9),TRUE,TRUE),1,1),"")</f>
        <v/>
      </c>
      <c r="BI979" s="10">
        <f>IF(AND((ROW()-7)&gt;=$Q$5,(ROW()-6)&lt;=$Q$3),INDEX(LINEST(OFFSET(AF979,1-$Q$5,0,$Q$5,1),OFFSET(AG979,1-$Q$5,0,$Q$5,9),TRUE,TRUE),3,1),"")</f>
        <v/>
      </c>
      <c r="BL979" s="9">
        <f>IF(AND((ROW()-6)&lt;=$Q$3,ISNUMBER(AY978)),AY978/$Q$4+AZ978*AG979+BA978*AH979+BB978*AI979+BC978*AJ979+BD978*AK979+BE978*AL979+BF978*AM979+BG978*AN979+BH978*AO979,"")</f>
        <v/>
      </c>
      <c r="BM979">
        <f>IF(ISNUMBER(BL979),AVERAGE(OFFSET(AF978,1-$Q$5,0,$Q$5,1)),"")</f>
        <v/>
      </c>
      <c r="BN979">
        <f>IF(ISNUMBER(BL979),(AF979-BL979)^2,"")</f>
        <v/>
      </c>
      <c r="BO979">
        <f>IF(ISNUMBER(BL979),AF979^2,"")</f>
        <v/>
      </c>
      <c r="BP979">
        <f>IF(ISNUMBER(BL979),(AF979-BM979)^2,"")</f>
        <v/>
      </c>
    </row>
    <row r="980">
      <c r="O980">
        <f>IF($R980="","",IF($Q$1="Weekly",INT(($R980-2)/7),IF($Q$1="Quarterly",YEAR($R980)*4+ROUNDUP(MONTH($R980)/3),YEAR($R980)*12+MONTH($R980))))</f>
        <v/>
      </c>
      <c r="P980">
        <f>IF($R980="","",IF($R981="",1,IF($O980&lt;&gt;$O981,1,0)))</f>
        <v/>
      </c>
      <c r="Q980">
        <f>IF($P980=1,SUM($P$7:$P980),"")</f>
        <v/>
      </c>
      <c r="R980">
        <f>IF($A980="","",IF(ISNUMBER($A980),$A980,IFERROR(DATEVALUE($A980),NA())))</f>
        <v/>
      </c>
      <c r="S980" s="7">
        <f>IFERROR(INDEX($R$7:$R$60000,MATCH(ROW()-6,$Q$7:$Q$60000,0)),"")</f>
        <v/>
      </c>
      <c r="T980">
        <f>IFERROR(INDEX($B$7:$B$60000,MATCH(ROW()-6,$Q$7:$Q$60000,0))*1,"")</f>
        <v/>
      </c>
      <c r="U980">
        <f>IFERROR(INDEX($C$7:$C$60000,MATCH(ROW()-6,$Q$7:$Q$60000,0))*1,"")</f>
        <v/>
      </c>
      <c r="V980">
        <f>IFERROR(INDEX($D$7:$D$60000,MATCH(ROW()-6,$Q$7:$Q$60000,0))*1,"")</f>
        <v/>
      </c>
      <c r="W980">
        <f>IFERROR(INDEX($E$7:$E$60000,MATCH(ROW()-6,$Q$7:$Q$60000,0))*1,"")</f>
        <v/>
      </c>
      <c r="X980">
        <f>IFERROR(INDEX($F$7:$F$60000,MATCH(ROW()-6,$Q$7:$Q$60000,0))*1,"")</f>
        <v/>
      </c>
      <c r="Y980">
        <f>IFERROR(INDEX($G$7:$G$60000,MATCH(ROW()-6,$Q$7:$Q$60000,0))*1,"")</f>
        <v/>
      </c>
      <c r="Z980">
        <f>IFERROR(INDEX($H$7:$H$60000,MATCH(ROW()-6,$Q$7:$Q$60000,0))*1,"")</f>
        <v/>
      </c>
      <c r="AA980">
        <f>IFERROR(INDEX($I$7:$I$60000,MATCH(ROW()-6,$Q$7:$Q$60000,0))*1,"")</f>
        <v/>
      </c>
      <c r="AB980">
        <f>IFERROR(INDEX($J$7:$J$60000,MATCH(ROW()-6,$Q$7:$Q$60000,0))*1,"")</f>
        <v/>
      </c>
      <c r="AC980">
        <f>IFERROR(INDEX($K$7:$K$60000,MATCH(ROW()-6,$Q$7:$Q$60000,0))*1,"")</f>
        <v/>
      </c>
      <c r="AF980" s="9">
        <f>IF(OR($S980="",$S979=""),"",IF($B$5="diff",($T980-$T979),LN($T980/$T979)))</f>
        <v/>
      </c>
      <c r="AG980" s="9">
        <f>IF(OR($S980="",$S979=""),"",IF($C$5="diff",(U980-U979),LN(U980/U979)))</f>
        <v/>
      </c>
      <c r="AH980" s="9">
        <f>IF(OR($S980="",$S979=""),"",IF($D$5="diff",(V980-V979),LN(V980/V979)))</f>
        <v/>
      </c>
      <c r="AI980" s="9">
        <f>IF(OR($S980="",$S979=""),"",IF($E$5="diff",(W980-W979),LN(W980/W979)))</f>
        <v/>
      </c>
      <c r="AJ980" s="9">
        <f>IF(OR($S980="",$S979=""),"",IF($F$5="diff",(X980-X979),LN(X980/X979)))</f>
        <v/>
      </c>
      <c r="AK980" s="9">
        <f>IF(OR($S980="",$S979=""),"",IF($G$5="diff",(Y980-Y979),LN(Y980/Y979)))</f>
        <v/>
      </c>
      <c r="AL980" s="9">
        <f>IF(OR($S980="",$S979=""),"",IF($H$5="diff",(Z980-Z979),LN(Z980/Z979)))</f>
        <v/>
      </c>
      <c r="AM980" s="9">
        <f>IF(OR($S980="",$S979=""),"",IF($I$5="diff",(AA980-AA979),LN(AA980/AA979)))</f>
        <v/>
      </c>
      <c r="AN980" s="9">
        <f>IF(OR($S980="",$S979=""),"",IF($J$5="diff",(AB980-AB979),LN(AB980/AB979)))</f>
        <v/>
      </c>
      <c r="AO980" s="9">
        <f>IF(OR($S980="",$S979=""),"",IF($K$5="diff",(AC980-AC979),LN(AC980/AC979)))</f>
        <v/>
      </c>
      <c r="AR980" s="9">
        <f>IF($AF980="","",$AU$13+$AU$4*AG980+$AU$5*AH980+$AU$6*AI980+$AU$7*AJ980+$AU$8*AK980+$AU$9*AL980+$AU$10*AM980+$AU$11*AN980+$AU$12*AO980)</f>
        <v/>
      </c>
      <c r="AY980" s="10">
        <f>IF(AND((ROW()-7)&gt;=$Q$5,(ROW()-6)&lt;=$Q$3),INDEX(LINEST(OFFSET(AF980,1-$Q$5,0,$Q$5,1),OFFSET(AG980,1-$Q$5,0,$Q$5,9),TRUE,TRUE),1,10)*$Q$4,"")</f>
        <v/>
      </c>
      <c r="AZ980" s="9">
        <f>IF(AND((ROW()-7)&gt;=$Q$5,(ROW()-6)&lt;=$Q$3),INDEX(LINEST(OFFSET(AF980,1-$Q$5,0,$Q$5,1),OFFSET(AG980,1-$Q$5,0,$Q$5,9),TRUE,TRUE),1,9),"")</f>
        <v/>
      </c>
      <c r="BA980" s="9">
        <f>IF(AND((ROW()-7)&gt;=$Q$5,(ROW()-6)&lt;=$Q$3),INDEX(LINEST(OFFSET(AF980,1-$Q$5,0,$Q$5,1),OFFSET(AG980,1-$Q$5,0,$Q$5,9),TRUE,TRUE),1,8),"")</f>
        <v/>
      </c>
      <c r="BB980" s="9">
        <f>IF(AND((ROW()-7)&gt;=$Q$5,(ROW()-6)&lt;=$Q$3),INDEX(LINEST(OFFSET(AF980,1-$Q$5,0,$Q$5,1),OFFSET(AG980,1-$Q$5,0,$Q$5,9),TRUE,TRUE),1,7),"")</f>
        <v/>
      </c>
      <c r="BC980" s="9">
        <f>IF(AND((ROW()-7)&gt;=$Q$5,(ROW()-6)&lt;=$Q$3),INDEX(LINEST(OFFSET(AF980,1-$Q$5,0,$Q$5,1),OFFSET(AG980,1-$Q$5,0,$Q$5,9),TRUE,TRUE),1,6),"")</f>
        <v/>
      </c>
      <c r="BD980" s="9">
        <f>IF(AND((ROW()-7)&gt;=$Q$5,(ROW()-6)&lt;=$Q$3),INDEX(LINEST(OFFSET(AF980,1-$Q$5,0,$Q$5,1),OFFSET(AG980,1-$Q$5,0,$Q$5,9),TRUE,TRUE),1,5),"")</f>
        <v/>
      </c>
      <c r="BE980" s="9">
        <f>IF(AND((ROW()-7)&gt;=$Q$5,(ROW()-6)&lt;=$Q$3),INDEX(LINEST(OFFSET(AF980,1-$Q$5,0,$Q$5,1),OFFSET(AG980,1-$Q$5,0,$Q$5,9),TRUE,TRUE),1,4),"")</f>
        <v/>
      </c>
      <c r="BF980" s="9">
        <f>IF(AND((ROW()-7)&gt;=$Q$5,(ROW()-6)&lt;=$Q$3),INDEX(LINEST(OFFSET(AF980,1-$Q$5,0,$Q$5,1),OFFSET(AG980,1-$Q$5,0,$Q$5,9),TRUE,TRUE),1,3),"")</f>
        <v/>
      </c>
      <c r="BG980" s="9">
        <f>IF(AND((ROW()-7)&gt;=$Q$5,(ROW()-6)&lt;=$Q$3),INDEX(LINEST(OFFSET(AF980,1-$Q$5,0,$Q$5,1),OFFSET(AG980,1-$Q$5,0,$Q$5,9),TRUE,TRUE),1,2),"")</f>
        <v/>
      </c>
      <c r="BH980" s="9">
        <f>IF(AND((ROW()-7)&gt;=$Q$5,(ROW()-6)&lt;=$Q$3),INDEX(LINEST(OFFSET(AF980,1-$Q$5,0,$Q$5,1),OFFSET(AG980,1-$Q$5,0,$Q$5,9),TRUE,TRUE),1,1),"")</f>
        <v/>
      </c>
      <c r="BI980" s="10">
        <f>IF(AND((ROW()-7)&gt;=$Q$5,(ROW()-6)&lt;=$Q$3),INDEX(LINEST(OFFSET(AF980,1-$Q$5,0,$Q$5,1),OFFSET(AG980,1-$Q$5,0,$Q$5,9),TRUE,TRUE),3,1),"")</f>
        <v/>
      </c>
      <c r="BL980" s="9">
        <f>IF(AND((ROW()-6)&lt;=$Q$3,ISNUMBER(AY979)),AY979/$Q$4+AZ979*AG980+BA979*AH980+BB979*AI980+BC979*AJ980+BD979*AK980+BE979*AL980+BF979*AM980+BG979*AN980+BH979*AO980,"")</f>
        <v/>
      </c>
      <c r="BM980">
        <f>IF(ISNUMBER(BL980),AVERAGE(OFFSET(AF979,1-$Q$5,0,$Q$5,1)),"")</f>
        <v/>
      </c>
      <c r="BN980">
        <f>IF(ISNUMBER(BL980),(AF980-BL980)^2,"")</f>
        <v/>
      </c>
      <c r="BO980">
        <f>IF(ISNUMBER(BL980),AF980^2,"")</f>
        <v/>
      </c>
      <c r="BP980">
        <f>IF(ISNUMBER(BL980),(AF980-BM980)^2,"")</f>
        <v/>
      </c>
    </row>
    <row r="981">
      <c r="O981">
        <f>IF($R981="","",IF($Q$1="Weekly",INT(($R981-2)/7),IF($Q$1="Quarterly",YEAR($R981)*4+ROUNDUP(MONTH($R981)/3),YEAR($R981)*12+MONTH($R981))))</f>
        <v/>
      </c>
      <c r="P981">
        <f>IF($R981="","",IF($R982="",1,IF($O981&lt;&gt;$O982,1,0)))</f>
        <v/>
      </c>
      <c r="Q981">
        <f>IF($P981=1,SUM($P$7:$P981),"")</f>
        <v/>
      </c>
      <c r="R981">
        <f>IF($A981="","",IF(ISNUMBER($A981),$A981,IFERROR(DATEVALUE($A981),NA())))</f>
        <v/>
      </c>
      <c r="S981" s="7">
        <f>IFERROR(INDEX($R$7:$R$60000,MATCH(ROW()-6,$Q$7:$Q$60000,0)),"")</f>
        <v/>
      </c>
      <c r="T981">
        <f>IFERROR(INDEX($B$7:$B$60000,MATCH(ROW()-6,$Q$7:$Q$60000,0))*1,"")</f>
        <v/>
      </c>
      <c r="U981">
        <f>IFERROR(INDEX($C$7:$C$60000,MATCH(ROW()-6,$Q$7:$Q$60000,0))*1,"")</f>
        <v/>
      </c>
      <c r="V981">
        <f>IFERROR(INDEX($D$7:$D$60000,MATCH(ROW()-6,$Q$7:$Q$60000,0))*1,"")</f>
        <v/>
      </c>
      <c r="W981">
        <f>IFERROR(INDEX($E$7:$E$60000,MATCH(ROW()-6,$Q$7:$Q$60000,0))*1,"")</f>
        <v/>
      </c>
      <c r="X981">
        <f>IFERROR(INDEX($F$7:$F$60000,MATCH(ROW()-6,$Q$7:$Q$60000,0))*1,"")</f>
        <v/>
      </c>
      <c r="Y981">
        <f>IFERROR(INDEX($G$7:$G$60000,MATCH(ROW()-6,$Q$7:$Q$60000,0))*1,"")</f>
        <v/>
      </c>
      <c r="Z981">
        <f>IFERROR(INDEX($H$7:$H$60000,MATCH(ROW()-6,$Q$7:$Q$60000,0))*1,"")</f>
        <v/>
      </c>
      <c r="AA981">
        <f>IFERROR(INDEX($I$7:$I$60000,MATCH(ROW()-6,$Q$7:$Q$60000,0))*1,"")</f>
        <v/>
      </c>
      <c r="AB981">
        <f>IFERROR(INDEX($J$7:$J$60000,MATCH(ROW()-6,$Q$7:$Q$60000,0))*1,"")</f>
        <v/>
      </c>
      <c r="AC981">
        <f>IFERROR(INDEX($K$7:$K$60000,MATCH(ROW()-6,$Q$7:$Q$60000,0))*1,"")</f>
        <v/>
      </c>
      <c r="AF981" s="9">
        <f>IF(OR($S981="",$S980=""),"",IF($B$5="diff",($T981-$T980),LN($T981/$T980)))</f>
        <v/>
      </c>
      <c r="AG981" s="9">
        <f>IF(OR($S981="",$S980=""),"",IF($C$5="diff",(U981-U980),LN(U981/U980)))</f>
        <v/>
      </c>
      <c r="AH981" s="9">
        <f>IF(OR($S981="",$S980=""),"",IF($D$5="diff",(V981-V980),LN(V981/V980)))</f>
        <v/>
      </c>
      <c r="AI981" s="9">
        <f>IF(OR($S981="",$S980=""),"",IF($E$5="diff",(W981-W980),LN(W981/W980)))</f>
        <v/>
      </c>
      <c r="AJ981" s="9">
        <f>IF(OR($S981="",$S980=""),"",IF($F$5="diff",(X981-X980),LN(X981/X980)))</f>
        <v/>
      </c>
      <c r="AK981" s="9">
        <f>IF(OR($S981="",$S980=""),"",IF($G$5="diff",(Y981-Y980),LN(Y981/Y980)))</f>
        <v/>
      </c>
      <c r="AL981" s="9">
        <f>IF(OR($S981="",$S980=""),"",IF($H$5="diff",(Z981-Z980),LN(Z981/Z980)))</f>
        <v/>
      </c>
      <c r="AM981" s="9">
        <f>IF(OR($S981="",$S980=""),"",IF($I$5="diff",(AA981-AA980),LN(AA981/AA980)))</f>
        <v/>
      </c>
      <c r="AN981" s="9">
        <f>IF(OR($S981="",$S980=""),"",IF($J$5="diff",(AB981-AB980),LN(AB981/AB980)))</f>
        <v/>
      </c>
      <c r="AO981" s="9">
        <f>IF(OR($S981="",$S980=""),"",IF($K$5="diff",(AC981-AC980),LN(AC981/AC980)))</f>
        <v/>
      </c>
      <c r="AR981" s="9">
        <f>IF($AF981="","",$AU$13+$AU$4*AG981+$AU$5*AH981+$AU$6*AI981+$AU$7*AJ981+$AU$8*AK981+$AU$9*AL981+$AU$10*AM981+$AU$11*AN981+$AU$12*AO981)</f>
        <v/>
      </c>
      <c r="AY981" s="10">
        <f>IF(AND((ROW()-7)&gt;=$Q$5,(ROW()-6)&lt;=$Q$3),INDEX(LINEST(OFFSET(AF981,1-$Q$5,0,$Q$5,1),OFFSET(AG981,1-$Q$5,0,$Q$5,9),TRUE,TRUE),1,10)*$Q$4,"")</f>
        <v/>
      </c>
      <c r="AZ981" s="9">
        <f>IF(AND((ROW()-7)&gt;=$Q$5,(ROW()-6)&lt;=$Q$3),INDEX(LINEST(OFFSET(AF981,1-$Q$5,0,$Q$5,1),OFFSET(AG981,1-$Q$5,0,$Q$5,9),TRUE,TRUE),1,9),"")</f>
        <v/>
      </c>
      <c r="BA981" s="9">
        <f>IF(AND((ROW()-7)&gt;=$Q$5,(ROW()-6)&lt;=$Q$3),INDEX(LINEST(OFFSET(AF981,1-$Q$5,0,$Q$5,1),OFFSET(AG981,1-$Q$5,0,$Q$5,9),TRUE,TRUE),1,8),"")</f>
        <v/>
      </c>
      <c r="BB981" s="9">
        <f>IF(AND((ROW()-7)&gt;=$Q$5,(ROW()-6)&lt;=$Q$3),INDEX(LINEST(OFFSET(AF981,1-$Q$5,0,$Q$5,1),OFFSET(AG981,1-$Q$5,0,$Q$5,9),TRUE,TRUE),1,7),"")</f>
        <v/>
      </c>
      <c r="BC981" s="9">
        <f>IF(AND((ROW()-7)&gt;=$Q$5,(ROW()-6)&lt;=$Q$3),INDEX(LINEST(OFFSET(AF981,1-$Q$5,0,$Q$5,1),OFFSET(AG981,1-$Q$5,0,$Q$5,9),TRUE,TRUE),1,6),"")</f>
        <v/>
      </c>
      <c r="BD981" s="9">
        <f>IF(AND((ROW()-7)&gt;=$Q$5,(ROW()-6)&lt;=$Q$3),INDEX(LINEST(OFFSET(AF981,1-$Q$5,0,$Q$5,1),OFFSET(AG981,1-$Q$5,0,$Q$5,9),TRUE,TRUE),1,5),"")</f>
        <v/>
      </c>
      <c r="BE981" s="9">
        <f>IF(AND((ROW()-7)&gt;=$Q$5,(ROW()-6)&lt;=$Q$3),INDEX(LINEST(OFFSET(AF981,1-$Q$5,0,$Q$5,1),OFFSET(AG981,1-$Q$5,0,$Q$5,9),TRUE,TRUE),1,4),"")</f>
        <v/>
      </c>
      <c r="BF981" s="9">
        <f>IF(AND((ROW()-7)&gt;=$Q$5,(ROW()-6)&lt;=$Q$3),INDEX(LINEST(OFFSET(AF981,1-$Q$5,0,$Q$5,1),OFFSET(AG981,1-$Q$5,0,$Q$5,9),TRUE,TRUE),1,3),"")</f>
        <v/>
      </c>
      <c r="BG981" s="9">
        <f>IF(AND((ROW()-7)&gt;=$Q$5,(ROW()-6)&lt;=$Q$3),INDEX(LINEST(OFFSET(AF981,1-$Q$5,0,$Q$5,1),OFFSET(AG981,1-$Q$5,0,$Q$5,9),TRUE,TRUE),1,2),"")</f>
        <v/>
      </c>
      <c r="BH981" s="9">
        <f>IF(AND((ROW()-7)&gt;=$Q$5,(ROW()-6)&lt;=$Q$3),INDEX(LINEST(OFFSET(AF981,1-$Q$5,0,$Q$5,1),OFFSET(AG981,1-$Q$5,0,$Q$5,9),TRUE,TRUE),1,1),"")</f>
        <v/>
      </c>
      <c r="BI981" s="10">
        <f>IF(AND((ROW()-7)&gt;=$Q$5,(ROW()-6)&lt;=$Q$3),INDEX(LINEST(OFFSET(AF981,1-$Q$5,0,$Q$5,1),OFFSET(AG981,1-$Q$5,0,$Q$5,9),TRUE,TRUE),3,1),"")</f>
        <v/>
      </c>
      <c r="BL981" s="9">
        <f>IF(AND((ROW()-6)&lt;=$Q$3,ISNUMBER(AY980)),AY980/$Q$4+AZ980*AG981+BA980*AH981+BB980*AI981+BC980*AJ981+BD980*AK981+BE980*AL981+BF980*AM981+BG980*AN981+BH980*AO981,"")</f>
        <v/>
      </c>
      <c r="BM981">
        <f>IF(ISNUMBER(BL981),AVERAGE(OFFSET(AF980,1-$Q$5,0,$Q$5,1)),"")</f>
        <v/>
      </c>
      <c r="BN981">
        <f>IF(ISNUMBER(BL981),(AF981-BL981)^2,"")</f>
        <v/>
      </c>
      <c r="BO981">
        <f>IF(ISNUMBER(BL981),AF981^2,"")</f>
        <v/>
      </c>
      <c r="BP981">
        <f>IF(ISNUMBER(BL981),(AF981-BM981)^2,"")</f>
        <v/>
      </c>
    </row>
    <row r="982">
      <c r="O982">
        <f>IF($R982="","",IF($Q$1="Weekly",INT(($R982-2)/7),IF($Q$1="Quarterly",YEAR($R982)*4+ROUNDUP(MONTH($R982)/3),YEAR($R982)*12+MONTH($R982))))</f>
        <v/>
      </c>
      <c r="P982">
        <f>IF($R982="","",IF($R983="",1,IF($O982&lt;&gt;$O983,1,0)))</f>
        <v/>
      </c>
      <c r="Q982">
        <f>IF($P982=1,SUM($P$7:$P982),"")</f>
        <v/>
      </c>
      <c r="R982">
        <f>IF($A982="","",IF(ISNUMBER($A982),$A982,IFERROR(DATEVALUE($A982),NA())))</f>
        <v/>
      </c>
      <c r="S982" s="7">
        <f>IFERROR(INDEX($R$7:$R$60000,MATCH(ROW()-6,$Q$7:$Q$60000,0)),"")</f>
        <v/>
      </c>
      <c r="T982">
        <f>IFERROR(INDEX($B$7:$B$60000,MATCH(ROW()-6,$Q$7:$Q$60000,0))*1,"")</f>
        <v/>
      </c>
      <c r="U982">
        <f>IFERROR(INDEX($C$7:$C$60000,MATCH(ROW()-6,$Q$7:$Q$60000,0))*1,"")</f>
        <v/>
      </c>
      <c r="V982">
        <f>IFERROR(INDEX($D$7:$D$60000,MATCH(ROW()-6,$Q$7:$Q$60000,0))*1,"")</f>
        <v/>
      </c>
      <c r="W982">
        <f>IFERROR(INDEX($E$7:$E$60000,MATCH(ROW()-6,$Q$7:$Q$60000,0))*1,"")</f>
        <v/>
      </c>
      <c r="X982">
        <f>IFERROR(INDEX($F$7:$F$60000,MATCH(ROW()-6,$Q$7:$Q$60000,0))*1,"")</f>
        <v/>
      </c>
      <c r="Y982">
        <f>IFERROR(INDEX($G$7:$G$60000,MATCH(ROW()-6,$Q$7:$Q$60000,0))*1,"")</f>
        <v/>
      </c>
      <c r="Z982">
        <f>IFERROR(INDEX($H$7:$H$60000,MATCH(ROW()-6,$Q$7:$Q$60000,0))*1,"")</f>
        <v/>
      </c>
      <c r="AA982">
        <f>IFERROR(INDEX($I$7:$I$60000,MATCH(ROW()-6,$Q$7:$Q$60000,0))*1,"")</f>
        <v/>
      </c>
      <c r="AB982">
        <f>IFERROR(INDEX($J$7:$J$60000,MATCH(ROW()-6,$Q$7:$Q$60000,0))*1,"")</f>
        <v/>
      </c>
      <c r="AC982">
        <f>IFERROR(INDEX($K$7:$K$60000,MATCH(ROW()-6,$Q$7:$Q$60000,0))*1,"")</f>
        <v/>
      </c>
      <c r="AF982" s="9">
        <f>IF(OR($S982="",$S981=""),"",IF($B$5="diff",($T982-$T981),LN($T982/$T981)))</f>
        <v/>
      </c>
      <c r="AG982" s="9">
        <f>IF(OR($S982="",$S981=""),"",IF($C$5="diff",(U982-U981),LN(U982/U981)))</f>
        <v/>
      </c>
      <c r="AH982" s="9">
        <f>IF(OR($S982="",$S981=""),"",IF($D$5="diff",(V982-V981),LN(V982/V981)))</f>
        <v/>
      </c>
      <c r="AI982" s="9">
        <f>IF(OR($S982="",$S981=""),"",IF($E$5="diff",(W982-W981),LN(W982/W981)))</f>
        <v/>
      </c>
      <c r="AJ982" s="9">
        <f>IF(OR($S982="",$S981=""),"",IF($F$5="diff",(X982-X981),LN(X982/X981)))</f>
        <v/>
      </c>
      <c r="AK982" s="9">
        <f>IF(OR($S982="",$S981=""),"",IF($G$5="diff",(Y982-Y981),LN(Y982/Y981)))</f>
        <v/>
      </c>
      <c r="AL982" s="9">
        <f>IF(OR($S982="",$S981=""),"",IF($H$5="diff",(Z982-Z981),LN(Z982/Z981)))</f>
        <v/>
      </c>
      <c r="AM982" s="9">
        <f>IF(OR($S982="",$S981=""),"",IF($I$5="diff",(AA982-AA981),LN(AA982/AA981)))</f>
        <v/>
      </c>
      <c r="AN982" s="9">
        <f>IF(OR($S982="",$S981=""),"",IF($J$5="diff",(AB982-AB981),LN(AB982/AB981)))</f>
        <v/>
      </c>
      <c r="AO982" s="9">
        <f>IF(OR($S982="",$S981=""),"",IF($K$5="diff",(AC982-AC981),LN(AC982/AC981)))</f>
        <v/>
      </c>
      <c r="AR982" s="9">
        <f>IF($AF982="","",$AU$13+$AU$4*AG982+$AU$5*AH982+$AU$6*AI982+$AU$7*AJ982+$AU$8*AK982+$AU$9*AL982+$AU$10*AM982+$AU$11*AN982+$AU$12*AO982)</f>
        <v/>
      </c>
      <c r="AY982" s="10">
        <f>IF(AND((ROW()-7)&gt;=$Q$5,(ROW()-6)&lt;=$Q$3),INDEX(LINEST(OFFSET(AF982,1-$Q$5,0,$Q$5,1),OFFSET(AG982,1-$Q$5,0,$Q$5,9),TRUE,TRUE),1,10)*$Q$4,"")</f>
        <v/>
      </c>
      <c r="AZ982" s="9">
        <f>IF(AND((ROW()-7)&gt;=$Q$5,(ROW()-6)&lt;=$Q$3),INDEX(LINEST(OFFSET(AF982,1-$Q$5,0,$Q$5,1),OFFSET(AG982,1-$Q$5,0,$Q$5,9),TRUE,TRUE),1,9),"")</f>
        <v/>
      </c>
      <c r="BA982" s="9">
        <f>IF(AND((ROW()-7)&gt;=$Q$5,(ROW()-6)&lt;=$Q$3),INDEX(LINEST(OFFSET(AF982,1-$Q$5,0,$Q$5,1),OFFSET(AG982,1-$Q$5,0,$Q$5,9),TRUE,TRUE),1,8),"")</f>
        <v/>
      </c>
      <c r="BB982" s="9">
        <f>IF(AND((ROW()-7)&gt;=$Q$5,(ROW()-6)&lt;=$Q$3),INDEX(LINEST(OFFSET(AF982,1-$Q$5,0,$Q$5,1),OFFSET(AG982,1-$Q$5,0,$Q$5,9),TRUE,TRUE),1,7),"")</f>
        <v/>
      </c>
      <c r="BC982" s="9">
        <f>IF(AND((ROW()-7)&gt;=$Q$5,(ROW()-6)&lt;=$Q$3),INDEX(LINEST(OFFSET(AF982,1-$Q$5,0,$Q$5,1),OFFSET(AG982,1-$Q$5,0,$Q$5,9),TRUE,TRUE),1,6),"")</f>
        <v/>
      </c>
      <c r="BD982" s="9">
        <f>IF(AND((ROW()-7)&gt;=$Q$5,(ROW()-6)&lt;=$Q$3),INDEX(LINEST(OFFSET(AF982,1-$Q$5,0,$Q$5,1),OFFSET(AG982,1-$Q$5,0,$Q$5,9),TRUE,TRUE),1,5),"")</f>
        <v/>
      </c>
      <c r="BE982" s="9">
        <f>IF(AND((ROW()-7)&gt;=$Q$5,(ROW()-6)&lt;=$Q$3),INDEX(LINEST(OFFSET(AF982,1-$Q$5,0,$Q$5,1),OFFSET(AG982,1-$Q$5,0,$Q$5,9),TRUE,TRUE),1,4),"")</f>
        <v/>
      </c>
      <c r="BF982" s="9">
        <f>IF(AND((ROW()-7)&gt;=$Q$5,(ROW()-6)&lt;=$Q$3),INDEX(LINEST(OFFSET(AF982,1-$Q$5,0,$Q$5,1),OFFSET(AG982,1-$Q$5,0,$Q$5,9),TRUE,TRUE),1,3),"")</f>
        <v/>
      </c>
      <c r="BG982" s="9">
        <f>IF(AND((ROW()-7)&gt;=$Q$5,(ROW()-6)&lt;=$Q$3),INDEX(LINEST(OFFSET(AF982,1-$Q$5,0,$Q$5,1),OFFSET(AG982,1-$Q$5,0,$Q$5,9),TRUE,TRUE),1,2),"")</f>
        <v/>
      </c>
      <c r="BH982" s="9">
        <f>IF(AND((ROW()-7)&gt;=$Q$5,(ROW()-6)&lt;=$Q$3),INDEX(LINEST(OFFSET(AF982,1-$Q$5,0,$Q$5,1),OFFSET(AG982,1-$Q$5,0,$Q$5,9),TRUE,TRUE),1,1),"")</f>
        <v/>
      </c>
      <c r="BI982" s="10">
        <f>IF(AND((ROW()-7)&gt;=$Q$5,(ROW()-6)&lt;=$Q$3),INDEX(LINEST(OFFSET(AF982,1-$Q$5,0,$Q$5,1),OFFSET(AG982,1-$Q$5,0,$Q$5,9),TRUE,TRUE),3,1),"")</f>
        <v/>
      </c>
      <c r="BL982" s="9">
        <f>IF(AND((ROW()-6)&lt;=$Q$3,ISNUMBER(AY981)),AY981/$Q$4+AZ981*AG982+BA981*AH982+BB981*AI982+BC981*AJ982+BD981*AK982+BE981*AL982+BF981*AM982+BG981*AN982+BH981*AO982,"")</f>
        <v/>
      </c>
      <c r="BM982">
        <f>IF(ISNUMBER(BL982),AVERAGE(OFFSET(AF981,1-$Q$5,0,$Q$5,1)),"")</f>
        <v/>
      </c>
      <c r="BN982">
        <f>IF(ISNUMBER(BL982),(AF982-BL982)^2,"")</f>
        <v/>
      </c>
      <c r="BO982">
        <f>IF(ISNUMBER(BL982),AF982^2,"")</f>
        <v/>
      </c>
      <c r="BP982">
        <f>IF(ISNUMBER(BL982),(AF982-BM982)^2,"")</f>
        <v/>
      </c>
    </row>
    <row r="983">
      <c r="O983">
        <f>IF($R983="","",IF($Q$1="Weekly",INT(($R983-2)/7),IF($Q$1="Quarterly",YEAR($R983)*4+ROUNDUP(MONTH($R983)/3),YEAR($R983)*12+MONTH($R983))))</f>
        <v/>
      </c>
      <c r="P983">
        <f>IF($R983="","",IF($R984="",1,IF($O983&lt;&gt;$O984,1,0)))</f>
        <v/>
      </c>
      <c r="Q983">
        <f>IF($P983=1,SUM($P$7:$P983),"")</f>
        <v/>
      </c>
      <c r="R983">
        <f>IF($A983="","",IF(ISNUMBER($A983),$A983,IFERROR(DATEVALUE($A983),NA())))</f>
        <v/>
      </c>
      <c r="S983" s="7">
        <f>IFERROR(INDEX($R$7:$R$60000,MATCH(ROW()-6,$Q$7:$Q$60000,0)),"")</f>
        <v/>
      </c>
      <c r="T983">
        <f>IFERROR(INDEX($B$7:$B$60000,MATCH(ROW()-6,$Q$7:$Q$60000,0))*1,"")</f>
        <v/>
      </c>
      <c r="U983">
        <f>IFERROR(INDEX($C$7:$C$60000,MATCH(ROW()-6,$Q$7:$Q$60000,0))*1,"")</f>
        <v/>
      </c>
      <c r="V983">
        <f>IFERROR(INDEX($D$7:$D$60000,MATCH(ROW()-6,$Q$7:$Q$60000,0))*1,"")</f>
        <v/>
      </c>
      <c r="W983">
        <f>IFERROR(INDEX($E$7:$E$60000,MATCH(ROW()-6,$Q$7:$Q$60000,0))*1,"")</f>
        <v/>
      </c>
      <c r="X983">
        <f>IFERROR(INDEX($F$7:$F$60000,MATCH(ROW()-6,$Q$7:$Q$60000,0))*1,"")</f>
        <v/>
      </c>
      <c r="Y983">
        <f>IFERROR(INDEX($G$7:$G$60000,MATCH(ROW()-6,$Q$7:$Q$60000,0))*1,"")</f>
        <v/>
      </c>
      <c r="Z983">
        <f>IFERROR(INDEX($H$7:$H$60000,MATCH(ROW()-6,$Q$7:$Q$60000,0))*1,"")</f>
        <v/>
      </c>
      <c r="AA983">
        <f>IFERROR(INDEX($I$7:$I$60000,MATCH(ROW()-6,$Q$7:$Q$60000,0))*1,"")</f>
        <v/>
      </c>
      <c r="AB983">
        <f>IFERROR(INDEX($J$7:$J$60000,MATCH(ROW()-6,$Q$7:$Q$60000,0))*1,"")</f>
        <v/>
      </c>
      <c r="AC983">
        <f>IFERROR(INDEX($K$7:$K$60000,MATCH(ROW()-6,$Q$7:$Q$60000,0))*1,"")</f>
        <v/>
      </c>
      <c r="AF983" s="9">
        <f>IF(OR($S983="",$S982=""),"",IF($B$5="diff",($T983-$T982),LN($T983/$T982)))</f>
        <v/>
      </c>
      <c r="AG983" s="9">
        <f>IF(OR($S983="",$S982=""),"",IF($C$5="diff",(U983-U982),LN(U983/U982)))</f>
        <v/>
      </c>
      <c r="AH983" s="9">
        <f>IF(OR($S983="",$S982=""),"",IF($D$5="diff",(V983-V982),LN(V983/V982)))</f>
        <v/>
      </c>
      <c r="AI983" s="9">
        <f>IF(OR($S983="",$S982=""),"",IF($E$5="diff",(W983-W982),LN(W983/W982)))</f>
        <v/>
      </c>
      <c r="AJ983" s="9">
        <f>IF(OR($S983="",$S982=""),"",IF($F$5="diff",(X983-X982),LN(X983/X982)))</f>
        <v/>
      </c>
      <c r="AK983" s="9">
        <f>IF(OR($S983="",$S982=""),"",IF($G$5="diff",(Y983-Y982),LN(Y983/Y982)))</f>
        <v/>
      </c>
      <c r="AL983" s="9">
        <f>IF(OR($S983="",$S982=""),"",IF($H$5="diff",(Z983-Z982),LN(Z983/Z982)))</f>
        <v/>
      </c>
      <c r="AM983" s="9">
        <f>IF(OR($S983="",$S982=""),"",IF($I$5="diff",(AA983-AA982),LN(AA983/AA982)))</f>
        <v/>
      </c>
      <c r="AN983" s="9">
        <f>IF(OR($S983="",$S982=""),"",IF($J$5="diff",(AB983-AB982),LN(AB983/AB982)))</f>
        <v/>
      </c>
      <c r="AO983" s="9">
        <f>IF(OR($S983="",$S982=""),"",IF($K$5="diff",(AC983-AC982),LN(AC983/AC982)))</f>
        <v/>
      </c>
      <c r="AR983" s="9">
        <f>IF($AF983="","",$AU$13+$AU$4*AG983+$AU$5*AH983+$AU$6*AI983+$AU$7*AJ983+$AU$8*AK983+$AU$9*AL983+$AU$10*AM983+$AU$11*AN983+$AU$12*AO983)</f>
        <v/>
      </c>
      <c r="AY983" s="10">
        <f>IF(AND((ROW()-7)&gt;=$Q$5,(ROW()-6)&lt;=$Q$3),INDEX(LINEST(OFFSET(AF983,1-$Q$5,0,$Q$5,1),OFFSET(AG983,1-$Q$5,0,$Q$5,9),TRUE,TRUE),1,10)*$Q$4,"")</f>
        <v/>
      </c>
      <c r="AZ983" s="9">
        <f>IF(AND((ROW()-7)&gt;=$Q$5,(ROW()-6)&lt;=$Q$3),INDEX(LINEST(OFFSET(AF983,1-$Q$5,0,$Q$5,1),OFFSET(AG983,1-$Q$5,0,$Q$5,9),TRUE,TRUE),1,9),"")</f>
        <v/>
      </c>
      <c r="BA983" s="9">
        <f>IF(AND((ROW()-7)&gt;=$Q$5,(ROW()-6)&lt;=$Q$3),INDEX(LINEST(OFFSET(AF983,1-$Q$5,0,$Q$5,1),OFFSET(AG983,1-$Q$5,0,$Q$5,9),TRUE,TRUE),1,8),"")</f>
        <v/>
      </c>
      <c r="BB983" s="9">
        <f>IF(AND((ROW()-7)&gt;=$Q$5,(ROW()-6)&lt;=$Q$3),INDEX(LINEST(OFFSET(AF983,1-$Q$5,0,$Q$5,1),OFFSET(AG983,1-$Q$5,0,$Q$5,9),TRUE,TRUE),1,7),"")</f>
        <v/>
      </c>
      <c r="BC983" s="9">
        <f>IF(AND((ROW()-7)&gt;=$Q$5,(ROW()-6)&lt;=$Q$3),INDEX(LINEST(OFFSET(AF983,1-$Q$5,0,$Q$5,1),OFFSET(AG983,1-$Q$5,0,$Q$5,9),TRUE,TRUE),1,6),"")</f>
        <v/>
      </c>
      <c r="BD983" s="9">
        <f>IF(AND((ROW()-7)&gt;=$Q$5,(ROW()-6)&lt;=$Q$3),INDEX(LINEST(OFFSET(AF983,1-$Q$5,0,$Q$5,1),OFFSET(AG983,1-$Q$5,0,$Q$5,9),TRUE,TRUE),1,5),"")</f>
        <v/>
      </c>
      <c r="BE983" s="9">
        <f>IF(AND((ROW()-7)&gt;=$Q$5,(ROW()-6)&lt;=$Q$3),INDEX(LINEST(OFFSET(AF983,1-$Q$5,0,$Q$5,1),OFFSET(AG983,1-$Q$5,0,$Q$5,9),TRUE,TRUE),1,4),"")</f>
        <v/>
      </c>
      <c r="BF983" s="9">
        <f>IF(AND((ROW()-7)&gt;=$Q$5,(ROW()-6)&lt;=$Q$3),INDEX(LINEST(OFFSET(AF983,1-$Q$5,0,$Q$5,1),OFFSET(AG983,1-$Q$5,0,$Q$5,9),TRUE,TRUE),1,3),"")</f>
        <v/>
      </c>
      <c r="BG983" s="9">
        <f>IF(AND((ROW()-7)&gt;=$Q$5,(ROW()-6)&lt;=$Q$3),INDEX(LINEST(OFFSET(AF983,1-$Q$5,0,$Q$5,1),OFFSET(AG983,1-$Q$5,0,$Q$5,9),TRUE,TRUE),1,2),"")</f>
        <v/>
      </c>
      <c r="BH983" s="9">
        <f>IF(AND((ROW()-7)&gt;=$Q$5,(ROW()-6)&lt;=$Q$3),INDEX(LINEST(OFFSET(AF983,1-$Q$5,0,$Q$5,1),OFFSET(AG983,1-$Q$5,0,$Q$5,9),TRUE,TRUE),1,1),"")</f>
        <v/>
      </c>
      <c r="BI983" s="10">
        <f>IF(AND((ROW()-7)&gt;=$Q$5,(ROW()-6)&lt;=$Q$3),INDEX(LINEST(OFFSET(AF983,1-$Q$5,0,$Q$5,1),OFFSET(AG983,1-$Q$5,0,$Q$5,9),TRUE,TRUE),3,1),"")</f>
        <v/>
      </c>
      <c r="BL983" s="9">
        <f>IF(AND((ROW()-6)&lt;=$Q$3,ISNUMBER(AY982)),AY982/$Q$4+AZ982*AG983+BA982*AH983+BB982*AI983+BC982*AJ983+BD982*AK983+BE982*AL983+BF982*AM983+BG982*AN983+BH982*AO983,"")</f>
        <v/>
      </c>
      <c r="BM983">
        <f>IF(ISNUMBER(BL983),AVERAGE(OFFSET(AF982,1-$Q$5,0,$Q$5,1)),"")</f>
        <v/>
      </c>
      <c r="BN983">
        <f>IF(ISNUMBER(BL983),(AF983-BL983)^2,"")</f>
        <v/>
      </c>
      <c r="BO983">
        <f>IF(ISNUMBER(BL983),AF983^2,"")</f>
        <v/>
      </c>
      <c r="BP983">
        <f>IF(ISNUMBER(BL983),(AF983-BM983)^2,"")</f>
        <v/>
      </c>
    </row>
    <row r="984">
      <c r="O984">
        <f>IF($R984="","",IF($Q$1="Weekly",INT(($R984-2)/7),IF($Q$1="Quarterly",YEAR($R984)*4+ROUNDUP(MONTH($R984)/3),YEAR($R984)*12+MONTH($R984))))</f>
        <v/>
      </c>
      <c r="P984">
        <f>IF($R984="","",IF($R985="",1,IF($O984&lt;&gt;$O985,1,0)))</f>
        <v/>
      </c>
      <c r="Q984">
        <f>IF($P984=1,SUM($P$7:$P984),"")</f>
        <v/>
      </c>
      <c r="R984">
        <f>IF($A984="","",IF(ISNUMBER($A984),$A984,IFERROR(DATEVALUE($A984),NA())))</f>
        <v/>
      </c>
      <c r="S984" s="7">
        <f>IFERROR(INDEX($R$7:$R$60000,MATCH(ROW()-6,$Q$7:$Q$60000,0)),"")</f>
        <v/>
      </c>
      <c r="T984">
        <f>IFERROR(INDEX($B$7:$B$60000,MATCH(ROW()-6,$Q$7:$Q$60000,0))*1,"")</f>
        <v/>
      </c>
      <c r="U984">
        <f>IFERROR(INDEX($C$7:$C$60000,MATCH(ROW()-6,$Q$7:$Q$60000,0))*1,"")</f>
        <v/>
      </c>
      <c r="V984">
        <f>IFERROR(INDEX($D$7:$D$60000,MATCH(ROW()-6,$Q$7:$Q$60000,0))*1,"")</f>
        <v/>
      </c>
      <c r="W984">
        <f>IFERROR(INDEX($E$7:$E$60000,MATCH(ROW()-6,$Q$7:$Q$60000,0))*1,"")</f>
        <v/>
      </c>
      <c r="X984">
        <f>IFERROR(INDEX($F$7:$F$60000,MATCH(ROW()-6,$Q$7:$Q$60000,0))*1,"")</f>
        <v/>
      </c>
      <c r="Y984">
        <f>IFERROR(INDEX($G$7:$G$60000,MATCH(ROW()-6,$Q$7:$Q$60000,0))*1,"")</f>
        <v/>
      </c>
      <c r="Z984">
        <f>IFERROR(INDEX($H$7:$H$60000,MATCH(ROW()-6,$Q$7:$Q$60000,0))*1,"")</f>
        <v/>
      </c>
      <c r="AA984">
        <f>IFERROR(INDEX($I$7:$I$60000,MATCH(ROW()-6,$Q$7:$Q$60000,0))*1,"")</f>
        <v/>
      </c>
      <c r="AB984">
        <f>IFERROR(INDEX($J$7:$J$60000,MATCH(ROW()-6,$Q$7:$Q$60000,0))*1,"")</f>
        <v/>
      </c>
      <c r="AC984">
        <f>IFERROR(INDEX($K$7:$K$60000,MATCH(ROW()-6,$Q$7:$Q$60000,0))*1,"")</f>
        <v/>
      </c>
      <c r="AF984" s="9">
        <f>IF(OR($S984="",$S983=""),"",IF($B$5="diff",($T984-$T983),LN($T984/$T983)))</f>
        <v/>
      </c>
      <c r="AG984" s="9">
        <f>IF(OR($S984="",$S983=""),"",IF($C$5="diff",(U984-U983),LN(U984/U983)))</f>
        <v/>
      </c>
      <c r="AH984" s="9">
        <f>IF(OR($S984="",$S983=""),"",IF($D$5="diff",(V984-V983),LN(V984/V983)))</f>
        <v/>
      </c>
      <c r="AI984" s="9">
        <f>IF(OR($S984="",$S983=""),"",IF($E$5="diff",(W984-W983),LN(W984/W983)))</f>
        <v/>
      </c>
      <c r="AJ984" s="9">
        <f>IF(OR($S984="",$S983=""),"",IF($F$5="diff",(X984-X983),LN(X984/X983)))</f>
        <v/>
      </c>
      <c r="AK984" s="9">
        <f>IF(OR($S984="",$S983=""),"",IF($G$5="diff",(Y984-Y983),LN(Y984/Y983)))</f>
        <v/>
      </c>
      <c r="AL984" s="9">
        <f>IF(OR($S984="",$S983=""),"",IF($H$5="diff",(Z984-Z983),LN(Z984/Z983)))</f>
        <v/>
      </c>
      <c r="AM984" s="9">
        <f>IF(OR($S984="",$S983=""),"",IF($I$5="diff",(AA984-AA983),LN(AA984/AA983)))</f>
        <v/>
      </c>
      <c r="AN984" s="9">
        <f>IF(OR($S984="",$S983=""),"",IF($J$5="diff",(AB984-AB983),LN(AB984/AB983)))</f>
        <v/>
      </c>
      <c r="AO984" s="9">
        <f>IF(OR($S984="",$S983=""),"",IF($K$5="diff",(AC984-AC983),LN(AC984/AC983)))</f>
        <v/>
      </c>
      <c r="AR984" s="9">
        <f>IF($AF984="","",$AU$13+$AU$4*AG984+$AU$5*AH984+$AU$6*AI984+$AU$7*AJ984+$AU$8*AK984+$AU$9*AL984+$AU$10*AM984+$AU$11*AN984+$AU$12*AO984)</f>
        <v/>
      </c>
      <c r="AY984" s="10">
        <f>IF(AND((ROW()-7)&gt;=$Q$5,(ROW()-6)&lt;=$Q$3),INDEX(LINEST(OFFSET(AF984,1-$Q$5,0,$Q$5,1),OFFSET(AG984,1-$Q$5,0,$Q$5,9),TRUE,TRUE),1,10)*$Q$4,"")</f>
        <v/>
      </c>
      <c r="AZ984" s="9">
        <f>IF(AND((ROW()-7)&gt;=$Q$5,(ROW()-6)&lt;=$Q$3),INDEX(LINEST(OFFSET(AF984,1-$Q$5,0,$Q$5,1),OFFSET(AG984,1-$Q$5,0,$Q$5,9),TRUE,TRUE),1,9),"")</f>
        <v/>
      </c>
      <c r="BA984" s="9">
        <f>IF(AND((ROW()-7)&gt;=$Q$5,(ROW()-6)&lt;=$Q$3),INDEX(LINEST(OFFSET(AF984,1-$Q$5,0,$Q$5,1),OFFSET(AG984,1-$Q$5,0,$Q$5,9),TRUE,TRUE),1,8),"")</f>
        <v/>
      </c>
      <c r="BB984" s="9">
        <f>IF(AND((ROW()-7)&gt;=$Q$5,(ROW()-6)&lt;=$Q$3),INDEX(LINEST(OFFSET(AF984,1-$Q$5,0,$Q$5,1),OFFSET(AG984,1-$Q$5,0,$Q$5,9),TRUE,TRUE),1,7),"")</f>
        <v/>
      </c>
      <c r="BC984" s="9">
        <f>IF(AND((ROW()-7)&gt;=$Q$5,(ROW()-6)&lt;=$Q$3),INDEX(LINEST(OFFSET(AF984,1-$Q$5,0,$Q$5,1),OFFSET(AG984,1-$Q$5,0,$Q$5,9),TRUE,TRUE),1,6),"")</f>
        <v/>
      </c>
      <c r="BD984" s="9">
        <f>IF(AND((ROW()-7)&gt;=$Q$5,(ROW()-6)&lt;=$Q$3),INDEX(LINEST(OFFSET(AF984,1-$Q$5,0,$Q$5,1),OFFSET(AG984,1-$Q$5,0,$Q$5,9),TRUE,TRUE),1,5),"")</f>
        <v/>
      </c>
      <c r="BE984" s="9">
        <f>IF(AND((ROW()-7)&gt;=$Q$5,(ROW()-6)&lt;=$Q$3),INDEX(LINEST(OFFSET(AF984,1-$Q$5,0,$Q$5,1),OFFSET(AG984,1-$Q$5,0,$Q$5,9),TRUE,TRUE),1,4),"")</f>
        <v/>
      </c>
      <c r="BF984" s="9">
        <f>IF(AND((ROW()-7)&gt;=$Q$5,(ROW()-6)&lt;=$Q$3),INDEX(LINEST(OFFSET(AF984,1-$Q$5,0,$Q$5,1),OFFSET(AG984,1-$Q$5,0,$Q$5,9),TRUE,TRUE),1,3),"")</f>
        <v/>
      </c>
      <c r="BG984" s="9">
        <f>IF(AND((ROW()-7)&gt;=$Q$5,(ROW()-6)&lt;=$Q$3),INDEX(LINEST(OFFSET(AF984,1-$Q$5,0,$Q$5,1),OFFSET(AG984,1-$Q$5,0,$Q$5,9),TRUE,TRUE),1,2),"")</f>
        <v/>
      </c>
      <c r="BH984" s="9">
        <f>IF(AND((ROW()-7)&gt;=$Q$5,(ROW()-6)&lt;=$Q$3),INDEX(LINEST(OFFSET(AF984,1-$Q$5,0,$Q$5,1),OFFSET(AG984,1-$Q$5,0,$Q$5,9),TRUE,TRUE),1,1),"")</f>
        <v/>
      </c>
      <c r="BI984" s="10">
        <f>IF(AND((ROW()-7)&gt;=$Q$5,(ROW()-6)&lt;=$Q$3),INDEX(LINEST(OFFSET(AF984,1-$Q$5,0,$Q$5,1),OFFSET(AG984,1-$Q$5,0,$Q$5,9),TRUE,TRUE),3,1),"")</f>
        <v/>
      </c>
      <c r="BL984" s="9">
        <f>IF(AND((ROW()-6)&lt;=$Q$3,ISNUMBER(AY983)),AY983/$Q$4+AZ983*AG984+BA983*AH984+BB983*AI984+BC983*AJ984+BD983*AK984+BE983*AL984+BF983*AM984+BG983*AN984+BH983*AO984,"")</f>
        <v/>
      </c>
      <c r="BM984">
        <f>IF(ISNUMBER(BL984),AVERAGE(OFFSET(AF983,1-$Q$5,0,$Q$5,1)),"")</f>
        <v/>
      </c>
      <c r="BN984">
        <f>IF(ISNUMBER(BL984),(AF984-BL984)^2,"")</f>
        <v/>
      </c>
      <c r="BO984">
        <f>IF(ISNUMBER(BL984),AF984^2,"")</f>
        <v/>
      </c>
      <c r="BP984">
        <f>IF(ISNUMBER(BL984),(AF984-BM984)^2,"")</f>
        <v/>
      </c>
    </row>
    <row r="985">
      <c r="O985">
        <f>IF($R985="","",IF($Q$1="Weekly",INT(($R985-2)/7),IF($Q$1="Quarterly",YEAR($R985)*4+ROUNDUP(MONTH($R985)/3),YEAR($R985)*12+MONTH($R985))))</f>
        <v/>
      </c>
      <c r="P985">
        <f>IF($R985="","",IF($R986="",1,IF($O985&lt;&gt;$O986,1,0)))</f>
        <v/>
      </c>
      <c r="Q985">
        <f>IF($P985=1,SUM($P$7:$P985),"")</f>
        <v/>
      </c>
      <c r="R985">
        <f>IF($A985="","",IF(ISNUMBER($A985),$A985,IFERROR(DATEVALUE($A985),NA())))</f>
        <v/>
      </c>
      <c r="S985" s="7">
        <f>IFERROR(INDEX($R$7:$R$60000,MATCH(ROW()-6,$Q$7:$Q$60000,0)),"")</f>
        <v/>
      </c>
      <c r="T985">
        <f>IFERROR(INDEX($B$7:$B$60000,MATCH(ROW()-6,$Q$7:$Q$60000,0))*1,"")</f>
        <v/>
      </c>
      <c r="U985">
        <f>IFERROR(INDEX($C$7:$C$60000,MATCH(ROW()-6,$Q$7:$Q$60000,0))*1,"")</f>
        <v/>
      </c>
      <c r="V985">
        <f>IFERROR(INDEX($D$7:$D$60000,MATCH(ROW()-6,$Q$7:$Q$60000,0))*1,"")</f>
        <v/>
      </c>
      <c r="W985">
        <f>IFERROR(INDEX($E$7:$E$60000,MATCH(ROW()-6,$Q$7:$Q$60000,0))*1,"")</f>
        <v/>
      </c>
      <c r="X985">
        <f>IFERROR(INDEX($F$7:$F$60000,MATCH(ROW()-6,$Q$7:$Q$60000,0))*1,"")</f>
        <v/>
      </c>
      <c r="Y985">
        <f>IFERROR(INDEX($G$7:$G$60000,MATCH(ROW()-6,$Q$7:$Q$60000,0))*1,"")</f>
        <v/>
      </c>
      <c r="Z985">
        <f>IFERROR(INDEX($H$7:$H$60000,MATCH(ROW()-6,$Q$7:$Q$60000,0))*1,"")</f>
        <v/>
      </c>
      <c r="AA985">
        <f>IFERROR(INDEX($I$7:$I$60000,MATCH(ROW()-6,$Q$7:$Q$60000,0))*1,"")</f>
        <v/>
      </c>
      <c r="AB985">
        <f>IFERROR(INDEX($J$7:$J$60000,MATCH(ROW()-6,$Q$7:$Q$60000,0))*1,"")</f>
        <v/>
      </c>
      <c r="AC985">
        <f>IFERROR(INDEX($K$7:$K$60000,MATCH(ROW()-6,$Q$7:$Q$60000,0))*1,"")</f>
        <v/>
      </c>
      <c r="AF985" s="9">
        <f>IF(OR($S985="",$S984=""),"",IF($B$5="diff",($T985-$T984),LN($T985/$T984)))</f>
        <v/>
      </c>
      <c r="AG985" s="9">
        <f>IF(OR($S985="",$S984=""),"",IF($C$5="diff",(U985-U984),LN(U985/U984)))</f>
        <v/>
      </c>
      <c r="AH985" s="9">
        <f>IF(OR($S985="",$S984=""),"",IF($D$5="diff",(V985-V984),LN(V985/V984)))</f>
        <v/>
      </c>
      <c r="AI985" s="9">
        <f>IF(OR($S985="",$S984=""),"",IF($E$5="diff",(W985-W984),LN(W985/W984)))</f>
        <v/>
      </c>
      <c r="AJ985" s="9">
        <f>IF(OR($S985="",$S984=""),"",IF($F$5="diff",(X985-X984),LN(X985/X984)))</f>
        <v/>
      </c>
      <c r="AK985" s="9">
        <f>IF(OR($S985="",$S984=""),"",IF($G$5="diff",(Y985-Y984),LN(Y985/Y984)))</f>
        <v/>
      </c>
      <c r="AL985" s="9">
        <f>IF(OR($S985="",$S984=""),"",IF($H$5="diff",(Z985-Z984),LN(Z985/Z984)))</f>
        <v/>
      </c>
      <c r="AM985" s="9">
        <f>IF(OR($S985="",$S984=""),"",IF($I$5="diff",(AA985-AA984),LN(AA985/AA984)))</f>
        <v/>
      </c>
      <c r="AN985" s="9">
        <f>IF(OR($S985="",$S984=""),"",IF($J$5="diff",(AB985-AB984),LN(AB985/AB984)))</f>
        <v/>
      </c>
      <c r="AO985" s="9">
        <f>IF(OR($S985="",$S984=""),"",IF($K$5="diff",(AC985-AC984),LN(AC985/AC984)))</f>
        <v/>
      </c>
      <c r="AR985" s="9">
        <f>IF($AF985="","",$AU$13+$AU$4*AG985+$AU$5*AH985+$AU$6*AI985+$AU$7*AJ985+$AU$8*AK985+$AU$9*AL985+$AU$10*AM985+$AU$11*AN985+$AU$12*AO985)</f>
        <v/>
      </c>
      <c r="AY985" s="10">
        <f>IF(AND((ROW()-7)&gt;=$Q$5,(ROW()-6)&lt;=$Q$3),INDEX(LINEST(OFFSET(AF985,1-$Q$5,0,$Q$5,1),OFFSET(AG985,1-$Q$5,0,$Q$5,9),TRUE,TRUE),1,10)*$Q$4,"")</f>
        <v/>
      </c>
      <c r="AZ985" s="9">
        <f>IF(AND((ROW()-7)&gt;=$Q$5,(ROW()-6)&lt;=$Q$3),INDEX(LINEST(OFFSET(AF985,1-$Q$5,0,$Q$5,1),OFFSET(AG985,1-$Q$5,0,$Q$5,9),TRUE,TRUE),1,9),"")</f>
        <v/>
      </c>
      <c r="BA985" s="9">
        <f>IF(AND((ROW()-7)&gt;=$Q$5,(ROW()-6)&lt;=$Q$3),INDEX(LINEST(OFFSET(AF985,1-$Q$5,0,$Q$5,1),OFFSET(AG985,1-$Q$5,0,$Q$5,9),TRUE,TRUE),1,8),"")</f>
        <v/>
      </c>
      <c r="BB985" s="9">
        <f>IF(AND((ROW()-7)&gt;=$Q$5,(ROW()-6)&lt;=$Q$3),INDEX(LINEST(OFFSET(AF985,1-$Q$5,0,$Q$5,1),OFFSET(AG985,1-$Q$5,0,$Q$5,9),TRUE,TRUE),1,7),"")</f>
        <v/>
      </c>
      <c r="BC985" s="9">
        <f>IF(AND((ROW()-7)&gt;=$Q$5,(ROW()-6)&lt;=$Q$3),INDEX(LINEST(OFFSET(AF985,1-$Q$5,0,$Q$5,1),OFFSET(AG985,1-$Q$5,0,$Q$5,9),TRUE,TRUE),1,6),"")</f>
        <v/>
      </c>
      <c r="BD985" s="9">
        <f>IF(AND((ROW()-7)&gt;=$Q$5,(ROW()-6)&lt;=$Q$3),INDEX(LINEST(OFFSET(AF985,1-$Q$5,0,$Q$5,1),OFFSET(AG985,1-$Q$5,0,$Q$5,9),TRUE,TRUE),1,5),"")</f>
        <v/>
      </c>
      <c r="BE985" s="9">
        <f>IF(AND((ROW()-7)&gt;=$Q$5,(ROW()-6)&lt;=$Q$3),INDEX(LINEST(OFFSET(AF985,1-$Q$5,0,$Q$5,1),OFFSET(AG985,1-$Q$5,0,$Q$5,9),TRUE,TRUE),1,4),"")</f>
        <v/>
      </c>
      <c r="BF985" s="9">
        <f>IF(AND((ROW()-7)&gt;=$Q$5,(ROW()-6)&lt;=$Q$3),INDEX(LINEST(OFFSET(AF985,1-$Q$5,0,$Q$5,1),OFFSET(AG985,1-$Q$5,0,$Q$5,9),TRUE,TRUE),1,3),"")</f>
        <v/>
      </c>
      <c r="BG985" s="9">
        <f>IF(AND((ROW()-7)&gt;=$Q$5,(ROW()-6)&lt;=$Q$3),INDEX(LINEST(OFFSET(AF985,1-$Q$5,0,$Q$5,1),OFFSET(AG985,1-$Q$5,0,$Q$5,9),TRUE,TRUE),1,2),"")</f>
        <v/>
      </c>
      <c r="BH985" s="9">
        <f>IF(AND((ROW()-7)&gt;=$Q$5,(ROW()-6)&lt;=$Q$3),INDEX(LINEST(OFFSET(AF985,1-$Q$5,0,$Q$5,1),OFFSET(AG985,1-$Q$5,0,$Q$5,9),TRUE,TRUE),1,1),"")</f>
        <v/>
      </c>
      <c r="BI985" s="10">
        <f>IF(AND((ROW()-7)&gt;=$Q$5,(ROW()-6)&lt;=$Q$3),INDEX(LINEST(OFFSET(AF985,1-$Q$5,0,$Q$5,1),OFFSET(AG985,1-$Q$5,0,$Q$5,9),TRUE,TRUE),3,1),"")</f>
        <v/>
      </c>
      <c r="BL985" s="9">
        <f>IF(AND((ROW()-6)&lt;=$Q$3,ISNUMBER(AY984)),AY984/$Q$4+AZ984*AG985+BA984*AH985+BB984*AI985+BC984*AJ985+BD984*AK985+BE984*AL985+BF984*AM985+BG984*AN985+BH984*AO985,"")</f>
        <v/>
      </c>
      <c r="BM985">
        <f>IF(ISNUMBER(BL985),AVERAGE(OFFSET(AF984,1-$Q$5,0,$Q$5,1)),"")</f>
        <v/>
      </c>
      <c r="BN985">
        <f>IF(ISNUMBER(BL985),(AF985-BL985)^2,"")</f>
        <v/>
      </c>
      <c r="BO985">
        <f>IF(ISNUMBER(BL985),AF985^2,"")</f>
        <v/>
      </c>
      <c r="BP985">
        <f>IF(ISNUMBER(BL985),(AF985-BM985)^2,"")</f>
        <v/>
      </c>
    </row>
    <row r="986">
      <c r="O986">
        <f>IF($R986="","",IF($Q$1="Weekly",INT(($R986-2)/7),IF($Q$1="Quarterly",YEAR($R986)*4+ROUNDUP(MONTH($R986)/3),YEAR($R986)*12+MONTH($R986))))</f>
        <v/>
      </c>
      <c r="P986">
        <f>IF($R986="","",IF($R987="",1,IF($O986&lt;&gt;$O987,1,0)))</f>
        <v/>
      </c>
      <c r="Q986">
        <f>IF($P986=1,SUM($P$7:$P986),"")</f>
        <v/>
      </c>
      <c r="R986">
        <f>IF($A986="","",IF(ISNUMBER($A986),$A986,IFERROR(DATEVALUE($A986),NA())))</f>
        <v/>
      </c>
      <c r="S986" s="7">
        <f>IFERROR(INDEX($R$7:$R$60000,MATCH(ROW()-6,$Q$7:$Q$60000,0)),"")</f>
        <v/>
      </c>
      <c r="T986">
        <f>IFERROR(INDEX($B$7:$B$60000,MATCH(ROW()-6,$Q$7:$Q$60000,0))*1,"")</f>
        <v/>
      </c>
      <c r="U986">
        <f>IFERROR(INDEX($C$7:$C$60000,MATCH(ROW()-6,$Q$7:$Q$60000,0))*1,"")</f>
        <v/>
      </c>
      <c r="V986">
        <f>IFERROR(INDEX($D$7:$D$60000,MATCH(ROW()-6,$Q$7:$Q$60000,0))*1,"")</f>
        <v/>
      </c>
      <c r="W986">
        <f>IFERROR(INDEX($E$7:$E$60000,MATCH(ROW()-6,$Q$7:$Q$60000,0))*1,"")</f>
        <v/>
      </c>
      <c r="X986">
        <f>IFERROR(INDEX($F$7:$F$60000,MATCH(ROW()-6,$Q$7:$Q$60000,0))*1,"")</f>
        <v/>
      </c>
      <c r="Y986">
        <f>IFERROR(INDEX($G$7:$G$60000,MATCH(ROW()-6,$Q$7:$Q$60000,0))*1,"")</f>
        <v/>
      </c>
      <c r="Z986">
        <f>IFERROR(INDEX($H$7:$H$60000,MATCH(ROW()-6,$Q$7:$Q$60000,0))*1,"")</f>
        <v/>
      </c>
      <c r="AA986">
        <f>IFERROR(INDEX($I$7:$I$60000,MATCH(ROW()-6,$Q$7:$Q$60000,0))*1,"")</f>
        <v/>
      </c>
      <c r="AB986">
        <f>IFERROR(INDEX($J$7:$J$60000,MATCH(ROW()-6,$Q$7:$Q$60000,0))*1,"")</f>
        <v/>
      </c>
      <c r="AC986">
        <f>IFERROR(INDEX($K$7:$K$60000,MATCH(ROW()-6,$Q$7:$Q$60000,0))*1,"")</f>
        <v/>
      </c>
      <c r="AF986" s="9">
        <f>IF(OR($S986="",$S985=""),"",IF($B$5="diff",($T986-$T985),LN($T986/$T985)))</f>
        <v/>
      </c>
      <c r="AG986" s="9">
        <f>IF(OR($S986="",$S985=""),"",IF($C$5="diff",(U986-U985),LN(U986/U985)))</f>
        <v/>
      </c>
      <c r="AH986" s="9">
        <f>IF(OR($S986="",$S985=""),"",IF($D$5="diff",(V986-V985),LN(V986/V985)))</f>
        <v/>
      </c>
      <c r="AI986" s="9">
        <f>IF(OR($S986="",$S985=""),"",IF($E$5="diff",(W986-W985),LN(W986/W985)))</f>
        <v/>
      </c>
      <c r="AJ986" s="9">
        <f>IF(OR($S986="",$S985=""),"",IF($F$5="diff",(X986-X985),LN(X986/X985)))</f>
        <v/>
      </c>
      <c r="AK986" s="9">
        <f>IF(OR($S986="",$S985=""),"",IF($G$5="diff",(Y986-Y985),LN(Y986/Y985)))</f>
        <v/>
      </c>
      <c r="AL986" s="9">
        <f>IF(OR($S986="",$S985=""),"",IF($H$5="diff",(Z986-Z985),LN(Z986/Z985)))</f>
        <v/>
      </c>
      <c r="AM986" s="9">
        <f>IF(OR($S986="",$S985=""),"",IF($I$5="diff",(AA986-AA985),LN(AA986/AA985)))</f>
        <v/>
      </c>
      <c r="AN986" s="9">
        <f>IF(OR($S986="",$S985=""),"",IF($J$5="diff",(AB986-AB985),LN(AB986/AB985)))</f>
        <v/>
      </c>
      <c r="AO986" s="9">
        <f>IF(OR($S986="",$S985=""),"",IF($K$5="diff",(AC986-AC985),LN(AC986/AC985)))</f>
        <v/>
      </c>
      <c r="AR986" s="9">
        <f>IF($AF986="","",$AU$13+$AU$4*AG986+$AU$5*AH986+$AU$6*AI986+$AU$7*AJ986+$AU$8*AK986+$AU$9*AL986+$AU$10*AM986+$AU$11*AN986+$AU$12*AO986)</f>
        <v/>
      </c>
      <c r="AY986" s="10">
        <f>IF(AND((ROW()-7)&gt;=$Q$5,(ROW()-6)&lt;=$Q$3),INDEX(LINEST(OFFSET(AF986,1-$Q$5,0,$Q$5,1),OFFSET(AG986,1-$Q$5,0,$Q$5,9),TRUE,TRUE),1,10)*$Q$4,"")</f>
        <v/>
      </c>
      <c r="AZ986" s="9">
        <f>IF(AND((ROW()-7)&gt;=$Q$5,(ROW()-6)&lt;=$Q$3),INDEX(LINEST(OFFSET(AF986,1-$Q$5,0,$Q$5,1),OFFSET(AG986,1-$Q$5,0,$Q$5,9),TRUE,TRUE),1,9),"")</f>
        <v/>
      </c>
      <c r="BA986" s="9">
        <f>IF(AND((ROW()-7)&gt;=$Q$5,(ROW()-6)&lt;=$Q$3),INDEX(LINEST(OFFSET(AF986,1-$Q$5,0,$Q$5,1),OFFSET(AG986,1-$Q$5,0,$Q$5,9),TRUE,TRUE),1,8),"")</f>
        <v/>
      </c>
      <c r="BB986" s="9">
        <f>IF(AND((ROW()-7)&gt;=$Q$5,(ROW()-6)&lt;=$Q$3),INDEX(LINEST(OFFSET(AF986,1-$Q$5,0,$Q$5,1),OFFSET(AG986,1-$Q$5,0,$Q$5,9),TRUE,TRUE),1,7),"")</f>
        <v/>
      </c>
      <c r="BC986" s="9">
        <f>IF(AND((ROW()-7)&gt;=$Q$5,(ROW()-6)&lt;=$Q$3),INDEX(LINEST(OFFSET(AF986,1-$Q$5,0,$Q$5,1),OFFSET(AG986,1-$Q$5,0,$Q$5,9),TRUE,TRUE),1,6),"")</f>
        <v/>
      </c>
      <c r="BD986" s="9">
        <f>IF(AND((ROW()-7)&gt;=$Q$5,(ROW()-6)&lt;=$Q$3),INDEX(LINEST(OFFSET(AF986,1-$Q$5,0,$Q$5,1),OFFSET(AG986,1-$Q$5,0,$Q$5,9),TRUE,TRUE),1,5),"")</f>
        <v/>
      </c>
      <c r="BE986" s="9">
        <f>IF(AND((ROW()-7)&gt;=$Q$5,(ROW()-6)&lt;=$Q$3),INDEX(LINEST(OFFSET(AF986,1-$Q$5,0,$Q$5,1),OFFSET(AG986,1-$Q$5,0,$Q$5,9),TRUE,TRUE),1,4),"")</f>
        <v/>
      </c>
      <c r="BF986" s="9">
        <f>IF(AND((ROW()-7)&gt;=$Q$5,(ROW()-6)&lt;=$Q$3),INDEX(LINEST(OFFSET(AF986,1-$Q$5,0,$Q$5,1),OFFSET(AG986,1-$Q$5,0,$Q$5,9),TRUE,TRUE),1,3),"")</f>
        <v/>
      </c>
      <c r="BG986" s="9">
        <f>IF(AND((ROW()-7)&gt;=$Q$5,(ROW()-6)&lt;=$Q$3),INDEX(LINEST(OFFSET(AF986,1-$Q$5,0,$Q$5,1),OFFSET(AG986,1-$Q$5,0,$Q$5,9),TRUE,TRUE),1,2),"")</f>
        <v/>
      </c>
      <c r="BH986" s="9">
        <f>IF(AND((ROW()-7)&gt;=$Q$5,(ROW()-6)&lt;=$Q$3),INDEX(LINEST(OFFSET(AF986,1-$Q$5,0,$Q$5,1),OFFSET(AG986,1-$Q$5,0,$Q$5,9),TRUE,TRUE),1,1),"")</f>
        <v/>
      </c>
      <c r="BI986" s="10">
        <f>IF(AND((ROW()-7)&gt;=$Q$5,(ROW()-6)&lt;=$Q$3),INDEX(LINEST(OFFSET(AF986,1-$Q$5,0,$Q$5,1),OFFSET(AG986,1-$Q$5,0,$Q$5,9),TRUE,TRUE),3,1),"")</f>
        <v/>
      </c>
      <c r="BL986" s="9">
        <f>IF(AND((ROW()-6)&lt;=$Q$3,ISNUMBER(AY985)),AY985/$Q$4+AZ985*AG986+BA985*AH986+BB985*AI986+BC985*AJ986+BD985*AK986+BE985*AL986+BF985*AM986+BG985*AN986+BH985*AO986,"")</f>
        <v/>
      </c>
      <c r="BM986">
        <f>IF(ISNUMBER(BL986),AVERAGE(OFFSET(AF985,1-$Q$5,0,$Q$5,1)),"")</f>
        <v/>
      </c>
      <c r="BN986">
        <f>IF(ISNUMBER(BL986),(AF986-BL986)^2,"")</f>
        <v/>
      </c>
      <c r="BO986">
        <f>IF(ISNUMBER(BL986),AF986^2,"")</f>
        <v/>
      </c>
      <c r="BP986">
        <f>IF(ISNUMBER(BL986),(AF986-BM986)^2,"")</f>
        <v/>
      </c>
    </row>
    <row r="987">
      <c r="O987">
        <f>IF($R987="","",IF($Q$1="Weekly",INT(($R987-2)/7),IF($Q$1="Quarterly",YEAR($R987)*4+ROUNDUP(MONTH($R987)/3),YEAR($R987)*12+MONTH($R987))))</f>
        <v/>
      </c>
      <c r="P987">
        <f>IF($R987="","",IF($R988="",1,IF($O987&lt;&gt;$O988,1,0)))</f>
        <v/>
      </c>
      <c r="Q987">
        <f>IF($P987=1,SUM($P$7:$P987),"")</f>
        <v/>
      </c>
      <c r="R987">
        <f>IF($A987="","",IF(ISNUMBER($A987),$A987,IFERROR(DATEVALUE($A987),NA())))</f>
        <v/>
      </c>
      <c r="S987" s="7">
        <f>IFERROR(INDEX($R$7:$R$60000,MATCH(ROW()-6,$Q$7:$Q$60000,0)),"")</f>
        <v/>
      </c>
      <c r="T987">
        <f>IFERROR(INDEX($B$7:$B$60000,MATCH(ROW()-6,$Q$7:$Q$60000,0))*1,"")</f>
        <v/>
      </c>
      <c r="U987">
        <f>IFERROR(INDEX($C$7:$C$60000,MATCH(ROW()-6,$Q$7:$Q$60000,0))*1,"")</f>
        <v/>
      </c>
      <c r="V987">
        <f>IFERROR(INDEX($D$7:$D$60000,MATCH(ROW()-6,$Q$7:$Q$60000,0))*1,"")</f>
        <v/>
      </c>
      <c r="W987">
        <f>IFERROR(INDEX($E$7:$E$60000,MATCH(ROW()-6,$Q$7:$Q$60000,0))*1,"")</f>
        <v/>
      </c>
      <c r="X987">
        <f>IFERROR(INDEX($F$7:$F$60000,MATCH(ROW()-6,$Q$7:$Q$60000,0))*1,"")</f>
        <v/>
      </c>
      <c r="Y987">
        <f>IFERROR(INDEX($G$7:$G$60000,MATCH(ROW()-6,$Q$7:$Q$60000,0))*1,"")</f>
        <v/>
      </c>
      <c r="Z987">
        <f>IFERROR(INDEX($H$7:$H$60000,MATCH(ROW()-6,$Q$7:$Q$60000,0))*1,"")</f>
        <v/>
      </c>
      <c r="AA987">
        <f>IFERROR(INDEX($I$7:$I$60000,MATCH(ROW()-6,$Q$7:$Q$60000,0))*1,"")</f>
        <v/>
      </c>
      <c r="AB987">
        <f>IFERROR(INDEX($J$7:$J$60000,MATCH(ROW()-6,$Q$7:$Q$60000,0))*1,"")</f>
        <v/>
      </c>
      <c r="AC987">
        <f>IFERROR(INDEX($K$7:$K$60000,MATCH(ROW()-6,$Q$7:$Q$60000,0))*1,"")</f>
        <v/>
      </c>
      <c r="AF987" s="9">
        <f>IF(OR($S987="",$S986=""),"",IF($B$5="diff",($T987-$T986),LN($T987/$T986)))</f>
        <v/>
      </c>
      <c r="AG987" s="9">
        <f>IF(OR($S987="",$S986=""),"",IF($C$5="diff",(U987-U986),LN(U987/U986)))</f>
        <v/>
      </c>
      <c r="AH987" s="9">
        <f>IF(OR($S987="",$S986=""),"",IF($D$5="diff",(V987-V986),LN(V987/V986)))</f>
        <v/>
      </c>
      <c r="AI987" s="9">
        <f>IF(OR($S987="",$S986=""),"",IF($E$5="diff",(W987-W986),LN(W987/W986)))</f>
        <v/>
      </c>
      <c r="AJ987" s="9">
        <f>IF(OR($S987="",$S986=""),"",IF($F$5="diff",(X987-X986),LN(X987/X986)))</f>
        <v/>
      </c>
      <c r="AK987" s="9">
        <f>IF(OR($S987="",$S986=""),"",IF($G$5="diff",(Y987-Y986),LN(Y987/Y986)))</f>
        <v/>
      </c>
      <c r="AL987" s="9">
        <f>IF(OR($S987="",$S986=""),"",IF($H$5="diff",(Z987-Z986),LN(Z987/Z986)))</f>
        <v/>
      </c>
      <c r="AM987" s="9">
        <f>IF(OR($S987="",$S986=""),"",IF($I$5="diff",(AA987-AA986),LN(AA987/AA986)))</f>
        <v/>
      </c>
      <c r="AN987" s="9">
        <f>IF(OR($S987="",$S986=""),"",IF($J$5="diff",(AB987-AB986),LN(AB987/AB986)))</f>
        <v/>
      </c>
      <c r="AO987" s="9">
        <f>IF(OR($S987="",$S986=""),"",IF($K$5="diff",(AC987-AC986),LN(AC987/AC986)))</f>
        <v/>
      </c>
      <c r="AR987" s="9">
        <f>IF($AF987="","",$AU$13+$AU$4*AG987+$AU$5*AH987+$AU$6*AI987+$AU$7*AJ987+$AU$8*AK987+$AU$9*AL987+$AU$10*AM987+$AU$11*AN987+$AU$12*AO987)</f>
        <v/>
      </c>
      <c r="AY987" s="10">
        <f>IF(AND((ROW()-7)&gt;=$Q$5,(ROW()-6)&lt;=$Q$3),INDEX(LINEST(OFFSET(AF987,1-$Q$5,0,$Q$5,1),OFFSET(AG987,1-$Q$5,0,$Q$5,9),TRUE,TRUE),1,10)*$Q$4,"")</f>
        <v/>
      </c>
      <c r="AZ987" s="9">
        <f>IF(AND((ROW()-7)&gt;=$Q$5,(ROW()-6)&lt;=$Q$3),INDEX(LINEST(OFFSET(AF987,1-$Q$5,0,$Q$5,1),OFFSET(AG987,1-$Q$5,0,$Q$5,9),TRUE,TRUE),1,9),"")</f>
        <v/>
      </c>
      <c r="BA987" s="9">
        <f>IF(AND((ROW()-7)&gt;=$Q$5,(ROW()-6)&lt;=$Q$3),INDEX(LINEST(OFFSET(AF987,1-$Q$5,0,$Q$5,1),OFFSET(AG987,1-$Q$5,0,$Q$5,9),TRUE,TRUE),1,8),"")</f>
        <v/>
      </c>
      <c r="BB987" s="9">
        <f>IF(AND((ROW()-7)&gt;=$Q$5,(ROW()-6)&lt;=$Q$3),INDEX(LINEST(OFFSET(AF987,1-$Q$5,0,$Q$5,1),OFFSET(AG987,1-$Q$5,0,$Q$5,9),TRUE,TRUE),1,7),"")</f>
        <v/>
      </c>
      <c r="BC987" s="9">
        <f>IF(AND((ROW()-7)&gt;=$Q$5,(ROW()-6)&lt;=$Q$3),INDEX(LINEST(OFFSET(AF987,1-$Q$5,0,$Q$5,1),OFFSET(AG987,1-$Q$5,0,$Q$5,9),TRUE,TRUE),1,6),"")</f>
        <v/>
      </c>
      <c r="BD987" s="9">
        <f>IF(AND((ROW()-7)&gt;=$Q$5,(ROW()-6)&lt;=$Q$3),INDEX(LINEST(OFFSET(AF987,1-$Q$5,0,$Q$5,1),OFFSET(AG987,1-$Q$5,0,$Q$5,9),TRUE,TRUE),1,5),"")</f>
        <v/>
      </c>
      <c r="BE987" s="9">
        <f>IF(AND((ROW()-7)&gt;=$Q$5,(ROW()-6)&lt;=$Q$3),INDEX(LINEST(OFFSET(AF987,1-$Q$5,0,$Q$5,1),OFFSET(AG987,1-$Q$5,0,$Q$5,9),TRUE,TRUE),1,4),"")</f>
        <v/>
      </c>
      <c r="BF987" s="9">
        <f>IF(AND((ROW()-7)&gt;=$Q$5,(ROW()-6)&lt;=$Q$3),INDEX(LINEST(OFFSET(AF987,1-$Q$5,0,$Q$5,1),OFFSET(AG987,1-$Q$5,0,$Q$5,9),TRUE,TRUE),1,3),"")</f>
        <v/>
      </c>
      <c r="BG987" s="9">
        <f>IF(AND((ROW()-7)&gt;=$Q$5,(ROW()-6)&lt;=$Q$3),INDEX(LINEST(OFFSET(AF987,1-$Q$5,0,$Q$5,1),OFFSET(AG987,1-$Q$5,0,$Q$5,9),TRUE,TRUE),1,2),"")</f>
        <v/>
      </c>
      <c r="BH987" s="9">
        <f>IF(AND((ROW()-7)&gt;=$Q$5,(ROW()-6)&lt;=$Q$3),INDEX(LINEST(OFFSET(AF987,1-$Q$5,0,$Q$5,1),OFFSET(AG987,1-$Q$5,0,$Q$5,9),TRUE,TRUE),1,1),"")</f>
        <v/>
      </c>
      <c r="BI987" s="10">
        <f>IF(AND((ROW()-7)&gt;=$Q$5,(ROW()-6)&lt;=$Q$3),INDEX(LINEST(OFFSET(AF987,1-$Q$5,0,$Q$5,1),OFFSET(AG987,1-$Q$5,0,$Q$5,9),TRUE,TRUE),3,1),"")</f>
        <v/>
      </c>
      <c r="BL987" s="9">
        <f>IF(AND((ROW()-6)&lt;=$Q$3,ISNUMBER(AY986)),AY986/$Q$4+AZ986*AG987+BA986*AH987+BB986*AI987+BC986*AJ987+BD986*AK987+BE986*AL987+BF986*AM987+BG986*AN987+BH986*AO987,"")</f>
        <v/>
      </c>
      <c r="BM987">
        <f>IF(ISNUMBER(BL987),AVERAGE(OFFSET(AF986,1-$Q$5,0,$Q$5,1)),"")</f>
        <v/>
      </c>
      <c r="BN987">
        <f>IF(ISNUMBER(BL987),(AF987-BL987)^2,"")</f>
        <v/>
      </c>
      <c r="BO987">
        <f>IF(ISNUMBER(BL987),AF987^2,"")</f>
        <v/>
      </c>
      <c r="BP987">
        <f>IF(ISNUMBER(BL987),(AF987-BM987)^2,"")</f>
        <v/>
      </c>
    </row>
    <row r="988">
      <c r="O988">
        <f>IF($R988="","",IF($Q$1="Weekly",INT(($R988-2)/7),IF($Q$1="Quarterly",YEAR($R988)*4+ROUNDUP(MONTH($R988)/3),YEAR($R988)*12+MONTH($R988))))</f>
        <v/>
      </c>
      <c r="P988">
        <f>IF($R988="","",IF($R989="",1,IF($O988&lt;&gt;$O989,1,0)))</f>
        <v/>
      </c>
      <c r="Q988">
        <f>IF($P988=1,SUM($P$7:$P988),"")</f>
        <v/>
      </c>
      <c r="R988">
        <f>IF($A988="","",IF(ISNUMBER($A988),$A988,IFERROR(DATEVALUE($A988),NA())))</f>
        <v/>
      </c>
      <c r="S988" s="7">
        <f>IFERROR(INDEX($R$7:$R$60000,MATCH(ROW()-6,$Q$7:$Q$60000,0)),"")</f>
        <v/>
      </c>
      <c r="T988">
        <f>IFERROR(INDEX($B$7:$B$60000,MATCH(ROW()-6,$Q$7:$Q$60000,0))*1,"")</f>
        <v/>
      </c>
      <c r="U988">
        <f>IFERROR(INDEX($C$7:$C$60000,MATCH(ROW()-6,$Q$7:$Q$60000,0))*1,"")</f>
        <v/>
      </c>
      <c r="V988">
        <f>IFERROR(INDEX($D$7:$D$60000,MATCH(ROW()-6,$Q$7:$Q$60000,0))*1,"")</f>
        <v/>
      </c>
      <c r="W988">
        <f>IFERROR(INDEX($E$7:$E$60000,MATCH(ROW()-6,$Q$7:$Q$60000,0))*1,"")</f>
        <v/>
      </c>
      <c r="X988">
        <f>IFERROR(INDEX($F$7:$F$60000,MATCH(ROW()-6,$Q$7:$Q$60000,0))*1,"")</f>
        <v/>
      </c>
      <c r="Y988">
        <f>IFERROR(INDEX($G$7:$G$60000,MATCH(ROW()-6,$Q$7:$Q$60000,0))*1,"")</f>
        <v/>
      </c>
      <c r="Z988">
        <f>IFERROR(INDEX($H$7:$H$60000,MATCH(ROW()-6,$Q$7:$Q$60000,0))*1,"")</f>
        <v/>
      </c>
      <c r="AA988">
        <f>IFERROR(INDEX($I$7:$I$60000,MATCH(ROW()-6,$Q$7:$Q$60000,0))*1,"")</f>
        <v/>
      </c>
      <c r="AB988">
        <f>IFERROR(INDEX($J$7:$J$60000,MATCH(ROW()-6,$Q$7:$Q$60000,0))*1,"")</f>
        <v/>
      </c>
      <c r="AC988">
        <f>IFERROR(INDEX($K$7:$K$60000,MATCH(ROW()-6,$Q$7:$Q$60000,0))*1,"")</f>
        <v/>
      </c>
      <c r="AF988" s="9">
        <f>IF(OR($S988="",$S987=""),"",IF($B$5="diff",($T988-$T987),LN($T988/$T987)))</f>
        <v/>
      </c>
      <c r="AG988" s="9">
        <f>IF(OR($S988="",$S987=""),"",IF($C$5="diff",(U988-U987),LN(U988/U987)))</f>
        <v/>
      </c>
      <c r="AH988" s="9">
        <f>IF(OR($S988="",$S987=""),"",IF($D$5="diff",(V988-V987),LN(V988/V987)))</f>
        <v/>
      </c>
      <c r="AI988" s="9">
        <f>IF(OR($S988="",$S987=""),"",IF($E$5="diff",(W988-W987),LN(W988/W987)))</f>
        <v/>
      </c>
      <c r="AJ988" s="9">
        <f>IF(OR($S988="",$S987=""),"",IF($F$5="diff",(X988-X987),LN(X988/X987)))</f>
        <v/>
      </c>
      <c r="AK988" s="9">
        <f>IF(OR($S988="",$S987=""),"",IF($G$5="diff",(Y988-Y987),LN(Y988/Y987)))</f>
        <v/>
      </c>
      <c r="AL988" s="9">
        <f>IF(OR($S988="",$S987=""),"",IF($H$5="diff",(Z988-Z987),LN(Z988/Z987)))</f>
        <v/>
      </c>
      <c r="AM988" s="9">
        <f>IF(OR($S988="",$S987=""),"",IF($I$5="diff",(AA988-AA987),LN(AA988/AA987)))</f>
        <v/>
      </c>
      <c r="AN988" s="9">
        <f>IF(OR($S988="",$S987=""),"",IF($J$5="diff",(AB988-AB987),LN(AB988/AB987)))</f>
        <v/>
      </c>
      <c r="AO988" s="9">
        <f>IF(OR($S988="",$S987=""),"",IF($K$5="diff",(AC988-AC987),LN(AC988/AC987)))</f>
        <v/>
      </c>
      <c r="AR988" s="9">
        <f>IF($AF988="","",$AU$13+$AU$4*AG988+$AU$5*AH988+$AU$6*AI988+$AU$7*AJ988+$AU$8*AK988+$AU$9*AL988+$AU$10*AM988+$AU$11*AN988+$AU$12*AO988)</f>
        <v/>
      </c>
      <c r="AY988" s="10">
        <f>IF(AND((ROW()-7)&gt;=$Q$5,(ROW()-6)&lt;=$Q$3),INDEX(LINEST(OFFSET(AF988,1-$Q$5,0,$Q$5,1),OFFSET(AG988,1-$Q$5,0,$Q$5,9),TRUE,TRUE),1,10)*$Q$4,"")</f>
        <v/>
      </c>
      <c r="AZ988" s="9">
        <f>IF(AND((ROW()-7)&gt;=$Q$5,(ROW()-6)&lt;=$Q$3),INDEX(LINEST(OFFSET(AF988,1-$Q$5,0,$Q$5,1),OFFSET(AG988,1-$Q$5,0,$Q$5,9),TRUE,TRUE),1,9),"")</f>
        <v/>
      </c>
      <c r="BA988" s="9">
        <f>IF(AND((ROW()-7)&gt;=$Q$5,(ROW()-6)&lt;=$Q$3),INDEX(LINEST(OFFSET(AF988,1-$Q$5,0,$Q$5,1),OFFSET(AG988,1-$Q$5,0,$Q$5,9),TRUE,TRUE),1,8),"")</f>
        <v/>
      </c>
      <c r="BB988" s="9">
        <f>IF(AND((ROW()-7)&gt;=$Q$5,(ROW()-6)&lt;=$Q$3),INDEX(LINEST(OFFSET(AF988,1-$Q$5,0,$Q$5,1),OFFSET(AG988,1-$Q$5,0,$Q$5,9),TRUE,TRUE),1,7),"")</f>
        <v/>
      </c>
      <c r="BC988" s="9">
        <f>IF(AND((ROW()-7)&gt;=$Q$5,(ROW()-6)&lt;=$Q$3),INDEX(LINEST(OFFSET(AF988,1-$Q$5,0,$Q$5,1),OFFSET(AG988,1-$Q$5,0,$Q$5,9),TRUE,TRUE),1,6),"")</f>
        <v/>
      </c>
      <c r="BD988" s="9">
        <f>IF(AND((ROW()-7)&gt;=$Q$5,(ROW()-6)&lt;=$Q$3),INDEX(LINEST(OFFSET(AF988,1-$Q$5,0,$Q$5,1),OFFSET(AG988,1-$Q$5,0,$Q$5,9),TRUE,TRUE),1,5),"")</f>
        <v/>
      </c>
      <c r="BE988" s="9">
        <f>IF(AND((ROW()-7)&gt;=$Q$5,(ROW()-6)&lt;=$Q$3),INDEX(LINEST(OFFSET(AF988,1-$Q$5,0,$Q$5,1),OFFSET(AG988,1-$Q$5,0,$Q$5,9),TRUE,TRUE),1,4),"")</f>
        <v/>
      </c>
      <c r="BF988" s="9">
        <f>IF(AND((ROW()-7)&gt;=$Q$5,(ROW()-6)&lt;=$Q$3),INDEX(LINEST(OFFSET(AF988,1-$Q$5,0,$Q$5,1),OFFSET(AG988,1-$Q$5,0,$Q$5,9),TRUE,TRUE),1,3),"")</f>
        <v/>
      </c>
      <c r="BG988" s="9">
        <f>IF(AND((ROW()-7)&gt;=$Q$5,(ROW()-6)&lt;=$Q$3),INDEX(LINEST(OFFSET(AF988,1-$Q$5,0,$Q$5,1),OFFSET(AG988,1-$Q$5,0,$Q$5,9),TRUE,TRUE),1,2),"")</f>
        <v/>
      </c>
      <c r="BH988" s="9">
        <f>IF(AND((ROW()-7)&gt;=$Q$5,(ROW()-6)&lt;=$Q$3),INDEX(LINEST(OFFSET(AF988,1-$Q$5,0,$Q$5,1),OFFSET(AG988,1-$Q$5,0,$Q$5,9),TRUE,TRUE),1,1),"")</f>
        <v/>
      </c>
      <c r="BI988" s="10">
        <f>IF(AND((ROW()-7)&gt;=$Q$5,(ROW()-6)&lt;=$Q$3),INDEX(LINEST(OFFSET(AF988,1-$Q$5,0,$Q$5,1),OFFSET(AG988,1-$Q$5,0,$Q$5,9),TRUE,TRUE),3,1),"")</f>
        <v/>
      </c>
      <c r="BL988" s="9">
        <f>IF(AND((ROW()-6)&lt;=$Q$3,ISNUMBER(AY987)),AY987/$Q$4+AZ987*AG988+BA987*AH988+BB987*AI988+BC987*AJ988+BD987*AK988+BE987*AL988+BF987*AM988+BG987*AN988+BH987*AO988,"")</f>
        <v/>
      </c>
      <c r="BM988">
        <f>IF(ISNUMBER(BL988),AVERAGE(OFFSET(AF987,1-$Q$5,0,$Q$5,1)),"")</f>
        <v/>
      </c>
      <c r="BN988">
        <f>IF(ISNUMBER(BL988),(AF988-BL988)^2,"")</f>
        <v/>
      </c>
      <c r="BO988">
        <f>IF(ISNUMBER(BL988),AF988^2,"")</f>
        <v/>
      </c>
      <c r="BP988">
        <f>IF(ISNUMBER(BL988),(AF988-BM988)^2,"")</f>
        <v/>
      </c>
    </row>
    <row r="989">
      <c r="O989">
        <f>IF($R989="","",IF($Q$1="Weekly",INT(($R989-2)/7),IF($Q$1="Quarterly",YEAR($R989)*4+ROUNDUP(MONTH($R989)/3),YEAR($R989)*12+MONTH($R989))))</f>
        <v/>
      </c>
      <c r="P989">
        <f>IF($R989="","",IF($R990="",1,IF($O989&lt;&gt;$O990,1,0)))</f>
        <v/>
      </c>
      <c r="Q989">
        <f>IF($P989=1,SUM($P$7:$P989),"")</f>
        <v/>
      </c>
      <c r="R989">
        <f>IF($A989="","",IF(ISNUMBER($A989),$A989,IFERROR(DATEVALUE($A989),NA())))</f>
        <v/>
      </c>
      <c r="S989" s="7">
        <f>IFERROR(INDEX($R$7:$R$60000,MATCH(ROW()-6,$Q$7:$Q$60000,0)),"")</f>
        <v/>
      </c>
      <c r="T989">
        <f>IFERROR(INDEX($B$7:$B$60000,MATCH(ROW()-6,$Q$7:$Q$60000,0))*1,"")</f>
        <v/>
      </c>
      <c r="U989">
        <f>IFERROR(INDEX($C$7:$C$60000,MATCH(ROW()-6,$Q$7:$Q$60000,0))*1,"")</f>
        <v/>
      </c>
      <c r="V989">
        <f>IFERROR(INDEX($D$7:$D$60000,MATCH(ROW()-6,$Q$7:$Q$60000,0))*1,"")</f>
        <v/>
      </c>
      <c r="W989">
        <f>IFERROR(INDEX($E$7:$E$60000,MATCH(ROW()-6,$Q$7:$Q$60000,0))*1,"")</f>
        <v/>
      </c>
      <c r="X989">
        <f>IFERROR(INDEX($F$7:$F$60000,MATCH(ROW()-6,$Q$7:$Q$60000,0))*1,"")</f>
        <v/>
      </c>
      <c r="Y989">
        <f>IFERROR(INDEX($G$7:$G$60000,MATCH(ROW()-6,$Q$7:$Q$60000,0))*1,"")</f>
        <v/>
      </c>
      <c r="Z989">
        <f>IFERROR(INDEX($H$7:$H$60000,MATCH(ROW()-6,$Q$7:$Q$60000,0))*1,"")</f>
        <v/>
      </c>
      <c r="AA989">
        <f>IFERROR(INDEX($I$7:$I$60000,MATCH(ROW()-6,$Q$7:$Q$60000,0))*1,"")</f>
        <v/>
      </c>
      <c r="AB989">
        <f>IFERROR(INDEX($J$7:$J$60000,MATCH(ROW()-6,$Q$7:$Q$60000,0))*1,"")</f>
        <v/>
      </c>
      <c r="AC989">
        <f>IFERROR(INDEX($K$7:$K$60000,MATCH(ROW()-6,$Q$7:$Q$60000,0))*1,"")</f>
        <v/>
      </c>
      <c r="AF989" s="9">
        <f>IF(OR($S989="",$S988=""),"",IF($B$5="diff",($T989-$T988),LN($T989/$T988)))</f>
        <v/>
      </c>
      <c r="AG989" s="9">
        <f>IF(OR($S989="",$S988=""),"",IF($C$5="diff",(U989-U988),LN(U989/U988)))</f>
        <v/>
      </c>
      <c r="AH989" s="9">
        <f>IF(OR($S989="",$S988=""),"",IF($D$5="diff",(V989-V988),LN(V989/V988)))</f>
        <v/>
      </c>
      <c r="AI989" s="9">
        <f>IF(OR($S989="",$S988=""),"",IF($E$5="diff",(W989-W988),LN(W989/W988)))</f>
        <v/>
      </c>
      <c r="AJ989" s="9">
        <f>IF(OR($S989="",$S988=""),"",IF($F$5="diff",(X989-X988),LN(X989/X988)))</f>
        <v/>
      </c>
      <c r="AK989" s="9">
        <f>IF(OR($S989="",$S988=""),"",IF($G$5="diff",(Y989-Y988),LN(Y989/Y988)))</f>
        <v/>
      </c>
      <c r="AL989" s="9">
        <f>IF(OR($S989="",$S988=""),"",IF($H$5="diff",(Z989-Z988),LN(Z989/Z988)))</f>
        <v/>
      </c>
      <c r="AM989" s="9">
        <f>IF(OR($S989="",$S988=""),"",IF($I$5="diff",(AA989-AA988),LN(AA989/AA988)))</f>
        <v/>
      </c>
      <c r="AN989" s="9">
        <f>IF(OR($S989="",$S988=""),"",IF($J$5="diff",(AB989-AB988),LN(AB989/AB988)))</f>
        <v/>
      </c>
      <c r="AO989" s="9">
        <f>IF(OR($S989="",$S988=""),"",IF($K$5="diff",(AC989-AC988),LN(AC989/AC988)))</f>
        <v/>
      </c>
      <c r="AR989" s="9">
        <f>IF($AF989="","",$AU$13+$AU$4*AG989+$AU$5*AH989+$AU$6*AI989+$AU$7*AJ989+$AU$8*AK989+$AU$9*AL989+$AU$10*AM989+$AU$11*AN989+$AU$12*AO989)</f>
        <v/>
      </c>
      <c r="AY989" s="10">
        <f>IF(AND((ROW()-7)&gt;=$Q$5,(ROW()-6)&lt;=$Q$3),INDEX(LINEST(OFFSET(AF989,1-$Q$5,0,$Q$5,1),OFFSET(AG989,1-$Q$5,0,$Q$5,9),TRUE,TRUE),1,10)*$Q$4,"")</f>
        <v/>
      </c>
      <c r="AZ989" s="9">
        <f>IF(AND((ROW()-7)&gt;=$Q$5,(ROW()-6)&lt;=$Q$3),INDEX(LINEST(OFFSET(AF989,1-$Q$5,0,$Q$5,1),OFFSET(AG989,1-$Q$5,0,$Q$5,9),TRUE,TRUE),1,9),"")</f>
        <v/>
      </c>
      <c r="BA989" s="9">
        <f>IF(AND((ROW()-7)&gt;=$Q$5,(ROW()-6)&lt;=$Q$3),INDEX(LINEST(OFFSET(AF989,1-$Q$5,0,$Q$5,1),OFFSET(AG989,1-$Q$5,0,$Q$5,9),TRUE,TRUE),1,8),"")</f>
        <v/>
      </c>
      <c r="BB989" s="9">
        <f>IF(AND((ROW()-7)&gt;=$Q$5,(ROW()-6)&lt;=$Q$3),INDEX(LINEST(OFFSET(AF989,1-$Q$5,0,$Q$5,1),OFFSET(AG989,1-$Q$5,0,$Q$5,9),TRUE,TRUE),1,7),"")</f>
        <v/>
      </c>
      <c r="BC989" s="9">
        <f>IF(AND((ROW()-7)&gt;=$Q$5,(ROW()-6)&lt;=$Q$3),INDEX(LINEST(OFFSET(AF989,1-$Q$5,0,$Q$5,1),OFFSET(AG989,1-$Q$5,0,$Q$5,9),TRUE,TRUE),1,6),"")</f>
        <v/>
      </c>
      <c r="BD989" s="9">
        <f>IF(AND((ROW()-7)&gt;=$Q$5,(ROW()-6)&lt;=$Q$3),INDEX(LINEST(OFFSET(AF989,1-$Q$5,0,$Q$5,1),OFFSET(AG989,1-$Q$5,0,$Q$5,9),TRUE,TRUE),1,5),"")</f>
        <v/>
      </c>
      <c r="BE989" s="9">
        <f>IF(AND((ROW()-7)&gt;=$Q$5,(ROW()-6)&lt;=$Q$3),INDEX(LINEST(OFFSET(AF989,1-$Q$5,0,$Q$5,1),OFFSET(AG989,1-$Q$5,0,$Q$5,9),TRUE,TRUE),1,4),"")</f>
        <v/>
      </c>
      <c r="BF989" s="9">
        <f>IF(AND((ROW()-7)&gt;=$Q$5,(ROW()-6)&lt;=$Q$3),INDEX(LINEST(OFFSET(AF989,1-$Q$5,0,$Q$5,1),OFFSET(AG989,1-$Q$5,0,$Q$5,9),TRUE,TRUE),1,3),"")</f>
        <v/>
      </c>
      <c r="BG989" s="9">
        <f>IF(AND((ROW()-7)&gt;=$Q$5,(ROW()-6)&lt;=$Q$3),INDEX(LINEST(OFFSET(AF989,1-$Q$5,0,$Q$5,1),OFFSET(AG989,1-$Q$5,0,$Q$5,9),TRUE,TRUE),1,2),"")</f>
        <v/>
      </c>
      <c r="BH989" s="9">
        <f>IF(AND((ROW()-7)&gt;=$Q$5,(ROW()-6)&lt;=$Q$3),INDEX(LINEST(OFFSET(AF989,1-$Q$5,0,$Q$5,1),OFFSET(AG989,1-$Q$5,0,$Q$5,9),TRUE,TRUE),1,1),"")</f>
        <v/>
      </c>
      <c r="BI989" s="10">
        <f>IF(AND((ROW()-7)&gt;=$Q$5,(ROW()-6)&lt;=$Q$3),INDEX(LINEST(OFFSET(AF989,1-$Q$5,0,$Q$5,1),OFFSET(AG989,1-$Q$5,0,$Q$5,9),TRUE,TRUE),3,1),"")</f>
        <v/>
      </c>
      <c r="BL989" s="9">
        <f>IF(AND((ROW()-6)&lt;=$Q$3,ISNUMBER(AY988)),AY988/$Q$4+AZ988*AG989+BA988*AH989+BB988*AI989+BC988*AJ989+BD988*AK989+BE988*AL989+BF988*AM989+BG988*AN989+BH988*AO989,"")</f>
        <v/>
      </c>
      <c r="BM989">
        <f>IF(ISNUMBER(BL989),AVERAGE(OFFSET(AF988,1-$Q$5,0,$Q$5,1)),"")</f>
        <v/>
      </c>
      <c r="BN989">
        <f>IF(ISNUMBER(BL989),(AF989-BL989)^2,"")</f>
        <v/>
      </c>
      <c r="BO989">
        <f>IF(ISNUMBER(BL989),AF989^2,"")</f>
        <v/>
      </c>
      <c r="BP989">
        <f>IF(ISNUMBER(BL989),(AF989-BM989)^2,"")</f>
        <v/>
      </c>
    </row>
    <row r="990">
      <c r="O990">
        <f>IF($R990="","",IF($Q$1="Weekly",INT(($R990-2)/7),IF($Q$1="Quarterly",YEAR($R990)*4+ROUNDUP(MONTH($R990)/3),YEAR($R990)*12+MONTH($R990))))</f>
        <v/>
      </c>
      <c r="P990">
        <f>IF($R990="","",IF($R991="",1,IF($O990&lt;&gt;$O991,1,0)))</f>
        <v/>
      </c>
      <c r="Q990">
        <f>IF($P990=1,SUM($P$7:$P990),"")</f>
        <v/>
      </c>
      <c r="R990">
        <f>IF($A990="","",IF(ISNUMBER($A990),$A990,IFERROR(DATEVALUE($A990),NA())))</f>
        <v/>
      </c>
      <c r="S990" s="7">
        <f>IFERROR(INDEX($R$7:$R$60000,MATCH(ROW()-6,$Q$7:$Q$60000,0)),"")</f>
        <v/>
      </c>
      <c r="T990">
        <f>IFERROR(INDEX($B$7:$B$60000,MATCH(ROW()-6,$Q$7:$Q$60000,0))*1,"")</f>
        <v/>
      </c>
      <c r="U990">
        <f>IFERROR(INDEX($C$7:$C$60000,MATCH(ROW()-6,$Q$7:$Q$60000,0))*1,"")</f>
        <v/>
      </c>
      <c r="V990">
        <f>IFERROR(INDEX($D$7:$D$60000,MATCH(ROW()-6,$Q$7:$Q$60000,0))*1,"")</f>
        <v/>
      </c>
      <c r="W990">
        <f>IFERROR(INDEX($E$7:$E$60000,MATCH(ROW()-6,$Q$7:$Q$60000,0))*1,"")</f>
        <v/>
      </c>
      <c r="X990">
        <f>IFERROR(INDEX($F$7:$F$60000,MATCH(ROW()-6,$Q$7:$Q$60000,0))*1,"")</f>
        <v/>
      </c>
      <c r="Y990">
        <f>IFERROR(INDEX($G$7:$G$60000,MATCH(ROW()-6,$Q$7:$Q$60000,0))*1,"")</f>
        <v/>
      </c>
      <c r="Z990">
        <f>IFERROR(INDEX($H$7:$H$60000,MATCH(ROW()-6,$Q$7:$Q$60000,0))*1,"")</f>
        <v/>
      </c>
      <c r="AA990">
        <f>IFERROR(INDEX($I$7:$I$60000,MATCH(ROW()-6,$Q$7:$Q$60000,0))*1,"")</f>
        <v/>
      </c>
      <c r="AB990">
        <f>IFERROR(INDEX($J$7:$J$60000,MATCH(ROW()-6,$Q$7:$Q$60000,0))*1,"")</f>
        <v/>
      </c>
      <c r="AC990">
        <f>IFERROR(INDEX($K$7:$K$60000,MATCH(ROW()-6,$Q$7:$Q$60000,0))*1,"")</f>
        <v/>
      </c>
      <c r="AF990" s="9">
        <f>IF(OR($S990="",$S989=""),"",IF($B$5="diff",($T990-$T989),LN($T990/$T989)))</f>
        <v/>
      </c>
      <c r="AG990" s="9">
        <f>IF(OR($S990="",$S989=""),"",IF($C$5="diff",(U990-U989),LN(U990/U989)))</f>
        <v/>
      </c>
      <c r="AH990" s="9">
        <f>IF(OR($S990="",$S989=""),"",IF($D$5="diff",(V990-V989),LN(V990/V989)))</f>
        <v/>
      </c>
      <c r="AI990" s="9">
        <f>IF(OR($S990="",$S989=""),"",IF($E$5="diff",(W990-W989),LN(W990/W989)))</f>
        <v/>
      </c>
      <c r="AJ990" s="9">
        <f>IF(OR($S990="",$S989=""),"",IF($F$5="diff",(X990-X989),LN(X990/X989)))</f>
        <v/>
      </c>
      <c r="AK990" s="9">
        <f>IF(OR($S990="",$S989=""),"",IF($G$5="diff",(Y990-Y989),LN(Y990/Y989)))</f>
        <v/>
      </c>
      <c r="AL990" s="9">
        <f>IF(OR($S990="",$S989=""),"",IF($H$5="diff",(Z990-Z989),LN(Z990/Z989)))</f>
        <v/>
      </c>
      <c r="AM990" s="9">
        <f>IF(OR($S990="",$S989=""),"",IF($I$5="diff",(AA990-AA989),LN(AA990/AA989)))</f>
        <v/>
      </c>
      <c r="AN990" s="9">
        <f>IF(OR($S990="",$S989=""),"",IF($J$5="diff",(AB990-AB989),LN(AB990/AB989)))</f>
        <v/>
      </c>
      <c r="AO990" s="9">
        <f>IF(OR($S990="",$S989=""),"",IF($K$5="diff",(AC990-AC989),LN(AC990/AC989)))</f>
        <v/>
      </c>
      <c r="AR990" s="9">
        <f>IF($AF990="","",$AU$13+$AU$4*AG990+$AU$5*AH990+$AU$6*AI990+$AU$7*AJ990+$AU$8*AK990+$AU$9*AL990+$AU$10*AM990+$AU$11*AN990+$AU$12*AO990)</f>
        <v/>
      </c>
      <c r="AY990" s="10">
        <f>IF(AND((ROW()-7)&gt;=$Q$5,(ROW()-6)&lt;=$Q$3),INDEX(LINEST(OFFSET(AF990,1-$Q$5,0,$Q$5,1),OFFSET(AG990,1-$Q$5,0,$Q$5,9),TRUE,TRUE),1,10)*$Q$4,"")</f>
        <v/>
      </c>
      <c r="AZ990" s="9">
        <f>IF(AND((ROW()-7)&gt;=$Q$5,(ROW()-6)&lt;=$Q$3),INDEX(LINEST(OFFSET(AF990,1-$Q$5,0,$Q$5,1),OFFSET(AG990,1-$Q$5,0,$Q$5,9),TRUE,TRUE),1,9),"")</f>
        <v/>
      </c>
      <c r="BA990" s="9">
        <f>IF(AND((ROW()-7)&gt;=$Q$5,(ROW()-6)&lt;=$Q$3),INDEX(LINEST(OFFSET(AF990,1-$Q$5,0,$Q$5,1),OFFSET(AG990,1-$Q$5,0,$Q$5,9),TRUE,TRUE),1,8),"")</f>
        <v/>
      </c>
      <c r="BB990" s="9">
        <f>IF(AND((ROW()-7)&gt;=$Q$5,(ROW()-6)&lt;=$Q$3),INDEX(LINEST(OFFSET(AF990,1-$Q$5,0,$Q$5,1),OFFSET(AG990,1-$Q$5,0,$Q$5,9),TRUE,TRUE),1,7),"")</f>
        <v/>
      </c>
      <c r="BC990" s="9">
        <f>IF(AND((ROW()-7)&gt;=$Q$5,(ROW()-6)&lt;=$Q$3),INDEX(LINEST(OFFSET(AF990,1-$Q$5,0,$Q$5,1),OFFSET(AG990,1-$Q$5,0,$Q$5,9),TRUE,TRUE),1,6),"")</f>
        <v/>
      </c>
      <c r="BD990" s="9">
        <f>IF(AND((ROW()-7)&gt;=$Q$5,(ROW()-6)&lt;=$Q$3),INDEX(LINEST(OFFSET(AF990,1-$Q$5,0,$Q$5,1),OFFSET(AG990,1-$Q$5,0,$Q$5,9),TRUE,TRUE),1,5),"")</f>
        <v/>
      </c>
      <c r="BE990" s="9">
        <f>IF(AND((ROW()-7)&gt;=$Q$5,(ROW()-6)&lt;=$Q$3),INDEX(LINEST(OFFSET(AF990,1-$Q$5,0,$Q$5,1),OFFSET(AG990,1-$Q$5,0,$Q$5,9),TRUE,TRUE),1,4),"")</f>
        <v/>
      </c>
      <c r="BF990" s="9">
        <f>IF(AND((ROW()-7)&gt;=$Q$5,(ROW()-6)&lt;=$Q$3),INDEX(LINEST(OFFSET(AF990,1-$Q$5,0,$Q$5,1),OFFSET(AG990,1-$Q$5,0,$Q$5,9),TRUE,TRUE),1,3),"")</f>
        <v/>
      </c>
      <c r="BG990" s="9">
        <f>IF(AND((ROW()-7)&gt;=$Q$5,(ROW()-6)&lt;=$Q$3),INDEX(LINEST(OFFSET(AF990,1-$Q$5,0,$Q$5,1),OFFSET(AG990,1-$Q$5,0,$Q$5,9),TRUE,TRUE),1,2),"")</f>
        <v/>
      </c>
      <c r="BH990" s="9">
        <f>IF(AND((ROW()-7)&gt;=$Q$5,(ROW()-6)&lt;=$Q$3),INDEX(LINEST(OFFSET(AF990,1-$Q$5,0,$Q$5,1),OFFSET(AG990,1-$Q$5,0,$Q$5,9),TRUE,TRUE),1,1),"")</f>
        <v/>
      </c>
      <c r="BI990" s="10">
        <f>IF(AND((ROW()-7)&gt;=$Q$5,(ROW()-6)&lt;=$Q$3),INDEX(LINEST(OFFSET(AF990,1-$Q$5,0,$Q$5,1),OFFSET(AG990,1-$Q$5,0,$Q$5,9),TRUE,TRUE),3,1),"")</f>
        <v/>
      </c>
      <c r="BL990" s="9">
        <f>IF(AND((ROW()-6)&lt;=$Q$3,ISNUMBER(AY989)),AY989/$Q$4+AZ989*AG990+BA989*AH990+BB989*AI990+BC989*AJ990+BD989*AK990+BE989*AL990+BF989*AM990+BG989*AN990+BH989*AO990,"")</f>
        <v/>
      </c>
      <c r="BM990">
        <f>IF(ISNUMBER(BL990),AVERAGE(OFFSET(AF989,1-$Q$5,0,$Q$5,1)),"")</f>
        <v/>
      </c>
      <c r="BN990">
        <f>IF(ISNUMBER(BL990),(AF990-BL990)^2,"")</f>
        <v/>
      </c>
      <c r="BO990">
        <f>IF(ISNUMBER(BL990),AF990^2,"")</f>
        <v/>
      </c>
      <c r="BP990">
        <f>IF(ISNUMBER(BL990),(AF990-BM990)^2,"")</f>
        <v/>
      </c>
    </row>
    <row r="991">
      <c r="O991">
        <f>IF($R991="","",IF($Q$1="Weekly",INT(($R991-2)/7),IF($Q$1="Quarterly",YEAR($R991)*4+ROUNDUP(MONTH($R991)/3),YEAR($R991)*12+MONTH($R991))))</f>
        <v/>
      </c>
      <c r="P991">
        <f>IF($R991="","",IF($R992="",1,IF($O991&lt;&gt;$O992,1,0)))</f>
        <v/>
      </c>
      <c r="Q991">
        <f>IF($P991=1,SUM($P$7:$P991),"")</f>
        <v/>
      </c>
      <c r="R991">
        <f>IF($A991="","",IF(ISNUMBER($A991),$A991,IFERROR(DATEVALUE($A991),NA())))</f>
        <v/>
      </c>
      <c r="S991" s="7">
        <f>IFERROR(INDEX($R$7:$R$60000,MATCH(ROW()-6,$Q$7:$Q$60000,0)),"")</f>
        <v/>
      </c>
      <c r="T991">
        <f>IFERROR(INDEX($B$7:$B$60000,MATCH(ROW()-6,$Q$7:$Q$60000,0))*1,"")</f>
        <v/>
      </c>
      <c r="U991">
        <f>IFERROR(INDEX($C$7:$C$60000,MATCH(ROW()-6,$Q$7:$Q$60000,0))*1,"")</f>
        <v/>
      </c>
      <c r="V991">
        <f>IFERROR(INDEX($D$7:$D$60000,MATCH(ROW()-6,$Q$7:$Q$60000,0))*1,"")</f>
        <v/>
      </c>
      <c r="W991">
        <f>IFERROR(INDEX($E$7:$E$60000,MATCH(ROW()-6,$Q$7:$Q$60000,0))*1,"")</f>
        <v/>
      </c>
      <c r="X991">
        <f>IFERROR(INDEX($F$7:$F$60000,MATCH(ROW()-6,$Q$7:$Q$60000,0))*1,"")</f>
        <v/>
      </c>
      <c r="Y991">
        <f>IFERROR(INDEX($G$7:$G$60000,MATCH(ROW()-6,$Q$7:$Q$60000,0))*1,"")</f>
        <v/>
      </c>
      <c r="Z991">
        <f>IFERROR(INDEX($H$7:$H$60000,MATCH(ROW()-6,$Q$7:$Q$60000,0))*1,"")</f>
        <v/>
      </c>
      <c r="AA991">
        <f>IFERROR(INDEX($I$7:$I$60000,MATCH(ROW()-6,$Q$7:$Q$60000,0))*1,"")</f>
        <v/>
      </c>
      <c r="AB991">
        <f>IFERROR(INDEX($J$7:$J$60000,MATCH(ROW()-6,$Q$7:$Q$60000,0))*1,"")</f>
        <v/>
      </c>
      <c r="AC991">
        <f>IFERROR(INDEX($K$7:$K$60000,MATCH(ROW()-6,$Q$7:$Q$60000,0))*1,"")</f>
        <v/>
      </c>
      <c r="AF991" s="9">
        <f>IF(OR($S991="",$S990=""),"",IF($B$5="diff",($T991-$T990),LN($T991/$T990)))</f>
        <v/>
      </c>
      <c r="AG991" s="9">
        <f>IF(OR($S991="",$S990=""),"",IF($C$5="diff",(U991-U990),LN(U991/U990)))</f>
        <v/>
      </c>
      <c r="AH991" s="9">
        <f>IF(OR($S991="",$S990=""),"",IF($D$5="diff",(V991-V990),LN(V991/V990)))</f>
        <v/>
      </c>
      <c r="AI991" s="9">
        <f>IF(OR($S991="",$S990=""),"",IF($E$5="diff",(W991-W990),LN(W991/W990)))</f>
        <v/>
      </c>
      <c r="AJ991" s="9">
        <f>IF(OR($S991="",$S990=""),"",IF($F$5="diff",(X991-X990),LN(X991/X990)))</f>
        <v/>
      </c>
      <c r="AK991" s="9">
        <f>IF(OR($S991="",$S990=""),"",IF($G$5="diff",(Y991-Y990),LN(Y991/Y990)))</f>
        <v/>
      </c>
      <c r="AL991" s="9">
        <f>IF(OR($S991="",$S990=""),"",IF($H$5="diff",(Z991-Z990),LN(Z991/Z990)))</f>
        <v/>
      </c>
      <c r="AM991" s="9">
        <f>IF(OR($S991="",$S990=""),"",IF($I$5="diff",(AA991-AA990),LN(AA991/AA990)))</f>
        <v/>
      </c>
      <c r="AN991" s="9">
        <f>IF(OR($S991="",$S990=""),"",IF($J$5="diff",(AB991-AB990),LN(AB991/AB990)))</f>
        <v/>
      </c>
      <c r="AO991" s="9">
        <f>IF(OR($S991="",$S990=""),"",IF($K$5="diff",(AC991-AC990),LN(AC991/AC990)))</f>
        <v/>
      </c>
      <c r="AR991" s="9">
        <f>IF($AF991="","",$AU$13+$AU$4*AG991+$AU$5*AH991+$AU$6*AI991+$AU$7*AJ991+$AU$8*AK991+$AU$9*AL991+$AU$10*AM991+$AU$11*AN991+$AU$12*AO991)</f>
        <v/>
      </c>
      <c r="AY991" s="10">
        <f>IF(AND((ROW()-7)&gt;=$Q$5,(ROW()-6)&lt;=$Q$3),INDEX(LINEST(OFFSET(AF991,1-$Q$5,0,$Q$5,1),OFFSET(AG991,1-$Q$5,0,$Q$5,9),TRUE,TRUE),1,10)*$Q$4,"")</f>
        <v/>
      </c>
      <c r="AZ991" s="9">
        <f>IF(AND((ROW()-7)&gt;=$Q$5,(ROW()-6)&lt;=$Q$3),INDEX(LINEST(OFFSET(AF991,1-$Q$5,0,$Q$5,1),OFFSET(AG991,1-$Q$5,0,$Q$5,9),TRUE,TRUE),1,9),"")</f>
        <v/>
      </c>
      <c r="BA991" s="9">
        <f>IF(AND((ROW()-7)&gt;=$Q$5,(ROW()-6)&lt;=$Q$3),INDEX(LINEST(OFFSET(AF991,1-$Q$5,0,$Q$5,1),OFFSET(AG991,1-$Q$5,0,$Q$5,9),TRUE,TRUE),1,8),"")</f>
        <v/>
      </c>
      <c r="BB991" s="9">
        <f>IF(AND((ROW()-7)&gt;=$Q$5,(ROW()-6)&lt;=$Q$3),INDEX(LINEST(OFFSET(AF991,1-$Q$5,0,$Q$5,1),OFFSET(AG991,1-$Q$5,0,$Q$5,9),TRUE,TRUE),1,7),"")</f>
        <v/>
      </c>
      <c r="BC991" s="9">
        <f>IF(AND((ROW()-7)&gt;=$Q$5,(ROW()-6)&lt;=$Q$3),INDEX(LINEST(OFFSET(AF991,1-$Q$5,0,$Q$5,1),OFFSET(AG991,1-$Q$5,0,$Q$5,9),TRUE,TRUE),1,6),"")</f>
        <v/>
      </c>
      <c r="BD991" s="9">
        <f>IF(AND((ROW()-7)&gt;=$Q$5,(ROW()-6)&lt;=$Q$3),INDEX(LINEST(OFFSET(AF991,1-$Q$5,0,$Q$5,1),OFFSET(AG991,1-$Q$5,0,$Q$5,9),TRUE,TRUE),1,5),"")</f>
        <v/>
      </c>
      <c r="BE991" s="9">
        <f>IF(AND((ROW()-7)&gt;=$Q$5,(ROW()-6)&lt;=$Q$3),INDEX(LINEST(OFFSET(AF991,1-$Q$5,0,$Q$5,1),OFFSET(AG991,1-$Q$5,0,$Q$5,9),TRUE,TRUE),1,4),"")</f>
        <v/>
      </c>
      <c r="BF991" s="9">
        <f>IF(AND((ROW()-7)&gt;=$Q$5,(ROW()-6)&lt;=$Q$3),INDEX(LINEST(OFFSET(AF991,1-$Q$5,0,$Q$5,1),OFFSET(AG991,1-$Q$5,0,$Q$5,9),TRUE,TRUE),1,3),"")</f>
        <v/>
      </c>
      <c r="BG991" s="9">
        <f>IF(AND((ROW()-7)&gt;=$Q$5,(ROW()-6)&lt;=$Q$3),INDEX(LINEST(OFFSET(AF991,1-$Q$5,0,$Q$5,1),OFFSET(AG991,1-$Q$5,0,$Q$5,9),TRUE,TRUE),1,2),"")</f>
        <v/>
      </c>
      <c r="BH991" s="9">
        <f>IF(AND((ROW()-7)&gt;=$Q$5,(ROW()-6)&lt;=$Q$3),INDEX(LINEST(OFFSET(AF991,1-$Q$5,0,$Q$5,1),OFFSET(AG991,1-$Q$5,0,$Q$5,9),TRUE,TRUE),1,1),"")</f>
        <v/>
      </c>
      <c r="BI991" s="10">
        <f>IF(AND((ROW()-7)&gt;=$Q$5,(ROW()-6)&lt;=$Q$3),INDEX(LINEST(OFFSET(AF991,1-$Q$5,0,$Q$5,1),OFFSET(AG991,1-$Q$5,0,$Q$5,9),TRUE,TRUE),3,1),"")</f>
        <v/>
      </c>
      <c r="BL991" s="9">
        <f>IF(AND((ROW()-6)&lt;=$Q$3,ISNUMBER(AY990)),AY990/$Q$4+AZ990*AG991+BA990*AH991+BB990*AI991+BC990*AJ991+BD990*AK991+BE990*AL991+BF990*AM991+BG990*AN991+BH990*AO991,"")</f>
        <v/>
      </c>
      <c r="BM991">
        <f>IF(ISNUMBER(BL991),AVERAGE(OFFSET(AF990,1-$Q$5,0,$Q$5,1)),"")</f>
        <v/>
      </c>
      <c r="BN991">
        <f>IF(ISNUMBER(BL991),(AF991-BL991)^2,"")</f>
        <v/>
      </c>
      <c r="BO991">
        <f>IF(ISNUMBER(BL991),AF991^2,"")</f>
        <v/>
      </c>
      <c r="BP991">
        <f>IF(ISNUMBER(BL991),(AF991-BM991)^2,"")</f>
        <v/>
      </c>
    </row>
    <row r="992">
      <c r="O992">
        <f>IF($R992="","",IF($Q$1="Weekly",INT(($R992-2)/7),IF($Q$1="Quarterly",YEAR($R992)*4+ROUNDUP(MONTH($R992)/3),YEAR($R992)*12+MONTH($R992))))</f>
        <v/>
      </c>
      <c r="P992">
        <f>IF($R992="","",IF($R993="",1,IF($O992&lt;&gt;$O993,1,0)))</f>
        <v/>
      </c>
      <c r="Q992">
        <f>IF($P992=1,SUM($P$7:$P992),"")</f>
        <v/>
      </c>
      <c r="R992">
        <f>IF($A992="","",IF(ISNUMBER($A992),$A992,IFERROR(DATEVALUE($A992),NA())))</f>
        <v/>
      </c>
      <c r="S992" s="7">
        <f>IFERROR(INDEX($R$7:$R$60000,MATCH(ROW()-6,$Q$7:$Q$60000,0)),"")</f>
        <v/>
      </c>
      <c r="T992">
        <f>IFERROR(INDEX($B$7:$B$60000,MATCH(ROW()-6,$Q$7:$Q$60000,0))*1,"")</f>
        <v/>
      </c>
      <c r="U992">
        <f>IFERROR(INDEX($C$7:$C$60000,MATCH(ROW()-6,$Q$7:$Q$60000,0))*1,"")</f>
        <v/>
      </c>
      <c r="V992">
        <f>IFERROR(INDEX($D$7:$D$60000,MATCH(ROW()-6,$Q$7:$Q$60000,0))*1,"")</f>
        <v/>
      </c>
      <c r="W992">
        <f>IFERROR(INDEX($E$7:$E$60000,MATCH(ROW()-6,$Q$7:$Q$60000,0))*1,"")</f>
        <v/>
      </c>
      <c r="X992">
        <f>IFERROR(INDEX($F$7:$F$60000,MATCH(ROW()-6,$Q$7:$Q$60000,0))*1,"")</f>
        <v/>
      </c>
      <c r="Y992">
        <f>IFERROR(INDEX($G$7:$G$60000,MATCH(ROW()-6,$Q$7:$Q$60000,0))*1,"")</f>
        <v/>
      </c>
      <c r="Z992">
        <f>IFERROR(INDEX($H$7:$H$60000,MATCH(ROW()-6,$Q$7:$Q$60000,0))*1,"")</f>
        <v/>
      </c>
      <c r="AA992">
        <f>IFERROR(INDEX($I$7:$I$60000,MATCH(ROW()-6,$Q$7:$Q$60000,0))*1,"")</f>
        <v/>
      </c>
      <c r="AB992">
        <f>IFERROR(INDEX($J$7:$J$60000,MATCH(ROW()-6,$Q$7:$Q$60000,0))*1,"")</f>
        <v/>
      </c>
      <c r="AC992">
        <f>IFERROR(INDEX($K$7:$K$60000,MATCH(ROW()-6,$Q$7:$Q$60000,0))*1,"")</f>
        <v/>
      </c>
      <c r="AF992" s="9">
        <f>IF(OR($S992="",$S991=""),"",IF($B$5="diff",($T992-$T991),LN($T992/$T991)))</f>
        <v/>
      </c>
      <c r="AG992" s="9">
        <f>IF(OR($S992="",$S991=""),"",IF($C$5="diff",(U992-U991),LN(U992/U991)))</f>
        <v/>
      </c>
      <c r="AH992" s="9">
        <f>IF(OR($S992="",$S991=""),"",IF($D$5="diff",(V992-V991),LN(V992/V991)))</f>
        <v/>
      </c>
      <c r="AI992" s="9">
        <f>IF(OR($S992="",$S991=""),"",IF($E$5="diff",(W992-W991),LN(W992/W991)))</f>
        <v/>
      </c>
      <c r="AJ992" s="9">
        <f>IF(OR($S992="",$S991=""),"",IF($F$5="diff",(X992-X991),LN(X992/X991)))</f>
        <v/>
      </c>
      <c r="AK992" s="9">
        <f>IF(OR($S992="",$S991=""),"",IF($G$5="diff",(Y992-Y991),LN(Y992/Y991)))</f>
        <v/>
      </c>
      <c r="AL992" s="9">
        <f>IF(OR($S992="",$S991=""),"",IF($H$5="diff",(Z992-Z991),LN(Z992/Z991)))</f>
        <v/>
      </c>
      <c r="AM992" s="9">
        <f>IF(OR($S992="",$S991=""),"",IF($I$5="diff",(AA992-AA991),LN(AA992/AA991)))</f>
        <v/>
      </c>
      <c r="AN992" s="9">
        <f>IF(OR($S992="",$S991=""),"",IF($J$5="diff",(AB992-AB991),LN(AB992/AB991)))</f>
        <v/>
      </c>
      <c r="AO992" s="9">
        <f>IF(OR($S992="",$S991=""),"",IF($K$5="diff",(AC992-AC991),LN(AC992/AC991)))</f>
        <v/>
      </c>
      <c r="AR992" s="9">
        <f>IF($AF992="","",$AU$13+$AU$4*AG992+$AU$5*AH992+$AU$6*AI992+$AU$7*AJ992+$AU$8*AK992+$AU$9*AL992+$AU$10*AM992+$AU$11*AN992+$AU$12*AO992)</f>
        <v/>
      </c>
      <c r="AY992" s="10">
        <f>IF(AND((ROW()-7)&gt;=$Q$5,(ROW()-6)&lt;=$Q$3),INDEX(LINEST(OFFSET(AF992,1-$Q$5,0,$Q$5,1),OFFSET(AG992,1-$Q$5,0,$Q$5,9),TRUE,TRUE),1,10)*$Q$4,"")</f>
        <v/>
      </c>
      <c r="AZ992" s="9">
        <f>IF(AND((ROW()-7)&gt;=$Q$5,(ROW()-6)&lt;=$Q$3),INDEX(LINEST(OFFSET(AF992,1-$Q$5,0,$Q$5,1),OFFSET(AG992,1-$Q$5,0,$Q$5,9),TRUE,TRUE),1,9),"")</f>
        <v/>
      </c>
      <c r="BA992" s="9">
        <f>IF(AND((ROW()-7)&gt;=$Q$5,(ROW()-6)&lt;=$Q$3),INDEX(LINEST(OFFSET(AF992,1-$Q$5,0,$Q$5,1),OFFSET(AG992,1-$Q$5,0,$Q$5,9),TRUE,TRUE),1,8),"")</f>
        <v/>
      </c>
      <c r="BB992" s="9">
        <f>IF(AND((ROW()-7)&gt;=$Q$5,(ROW()-6)&lt;=$Q$3),INDEX(LINEST(OFFSET(AF992,1-$Q$5,0,$Q$5,1),OFFSET(AG992,1-$Q$5,0,$Q$5,9),TRUE,TRUE),1,7),"")</f>
        <v/>
      </c>
      <c r="BC992" s="9">
        <f>IF(AND((ROW()-7)&gt;=$Q$5,(ROW()-6)&lt;=$Q$3),INDEX(LINEST(OFFSET(AF992,1-$Q$5,0,$Q$5,1),OFFSET(AG992,1-$Q$5,0,$Q$5,9),TRUE,TRUE),1,6),"")</f>
        <v/>
      </c>
      <c r="BD992" s="9">
        <f>IF(AND((ROW()-7)&gt;=$Q$5,(ROW()-6)&lt;=$Q$3),INDEX(LINEST(OFFSET(AF992,1-$Q$5,0,$Q$5,1),OFFSET(AG992,1-$Q$5,0,$Q$5,9),TRUE,TRUE),1,5),"")</f>
        <v/>
      </c>
      <c r="BE992" s="9">
        <f>IF(AND((ROW()-7)&gt;=$Q$5,(ROW()-6)&lt;=$Q$3),INDEX(LINEST(OFFSET(AF992,1-$Q$5,0,$Q$5,1),OFFSET(AG992,1-$Q$5,0,$Q$5,9),TRUE,TRUE),1,4),"")</f>
        <v/>
      </c>
      <c r="BF992" s="9">
        <f>IF(AND((ROW()-7)&gt;=$Q$5,(ROW()-6)&lt;=$Q$3),INDEX(LINEST(OFFSET(AF992,1-$Q$5,0,$Q$5,1),OFFSET(AG992,1-$Q$5,0,$Q$5,9),TRUE,TRUE),1,3),"")</f>
        <v/>
      </c>
      <c r="BG992" s="9">
        <f>IF(AND((ROW()-7)&gt;=$Q$5,(ROW()-6)&lt;=$Q$3),INDEX(LINEST(OFFSET(AF992,1-$Q$5,0,$Q$5,1),OFFSET(AG992,1-$Q$5,0,$Q$5,9),TRUE,TRUE),1,2),"")</f>
        <v/>
      </c>
      <c r="BH992" s="9">
        <f>IF(AND((ROW()-7)&gt;=$Q$5,(ROW()-6)&lt;=$Q$3),INDEX(LINEST(OFFSET(AF992,1-$Q$5,0,$Q$5,1),OFFSET(AG992,1-$Q$5,0,$Q$5,9),TRUE,TRUE),1,1),"")</f>
        <v/>
      </c>
      <c r="BI992" s="10">
        <f>IF(AND((ROW()-7)&gt;=$Q$5,(ROW()-6)&lt;=$Q$3),INDEX(LINEST(OFFSET(AF992,1-$Q$5,0,$Q$5,1),OFFSET(AG992,1-$Q$5,0,$Q$5,9),TRUE,TRUE),3,1),"")</f>
        <v/>
      </c>
      <c r="BL992" s="9">
        <f>IF(AND((ROW()-6)&lt;=$Q$3,ISNUMBER(AY991)),AY991/$Q$4+AZ991*AG992+BA991*AH992+BB991*AI992+BC991*AJ992+BD991*AK992+BE991*AL992+BF991*AM992+BG991*AN992+BH991*AO992,"")</f>
        <v/>
      </c>
      <c r="BM992">
        <f>IF(ISNUMBER(BL992),AVERAGE(OFFSET(AF991,1-$Q$5,0,$Q$5,1)),"")</f>
        <v/>
      </c>
      <c r="BN992">
        <f>IF(ISNUMBER(BL992),(AF992-BL992)^2,"")</f>
        <v/>
      </c>
      <c r="BO992">
        <f>IF(ISNUMBER(BL992),AF992^2,"")</f>
        <v/>
      </c>
      <c r="BP992">
        <f>IF(ISNUMBER(BL992),(AF992-BM992)^2,"")</f>
        <v/>
      </c>
    </row>
    <row r="993">
      <c r="O993">
        <f>IF($R993="","",IF($Q$1="Weekly",INT(($R993-2)/7),IF($Q$1="Quarterly",YEAR($R993)*4+ROUNDUP(MONTH($R993)/3),YEAR($R993)*12+MONTH($R993))))</f>
        <v/>
      </c>
      <c r="P993">
        <f>IF($R993="","",IF($R994="",1,IF($O993&lt;&gt;$O994,1,0)))</f>
        <v/>
      </c>
      <c r="Q993">
        <f>IF($P993=1,SUM($P$7:$P993),"")</f>
        <v/>
      </c>
      <c r="R993">
        <f>IF($A993="","",IF(ISNUMBER($A993),$A993,IFERROR(DATEVALUE($A993),NA())))</f>
        <v/>
      </c>
      <c r="S993" s="7">
        <f>IFERROR(INDEX($R$7:$R$60000,MATCH(ROW()-6,$Q$7:$Q$60000,0)),"")</f>
        <v/>
      </c>
      <c r="T993">
        <f>IFERROR(INDEX($B$7:$B$60000,MATCH(ROW()-6,$Q$7:$Q$60000,0))*1,"")</f>
        <v/>
      </c>
      <c r="U993">
        <f>IFERROR(INDEX($C$7:$C$60000,MATCH(ROW()-6,$Q$7:$Q$60000,0))*1,"")</f>
        <v/>
      </c>
      <c r="V993">
        <f>IFERROR(INDEX($D$7:$D$60000,MATCH(ROW()-6,$Q$7:$Q$60000,0))*1,"")</f>
        <v/>
      </c>
      <c r="W993">
        <f>IFERROR(INDEX($E$7:$E$60000,MATCH(ROW()-6,$Q$7:$Q$60000,0))*1,"")</f>
        <v/>
      </c>
      <c r="X993">
        <f>IFERROR(INDEX($F$7:$F$60000,MATCH(ROW()-6,$Q$7:$Q$60000,0))*1,"")</f>
        <v/>
      </c>
      <c r="Y993">
        <f>IFERROR(INDEX($G$7:$G$60000,MATCH(ROW()-6,$Q$7:$Q$60000,0))*1,"")</f>
        <v/>
      </c>
      <c r="Z993">
        <f>IFERROR(INDEX($H$7:$H$60000,MATCH(ROW()-6,$Q$7:$Q$60000,0))*1,"")</f>
        <v/>
      </c>
      <c r="AA993">
        <f>IFERROR(INDEX($I$7:$I$60000,MATCH(ROW()-6,$Q$7:$Q$60000,0))*1,"")</f>
        <v/>
      </c>
      <c r="AB993">
        <f>IFERROR(INDEX($J$7:$J$60000,MATCH(ROW()-6,$Q$7:$Q$60000,0))*1,"")</f>
        <v/>
      </c>
      <c r="AC993">
        <f>IFERROR(INDEX($K$7:$K$60000,MATCH(ROW()-6,$Q$7:$Q$60000,0))*1,"")</f>
        <v/>
      </c>
      <c r="AF993" s="9">
        <f>IF(OR($S993="",$S992=""),"",IF($B$5="diff",($T993-$T992),LN($T993/$T992)))</f>
        <v/>
      </c>
      <c r="AG993" s="9">
        <f>IF(OR($S993="",$S992=""),"",IF($C$5="diff",(U993-U992),LN(U993/U992)))</f>
        <v/>
      </c>
      <c r="AH993" s="9">
        <f>IF(OR($S993="",$S992=""),"",IF($D$5="diff",(V993-V992),LN(V993/V992)))</f>
        <v/>
      </c>
      <c r="AI993" s="9">
        <f>IF(OR($S993="",$S992=""),"",IF($E$5="diff",(W993-W992),LN(W993/W992)))</f>
        <v/>
      </c>
      <c r="AJ993" s="9">
        <f>IF(OR($S993="",$S992=""),"",IF($F$5="diff",(X993-X992),LN(X993/X992)))</f>
        <v/>
      </c>
      <c r="AK993" s="9">
        <f>IF(OR($S993="",$S992=""),"",IF($G$5="diff",(Y993-Y992),LN(Y993/Y992)))</f>
        <v/>
      </c>
      <c r="AL993" s="9">
        <f>IF(OR($S993="",$S992=""),"",IF($H$5="diff",(Z993-Z992),LN(Z993/Z992)))</f>
        <v/>
      </c>
      <c r="AM993" s="9">
        <f>IF(OR($S993="",$S992=""),"",IF($I$5="diff",(AA993-AA992),LN(AA993/AA992)))</f>
        <v/>
      </c>
      <c r="AN993" s="9">
        <f>IF(OR($S993="",$S992=""),"",IF($J$5="diff",(AB993-AB992),LN(AB993/AB992)))</f>
        <v/>
      </c>
      <c r="AO993" s="9">
        <f>IF(OR($S993="",$S992=""),"",IF($K$5="diff",(AC993-AC992),LN(AC993/AC992)))</f>
        <v/>
      </c>
      <c r="AR993" s="9">
        <f>IF($AF993="","",$AU$13+$AU$4*AG993+$AU$5*AH993+$AU$6*AI993+$AU$7*AJ993+$AU$8*AK993+$AU$9*AL993+$AU$10*AM993+$AU$11*AN993+$AU$12*AO993)</f>
        <v/>
      </c>
      <c r="AY993" s="10">
        <f>IF(AND((ROW()-7)&gt;=$Q$5,(ROW()-6)&lt;=$Q$3),INDEX(LINEST(OFFSET(AF993,1-$Q$5,0,$Q$5,1),OFFSET(AG993,1-$Q$5,0,$Q$5,9),TRUE,TRUE),1,10)*$Q$4,"")</f>
        <v/>
      </c>
      <c r="AZ993" s="9">
        <f>IF(AND((ROW()-7)&gt;=$Q$5,(ROW()-6)&lt;=$Q$3),INDEX(LINEST(OFFSET(AF993,1-$Q$5,0,$Q$5,1),OFFSET(AG993,1-$Q$5,0,$Q$5,9),TRUE,TRUE),1,9),"")</f>
        <v/>
      </c>
      <c r="BA993" s="9">
        <f>IF(AND((ROW()-7)&gt;=$Q$5,(ROW()-6)&lt;=$Q$3),INDEX(LINEST(OFFSET(AF993,1-$Q$5,0,$Q$5,1),OFFSET(AG993,1-$Q$5,0,$Q$5,9),TRUE,TRUE),1,8),"")</f>
        <v/>
      </c>
      <c r="BB993" s="9">
        <f>IF(AND((ROW()-7)&gt;=$Q$5,(ROW()-6)&lt;=$Q$3),INDEX(LINEST(OFFSET(AF993,1-$Q$5,0,$Q$5,1),OFFSET(AG993,1-$Q$5,0,$Q$5,9),TRUE,TRUE),1,7),"")</f>
        <v/>
      </c>
      <c r="BC993" s="9">
        <f>IF(AND((ROW()-7)&gt;=$Q$5,(ROW()-6)&lt;=$Q$3),INDEX(LINEST(OFFSET(AF993,1-$Q$5,0,$Q$5,1),OFFSET(AG993,1-$Q$5,0,$Q$5,9),TRUE,TRUE),1,6),"")</f>
        <v/>
      </c>
      <c r="BD993" s="9">
        <f>IF(AND((ROW()-7)&gt;=$Q$5,(ROW()-6)&lt;=$Q$3),INDEX(LINEST(OFFSET(AF993,1-$Q$5,0,$Q$5,1),OFFSET(AG993,1-$Q$5,0,$Q$5,9),TRUE,TRUE),1,5),"")</f>
        <v/>
      </c>
      <c r="BE993" s="9">
        <f>IF(AND((ROW()-7)&gt;=$Q$5,(ROW()-6)&lt;=$Q$3),INDEX(LINEST(OFFSET(AF993,1-$Q$5,0,$Q$5,1),OFFSET(AG993,1-$Q$5,0,$Q$5,9),TRUE,TRUE),1,4),"")</f>
        <v/>
      </c>
      <c r="BF993" s="9">
        <f>IF(AND((ROW()-7)&gt;=$Q$5,(ROW()-6)&lt;=$Q$3),INDEX(LINEST(OFFSET(AF993,1-$Q$5,0,$Q$5,1),OFFSET(AG993,1-$Q$5,0,$Q$5,9),TRUE,TRUE),1,3),"")</f>
        <v/>
      </c>
      <c r="BG993" s="9">
        <f>IF(AND((ROW()-7)&gt;=$Q$5,(ROW()-6)&lt;=$Q$3),INDEX(LINEST(OFFSET(AF993,1-$Q$5,0,$Q$5,1),OFFSET(AG993,1-$Q$5,0,$Q$5,9),TRUE,TRUE),1,2),"")</f>
        <v/>
      </c>
      <c r="BH993" s="9">
        <f>IF(AND((ROW()-7)&gt;=$Q$5,(ROW()-6)&lt;=$Q$3),INDEX(LINEST(OFFSET(AF993,1-$Q$5,0,$Q$5,1),OFFSET(AG993,1-$Q$5,0,$Q$5,9),TRUE,TRUE),1,1),"")</f>
        <v/>
      </c>
      <c r="BI993" s="10">
        <f>IF(AND((ROW()-7)&gt;=$Q$5,(ROW()-6)&lt;=$Q$3),INDEX(LINEST(OFFSET(AF993,1-$Q$5,0,$Q$5,1),OFFSET(AG993,1-$Q$5,0,$Q$5,9),TRUE,TRUE),3,1),"")</f>
        <v/>
      </c>
      <c r="BL993" s="9">
        <f>IF(AND((ROW()-6)&lt;=$Q$3,ISNUMBER(AY992)),AY992/$Q$4+AZ992*AG993+BA992*AH993+BB992*AI993+BC992*AJ993+BD992*AK993+BE992*AL993+BF992*AM993+BG992*AN993+BH992*AO993,"")</f>
        <v/>
      </c>
      <c r="BM993">
        <f>IF(ISNUMBER(BL993),AVERAGE(OFFSET(AF992,1-$Q$5,0,$Q$5,1)),"")</f>
        <v/>
      </c>
      <c r="BN993">
        <f>IF(ISNUMBER(BL993),(AF993-BL993)^2,"")</f>
        <v/>
      </c>
      <c r="BO993">
        <f>IF(ISNUMBER(BL993),AF993^2,"")</f>
        <v/>
      </c>
      <c r="BP993">
        <f>IF(ISNUMBER(BL993),(AF993-BM993)^2,"")</f>
        <v/>
      </c>
    </row>
    <row r="994">
      <c r="O994">
        <f>IF($R994="","",IF($Q$1="Weekly",INT(($R994-2)/7),IF($Q$1="Quarterly",YEAR($R994)*4+ROUNDUP(MONTH($R994)/3),YEAR($R994)*12+MONTH($R994))))</f>
        <v/>
      </c>
      <c r="P994">
        <f>IF($R994="","",IF($R995="",1,IF($O994&lt;&gt;$O995,1,0)))</f>
        <v/>
      </c>
      <c r="Q994">
        <f>IF($P994=1,SUM($P$7:$P994),"")</f>
        <v/>
      </c>
      <c r="R994">
        <f>IF($A994="","",IF(ISNUMBER($A994),$A994,IFERROR(DATEVALUE($A994),NA())))</f>
        <v/>
      </c>
      <c r="S994" s="7">
        <f>IFERROR(INDEX($R$7:$R$60000,MATCH(ROW()-6,$Q$7:$Q$60000,0)),"")</f>
        <v/>
      </c>
      <c r="T994">
        <f>IFERROR(INDEX($B$7:$B$60000,MATCH(ROW()-6,$Q$7:$Q$60000,0))*1,"")</f>
        <v/>
      </c>
      <c r="U994">
        <f>IFERROR(INDEX($C$7:$C$60000,MATCH(ROW()-6,$Q$7:$Q$60000,0))*1,"")</f>
        <v/>
      </c>
      <c r="V994">
        <f>IFERROR(INDEX($D$7:$D$60000,MATCH(ROW()-6,$Q$7:$Q$60000,0))*1,"")</f>
        <v/>
      </c>
      <c r="W994">
        <f>IFERROR(INDEX($E$7:$E$60000,MATCH(ROW()-6,$Q$7:$Q$60000,0))*1,"")</f>
        <v/>
      </c>
      <c r="X994">
        <f>IFERROR(INDEX($F$7:$F$60000,MATCH(ROW()-6,$Q$7:$Q$60000,0))*1,"")</f>
        <v/>
      </c>
      <c r="Y994">
        <f>IFERROR(INDEX($G$7:$G$60000,MATCH(ROW()-6,$Q$7:$Q$60000,0))*1,"")</f>
        <v/>
      </c>
      <c r="Z994">
        <f>IFERROR(INDEX($H$7:$H$60000,MATCH(ROW()-6,$Q$7:$Q$60000,0))*1,"")</f>
        <v/>
      </c>
      <c r="AA994">
        <f>IFERROR(INDEX($I$7:$I$60000,MATCH(ROW()-6,$Q$7:$Q$60000,0))*1,"")</f>
        <v/>
      </c>
      <c r="AB994">
        <f>IFERROR(INDEX($J$7:$J$60000,MATCH(ROW()-6,$Q$7:$Q$60000,0))*1,"")</f>
        <v/>
      </c>
      <c r="AC994">
        <f>IFERROR(INDEX($K$7:$K$60000,MATCH(ROW()-6,$Q$7:$Q$60000,0))*1,"")</f>
        <v/>
      </c>
      <c r="AF994" s="9">
        <f>IF(OR($S994="",$S993=""),"",IF($B$5="diff",($T994-$T993),LN($T994/$T993)))</f>
        <v/>
      </c>
      <c r="AG994" s="9">
        <f>IF(OR($S994="",$S993=""),"",IF($C$5="diff",(U994-U993),LN(U994/U993)))</f>
        <v/>
      </c>
      <c r="AH994" s="9">
        <f>IF(OR($S994="",$S993=""),"",IF($D$5="diff",(V994-V993),LN(V994/V993)))</f>
        <v/>
      </c>
      <c r="AI994" s="9">
        <f>IF(OR($S994="",$S993=""),"",IF($E$5="diff",(W994-W993),LN(W994/W993)))</f>
        <v/>
      </c>
      <c r="AJ994" s="9">
        <f>IF(OR($S994="",$S993=""),"",IF($F$5="diff",(X994-X993),LN(X994/X993)))</f>
        <v/>
      </c>
      <c r="AK994" s="9">
        <f>IF(OR($S994="",$S993=""),"",IF($G$5="diff",(Y994-Y993),LN(Y994/Y993)))</f>
        <v/>
      </c>
      <c r="AL994" s="9">
        <f>IF(OR($S994="",$S993=""),"",IF($H$5="diff",(Z994-Z993),LN(Z994/Z993)))</f>
        <v/>
      </c>
      <c r="AM994" s="9">
        <f>IF(OR($S994="",$S993=""),"",IF($I$5="diff",(AA994-AA993),LN(AA994/AA993)))</f>
        <v/>
      </c>
      <c r="AN994" s="9">
        <f>IF(OR($S994="",$S993=""),"",IF($J$5="diff",(AB994-AB993),LN(AB994/AB993)))</f>
        <v/>
      </c>
      <c r="AO994" s="9">
        <f>IF(OR($S994="",$S993=""),"",IF($K$5="diff",(AC994-AC993),LN(AC994/AC993)))</f>
        <v/>
      </c>
      <c r="AR994" s="9">
        <f>IF($AF994="","",$AU$13+$AU$4*AG994+$AU$5*AH994+$AU$6*AI994+$AU$7*AJ994+$AU$8*AK994+$AU$9*AL994+$AU$10*AM994+$AU$11*AN994+$AU$12*AO994)</f>
        <v/>
      </c>
      <c r="AY994" s="10">
        <f>IF(AND((ROW()-7)&gt;=$Q$5,(ROW()-6)&lt;=$Q$3),INDEX(LINEST(OFFSET(AF994,1-$Q$5,0,$Q$5,1),OFFSET(AG994,1-$Q$5,0,$Q$5,9),TRUE,TRUE),1,10)*$Q$4,"")</f>
        <v/>
      </c>
      <c r="AZ994" s="9">
        <f>IF(AND((ROW()-7)&gt;=$Q$5,(ROW()-6)&lt;=$Q$3),INDEX(LINEST(OFFSET(AF994,1-$Q$5,0,$Q$5,1),OFFSET(AG994,1-$Q$5,0,$Q$5,9),TRUE,TRUE),1,9),"")</f>
        <v/>
      </c>
      <c r="BA994" s="9">
        <f>IF(AND((ROW()-7)&gt;=$Q$5,(ROW()-6)&lt;=$Q$3),INDEX(LINEST(OFFSET(AF994,1-$Q$5,0,$Q$5,1),OFFSET(AG994,1-$Q$5,0,$Q$5,9),TRUE,TRUE),1,8),"")</f>
        <v/>
      </c>
      <c r="BB994" s="9">
        <f>IF(AND((ROW()-7)&gt;=$Q$5,(ROW()-6)&lt;=$Q$3),INDEX(LINEST(OFFSET(AF994,1-$Q$5,0,$Q$5,1),OFFSET(AG994,1-$Q$5,0,$Q$5,9),TRUE,TRUE),1,7),"")</f>
        <v/>
      </c>
      <c r="BC994" s="9">
        <f>IF(AND((ROW()-7)&gt;=$Q$5,(ROW()-6)&lt;=$Q$3),INDEX(LINEST(OFFSET(AF994,1-$Q$5,0,$Q$5,1),OFFSET(AG994,1-$Q$5,0,$Q$5,9),TRUE,TRUE),1,6),"")</f>
        <v/>
      </c>
      <c r="BD994" s="9">
        <f>IF(AND((ROW()-7)&gt;=$Q$5,(ROW()-6)&lt;=$Q$3),INDEX(LINEST(OFFSET(AF994,1-$Q$5,0,$Q$5,1),OFFSET(AG994,1-$Q$5,0,$Q$5,9),TRUE,TRUE),1,5),"")</f>
        <v/>
      </c>
      <c r="BE994" s="9">
        <f>IF(AND((ROW()-7)&gt;=$Q$5,(ROW()-6)&lt;=$Q$3),INDEX(LINEST(OFFSET(AF994,1-$Q$5,0,$Q$5,1),OFFSET(AG994,1-$Q$5,0,$Q$5,9),TRUE,TRUE),1,4),"")</f>
        <v/>
      </c>
      <c r="BF994" s="9">
        <f>IF(AND((ROW()-7)&gt;=$Q$5,(ROW()-6)&lt;=$Q$3),INDEX(LINEST(OFFSET(AF994,1-$Q$5,0,$Q$5,1),OFFSET(AG994,1-$Q$5,0,$Q$5,9),TRUE,TRUE),1,3),"")</f>
        <v/>
      </c>
      <c r="BG994" s="9">
        <f>IF(AND((ROW()-7)&gt;=$Q$5,(ROW()-6)&lt;=$Q$3),INDEX(LINEST(OFFSET(AF994,1-$Q$5,0,$Q$5,1),OFFSET(AG994,1-$Q$5,0,$Q$5,9),TRUE,TRUE),1,2),"")</f>
        <v/>
      </c>
      <c r="BH994" s="9">
        <f>IF(AND((ROW()-7)&gt;=$Q$5,(ROW()-6)&lt;=$Q$3),INDEX(LINEST(OFFSET(AF994,1-$Q$5,0,$Q$5,1),OFFSET(AG994,1-$Q$5,0,$Q$5,9),TRUE,TRUE),1,1),"")</f>
        <v/>
      </c>
      <c r="BI994" s="10">
        <f>IF(AND((ROW()-7)&gt;=$Q$5,(ROW()-6)&lt;=$Q$3),INDEX(LINEST(OFFSET(AF994,1-$Q$5,0,$Q$5,1),OFFSET(AG994,1-$Q$5,0,$Q$5,9),TRUE,TRUE),3,1),"")</f>
        <v/>
      </c>
      <c r="BL994" s="9">
        <f>IF(AND((ROW()-6)&lt;=$Q$3,ISNUMBER(AY993)),AY993/$Q$4+AZ993*AG994+BA993*AH994+BB993*AI994+BC993*AJ994+BD993*AK994+BE993*AL994+BF993*AM994+BG993*AN994+BH993*AO994,"")</f>
        <v/>
      </c>
      <c r="BM994">
        <f>IF(ISNUMBER(BL994),AVERAGE(OFFSET(AF993,1-$Q$5,0,$Q$5,1)),"")</f>
        <v/>
      </c>
      <c r="BN994">
        <f>IF(ISNUMBER(BL994),(AF994-BL994)^2,"")</f>
        <v/>
      </c>
      <c r="BO994">
        <f>IF(ISNUMBER(BL994),AF994^2,"")</f>
        <v/>
      </c>
      <c r="BP994">
        <f>IF(ISNUMBER(BL994),(AF994-BM994)^2,"")</f>
        <v/>
      </c>
    </row>
    <row r="995">
      <c r="O995">
        <f>IF($R995="","",IF($Q$1="Weekly",INT(($R995-2)/7),IF($Q$1="Quarterly",YEAR($R995)*4+ROUNDUP(MONTH($R995)/3),YEAR($R995)*12+MONTH($R995))))</f>
        <v/>
      </c>
      <c r="P995">
        <f>IF($R995="","",IF($R996="",1,IF($O995&lt;&gt;$O996,1,0)))</f>
        <v/>
      </c>
      <c r="Q995">
        <f>IF($P995=1,SUM($P$7:$P995),"")</f>
        <v/>
      </c>
      <c r="R995">
        <f>IF($A995="","",IF(ISNUMBER($A995),$A995,IFERROR(DATEVALUE($A995),NA())))</f>
        <v/>
      </c>
      <c r="S995" s="7">
        <f>IFERROR(INDEX($R$7:$R$60000,MATCH(ROW()-6,$Q$7:$Q$60000,0)),"")</f>
        <v/>
      </c>
      <c r="T995">
        <f>IFERROR(INDEX($B$7:$B$60000,MATCH(ROW()-6,$Q$7:$Q$60000,0))*1,"")</f>
        <v/>
      </c>
      <c r="U995">
        <f>IFERROR(INDEX($C$7:$C$60000,MATCH(ROW()-6,$Q$7:$Q$60000,0))*1,"")</f>
        <v/>
      </c>
      <c r="V995">
        <f>IFERROR(INDEX($D$7:$D$60000,MATCH(ROW()-6,$Q$7:$Q$60000,0))*1,"")</f>
        <v/>
      </c>
      <c r="W995">
        <f>IFERROR(INDEX($E$7:$E$60000,MATCH(ROW()-6,$Q$7:$Q$60000,0))*1,"")</f>
        <v/>
      </c>
      <c r="X995">
        <f>IFERROR(INDEX($F$7:$F$60000,MATCH(ROW()-6,$Q$7:$Q$60000,0))*1,"")</f>
        <v/>
      </c>
      <c r="Y995">
        <f>IFERROR(INDEX($G$7:$G$60000,MATCH(ROW()-6,$Q$7:$Q$60000,0))*1,"")</f>
        <v/>
      </c>
      <c r="Z995">
        <f>IFERROR(INDEX($H$7:$H$60000,MATCH(ROW()-6,$Q$7:$Q$60000,0))*1,"")</f>
        <v/>
      </c>
      <c r="AA995">
        <f>IFERROR(INDEX($I$7:$I$60000,MATCH(ROW()-6,$Q$7:$Q$60000,0))*1,"")</f>
        <v/>
      </c>
      <c r="AB995">
        <f>IFERROR(INDEX($J$7:$J$60000,MATCH(ROW()-6,$Q$7:$Q$60000,0))*1,"")</f>
        <v/>
      </c>
      <c r="AC995">
        <f>IFERROR(INDEX($K$7:$K$60000,MATCH(ROW()-6,$Q$7:$Q$60000,0))*1,"")</f>
        <v/>
      </c>
      <c r="AF995" s="9">
        <f>IF(OR($S995="",$S994=""),"",IF($B$5="diff",($T995-$T994),LN($T995/$T994)))</f>
        <v/>
      </c>
      <c r="AG995" s="9">
        <f>IF(OR($S995="",$S994=""),"",IF($C$5="diff",(U995-U994),LN(U995/U994)))</f>
        <v/>
      </c>
      <c r="AH995" s="9">
        <f>IF(OR($S995="",$S994=""),"",IF($D$5="diff",(V995-V994),LN(V995/V994)))</f>
        <v/>
      </c>
      <c r="AI995" s="9">
        <f>IF(OR($S995="",$S994=""),"",IF($E$5="diff",(W995-W994),LN(W995/W994)))</f>
        <v/>
      </c>
      <c r="AJ995" s="9">
        <f>IF(OR($S995="",$S994=""),"",IF($F$5="diff",(X995-X994),LN(X995/X994)))</f>
        <v/>
      </c>
      <c r="AK995" s="9">
        <f>IF(OR($S995="",$S994=""),"",IF($G$5="diff",(Y995-Y994),LN(Y995/Y994)))</f>
        <v/>
      </c>
      <c r="AL995" s="9">
        <f>IF(OR($S995="",$S994=""),"",IF($H$5="diff",(Z995-Z994),LN(Z995/Z994)))</f>
        <v/>
      </c>
      <c r="AM995" s="9">
        <f>IF(OR($S995="",$S994=""),"",IF($I$5="diff",(AA995-AA994),LN(AA995/AA994)))</f>
        <v/>
      </c>
      <c r="AN995" s="9">
        <f>IF(OR($S995="",$S994=""),"",IF($J$5="diff",(AB995-AB994),LN(AB995/AB994)))</f>
        <v/>
      </c>
      <c r="AO995" s="9">
        <f>IF(OR($S995="",$S994=""),"",IF($K$5="diff",(AC995-AC994),LN(AC995/AC994)))</f>
        <v/>
      </c>
      <c r="AR995" s="9">
        <f>IF($AF995="","",$AU$13+$AU$4*AG995+$AU$5*AH995+$AU$6*AI995+$AU$7*AJ995+$AU$8*AK995+$AU$9*AL995+$AU$10*AM995+$AU$11*AN995+$AU$12*AO995)</f>
        <v/>
      </c>
      <c r="AY995" s="10">
        <f>IF(AND((ROW()-7)&gt;=$Q$5,(ROW()-6)&lt;=$Q$3),INDEX(LINEST(OFFSET(AF995,1-$Q$5,0,$Q$5,1),OFFSET(AG995,1-$Q$5,0,$Q$5,9),TRUE,TRUE),1,10)*$Q$4,"")</f>
        <v/>
      </c>
      <c r="AZ995" s="9">
        <f>IF(AND((ROW()-7)&gt;=$Q$5,(ROW()-6)&lt;=$Q$3),INDEX(LINEST(OFFSET(AF995,1-$Q$5,0,$Q$5,1),OFFSET(AG995,1-$Q$5,0,$Q$5,9),TRUE,TRUE),1,9),"")</f>
        <v/>
      </c>
      <c r="BA995" s="9">
        <f>IF(AND((ROW()-7)&gt;=$Q$5,(ROW()-6)&lt;=$Q$3),INDEX(LINEST(OFFSET(AF995,1-$Q$5,0,$Q$5,1),OFFSET(AG995,1-$Q$5,0,$Q$5,9),TRUE,TRUE),1,8),"")</f>
        <v/>
      </c>
      <c r="BB995" s="9">
        <f>IF(AND((ROW()-7)&gt;=$Q$5,(ROW()-6)&lt;=$Q$3),INDEX(LINEST(OFFSET(AF995,1-$Q$5,0,$Q$5,1),OFFSET(AG995,1-$Q$5,0,$Q$5,9),TRUE,TRUE),1,7),"")</f>
        <v/>
      </c>
      <c r="BC995" s="9">
        <f>IF(AND((ROW()-7)&gt;=$Q$5,(ROW()-6)&lt;=$Q$3),INDEX(LINEST(OFFSET(AF995,1-$Q$5,0,$Q$5,1),OFFSET(AG995,1-$Q$5,0,$Q$5,9),TRUE,TRUE),1,6),"")</f>
        <v/>
      </c>
      <c r="BD995" s="9">
        <f>IF(AND((ROW()-7)&gt;=$Q$5,(ROW()-6)&lt;=$Q$3),INDEX(LINEST(OFFSET(AF995,1-$Q$5,0,$Q$5,1),OFFSET(AG995,1-$Q$5,0,$Q$5,9),TRUE,TRUE),1,5),"")</f>
        <v/>
      </c>
      <c r="BE995" s="9">
        <f>IF(AND((ROW()-7)&gt;=$Q$5,(ROW()-6)&lt;=$Q$3),INDEX(LINEST(OFFSET(AF995,1-$Q$5,0,$Q$5,1),OFFSET(AG995,1-$Q$5,0,$Q$5,9),TRUE,TRUE),1,4),"")</f>
        <v/>
      </c>
      <c r="BF995" s="9">
        <f>IF(AND((ROW()-7)&gt;=$Q$5,(ROW()-6)&lt;=$Q$3),INDEX(LINEST(OFFSET(AF995,1-$Q$5,0,$Q$5,1),OFFSET(AG995,1-$Q$5,0,$Q$5,9),TRUE,TRUE),1,3),"")</f>
        <v/>
      </c>
      <c r="BG995" s="9">
        <f>IF(AND((ROW()-7)&gt;=$Q$5,(ROW()-6)&lt;=$Q$3),INDEX(LINEST(OFFSET(AF995,1-$Q$5,0,$Q$5,1),OFFSET(AG995,1-$Q$5,0,$Q$5,9),TRUE,TRUE),1,2),"")</f>
        <v/>
      </c>
      <c r="BH995" s="9">
        <f>IF(AND((ROW()-7)&gt;=$Q$5,(ROW()-6)&lt;=$Q$3),INDEX(LINEST(OFFSET(AF995,1-$Q$5,0,$Q$5,1),OFFSET(AG995,1-$Q$5,0,$Q$5,9),TRUE,TRUE),1,1),"")</f>
        <v/>
      </c>
      <c r="BI995" s="10">
        <f>IF(AND((ROW()-7)&gt;=$Q$5,(ROW()-6)&lt;=$Q$3),INDEX(LINEST(OFFSET(AF995,1-$Q$5,0,$Q$5,1),OFFSET(AG995,1-$Q$5,0,$Q$5,9),TRUE,TRUE),3,1),"")</f>
        <v/>
      </c>
      <c r="BL995" s="9">
        <f>IF(AND((ROW()-6)&lt;=$Q$3,ISNUMBER(AY994)),AY994/$Q$4+AZ994*AG995+BA994*AH995+BB994*AI995+BC994*AJ995+BD994*AK995+BE994*AL995+BF994*AM995+BG994*AN995+BH994*AO995,"")</f>
        <v/>
      </c>
      <c r="BM995">
        <f>IF(ISNUMBER(BL995),AVERAGE(OFFSET(AF994,1-$Q$5,0,$Q$5,1)),"")</f>
        <v/>
      </c>
      <c r="BN995">
        <f>IF(ISNUMBER(BL995),(AF995-BL995)^2,"")</f>
        <v/>
      </c>
      <c r="BO995">
        <f>IF(ISNUMBER(BL995),AF995^2,"")</f>
        <v/>
      </c>
      <c r="BP995">
        <f>IF(ISNUMBER(BL995),(AF995-BM995)^2,"")</f>
        <v/>
      </c>
    </row>
    <row r="996">
      <c r="O996">
        <f>IF($R996="","",IF($Q$1="Weekly",INT(($R996-2)/7),IF($Q$1="Quarterly",YEAR($R996)*4+ROUNDUP(MONTH($R996)/3),YEAR($R996)*12+MONTH($R996))))</f>
        <v/>
      </c>
      <c r="P996">
        <f>IF($R996="","",IF($R997="",1,IF($O996&lt;&gt;$O997,1,0)))</f>
        <v/>
      </c>
      <c r="Q996">
        <f>IF($P996=1,SUM($P$7:$P996),"")</f>
        <v/>
      </c>
      <c r="R996">
        <f>IF($A996="","",IF(ISNUMBER($A996),$A996,IFERROR(DATEVALUE($A996),NA())))</f>
        <v/>
      </c>
      <c r="S996" s="7">
        <f>IFERROR(INDEX($R$7:$R$60000,MATCH(ROW()-6,$Q$7:$Q$60000,0)),"")</f>
        <v/>
      </c>
      <c r="T996">
        <f>IFERROR(INDEX($B$7:$B$60000,MATCH(ROW()-6,$Q$7:$Q$60000,0))*1,"")</f>
        <v/>
      </c>
      <c r="U996">
        <f>IFERROR(INDEX($C$7:$C$60000,MATCH(ROW()-6,$Q$7:$Q$60000,0))*1,"")</f>
        <v/>
      </c>
      <c r="V996">
        <f>IFERROR(INDEX($D$7:$D$60000,MATCH(ROW()-6,$Q$7:$Q$60000,0))*1,"")</f>
        <v/>
      </c>
      <c r="W996">
        <f>IFERROR(INDEX($E$7:$E$60000,MATCH(ROW()-6,$Q$7:$Q$60000,0))*1,"")</f>
        <v/>
      </c>
      <c r="X996">
        <f>IFERROR(INDEX($F$7:$F$60000,MATCH(ROW()-6,$Q$7:$Q$60000,0))*1,"")</f>
        <v/>
      </c>
      <c r="Y996">
        <f>IFERROR(INDEX($G$7:$G$60000,MATCH(ROW()-6,$Q$7:$Q$60000,0))*1,"")</f>
        <v/>
      </c>
      <c r="Z996">
        <f>IFERROR(INDEX($H$7:$H$60000,MATCH(ROW()-6,$Q$7:$Q$60000,0))*1,"")</f>
        <v/>
      </c>
      <c r="AA996">
        <f>IFERROR(INDEX($I$7:$I$60000,MATCH(ROW()-6,$Q$7:$Q$60000,0))*1,"")</f>
        <v/>
      </c>
      <c r="AB996">
        <f>IFERROR(INDEX($J$7:$J$60000,MATCH(ROW()-6,$Q$7:$Q$60000,0))*1,"")</f>
        <v/>
      </c>
      <c r="AC996">
        <f>IFERROR(INDEX($K$7:$K$60000,MATCH(ROW()-6,$Q$7:$Q$60000,0))*1,"")</f>
        <v/>
      </c>
      <c r="AF996" s="9">
        <f>IF(OR($S996="",$S995=""),"",IF($B$5="diff",($T996-$T995),LN($T996/$T995)))</f>
        <v/>
      </c>
      <c r="AG996" s="9">
        <f>IF(OR($S996="",$S995=""),"",IF($C$5="diff",(U996-U995),LN(U996/U995)))</f>
        <v/>
      </c>
      <c r="AH996" s="9">
        <f>IF(OR($S996="",$S995=""),"",IF($D$5="diff",(V996-V995),LN(V996/V995)))</f>
        <v/>
      </c>
      <c r="AI996" s="9">
        <f>IF(OR($S996="",$S995=""),"",IF($E$5="diff",(W996-W995),LN(W996/W995)))</f>
        <v/>
      </c>
      <c r="AJ996" s="9">
        <f>IF(OR($S996="",$S995=""),"",IF($F$5="diff",(X996-X995),LN(X996/X995)))</f>
        <v/>
      </c>
      <c r="AK996" s="9">
        <f>IF(OR($S996="",$S995=""),"",IF($G$5="diff",(Y996-Y995),LN(Y996/Y995)))</f>
        <v/>
      </c>
      <c r="AL996" s="9">
        <f>IF(OR($S996="",$S995=""),"",IF($H$5="diff",(Z996-Z995),LN(Z996/Z995)))</f>
        <v/>
      </c>
      <c r="AM996" s="9">
        <f>IF(OR($S996="",$S995=""),"",IF($I$5="diff",(AA996-AA995),LN(AA996/AA995)))</f>
        <v/>
      </c>
      <c r="AN996" s="9">
        <f>IF(OR($S996="",$S995=""),"",IF($J$5="diff",(AB996-AB995),LN(AB996/AB995)))</f>
        <v/>
      </c>
      <c r="AO996" s="9">
        <f>IF(OR($S996="",$S995=""),"",IF($K$5="diff",(AC996-AC995),LN(AC996/AC995)))</f>
        <v/>
      </c>
      <c r="AR996" s="9">
        <f>IF($AF996="","",$AU$13+$AU$4*AG996+$AU$5*AH996+$AU$6*AI996+$AU$7*AJ996+$AU$8*AK996+$AU$9*AL996+$AU$10*AM996+$AU$11*AN996+$AU$12*AO996)</f>
        <v/>
      </c>
      <c r="AY996" s="10">
        <f>IF(AND((ROW()-7)&gt;=$Q$5,(ROW()-6)&lt;=$Q$3),INDEX(LINEST(OFFSET(AF996,1-$Q$5,0,$Q$5,1),OFFSET(AG996,1-$Q$5,0,$Q$5,9),TRUE,TRUE),1,10)*$Q$4,"")</f>
        <v/>
      </c>
      <c r="AZ996" s="9">
        <f>IF(AND((ROW()-7)&gt;=$Q$5,(ROW()-6)&lt;=$Q$3),INDEX(LINEST(OFFSET(AF996,1-$Q$5,0,$Q$5,1),OFFSET(AG996,1-$Q$5,0,$Q$5,9),TRUE,TRUE),1,9),"")</f>
        <v/>
      </c>
      <c r="BA996" s="9">
        <f>IF(AND((ROW()-7)&gt;=$Q$5,(ROW()-6)&lt;=$Q$3),INDEX(LINEST(OFFSET(AF996,1-$Q$5,0,$Q$5,1),OFFSET(AG996,1-$Q$5,0,$Q$5,9),TRUE,TRUE),1,8),"")</f>
        <v/>
      </c>
      <c r="BB996" s="9">
        <f>IF(AND((ROW()-7)&gt;=$Q$5,(ROW()-6)&lt;=$Q$3),INDEX(LINEST(OFFSET(AF996,1-$Q$5,0,$Q$5,1),OFFSET(AG996,1-$Q$5,0,$Q$5,9),TRUE,TRUE),1,7),"")</f>
        <v/>
      </c>
      <c r="BC996" s="9">
        <f>IF(AND((ROW()-7)&gt;=$Q$5,(ROW()-6)&lt;=$Q$3),INDEX(LINEST(OFFSET(AF996,1-$Q$5,0,$Q$5,1),OFFSET(AG996,1-$Q$5,0,$Q$5,9),TRUE,TRUE),1,6),"")</f>
        <v/>
      </c>
      <c r="BD996" s="9">
        <f>IF(AND((ROW()-7)&gt;=$Q$5,(ROW()-6)&lt;=$Q$3),INDEX(LINEST(OFFSET(AF996,1-$Q$5,0,$Q$5,1),OFFSET(AG996,1-$Q$5,0,$Q$5,9),TRUE,TRUE),1,5),"")</f>
        <v/>
      </c>
      <c r="BE996" s="9">
        <f>IF(AND((ROW()-7)&gt;=$Q$5,(ROW()-6)&lt;=$Q$3),INDEX(LINEST(OFFSET(AF996,1-$Q$5,0,$Q$5,1),OFFSET(AG996,1-$Q$5,0,$Q$5,9),TRUE,TRUE),1,4),"")</f>
        <v/>
      </c>
      <c r="BF996" s="9">
        <f>IF(AND((ROW()-7)&gt;=$Q$5,(ROW()-6)&lt;=$Q$3),INDEX(LINEST(OFFSET(AF996,1-$Q$5,0,$Q$5,1),OFFSET(AG996,1-$Q$5,0,$Q$5,9),TRUE,TRUE),1,3),"")</f>
        <v/>
      </c>
      <c r="BG996" s="9">
        <f>IF(AND((ROW()-7)&gt;=$Q$5,(ROW()-6)&lt;=$Q$3),INDEX(LINEST(OFFSET(AF996,1-$Q$5,0,$Q$5,1),OFFSET(AG996,1-$Q$5,0,$Q$5,9),TRUE,TRUE),1,2),"")</f>
        <v/>
      </c>
      <c r="BH996" s="9">
        <f>IF(AND((ROW()-7)&gt;=$Q$5,(ROW()-6)&lt;=$Q$3),INDEX(LINEST(OFFSET(AF996,1-$Q$5,0,$Q$5,1),OFFSET(AG996,1-$Q$5,0,$Q$5,9),TRUE,TRUE),1,1),"")</f>
        <v/>
      </c>
      <c r="BI996" s="10">
        <f>IF(AND((ROW()-7)&gt;=$Q$5,(ROW()-6)&lt;=$Q$3),INDEX(LINEST(OFFSET(AF996,1-$Q$5,0,$Q$5,1),OFFSET(AG996,1-$Q$5,0,$Q$5,9),TRUE,TRUE),3,1),"")</f>
        <v/>
      </c>
      <c r="BL996" s="9">
        <f>IF(AND((ROW()-6)&lt;=$Q$3,ISNUMBER(AY995)),AY995/$Q$4+AZ995*AG996+BA995*AH996+BB995*AI996+BC995*AJ996+BD995*AK996+BE995*AL996+BF995*AM996+BG995*AN996+BH995*AO996,"")</f>
        <v/>
      </c>
      <c r="BM996">
        <f>IF(ISNUMBER(BL996),AVERAGE(OFFSET(AF995,1-$Q$5,0,$Q$5,1)),"")</f>
        <v/>
      </c>
      <c r="BN996">
        <f>IF(ISNUMBER(BL996),(AF996-BL996)^2,"")</f>
        <v/>
      </c>
      <c r="BO996">
        <f>IF(ISNUMBER(BL996),AF996^2,"")</f>
        <v/>
      </c>
      <c r="BP996">
        <f>IF(ISNUMBER(BL996),(AF996-BM996)^2,"")</f>
        <v/>
      </c>
    </row>
    <row r="997">
      <c r="O997">
        <f>IF($R997="","",IF($Q$1="Weekly",INT(($R997-2)/7),IF($Q$1="Quarterly",YEAR($R997)*4+ROUNDUP(MONTH($R997)/3),YEAR($R997)*12+MONTH($R997))))</f>
        <v/>
      </c>
      <c r="P997">
        <f>IF($R997="","",IF($R998="",1,IF($O997&lt;&gt;$O998,1,0)))</f>
        <v/>
      </c>
      <c r="Q997">
        <f>IF($P997=1,SUM($P$7:$P997),"")</f>
        <v/>
      </c>
      <c r="R997">
        <f>IF($A997="","",IF(ISNUMBER($A997),$A997,IFERROR(DATEVALUE($A997),NA())))</f>
        <v/>
      </c>
      <c r="S997" s="7">
        <f>IFERROR(INDEX($R$7:$R$60000,MATCH(ROW()-6,$Q$7:$Q$60000,0)),"")</f>
        <v/>
      </c>
      <c r="T997">
        <f>IFERROR(INDEX($B$7:$B$60000,MATCH(ROW()-6,$Q$7:$Q$60000,0))*1,"")</f>
        <v/>
      </c>
      <c r="U997">
        <f>IFERROR(INDEX($C$7:$C$60000,MATCH(ROW()-6,$Q$7:$Q$60000,0))*1,"")</f>
        <v/>
      </c>
      <c r="V997">
        <f>IFERROR(INDEX($D$7:$D$60000,MATCH(ROW()-6,$Q$7:$Q$60000,0))*1,"")</f>
        <v/>
      </c>
      <c r="W997">
        <f>IFERROR(INDEX($E$7:$E$60000,MATCH(ROW()-6,$Q$7:$Q$60000,0))*1,"")</f>
        <v/>
      </c>
      <c r="X997">
        <f>IFERROR(INDEX($F$7:$F$60000,MATCH(ROW()-6,$Q$7:$Q$60000,0))*1,"")</f>
        <v/>
      </c>
      <c r="Y997">
        <f>IFERROR(INDEX($G$7:$G$60000,MATCH(ROW()-6,$Q$7:$Q$60000,0))*1,"")</f>
        <v/>
      </c>
      <c r="Z997">
        <f>IFERROR(INDEX($H$7:$H$60000,MATCH(ROW()-6,$Q$7:$Q$60000,0))*1,"")</f>
        <v/>
      </c>
      <c r="AA997">
        <f>IFERROR(INDEX($I$7:$I$60000,MATCH(ROW()-6,$Q$7:$Q$60000,0))*1,"")</f>
        <v/>
      </c>
      <c r="AB997">
        <f>IFERROR(INDEX($J$7:$J$60000,MATCH(ROW()-6,$Q$7:$Q$60000,0))*1,"")</f>
        <v/>
      </c>
      <c r="AC997">
        <f>IFERROR(INDEX($K$7:$K$60000,MATCH(ROW()-6,$Q$7:$Q$60000,0))*1,"")</f>
        <v/>
      </c>
      <c r="AF997" s="9">
        <f>IF(OR($S997="",$S996=""),"",IF($B$5="diff",($T997-$T996),LN($T997/$T996)))</f>
        <v/>
      </c>
      <c r="AG997" s="9">
        <f>IF(OR($S997="",$S996=""),"",IF($C$5="diff",(U997-U996),LN(U997/U996)))</f>
        <v/>
      </c>
      <c r="AH997" s="9">
        <f>IF(OR($S997="",$S996=""),"",IF($D$5="diff",(V997-V996),LN(V997/V996)))</f>
        <v/>
      </c>
      <c r="AI997" s="9">
        <f>IF(OR($S997="",$S996=""),"",IF($E$5="diff",(W997-W996),LN(W997/W996)))</f>
        <v/>
      </c>
      <c r="AJ997" s="9">
        <f>IF(OR($S997="",$S996=""),"",IF($F$5="diff",(X997-X996),LN(X997/X996)))</f>
        <v/>
      </c>
      <c r="AK997" s="9">
        <f>IF(OR($S997="",$S996=""),"",IF($G$5="diff",(Y997-Y996),LN(Y997/Y996)))</f>
        <v/>
      </c>
      <c r="AL997" s="9">
        <f>IF(OR($S997="",$S996=""),"",IF($H$5="diff",(Z997-Z996),LN(Z997/Z996)))</f>
        <v/>
      </c>
      <c r="AM997" s="9">
        <f>IF(OR($S997="",$S996=""),"",IF($I$5="diff",(AA997-AA996),LN(AA997/AA996)))</f>
        <v/>
      </c>
      <c r="AN997" s="9">
        <f>IF(OR($S997="",$S996=""),"",IF($J$5="diff",(AB997-AB996),LN(AB997/AB996)))</f>
        <v/>
      </c>
      <c r="AO997" s="9">
        <f>IF(OR($S997="",$S996=""),"",IF($K$5="diff",(AC997-AC996),LN(AC997/AC996)))</f>
        <v/>
      </c>
      <c r="AR997" s="9">
        <f>IF($AF997="","",$AU$13+$AU$4*AG997+$AU$5*AH997+$AU$6*AI997+$AU$7*AJ997+$AU$8*AK997+$AU$9*AL997+$AU$10*AM997+$AU$11*AN997+$AU$12*AO997)</f>
        <v/>
      </c>
      <c r="AY997" s="10">
        <f>IF(AND((ROW()-7)&gt;=$Q$5,(ROW()-6)&lt;=$Q$3),INDEX(LINEST(OFFSET(AF997,1-$Q$5,0,$Q$5,1),OFFSET(AG997,1-$Q$5,0,$Q$5,9),TRUE,TRUE),1,10)*$Q$4,"")</f>
        <v/>
      </c>
      <c r="AZ997" s="9">
        <f>IF(AND((ROW()-7)&gt;=$Q$5,(ROW()-6)&lt;=$Q$3),INDEX(LINEST(OFFSET(AF997,1-$Q$5,0,$Q$5,1),OFFSET(AG997,1-$Q$5,0,$Q$5,9),TRUE,TRUE),1,9),"")</f>
        <v/>
      </c>
      <c r="BA997" s="9">
        <f>IF(AND((ROW()-7)&gt;=$Q$5,(ROW()-6)&lt;=$Q$3),INDEX(LINEST(OFFSET(AF997,1-$Q$5,0,$Q$5,1),OFFSET(AG997,1-$Q$5,0,$Q$5,9),TRUE,TRUE),1,8),"")</f>
        <v/>
      </c>
      <c r="BB997" s="9">
        <f>IF(AND((ROW()-7)&gt;=$Q$5,(ROW()-6)&lt;=$Q$3),INDEX(LINEST(OFFSET(AF997,1-$Q$5,0,$Q$5,1),OFFSET(AG997,1-$Q$5,0,$Q$5,9),TRUE,TRUE),1,7),"")</f>
        <v/>
      </c>
      <c r="BC997" s="9">
        <f>IF(AND((ROW()-7)&gt;=$Q$5,(ROW()-6)&lt;=$Q$3),INDEX(LINEST(OFFSET(AF997,1-$Q$5,0,$Q$5,1),OFFSET(AG997,1-$Q$5,0,$Q$5,9),TRUE,TRUE),1,6),"")</f>
        <v/>
      </c>
      <c r="BD997" s="9">
        <f>IF(AND((ROW()-7)&gt;=$Q$5,(ROW()-6)&lt;=$Q$3),INDEX(LINEST(OFFSET(AF997,1-$Q$5,0,$Q$5,1),OFFSET(AG997,1-$Q$5,0,$Q$5,9),TRUE,TRUE),1,5),"")</f>
        <v/>
      </c>
      <c r="BE997" s="9">
        <f>IF(AND((ROW()-7)&gt;=$Q$5,(ROW()-6)&lt;=$Q$3),INDEX(LINEST(OFFSET(AF997,1-$Q$5,0,$Q$5,1),OFFSET(AG997,1-$Q$5,0,$Q$5,9),TRUE,TRUE),1,4),"")</f>
        <v/>
      </c>
      <c r="BF997" s="9">
        <f>IF(AND((ROW()-7)&gt;=$Q$5,(ROW()-6)&lt;=$Q$3),INDEX(LINEST(OFFSET(AF997,1-$Q$5,0,$Q$5,1),OFFSET(AG997,1-$Q$5,0,$Q$5,9),TRUE,TRUE),1,3),"")</f>
        <v/>
      </c>
      <c r="BG997" s="9">
        <f>IF(AND((ROW()-7)&gt;=$Q$5,(ROW()-6)&lt;=$Q$3),INDEX(LINEST(OFFSET(AF997,1-$Q$5,0,$Q$5,1),OFFSET(AG997,1-$Q$5,0,$Q$5,9),TRUE,TRUE),1,2),"")</f>
        <v/>
      </c>
      <c r="BH997" s="9">
        <f>IF(AND((ROW()-7)&gt;=$Q$5,(ROW()-6)&lt;=$Q$3),INDEX(LINEST(OFFSET(AF997,1-$Q$5,0,$Q$5,1),OFFSET(AG997,1-$Q$5,0,$Q$5,9),TRUE,TRUE),1,1),"")</f>
        <v/>
      </c>
      <c r="BI997" s="10">
        <f>IF(AND((ROW()-7)&gt;=$Q$5,(ROW()-6)&lt;=$Q$3),INDEX(LINEST(OFFSET(AF997,1-$Q$5,0,$Q$5,1),OFFSET(AG997,1-$Q$5,0,$Q$5,9),TRUE,TRUE),3,1),"")</f>
        <v/>
      </c>
      <c r="BL997" s="9">
        <f>IF(AND((ROW()-6)&lt;=$Q$3,ISNUMBER(AY996)),AY996/$Q$4+AZ996*AG997+BA996*AH997+BB996*AI997+BC996*AJ997+BD996*AK997+BE996*AL997+BF996*AM997+BG996*AN997+BH996*AO997,"")</f>
        <v/>
      </c>
      <c r="BM997">
        <f>IF(ISNUMBER(BL997),AVERAGE(OFFSET(AF996,1-$Q$5,0,$Q$5,1)),"")</f>
        <v/>
      </c>
      <c r="BN997">
        <f>IF(ISNUMBER(BL997),(AF997-BL997)^2,"")</f>
        <v/>
      </c>
      <c r="BO997">
        <f>IF(ISNUMBER(BL997),AF997^2,"")</f>
        <v/>
      </c>
      <c r="BP997">
        <f>IF(ISNUMBER(BL997),(AF997-BM997)^2,"")</f>
        <v/>
      </c>
    </row>
    <row r="998">
      <c r="O998">
        <f>IF($R998="","",IF($Q$1="Weekly",INT(($R998-2)/7),IF($Q$1="Quarterly",YEAR($R998)*4+ROUNDUP(MONTH($R998)/3),YEAR($R998)*12+MONTH($R998))))</f>
        <v/>
      </c>
      <c r="P998">
        <f>IF($R998="","",IF($R999="",1,IF($O998&lt;&gt;$O999,1,0)))</f>
        <v/>
      </c>
      <c r="Q998">
        <f>IF($P998=1,SUM($P$7:$P998),"")</f>
        <v/>
      </c>
      <c r="R998">
        <f>IF($A998="","",IF(ISNUMBER($A998),$A998,IFERROR(DATEVALUE($A998),NA())))</f>
        <v/>
      </c>
      <c r="S998" s="7">
        <f>IFERROR(INDEX($R$7:$R$60000,MATCH(ROW()-6,$Q$7:$Q$60000,0)),"")</f>
        <v/>
      </c>
      <c r="T998">
        <f>IFERROR(INDEX($B$7:$B$60000,MATCH(ROW()-6,$Q$7:$Q$60000,0))*1,"")</f>
        <v/>
      </c>
      <c r="U998">
        <f>IFERROR(INDEX($C$7:$C$60000,MATCH(ROW()-6,$Q$7:$Q$60000,0))*1,"")</f>
        <v/>
      </c>
      <c r="V998">
        <f>IFERROR(INDEX($D$7:$D$60000,MATCH(ROW()-6,$Q$7:$Q$60000,0))*1,"")</f>
        <v/>
      </c>
      <c r="W998">
        <f>IFERROR(INDEX($E$7:$E$60000,MATCH(ROW()-6,$Q$7:$Q$60000,0))*1,"")</f>
        <v/>
      </c>
      <c r="X998">
        <f>IFERROR(INDEX($F$7:$F$60000,MATCH(ROW()-6,$Q$7:$Q$60000,0))*1,"")</f>
        <v/>
      </c>
      <c r="Y998">
        <f>IFERROR(INDEX($G$7:$G$60000,MATCH(ROW()-6,$Q$7:$Q$60000,0))*1,"")</f>
        <v/>
      </c>
      <c r="Z998">
        <f>IFERROR(INDEX($H$7:$H$60000,MATCH(ROW()-6,$Q$7:$Q$60000,0))*1,"")</f>
        <v/>
      </c>
      <c r="AA998">
        <f>IFERROR(INDEX($I$7:$I$60000,MATCH(ROW()-6,$Q$7:$Q$60000,0))*1,"")</f>
        <v/>
      </c>
      <c r="AB998">
        <f>IFERROR(INDEX($J$7:$J$60000,MATCH(ROW()-6,$Q$7:$Q$60000,0))*1,"")</f>
        <v/>
      </c>
      <c r="AC998">
        <f>IFERROR(INDEX($K$7:$K$60000,MATCH(ROW()-6,$Q$7:$Q$60000,0))*1,"")</f>
        <v/>
      </c>
      <c r="AF998" s="9">
        <f>IF(OR($S998="",$S997=""),"",IF($B$5="diff",($T998-$T997),LN($T998/$T997)))</f>
        <v/>
      </c>
      <c r="AG998" s="9">
        <f>IF(OR($S998="",$S997=""),"",IF($C$5="diff",(U998-U997),LN(U998/U997)))</f>
        <v/>
      </c>
      <c r="AH998" s="9">
        <f>IF(OR($S998="",$S997=""),"",IF($D$5="diff",(V998-V997),LN(V998/V997)))</f>
        <v/>
      </c>
      <c r="AI998" s="9">
        <f>IF(OR($S998="",$S997=""),"",IF($E$5="diff",(W998-W997),LN(W998/W997)))</f>
        <v/>
      </c>
      <c r="AJ998" s="9">
        <f>IF(OR($S998="",$S997=""),"",IF($F$5="diff",(X998-X997),LN(X998/X997)))</f>
        <v/>
      </c>
      <c r="AK998" s="9">
        <f>IF(OR($S998="",$S997=""),"",IF($G$5="diff",(Y998-Y997),LN(Y998/Y997)))</f>
        <v/>
      </c>
      <c r="AL998" s="9">
        <f>IF(OR($S998="",$S997=""),"",IF($H$5="diff",(Z998-Z997),LN(Z998/Z997)))</f>
        <v/>
      </c>
      <c r="AM998" s="9">
        <f>IF(OR($S998="",$S997=""),"",IF($I$5="diff",(AA998-AA997),LN(AA998/AA997)))</f>
        <v/>
      </c>
      <c r="AN998" s="9">
        <f>IF(OR($S998="",$S997=""),"",IF($J$5="diff",(AB998-AB997),LN(AB998/AB997)))</f>
        <v/>
      </c>
      <c r="AO998" s="9">
        <f>IF(OR($S998="",$S997=""),"",IF($K$5="diff",(AC998-AC997),LN(AC998/AC997)))</f>
        <v/>
      </c>
      <c r="AR998" s="9">
        <f>IF($AF998="","",$AU$13+$AU$4*AG998+$AU$5*AH998+$AU$6*AI998+$AU$7*AJ998+$AU$8*AK998+$AU$9*AL998+$AU$10*AM998+$AU$11*AN998+$AU$12*AO998)</f>
        <v/>
      </c>
      <c r="AY998" s="10">
        <f>IF(AND((ROW()-7)&gt;=$Q$5,(ROW()-6)&lt;=$Q$3),INDEX(LINEST(OFFSET(AF998,1-$Q$5,0,$Q$5,1),OFFSET(AG998,1-$Q$5,0,$Q$5,9),TRUE,TRUE),1,10)*$Q$4,"")</f>
        <v/>
      </c>
      <c r="AZ998" s="9">
        <f>IF(AND((ROW()-7)&gt;=$Q$5,(ROW()-6)&lt;=$Q$3),INDEX(LINEST(OFFSET(AF998,1-$Q$5,0,$Q$5,1),OFFSET(AG998,1-$Q$5,0,$Q$5,9),TRUE,TRUE),1,9),"")</f>
        <v/>
      </c>
      <c r="BA998" s="9">
        <f>IF(AND((ROW()-7)&gt;=$Q$5,(ROW()-6)&lt;=$Q$3),INDEX(LINEST(OFFSET(AF998,1-$Q$5,0,$Q$5,1),OFFSET(AG998,1-$Q$5,0,$Q$5,9),TRUE,TRUE),1,8),"")</f>
        <v/>
      </c>
      <c r="BB998" s="9">
        <f>IF(AND((ROW()-7)&gt;=$Q$5,(ROW()-6)&lt;=$Q$3),INDEX(LINEST(OFFSET(AF998,1-$Q$5,0,$Q$5,1),OFFSET(AG998,1-$Q$5,0,$Q$5,9),TRUE,TRUE),1,7),"")</f>
        <v/>
      </c>
      <c r="BC998" s="9">
        <f>IF(AND((ROW()-7)&gt;=$Q$5,(ROW()-6)&lt;=$Q$3),INDEX(LINEST(OFFSET(AF998,1-$Q$5,0,$Q$5,1),OFFSET(AG998,1-$Q$5,0,$Q$5,9),TRUE,TRUE),1,6),"")</f>
        <v/>
      </c>
      <c r="BD998" s="9">
        <f>IF(AND((ROW()-7)&gt;=$Q$5,(ROW()-6)&lt;=$Q$3),INDEX(LINEST(OFFSET(AF998,1-$Q$5,0,$Q$5,1),OFFSET(AG998,1-$Q$5,0,$Q$5,9),TRUE,TRUE),1,5),"")</f>
        <v/>
      </c>
      <c r="BE998" s="9">
        <f>IF(AND((ROW()-7)&gt;=$Q$5,(ROW()-6)&lt;=$Q$3),INDEX(LINEST(OFFSET(AF998,1-$Q$5,0,$Q$5,1),OFFSET(AG998,1-$Q$5,0,$Q$5,9),TRUE,TRUE),1,4),"")</f>
        <v/>
      </c>
      <c r="BF998" s="9">
        <f>IF(AND((ROW()-7)&gt;=$Q$5,(ROW()-6)&lt;=$Q$3),INDEX(LINEST(OFFSET(AF998,1-$Q$5,0,$Q$5,1),OFFSET(AG998,1-$Q$5,0,$Q$5,9),TRUE,TRUE),1,3),"")</f>
        <v/>
      </c>
      <c r="BG998" s="9">
        <f>IF(AND((ROW()-7)&gt;=$Q$5,(ROW()-6)&lt;=$Q$3),INDEX(LINEST(OFFSET(AF998,1-$Q$5,0,$Q$5,1),OFFSET(AG998,1-$Q$5,0,$Q$5,9),TRUE,TRUE),1,2),"")</f>
        <v/>
      </c>
      <c r="BH998" s="9">
        <f>IF(AND((ROW()-7)&gt;=$Q$5,(ROW()-6)&lt;=$Q$3),INDEX(LINEST(OFFSET(AF998,1-$Q$5,0,$Q$5,1),OFFSET(AG998,1-$Q$5,0,$Q$5,9),TRUE,TRUE),1,1),"")</f>
        <v/>
      </c>
      <c r="BI998" s="10">
        <f>IF(AND((ROW()-7)&gt;=$Q$5,(ROW()-6)&lt;=$Q$3),INDEX(LINEST(OFFSET(AF998,1-$Q$5,0,$Q$5,1),OFFSET(AG998,1-$Q$5,0,$Q$5,9),TRUE,TRUE),3,1),"")</f>
        <v/>
      </c>
      <c r="BL998" s="9">
        <f>IF(AND((ROW()-6)&lt;=$Q$3,ISNUMBER(AY997)),AY997/$Q$4+AZ997*AG998+BA997*AH998+BB997*AI998+BC997*AJ998+BD997*AK998+BE997*AL998+BF997*AM998+BG997*AN998+BH997*AO998,"")</f>
        <v/>
      </c>
      <c r="BM998">
        <f>IF(ISNUMBER(BL998),AVERAGE(OFFSET(AF997,1-$Q$5,0,$Q$5,1)),"")</f>
        <v/>
      </c>
      <c r="BN998">
        <f>IF(ISNUMBER(BL998),(AF998-BL998)^2,"")</f>
        <v/>
      </c>
      <c r="BO998">
        <f>IF(ISNUMBER(BL998),AF998^2,"")</f>
        <v/>
      </c>
      <c r="BP998">
        <f>IF(ISNUMBER(BL998),(AF998-BM998)^2,"")</f>
        <v/>
      </c>
    </row>
    <row r="999">
      <c r="O999">
        <f>IF($R999="","",IF($Q$1="Weekly",INT(($R999-2)/7),IF($Q$1="Quarterly",YEAR($R999)*4+ROUNDUP(MONTH($R999)/3),YEAR($R999)*12+MONTH($R999))))</f>
        <v/>
      </c>
      <c r="P999">
        <f>IF($R999="","",IF($R1000="",1,IF($O999&lt;&gt;$O1000,1,0)))</f>
        <v/>
      </c>
      <c r="Q999">
        <f>IF($P999=1,SUM($P$7:$P999),"")</f>
        <v/>
      </c>
      <c r="R999">
        <f>IF($A999="","",IF(ISNUMBER($A999),$A999,IFERROR(DATEVALUE($A999),NA())))</f>
        <v/>
      </c>
      <c r="S999" s="7">
        <f>IFERROR(INDEX($R$7:$R$60000,MATCH(ROW()-6,$Q$7:$Q$60000,0)),"")</f>
        <v/>
      </c>
      <c r="T999">
        <f>IFERROR(INDEX($B$7:$B$60000,MATCH(ROW()-6,$Q$7:$Q$60000,0))*1,"")</f>
        <v/>
      </c>
      <c r="U999">
        <f>IFERROR(INDEX($C$7:$C$60000,MATCH(ROW()-6,$Q$7:$Q$60000,0))*1,"")</f>
        <v/>
      </c>
      <c r="V999">
        <f>IFERROR(INDEX($D$7:$D$60000,MATCH(ROW()-6,$Q$7:$Q$60000,0))*1,"")</f>
        <v/>
      </c>
      <c r="W999">
        <f>IFERROR(INDEX($E$7:$E$60000,MATCH(ROW()-6,$Q$7:$Q$60000,0))*1,"")</f>
        <v/>
      </c>
      <c r="X999">
        <f>IFERROR(INDEX($F$7:$F$60000,MATCH(ROW()-6,$Q$7:$Q$60000,0))*1,"")</f>
        <v/>
      </c>
      <c r="Y999">
        <f>IFERROR(INDEX($G$7:$G$60000,MATCH(ROW()-6,$Q$7:$Q$60000,0))*1,"")</f>
        <v/>
      </c>
      <c r="Z999">
        <f>IFERROR(INDEX($H$7:$H$60000,MATCH(ROW()-6,$Q$7:$Q$60000,0))*1,"")</f>
        <v/>
      </c>
      <c r="AA999">
        <f>IFERROR(INDEX($I$7:$I$60000,MATCH(ROW()-6,$Q$7:$Q$60000,0))*1,"")</f>
        <v/>
      </c>
      <c r="AB999">
        <f>IFERROR(INDEX($J$7:$J$60000,MATCH(ROW()-6,$Q$7:$Q$60000,0))*1,"")</f>
        <v/>
      </c>
      <c r="AC999">
        <f>IFERROR(INDEX($K$7:$K$60000,MATCH(ROW()-6,$Q$7:$Q$60000,0))*1,"")</f>
        <v/>
      </c>
      <c r="AF999" s="9">
        <f>IF(OR($S999="",$S998=""),"",IF($B$5="diff",($T999-$T998),LN($T999/$T998)))</f>
        <v/>
      </c>
      <c r="AG999" s="9">
        <f>IF(OR($S999="",$S998=""),"",IF($C$5="diff",(U999-U998),LN(U999/U998)))</f>
        <v/>
      </c>
      <c r="AH999" s="9">
        <f>IF(OR($S999="",$S998=""),"",IF($D$5="diff",(V999-V998),LN(V999/V998)))</f>
        <v/>
      </c>
      <c r="AI999" s="9">
        <f>IF(OR($S999="",$S998=""),"",IF($E$5="diff",(W999-W998),LN(W999/W998)))</f>
        <v/>
      </c>
      <c r="AJ999" s="9">
        <f>IF(OR($S999="",$S998=""),"",IF($F$5="diff",(X999-X998),LN(X999/X998)))</f>
        <v/>
      </c>
      <c r="AK999" s="9">
        <f>IF(OR($S999="",$S998=""),"",IF($G$5="diff",(Y999-Y998),LN(Y999/Y998)))</f>
        <v/>
      </c>
      <c r="AL999" s="9">
        <f>IF(OR($S999="",$S998=""),"",IF($H$5="diff",(Z999-Z998),LN(Z999/Z998)))</f>
        <v/>
      </c>
      <c r="AM999" s="9">
        <f>IF(OR($S999="",$S998=""),"",IF($I$5="diff",(AA999-AA998),LN(AA999/AA998)))</f>
        <v/>
      </c>
      <c r="AN999" s="9">
        <f>IF(OR($S999="",$S998=""),"",IF($J$5="diff",(AB999-AB998),LN(AB999/AB998)))</f>
        <v/>
      </c>
      <c r="AO999" s="9">
        <f>IF(OR($S999="",$S998=""),"",IF($K$5="diff",(AC999-AC998),LN(AC999/AC998)))</f>
        <v/>
      </c>
      <c r="AR999" s="9">
        <f>IF($AF999="","",$AU$13+$AU$4*AG999+$AU$5*AH999+$AU$6*AI999+$AU$7*AJ999+$AU$8*AK999+$AU$9*AL999+$AU$10*AM999+$AU$11*AN999+$AU$12*AO999)</f>
        <v/>
      </c>
      <c r="AY999" s="10">
        <f>IF(AND((ROW()-7)&gt;=$Q$5,(ROW()-6)&lt;=$Q$3),INDEX(LINEST(OFFSET(AF999,1-$Q$5,0,$Q$5,1),OFFSET(AG999,1-$Q$5,0,$Q$5,9),TRUE,TRUE),1,10)*$Q$4,"")</f>
        <v/>
      </c>
      <c r="AZ999" s="9">
        <f>IF(AND((ROW()-7)&gt;=$Q$5,(ROW()-6)&lt;=$Q$3),INDEX(LINEST(OFFSET(AF999,1-$Q$5,0,$Q$5,1),OFFSET(AG999,1-$Q$5,0,$Q$5,9),TRUE,TRUE),1,9),"")</f>
        <v/>
      </c>
      <c r="BA999" s="9">
        <f>IF(AND((ROW()-7)&gt;=$Q$5,(ROW()-6)&lt;=$Q$3),INDEX(LINEST(OFFSET(AF999,1-$Q$5,0,$Q$5,1),OFFSET(AG999,1-$Q$5,0,$Q$5,9),TRUE,TRUE),1,8),"")</f>
        <v/>
      </c>
      <c r="BB999" s="9">
        <f>IF(AND((ROW()-7)&gt;=$Q$5,(ROW()-6)&lt;=$Q$3),INDEX(LINEST(OFFSET(AF999,1-$Q$5,0,$Q$5,1),OFFSET(AG999,1-$Q$5,0,$Q$5,9),TRUE,TRUE),1,7),"")</f>
        <v/>
      </c>
      <c r="BC999" s="9">
        <f>IF(AND((ROW()-7)&gt;=$Q$5,(ROW()-6)&lt;=$Q$3),INDEX(LINEST(OFFSET(AF999,1-$Q$5,0,$Q$5,1),OFFSET(AG999,1-$Q$5,0,$Q$5,9),TRUE,TRUE),1,6),"")</f>
        <v/>
      </c>
      <c r="BD999" s="9">
        <f>IF(AND((ROW()-7)&gt;=$Q$5,(ROW()-6)&lt;=$Q$3),INDEX(LINEST(OFFSET(AF999,1-$Q$5,0,$Q$5,1),OFFSET(AG999,1-$Q$5,0,$Q$5,9),TRUE,TRUE),1,5),"")</f>
        <v/>
      </c>
      <c r="BE999" s="9">
        <f>IF(AND((ROW()-7)&gt;=$Q$5,(ROW()-6)&lt;=$Q$3),INDEX(LINEST(OFFSET(AF999,1-$Q$5,0,$Q$5,1),OFFSET(AG999,1-$Q$5,0,$Q$5,9),TRUE,TRUE),1,4),"")</f>
        <v/>
      </c>
      <c r="BF999" s="9">
        <f>IF(AND((ROW()-7)&gt;=$Q$5,(ROW()-6)&lt;=$Q$3),INDEX(LINEST(OFFSET(AF999,1-$Q$5,0,$Q$5,1),OFFSET(AG999,1-$Q$5,0,$Q$5,9),TRUE,TRUE),1,3),"")</f>
        <v/>
      </c>
      <c r="BG999" s="9">
        <f>IF(AND((ROW()-7)&gt;=$Q$5,(ROW()-6)&lt;=$Q$3),INDEX(LINEST(OFFSET(AF999,1-$Q$5,0,$Q$5,1),OFFSET(AG999,1-$Q$5,0,$Q$5,9),TRUE,TRUE),1,2),"")</f>
        <v/>
      </c>
      <c r="BH999" s="9">
        <f>IF(AND((ROW()-7)&gt;=$Q$5,(ROW()-6)&lt;=$Q$3),INDEX(LINEST(OFFSET(AF999,1-$Q$5,0,$Q$5,1),OFFSET(AG999,1-$Q$5,0,$Q$5,9),TRUE,TRUE),1,1),"")</f>
        <v/>
      </c>
      <c r="BI999" s="10">
        <f>IF(AND((ROW()-7)&gt;=$Q$5,(ROW()-6)&lt;=$Q$3),INDEX(LINEST(OFFSET(AF999,1-$Q$5,0,$Q$5,1),OFFSET(AG999,1-$Q$5,0,$Q$5,9),TRUE,TRUE),3,1),"")</f>
        <v/>
      </c>
      <c r="BL999" s="9">
        <f>IF(AND((ROW()-6)&lt;=$Q$3,ISNUMBER(AY998)),AY998/$Q$4+AZ998*AG999+BA998*AH999+BB998*AI999+BC998*AJ999+BD998*AK999+BE998*AL999+BF998*AM999+BG998*AN999+BH998*AO999,"")</f>
        <v/>
      </c>
      <c r="BM999">
        <f>IF(ISNUMBER(BL999),AVERAGE(OFFSET(AF998,1-$Q$5,0,$Q$5,1)),"")</f>
        <v/>
      </c>
      <c r="BN999">
        <f>IF(ISNUMBER(BL999),(AF999-BL999)^2,"")</f>
        <v/>
      </c>
      <c r="BO999">
        <f>IF(ISNUMBER(BL999),AF999^2,"")</f>
        <v/>
      </c>
      <c r="BP999">
        <f>IF(ISNUMBER(BL999),(AF999-BM999)^2,"")</f>
        <v/>
      </c>
    </row>
    <row r="1000">
      <c r="O1000">
        <f>IF($R1000="","",IF($Q$1="Weekly",INT(($R1000-2)/7),IF($Q$1="Quarterly",YEAR($R1000)*4+ROUNDUP(MONTH($R1000)/3),YEAR($R1000)*12+MONTH($R1000))))</f>
        <v/>
      </c>
      <c r="P1000">
        <f>IF($R1000="","",IF($R1001="",1,IF($O1000&lt;&gt;$O1001,1,0)))</f>
        <v/>
      </c>
      <c r="Q1000">
        <f>IF($P1000=1,SUM($P$7:$P1000),"")</f>
        <v/>
      </c>
      <c r="R1000">
        <f>IF($A1000="","",IF(ISNUMBER($A1000),$A1000,IFERROR(DATEVALUE($A1000),NA())))</f>
        <v/>
      </c>
      <c r="S1000" s="7">
        <f>IFERROR(INDEX($R$7:$R$60000,MATCH(ROW()-6,$Q$7:$Q$60000,0)),"")</f>
        <v/>
      </c>
      <c r="T1000">
        <f>IFERROR(INDEX($B$7:$B$60000,MATCH(ROW()-6,$Q$7:$Q$60000,0))*1,"")</f>
        <v/>
      </c>
      <c r="U1000">
        <f>IFERROR(INDEX($C$7:$C$60000,MATCH(ROW()-6,$Q$7:$Q$60000,0))*1,"")</f>
        <v/>
      </c>
      <c r="V1000">
        <f>IFERROR(INDEX($D$7:$D$60000,MATCH(ROW()-6,$Q$7:$Q$60000,0))*1,"")</f>
        <v/>
      </c>
      <c r="W1000">
        <f>IFERROR(INDEX($E$7:$E$60000,MATCH(ROW()-6,$Q$7:$Q$60000,0))*1,"")</f>
        <v/>
      </c>
      <c r="X1000">
        <f>IFERROR(INDEX($F$7:$F$60000,MATCH(ROW()-6,$Q$7:$Q$60000,0))*1,"")</f>
        <v/>
      </c>
      <c r="Y1000">
        <f>IFERROR(INDEX($G$7:$G$60000,MATCH(ROW()-6,$Q$7:$Q$60000,0))*1,"")</f>
        <v/>
      </c>
      <c r="Z1000">
        <f>IFERROR(INDEX($H$7:$H$60000,MATCH(ROW()-6,$Q$7:$Q$60000,0))*1,"")</f>
        <v/>
      </c>
      <c r="AA1000">
        <f>IFERROR(INDEX($I$7:$I$60000,MATCH(ROW()-6,$Q$7:$Q$60000,0))*1,"")</f>
        <v/>
      </c>
      <c r="AB1000">
        <f>IFERROR(INDEX($J$7:$J$60000,MATCH(ROW()-6,$Q$7:$Q$60000,0))*1,"")</f>
        <v/>
      </c>
      <c r="AC1000">
        <f>IFERROR(INDEX($K$7:$K$60000,MATCH(ROW()-6,$Q$7:$Q$60000,0))*1,"")</f>
        <v/>
      </c>
      <c r="AF1000" s="9">
        <f>IF(OR($S1000="",$S999=""),"",IF($B$5="diff",($T1000-$T999),LN($T1000/$T999)))</f>
        <v/>
      </c>
      <c r="AG1000" s="9">
        <f>IF(OR($S1000="",$S999=""),"",IF($C$5="diff",(U1000-U999),LN(U1000/U999)))</f>
        <v/>
      </c>
      <c r="AH1000" s="9">
        <f>IF(OR($S1000="",$S999=""),"",IF($D$5="diff",(V1000-V999),LN(V1000/V999)))</f>
        <v/>
      </c>
      <c r="AI1000" s="9">
        <f>IF(OR($S1000="",$S999=""),"",IF($E$5="diff",(W1000-W999),LN(W1000/W999)))</f>
        <v/>
      </c>
      <c r="AJ1000" s="9">
        <f>IF(OR($S1000="",$S999=""),"",IF($F$5="diff",(X1000-X999),LN(X1000/X999)))</f>
        <v/>
      </c>
      <c r="AK1000" s="9">
        <f>IF(OR($S1000="",$S999=""),"",IF($G$5="diff",(Y1000-Y999),LN(Y1000/Y999)))</f>
        <v/>
      </c>
      <c r="AL1000" s="9">
        <f>IF(OR($S1000="",$S999=""),"",IF($H$5="diff",(Z1000-Z999),LN(Z1000/Z999)))</f>
        <v/>
      </c>
      <c r="AM1000" s="9">
        <f>IF(OR($S1000="",$S999=""),"",IF($I$5="diff",(AA1000-AA999),LN(AA1000/AA999)))</f>
        <v/>
      </c>
      <c r="AN1000" s="9">
        <f>IF(OR($S1000="",$S999=""),"",IF($J$5="diff",(AB1000-AB999),LN(AB1000/AB999)))</f>
        <v/>
      </c>
      <c r="AO1000" s="9">
        <f>IF(OR($S1000="",$S999=""),"",IF($K$5="diff",(AC1000-AC999),LN(AC1000/AC999)))</f>
        <v/>
      </c>
      <c r="AR1000" s="9">
        <f>IF($AF1000="","",$AU$13+$AU$4*AG1000+$AU$5*AH1000+$AU$6*AI1000+$AU$7*AJ1000+$AU$8*AK1000+$AU$9*AL1000+$AU$10*AM1000+$AU$11*AN1000+$AU$12*AO1000)</f>
        <v/>
      </c>
      <c r="AY1000" s="10">
        <f>IF(AND((ROW()-7)&gt;=$Q$5,(ROW()-6)&lt;=$Q$3),INDEX(LINEST(OFFSET(AF1000,1-$Q$5,0,$Q$5,1),OFFSET(AG1000,1-$Q$5,0,$Q$5,9),TRUE,TRUE),1,10)*$Q$4,"")</f>
        <v/>
      </c>
      <c r="AZ1000" s="9">
        <f>IF(AND((ROW()-7)&gt;=$Q$5,(ROW()-6)&lt;=$Q$3),INDEX(LINEST(OFFSET(AF1000,1-$Q$5,0,$Q$5,1),OFFSET(AG1000,1-$Q$5,0,$Q$5,9),TRUE,TRUE),1,9),"")</f>
        <v/>
      </c>
      <c r="BA1000" s="9">
        <f>IF(AND((ROW()-7)&gt;=$Q$5,(ROW()-6)&lt;=$Q$3),INDEX(LINEST(OFFSET(AF1000,1-$Q$5,0,$Q$5,1),OFFSET(AG1000,1-$Q$5,0,$Q$5,9),TRUE,TRUE),1,8),"")</f>
        <v/>
      </c>
      <c r="BB1000" s="9">
        <f>IF(AND((ROW()-7)&gt;=$Q$5,(ROW()-6)&lt;=$Q$3),INDEX(LINEST(OFFSET(AF1000,1-$Q$5,0,$Q$5,1),OFFSET(AG1000,1-$Q$5,0,$Q$5,9),TRUE,TRUE),1,7),"")</f>
        <v/>
      </c>
      <c r="BC1000" s="9">
        <f>IF(AND((ROW()-7)&gt;=$Q$5,(ROW()-6)&lt;=$Q$3),INDEX(LINEST(OFFSET(AF1000,1-$Q$5,0,$Q$5,1),OFFSET(AG1000,1-$Q$5,0,$Q$5,9),TRUE,TRUE),1,6),"")</f>
        <v/>
      </c>
      <c r="BD1000" s="9">
        <f>IF(AND((ROW()-7)&gt;=$Q$5,(ROW()-6)&lt;=$Q$3),INDEX(LINEST(OFFSET(AF1000,1-$Q$5,0,$Q$5,1),OFFSET(AG1000,1-$Q$5,0,$Q$5,9),TRUE,TRUE),1,5),"")</f>
        <v/>
      </c>
      <c r="BE1000" s="9">
        <f>IF(AND((ROW()-7)&gt;=$Q$5,(ROW()-6)&lt;=$Q$3),INDEX(LINEST(OFFSET(AF1000,1-$Q$5,0,$Q$5,1),OFFSET(AG1000,1-$Q$5,0,$Q$5,9),TRUE,TRUE),1,4),"")</f>
        <v/>
      </c>
      <c r="BF1000" s="9">
        <f>IF(AND((ROW()-7)&gt;=$Q$5,(ROW()-6)&lt;=$Q$3),INDEX(LINEST(OFFSET(AF1000,1-$Q$5,0,$Q$5,1),OFFSET(AG1000,1-$Q$5,0,$Q$5,9),TRUE,TRUE),1,3),"")</f>
        <v/>
      </c>
      <c r="BG1000" s="9">
        <f>IF(AND((ROW()-7)&gt;=$Q$5,(ROW()-6)&lt;=$Q$3),INDEX(LINEST(OFFSET(AF1000,1-$Q$5,0,$Q$5,1),OFFSET(AG1000,1-$Q$5,0,$Q$5,9),TRUE,TRUE),1,2),"")</f>
        <v/>
      </c>
      <c r="BH1000" s="9">
        <f>IF(AND((ROW()-7)&gt;=$Q$5,(ROW()-6)&lt;=$Q$3),INDEX(LINEST(OFFSET(AF1000,1-$Q$5,0,$Q$5,1),OFFSET(AG1000,1-$Q$5,0,$Q$5,9),TRUE,TRUE),1,1),"")</f>
        <v/>
      </c>
      <c r="BI1000" s="10">
        <f>IF(AND((ROW()-7)&gt;=$Q$5,(ROW()-6)&lt;=$Q$3),INDEX(LINEST(OFFSET(AF1000,1-$Q$5,0,$Q$5,1),OFFSET(AG1000,1-$Q$5,0,$Q$5,9),TRUE,TRUE),3,1),"")</f>
        <v/>
      </c>
      <c r="BL1000" s="9">
        <f>IF(AND((ROW()-6)&lt;=$Q$3,ISNUMBER(AY999)),AY999/$Q$4+AZ999*AG1000+BA999*AH1000+BB999*AI1000+BC999*AJ1000+BD999*AK1000+BE999*AL1000+BF999*AM1000+BG999*AN1000+BH999*AO1000,"")</f>
        <v/>
      </c>
      <c r="BM1000">
        <f>IF(ISNUMBER(BL1000),AVERAGE(OFFSET(AF999,1-$Q$5,0,$Q$5,1)),"")</f>
        <v/>
      </c>
      <c r="BN1000">
        <f>IF(ISNUMBER(BL1000),(AF1000-BL1000)^2,"")</f>
        <v/>
      </c>
      <c r="BO1000">
        <f>IF(ISNUMBER(BL1000),AF1000^2,"")</f>
        <v/>
      </c>
      <c r="BP1000">
        <f>IF(ISNUMBER(BL1000),(AF1000-BM1000)^2,"")</f>
        <v/>
      </c>
    </row>
    <row r="1001">
      <c r="O1001">
        <f>IF($R1001="","",IF($Q$1="Weekly",INT(($R1001-2)/7),IF($Q$1="Quarterly",YEAR($R1001)*4+ROUNDUP(MONTH($R1001)/3),YEAR($R1001)*12+MONTH($R1001))))</f>
        <v/>
      </c>
      <c r="P1001">
        <f>IF($R1001="","",IF($R1002="",1,IF($O1001&lt;&gt;$O1002,1,0)))</f>
        <v/>
      </c>
      <c r="Q1001">
        <f>IF($P1001=1,SUM($P$7:$P1001),"")</f>
        <v/>
      </c>
      <c r="R1001">
        <f>IF($A1001="","",IF(ISNUMBER($A1001),$A1001,IFERROR(DATEVALUE($A1001),NA())))</f>
        <v/>
      </c>
      <c r="S1001" s="7">
        <f>IFERROR(INDEX($R$7:$R$60000,MATCH(ROW()-6,$Q$7:$Q$60000,0)),"")</f>
        <v/>
      </c>
      <c r="T1001">
        <f>IFERROR(INDEX($B$7:$B$60000,MATCH(ROW()-6,$Q$7:$Q$60000,0))*1,"")</f>
        <v/>
      </c>
      <c r="U1001">
        <f>IFERROR(INDEX($C$7:$C$60000,MATCH(ROW()-6,$Q$7:$Q$60000,0))*1,"")</f>
        <v/>
      </c>
      <c r="V1001">
        <f>IFERROR(INDEX($D$7:$D$60000,MATCH(ROW()-6,$Q$7:$Q$60000,0))*1,"")</f>
        <v/>
      </c>
      <c r="W1001">
        <f>IFERROR(INDEX($E$7:$E$60000,MATCH(ROW()-6,$Q$7:$Q$60000,0))*1,"")</f>
        <v/>
      </c>
      <c r="X1001">
        <f>IFERROR(INDEX($F$7:$F$60000,MATCH(ROW()-6,$Q$7:$Q$60000,0))*1,"")</f>
        <v/>
      </c>
      <c r="Y1001">
        <f>IFERROR(INDEX($G$7:$G$60000,MATCH(ROW()-6,$Q$7:$Q$60000,0))*1,"")</f>
        <v/>
      </c>
      <c r="Z1001">
        <f>IFERROR(INDEX($H$7:$H$60000,MATCH(ROW()-6,$Q$7:$Q$60000,0))*1,"")</f>
        <v/>
      </c>
      <c r="AA1001">
        <f>IFERROR(INDEX($I$7:$I$60000,MATCH(ROW()-6,$Q$7:$Q$60000,0))*1,"")</f>
        <v/>
      </c>
      <c r="AB1001">
        <f>IFERROR(INDEX($J$7:$J$60000,MATCH(ROW()-6,$Q$7:$Q$60000,0))*1,"")</f>
        <v/>
      </c>
      <c r="AC1001">
        <f>IFERROR(INDEX($K$7:$K$60000,MATCH(ROW()-6,$Q$7:$Q$60000,0))*1,"")</f>
        <v/>
      </c>
      <c r="AF1001" s="9">
        <f>IF(OR($S1001="",$S1000=""),"",IF($B$5="diff",($T1001-$T1000),LN($T1001/$T1000)))</f>
        <v/>
      </c>
      <c r="AG1001" s="9">
        <f>IF(OR($S1001="",$S1000=""),"",IF($C$5="diff",(U1001-U1000),LN(U1001/U1000)))</f>
        <v/>
      </c>
      <c r="AH1001" s="9">
        <f>IF(OR($S1001="",$S1000=""),"",IF($D$5="diff",(V1001-V1000),LN(V1001/V1000)))</f>
        <v/>
      </c>
      <c r="AI1001" s="9">
        <f>IF(OR($S1001="",$S1000=""),"",IF($E$5="diff",(W1001-W1000),LN(W1001/W1000)))</f>
        <v/>
      </c>
      <c r="AJ1001" s="9">
        <f>IF(OR($S1001="",$S1000=""),"",IF($F$5="diff",(X1001-X1000),LN(X1001/X1000)))</f>
        <v/>
      </c>
      <c r="AK1001" s="9">
        <f>IF(OR($S1001="",$S1000=""),"",IF($G$5="diff",(Y1001-Y1000),LN(Y1001/Y1000)))</f>
        <v/>
      </c>
      <c r="AL1001" s="9">
        <f>IF(OR($S1001="",$S1000=""),"",IF($H$5="diff",(Z1001-Z1000),LN(Z1001/Z1000)))</f>
        <v/>
      </c>
      <c r="AM1001" s="9">
        <f>IF(OR($S1001="",$S1000=""),"",IF($I$5="diff",(AA1001-AA1000),LN(AA1001/AA1000)))</f>
        <v/>
      </c>
      <c r="AN1001" s="9">
        <f>IF(OR($S1001="",$S1000=""),"",IF($J$5="diff",(AB1001-AB1000),LN(AB1001/AB1000)))</f>
        <v/>
      </c>
      <c r="AO1001" s="9">
        <f>IF(OR($S1001="",$S1000=""),"",IF($K$5="diff",(AC1001-AC1000),LN(AC1001/AC1000)))</f>
        <v/>
      </c>
      <c r="AR1001" s="9">
        <f>IF($AF1001="","",$AU$13+$AU$4*AG1001+$AU$5*AH1001+$AU$6*AI1001+$AU$7*AJ1001+$AU$8*AK1001+$AU$9*AL1001+$AU$10*AM1001+$AU$11*AN1001+$AU$12*AO1001)</f>
        <v/>
      </c>
      <c r="AY1001" s="10">
        <f>IF(AND((ROW()-7)&gt;=$Q$5,(ROW()-6)&lt;=$Q$3),INDEX(LINEST(OFFSET(AF1001,1-$Q$5,0,$Q$5,1),OFFSET(AG1001,1-$Q$5,0,$Q$5,9),TRUE,TRUE),1,10)*$Q$4,"")</f>
        <v/>
      </c>
      <c r="AZ1001" s="9">
        <f>IF(AND((ROW()-7)&gt;=$Q$5,(ROW()-6)&lt;=$Q$3),INDEX(LINEST(OFFSET(AF1001,1-$Q$5,0,$Q$5,1),OFFSET(AG1001,1-$Q$5,0,$Q$5,9),TRUE,TRUE),1,9),"")</f>
        <v/>
      </c>
      <c r="BA1001" s="9">
        <f>IF(AND((ROW()-7)&gt;=$Q$5,(ROW()-6)&lt;=$Q$3),INDEX(LINEST(OFFSET(AF1001,1-$Q$5,0,$Q$5,1),OFFSET(AG1001,1-$Q$5,0,$Q$5,9),TRUE,TRUE),1,8),"")</f>
        <v/>
      </c>
      <c r="BB1001" s="9">
        <f>IF(AND((ROW()-7)&gt;=$Q$5,(ROW()-6)&lt;=$Q$3),INDEX(LINEST(OFFSET(AF1001,1-$Q$5,0,$Q$5,1),OFFSET(AG1001,1-$Q$5,0,$Q$5,9),TRUE,TRUE),1,7),"")</f>
        <v/>
      </c>
      <c r="BC1001" s="9">
        <f>IF(AND((ROW()-7)&gt;=$Q$5,(ROW()-6)&lt;=$Q$3),INDEX(LINEST(OFFSET(AF1001,1-$Q$5,0,$Q$5,1),OFFSET(AG1001,1-$Q$5,0,$Q$5,9),TRUE,TRUE),1,6),"")</f>
        <v/>
      </c>
      <c r="BD1001" s="9">
        <f>IF(AND((ROW()-7)&gt;=$Q$5,(ROW()-6)&lt;=$Q$3),INDEX(LINEST(OFFSET(AF1001,1-$Q$5,0,$Q$5,1),OFFSET(AG1001,1-$Q$5,0,$Q$5,9),TRUE,TRUE),1,5),"")</f>
        <v/>
      </c>
      <c r="BE1001" s="9">
        <f>IF(AND((ROW()-7)&gt;=$Q$5,(ROW()-6)&lt;=$Q$3),INDEX(LINEST(OFFSET(AF1001,1-$Q$5,0,$Q$5,1),OFFSET(AG1001,1-$Q$5,0,$Q$5,9),TRUE,TRUE),1,4),"")</f>
        <v/>
      </c>
      <c r="BF1001" s="9">
        <f>IF(AND((ROW()-7)&gt;=$Q$5,(ROW()-6)&lt;=$Q$3),INDEX(LINEST(OFFSET(AF1001,1-$Q$5,0,$Q$5,1),OFFSET(AG1001,1-$Q$5,0,$Q$5,9),TRUE,TRUE),1,3),"")</f>
        <v/>
      </c>
      <c r="BG1001" s="9">
        <f>IF(AND((ROW()-7)&gt;=$Q$5,(ROW()-6)&lt;=$Q$3),INDEX(LINEST(OFFSET(AF1001,1-$Q$5,0,$Q$5,1),OFFSET(AG1001,1-$Q$5,0,$Q$5,9),TRUE,TRUE),1,2),"")</f>
        <v/>
      </c>
      <c r="BH1001" s="9">
        <f>IF(AND((ROW()-7)&gt;=$Q$5,(ROW()-6)&lt;=$Q$3),INDEX(LINEST(OFFSET(AF1001,1-$Q$5,0,$Q$5,1),OFFSET(AG1001,1-$Q$5,0,$Q$5,9),TRUE,TRUE),1,1),"")</f>
        <v/>
      </c>
      <c r="BI1001" s="10">
        <f>IF(AND((ROW()-7)&gt;=$Q$5,(ROW()-6)&lt;=$Q$3),INDEX(LINEST(OFFSET(AF1001,1-$Q$5,0,$Q$5,1),OFFSET(AG1001,1-$Q$5,0,$Q$5,9),TRUE,TRUE),3,1),"")</f>
        <v/>
      </c>
      <c r="BL1001" s="9">
        <f>IF(AND((ROW()-6)&lt;=$Q$3,ISNUMBER(AY1000)),AY1000/$Q$4+AZ1000*AG1001+BA1000*AH1001+BB1000*AI1001+BC1000*AJ1001+BD1000*AK1001+BE1000*AL1001+BF1000*AM1001+BG1000*AN1001+BH1000*AO1001,"")</f>
        <v/>
      </c>
      <c r="BM1001">
        <f>IF(ISNUMBER(BL1001),AVERAGE(OFFSET(AF1000,1-$Q$5,0,$Q$5,1)),"")</f>
        <v/>
      </c>
      <c r="BN1001">
        <f>IF(ISNUMBER(BL1001),(AF1001-BL1001)^2,"")</f>
        <v/>
      </c>
      <c r="BO1001">
        <f>IF(ISNUMBER(BL1001),AF1001^2,"")</f>
        <v/>
      </c>
      <c r="BP1001">
        <f>IF(ISNUMBER(BL1001),(AF1001-BM1001)^2,"")</f>
        <v/>
      </c>
    </row>
    <row r="1002">
      <c r="O1002">
        <f>IF($R1002="","",IF($Q$1="Weekly",INT(($R1002-2)/7),IF($Q$1="Quarterly",YEAR($R1002)*4+ROUNDUP(MONTH($R1002)/3),YEAR($R1002)*12+MONTH($R1002))))</f>
        <v/>
      </c>
      <c r="P1002">
        <f>IF($R1002="","",IF($R1003="",1,IF($O1002&lt;&gt;$O1003,1,0)))</f>
        <v/>
      </c>
      <c r="Q1002">
        <f>IF($P1002=1,SUM($P$7:$P1002),"")</f>
        <v/>
      </c>
      <c r="R1002">
        <f>IF($A1002="","",IF(ISNUMBER($A1002),$A1002,IFERROR(DATEVALUE($A1002),NA())))</f>
        <v/>
      </c>
      <c r="S1002" s="7">
        <f>IFERROR(INDEX($R$7:$R$60000,MATCH(ROW()-6,$Q$7:$Q$60000,0)),"")</f>
        <v/>
      </c>
      <c r="T1002">
        <f>IFERROR(INDEX($B$7:$B$60000,MATCH(ROW()-6,$Q$7:$Q$60000,0))*1,"")</f>
        <v/>
      </c>
      <c r="U1002">
        <f>IFERROR(INDEX($C$7:$C$60000,MATCH(ROW()-6,$Q$7:$Q$60000,0))*1,"")</f>
        <v/>
      </c>
      <c r="V1002">
        <f>IFERROR(INDEX($D$7:$D$60000,MATCH(ROW()-6,$Q$7:$Q$60000,0))*1,"")</f>
        <v/>
      </c>
      <c r="W1002">
        <f>IFERROR(INDEX($E$7:$E$60000,MATCH(ROW()-6,$Q$7:$Q$60000,0))*1,"")</f>
        <v/>
      </c>
      <c r="X1002">
        <f>IFERROR(INDEX($F$7:$F$60000,MATCH(ROW()-6,$Q$7:$Q$60000,0))*1,"")</f>
        <v/>
      </c>
      <c r="Y1002">
        <f>IFERROR(INDEX($G$7:$G$60000,MATCH(ROW()-6,$Q$7:$Q$60000,0))*1,"")</f>
        <v/>
      </c>
      <c r="Z1002">
        <f>IFERROR(INDEX($H$7:$H$60000,MATCH(ROW()-6,$Q$7:$Q$60000,0))*1,"")</f>
        <v/>
      </c>
      <c r="AA1002">
        <f>IFERROR(INDEX($I$7:$I$60000,MATCH(ROW()-6,$Q$7:$Q$60000,0))*1,"")</f>
        <v/>
      </c>
      <c r="AB1002">
        <f>IFERROR(INDEX($J$7:$J$60000,MATCH(ROW()-6,$Q$7:$Q$60000,0))*1,"")</f>
        <v/>
      </c>
      <c r="AC1002">
        <f>IFERROR(INDEX($K$7:$K$60000,MATCH(ROW()-6,$Q$7:$Q$60000,0))*1,"")</f>
        <v/>
      </c>
      <c r="AF1002" s="9">
        <f>IF(OR($S1002="",$S1001=""),"",IF($B$5="diff",($T1002-$T1001),LN($T1002/$T1001)))</f>
        <v/>
      </c>
      <c r="AG1002" s="9">
        <f>IF(OR($S1002="",$S1001=""),"",IF($C$5="diff",(U1002-U1001),LN(U1002/U1001)))</f>
        <v/>
      </c>
      <c r="AH1002" s="9">
        <f>IF(OR($S1002="",$S1001=""),"",IF($D$5="diff",(V1002-V1001),LN(V1002/V1001)))</f>
        <v/>
      </c>
      <c r="AI1002" s="9">
        <f>IF(OR($S1002="",$S1001=""),"",IF($E$5="diff",(W1002-W1001),LN(W1002/W1001)))</f>
        <v/>
      </c>
      <c r="AJ1002" s="9">
        <f>IF(OR($S1002="",$S1001=""),"",IF($F$5="diff",(X1002-X1001),LN(X1002/X1001)))</f>
        <v/>
      </c>
      <c r="AK1002" s="9">
        <f>IF(OR($S1002="",$S1001=""),"",IF($G$5="diff",(Y1002-Y1001),LN(Y1002/Y1001)))</f>
        <v/>
      </c>
      <c r="AL1002" s="9">
        <f>IF(OR($S1002="",$S1001=""),"",IF($H$5="diff",(Z1002-Z1001),LN(Z1002/Z1001)))</f>
        <v/>
      </c>
      <c r="AM1002" s="9">
        <f>IF(OR($S1002="",$S1001=""),"",IF($I$5="diff",(AA1002-AA1001),LN(AA1002/AA1001)))</f>
        <v/>
      </c>
      <c r="AN1002" s="9">
        <f>IF(OR($S1002="",$S1001=""),"",IF($J$5="diff",(AB1002-AB1001),LN(AB1002/AB1001)))</f>
        <v/>
      </c>
      <c r="AO1002" s="9">
        <f>IF(OR($S1002="",$S1001=""),"",IF($K$5="diff",(AC1002-AC1001),LN(AC1002/AC1001)))</f>
        <v/>
      </c>
      <c r="AR1002" s="9">
        <f>IF($AF1002="","",$AU$13+$AU$4*AG1002+$AU$5*AH1002+$AU$6*AI1002+$AU$7*AJ1002+$AU$8*AK1002+$AU$9*AL1002+$AU$10*AM1002+$AU$11*AN1002+$AU$12*AO1002)</f>
        <v/>
      </c>
      <c r="AY1002" s="10">
        <f>IF(AND((ROW()-7)&gt;=$Q$5,(ROW()-6)&lt;=$Q$3),INDEX(LINEST(OFFSET(AF1002,1-$Q$5,0,$Q$5,1),OFFSET(AG1002,1-$Q$5,0,$Q$5,9),TRUE,TRUE),1,10)*$Q$4,"")</f>
        <v/>
      </c>
      <c r="AZ1002" s="9">
        <f>IF(AND((ROW()-7)&gt;=$Q$5,(ROW()-6)&lt;=$Q$3),INDEX(LINEST(OFFSET(AF1002,1-$Q$5,0,$Q$5,1),OFFSET(AG1002,1-$Q$5,0,$Q$5,9),TRUE,TRUE),1,9),"")</f>
        <v/>
      </c>
      <c r="BA1002" s="9">
        <f>IF(AND((ROW()-7)&gt;=$Q$5,(ROW()-6)&lt;=$Q$3),INDEX(LINEST(OFFSET(AF1002,1-$Q$5,0,$Q$5,1),OFFSET(AG1002,1-$Q$5,0,$Q$5,9),TRUE,TRUE),1,8),"")</f>
        <v/>
      </c>
      <c r="BB1002" s="9">
        <f>IF(AND((ROW()-7)&gt;=$Q$5,(ROW()-6)&lt;=$Q$3),INDEX(LINEST(OFFSET(AF1002,1-$Q$5,0,$Q$5,1),OFFSET(AG1002,1-$Q$5,0,$Q$5,9),TRUE,TRUE),1,7),"")</f>
        <v/>
      </c>
      <c r="BC1002" s="9">
        <f>IF(AND((ROW()-7)&gt;=$Q$5,(ROW()-6)&lt;=$Q$3),INDEX(LINEST(OFFSET(AF1002,1-$Q$5,0,$Q$5,1),OFFSET(AG1002,1-$Q$5,0,$Q$5,9),TRUE,TRUE),1,6),"")</f>
        <v/>
      </c>
      <c r="BD1002" s="9">
        <f>IF(AND((ROW()-7)&gt;=$Q$5,(ROW()-6)&lt;=$Q$3),INDEX(LINEST(OFFSET(AF1002,1-$Q$5,0,$Q$5,1),OFFSET(AG1002,1-$Q$5,0,$Q$5,9),TRUE,TRUE),1,5),"")</f>
        <v/>
      </c>
      <c r="BE1002" s="9">
        <f>IF(AND((ROW()-7)&gt;=$Q$5,(ROW()-6)&lt;=$Q$3),INDEX(LINEST(OFFSET(AF1002,1-$Q$5,0,$Q$5,1),OFFSET(AG1002,1-$Q$5,0,$Q$5,9),TRUE,TRUE),1,4),"")</f>
        <v/>
      </c>
      <c r="BF1002" s="9">
        <f>IF(AND((ROW()-7)&gt;=$Q$5,(ROW()-6)&lt;=$Q$3),INDEX(LINEST(OFFSET(AF1002,1-$Q$5,0,$Q$5,1),OFFSET(AG1002,1-$Q$5,0,$Q$5,9),TRUE,TRUE),1,3),"")</f>
        <v/>
      </c>
      <c r="BG1002" s="9">
        <f>IF(AND((ROW()-7)&gt;=$Q$5,(ROW()-6)&lt;=$Q$3),INDEX(LINEST(OFFSET(AF1002,1-$Q$5,0,$Q$5,1),OFFSET(AG1002,1-$Q$5,0,$Q$5,9),TRUE,TRUE),1,2),"")</f>
        <v/>
      </c>
      <c r="BH1002" s="9">
        <f>IF(AND((ROW()-7)&gt;=$Q$5,(ROW()-6)&lt;=$Q$3),INDEX(LINEST(OFFSET(AF1002,1-$Q$5,0,$Q$5,1),OFFSET(AG1002,1-$Q$5,0,$Q$5,9),TRUE,TRUE),1,1),"")</f>
        <v/>
      </c>
      <c r="BI1002" s="10">
        <f>IF(AND((ROW()-7)&gt;=$Q$5,(ROW()-6)&lt;=$Q$3),INDEX(LINEST(OFFSET(AF1002,1-$Q$5,0,$Q$5,1),OFFSET(AG1002,1-$Q$5,0,$Q$5,9),TRUE,TRUE),3,1),"")</f>
        <v/>
      </c>
      <c r="BL1002" s="9">
        <f>IF(AND((ROW()-6)&lt;=$Q$3,ISNUMBER(AY1001)),AY1001/$Q$4+AZ1001*AG1002+BA1001*AH1002+BB1001*AI1002+BC1001*AJ1002+BD1001*AK1002+BE1001*AL1002+BF1001*AM1002+BG1001*AN1002+BH1001*AO1002,"")</f>
        <v/>
      </c>
      <c r="BM1002">
        <f>IF(ISNUMBER(BL1002),AVERAGE(OFFSET(AF1001,1-$Q$5,0,$Q$5,1)),"")</f>
        <v/>
      </c>
      <c r="BN1002">
        <f>IF(ISNUMBER(BL1002),(AF1002-BL1002)^2,"")</f>
        <v/>
      </c>
      <c r="BO1002">
        <f>IF(ISNUMBER(BL1002),AF1002^2,"")</f>
        <v/>
      </c>
      <c r="BP1002">
        <f>IF(ISNUMBER(BL1002),(AF1002-BM1002)^2,"")</f>
        <v/>
      </c>
    </row>
    <row r="1003">
      <c r="O1003">
        <f>IF($R1003="","",IF($Q$1="Weekly",INT(($R1003-2)/7),IF($Q$1="Quarterly",YEAR($R1003)*4+ROUNDUP(MONTH($R1003)/3),YEAR($R1003)*12+MONTH($R1003))))</f>
        <v/>
      </c>
      <c r="P1003">
        <f>IF($R1003="","",IF($R1004="",1,IF($O1003&lt;&gt;$O1004,1,0)))</f>
        <v/>
      </c>
      <c r="Q1003">
        <f>IF($P1003=1,SUM($P$7:$P1003),"")</f>
        <v/>
      </c>
      <c r="R1003">
        <f>IF($A1003="","",IF(ISNUMBER($A1003),$A1003,IFERROR(DATEVALUE($A1003),NA())))</f>
        <v/>
      </c>
      <c r="S1003" s="7">
        <f>IFERROR(INDEX($R$7:$R$60000,MATCH(ROW()-6,$Q$7:$Q$60000,0)),"")</f>
        <v/>
      </c>
      <c r="T1003">
        <f>IFERROR(INDEX($B$7:$B$60000,MATCH(ROW()-6,$Q$7:$Q$60000,0))*1,"")</f>
        <v/>
      </c>
      <c r="U1003">
        <f>IFERROR(INDEX($C$7:$C$60000,MATCH(ROW()-6,$Q$7:$Q$60000,0))*1,"")</f>
        <v/>
      </c>
      <c r="V1003">
        <f>IFERROR(INDEX($D$7:$D$60000,MATCH(ROW()-6,$Q$7:$Q$60000,0))*1,"")</f>
        <v/>
      </c>
      <c r="W1003">
        <f>IFERROR(INDEX($E$7:$E$60000,MATCH(ROW()-6,$Q$7:$Q$60000,0))*1,"")</f>
        <v/>
      </c>
      <c r="X1003">
        <f>IFERROR(INDEX($F$7:$F$60000,MATCH(ROW()-6,$Q$7:$Q$60000,0))*1,"")</f>
        <v/>
      </c>
      <c r="Y1003">
        <f>IFERROR(INDEX($G$7:$G$60000,MATCH(ROW()-6,$Q$7:$Q$60000,0))*1,"")</f>
        <v/>
      </c>
      <c r="Z1003">
        <f>IFERROR(INDEX($H$7:$H$60000,MATCH(ROW()-6,$Q$7:$Q$60000,0))*1,"")</f>
        <v/>
      </c>
      <c r="AA1003">
        <f>IFERROR(INDEX($I$7:$I$60000,MATCH(ROW()-6,$Q$7:$Q$60000,0))*1,"")</f>
        <v/>
      </c>
      <c r="AB1003">
        <f>IFERROR(INDEX($J$7:$J$60000,MATCH(ROW()-6,$Q$7:$Q$60000,0))*1,"")</f>
        <v/>
      </c>
      <c r="AC1003">
        <f>IFERROR(INDEX($K$7:$K$60000,MATCH(ROW()-6,$Q$7:$Q$60000,0))*1,"")</f>
        <v/>
      </c>
      <c r="AF1003" s="9">
        <f>IF(OR($S1003="",$S1002=""),"",IF($B$5="diff",($T1003-$T1002),LN($T1003/$T1002)))</f>
        <v/>
      </c>
      <c r="AG1003" s="9">
        <f>IF(OR($S1003="",$S1002=""),"",IF($C$5="diff",(U1003-U1002),LN(U1003/U1002)))</f>
        <v/>
      </c>
      <c r="AH1003" s="9">
        <f>IF(OR($S1003="",$S1002=""),"",IF($D$5="diff",(V1003-V1002),LN(V1003/V1002)))</f>
        <v/>
      </c>
      <c r="AI1003" s="9">
        <f>IF(OR($S1003="",$S1002=""),"",IF($E$5="diff",(W1003-W1002),LN(W1003/W1002)))</f>
        <v/>
      </c>
      <c r="AJ1003" s="9">
        <f>IF(OR($S1003="",$S1002=""),"",IF($F$5="diff",(X1003-X1002),LN(X1003/X1002)))</f>
        <v/>
      </c>
      <c r="AK1003" s="9">
        <f>IF(OR($S1003="",$S1002=""),"",IF($G$5="diff",(Y1003-Y1002),LN(Y1003/Y1002)))</f>
        <v/>
      </c>
      <c r="AL1003" s="9">
        <f>IF(OR($S1003="",$S1002=""),"",IF($H$5="diff",(Z1003-Z1002),LN(Z1003/Z1002)))</f>
        <v/>
      </c>
      <c r="AM1003" s="9">
        <f>IF(OR($S1003="",$S1002=""),"",IF($I$5="diff",(AA1003-AA1002),LN(AA1003/AA1002)))</f>
        <v/>
      </c>
      <c r="AN1003" s="9">
        <f>IF(OR($S1003="",$S1002=""),"",IF($J$5="diff",(AB1003-AB1002),LN(AB1003/AB1002)))</f>
        <v/>
      </c>
      <c r="AO1003" s="9">
        <f>IF(OR($S1003="",$S1002=""),"",IF($K$5="diff",(AC1003-AC1002),LN(AC1003/AC1002)))</f>
        <v/>
      </c>
      <c r="AR1003" s="9">
        <f>IF($AF1003="","",$AU$13+$AU$4*AG1003+$AU$5*AH1003+$AU$6*AI1003+$AU$7*AJ1003+$AU$8*AK1003+$AU$9*AL1003+$AU$10*AM1003+$AU$11*AN1003+$AU$12*AO1003)</f>
        <v/>
      </c>
      <c r="AY1003" s="10">
        <f>IF(AND((ROW()-7)&gt;=$Q$5,(ROW()-6)&lt;=$Q$3),INDEX(LINEST(OFFSET(AF1003,1-$Q$5,0,$Q$5,1),OFFSET(AG1003,1-$Q$5,0,$Q$5,9),TRUE,TRUE),1,10)*$Q$4,"")</f>
        <v/>
      </c>
      <c r="AZ1003" s="9">
        <f>IF(AND((ROW()-7)&gt;=$Q$5,(ROW()-6)&lt;=$Q$3),INDEX(LINEST(OFFSET(AF1003,1-$Q$5,0,$Q$5,1),OFFSET(AG1003,1-$Q$5,0,$Q$5,9),TRUE,TRUE),1,9),"")</f>
        <v/>
      </c>
      <c r="BA1003" s="9">
        <f>IF(AND((ROW()-7)&gt;=$Q$5,(ROW()-6)&lt;=$Q$3),INDEX(LINEST(OFFSET(AF1003,1-$Q$5,0,$Q$5,1),OFFSET(AG1003,1-$Q$5,0,$Q$5,9),TRUE,TRUE),1,8),"")</f>
        <v/>
      </c>
      <c r="BB1003" s="9">
        <f>IF(AND((ROW()-7)&gt;=$Q$5,(ROW()-6)&lt;=$Q$3),INDEX(LINEST(OFFSET(AF1003,1-$Q$5,0,$Q$5,1),OFFSET(AG1003,1-$Q$5,0,$Q$5,9),TRUE,TRUE),1,7),"")</f>
        <v/>
      </c>
      <c r="BC1003" s="9">
        <f>IF(AND((ROW()-7)&gt;=$Q$5,(ROW()-6)&lt;=$Q$3),INDEX(LINEST(OFFSET(AF1003,1-$Q$5,0,$Q$5,1),OFFSET(AG1003,1-$Q$5,0,$Q$5,9),TRUE,TRUE),1,6),"")</f>
        <v/>
      </c>
      <c r="BD1003" s="9">
        <f>IF(AND((ROW()-7)&gt;=$Q$5,(ROW()-6)&lt;=$Q$3),INDEX(LINEST(OFFSET(AF1003,1-$Q$5,0,$Q$5,1),OFFSET(AG1003,1-$Q$5,0,$Q$5,9),TRUE,TRUE),1,5),"")</f>
        <v/>
      </c>
      <c r="BE1003" s="9">
        <f>IF(AND((ROW()-7)&gt;=$Q$5,(ROW()-6)&lt;=$Q$3),INDEX(LINEST(OFFSET(AF1003,1-$Q$5,0,$Q$5,1),OFFSET(AG1003,1-$Q$5,0,$Q$5,9),TRUE,TRUE),1,4),"")</f>
        <v/>
      </c>
      <c r="BF1003" s="9">
        <f>IF(AND((ROW()-7)&gt;=$Q$5,(ROW()-6)&lt;=$Q$3),INDEX(LINEST(OFFSET(AF1003,1-$Q$5,0,$Q$5,1),OFFSET(AG1003,1-$Q$5,0,$Q$5,9),TRUE,TRUE),1,3),"")</f>
        <v/>
      </c>
      <c r="BG1003" s="9">
        <f>IF(AND((ROW()-7)&gt;=$Q$5,(ROW()-6)&lt;=$Q$3),INDEX(LINEST(OFFSET(AF1003,1-$Q$5,0,$Q$5,1),OFFSET(AG1003,1-$Q$5,0,$Q$5,9),TRUE,TRUE),1,2),"")</f>
        <v/>
      </c>
      <c r="BH1003" s="9">
        <f>IF(AND((ROW()-7)&gt;=$Q$5,(ROW()-6)&lt;=$Q$3),INDEX(LINEST(OFFSET(AF1003,1-$Q$5,0,$Q$5,1),OFFSET(AG1003,1-$Q$5,0,$Q$5,9),TRUE,TRUE),1,1),"")</f>
        <v/>
      </c>
      <c r="BI1003" s="10">
        <f>IF(AND((ROW()-7)&gt;=$Q$5,(ROW()-6)&lt;=$Q$3),INDEX(LINEST(OFFSET(AF1003,1-$Q$5,0,$Q$5,1),OFFSET(AG1003,1-$Q$5,0,$Q$5,9),TRUE,TRUE),3,1),"")</f>
        <v/>
      </c>
      <c r="BL1003" s="9">
        <f>IF(AND((ROW()-6)&lt;=$Q$3,ISNUMBER(AY1002)),AY1002/$Q$4+AZ1002*AG1003+BA1002*AH1003+BB1002*AI1003+BC1002*AJ1003+BD1002*AK1003+BE1002*AL1003+BF1002*AM1003+BG1002*AN1003+BH1002*AO1003,"")</f>
        <v/>
      </c>
      <c r="BM1003">
        <f>IF(ISNUMBER(BL1003),AVERAGE(OFFSET(AF1002,1-$Q$5,0,$Q$5,1)),"")</f>
        <v/>
      </c>
      <c r="BN1003">
        <f>IF(ISNUMBER(BL1003),(AF1003-BL1003)^2,"")</f>
        <v/>
      </c>
      <c r="BO1003">
        <f>IF(ISNUMBER(BL1003),AF1003^2,"")</f>
        <v/>
      </c>
      <c r="BP1003">
        <f>IF(ISNUMBER(BL1003),(AF1003-BM1003)^2,"")</f>
        <v/>
      </c>
    </row>
    <row r="1004">
      <c r="O1004">
        <f>IF($R1004="","",IF($Q$1="Weekly",INT(($R1004-2)/7),IF($Q$1="Quarterly",YEAR($R1004)*4+ROUNDUP(MONTH($R1004)/3),YEAR($R1004)*12+MONTH($R1004))))</f>
        <v/>
      </c>
      <c r="P1004">
        <f>IF($R1004="","",IF($R1005="",1,IF($O1004&lt;&gt;$O1005,1,0)))</f>
        <v/>
      </c>
      <c r="Q1004">
        <f>IF($P1004=1,SUM($P$7:$P1004),"")</f>
        <v/>
      </c>
      <c r="R1004">
        <f>IF($A1004="","",IF(ISNUMBER($A1004),$A1004,IFERROR(DATEVALUE($A1004),NA())))</f>
        <v/>
      </c>
      <c r="S1004" s="7">
        <f>IFERROR(INDEX($R$7:$R$60000,MATCH(ROW()-6,$Q$7:$Q$60000,0)),"")</f>
        <v/>
      </c>
      <c r="T1004">
        <f>IFERROR(INDEX($B$7:$B$60000,MATCH(ROW()-6,$Q$7:$Q$60000,0))*1,"")</f>
        <v/>
      </c>
      <c r="U1004">
        <f>IFERROR(INDEX($C$7:$C$60000,MATCH(ROW()-6,$Q$7:$Q$60000,0))*1,"")</f>
        <v/>
      </c>
      <c r="V1004">
        <f>IFERROR(INDEX($D$7:$D$60000,MATCH(ROW()-6,$Q$7:$Q$60000,0))*1,"")</f>
        <v/>
      </c>
      <c r="W1004">
        <f>IFERROR(INDEX($E$7:$E$60000,MATCH(ROW()-6,$Q$7:$Q$60000,0))*1,"")</f>
        <v/>
      </c>
      <c r="X1004">
        <f>IFERROR(INDEX($F$7:$F$60000,MATCH(ROW()-6,$Q$7:$Q$60000,0))*1,"")</f>
        <v/>
      </c>
      <c r="Y1004">
        <f>IFERROR(INDEX($G$7:$G$60000,MATCH(ROW()-6,$Q$7:$Q$60000,0))*1,"")</f>
        <v/>
      </c>
      <c r="Z1004">
        <f>IFERROR(INDEX($H$7:$H$60000,MATCH(ROW()-6,$Q$7:$Q$60000,0))*1,"")</f>
        <v/>
      </c>
      <c r="AA1004">
        <f>IFERROR(INDEX($I$7:$I$60000,MATCH(ROW()-6,$Q$7:$Q$60000,0))*1,"")</f>
        <v/>
      </c>
      <c r="AB1004">
        <f>IFERROR(INDEX($J$7:$J$60000,MATCH(ROW()-6,$Q$7:$Q$60000,0))*1,"")</f>
        <v/>
      </c>
      <c r="AC1004">
        <f>IFERROR(INDEX($K$7:$K$60000,MATCH(ROW()-6,$Q$7:$Q$60000,0))*1,"")</f>
        <v/>
      </c>
      <c r="AF1004" s="9">
        <f>IF(OR($S1004="",$S1003=""),"",IF($B$5="diff",($T1004-$T1003),LN($T1004/$T1003)))</f>
        <v/>
      </c>
      <c r="AG1004" s="9">
        <f>IF(OR($S1004="",$S1003=""),"",IF($C$5="diff",(U1004-U1003),LN(U1004/U1003)))</f>
        <v/>
      </c>
      <c r="AH1004" s="9">
        <f>IF(OR($S1004="",$S1003=""),"",IF($D$5="diff",(V1004-V1003),LN(V1004/V1003)))</f>
        <v/>
      </c>
      <c r="AI1004" s="9">
        <f>IF(OR($S1004="",$S1003=""),"",IF($E$5="diff",(W1004-W1003),LN(W1004/W1003)))</f>
        <v/>
      </c>
      <c r="AJ1004" s="9">
        <f>IF(OR($S1004="",$S1003=""),"",IF($F$5="diff",(X1004-X1003),LN(X1004/X1003)))</f>
        <v/>
      </c>
      <c r="AK1004" s="9">
        <f>IF(OR($S1004="",$S1003=""),"",IF($G$5="diff",(Y1004-Y1003),LN(Y1004/Y1003)))</f>
        <v/>
      </c>
      <c r="AL1004" s="9">
        <f>IF(OR($S1004="",$S1003=""),"",IF($H$5="diff",(Z1004-Z1003),LN(Z1004/Z1003)))</f>
        <v/>
      </c>
      <c r="AM1004" s="9">
        <f>IF(OR($S1004="",$S1003=""),"",IF($I$5="diff",(AA1004-AA1003),LN(AA1004/AA1003)))</f>
        <v/>
      </c>
      <c r="AN1004" s="9">
        <f>IF(OR($S1004="",$S1003=""),"",IF($J$5="diff",(AB1004-AB1003),LN(AB1004/AB1003)))</f>
        <v/>
      </c>
      <c r="AO1004" s="9">
        <f>IF(OR($S1004="",$S1003=""),"",IF($K$5="diff",(AC1004-AC1003),LN(AC1004/AC1003)))</f>
        <v/>
      </c>
      <c r="AR1004" s="9">
        <f>IF($AF1004="","",$AU$13+$AU$4*AG1004+$AU$5*AH1004+$AU$6*AI1004+$AU$7*AJ1004+$AU$8*AK1004+$AU$9*AL1004+$AU$10*AM1004+$AU$11*AN1004+$AU$12*AO1004)</f>
        <v/>
      </c>
      <c r="AY1004" s="10">
        <f>IF(AND((ROW()-7)&gt;=$Q$5,(ROW()-6)&lt;=$Q$3),INDEX(LINEST(OFFSET(AF1004,1-$Q$5,0,$Q$5,1),OFFSET(AG1004,1-$Q$5,0,$Q$5,9),TRUE,TRUE),1,10)*$Q$4,"")</f>
        <v/>
      </c>
      <c r="AZ1004" s="9">
        <f>IF(AND((ROW()-7)&gt;=$Q$5,(ROW()-6)&lt;=$Q$3),INDEX(LINEST(OFFSET(AF1004,1-$Q$5,0,$Q$5,1),OFFSET(AG1004,1-$Q$5,0,$Q$5,9),TRUE,TRUE),1,9),"")</f>
        <v/>
      </c>
      <c r="BA1004" s="9">
        <f>IF(AND((ROW()-7)&gt;=$Q$5,(ROW()-6)&lt;=$Q$3),INDEX(LINEST(OFFSET(AF1004,1-$Q$5,0,$Q$5,1),OFFSET(AG1004,1-$Q$5,0,$Q$5,9),TRUE,TRUE),1,8),"")</f>
        <v/>
      </c>
      <c r="BB1004" s="9">
        <f>IF(AND((ROW()-7)&gt;=$Q$5,(ROW()-6)&lt;=$Q$3),INDEX(LINEST(OFFSET(AF1004,1-$Q$5,0,$Q$5,1),OFFSET(AG1004,1-$Q$5,0,$Q$5,9),TRUE,TRUE),1,7),"")</f>
        <v/>
      </c>
      <c r="BC1004" s="9">
        <f>IF(AND((ROW()-7)&gt;=$Q$5,(ROW()-6)&lt;=$Q$3),INDEX(LINEST(OFFSET(AF1004,1-$Q$5,0,$Q$5,1),OFFSET(AG1004,1-$Q$5,0,$Q$5,9),TRUE,TRUE),1,6),"")</f>
        <v/>
      </c>
      <c r="BD1004" s="9">
        <f>IF(AND((ROW()-7)&gt;=$Q$5,(ROW()-6)&lt;=$Q$3),INDEX(LINEST(OFFSET(AF1004,1-$Q$5,0,$Q$5,1),OFFSET(AG1004,1-$Q$5,0,$Q$5,9),TRUE,TRUE),1,5),"")</f>
        <v/>
      </c>
      <c r="BE1004" s="9">
        <f>IF(AND((ROW()-7)&gt;=$Q$5,(ROW()-6)&lt;=$Q$3),INDEX(LINEST(OFFSET(AF1004,1-$Q$5,0,$Q$5,1),OFFSET(AG1004,1-$Q$5,0,$Q$5,9),TRUE,TRUE),1,4),"")</f>
        <v/>
      </c>
      <c r="BF1004" s="9">
        <f>IF(AND((ROW()-7)&gt;=$Q$5,(ROW()-6)&lt;=$Q$3),INDEX(LINEST(OFFSET(AF1004,1-$Q$5,0,$Q$5,1),OFFSET(AG1004,1-$Q$5,0,$Q$5,9),TRUE,TRUE),1,3),"")</f>
        <v/>
      </c>
      <c r="BG1004" s="9">
        <f>IF(AND((ROW()-7)&gt;=$Q$5,(ROW()-6)&lt;=$Q$3),INDEX(LINEST(OFFSET(AF1004,1-$Q$5,0,$Q$5,1),OFFSET(AG1004,1-$Q$5,0,$Q$5,9),TRUE,TRUE),1,2),"")</f>
        <v/>
      </c>
      <c r="BH1004" s="9">
        <f>IF(AND((ROW()-7)&gt;=$Q$5,(ROW()-6)&lt;=$Q$3),INDEX(LINEST(OFFSET(AF1004,1-$Q$5,0,$Q$5,1),OFFSET(AG1004,1-$Q$5,0,$Q$5,9),TRUE,TRUE),1,1),"")</f>
        <v/>
      </c>
      <c r="BI1004" s="10">
        <f>IF(AND((ROW()-7)&gt;=$Q$5,(ROW()-6)&lt;=$Q$3),INDEX(LINEST(OFFSET(AF1004,1-$Q$5,0,$Q$5,1),OFFSET(AG1004,1-$Q$5,0,$Q$5,9),TRUE,TRUE),3,1),"")</f>
        <v/>
      </c>
      <c r="BL1004" s="9">
        <f>IF(AND((ROW()-6)&lt;=$Q$3,ISNUMBER(AY1003)),AY1003/$Q$4+AZ1003*AG1004+BA1003*AH1004+BB1003*AI1004+BC1003*AJ1004+BD1003*AK1004+BE1003*AL1004+BF1003*AM1004+BG1003*AN1004+BH1003*AO1004,"")</f>
        <v/>
      </c>
      <c r="BM1004">
        <f>IF(ISNUMBER(BL1004),AVERAGE(OFFSET(AF1003,1-$Q$5,0,$Q$5,1)),"")</f>
        <v/>
      </c>
      <c r="BN1004">
        <f>IF(ISNUMBER(BL1004),(AF1004-BL1004)^2,"")</f>
        <v/>
      </c>
      <c r="BO1004">
        <f>IF(ISNUMBER(BL1004),AF1004^2,"")</f>
        <v/>
      </c>
      <c r="BP1004">
        <f>IF(ISNUMBER(BL1004),(AF1004-BM1004)^2,"")</f>
        <v/>
      </c>
    </row>
    <row r="1005">
      <c r="O1005">
        <f>IF($R1005="","",IF($Q$1="Weekly",INT(($R1005-2)/7),IF($Q$1="Quarterly",YEAR($R1005)*4+ROUNDUP(MONTH($R1005)/3),YEAR($R1005)*12+MONTH($R1005))))</f>
        <v/>
      </c>
      <c r="P1005">
        <f>IF($R1005="","",IF($R1006="",1,IF($O1005&lt;&gt;$O1006,1,0)))</f>
        <v/>
      </c>
      <c r="Q1005">
        <f>IF($P1005=1,SUM($P$7:$P1005),"")</f>
        <v/>
      </c>
      <c r="R1005">
        <f>IF($A1005="","",IF(ISNUMBER($A1005),$A1005,IFERROR(DATEVALUE($A1005),NA())))</f>
        <v/>
      </c>
      <c r="S1005" s="7">
        <f>IFERROR(INDEX($R$7:$R$60000,MATCH(ROW()-6,$Q$7:$Q$60000,0)),"")</f>
        <v/>
      </c>
      <c r="T1005">
        <f>IFERROR(INDEX($B$7:$B$60000,MATCH(ROW()-6,$Q$7:$Q$60000,0))*1,"")</f>
        <v/>
      </c>
      <c r="U1005">
        <f>IFERROR(INDEX($C$7:$C$60000,MATCH(ROW()-6,$Q$7:$Q$60000,0))*1,"")</f>
        <v/>
      </c>
      <c r="V1005">
        <f>IFERROR(INDEX($D$7:$D$60000,MATCH(ROW()-6,$Q$7:$Q$60000,0))*1,"")</f>
        <v/>
      </c>
      <c r="W1005">
        <f>IFERROR(INDEX($E$7:$E$60000,MATCH(ROW()-6,$Q$7:$Q$60000,0))*1,"")</f>
        <v/>
      </c>
      <c r="X1005">
        <f>IFERROR(INDEX($F$7:$F$60000,MATCH(ROW()-6,$Q$7:$Q$60000,0))*1,"")</f>
        <v/>
      </c>
      <c r="Y1005">
        <f>IFERROR(INDEX($G$7:$G$60000,MATCH(ROW()-6,$Q$7:$Q$60000,0))*1,"")</f>
        <v/>
      </c>
      <c r="Z1005">
        <f>IFERROR(INDEX($H$7:$H$60000,MATCH(ROW()-6,$Q$7:$Q$60000,0))*1,"")</f>
        <v/>
      </c>
      <c r="AA1005">
        <f>IFERROR(INDEX($I$7:$I$60000,MATCH(ROW()-6,$Q$7:$Q$60000,0))*1,"")</f>
        <v/>
      </c>
      <c r="AB1005">
        <f>IFERROR(INDEX($J$7:$J$60000,MATCH(ROW()-6,$Q$7:$Q$60000,0))*1,"")</f>
        <v/>
      </c>
      <c r="AC1005">
        <f>IFERROR(INDEX($K$7:$K$60000,MATCH(ROW()-6,$Q$7:$Q$60000,0))*1,"")</f>
        <v/>
      </c>
      <c r="AF1005" s="9">
        <f>IF(OR($S1005="",$S1004=""),"",IF($B$5="diff",($T1005-$T1004),LN($T1005/$T1004)))</f>
        <v/>
      </c>
      <c r="AG1005" s="9">
        <f>IF(OR($S1005="",$S1004=""),"",IF($C$5="diff",(U1005-U1004),LN(U1005/U1004)))</f>
        <v/>
      </c>
      <c r="AH1005" s="9">
        <f>IF(OR($S1005="",$S1004=""),"",IF($D$5="diff",(V1005-V1004),LN(V1005/V1004)))</f>
        <v/>
      </c>
      <c r="AI1005" s="9">
        <f>IF(OR($S1005="",$S1004=""),"",IF($E$5="diff",(W1005-W1004),LN(W1005/W1004)))</f>
        <v/>
      </c>
      <c r="AJ1005" s="9">
        <f>IF(OR($S1005="",$S1004=""),"",IF($F$5="diff",(X1005-X1004),LN(X1005/X1004)))</f>
        <v/>
      </c>
      <c r="AK1005" s="9">
        <f>IF(OR($S1005="",$S1004=""),"",IF($G$5="diff",(Y1005-Y1004),LN(Y1005/Y1004)))</f>
        <v/>
      </c>
      <c r="AL1005" s="9">
        <f>IF(OR($S1005="",$S1004=""),"",IF($H$5="diff",(Z1005-Z1004),LN(Z1005/Z1004)))</f>
        <v/>
      </c>
      <c r="AM1005" s="9">
        <f>IF(OR($S1005="",$S1004=""),"",IF($I$5="diff",(AA1005-AA1004),LN(AA1005/AA1004)))</f>
        <v/>
      </c>
      <c r="AN1005" s="9">
        <f>IF(OR($S1005="",$S1004=""),"",IF($J$5="diff",(AB1005-AB1004),LN(AB1005/AB1004)))</f>
        <v/>
      </c>
      <c r="AO1005" s="9">
        <f>IF(OR($S1005="",$S1004=""),"",IF($K$5="diff",(AC1005-AC1004),LN(AC1005/AC1004)))</f>
        <v/>
      </c>
      <c r="AR1005" s="9">
        <f>IF($AF1005="","",$AU$13+$AU$4*AG1005+$AU$5*AH1005+$AU$6*AI1005+$AU$7*AJ1005+$AU$8*AK1005+$AU$9*AL1005+$AU$10*AM1005+$AU$11*AN1005+$AU$12*AO1005)</f>
        <v/>
      </c>
      <c r="AY1005" s="10">
        <f>IF(AND((ROW()-7)&gt;=$Q$5,(ROW()-6)&lt;=$Q$3),INDEX(LINEST(OFFSET(AF1005,1-$Q$5,0,$Q$5,1),OFFSET(AG1005,1-$Q$5,0,$Q$5,9),TRUE,TRUE),1,10)*$Q$4,"")</f>
        <v/>
      </c>
      <c r="AZ1005" s="9">
        <f>IF(AND((ROW()-7)&gt;=$Q$5,(ROW()-6)&lt;=$Q$3),INDEX(LINEST(OFFSET(AF1005,1-$Q$5,0,$Q$5,1),OFFSET(AG1005,1-$Q$5,0,$Q$5,9),TRUE,TRUE),1,9),"")</f>
        <v/>
      </c>
      <c r="BA1005" s="9">
        <f>IF(AND((ROW()-7)&gt;=$Q$5,(ROW()-6)&lt;=$Q$3),INDEX(LINEST(OFFSET(AF1005,1-$Q$5,0,$Q$5,1),OFFSET(AG1005,1-$Q$5,0,$Q$5,9),TRUE,TRUE),1,8),"")</f>
        <v/>
      </c>
      <c r="BB1005" s="9">
        <f>IF(AND((ROW()-7)&gt;=$Q$5,(ROW()-6)&lt;=$Q$3),INDEX(LINEST(OFFSET(AF1005,1-$Q$5,0,$Q$5,1),OFFSET(AG1005,1-$Q$5,0,$Q$5,9),TRUE,TRUE),1,7),"")</f>
        <v/>
      </c>
      <c r="BC1005" s="9">
        <f>IF(AND((ROW()-7)&gt;=$Q$5,(ROW()-6)&lt;=$Q$3),INDEX(LINEST(OFFSET(AF1005,1-$Q$5,0,$Q$5,1),OFFSET(AG1005,1-$Q$5,0,$Q$5,9),TRUE,TRUE),1,6),"")</f>
        <v/>
      </c>
      <c r="BD1005" s="9">
        <f>IF(AND((ROW()-7)&gt;=$Q$5,(ROW()-6)&lt;=$Q$3),INDEX(LINEST(OFFSET(AF1005,1-$Q$5,0,$Q$5,1),OFFSET(AG1005,1-$Q$5,0,$Q$5,9),TRUE,TRUE),1,5),"")</f>
        <v/>
      </c>
      <c r="BE1005" s="9">
        <f>IF(AND((ROW()-7)&gt;=$Q$5,(ROW()-6)&lt;=$Q$3),INDEX(LINEST(OFFSET(AF1005,1-$Q$5,0,$Q$5,1),OFFSET(AG1005,1-$Q$5,0,$Q$5,9),TRUE,TRUE),1,4),"")</f>
        <v/>
      </c>
      <c r="BF1005" s="9">
        <f>IF(AND((ROW()-7)&gt;=$Q$5,(ROW()-6)&lt;=$Q$3),INDEX(LINEST(OFFSET(AF1005,1-$Q$5,0,$Q$5,1),OFFSET(AG1005,1-$Q$5,0,$Q$5,9),TRUE,TRUE),1,3),"")</f>
        <v/>
      </c>
      <c r="BG1005" s="9">
        <f>IF(AND((ROW()-7)&gt;=$Q$5,(ROW()-6)&lt;=$Q$3),INDEX(LINEST(OFFSET(AF1005,1-$Q$5,0,$Q$5,1),OFFSET(AG1005,1-$Q$5,0,$Q$5,9),TRUE,TRUE),1,2),"")</f>
        <v/>
      </c>
      <c r="BH1005" s="9">
        <f>IF(AND((ROW()-7)&gt;=$Q$5,(ROW()-6)&lt;=$Q$3),INDEX(LINEST(OFFSET(AF1005,1-$Q$5,0,$Q$5,1),OFFSET(AG1005,1-$Q$5,0,$Q$5,9),TRUE,TRUE),1,1),"")</f>
        <v/>
      </c>
      <c r="BI1005" s="10">
        <f>IF(AND((ROW()-7)&gt;=$Q$5,(ROW()-6)&lt;=$Q$3),INDEX(LINEST(OFFSET(AF1005,1-$Q$5,0,$Q$5,1),OFFSET(AG1005,1-$Q$5,0,$Q$5,9),TRUE,TRUE),3,1),"")</f>
        <v/>
      </c>
      <c r="BL1005" s="9">
        <f>IF(AND((ROW()-6)&lt;=$Q$3,ISNUMBER(AY1004)),AY1004/$Q$4+AZ1004*AG1005+BA1004*AH1005+BB1004*AI1005+BC1004*AJ1005+BD1004*AK1005+BE1004*AL1005+BF1004*AM1005+BG1004*AN1005+BH1004*AO1005,"")</f>
        <v/>
      </c>
      <c r="BM1005">
        <f>IF(ISNUMBER(BL1005),AVERAGE(OFFSET(AF1004,1-$Q$5,0,$Q$5,1)),"")</f>
        <v/>
      </c>
      <c r="BN1005">
        <f>IF(ISNUMBER(BL1005),(AF1005-BL1005)^2,"")</f>
        <v/>
      </c>
      <c r="BO1005">
        <f>IF(ISNUMBER(BL1005),AF1005^2,"")</f>
        <v/>
      </c>
      <c r="BP1005">
        <f>IF(ISNUMBER(BL1005),(AF1005-BM1005)^2,"")</f>
        <v/>
      </c>
    </row>
    <row r="1006">
      <c r="O1006">
        <f>IF($R1006="","",IF($Q$1="Weekly",INT(($R1006-2)/7),IF($Q$1="Quarterly",YEAR($R1006)*4+ROUNDUP(MONTH($R1006)/3),YEAR($R1006)*12+MONTH($R1006))))</f>
        <v/>
      </c>
      <c r="P1006">
        <f>IF($R1006="","",IF($R1007="",1,IF($O1006&lt;&gt;$O1007,1,0)))</f>
        <v/>
      </c>
      <c r="Q1006">
        <f>IF($P1006=1,SUM($P$7:$P1006),"")</f>
        <v/>
      </c>
      <c r="R1006">
        <f>IF($A1006="","",IF(ISNUMBER($A1006),$A1006,IFERROR(DATEVALUE($A1006),NA())))</f>
        <v/>
      </c>
      <c r="S1006" s="7">
        <f>IFERROR(INDEX($R$7:$R$60000,MATCH(ROW()-6,$Q$7:$Q$60000,0)),"")</f>
        <v/>
      </c>
      <c r="T1006">
        <f>IFERROR(INDEX($B$7:$B$60000,MATCH(ROW()-6,$Q$7:$Q$60000,0))*1,"")</f>
        <v/>
      </c>
      <c r="U1006">
        <f>IFERROR(INDEX($C$7:$C$60000,MATCH(ROW()-6,$Q$7:$Q$60000,0))*1,"")</f>
        <v/>
      </c>
      <c r="V1006">
        <f>IFERROR(INDEX($D$7:$D$60000,MATCH(ROW()-6,$Q$7:$Q$60000,0))*1,"")</f>
        <v/>
      </c>
      <c r="W1006">
        <f>IFERROR(INDEX($E$7:$E$60000,MATCH(ROW()-6,$Q$7:$Q$60000,0))*1,"")</f>
        <v/>
      </c>
      <c r="X1006">
        <f>IFERROR(INDEX($F$7:$F$60000,MATCH(ROW()-6,$Q$7:$Q$60000,0))*1,"")</f>
        <v/>
      </c>
      <c r="Y1006">
        <f>IFERROR(INDEX($G$7:$G$60000,MATCH(ROW()-6,$Q$7:$Q$60000,0))*1,"")</f>
        <v/>
      </c>
      <c r="Z1006">
        <f>IFERROR(INDEX($H$7:$H$60000,MATCH(ROW()-6,$Q$7:$Q$60000,0))*1,"")</f>
        <v/>
      </c>
      <c r="AA1006">
        <f>IFERROR(INDEX($I$7:$I$60000,MATCH(ROW()-6,$Q$7:$Q$60000,0))*1,"")</f>
        <v/>
      </c>
      <c r="AB1006">
        <f>IFERROR(INDEX($J$7:$J$60000,MATCH(ROW()-6,$Q$7:$Q$60000,0))*1,"")</f>
        <v/>
      </c>
      <c r="AC1006">
        <f>IFERROR(INDEX($K$7:$K$60000,MATCH(ROW()-6,$Q$7:$Q$60000,0))*1,"")</f>
        <v/>
      </c>
      <c r="AF1006" s="9">
        <f>IF(OR($S1006="",$S1005=""),"",IF($B$5="diff",($T1006-$T1005),LN($T1006/$T1005)))</f>
        <v/>
      </c>
      <c r="AG1006" s="9">
        <f>IF(OR($S1006="",$S1005=""),"",IF($C$5="diff",(U1006-U1005),LN(U1006/U1005)))</f>
        <v/>
      </c>
      <c r="AH1006" s="9">
        <f>IF(OR($S1006="",$S1005=""),"",IF($D$5="diff",(V1006-V1005),LN(V1006/V1005)))</f>
        <v/>
      </c>
      <c r="AI1006" s="9">
        <f>IF(OR($S1006="",$S1005=""),"",IF($E$5="diff",(W1006-W1005),LN(W1006/W1005)))</f>
        <v/>
      </c>
      <c r="AJ1006" s="9">
        <f>IF(OR($S1006="",$S1005=""),"",IF($F$5="diff",(X1006-X1005),LN(X1006/X1005)))</f>
        <v/>
      </c>
      <c r="AK1006" s="9">
        <f>IF(OR($S1006="",$S1005=""),"",IF($G$5="diff",(Y1006-Y1005),LN(Y1006/Y1005)))</f>
        <v/>
      </c>
      <c r="AL1006" s="9">
        <f>IF(OR($S1006="",$S1005=""),"",IF($H$5="diff",(Z1006-Z1005),LN(Z1006/Z1005)))</f>
        <v/>
      </c>
      <c r="AM1006" s="9">
        <f>IF(OR($S1006="",$S1005=""),"",IF($I$5="diff",(AA1006-AA1005),LN(AA1006/AA1005)))</f>
        <v/>
      </c>
      <c r="AN1006" s="9">
        <f>IF(OR($S1006="",$S1005=""),"",IF($J$5="diff",(AB1006-AB1005),LN(AB1006/AB1005)))</f>
        <v/>
      </c>
      <c r="AO1006" s="9">
        <f>IF(OR($S1006="",$S1005=""),"",IF($K$5="diff",(AC1006-AC1005),LN(AC1006/AC1005)))</f>
        <v/>
      </c>
      <c r="AR1006" s="9">
        <f>IF($AF1006="","",$AU$13+$AU$4*AG1006+$AU$5*AH1006+$AU$6*AI1006+$AU$7*AJ1006+$AU$8*AK1006+$AU$9*AL1006+$AU$10*AM1006+$AU$11*AN1006+$AU$12*AO1006)</f>
        <v/>
      </c>
      <c r="AY1006" s="10">
        <f>IF(AND((ROW()-7)&gt;=$Q$5,(ROW()-6)&lt;=$Q$3),INDEX(LINEST(OFFSET(AF1006,1-$Q$5,0,$Q$5,1),OFFSET(AG1006,1-$Q$5,0,$Q$5,9),TRUE,TRUE),1,10)*$Q$4,"")</f>
        <v/>
      </c>
      <c r="AZ1006" s="9">
        <f>IF(AND((ROW()-7)&gt;=$Q$5,(ROW()-6)&lt;=$Q$3),INDEX(LINEST(OFFSET(AF1006,1-$Q$5,0,$Q$5,1),OFFSET(AG1006,1-$Q$5,0,$Q$5,9),TRUE,TRUE),1,9),"")</f>
        <v/>
      </c>
      <c r="BA1006" s="9">
        <f>IF(AND((ROW()-7)&gt;=$Q$5,(ROW()-6)&lt;=$Q$3),INDEX(LINEST(OFFSET(AF1006,1-$Q$5,0,$Q$5,1),OFFSET(AG1006,1-$Q$5,0,$Q$5,9),TRUE,TRUE),1,8),"")</f>
        <v/>
      </c>
      <c r="BB1006" s="9">
        <f>IF(AND((ROW()-7)&gt;=$Q$5,(ROW()-6)&lt;=$Q$3),INDEX(LINEST(OFFSET(AF1006,1-$Q$5,0,$Q$5,1),OFFSET(AG1006,1-$Q$5,0,$Q$5,9),TRUE,TRUE),1,7),"")</f>
        <v/>
      </c>
      <c r="BC1006" s="9">
        <f>IF(AND((ROW()-7)&gt;=$Q$5,(ROW()-6)&lt;=$Q$3),INDEX(LINEST(OFFSET(AF1006,1-$Q$5,0,$Q$5,1),OFFSET(AG1006,1-$Q$5,0,$Q$5,9),TRUE,TRUE),1,6),"")</f>
        <v/>
      </c>
      <c r="BD1006" s="9">
        <f>IF(AND((ROW()-7)&gt;=$Q$5,(ROW()-6)&lt;=$Q$3),INDEX(LINEST(OFFSET(AF1006,1-$Q$5,0,$Q$5,1),OFFSET(AG1006,1-$Q$5,0,$Q$5,9),TRUE,TRUE),1,5),"")</f>
        <v/>
      </c>
      <c r="BE1006" s="9">
        <f>IF(AND((ROW()-7)&gt;=$Q$5,(ROW()-6)&lt;=$Q$3),INDEX(LINEST(OFFSET(AF1006,1-$Q$5,0,$Q$5,1),OFFSET(AG1006,1-$Q$5,0,$Q$5,9),TRUE,TRUE),1,4),"")</f>
        <v/>
      </c>
      <c r="BF1006" s="9">
        <f>IF(AND((ROW()-7)&gt;=$Q$5,(ROW()-6)&lt;=$Q$3),INDEX(LINEST(OFFSET(AF1006,1-$Q$5,0,$Q$5,1),OFFSET(AG1006,1-$Q$5,0,$Q$5,9),TRUE,TRUE),1,3),"")</f>
        <v/>
      </c>
      <c r="BG1006" s="9">
        <f>IF(AND((ROW()-7)&gt;=$Q$5,(ROW()-6)&lt;=$Q$3),INDEX(LINEST(OFFSET(AF1006,1-$Q$5,0,$Q$5,1),OFFSET(AG1006,1-$Q$5,0,$Q$5,9),TRUE,TRUE),1,2),"")</f>
        <v/>
      </c>
      <c r="BH1006" s="9">
        <f>IF(AND((ROW()-7)&gt;=$Q$5,(ROW()-6)&lt;=$Q$3),INDEX(LINEST(OFFSET(AF1006,1-$Q$5,0,$Q$5,1),OFFSET(AG1006,1-$Q$5,0,$Q$5,9),TRUE,TRUE),1,1),"")</f>
        <v/>
      </c>
      <c r="BI1006" s="10">
        <f>IF(AND((ROW()-7)&gt;=$Q$5,(ROW()-6)&lt;=$Q$3),INDEX(LINEST(OFFSET(AF1006,1-$Q$5,0,$Q$5,1),OFFSET(AG1006,1-$Q$5,0,$Q$5,9),TRUE,TRUE),3,1),"")</f>
        <v/>
      </c>
      <c r="BL1006" s="9">
        <f>IF(AND((ROW()-6)&lt;=$Q$3,ISNUMBER(AY1005)),AY1005/$Q$4+AZ1005*AG1006+BA1005*AH1006+BB1005*AI1006+BC1005*AJ1006+BD1005*AK1006+BE1005*AL1006+BF1005*AM1006+BG1005*AN1006+BH1005*AO1006,"")</f>
        <v/>
      </c>
      <c r="BM1006">
        <f>IF(ISNUMBER(BL1006),AVERAGE(OFFSET(AF1005,1-$Q$5,0,$Q$5,1)),"")</f>
        <v/>
      </c>
      <c r="BN1006">
        <f>IF(ISNUMBER(BL1006),(AF1006-BL1006)^2,"")</f>
        <v/>
      </c>
      <c r="BO1006">
        <f>IF(ISNUMBER(BL1006),AF1006^2,"")</f>
        <v/>
      </c>
      <c r="BP1006">
        <f>IF(ISNUMBER(BL1006),(AF1006-BM1006)^2,"")</f>
        <v/>
      </c>
    </row>
    <row r="1007">
      <c r="O1007">
        <f>IF($R1007="","",IF($Q$1="Weekly",INT(($R1007-2)/7),IF($Q$1="Quarterly",YEAR($R1007)*4+ROUNDUP(MONTH($R1007)/3),YEAR($R1007)*12+MONTH($R1007))))</f>
        <v/>
      </c>
      <c r="P1007">
        <f>IF($R1007="","",IF($R1008="",1,IF($O1007&lt;&gt;$O1008,1,0)))</f>
        <v/>
      </c>
      <c r="Q1007">
        <f>IF($P1007=1,SUM($P$7:$P1007),"")</f>
        <v/>
      </c>
      <c r="R1007">
        <f>IF($A1007="","",IF(ISNUMBER($A1007),$A1007,IFERROR(DATEVALUE($A1007),NA())))</f>
        <v/>
      </c>
      <c r="S1007" s="7">
        <f>IFERROR(INDEX($R$7:$R$60000,MATCH(ROW()-6,$Q$7:$Q$60000,0)),"")</f>
        <v/>
      </c>
      <c r="T1007">
        <f>IFERROR(INDEX($B$7:$B$60000,MATCH(ROW()-6,$Q$7:$Q$60000,0))*1,"")</f>
        <v/>
      </c>
      <c r="U1007">
        <f>IFERROR(INDEX($C$7:$C$60000,MATCH(ROW()-6,$Q$7:$Q$60000,0))*1,"")</f>
        <v/>
      </c>
      <c r="V1007">
        <f>IFERROR(INDEX($D$7:$D$60000,MATCH(ROW()-6,$Q$7:$Q$60000,0))*1,"")</f>
        <v/>
      </c>
      <c r="W1007">
        <f>IFERROR(INDEX($E$7:$E$60000,MATCH(ROW()-6,$Q$7:$Q$60000,0))*1,"")</f>
        <v/>
      </c>
      <c r="X1007">
        <f>IFERROR(INDEX($F$7:$F$60000,MATCH(ROW()-6,$Q$7:$Q$60000,0))*1,"")</f>
        <v/>
      </c>
      <c r="Y1007">
        <f>IFERROR(INDEX($G$7:$G$60000,MATCH(ROW()-6,$Q$7:$Q$60000,0))*1,"")</f>
        <v/>
      </c>
      <c r="Z1007">
        <f>IFERROR(INDEX($H$7:$H$60000,MATCH(ROW()-6,$Q$7:$Q$60000,0))*1,"")</f>
        <v/>
      </c>
      <c r="AA1007">
        <f>IFERROR(INDEX($I$7:$I$60000,MATCH(ROW()-6,$Q$7:$Q$60000,0))*1,"")</f>
        <v/>
      </c>
      <c r="AB1007">
        <f>IFERROR(INDEX($J$7:$J$60000,MATCH(ROW()-6,$Q$7:$Q$60000,0))*1,"")</f>
        <v/>
      </c>
      <c r="AC1007">
        <f>IFERROR(INDEX($K$7:$K$60000,MATCH(ROW()-6,$Q$7:$Q$60000,0))*1,"")</f>
        <v/>
      </c>
      <c r="AF1007" s="9">
        <f>IF(OR($S1007="",$S1006=""),"",IF($B$5="diff",($T1007-$T1006),LN($T1007/$T1006)))</f>
        <v/>
      </c>
      <c r="AG1007" s="9">
        <f>IF(OR($S1007="",$S1006=""),"",IF($C$5="diff",(U1007-U1006),LN(U1007/U1006)))</f>
        <v/>
      </c>
      <c r="AH1007" s="9">
        <f>IF(OR($S1007="",$S1006=""),"",IF($D$5="diff",(V1007-V1006),LN(V1007/V1006)))</f>
        <v/>
      </c>
      <c r="AI1007" s="9">
        <f>IF(OR($S1007="",$S1006=""),"",IF($E$5="diff",(W1007-W1006),LN(W1007/W1006)))</f>
        <v/>
      </c>
      <c r="AJ1007" s="9">
        <f>IF(OR($S1007="",$S1006=""),"",IF($F$5="diff",(X1007-X1006),LN(X1007/X1006)))</f>
        <v/>
      </c>
      <c r="AK1007" s="9">
        <f>IF(OR($S1007="",$S1006=""),"",IF($G$5="diff",(Y1007-Y1006),LN(Y1007/Y1006)))</f>
        <v/>
      </c>
      <c r="AL1007" s="9">
        <f>IF(OR($S1007="",$S1006=""),"",IF($H$5="diff",(Z1007-Z1006),LN(Z1007/Z1006)))</f>
        <v/>
      </c>
      <c r="AM1007" s="9">
        <f>IF(OR($S1007="",$S1006=""),"",IF($I$5="diff",(AA1007-AA1006),LN(AA1007/AA1006)))</f>
        <v/>
      </c>
      <c r="AN1007" s="9">
        <f>IF(OR($S1007="",$S1006=""),"",IF($J$5="diff",(AB1007-AB1006),LN(AB1007/AB1006)))</f>
        <v/>
      </c>
      <c r="AO1007" s="9">
        <f>IF(OR($S1007="",$S1006=""),"",IF($K$5="diff",(AC1007-AC1006),LN(AC1007/AC1006)))</f>
        <v/>
      </c>
      <c r="AR1007" s="9">
        <f>IF($AF1007="","",$AU$13+$AU$4*AG1007+$AU$5*AH1007+$AU$6*AI1007+$AU$7*AJ1007+$AU$8*AK1007+$AU$9*AL1007+$AU$10*AM1007+$AU$11*AN1007+$AU$12*AO1007)</f>
        <v/>
      </c>
      <c r="AY1007" s="10">
        <f>IF(AND((ROW()-7)&gt;=$Q$5,(ROW()-6)&lt;=$Q$3),INDEX(LINEST(OFFSET(AF1007,1-$Q$5,0,$Q$5,1),OFFSET(AG1007,1-$Q$5,0,$Q$5,9),TRUE,TRUE),1,10)*$Q$4,"")</f>
        <v/>
      </c>
      <c r="AZ1007" s="9">
        <f>IF(AND((ROW()-7)&gt;=$Q$5,(ROW()-6)&lt;=$Q$3),INDEX(LINEST(OFFSET(AF1007,1-$Q$5,0,$Q$5,1),OFFSET(AG1007,1-$Q$5,0,$Q$5,9),TRUE,TRUE),1,9),"")</f>
        <v/>
      </c>
      <c r="BA1007" s="9">
        <f>IF(AND((ROW()-7)&gt;=$Q$5,(ROW()-6)&lt;=$Q$3),INDEX(LINEST(OFFSET(AF1007,1-$Q$5,0,$Q$5,1),OFFSET(AG1007,1-$Q$5,0,$Q$5,9),TRUE,TRUE),1,8),"")</f>
        <v/>
      </c>
      <c r="BB1007" s="9">
        <f>IF(AND((ROW()-7)&gt;=$Q$5,(ROW()-6)&lt;=$Q$3),INDEX(LINEST(OFFSET(AF1007,1-$Q$5,0,$Q$5,1),OFFSET(AG1007,1-$Q$5,0,$Q$5,9),TRUE,TRUE),1,7),"")</f>
        <v/>
      </c>
      <c r="BC1007" s="9">
        <f>IF(AND((ROW()-7)&gt;=$Q$5,(ROW()-6)&lt;=$Q$3),INDEX(LINEST(OFFSET(AF1007,1-$Q$5,0,$Q$5,1),OFFSET(AG1007,1-$Q$5,0,$Q$5,9),TRUE,TRUE),1,6),"")</f>
        <v/>
      </c>
      <c r="BD1007" s="9">
        <f>IF(AND((ROW()-7)&gt;=$Q$5,(ROW()-6)&lt;=$Q$3),INDEX(LINEST(OFFSET(AF1007,1-$Q$5,0,$Q$5,1),OFFSET(AG1007,1-$Q$5,0,$Q$5,9),TRUE,TRUE),1,5),"")</f>
        <v/>
      </c>
      <c r="BE1007" s="9">
        <f>IF(AND((ROW()-7)&gt;=$Q$5,(ROW()-6)&lt;=$Q$3),INDEX(LINEST(OFFSET(AF1007,1-$Q$5,0,$Q$5,1),OFFSET(AG1007,1-$Q$5,0,$Q$5,9),TRUE,TRUE),1,4),"")</f>
        <v/>
      </c>
      <c r="BF1007" s="9">
        <f>IF(AND((ROW()-7)&gt;=$Q$5,(ROW()-6)&lt;=$Q$3),INDEX(LINEST(OFFSET(AF1007,1-$Q$5,0,$Q$5,1),OFFSET(AG1007,1-$Q$5,0,$Q$5,9),TRUE,TRUE),1,3),"")</f>
        <v/>
      </c>
      <c r="BG1007" s="9">
        <f>IF(AND((ROW()-7)&gt;=$Q$5,(ROW()-6)&lt;=$Q$3),INDEX(LINEST(OFFSET(AF1007,1-$Q$5,0,$Q$5,1),OFFSET(AG1007,1-$Q$5,0,$Q$5,9),TRUE,TRUE),1,2),"")</f>
        <v/>
      </c>
      <c r="BH1007" s="9">
        <f>IF(AND((ROW()-7)&gt;=$Q$5,(ROW()-6)&lt;=$Q$3),INDEX(LINEST(OFFSET(AF1007,1-$Q$5,0,$Q$5,1),OFFSET(AG1007,1-$Q$5,0,$Q$5,9),TRUE,TRUE),1,1),"")</f>
        <v/>
      </c>
      <c r="BI1007" s="10">
        <f>IF(AND((ROW()-7)&gt;=$Q$5,(ROW()-6)&lt;=$Q$3),INDEX(LINEST(OFFSET(AF1007,1-$Q$5,0,$Q$5,1),OFFSET(AG1007,1-$Q$5,0,$Q$5,9),TRUE,TRUE),3,1),"")</f>
        <v/>
      </c>
      <c r="BL1007" s="9">
        <f>IF(AND((ROW()-6)&lt;=$Q$3,ISNUMBER(AY1006)),AY1006/$Q$4+AZ1006*AG1007+BA1006*AH1007+BB1006*AI1007+BC1006*AJ1007+BD1006*AK1007+BE1006*AL1007+BF1006*AM1007+BG1006*AN1007+BH1006*AO1007,"")</f>
        <v/>
      </c>
      <c r="BM1007">
        <f>IF(ISNUMBER(BL1007),AVERAGE(OFFSET(AF1006,1-$Q$5,0,$Q$5,1)),"")</f>
        <v/>
      </c>
      <c r="BN1007">
        <f>IF(ISNUMBER(BL1007),(AF1007-BL1007)^2,"")</f>
        <v/>
      </c>
      <c r="BO1007">
        <f>IF(ISNUMBER(BL1007),AF1007^2,"")</f>
        <v/>
      </c>
      <c r="BP1007">
        <f>IF(ISNUMBER(BL1007),(AF1007-BM1007)^2,"")</f>
        <v/>
      </c>
    </row>
    <row r="1008">
      <c r="O1008">
        <f>IF($R1008="","",IF($Q$1="Weekly",INT(($R1008-2)/7),IF($Q$1="Quarterly",YEAR($R1008)*4+ROUNDUP(MONTH($R1008)/3),YEAR($R1008)*12+MONTH($R1008))))</f>
        <v/>
      </c>
      <c r="P1008">
        <f>IF($R1008="","",IF($R1009="",1,IF($O1008&lt;&gt;$O1009,1,0)))</f>
        <v/>
      </c>
      <c r="Q1008">
        <f>IF($P1008=1,SUM($P$7:$P1008),"")</f>
        <v/>
      </c>
      <c r="R1008">
        <f>IF($A1008="","",IF(ISNUMBER($A1008),$A1008,IFERROR(DATEVALUE($A1008),NA())))</f>
        <v/>
      </c>
      <c r="S1008" s="7">
        <f>IFERROR(INDEX($R$7:$R$60000,MATCH(ROW()-6,$Q$7:$Q$60000,0)),"")</f>
        <v/>
      </c>
      <c r="T1008">
        <f>IFERROR(INDEX($B$7:$B$60000,MATCH(ROW()-6,$Q$7:$Q$60000,0))*1,"")</f>
        <v/>
      </c>
      <c r="U1008">
        <f>IFERROR(INDEX($C$7:$C$60000,MATCH(ROW()-6,$Q$7:$Q$60000,0))*1,"")</f>
        <v/>
      </c>
      <c r="V1008">
        <f>IFERROR(INDEX($D$7:$D$60000,MATCH(ROW()-6,$Q$7:$Q$60000,0))*1,"")</f>
        <v/>
      </c>
      <c r="W1008">
        <f>IFERROR(INDEX($E$7:$E$60000,MATCH(ROW()-6,$Q$7:$Q$60000,0))*1,"")</f>
        <v/>
      </c>
      <c r="X1008">
        <f>IFERROR(INDEX($F$7:$F$60000,MATCH(ROW()-6,$Q$7:$Q$60000,0))*1,"")</f>
        <v/>
      </c>
      <c r="Y1008">
        <f>IFERROR(INDEX($G$7:$G$60000,MATCH(ROW()-6,$Q$7:$Q$60000,0))*1,"")</f>
        <v/>
      </c>
      <c r="Z1008">
        <f>IFERROR(INDEX($H$7:$H$60000,MATCH(ROW()-6,$Q$7:$Q$60000,0))*1,"")</f>
        <v/>
      </c>
      <c r="AA1008">
        <f>IFERROR(INDEX($I$7:$I$60000,MATCH(ROW()-6,$Q$7:$Q$60000,0))*1,"")</f>
        <v/>
      </c>
      <c r="AB1008">
        <f>IFERROR(INDEX($J$7:$J$60000,MATCH(ROW()-6,$Q$7:$Q$60000,0))*1,"")</f>
        <v/>
      </c>
      <c r="AC1008">
        <f>IFERROR(INDEX($K$7:$K$60000,MATCH(ROW()-6,$Q$7:$Q$60000,0))*1,"")</f>
        <v/>
      </c>
      <c r="AF1008" s="9">
        <f>IF(OR($S1008="",$S1007=""),"",IF($B$5="diff",($T1008-$T1007),LN($T1008/$T1007)))</f>
        <v/>
      </c>
      <c r="AG1008" s="9">
        <f>IF(OR($S1008="",$S1007=""),"",IF($C$5="diff",(U1008-U1007),LN(U1008/U1007)))</f>
        <v/>
      </c>
      <c r="AH1008" s="9">
        <f>IF(OR($S1008="",$S1007=""),"",IF($D$5="diff",(V1008-V1007),LN(V1008/V1007)))</f>
        <v/>
      </c>
      <c r="AI1008" s="9">
        <f>IF(OR($S1008="",$S1007=""),"",IF($E$5="diff",(W1008-W1007),LN(W1008/W1007)))</f>
        <v/>
      </c>
      <c r="AJ1008" s="9">
        <f>IF(OR($S1008="",$S1007=""),"",IF($F$5="diff",(X1008-X1007),LN(X1008/X1007)))</f>
        <v/>
      </c>
      <c r="AK1008" s="9">
        <f>IF(OR($S1008="",$S1007=""),"",IF($G$5="diff",(Y1008-Y1007),LN(Y1008/Y1007)))</f>
        <v/>
      </c>
      <c r="AL1008" s="9">
        <f>IF(OR($S1008="",$S1007=""),"",IF($H$5="diff",(Z1008-Z1007),LN(Z1008/Z1007)))</f>
        <v/>
      </c>
      <c r="AM1008" s="9">
        <f>IF(OR($S1008="",$S1007=""),"",IF($I$5="diff",(AA1008-AA1007),LN(AA1008/AA1007)))</f>
        <v/>
      </c>
      <c r="AN1008" s="9">
        <f>IF(OR($S1008="",$S1007=""),"",IF($J$5="diff",(AB1008-AB1007),LN(AB1008/AB1007)))</f>
        <v/>
      </c>
      <c r="AO1008" s="9">
        <f>IF(OR($S1008="",$S1007=""),"",IF($K$5="diff",(AC1008-AC1007),LN(AC1008/AC1007)))</f>
        <v/>
      </c>
      <c r="AR1008" s="9">
        <f>IF($AF1008="","",$AU$13+$AU$4*AG1008+$AU$5*AH1008+$AU$6*AI1008+$AU$7*AJ1008+$AU$8*AK1008+$AU$9*AL1008+$AU$10*AM1008+$AU$11*AN1008+$AU$12*AO1008)</f>
        <v/>
      </c>
      <c r="AY1008" s="10">
        <f>IF(AND((ROW()-7)&gt;=$Q$5,(ROW()-6)&lt;=$Q$3),INDEX(LINEST(OFFSET(AF1008,1-$Q$5,0,$Q$5,1),OFFSET(AG1008,1-$Q$5,0,$Q$5,9),TRUE,TRUE),1,10)*$Q$4,"")</f>
        <v/>
      </c>
      <c r="AZ1008" s="9">
        <f>IF(AND((ROW()-7)&gt;=$Q$5,(ROW()-6)&lt;=$Q$3),INDEX(LINEST(OFFSET(AF1008,1-$Q$5,0,$Q$5,1),OFFSET(AG1008,1-$Q$5,0,$Q$5,9),TRUE,TRUE),1,9),"")</f>
        <v/>
      </c>
      <c r="BA1008" s="9">
        <f>IF(AND((ROW()-7)&gt;=$Q$5,(ROW()-6)&lt;=$Q$3),INDEX(LINEST(OFFSET(AF1008,1-$Q$5,0,$Q$5,1),OFFSET(AG1008,1-$Q$5,0,$Q$5,9),TRUE,TRUE),1,8),"")</f>
        <v/>
      </c>
      <c r="BB1008" s="9">
        <f>IF(AND((ROW()-7)&gt;=$Q$5,(ROW()-6)&lt;=$Q$3),INDEX(LINEST(OFFSET(AF1008,1-$Q$5,0,$Q$5,1),OFFSET(AG1008,1-$Q$5,0,$Q$5,9),TRUE,TRUE),1,7),"")</f>
        <v/>
      </c>
      <c r="BC1008" s="9">
        <f>IF(AND((ROW()-7)&gt;=$Q$5,(ROW()-6)&lt;=$Q$3),INDEX(LINEST(OFFSET(AF1008,1-$Q$5,0,$Q$5,1),OFFSET(AG1008,1-$Q$5,0,$Q$5,9),TRUE,TRUE),1,6),"")</f>
        <v/>
      </c>
      <c r="BD1008" s="9">
        <f>IF(AND((ROW()-7)&gt;=$Q$5,(ROW()-6)&lt;=$Q$3),INDEX(LINEST(OFFSET(AF1008,1-$Q$5,0,$Q$5,1),OFFSET(AG1008,1-$Q$5,0,$Q$5,9),TRUE,TRUE),1,5),"")</f>
        <v/>
      </c>
      <c r="BE1008" s="9">
        <f>IF(AND((ROW()-7)&gt;=$Q$5,(ROW()-6)&lt;=$Q$3),INDEX(LINEST(OFFSET(AF1008,1-$Q$5,0,$Q$5,1),OFFSET(AG1008,1-$Q$5,0,$Q$5,9),TRUE,TRUE),1,4),"")</f>
        <v/>
      </c>
      <c r="BF1008" s="9">
        <f>IF(AND((ROW()-7)&gt;=$Q$5,(ROW()-6)&lt;=$Q$3),INDEX(LINEST(OFFSET(AF1008,1-$Q$5,0,$Q$5,1),OFFSET(AG1008,1-$Q$5,0,$Q$5,9),TRUE,TRUE),1,3),"")</f>
        <v/>
      </c>
      <c r="BG1008" s="9">
        <f>IF(AND((ROW()-7)&gt;=$Q$5,(ROW()-6)&lt;=$Q$3),INDEX(LINEST(OFFSET(AF1008,1-$Q$5,0,$Q$5,1),OFFSET(AG1008,1-$Q$5,0,$Q$5,9),TRUE,TRUE),1,2),"")</f>
        <v/>
      </c>
      <c r="BH1008" s="9">
        <f>IF(AND((ROW()-7)&gt;=$Q$5,(ROW()-6)&lt;=$Q$3),INDEX(LINEST(OFFSET(AF1008,1-$Q$5,0,$Q$5,1),OFFSET(AG1008,1-$Q$5,0,$Q$5,9),TRUE,TRUE),1,1),"")</f>
        <v/>
      </c>
      <c r="BI1008" s="10">
        <f>IF(AND((ROW()-7)&gt;=$Q$5,(ROW()-6)&lt;=$Q$3),INDEX(LINEST(OFFSET(AF1008,1-$Q$5,0,$Q$5,1),OFFSET(AG1008,1-$Q$5,0,$Q$5,9),TRUE,TRUE),3,1),"")</f>
        <v/>
      </c>
      <c r="BL1008" s="9">
        <f>IF(AND((ROW()-6)&lt;=$Q$3,ISNUMBER(AY1007)),AY1007/$Q$4+AZ1007*AG1008+BA1007*AH1008+BB1007*AI1008+BC1007*AJ1008+BD1007*AK1008+BE1007*AL1008+BF1007*AM1008+BG1007*AN1008+BH1007*AO1008,"")</f>
        <v/>
      </c>
      <c r="BM1008">
        <f>IF(ISNUMBER(BL1008),AVERAGE(OFFSET(AF1007,1-$Q$5,0,$Q$5,1)),"")</f>
        <v/>
      </c>
      <c r="BN1008">
        <f>IF(ISNUMBER(BL1008),(AF1008-BL1008)^2,"")</f>
        <v/>
      </c>
      <c r="BO1008">
        <f>IF(ISNUMBER(BL1008),AF1008^2,"")</f>
        <v/>
      </c>
      <c r="BP1008">
        <f>IF(ISNUMBER(BL1008),(AF1008-BM1008)^2,"")</f>
        <v/>
      </c>
    </row>
    <row r="1009">
      <c r="O1009">
        <f>IF($R1009="","",IF($Q$1="Weekly",INT(($R1009-2)/7),IF($Q$1="Quarterly",YEAR($R1009)*4+ROUNDUP(MONTH($R1009)/3),YEAR($R1009)*12+MONTH($R1009))))</f>
        <v/>
      </c>
      <c r="P1009">
        <f>IF($R1009="","",IF($R1010="",1,IF($O1009&lt;&gt;$O1010,1,0)))</f>
        <v/>
      </c>
      <c r="Q1009">
        <f>IF($P1009=1,SUM($P$7:$P1009),"")</f>
        <v/>
      </c>
      <c r="R1009">
        <f>IF($A1009="","",IF(ISNUMBER($A1009),$A1009,IFERROR(DATEVALUE($A1009),NA())))</f>
        <v/>
      </c>
      <c r="S1009" s="7">
        <f>IFERROR(INDEX($R$7:$R$60000,MATCH(ROW()-6,$Q$7:$Q$60000,0)),"")</f>
        <v/>
      </c>
      <c r="T1009">
        <f>IFERROR(INDEX($B$7:$B$60000,MATCH(ROW()-6,$Q$7:$Q$60000,0))*1,"")</f>
        <v/>
      </c>
      <c r="U1009">
        <f>IFERROR(INDEX($C$7:$C$60000,MATCH(ROW()-6,$Q$7:$Q$60000,0))*1,"")</f>
        <v/>
      </c>
      <c r="V1009">
        <f>IFERROR(INDEX($D$7:$D$60000,MATCH(ROW()-6,$Q$7:$Q$60000,0))*1,"")</f>
        <v/>
      </c>
      <c r="W1009">
        <f>IFERROR(INDEX($E$7:$E$60000,MATCH(ROW()-6,$Q$7:$Q$60000,0))*1,"")</f>
        <v/>
      </c>
      <c r="X1009">
        <f>IFERROR(INDEX($F$7:$F$60000,MATCH(ROW()-6,$Q$7:$Q$60000,0))*1,"")</f>
        <v/>
      </c>
      <c r="Y1009">
        <f>IFERROR(INDEX($G$7:$G$60000,MATCH(ROW()-6,$Q$7:$Q$60000,0))*1,"")</f>
        <v/>
      </c>
      <c r="Z1009">
        <f>IFERROR(INDEX($H$7:$H$60000,MATCH(ROW()-6,$Q$7:$Q$60000,0))*1,"")</f>
        <v/>
      </c>
      <c r="AA1009">
        <f>IFERROR(INDEX($I$7:$I$60000,MATCH(ROW()-6,$Q$7:$Q$60000,0))*1,"")</f>
        <v/>
      </c>
      <c r="AB1009">
        <f>IFERROR(INDEX($J$7:$J$60000,MATCH(ROW()-6,$Q$7:$Q$60000,0))*1,"")</f>
        <v/>
      </c>
      <c r="AC1009">
        <f>IFERROR(INDEX($K$7:$K$60000,MATCH(ROW()-6,$Q$7:$Q$60000,0))*1,"")</f>
        <v/>
      </c>
      <c r="AF1009" s="9">
        <f>IF(OR($S1009="",$S1008=""),"",IF($B$5="diff",($T1009-$T1008),LN($T1009/$T1008)))</f>
        <v/>
      </c>
      <c r="AG1009" s="9">
        <f>IF(OR($S1009="",$S1008=""),"",IF($C$5="diff",(U1009-U1008),LN(U1009/U1008)))</f>
        <v/>
      </c>
      <c r="AH1009" s="9">
        <f>IF(OR($S1009="",$S1008=""),"",IF($D$5="diff",(V1009-V1008),LN(V1009/V1008)))</f>
        <v/>
      </c>
      <c r="AI1009" s="9">
        <f>IF(OR($S1009="",$S1008=""),"",IF($E$5="diff",(W1009-W1008),LN(W1009/W1008)))</f>
        <v/>
      </c>
      <c r="AJ1009" s="9">
        <f>IF(OR($S1009="",$S1008=""),"",IF($F$5="diff",(X1009-X1008),LN(X1009/X1008)))</f>
        <v/>
      </c>
      <c r="AK1009" s="9">
        <f>IF(OR($S1009="",$S1008=""),"",IF($G$5="diff",(Y1009-Y1008),LN(Y1009/Y1008)))</f>
        <v/>
      </c>
      <c r="AL1009" s="9">
        <f>IF(OR($S1009="",$S1008=""),"",IF($H$5="diff",(Z1009-Z1008),LN(Z1009/Z1008)))</f>
        <v/>
      </c>
      <c r="AM1009" s="9">
        <f>IF(OR($S1009="",$S1008=""),"",IF($I$5="diff",(AA1009-AA1008),LN(AA1009/AA1008)))</f>
        <v/>
      </c>
      <c r="AN1009" s="9">
        <f>IF(OR($S1009="",$S1008=""),"",IF($J$5="diff",(AB1009-AB1008),LN(AB1009/AB1008)))</f>
        <v/>
      </c>
      <c r="AO1009" s="9">
        <f>IF(OR($S1009="",$S1008=""),"",IF($K$5="diff",(AC1009-AC1008),LN(AC1009/AC1008)))</f>
        <v/>
      </c>
      <c r="AR1009" s="9">
        <f>IF($AF1009="","",$AU$13+$AU$4*AG1009+$AU$5*AH1009+$AU$6*AI1009+$AU$7*AJ1009+$AU$8*AK1009+$AU$9*AL1009+$AU$10*AM1009+$AU$11*AN1009+$AU$12*AO1009)</f>
        <v/>
      </c>
      <c r="AY1009" s="10">
        <f>IF(AND((ROW()-7)&gt;=$Q$5,(ROW()-6)&lt;=$Q$3),INDEX(LINEST(OFFSET(AF1009,1-$Q$5,0,$Q$5,1),OFFSET(AG1009,1-$Q$5,0,$Q$5,9),TRUE,TRUE),1,10)*$Q$4,"")</f>
        <v/>
      </c>
      <c r="AZ1009" s="9">
        <f>IF(AND((ROW()-7)&gt;=$Q$5,(ROW()-6)&lt;=$Q$3),INDEX(LINEST(OFFSET(AF1009,1-$Q$5,0,$Q$5,1),OFFSET(AG1009,1-$Q$5,0,$Q$5,9),TRUE,TRUE),1,9),"")</f>
        <v/>
      </c>
      <c r="BA1009" s="9">
        <f>IF(AND((ROW()-7)&gt;=$Q$5,(ROW()-6)&lt;=$Q$3),INDEX(LINEST(OFFSET(AF1009,1-$Q$5,0,$Q$5,1),OFFSET(AG1009,1-$Q$5,0,$Q$5,9),TRUE,TRUE),1,8),"")</f>
        <v/>
      </c>
      <c r="BB1009" s="9">
        <f>IF(AND((ROW()-7)&gt;=$Q$5,(ROW()-6)&lt;=$Q$3),INDEX(LINEST(OFFSET(AF1009,1-$Q$5,0,$Q$5,1),OFFSET(AG1009,1-$Q$5,0,$Q$5,9),TRUE,TRUE),1,7),"")</f>
        <v/>
      </c>
      <c r="BC1009" s="9">
        <f>IF(AND((ROW()-7)&gt;=$Q$5,(ROW()-6)&lt;=$Q$3),INDEX(LINEST(OFFSET(AF1009,1-$Q$5,0,$Q$5,1),OFFSET(AG1009,1-$Q$5,0,$Q$5,9),TRUE,TRUE),1,6),"")</f>
        <v/>
      </c>
      <c r="BD1009" s="9">
        <f>IF(AND((ROW()-7)&gt;=$Q$5,(ROW()-6)&lt;=$Q$3),INDEX(LINEST(OFFSET(AF1009,1-$Q$5,0,$Q$5,1),OFFSET(AG1009,1-$Q$5,0,$Q$5,9),TRUE,TRUE),1,5),"")</f>
        <v/>
      </c>
      <c r="BE1009" s="9">
        <f>IF(AND((ROW()-7)&gt;=$Q$5,(ROW()-6)&lt;=$Q$3),INDEX(LINEST(OFFSET(AF1009,1-$Q$5,0,$Q$5,1),OFFSET(AG1009,1-$Q$5,0,$Q$5,9),TRUE,TRUE),1,4),"")</f>
        <v/>
      </c>
      <c r="BF1009" s="9">
        <f>IF(AND((ROW()-7)&gt;=$Q$5,(ROW()-6)&lt;=$Q$3),INDEX(LINEST(OFFSET(AF1009,1-$Q$5,0,$Q$5,1),OFFSET(AG1009,1-$Q$5,0,$Q$5,9),TRUE,TRUE),1,3),"")</f>
        <v/>
      </c>
      <c r="BG1009" s="9">
        <f>IF(AND((ROW()-7)&gt;=$Q$5,(ROW()-6)&lt;=$Q$3),INDEX(LINEST(OFFSET(AF1009,1-$Q$5,0,$Q$5,1),OFFSET(AG1009,1-$Q$5,0,$Q$5,9),TRUE,TRUE),1,2),"")</f>
        <v/>
      </c>
      <c r="BH1009" s="9">
        <f>IF(AND((ROW()-7)&gt;=$Q$5,(ROW()-6)&lt;=$Q$3),INDEX(LINEST(OFFSET(AF1009,1-$Q$5,0,$Q$5,1),OFFSET(AG1009,1-$Q$5,0,$Q$5,9),TRUE,TRUE),1,1),"")</f>
        <v/>
      </c>
      <c r="BI1009" s="10">
        <f>IF(AND((ROW()-7)&gt;=$Q$5,(ROW()-6)&lt;=$Q$3),INDEX(LINEST(OFFSET(AF1009,1-$Q$5,0,$Q$5,1),OFFSET(AG1009,1-$Q$5,0,$Q$5,9),TRUE,TRUE),3,1),"")</f>
        <v/>
      </c>
      <c r="BL1009" s="9">
        <f>IF(AND((ROW()-6)&lt;=$Q$3,ISNUMBER(AY1008)),AY1008/$Q$4+AZ1008*AG1009+BA1008*AH1009+BB1008*AI1009+BC1008*AJ1009+BD1008*AK1009+BE1008*AL1009+BF1008*AM1009+BG1008*AN1009+BH1008*AO1009,"")</f>
        <v/>
      </c>
      <c r="BM1009">
        <f>IF(ISNUMBER(BL1009),AVERAGE(OFFSET(AF1008,1-$Q$5,0,$Q$5,1)),"")</f>
        <v/>
      </c>
      <c r="BN1009">
        <f>IF(ISNUMBER(BL1009),(AF1009-BL1009)^2,"")</f>
        <v/>
      </c>
      <c r="BO1009">
        <f>IF(ISNUMBER(BL1009),AF1009^2,"")</f>
        <v/>
      </c>
      <c r="BP1009">
        <f>IF(ISNUMBER(BL1009),(AF1009-BM1009)^2,"")</f>
        <v/>
      </c>
    </row>
    <row r="1010">
      <c r="O1010">
        <f>IF($R1010="","",IF($Q$1="Weekly",INT(($R1010-2)/7),IF($Q$1="Quarterly",YEAR($R1010)*4+ROUNDUP(MONTH($R1010)/3),YEAR($R1010)*12+MONTH($R1010))))</f>
        <v/>
      </c>
      <c r="P1010">
        <f>IF($R1010="","",IF($R1011="",1,IF($O1010&lt;&gt;$O1011,1,0)))</f>
        <v/>
      </c>
      <c r="Q1010">
        <f>IF($P1010=1,SUM($P$7:$P1010),"")</f>
        <v/>
      </c>
      <c r="R1010">
        <f>IF($A1010="","",IF(ISNUMBER($A1010),$A1010,IFERROR(DATEVALUE($A1010),NA())))</f>
        <v/>
      </c>
      <c r="S1010" s="7">
        <f>IFERROR(INDEX($R$7:$R$60000,MATCH(ROW()-6,$Q$7:$Q$60000,0)),"")</f>
        <v/>
      </c>
      <c r="T1010">
        <f>IFERROR(INDEX($B$7:$B$60000,MATCH(ROW()-6,$Q$7:$Q$60000,0))*1,"")</f>
        <v/>
      </c>
      <c r="U1010">
        <f>IFERROR(INDEX($C$7:$C$60000,MATCH(ROW()-6,$Q$7:$Q$60000,0))*1,"")</f>
        <v/>
      </c>
      <c r="V1010">
        <f>IFERROR(INDEX($D$7:$D$60000,MATCH(ROW()-6,$Q$7:$Q$60000,0))*1,"")</f>
        <v/>
      </c>
      <c r="W1010">
        <f>IFERROR(INDEX($E$7:$E$60000,MATCH(ROW()-6,$Q$7:$Q$60000,0))*1,"")</f>
        <v/>
      </c>
      <c r="X1010">
        <f>IFERROR(INDEX($F$7:$F$60000,MATCH(ROW()-6,$Q$7:$Q$60000,0))*1,"")</f>
        <v/>
      </c>
      <c r="Y1010">
        <f>IFERROR(INDEX($G$7:$G$60000,MATCH(ROW()-6,$Q$7:$Q$60000,0))*1,"")</f>
        <v/>
      </c>
      <c r="Z1010">
        <f>IFERROR(INDEX($H$7:$H$60000,MATCH(ROW()-6,$Q$7:$Q$60000,0))*1,"")</f>
        <v/>
      </c>
      <c r="AA1010">
        <f>IFERROR(INDEX($I$7:$I$60000,MATCH(ROW()-6,$Q$7:$Q$60000,0))*1,"")</f>
        <v/>
      </c>
      <c r="AB1010">
        <f>IFERROR(INDEX($J$7:$J$60000,MATCH(ROW()-6,$Q$7:$Q$60000,0))*1,"")</f>
        <v/>
      </c>
      <c r="AC1010">
        <f>IFERROR(INDEX($K$7:$K$60000,MATCH(ROW()-6,$Q$7:$Q$60000,0))*1,"")</f>
        <v/>
      </c>
      <c r="AF1010" s="9">
        <f>IF(OR($S1010="",$S1009=""),"",IF($B$5="diff",($T1010-$T1009),LN($T1010/$T1009)))</f>
        <v/>
      </c>
      <c r="AG1010" s="9">
        <f>IF(OR($S1010="",$S1009=""),"",IF($C$5="diff",(U1010-U1009),LN(U1010/U1009)))</f>
        <v/>
      </c>
      <c r="AH1010" s="9">
        <f>IF(OR($S1010="",$S1009=""),"",IF($D$5="diff",(V1010-V1009),LN(V1010/V1009)))</f>
        <v/>
      </c>
      <c r="AI1010" s="9">
        <f>IF(OR($S1010="",$S1009=""),"",IF($E$5="diff",(W1010-W1009),LN(W1010/W1009)))</f>
        <v/>
      </c>
      <c r="AJ1010" s="9">
        <f>IF(OR($S1010="",$S1009=""),"",IF($F$5="diff",(X1010-X1009),LN(X1010/X1009)))</f>
        <v/>
      </c>
      <c r="AK1010" s="9">
        <f>IF(OR($S1010="",$S1009=""),"",IF($G$5="diff",(Y1010-Y1009),LN(Y1010/Y1009)))</f>
        <v/>
      </c>
      <c r="AL1010" s="9">
        <f>IF(OR($S1010="",$S1009=""),"",IF($H$5="diff",(Z1010-Z1009),LN(Z1010/Z1009)))</f>
        <v/>
      </c>
      <c r="AM1010" s="9">
        <f>IF(OR($S1010="",$S1009=""),"",IF($I$5="diff",(AA1010-AA1009),LN(AA1010/AA1009)))</f>
        <v/>
      </c>
      <c r="AN1010" s="9">
        <f>IF(OR($S1010="",$S1009=""),"",IF($J$5="diff",(AB1010-AB1009),LN(AB1010/AB1009)))</f>
        <v/>
      </c>
      <c r="AO1010" s="9">
        <f>IF(OR($S1010="",$S1009=""),"",IF($K$5="diff",(AC1010-AC1009),LN(AC1010/AC1009)))</f>
        <v/>
      </c>
      <c r="AR1010" s="9">
        <f>IF($AF1010="","",$AU$13+$AU$4*AG1010+$AU$5*AH1010+$AU$6*AI1010+$AU$7*AJ1010+$AU$8*AK1010+$AU$9*AL1010+$AU$10*AM1010+$AU$11*AN1010+$AU$12*AO1010)</f>
        <v/>
      </c>
      <c r="AY1010" s="10">
        <f>IF(AND((ROW()-7)&gt;=$Q$5,(ROW()-6)&lt;=$Q$3),INDEX(LINEST(OFFSET(AF1010,1-$Q$5,0,$Q$5,1),OFFSET(AG1010,1-$Q$5,0,$Q$5,9),TRUE,TRUE),1,10)*$Q$4,"")</f>
        <v/>
      </c>
      <c r="AZ1010" s="9">
        <f>IF(AND((ROW()-7)&gt;=$Q$5,(ROW()-6)&lt;=$Q$3),INDEX(LINEST(OFFSET(AF1010,1-$Q$5,0,$Q$5,1),OFFSET(AG1010,1-$Q$5,0,$Q$5,9),TRUE,TRUE),1,9),"")</f>
        <v/>
      </c>
      <c r="BA1010" s="9">
        <f>IF(AND((ROW()-7)&gt;=$Q$5,(ROW()-6)&lt;=$Q$3),INDEX(LINEST(OFFSET(AF1010,1-$Q$5,0,$Q$5,1),OFFSET(AG1010,1-$Q$5,0,$Q$5,9),TRUE,TRUE),1,8),"")</f>
        <v/>
      </c>
      <c r="BB1010" s="9">
        <f>IF(AND((ROW()-7)&gt;=$Q$5,(ROW()-6)&lt;=$Q$3),INDEX(LINEST(OFFSET(AF1010,1-$Q$5,0,$Q$5,1),OFFSET(AG1010,1-$Q$5,0,$Q$5,9),TRUE,TRUE),1,7),"")</f>
        <v/>
      </c>
      <c r="BC1010" s="9">
        <f>IF(AND((ROW()-7)&gt;=$Q$5,(ROW()-6)&lt;=$Q$3),INDEX(LINEST(OFFSET(AF1010,1-$Q$5,0,$Q$5,1),OFFSET(AG1010,1-$Q$5,0,$Q$5,9),TRUE,TRUE),1,6),"")</f>
        <v/>
      </c>
      <c r="BD1010" s="9">
        <f>IF(AND((ROW()-7)&gt;=$Q$5,(ROW()-6)&lt;=$Q$3),INDEX(LINEST(OFFSET(AF1010,1-$Q$5,0,$Q$5,1),OFFSET(AG1010,1-$Q$5,0,$Q$5,9),TRUE,TRUE),1,5),"")</f>
        <v/>
      </c>
      <c r="BE1010" s="9">
        <f>IF(AND((ROW()-7)&gt;=$Q$5,(ROW()-6)&lt;=$Q$3),INDEX(LINEST(OFFSET(AF1010,1-$Q$5,0,$Q$5,1),OFFSET(AG1010,1-$Q$5,0,$Q$5,9),TRUE,TRUE),1,4),"")</f>
        <v/>
      </c>
      <c r="BF1010" s="9">
        <f>IF(AND((ROW()-7)&gt;=$Q$5,(ROW()-6)&lt;=$Q$3),INDEX(LINEST(OFFSET(AF1010,1-$Q$5,0,$Q$5,1),OFFSET(AG1010,1-$Q$5,0,$Q$5,9),TRUE,TRUE),1,3),"")</f>
        <v/>
      </c>
      <c r="BG1010" s="9">
        <f>IF(AND((ROW()-7)&gt;=$Q$5,(ROW()-6)&lt;=$Q$3),INDEX(LINEST(OFFSET(AF1010,1-$Q$5,0,$Q$5,1),OFFSET(AG1010,1-$Q$5,0,$Q$5,9),TRUE,TRUE),1,2),"")</f>
        <v/>
      </c>
      <c r="BH1010" s="9">
        <f>IF(AND((ROW()-7)&gt;=$Q$5,(ROW()-6)&lt;=$Q$3),INDEX(LINEST(OFFSET(AF1010,1-$Q$5,0,$Q$5,1),OFFSET(AG1010,1-$Q$5,0,$Q$5,9),TRUE,TRUE),1,1),"")</f>
        <v/>
      </c>
      <c r="BI1010" s="10">
        <f>IF(AND((ROW()-7)&gt;=$Q$5,(ROW()-6)&lt;=$Q$3),INDEX(LINEST(OFFSET(AF1010,1-$Q$5,0,$Q$5,1),OFFSET(AG1010,1-$Q$5,0,$Q$5,9),TRUE,TRUE),3,1),"")</f>
        <v/>
      </c>
      <c r="BL1010" s="9">
        <f>IF(AND((ROW()-6)&lt;=$Q$3,ISNUMBER(AY1009)),AY1009/$Q$4+AZ1009*AG1010+BA1009*AH1010+BB1009*AI1010+BC1009*AJ1010+BD1009*AK1010+BE1009*AL1010+BF1009*AM1010+BG1009*AN1010+BH1009*AO1010,"")</f>
        <v/>
      </c>
      <c r="BM1010">
        <f>IF(ISNUMBER(BL1010),AVERAGE(OFFSET(AF1009,1-$Q$5,0,$Q$5,1)),"")</f>
        <v/>
      </c>
      <c r="BN1010">
        <f>IF(ISNUMBER(BL1010),(AF1010-BL1010)^2,"")</f>
        <v/>
      </c>
      <c r="BO1010">
        <f>IF(ISNUMBER(BL1010),AF1010^2,"")</f>
        <v/>
      </c>
      <c r="BP1010">
        <f>IF(ISNUMBER(BL1010),(AF1010-BM1010)^2,"")</f>
        <v/>
      </c>
    </row>
    <row r="1011">
      <c r="O1011">
        <f>IF($R1011="","",IF($Q$1="Weekly",INT(($R1011-2)/7),IF($Q$1="Quarterly",YEAR($R1011)*4+ROUNDUP(MONTH($R1011)/3),YEAR($R1011)*12+MONTH($R1011))))</f>
        <v/>
      </c>
      <c r="P1011">
        <f>IF($R1011="","",IF($R1012="",1,IF($O1011&lt;&gt;$O1012,1,0)))</f>
        <v/>
      </c>
      <c r="Q1011">
        <f>IF($P1011=1,SUM($P$7:$P1011),"")</f>
        <v/>
      </c>
      <c r="R1011">
        <f>IF($A1011="","",IF(ISNUMBER($A1011),$A1011,IFERROR(DATEVALUE($A1011),NA())))</f>
        <v/>
      </c>
      <c r="S1011" s="7">
        <f>IFERROR(INDEX($R$7:$R$60000,MATCH(ROW()-6,$Q$7:$Q$60000,0)),"")</f>
        <v/>
      </c>
      <c r="T1011">
        <f>IFERROR(INDEX($B$7:$B$60000,MATCH(ROW()-6,$Q$7:$Q$60000,0))*1,"")</f>
        <v/>
      </c>
      <c r="U1011">
        <f>IFERROR(INDEX($C$7:$C$60000,MATCH(ROW()-6,$Q$7:$Q$60000,0))*1,"")</f>
        <v/>
      </c>
      <c r="V1011">
        <f>IFERROR(INDEX($D$7:$D$60000,MATCH(ROW()-6,$Q$7:$Q$60000,0))*1,"")</f>
        <v/>
      </c>
      <c r="W1011">
        <f>IFERROR(INDEX($E$7:$E$60000,MATCH(ROW()-6,$Q$7:$Q$60000,0))*1,"")</f>
        <v/>
      </c>
      <c r="X1011">
        <f>IFERROR(INDEX($F$7:$F$60000,MATCH(ROW()-6,$Q$7:$Q$60000,0))*1,"")</f>
        <v/>
      </c>
      <c r="Y1011">
        <f>IFERROR(INDEX($G$7:$G$60000,MATCH(ROW()-6,$Q$7:$Q$60000,0))*1,"")</f>
        <v/>
      </c>
      <c r="Z1011">
        <f>IFERROR(INDEX($H$7:$H$60000,MATCH(ROW()-6,$Q$7:$Q$60000,0))*1,"")</f>
        <v/>
      </c>
      <c r="AA1011">
        <f>IFERROR(INDEX($I$7:$I$60000,MATCH(ROW()-6,$Q$7:$Q$60000,0))*1,"")</f>
        <v/>
      </c>
      <c r="AB1011">
        <f>IFERROR(INDEX($J$7:$J$60000,MATCH(ROW()-6,$Q$7:$Q$60000,0))*1,"")</f>
        <v/>
      </c>
      <c r="AC1011">
        <f>IFERROR(INDEX($K$7:$K$60000,MATCH(ROW()-6,$Q$7:$Q$60000,0))*1,"")</f>
        <v/>
      </c>
      <c r="AF1011" s="9">
        <f>IF(OR($S1011="",$S1010=""),"",IF($B$5="diff",($T1011-$T1010),LN($T1011/$T1010)))</f>
        <v/>
      </c>
      <c r="AG1011" s="9">
        <f>IF(OR($S1011="",$S1010=""),"",IF($C$5="diff",(U1011-U1010),LN(U1011/U1010)))</f>
        <v/>
      </c>
      <c r="AH1011" s="9">
        <f>IF(OR($S1011="",$S1010=""),"",IF($D$5="diff",(V1011-V1010),LN(V1011/V1010)))</f>
        <v/>
      </c>
      <c r="AI1011" s="9">
        <f>IF(OR($S1011="",$S1010=""),"",IF($E$5="diff",(W1011-W1010),LN(W1011/W1010)))</f>
        <v/>
      </c>
      <c r="AJ1011" s="9">
        <f>IF(OR($S1011="",$S1010=""),"",IF($F$5="diff",(X1011-X1010),LN(X1011/X1010)))</f>
        <v/>
      </c>
      <c r="AK1011" s="9">
        <f>IF(OR($S1011="",$S1010=""),"",IF($G$5="diff",(Y1011-Y1010),LN(Y1011/Y1010)))</f>
        <v/>
      </c>
      <c r="AL1011" s="9">
        <f>IF(OR($S1011="",$S1010=""),"",IF($H$5="diff",(Z1011-Z1010),LN(Z1011/Z1010)))</f>
        <v/>
      </c>
      <c r="AM1011" s="9">
        <f>IF(OR($S1011="",$S1010=""),"",IF($I$5="diff",(AA1011-AA1010),LN(AA1011/AA1010)))</f>
        <v/>
      </c>
      <c r="AN1011" s="9">
        <f>IF(OR($S1011="",$S1010=""),"",IF($J$5="diff",(AB1011-AB1010),LN(AB1011/AB1010)))</f>
        <v/>
      </c>
      <c r="AO1011" s="9">
        <f>IF(OR($S1011="",$S1010=""),"",IF($K$5="diff",(AC1011-AC1010),LN(AC1011/AC1010)))</f>
        <v/>
      </c>
      <c r="AR1011" s="9">
        <f>IF($AF1011="","",$AU$13+$AU$4*AG1011+$AU$5*AH1011+$AU$6*AI1011+$AU$7*AJ1011+$AU$8*AK1011+$AU$9*AL1011+$AU$10*AM1011+$AU$11*AN1011+$AU$12*AO1011)</f>
        <v/>
      </c>
      <c r="AY1011" s="10">
        <f>IF(AND((ROW()-7)&gt;=$Q$5,(ROW()-6)&lt;=$Q$3),INDEX(LINEST(OFFSET(AF1011,1-$Q$5,0,$Q$5,1),OFFSET(AG1011,1-$Q$5,0,$Q$5,9),TRUE,TRUE),1,10)*$Q$4,"")</f>
        <v/>
      </c>
      <c r="AZ1011" s="9">
        <f>IF(AND((ROW()-7)&gt;=$Q$5,(ROW()-6)&lt;=$Q$3),INDEX(LINEST(OFFSET(AF1011,1-$Q$5,0,$Q$5,1),OFFSET(AG1011,1-$Q$5,0,$Q$5,9),TRUE,TRUE),1,9),"")</f>
        <v/>
      </c>
      <c r="BA1011" s="9">
        <f>IF(AND((ROW()-7)&gt;=$Q$5,(ROW()-6)&lt;=$Q$3),INDEX(LINEST(OFFSET(AF1011,1-$Q$5,0,$Q$5,1),OFFSET(AG1011,1-$Q$5,0,$Q$5,9),TRUE,TRUE),1,8),"")</f>
        <v/>
      </c>
      <c r="BB1011" s="9">
        <f>IF(AND((ROW()-7)&gt;=$Q$5,(ROW()-6)&lt;=$Q$3),INDEX(LINEST(OFFSET(AF1011,1-$Q$5,0,$Q$5,1),OFFSET(AG1011,1-$Q$5,0,$Q$5,9),TRUE,TRUE),1,7),"")</f>
        <v/>
      </c>
      <c r="BC1011" s="9">
        <f>IF(AND((ROW()-7)&gt;=$Q$5,(ROW()-6)&lt;=$Q$3),INDEX(LINEST(OFFSET(AF1011,1-$Q$5,0,$Q$5,1),OFFSET(AG1011,1-$Q$5,0,$Q$5,9),TRUE,TRUE),1,6),"")</f>
        <v/>
      </c>
      <c r="BD1011" s="9">
        <f>IF(AND((ROW()-7)&gt;=$Q$5,(ROW()-6)&lt;=$Q$3),INDEX(LINEST(OFFSET(AF1011,1-$Q$5,0,$Q$5,1),OFFSET(AG1011,1-$Q$5,0,$Q$5,9),TRUE,TRUE),1,5),"")</f>
        <v/>
      </c>
      <c r="BE1011" s="9">
        <f>IF(AND((ROW()-7)&gt;=$Q$5,(ROW()-6)&lt;=$Q$3),INDEX(LINEST(OFFSET(AF1011,1-$Q$5,0,$Q$5,1),OFFSET(AG1011,1-$Q$5,0,$Q$5,9),TRUE,TRUE),1,4),"")</f>
        <v/>
      </c>
      <c r="BF1011" s="9">
        <f>IF(AND((ROW()-7)&gt;=$Q$5,(ROW()-6)&lt;=$Q$3),INDEX(LINEST(OFFSET(AF1011,1-$Q$5,0,$Q$5,1),OFFSET(AG1011,1-$Q$5,0,$Q$5,9),TRUE,TRUE),1,3),"")</f>
        <v/>
      </c>
      <c r="BG1011" s="9">
        <f>IF(AND((ROW()-7)&gt;=$Q$5,(ROW()-6)&lt;=$Q$3),INDEX(LINEST(OFFSET(AF1011,1-$Q$5,0,$Q$5,1),OFFSET(AG1011,1-$Q$5,0,$Q$5,9),TRUE,TRUE),1,2),"")</f>
        <v/>
      </c>
      <c r="BH1011" s="9">
        <f>IF(AND((ROW()-7)&gt;=$Q$5,(ROW()-6)&lt;=$Q$3),INDEX(LINEST(OFFSET(AF1011,1-$Q$5,0,$Q$5,1),OFFSET(AG1011,1-$Q$5,0,$Q$5,9),TRUE,TRUE),1,1),"")</f>
        <v/>
      </c>
      <c r="BI1011" s="10">
        <f>IF(AND((ROW()-7)&gt;=$Q$5,(ROW()-6)&lt;=$Q$3),INDEX(LINEST(OFFSET(AF1011,1-$Q$5,0,$Q$5,1),OFFSET(AG1011,1-$Q$5,0,$Q$5,9),TRUE,TRUE),3,1),"")</f>
        <v/>
      </c>
      <c r="BL1011" s="9">
        <f>IF(AND((ROW()-6)&lt;=$Q$3,ISNUMBER(AY1010)),AY1010/$Q$4+AZ1010*AG1011+BA1010*AH1011+BB1010*AI1011+BC1010*AJ1011+BD1010*AK1011+BE1010*AL1011+BF1010*AM1011+BG1010*AN1011+BH1010*AO1011,"")</f>
        <v/>
      </c>
      <c r="BM1011">
        <f>IF(ISNUMBER(BL1011),AVERAGE(OFFSET(AF1010,1-$Q$5,0,$Q$5,1)),"")</f>
        <v/>
      </c>
      <c r="BN1011">
        <f>IF(ISNUMBER(BL1011),(AF1011-BL1011)^2,"")</f>
        <v/>
      </c>
      <c r="BO1011">
        <f>IF(ISNUMBER(BL1011),AF1011^2,"")</f>
        <v/>
      </c>
      <c r="BP1011">
        <f>IF(ISNUMBER(BL1011),(AF1011-BM1011)^2,"")</f>
        <v/>
      </c>
    </row>
    <row r="1012">
      <c r="O1012">
        <f>IF($R1012="","",IF($Q$1="Weekly",INT(($R1012-2)/7),IF($Q$1="Quarterly",YEAR($R1012)*4+ROUNDUP(MONTH($R1012)/3),YEAR($R1012)*12+MONTH($R1012))))</f>
        <v/>
      </c>
      <c r="P1012">
        <f>IF($R1012="","",IF($R1013="",1,IF($O1012&lt;&gt;$O1013,1,0)))</f>
        <v/>
      </c>
      <c r="Q1012">
        <f>IF($P1012=1,SUM($P$7:$P1012),"")</f>
        <v/>
      </c>
      <c r="R1012">
        <f>IF($A1012="","",IF(ISNUMBER($A1012),$A1012,IFERROR(DATEVALUE($A1012),NA())))</f>
        <v/>
      </c>
      <c r="S1012" s="7">
        <f>IFERROR(INDEX($R$7:$R$60000,MATCH(ROW()-6,$Q$7:$Q$60000,0)),"")</f>
        <v/>
      </c>
      <c r="T1012">
        <f>IFERROR(INDEX($B$7:$B$60000,MATCH(ROW()-6,$Q$7:$Q$60000,0))*1,"")</f>
        <v/>
      </c>
      <c r="U1012">
        <f>IFERROR(INDEX($C$7:$C$60000,MATCH(ROW()-6,$Q$7:$Q$60000,0))*1,"")</f>
        <v/>
      </c>
      <c r="V1012">
        <f>IFERROR(INDEX($D$7:$D$60000,MATCH(ROW()-6,$Q$7:$Q$60000,0))*1,"")</f>
        <v/>
      </c>
      <c r="W1012">
        <f>IFERROR(INDEX($E$7:$E$60000,MATCH(ROW()-6,$Q$7:$Q$60000,0))*1,"")</f>
        <v/>
      </c>
      <c r="X1012">
        <f>IFERROR(INDEX($F$7:$F$60000,MATCH(ROW()-6,$Q$7:$Q$60000,0))*1,"")</f>
        <v/>
      </c>
      <c r="Y1012">
        <f>IFERROR(INDEX($G$7:$G$60000,MATCH(ROW()-6,$Q$7:$Q$60000,0))*1,"")</f>
        <v/>
      </c>
      <c r="Z1012">
        <f>IFERROR(INDEX($H$7:$H$60000,MATCH(ROW()-6,$Q$7:$Q$60000,0))*1,"")</f>
        <v/>
      </c>
      <c r="AA1012">
        <f>IFERROR(INDEX($I$7:$I$60000,MATCH(ROW()-6,$Q$7:$Q$60000,0))*1,"")</f>
        <v/>
      </c>
      <c r="AB1012">
        <f>IFERROR(INDEX($J$7:$J$60000,MATCH(ROW()-6,$Q$7:$Q$60000,0))*1,"")</f>
        <v/>
      </c>
      <c r="AC1012">
        <f>IFERROR(INDEX($K$7:$K$60000,MATCH(ROW()-6,$Q$7:$Q$60000,0))*1,"")</f>
        <v/>
      </c>
      <c r="AF1012" s="9">
        <f>IF(OR($S1012="",$S1011=""),"",IF($B$5="diff",($T1012-$T1011),LN($T1012/$T1011)))</f>
        <v/>
      </c>
      <c r="AG1012" s="9">
        <f>IF(OR($S1012="",$S1011=""),"",IF($C$5="diff",(U1012-U1011),LN(U1012/U1011)))</f>
        <v/>
      </c>
      <c r="AH1012" s="9">
        <f>IF(OR($S1012="",$S1011=""),"",IF($D$5="diff",(V1012-V1011),LN(V1012/V1011)))</f>
        <v/>
      </c>
      <c r="AI1012" s="9">
        <f>IF(OR($S1012="",$S1011=""),"",IF($E$5="diff",(W1012-W1011),LN(W1012/W1011)))</f>
        <v/>
      </c>
      <c r="AJ1012" s="9">
        <f>IF(OR($S1012="",$S1011=""),"",IF($F$5="diff",(X1012-X1011),LN(X1012/X1011)))</f>
        <v/>
      </c>
      <c r="AK1012" s="9">
        <f>IF(OR($S1012="",$S1011=""),"",IF($G$5="diff",(Y1012-Y1011),LN(Y1012/Y1011)))</f>
        <v/>
      </c>
      <c r="AL1012" s="9">
        <f>IF(OR($S1012="",$S1011=""),"",IF($H$5="diff",(Z1012-Z1011),LN(Z1012/Z1011)))</f>
        <v/>
      </c>
      <c r="AM1012" s="9">
        <f>IF(OR($S1012="",$S1011=""),"",IF($I$5="diff",(AA1012-AA1011),LN(AA1012/AA1011)))</f>
        <v/>
      </c>
      <c r="AN1012" s="9">
        <f>IF(OR($S1012="",$S1011=""),"",IF($J$5="diff",(AB1012-AB1011),LN(AB1012/AB1011)))</f>
        <v/>
      </c>
      <c r="AO1012" s="9">
        <f>IF(OR($S1012="",$S1011=""),"",IF($K$5="diff",(AC1012-AC1011),LN(AC1012/AC1011)))</f>
        <v/>
      </c>
      <c r="AR1012" s="9">
        <f>IF($AF1012="","",$AU$13+$AU$4*AG1012+$AU$5*AH1012+$AU$6*AI1012+$AU$7*AJ1012+$AU$8*AK1012+$AU$9*AL1012+$AU$10*AM1012+$AU$11*AN1012+$AU$12*AO1012)</f>
        <v/>
      </c>
      <c r="AY1012" s="10">
        <f>IF(AND((ROW()-7)&gt;=$Q$5,(ROW()-6)&lt;=$Q$3),INDEX(LINEST(OFFSET(AF1012,1-$Q$5,0,$Q$5,1),OFFSET(AG1012,1-$Q$5,0,$Q$5,9),TRUE,TRUE),1,10)*$Q$4,"")</f>
        <v/>
      </c>
      <c r="AZ1012" s="9">
        <f>IF(AND((ROW()-7)&gt;=$Q$5,(ROW()-6)&lt;=$Q$3),INDEX(LINEST(OFFSET(AF1012,1-$Q$5,0,$Q$5,1),OFFSET(AG1012,1-$Q$5,0,$Q$5,9),TRUE,TRUE),1,9),"")</f>
        <v/>
      </c>
      <c r="BA1012" s="9">
        <f>IF(AND((ROW()-7)&gt;=$Q$5,(ROW()-6)&lt;=$Q$3),INDEX(LINEST(OFFSET(AF1012,1-$Q$5,0,$Q$5,1),OFFSET(AG1012,1-$Q$5,0,$Q$5,9),TRUE,TRUE),1,8),"")</f>
        <v/>
      </c>
      <c r="BB1012" s="9">
        <f>IF(AND((ROW()-7)&gt;=$Q$5,(ROW()-6)&lt;=$Q$3),INDEX(LINEST(OFFSET(AF1012,1-$Q$5,0,$Q$5,1),OFFSET(AG1012,1-$Q$5,0,$Q$5,9),TRUE,TRUE),1,7),"")</f>
        <v/>
      </c>
      <c r="BC1012" s="9">
        <f>IF(AND((ROW()-7)&gt;=$Q$5,(ROW()-6)&lt;=$Q$3),INDEX(LINEST(OFFSET(AF1012,1-$Q$5,0,$Q$5,1),OFFSET(AG1012,1-$Q$5,0,$Q$5,9),TRUE,TRUE),1,6),"")</f>
        <v/>
      </c>
      <c r="BD1012" s="9">
        <f>IF(AND((ROW()-7)&gt;=$Q$5,(ROW()-6)&lt;=$Q$3),INDEX(LINEST(OFFSET(AF1012,1-$Q$5,0,$Q$5,1),OFFSET(AG1012,1-$Q$5,0,$Q$5,9),TRUE,TRUE),1,5),"")</f>
        <v/>
      </c>
      <c r="BE1012" s="9">
        <f>IF(AND((ROW()-7)&gt;=$Q$5,(ROW()-6)&lt;=$Q$3),INDEX(LINEST(OFFSET(AF1012,1-$Q$5,0,$Q$5,1),OFFSET(AG1012,1-$Q$5,0,$Q$5,9),TRUE,TRUE),1,4),"")</f>
        <v/>
      </c>
      <c r="BF1012" s="9">
        <f>IF(AND((ROW()-7)&gt;=$Q$5,(ROW()-6)&lt;=$Q$3),INDEX(LINEST(OFFSET(AF1012,1-$Q$5,0,$Q$5,1),OFFSET(AG1012,1-$Q$5,0,$Q$5,9),TRUE,TRUE),1,3),"")</f>
        <v/>
      </c>
      <c r="BG1012" s="9">
        <f>IF(AND((ROW()-7)&gt;=$Q$5,(ROW()-6)&lt;=$Q$3),INDEX(LINEST(OFFSET(AF1012,1-$Q$5,0,$Q$5,1),OFFSET(AG1012,1-$Q$5,0,$Q$5,9),TRUE,TRUE),1,2),"")</f>
        <v/>
      </c>
      <c r="BH1012" s="9">
        <f>IF(AND((ROW()-7)&gt;=$Q$5,(ROW()-6)&lt;=$Q$3),INDEX(LINEST(OFFSET(AF1012,1-$Q$5,0,$Q$5,1),OFFSET(AG1012,1-$Q$5,0,$Q$5,9),TRUE,TRUE),1,1),"")</f>
        <v/>
      </c>
      <c r="BI1012" s="10">
        <f>IF(AND((ROW()-7)&gt;=$Q$5,(ROW()-6)&lt;=$Q$3),INDEX(LINEST(OFFSET(AF1012,1-$Q$5,0,$Q$5,1),OFFSET(AG1012,1-$Q$5,0,$Q$5,9),TRUE,TRUE),3,1),"")</f>
        <v/>
      </c>
      <c r="BL1012" s="9">
        <f>IF(AND((ROW()-6)&lt;=$Q$3,ISNUMBER(AY1011)),AY1011/$Q$4+AZ1011*AG1012+BA1011*AH1012+BB1011*AI1012+BC1011*AJ1012+BD1011*AK1012+BE1011*AL1012+BF1011*AM1012+BG1011*AN1012+BH1011*AO1012,"")</f>
        <v/>
      </c>
      <c r="BM1012">
        <f>IF(ISNUMBER(BL1012),AVERAGE(OFFSET(AF1011,1-$Q$5,0,$Q$5,1)),"")</f>
        <v/>
      </c>
      <c r="BN1012">
        <f>IF(ISNUMBER(BL1012),(AF1012-BL1012)^2,"")</f>
        <v/>
      </c>
      <c r="BO1012">
        <f>IF(ISNUMBER(BL1012),AF1012^2,"")</f>
        <v/>
      </c>
      <c r="BP1012">
        <f>IF(ISNUMBER(BL1012),(AF1012-BM1012)^2,"")</f>
        <v/>
      </c>
    </row>
    <row r="1013">
      <c r="O1013">
        <f>IF($R1013="","",IF($Q$1="Weekly",INT(($R1013-2)/7),IF($Q$1="Quarterly",YEAR($R1013)*4+ROUNDUP(MONTH($R1013)/3),YEAR($R1013)*12+MONTH($R1013))))</f>
        <v/>
      </c>
      <c r="P1013">
        <f>IF($R1013="","",IF($R1014="",1,IF($O1013&lt;&gt;$O1014,1,0)))</f>
        <v/>
      </c>
      <c r="Q1013">
        <f>IF($P1013=1,SUM($P$7:$P1013),"")</f>
        <v/>
      </c>
      <c r="R1013">
        <f>IF($A1013="","",IF(ISNUMBER($A1013),$A1013,IFERROR(DATEVALUE($A1013),NA())))</f>
        <v/>
      </c>
      <c r="S1013" s="7">
        <f>IFERROR(INDEX($R$7:$R$60000,MATCH(ROW()-6,$Q$7:$Q$60000,0)),"")</f>
        <v/>
      </c>
      <c r="T1013">
        <f>IFERROR(INDEX($B$7:$B$60000,MATCH(ROW()-6,$Q$7:$Q$60000,0))*1,"")</f>
        <v/>
      </c>
      <c r="U1013">
        <f>IFERROR(INDEX($C$7:$C$60000,MATCH(ROW()-6,$Q$7:$Q$60000,0))*1,"")</f>
        <v/>
      </c>
      <c r="V1013">
        <f>IFERROR(INDEX($D$7:$D$60000,MATCH(ROW()-6,$Q$7:$Q$60000,0))*1,"")</f>
        <v/>
      </c>
      <c r="W1013">
        <f>IFERROR(INDEX($E$7:$E$60000,MATCH(ROW()-6,$Q$7:$Q$60000,0))*1,"")</f>
        <v/>
      </c>
      <c r="X1013">
        <f>IFERROR(INDEX($F$7:$F$60000,MATCH(ROW()-6,$Q$7:$Q$60000,0))*1,"")</f>
        <v/>
      </c>
      <c r="Y1013">
        <f>IFERROR(INDEX($G$7:$G$60000,MATCH(ROW()-6,$Q$7:$Q$60000,0))*1,"")</f>
        <v/>
      </c>
      <c r="Z1013">
        <f>IFERROR(INDEX($H$7:$H$60000,MATCH(ROW()-6,$Q$7:$Q$60000,0))*1,"")</f>
        <v/>
      </c>
      <c r="AA1013">
        <f>IFERROR(INDEX($I$7:$I$60000,MATCH(ROW()-6,$Q$7:$Q$60000,0))*1,"")</f>
        <v/>
      </c>
      <c r="AB1013">
        <f>IFERROR(INDEX($J$7:$J$60000,MATCH(ROW()-6,$Q$7:$Q$60000,0))*1,"")</f>
        <v/>
      </c>
      <c r="AC1013">
        <f>IFERROR(INDEX($K$7:$K$60000,MATCH(ROW()-6,$Q$7:$Q$60000,0))*1,"")</f>
        <v/>
      </c>
      <c r="AF1013" s="9">
        <f>IF(OR($S1013="",$S1012=""),"",IF($B$5="diff",($T1013-$T1012),LN($T1013/$T1012)))</f>
        <v/>
      </c>
      <c r="AG1013" s="9">
        <f>IF(OR($S1013="",$S1012=""),"",IF($C$5="diff",(U1013-U1012),LN(U1013/U1012)))</f>
        <v/>
      </c>
      <c r="AH1013" s="9">
        <f>IF(OR($S1013="",$S1012=""),"",IF($D$5="diff",(V1013-V1012),LN(V1013/V1012)))</f>
        <v/>
      </c>
      <c r="AI1013" s="9">
        <f>IF(OR($S1013="",$S1012=""),"",IF($E$5="diff",(W1013-W1012),LN(W1013/W1012)))</f>
        <v/>
      </c>
      <c r="AJ1013" s="9">
        <f>IF(OR($S1013="",$S1012=""),"",IF($F$5="diff",(X1013-X1012),LN(X1013/X1012)))</f>
        <v/>
      </c>
      <c r="AK1013" s="9">
        <f>IF(OR($S1013="",$S1012=""),"",IF($G$5="diff",(Y1013-Y1012),LN(Y1013/Y1012)))</f>
        <v/>
      </c>
      <c r="AL1013" s="9">
        <f>IF(OR($S1013="",$S1012=""),"",IF($H$5="diff",(Z1013-Z1012),LN(Z1013/Z1012)))</f>
        <v/>
      </c>
      <c r="AM1013" s="9">
        <f>IF(OR($S1013="",$S1012=""),"",IF($I$5="diff",(AA1013-AA1012),LN(AA1013/AA1012)))</f>
        <v/>
      </c>
      <c r="AN1013" s="9">
        <f>IF(OR($S1013="",$S1012=""),"",IF($J$5="diff",(AB1013-AB1012),LN(AB1013/AB1012)))</f>
        <v/>
      </c>
      <c r="AO1013" s="9">
        <f>IF(OR($S1013="",$S1012=""),"",IF($K$5="diff",(AC1013-AC1012),LN(AC1013/AC1012)))</f>
        <v/>
      </c>
      <c r="AR1013" s="9">
        <f>IF($AF1013="","",$AU$13+$AU$4*AG1013+$AU$5*AH1013+$AU$6*AI1013+$AU$7*AJ1013+$AU$8*AK1013+$AU$9*AL1013+$AU$10*AM1013+$AU$11*AN1013+$AU$12*AO1013)</f>
        <v/>
      </c>
      <c r="AY1013" s="10">
        <f>IF(AND((ROW()-7)&gt;=$Q$5,(ROW()-6)&lt;=$Q$3),INDEX(LINEST(OFFSET(AF1013,1-$Q$5,0,$Q$5,1),OFFSET(AG1013,1-$Q$5,0,$Q$5,9),TRUE,TRUE),1,10)*$Q$4,"")</f>
        <v/>
      </c>
      <c r="AZ1013" s="9">
        <f>IF(AND((ROW()-7)&gt;=$Q$5,(ROW()-6)&lt;=$Q$3),INDEX(LINEST(OFFSET(AF1013,1-$Q$5,0,$Q$5,1),OFFSET(AG1013,1-$Q$5,0,$Q$5,9),TRUE,TRUE),1,9),"")</f>
        <v/>
      </c>
      <c r="BA1013" s="9">
        <f>IF(AND((ROW()-7)&gt;=$Q$5,(ROW()-6)&lt;=$Q$3),INDEX(LINEST(OFFSET(AF1013,1-$Q$5,0,$Q$5,1),OFFSET(AG1013,1-$Q$5,0,$Q$5,9),TRUE,TRUE),1,8),"")</f>
        <v/>
      </c>
      <c r="BB1013" s="9">
        <f>IF(AND((ROW()-7)&gt;=$Q$5,(ROW()-6)&lt;=$Q$3),INDEX(LINEST(OFFSET(AF1013,1-$Q$5,0,$Q$5,1),OFFSET(AG1013,1-$Q$5,0,$Q$5,9),TRUE,TRUE),1,7),"")</f>
        <v/>
      </c>
      <c r="BC1013" s="9">
        <f>IF(AND((ROW()-7)&gt;=$Q$5,(ROW()-6)&lt;=$Q$3),INDEX(LINEST(OFFSET(AF1013,1-$Q$5,0,$Q$5,1),OFFSET(AG1013,1-$Q$5,0,$Q$5,9),TRUE,TRUE),1,6),"")</f>
        <v/>
      </c>
      <c r="BD1013" s="9">
        <f>IF(AND((ROW()-7)&gt;=$Q$5,(ROW()-6)&lt;=$Q$3),INDEX(LINEST(OFFSET(AF1013,1-$Q$5,0,$Q$5,1),OFFSET(AG1013,1-$Q$5,0,$Q$5,9),TRUE,TRUE),1,5),"")</f>
        <v/>
      </c>
      <c r="BE1013" s="9">
        <f>IF(AND((ROW()-7)&gt;=$Q$5,(ROW()-6)&lt;=$Q$3),INDEX(LINEST(OFFSET(AF1013,1-$Q$5,0,$Q$5,1),OFFSET(AG1013,1-$Q$5,0,$Q$5,9),TRUE,TRUE),1,4),"")</f>
        <v/>
      </c>
      <c r="BF1013" s="9">
        <f>IF(AND((ROW()-7)&gt;=$Q$5,(ROW()-6)&lt;=$Q$3),INDEX(LINEST(OFFSET(AF1013,1-$Q$5,0,$Q$5,1),OFFSET(AG1013,1-$Q$5,0,$Q$5,9),TRUE,TRUE),1,3),"")</f>
        <v/>
      </c>
      <c r="BG1013" s="9">
        <f>IF(AND((ROW()-7)&gt;=$Q$5,(ROW()-6)&lt;=$Q$3),INDEX(LINEST(OFFSET(AF1013,1-$Q$5,0,$Q$5,1),OFFSET(AG1013,1-$Q$5,0,$Q$5,9),TRUE,TRUE),1,2),"")</f>
        <v/>
      </c>
      <c r="BH1013" s="9">
        <f>IF(AND((ROW()-7)&gt;=$Q$5,(ROW()-6)&lt;=$Q$3),INDEX(LINEST(OFFSET(AF1013,1-$Q$5,0,$Q$5,1),OFFSET(AG1013,1-$Q$5,0,$Q$5,9),TRUE,TRUE),1,1),"")</f>
        <v/>
      </c>
      <c r="BI1013" s="10">
        <f>IF(AND((ROW()-7)&gt;=$Q$5,(ROW()-6)&lt;=$Q$3),INDEX(LINEST(OFFSET(AF1013,1-$Q$5,0,$Q$5,1),OFFSET(AG1013,1-$Q$5,0,$Q$5,9),TRUE,TRUE),3,1),"")</f>
        <v/>
      </c>
      <c r="BL1013" s="9">
        <f>IF(AND((ROW()-6)&lt;=$Q$3,ISNUMBER(AY1012)),AY1012/$Q$4+AZ1012*AG1013+BA1012*AH1013+BB1012*AI1013+BC1012*AJ1013+BD1012*AK1013+BE1012*AL1013+BF1012*AM1013+BG1012*AN1013+BH1012*AO1013,"")</f>
        <v/>
      </c>
      <c r="BM1013">
        <f>IF(ISNUMBER(BL1013),AVERAGE(OFFSET(AF1012,1-$Q$5,0,$Q$5,1)),"")</f>
        <v/>
      </c>
      <c r="BN1013">
        <f>IF(ISNUMBER(BL1013),(AF1013-BL1013)^2,"")</f>
        <v/>
      </c>
      <c r="BO1013">
        <f>IF(ISNUMBER(BL1013),AF1013^2,"")</f>
        <v/>
      </c>
      <c r="BP1013">
        <f>IF(ISNUMBER(BL1013),(AF1013-BM1013)^2,"")</f>
        <v/>
      </c>
    </row>
    <row r="1014">
      <c r="O1014">
        <f>IF($R1014="","",IF($Q$1="Weekly",INT(($R1014-2)/7),IF($Q$1="Quarterly",YEAR($R1014)*4+ROUNDUP(MONTH($R1014)/3),YEAR($R1014)*12+MONTH($R1014))))</f>
        <v/>
      </c>
      <c r="P1014">
        <f>IF($R1014="","",IF($R1015="",1,IF($O1014&lt;&gt;$O1015,1,0)))</f>
        <v/>
      </c>
      <c r="Q1014">
        <f>IF($P1014=1,SUM($P$7:$P1014),"")</f>
        <v/>
      </c>
      <c r="R1014">
        <f>IF($A1014="","",IF(ISNUMBER($A1014),$A1014,IFERROR(DATEVALUE($A1014),NA())))</f>
        <v/>
      </c>
      <c r="S1014" s="7">
        <f>IFERROR(INDEX($R$7:$R$60000,MATCH(ROW()-6,$Q$7:$Q$60000,0)),"")</f>
        <v/>
      </c>
      <c r="T1014">
        <f>IFERROR(INDEX($B$7:$B$60000,MATCH(ROW()-6,$Q$7:$Q$60000,0))*1,"")</f>
        <v/>
      </c>
      <c r="U1014">
        <f>IFERROR(INDEX($C$7:$C$60000,MATCH(ROW()-6,$Q$7:$Q$60000,0))*1,"")</f>
        <v/>
      </c>
      <c r="V1014">
        <f>IFERROR(INDEX($D$7:$D$60000,MATCH(ROW()-6,$Q$7:$Q$60000,0))*1,"")</f>
        <v/>
      </c>
      <c r="W1014">
        <f>IFERROR(INDEX($E$7:$E$60000,MATCH(ROW()-6,$Q$7:$Q$60000,0))*1,"")</f>
        <v/>
      </c>
      <c r="X1014">
        <f>IFERROR(INDEX($F$7:$F$60000,MATCH(ROW()-6,$Q$7:$Q$60000,0))*1,"")</f>
        <v/>
      </c>
      <c r="Y1014">
        <f>IFERROR(INDEX($G$7:$G$60000,MATCH(ROW()-6,$Q$7:$Q$60000,0))*1,"")</f>
        <v/>
      </c>
      <c r="Z1014">
        <f>IFERROR(INDEX($H$7:$H$60000,MATCH(ROW()-6,$Q$7:$Q$60000,0))*1,"")</f>
        <v/>
      </c>
      <c r="AA1014">
        <f>IFERROR(INDEX($I$7:$I$60000,MATCH(ROW()-6,$Q$7:$Q$60000,0))*1,"")</f>
        <v/>
      </c>
      <c r="AB1014">
        <f>IFERROR(INDEX($J$7:$J$60000,MATCH(ROW()-6,$Q$7:$Q$60000,0))*1,"")</f>
        <v/>
      </c>
      <c r="AC1014">
        <f>IFERROR(INDEX($K$7:$K$60000,MATCH(ROW()-6,$Q$7:$Q$60000,0))*1,"")</f>
        <v/>
      </c>
      <c r="AF1014" s="9">
        <f>IF(OR($S1014="",$S1013=""),"",IF($B$5="diff",($T1014-$T1013),LN($T1014/$T1013)))</f>
        <v/>
      </c>
      <c r="AG1014" s="9">
        <f>IF(OR($S1014="",$S1013=""),"",IF($C$5="diff",(U1014-U1013),LN(U1014/U1013)))</f>
        <v/>
      </c>
      <c r="AH1014" s="9">
        <f>IF(OR($S1014="",$S1013=""),"",IF($D$5="diff",(V1014-V1013),LN(V1014/V1013)))</f>
        <v/>
      </c>
      <c r="AI1014" s="9">
        <f>IF(OR($S1014="",$S1013=""),"",IF($E$5="diff",(W1014-W1013),LN(W1014/W1013)))</f>
        <v/>
      </c>
      <c r="AJ1014" s="9">
        <f>IF(OR($S1014="",$S1013=""),"",IF($F$5="diff",(X1014-X1013),LN(X1014/X1013)))</f>
        <v/>
      </c>
      <c r="AK1014" s="9">
        <f>IF(OR($S1014="",$S1013=""),"",IF($G$5="diff",(Y1014-Y1013),LN(Y1014/Y1013)))</f>
        <v/>
      </c>
      <c r="AL1014" s="9">
        <f>IF(OR($S1014="",$S1013=""),"",IF($H$5="diff",(Z1014-Z1013),LN(Z1014/Z1013)))</f>
        <v/>
      </c>
      <c r="AM1014" s="9">
        <f>IF(OR($S1014="",$S1013=""),"",IF($I$5="diff",(AA1014-AA1013),LN(AA1014/AA1013)))</f>
        <v/>
      </c>
      <c r="AN1014" s="9">
        <f>IF(OR($S1014="",$S1013=""),"",IF($J$5="diff",(AB1014-AB1013),LN(AB1014/AB1013)))</f>
        <v/>
      </c>
      <c r="AO1014" s="9">
        <f>IF(OR($S1014="",$S1013=""),"",IF($K$5="diff",(AC1014-AC1013),LN(AC1014/AC1013)))</f>
        <v/>
      </c>
      <c r="AR1014" s="9">
        <f>IF($AF1014="","",$AU$13+$AU$4*AG1014+$AU$5*AH1014+$AU$6*AI1014+$AU$7*AJ1014+$AU$8*AK1014+$AU$9*AL1014+$AU$10*AM1014+$AU$11*AN1014+$AU$12*AO1014)</f>
        <v/>
      </c>
      <c r="AY1014" s="10">
        <f>IF(AND((ROW()-7)&gt;=$Q$5,(ROW()-6)&lt;=$Q$3),INDEX(LINEST(OFFSET(AF1014,1-$Q$5,0,$Q$5,1),OFFSET(AG1014,1-$Q$5,0,$Q$5,9),TRUE,TRUE),1,10)*$Q$4,"")</f>
        <v/>
      </c>
      <c r="AZ1014" s="9">
        <f>IF(AND((ROW()-7)&gt;=$Q$5,(ROW()-6)&lt;=$Q$3),INDEX(LINEST(OFFSET(AF1014,1-$Q$5,0,$Q$5,1),OFFSET(AG1014,1-$Q$5,0,$Q$5,9),TRUE,TRUE),1,9),"")</f>
        <v/>
      </c>
      <c r="BA1014" s="9">
        <f>IF(AND((ROW()-7)&gt;=$Q$5,(ROW()-6)&lt;=$Q$3),INDEX(LINEST(OFFSET(AF1014,1-$Q$5,0,$Q$5,1),OFFSET(AG1014,1-$Q$5,0,$Q$5,9),TRUE,TRUE),1,8),"")</f>
        <v/>
      </c>
      <c r="BB1014" s="9">
        <f>IF(AND((ROW()-7)&gt;=$Q$5,(ROW()-6)&lt;=$Q$3),INDEX(LINEST(OFFSET(AF1014,1-$Q$5,0,$Q$5,1),OFFSET(AG1014,1-$Q$5,0,$Q$5,9),TRUE,TRUE),1,7),"")</f>
        <v/>
      </c>
      <c r="BC1014" s="9">
        <f>IF(AND((ROW()-7)&gt;=$Q$5,(ROW()-6)&lt;=$Q$3),INDEX(LINEST(OFFSET(AF1014,1-$Q$5,0,$Q$5,1),OFFSET(AG1014,1-$Q$5,0,$Q$5,9),TRUE,TRUE),1,6),"")</f>
        <v/>
      </c>
      <c r="BD1014" s="9">
        <f>IF(AND((ROW()-7)&gt;=$Q$5,(ROW()-6)&lt;=$Q$3),INDEX(LINEST(OFFSET(AF1014,1-$Q$5,0,$Q$5,1),OFFSET(AG1014,1-$Q$5,0,$Q$5,9),TRUE,TRUE),1,5),"")</f>
        <v/>
      </c>
      <c r="BE1014" s="9">
        <f>IF(AND((ROW()-7)&gt;=$Q$5,(ROW()-6)&lt;=$Q$3),INDEX(LINEST(OFFSET(AF1014,1-$Q$5,0,$Q$5,1),OFFSET(AG1014,1-$Q$5,0,$Q$5,9),TRUE,TRUE),1,4),"")</f>
        <v/>
      </c>
      <c r="BF1014" s="9">
        <f>IF(AND((ROW()-7)&gt;=$Q$5,(ROW()-6)&lt;=$Q$3),INDEX(LINEST(OFFSET(AF1014,1-$Q$5,0,$Q$5,1),OFFSET(AG1014,1-$Q$5,0,$Q$5,9),TRUE,TRUE),1,3),"")</f>
        <v/>
      </c>
      <c r="BG1014" s="9">
        <f>IF(AND((ROW()-7)&gt;=$Q$5,(ROW()-6)&lt;=$Q$3),INDEX(LINEST(OFFSET(AF1014,1-$Q$5,0,$Q$5,1),OFFSET(AG1014,1-$Q$5,0,$Q$5,9),TRUE,TRUE),1,2),"")</f>
        <v/>
      </c>
      <c r="BH1014" s="9">
        <f>IF(AND((ROW()-7)&gt;=$Q$5,(ROW()-6)&lt;=$Q$3),INDEX(LINEST(OFFSET(AF1014,1-$Q$5,0,$Q$5,1),OFFSET(AG1014,1-$Q$5,0,$Q$5,9),TRUE,TRUE),1,1),"")</f>
        <v/>
      </c>
      <c r="BI1014" s="10">
        <f>IF(AND((ROW()-7)&gt;=$Q$5,(ROW()-6)&lt;=$Q$3),INDEX(LINEST(OFFSET(AF1014,1-$Q$5,0,$Q$5,1),OFFSET(AG1014,1-$Q$5,0,$Q$5,9),TRUE,TRUE),3,1),"")</f>
        <v/>
      </c>
      <c r="BL1014" s="9">
        <f>IF(AND((ROW()-6)&lt;=$Q$3,ISNUMBER(AY1013)),AY1013/$Q$4+AZ1013*AG1014+BA1013*AH1014+BB1013*AI1014+BC1013*AJ1014+BD1013*AK1014+BE1013*AL1014+BF1013*AM1014+BG1013*AN1014+BH1013*AO1014,"")</f>
        <v/>
      </c>
      <c r="BM1014">
        <f>IF(ISNUMBER(BL1014),AVERAGE(OFFSET(AF1013,1-$Q$5,0,$Q$5,1)),"")</f>
        <v/>
      </c>
      <c r="BN1014">
        <f>IF(ISNUMBER(BL1014),(AF1014-BL1014)^2,"")</f>
        <v/>
      </c>
      <c r="BO1014">
        <f>IF(ISNUMBER(BL1014),AF1014^2,"")</f>
        <v/>
      </c>
      <c r="BP1014">
        <f>IF(ISNUMBER(BL1014),(AF1014-BM1014)^2,"")</f>
        <v/>
      </c>
    </row>
    <row r="1015">
      <c r="O1015">
        <f>IF($R1015="","",IF($Q$1="Weekly",INT(($R1015-2)/7),IF($Q$1="Quarterly",YEAR($R1015)*4+ROUNDUP(MONTH($R1015)/3),YEAR($R1015)*12+MONTH($R1015))))</f>
        <v/>
      </c>
      <c r="P1015">
        <f>IF($R1015="","",IF($R1016="",1,IF($O1015&lt;&gt;$O1016,1,0)))</f>
        <v/>
      </c>
      <c r="Q1015">
        <f>IF($P1015=1,SUM($P$7:$P1015),"")</f>
        <v/>
      </c>
      <c r="R1015">
        <f>IF($A1015="","",IF(ISNUMBER($A1015),$A1015,IFERROR(DATEVALUE($A1015),NA())))</f>
        <v/>
      </c>
      <c r="S1015" s="7">
        <f>IFERROR(INDEX($R$7:$R$60000,MATCH(ROW()-6,$Q$7:$Q$60000,0)),"")</f>
        <v/>
      </c>
      <c r="T1015">
        <f>IFERROR(INDEX($B$7:$B$60000,MATCH(ROW()-6,$Q$7:$Q$60000,0))*1,"")</f>
        <v/>
      </c>
      <c r="U1015">
        <f>IFERROR(INDEX($C$7:$C$60000,MATCH(ROW()-6,$Q$7:$Q$60000,0))*1,"")</f>
        <v/>
      </c>
      <c r="V1015">
        <f>IFERROR(INDEX($D$7:$D$60000,MATCH(ROW()-6,$Q$7:$Q$60000,0))*1,"")</f>
        <v/>
      </c>
      <c r="W1015">
        <f>IFERROR(INDEX($E$7:$E$60000,MATCH(ROW()-6,$Q$7:$Q$60000,0))*1,"")</f>
        <v/>
      </c>
      <c r="X1015">
        <f>IFERROR(INDEX($F$7:$F$60000,MATCH(ROW()-6,$Q$7:$Q$60000,0))*1,"")</f>
        <v/>
      </c>
      <c r="Y1015">
        <f>IFERROR(INDEX($G$7:$G$60000,MATCH(ROW()-6,$Q$7:$Q$60000,0))*1,"")</f>
        <v/>
      </c>
      <c r="Z1015">
        <f>IFERROR(INDEX($H$7:$H$60000,MATCH(ROW()-6,$Q$7:$Q$60000,0))*1,"")</f>
        <v/>
      </c>
      <c r="AA1015">
        <f>IFERROR(INDEX($I$7:$I$60000,MATCH(ROW()-6,$Q$7:$Q$60000,0))*1,"")</f>
        <v/>
      </c>
      <c r="AB1015">
        <f>IFERROR(INDEX($J$7:$J$60000,MATCH(ROW()-6,$Q$7:$Q$60000,0))*1,"")</f>
        <v/>
      </c>
      <c r="AC1015">
        <f>IFERROR(INDEX($K$7:$K$60000,MATCH(ROW()-6,$Q$7:$Q$60000,0))*1,"")</f>
        <v/>
      </c>
      <c r="AF1015" s="9">
        <f>IF(OR($S1015="",$S1014=""),"",IF($B$5="diff",($T1015-$T1014),LN($T1015/$T1014)))</f>
        <v/>
      </c>
      <c r="AG1015" s="9">
        <f>IF(OR($S1015="",$S1014=""),"",IF($C$5="diff",(U1015-U1014),LN(U1015/U1014)))</f>
        <v/>
      </c>
      <c r="AH1015" s="9">
        <f>IF(OR($S1015="",$S1014=""),"",IF($D$5="diff",(V1015-V1014),LN(V1015/V1014)))</f>
        <v/>
      </c>
      <c r="AI1015" s="9">
        <f>IF(OR($S1015="",$S1014=""),"",IF($E$5="diff",(W1015-W1014),LN(W1015/W1014)))</f>
        <v/>
      </c>
      <c r="AJ1015" s="9">
        <f>IF(OR($S1015="",$S1014=""),"",IF($F$5="diff",(X1015-X1014),LN(X1015/X1014)))</f>
        <v/>
      </c>
      <c r="AK1015" s="9">
        <f>IF(OR($S1015="",$S1014=""),"",IF($G$5="diff",(Y1015-Y1014),LN(Y1015/Y1014)))</f>
        <v/>
      </c>
      <c r="AL1015" s="9">
        <f>IF(OR($S1015="",$S1014=""),"",IF($H$5="diff",(Z1015-Z1014),LN(Z1015/Z1014)))</f>
        <v/>
      </c>
      <c r="AM1015" s="9">
        <f>IF(OR($S1015="",$S1014=""),"",IF($I$5="diff",(AA1015-AA1014),LN(AA1015/AA1014)))</f>
        <v/>
      </c>
      <c r="AN1015" s="9">
        <f>IF(OR($S1015="",$S1014=""),"",IF($J$5="diff",(AB1015-AB1014),LN(AB1015/AB1014)))</f>
        <v/>
      </c>
      <c r="AO1015" s="9">
        <f>IF(OR($S1015="",$S1014=""),"",IF($K$5="diff",(AC1015-AC1014),LN(AC1015/AC1014)))</f>
        <v/>
      </c>
      <c r="AR1015" s="9">
        <f>IF($AF1015="","",$AU$13+$AU$4*AG1015+$AU$5*AH1015+$AU$6*AI1015+$AU$7*AJ1015+$AU$8*AK1015+$AU$9*AL1015+$AU$10*AM1015+$AU$11*AN1015+$AU$12*AO1015)</f>
        <v/>
      </c>
      <c r="AY1015" s="10">
        <f>IF(AND((ROW()-7)&gt;=$Q$5,(ROW()-6)&lt;=$Q$3),INDEX(LINEST(OFFSET(AF1015,1-$Q$5,0,$Q$5,1),OFFSET(AG1015,1-$Q$5,0,$Q$5,9),TRUE,TRUE),1,10)*$Q$4,"")</f>
        <v/>
      </c>
      <c r="AZ1015" s="9">
        <f>IF(AND((ROW()-7)&gt;=$Q$5,(ROW()-6)&lt;=$Q$3),INDEX(LINEST(OFFSET(AF1015,1-$Q$5,0,$Q$5,1),OFFSET(AG1015,1-$Q$5,0,$Q$5,9),TRUE,TRUE),1,9),"")</f>
        <v/>
      </c>
      <c r="BA1015" s="9">
        <f>IF(AND((ROW()-7)&gt;=$Q$5,(ROW()-6)&lt;=$Q$3),INDEX(LINEST(OFFSET(AF1015,1-$Q$5,0,$Q$5,1),OFFSET(AG1015,1-$Q$5,0,$Q$5,9),TRUE,TRUE),1,8),"")</f>
        <v/>
      </c>
      <c r="BB1015" s="9">
        <f>IF(AND((ROW()-7)&gt;=$Q$5,(ROW()-6)&lt;=$Q$3),INDEX(LINEST(OFFSET(AF1015,1-$Q$5,0,$Q$5,1),OFFSET(AG1015,1-$Q$5,0,$Q$5,9),TRUE,TRUE),1,7),"")</f>
        <v/>
      </c>
      <c r="BC1015" s="9">
        <f>IF(AND((ROW()-7)&gt;=$Q$5,(ROW()-6)&lt;=$Q$3),INDEX(LINEST(OFFSET(AF1015,1-$Q$5,0,$Q$5,1),OFFSET(AG1015,1-$Q$5,0,$Q$5,9),TRUE,TRUE),1,6),"")</f>
        <v/>
      </c>
      <c r="BD1015" s="9">
        <f>IF(AND((ROW()-7)&gt;=$Q$5,(ROW()-6)&lt;=$Q$3),INDEX(LINEST(OFFSET(AF1015,1-$Q$5,0,$Q$5,1),OFFSET(AG1015,1-$Q$5,0,$Q$5,9),TRUE,TRUE),1,5),"")</f>
        <v/>
      </c>
      <c r="BE1015" s="9">
        <f>IF(AND((ROW()-7)&gt;=$Q$5,(ROW()-6)&lt;=$Q$3),INDEX(LINEST(OFFSET(AF1015,1-$Q$5,0,$Q$5,1),OFFSET(AG1015,1-$Q$5,0,$Q$5,9),TRUE,TRUE),1,4),"")</f>
        <v/>
      </c>
      <c r="BF1015" s="9">
        <f>IF(AND((ROW()-7)&gt;=$Q$5,(ROW()-6)&lt;=$Q$3),INDEX(LINEST(OFFSET(AF1015,1-$Q$5,0,$Q$5,1),OFFSET(AG1015,1-$Q$5,0,$Q$5,9),TRUE,TRUE),1,3),"")</f>
        <v/>
      </c>
      <c r="BG1015" s="9">
        <f>IF(AND((ROW()-7)&gt;=$Q$5,(ROW()-6)&lt;=$Q$3),INDEX(LINEST(OFFSET(AF1015,1-$Q$5,0,$Q$5,1),OFFSET(AG1015,1-$Q$5,0,$Q$5,9),TRUE,TRUE),1,2),"")</f>
        <v/>
      </c>
      <c r="BH1015" s="9">
        <f>IF(AND((ROW()-7)&gt;=$Q$5,(ROW()-6)&lt;=$Q$3),INDEX(LINEST(OFFSET(AF1015,1-$Q$5,0,$Q$5,1),OFFSET(AG1015,1-$Q$5,0,$Q$5,9),TRUE,TRUE),1,1),"")</f>
        <v/>
      </c>
      <c r="BI1015" s="10">
        <f>IF(AND((ROW()-7)&gt;=$Q$5,(ROW()-6)&lt;=$Q$3),INDEX(LINEST(OFFSET(AF1015,1-$Q$5,0,$Q$5,1),OFFSET(AG1015,1-$Q$5,0,$Q$5,9),TRUE,TRUE),3,1),"")</f>
        <v/>
      </c>
      <c r="BL1015" s="9">
        <f>IF(AND((ROW()-6)&lt;=$Q$3,ISNUMBER(AY1014)),AY1014/$Q$4+AZ1014*AG1015+BA1014*AH1015+BB1014*AI1015+BC1014*AJ1015+BD1014*AK1015+BE1014*AL1015+BF1014*AM1015+BG1014*AN1015+BH1014*AO1015,"")</f>
        <v/>
      </c>
      <c r="BM1015">
        <f>IF(ISNUMBER(BL1015),AVERAGE(OFFSET(AF1014,1-$Q$5,0,$Q$5,1)),"")</f>
        <v/>
      </c>
      <c r="BN1015">
        <f>IF(ISNUMBER(BL1015),(AF1015-BL1015)^2,"")</f>
        <v/>
      </c>
      <c r="BO1015">
        <f>IF(ISNUMBER(BL1015),AF1015^2,"")</f>
        <v/>
      </c>
      <c r="BP1015">
        <f>IF(ISNUMBER(BL1015),(AF1015-BM1015)^2,"")</f>
        <v/>
      </c>
    </row>
    <row r="1016">
      <c r="O1016">
        <f>IF($R1016="","",IF($Q$1="Weekly",INT(($R1016-2)/7),IF($Q$1="Quarterly",YEAR($R1016)*4+ROUNDUP(MONTH($R1016)/3),YEAR($R1016)*12+MONTH($R1016))))</f>
        <v/>
      </c>
      <c r="P1016">
        <f>IF($R1016="","",IF($R1017="",1,IF($O1016&lt;&gt;$O1017,1,0)))</f>
        <v/>
      </c>
      <c r="Q1016">
        <f>IF($P1016=1,SUM($P$7:$P1016),"")</f>
        <v/>
      </c>
      <c r="R1016">
        <f>IF($A1016="","",IF(ISNUMBER($A1016),$A1016,IFERROR(DATEVALUE($A1016),NA())))</f>
        <v/>
      </c>
      <c r="S1016" s="7">
        <f>IFERROR(INDEX($R$7:$R$60000,MATCH(ROW()-6,$Q$7:$Q$60000,0)),"")</f>
        <v/>
      </c>
      <c r="T1016">
        <f>IFERROR(INDEX($B$7:$B$60000,MATCH(ROW()-6,$Q$7:$Q$60000,0))*1,"")</f>
        <v/>
      </c>
      <c r="U1016">
        <f>IFERROR(INDEX($C$7:$C$60000,MATCH(ROW()-6,$Q$7:$Q$60000,0))*1,"")</f>
        <v/>
      </c>
      <c r="V1016">
        <f>IFERROR(INDEX($D$7:$D$60000,MATCH(ROW()-6,$Q$7:$Q$60000,0))*1,"")</f>
        <v/>
      </c>
      <c r="W1016">
        <f>IFERROR(INDEX($E$7:$E$60000,MATCH(ROW()-6,$Q$7:$Q$60000,0))*1,"")</f>
        <v/>
      </c>
      <c r="X1016">
        <f>IFERROR(INDEX($F$7:$F$60000,MATCH(ROW()-6,$Q$7:$Q$60000,0))*1,"")</f>
        <v/>
      </c>
      <c r="Y1016">
        <f>IFERROR(INDEX($G$7:$G$60000,MATCH(ROW()-6,$Q$7:$Q$60000,0))*1,"")</f>
        <v/>
      </c>
      <c r="Z1016">
        <f>IFERROR(INDEX($H$7:$H$60000,MATCH(ROW()-6,$Q$7:$Q$60000,0))*1,"")</f>
        <v/>
      </c>
      <c r="AA1016">
        <f>IFERROR(INDEX($I$7:$I$60000,MATCH(ROW()-6,$Q$7:$Q$60000,0))*1,"")</f>
        <v/>
      </c>
      <c r="AB1016">
        <f>IFERROR(INDEX($J$7:$J$60000,MATCH(ROW()-6,$Q$7:$Q$60000,0))*1,"")</f>
        <v/>
      </c>
      <c r="AC1016">
        <f>IFERROR(INDEX($K$7:$K$60000,MATCH(ROW()-6,$Q$7:$Q$60000,0))*1,"")</f>
        <v/>
      </c>
      <c r="AF1016" s="9">
        <f>IF(OR($S1016="",$S1015=""),"",IF($B$5="diff",($T1016-$T1015),LN($T1016/$T1015)))</f>
        <v/>
      </c>
      <c r="AG1016" s="9">
        <f>IF(OR($S1016="",$S1015=""),"",IF($C$5="diff",(U1016-U1015),LN(U1016/U1015)))</f>
        <v/>
      </c>
      <c r="AH1016" s="9">
        <f>IF(OR($S1016="",$S1015=""),"",IF($D$5="diff",(V1016-V1015),LN(V1016/V1015)))</f>
        <v/>
      </c>
      <c r="AI1016" s="9">
        <f>IF(OR($S1016="",$S1015=""),"",IF($E$5="diff",(W1016-W1015),LN(W1016/W1015)))</f>
        <v/>
      </c>
      <c r="AJ1016" s="9">
        <f>IF(OR($S1016="",$S1015=""),"",IF($F$5="diff",(X1016-X1015),LN(X1016/X1015)))</f>
        <v/>
      </c>
      <c r="AK1016" s="9">
        <f>IF(OR($S1016="",$S1015=""),"",IF($G$5="diff",(Y1016-Y1015),LN(Y1016/Y1015)))</f>
        <v/>
      </c>
      <c r="AL1016" s="9">
        <f>IF(OR($S1016="",$S1015=""),"",IF($H$5="diff",(Z1016-Z1015),LN(Z1016/Z1015)))</f>
        <v/>
      </c>
      <c r="AM1016" s="9">
        <f>IF(OR($S1016="",$S1015=""),"",IF($I$5="diff",(AA1016-AA1015),LN(AA1016/AA1015)))</f>
        <v/>
      </c>
      <c r="AN1016" s="9">
        <f>IF(OR($S1016="",$S1015=""),"",IF($J$5="diff",(AB1016-AB1015),LN(AB1016/AB1015)))</f>
        <v/>
      </c>
      <c r="AO1016" s="9">
        <f>IF(OR($S1016="",$S1015=""),"",IF($K$5="diff",(AC1016-AC1015),LN(AC1016/AC1015)))</f>
        <v/>
      </c>
      <c r="AR1016" s="9">
        <f>IF($AF1016="","",$AU$13+$AU$4*AG1016+$AU$5*AH1016+$AU$6*AI1016+$AU$7*AJ1016+$AU$8*AK1016+$AU$9*AL1016+$AU$10*AM1016+$AU$11*AN1016+$AU$12*AO1016)</f>
        <v/>
      </c>
      <c r="AY1016" s="10">
        <f>IF(AND((ROW()-7)&gt;=$Q$5,(ROW()-6)&lt;=$Q$3),INDEX(LINEST(OFFSET(AF1016,1-$Q$5,0,$Q$5,1),OFFSET(AG1016,1-$Q$5,0,$Q$5,9),TRUE,TRUE),1,10)*$Q$4,"")</f>
        <v/>
      </c>
      <c r="AZ1016" s="9">
        <f>IF(AND((ROW()-7)&gt;=$Q$5,(ROW()-6)&lt;=$Q$3),INDEX(LINEST(OFFSET(AF1016,1-$Q$5,0,$Q$5,1),OFFSET(AG1016,1-$Q$5,0,$Q$5,9),TRUE,TRUE),1,9),"")</f>
        <v/>
      </c>
      <c r="BA1016" s="9">
        <f>IF(AND((ROW()-7)&gt;=$Q$5,(ROW()-6)&lt;=$Q$3),INDEX(LINEST(OFFSET(AF1016,1-$Q$5,0,$Q$5,1),OFFSET(AG1016,1-$Q$5,0,$Q$5,9),TRUE,TRUE),1,8),"")</f>
        <v/>
      </c>
      <c r="BB1016" s="9">
        <f>IF(AND((ROW()-7)&gt;=$Q$5,(ROW()-6)&lt;=$Q$3),INDEX(LINEST(OFFSET(AF1016,1-$Q$5,0,$Q$5,1),OFFSET(AG1016,1-$Q$5,0,$Q$5,9),TRUE,TRUE),1,7),"")</f>
        <v/>
      </c>
      <c r="BC1016" s="9">
        <f>IF(AND((ROW()-7)&gt;=$Q$5,(ROW()-6)&lt;=$Q$3),INDEX(LINEST(OFFSET(AF1016,1-$Q$5,0,$Q$5,1),OFFSET(AG1016,1-$Q$5,0,$Q$5,9),TRUE,TRUE),1,6),"")</f>
        <v/>
      </c>
      <c r="BD1016" s="9">
        <f>IF(AND((ROW()-7)&gt;=$Q$5,(ROW()-6)&lt;=$Q$3),INDEX(LINEST(OFFSET(AF1016,1-$Q$5,0,$Q$5,1),OFFSET(AG1016,1-$Q$5,0,$Q$5,9),TRUE,TRUE),1,5),"")</f>
        <v/>
      </c>
      <c r="BE1016" s="9">
        <f>IF(AND((ROW()-7)&gt;=$Q$5,(ROW()-6)&lt;=$Q$3),INDEX(LINEST(OFFSET(AF1016,1-$Q$5,0,$Q$5,1),OFFSET(AG1016,1-$Q$5,0,$Q$5,9),TRUE,TRUE),1,4),"")</f>
        <v/>
      </c>
      <c r="BF1016" s="9">
        <f>IF(AND((ROW()-7)&gt;=$Q$5,(ROW()-6)&lt;=$Q$3),INDEX(LINEST(OFFSET(AF1016,1-$Q$5,0,$Q$5,1),OFFSET(AG1016,1-$Q$5,0,$Q$5,9),TRUE,TRUE),1,3),"")</f>
        <v/>
      </c>
      <c r="BG1016" s="9">
        <f>IF(AND((ROW()-7)&gt;=$Q$5,(ROW()-6)&lt;=$Q$3),INDEX(LINEST(OFFSET(AF1016,1-$Q$5,0,$Q$5,1),OFFSET(AG1016,1-$Q$5,0,$Q$5,9),TRUE,TRUE),1,2),"")</f>
        <v/>
      </c>
      <c r="BH1016" s="9">
        <f>IF(AND((ROW()-7)&gt;=$Q$5,(ROW()-6)&lt;=$Q$3),INDEX(LINEST(OFFSET(AF1016,1-$Q$5,0,$Q$5,1),OFFSET(AG1016,1-$Q$5,0,$Q$5,9),TRUE,TRUE),1,1),"")</f>
        <v/>
      </c>
      <c r="BI1016" s="10">
        <f>IF(AND((ROW()-7)&gt;=$Q$5,(ROW()-6)&lt;=$Q$3),INDEX(LINEST(OFFSET(AF1016,1-$Q$5,0,$Q$5,1),OFFSET(AG1016,1-$Q$5,0,$Q$5,9),TRUE,TRUE),3,1),"")</f>
        <v/>
      </c>
      <c r="BL1016" s="9">
        <f>IF(AND((ROW()-6)&lt;=$Q$3,ISNUMBER(AY1015)),AY1015/$Q$4+AZ1015*AG1016+BA1015*AH1016+BB1015*AI1016+BC1015*AJ1016+BD1015*AK1016+BE1015*AL1016+BF1015*AM1016+BG1015*AN1016+BH1015*AO1016,"")</f>
        <v/>
      </c>
      <c r="BM1016">
        <f>IF(ISNUMBER(BL1016),AVERAGE(OFFSET(AF1015,1-$Q$5,0,$Q$5,1)),"")</f>
        <v/>
      </c>
      <c r="BN1016">
        <f>IF(ISNUMBER(BL1016),(AF1016-BL1016)^2,"")</f>
        <v/>
      </c>
      <c r="BO1016">
        <f>IF(ISNUMBER(BL1016),AF1016^2,"")</f>
        <v/>
      </c>
      <c r="BP1016">
        <f>IF(ISNUMBER(BL1016),(AF1016-BM1016)^2,"")</f>
        <v/>
      </c>
    </row>
    <row r="1017">
      <c r="O1017">
        <f>IF($R1017="","",IF($Q$1="Weekly",INT(($R1017-2)/7),IF($Q$1="Quarterly",YEAR($R1017)*4+ROUNDUP(MONTH($R1017)/3),YEAR($R1017)*12+MONTH($R1017))))</f>
        <v/>
      </c>
      <c r="P1017">
        <f>IF($R1017="","",IF($R1018="",1,IF($O1017&lt;&gt;$O1018,1,0)))</f>
        <v/>
      </c>
      <c r="Q1017">
        <f>IF($P1017=1,SUM($P$7:$P1017),"")</f>
        <v/>
      </c>
      <c r="R1017">
        <f>IF($A1017="","",IF(ISNUMBER($A1017),$A1017,IFERROR(DATEVALUE($A1017),NA())))</f>
        <v/>
      </c>
      <c r="S1017" s="7">
        <f>IFERROR(INDEX($R$7:$R$60000,MATCH(ROW()-6,$Q$7:$Q$60000,0)),"")</f>
        <v/>
      </c>
      <c r="T1017">
        <f>IFERROR(INDEX($B$7:$B$60000,MATCH(ROW()-6,$Q$7:$Q$60000,0))*1,"")</f>
        <v/>
      </c>
      <c r="U1017">
        <f>IFERROR(INDEX($C$7:$C$60000,MATCH(ROW()-6,$Q$7:$Q$60000,0))*1,"")</f>
        <v/>
      </c>
      <c r="V1017">
        <f>IFERROR(INDEX($D$7:$D$60000,MATCH(ROW()-6,$Q$7:$Q$60000,0))*1,"")</f>
        <v/>
      </c>
      <c r="W1017">
        <f>IFERROR(INDEX($E$7:$E$60000,MATCH(ROW()-6,$Q$7:$Q$60000,0))*1,"")</f>
        <v/>
      </c>
      <c r="X1017">
        <f>IFERROR(INDEX($F$7:$F$60000,MATCH(ROW()-6,$Q$7:$Q$60000,0))*1,"")</f>
        <v/>
      </c>
      <c r="Y1017">
        <f>IFERROR(INDEX($G$7:$G$60000,MATCH(ROW()-6,$Q$7:$Q$60000,0))*1,"")</f>
        <v/>
      </c>
      <c r="Z1017">
        <f>IFERROR(INDEX($H$7:$H$60000,MATCH(ROW()-6,$Q$7:$Q$60000,0))*1,"")</f>
        <v/>
      </c>
      <c r="AA1017">
        <f>IFERROR(INDEX($I$7:$I$60000,MATCH(ROW()-6,$Q$7:$Q$60000,0))*1,"")</f>
        <v/>
      </c>
      <c r="AB1017">
        <f>IFERROR(INDEX($J$7:$J$60000,MATCH(ROW()-6,$Q$7:$Q$60000,0))*1,"")</f>
        <v/>
      </c>
      <c r="AC1017">
        <f>IFERROR(INDEX($K$7:$K$60000,MATCH(ROW()-6,$Q$7:$Q$60000,0))*1,"")</f>
        <v/>
      </c>
      <c r="AF1017" s="9">
        <f>IF(OR($S1017="",$S1016=""),"",IF($B$5="diff",($T1017-$T1016),LN($T1017/$T1016)))</f>
        <v/>
      </c>
      <c r="AG1017" s="9">
        <f>IF(OR($S1017="",$S1016=""),"",IF($C$5="diff",(U1017-U1016),LN(U1017/U1016)))</f>
        <v/>
      </c>
      <c r="AH1017" s="9">
        <f>IF(OR($S1017="",$S1016=""),"",IF($D$5="diff",(V1017-V1016),LN(V1017/V1016)))</f>
        <v/>
      </c>
      <c r="AI1017" s="9">
        <f>IF(OR($S1017="",$S1016=""),"",IF($E$5="diff",(W1017-W1016),LN(W1017/W1016)))</f>
        <v/>
      </c>
      <c r="AJ1017" s="9">
        <f>IF(OR($S1017="",$S1016=""),"",IF($F$5="diff",(X1017-X1016),LN(X1017/X1016)))</f>
        <v/>
      </c>
      <c r="AK1017" s="9">
        <f>IF(OR($S1017="",$S1016=""),"",IF($G$5="diff",(Y1017-Y1016),LN(Y1017/Y1016)))</f>
        <v/>
      </c>
      <c r="AL1017" s="9">
        <f>IF(OR($S1017="",$S1016=""),"",IF($H$5="diff",(Z1017-Z1016),LN(Z1017/Z1016)))</f>
        <v/>
      </c>
      <c r="AM1017" s="9">
        <f>IF(OR($S1017="",$S1016=""),"",IF($I$5="diff",(AA1017-AA1016),LN(AA1017/AA1016)))</f>
        <v/>
      </c>
      <c r="AN1017" s="9">
        <f>IF(OR($S1017="",$S1016=""),"",IF($J$5="diff",(AB1017-AB1016),LN(AB1017/AB1016)))</f>
        <v/>
      </c>
      <c r="AO1017" s="9">
        <f>IF(OR($S1017="",$S1016=""),"",IF($K$5="diff",(AC1017-AC1016),LN(AC1017/AC1016)))</f>
        <v/>
      </c>
      <c r="AR1017" s="9">
        <f>IF($AF1017="","",$AU$13+$AU$4*AG1017+$AU$5*AH1017+$AU$6*AI1017+$AU$7*AJ1017+$AU$8*AK1017+$AU$9*AL1017+$AU$10*AM1017+$AU$11*AN1017+$AU$12*AO1017)</f>
        <v/>
      </c>
      <c r="AY1017" s="10">
        <f>IF(AND((ROW()-7)&gt;=$Q$5,(ROW()-6)&lt;=$Q$3),INDEX(LINEST(OFFSET(AF1017,1-$Q$5,0,$Q$5,1),OFFSET(AG1017,1-$Q$5,0,$Q$5,9),TRUE,TRUE),1,10)*$Q$4,"")</f>
        <v/>
      </c>
      <c r="AZ1017" s="9">
        <f>IF(AND((ROW()-7)&gt;=$Q$5,(ROW()-6)&lt;=$Q$3),INDEX(LINEST(OFFSET(AF1017,1-$Q$5,0,$Q$5,1),OFFSET(AG1017,1-$Q$5,0,$Q$5,9),TRUE,TRUE),1,9),"")</f>
        <v/>
      </c>
      <c r="BA1017" s="9">
        <f>IF(AND((ROW()-7)&gt;=$Q$5,(ROW()-6)&lt;=$Q$3),INDEX(LINEST(OFFSET(AF1017,1-$Q$5,0,$Q$5,1),OFFSET(AG1017,1-$Q$5,0,$Q$5,9),TRUE,TRUE),1,8),"")</f>
        <v/>
      </c>
      <c r="BB1017" s="9">
        <f>IF(AND((ROW()-7)&gt;=$Q$5,(ROW()-6)&lt;=$Q$3),INDEX(LINEST(OFFSET(AF1017,1-$Q$5,0,$Q$5,1),OFFSET(AG1017,1-$Q$5,0,$Q$5,9),TRUE,TRUE),1,7),"")</f>
        <v/>
      </c>
      <c r="BC1017" s="9">
        <f>IF(AND((ROW()-7)&gt;=$Q$5,(ROW()-6)&lt;=$Q$3),INDEX(LINEST(OFFSET(AF1017,1-$Q$5,0,$Q$5,1),OFFSET(AG1017,1-$Q$5,0,$Q$5,9),TRUE,TRUE),1,6),"")</f>
        <v/>
      </c>
      <c r="BD1017" s="9">
        <f>IF(AND((ROW()-7)&gt;=$Q$5,(ROW()-6)&lt;=$Q$3),INDEX(LINEST(OFFSET(AF1017,1-$Q$5,0,$Q$5,1),OFFSET(AG1017,1-$Q$5,0,$Q$5,9),TRUE,TRUE),1,5),"")</f>
        <v/>
      </c>
      <c r="BE1017" s="9">
        <f>IF(AND((ROW()-7)&gt;=$Q$5,(ROW()-6)&lt;=$Q$3),INDEX(LINEST(OFFSET(AF1017,1-$Q$5,0,$Q$5,1),OFFSET(AG1017,1-$Q$5,0,$Q$5,9),TRUE,TRUE),1,4),"")</f>
        <v/>
      </c>
      <c r="BF1017" s="9">
        <f>IF(AND((ROW()-7)&gt;=$Q$5,(ROW()-6)&lt;=$Q$3),INDEX(LINEST(OFFSET(AF1017,1-$Q$5,0,$Q$5,1),OFFSET(AG1017,1-$Q$5,0,$Q$5,9),TRUE,TRUE),1,3),"")</f>
        <v/>
      </c>
      <c r="BG1017" s="9">
        <f>IF(AND((ROW()-7)&gt;=$Q$5,(ROW()-6)&lt;=$Q$3),INDEX(LINEST(OFFSET(AF1017,1-$Q$5,0,$Q$5,1),OFFSET(AG1017,1-$Q$5,0,$Q$5,9),TRUE,TRUE),1,2),"")</f>
        <v/>
      </c>
      <c r="BH1017" s="9">
        <f>IF(AND((ROW()-7)&gt;=$Q$5,(ROW()-6)&lt;=$Q$3),INDEX(LINEST(OFFSET(AF1017,1-$Q$5,0,$Q$5,1),OFFSET(AG1017,1-$Q$5,0,$Q$5,9),TRUE,TRUE),1,1),"")</f>
        <v/>
      </c>
      <c r="BI1017" s="10">
        <f>IF(AND((ROW()-7)&gt;=$Q$5,(ROW()-6)&lt;=$Q$3),INDEX(LINEST(OFFSET(AF1017,1-$Q$5,0,$Q$5,1),OFFSET(AG1017,1-$Q$5,0,$Q$5,9),TRUE,TRUE),3,1),"")</f>
        <v/>
      </c>
      <c r="BL1017" s="9">
        <f>IF(AND((ROW()-6)&lt;=$Q$3,ISNUMBER(AY1016)),AY1016/$Q$4+AZ1016*AG1017+BA1016*AH1017+BB1016*AI1017+BC1016*AJ1017+BD1016*AK1017+BE1016*AL1017+BF1016*AM1017+BG1016*AN1017+BH1016*AO1017,"")</f>
        <v/>
      </c>
      <c r="BM1017">
        <f>IF(ISNUMBER(BL1017),AVERAGE(OFFSET(AF1016,1-$Q$5,0,$Q$5,1)),"")</f>
        <v/>
      </c>
      <c r="BN1017">
        <f>IF(ISNUMBER(BL1017),(AF1017-BL1017)^2,"")</f>
        <v/>
      </c>
      <c r="BO1017">
        <f>IF(ISNUMBER(BL1017),AF1017^2,"")</f>
        <v/>
      </c>
      <c r="BP1017">
        <f>IF(ISNUMBER(BL1017),(AF1017-BM1017)^2,"")</f>
        <v/>
      </c>
    </row>
    <row r="1018">
      <c r="O1018">
        <f>IF($R1018="","",IF($Q$1="Weekly",INT(($R1018-2)/7),IF($Q$1="Quarterly",YEAR($R1018)*4+ROUNDUP(MONTH($R1018)/3),YEAR($R1018)*12+MONTH($R1018))))</f>
        <v/>
      </c>
      <c r="P1018">
        <f>IF($R1018="","",IF($R1019="",1,IF($O1018&lt;&gt;$O1019,1,0)))</f>
        <v/>
      </c>
      <c r="Q1018">
        <f>IF($P1018=1,SUM($P$7:$P1018),"")</f>
        <v/>
      </c>
      <c r="R1018">
        <f>IF($A1018="","",IF(ISNUMBER($A1018),$A1018,IFERROR(DATEVALUE($A1018),NA())))</f>
        <v/>
      </c>
      <c r="S1018" s="7">
        <f>IFERROR(INDEX($R$7:$R$60000,MATCH(ROW()-6,$Q$7:$Q$60000,0)),"")</f>
        <v/>
      </c>
      <c r="T1018">
        <f>IFERROR(INDEX($B$7:$B$60000,MATCH(ROW()-6,$Q$7:$Q$60000,0))*1,"")</f>
        <v/>
      </c>
      <c r="U1018">
        <f>IFERROR(INDEX($C$7:$C$60000,MATCH(ROW()-6,$Q$7:$Q$60000,0))*1,"")</f>
        <v/>
      </c>
      <c r="V1018">
        <f>IFERROR(INDEX($D$7:$D$60000,MATCH(ROW()-6,$Q$7:$Q$60000,0))*1,"")</f>
        <v/>
      </c>
      <c r="W1018">
        <f>IFERROR(INDEX($E$7:$E$60000,MATCH(ROW()-6,$Q$7:$Q$60000,0))*1,"")</f>
        <v/>
      </c>
      <c r="X1018">
        <f>IFERROR(INDEX($F$7:$F$60000,MATCH(ROW()-6,$Q$7:$Q$60000,0))*1,"")</f>
        <v/>
      </c>
      <c r="Y1018">
        <f>IFERROR(INDEX($G$7:$G$60000,MATCH(ROW()-6,$Q$7:$Q$60000,0))*1,"")</f>
        <v/>
      </c>
      <c r="Z1018">
        <f>IFERROR(INDEX($H$7:$H$60000,MATCH(ROW()-6,$Q$7:$Q$60000,0))*1,"")</f>
        <v/>
      </c>
      <c r="AA1018">
        <f>IFERROR(INDEX($I$7:$I$60000,MATCH(ROW()-6,$Q$7:$Q$60000,0))*1,"")</f>
        <v/>
      </c>
      <c r="AB1018">
        <f>IFERROR(INDEX($J$7:$J$60000,MATCH(ROW()-6,$Q$7:$Q$60000,0))*1,"")</f>
        <v/>
      </c>
      <c r="AC1018">
        <f>IFERROR(INDEX($K$7:$K$60000,MATCH(ROW()-6,$Q$7:$Q$60000,0))*1,"")</f>
        <v/>
      </c>
      <c r="AF1018" s="9">
        <f>IF(OR($S1018="",$S1017=""),"",IF($B$5="diff",($T1018-$T1017),LN($T1018/$T1017)))</f>
        <v/>
      </c>
      <c r="AG1018" s="9">
        <f>IF(OR($S1018="",$S1017=""),"",IF($C$5="diff",(U1018-U1017),LN(U1018/U1017)))</f>
        <v/>
      </c>
      <c r="AH1018" s="9">
        <f>IF(OR($S1018="",$S1017=""),"",IF($D$5="diff",(V1018-V1017),LN(V1018/V1017)))</f>
        <v/>
      </c>
      <c r="AI1018" s="9">
        <f>IF(OR($S1018="",$S1017=""),"",IF($E$5="diff",(W1018-W1017),LN(W1018/W1017)))</f>
        <v/>
      </c>
      <c r="AJ1018" s="9">
        <f>IF(OR($S1018="",$S1017=""),"",IF($F$5="diff",(X1018-X1017),LN(X1018/X1017)))</f>
        <v/>
      </c>
      <c r="AK1018" s="9">
        <f>IF(OR($S1018="",$S1017=""),"",IF($G$5="diff",(Y1018-Y1017),LN(Y1018/Y1017)))</f>
        <v/>
      </c>
      <c r="AL1018" s="9">
        <f>IF(OR($S1018="",$S1017=""),"",IF($H$5="diff",(Z1018-Z1017),LN(Z1018/Z1017)))</f>
        <v/>
      </c>
      <c r="AM1018" s="9">
        <f>IF(OR($S1018="",$S1017=""),"",IF($I$5="diff",(AA1018-AA1017),LN(AA1018/AA1017)))</f>
        <v/>
      </c>
      <c r="AN1018" s="9">
        <f>IF(OR($S1018="",$S1017=""),"",IF($J$5="diff",(AB1018-AB1017),LN(AB1018/AB1017)))</f>
        <v/>
      </c>
      <c r="AO1018" s="9">
        <f>IF(OR($S1018="",$S1017=""),"",IF($K$5="diff",(AC1018-AC1017),LN(AC1018/AC1017)))</f>
        <v/>
      </c>
      <c r="AR1018" s="9">
        <f>IF($AF1018="","",$AU$13+$AU$4*AG1018+$AU$5*AH1018+$AU$6*AI1018+$AU$7*AJ1018+$AU$8*AK1018+$AU$9*AL1018+$AU$10*AM1018+$AU$11*AN1018+$AU$12*AO1018)</f>
        <v/>
      </c>
      <c r="AY1018" s="10">
        <f>IF(AND((ROW()-7)&gt;=$Q$5,(ROW()-6)&lt;=$Q$3),INDEX(LINEST(OFFSET(AF1018,1-$Q$5,0,$Q$5,1),OFFSET(AG1018,1-$Q$5,0,$Q$5,9),TRUE,TRUE),1,10)*$Q$4,"")</f>
        <v/>
      </c>
      <c r="AZ1018" s="9">
        <f>IF(AND((ROW()-7)&gt;=$Q$5,(ROW()-6)&lt;=$Q$3),INDEX(LINEST(OFFSET(AF1018,1-$Q$5,0,$Q$5,1),OFFSET(AG1018,1-$Q$5,0,$Q$5,9),TRUE,TRUE),1,9),"")</f>
        <v/>
      </c>
      <c r="BA1018" s="9">
        <f>IF(AND((ROW()-7)&gt;=$Q$5,(ROW()-6)&lt;=$Q$3),INDEX(LINEST(OFFSET(AF1018,1-$Q$5,0,$Q$5,1),OFFSET(AG1018,1-$Q$5,0,$Q$5,9),TRUE,TRUE),1,8),"")</f>
        <v/>
      </c>
      <c r="BB1018" s="9">
        <f>IF(AND((ROW()-7)&gt;=$Q$5,(ROW()-6)&lt;=$Q$3),INDEX(LINEST(OFFSET(AF1018,1-$Q$5,0,$Q$5,1),OFFSET(AG1018,1-$Q$5,0,$Q$5,9),TRUE,TRUE),1,7),"")</f>
        <v/>
      </c>
      <c r="BC1018" s="9">
        <f>IF(AND((ROW()-7)&gt;=$Q$5,(ROW()-6)&lt;=$Q$3),INDEX(LINEST(OFFSET(AF1018,1-$Q$5,0,$Q$5,1),OFFSET(AG1018,1-$Q$5,0,$Q$5,9),TRUE,TRUE),1,6),"")</f>
        <v/>
      </c>
      <c r="BD1018" s="9">
        <f>IF(AND((ROW()-7)&gt;=$Q$5,(ROW()-6)&lt;=$Q$3),INDEX(LINEST(OFFSET(AF1018,1-$Q$5,0,$Q$5,1),OFFSET(AG1018,1-$Q$5,0,$Q$5,9),TRUE,TRUE),1,5),"")</f>
        <v/>
      </c>
      <c r="BE1018" s="9">
        <f>IF(AND((ROW()-7)&gt;=$Q$5,(ROW()-6)&lt;=$Q$3),INDEX(LINEST(OFFSET(AF1018,1-$Q$5,0,$Q$5,1),OFFSET(AG1018,1-$Q$5,0,$Q$5,9),TRUE,TRUE),1,4),"")</f>
        <v/>
      </c>
      <c r="BF1018" s="9">
        <f>IF(AND((ROW()-7)&gt;=$Q$5,(ROW()-6)&lt;=$Q$3),INDEX(LINEST(OFFSET(AF1018,1-$Q$5,0,$Q$5,1),OFFSET(AG1018,1-$Q$5,0,$Q$5,9),TRUE,TRUE),1,3),"")</f>
        <v/>
      </c>
      <c r="BG1018" s="9">
        <f>IF(AND((ROW()-7)&gt;=$Q$5,(ROW()-6)&lt;=$Q$3),INDEX(LINEST(OFFSET(AF1018,1-$Q$5,0,$Q$5,1),OFFSET(AG1018,1-$Q$5,0,$Q$5,9),TRUE,TRUE),1,2),"")</f>
        <v/>
      </c>
      <c r="BH1018" s="9">
        <f>IF(AND((ROW()-7)&gt;=$Q$5,(ROW()-6)&lt;=$Q$3),INDEX(LINEST(OFFSET(AF1018,1-$Q$5,0,$Q$5,1),OFFSET(AG1018,1-$Q$5,0,$Q$5,9),TRUE,TRUE),1,1),"")</f>
        <v/>
      </c>
      <c r="BI1018" s="10">
        <f>IF(AND((ROW()-7)&gt;=$Q$5,(ROW()-6)&lt;=$Q$3),INDEX(LINEST(OFFSET(AF1018,1-$Q$5,0,$Q$5,1),OFFSET(AG1018,1-$Q$5,0,$Q$5,9),TRUE,TRUE),3,1),"")</f>
        <v/>
      </c>
      <c r="BL1018" s="9">
        <f>IF(AND((ROW()-6)&lt;=$Q$3,ISNUMBER(AY1017)),AY1017/$Q$4+AZ1017*AG1018+BA1017*AH1018+BB1017*AI1018+BC1017*AJ1018+BD1017*AK1018+BE1017*AL1018+BF1017*AM1018+BG1017*AN1018+BH1017*AO1018,"")</f>
        <v/>
      </c>
      <c r="BM1018">
        <f>IF(ISNUMBER(BL1018),AVERAGE(OFFSET(AF1017,1-$Q$5,0,$Q$5,1)),"")</f>
        <v/>
      </c>
      <c r="BN1018">
        <f>IF(ISNUMBER(BL1018),(AF1018-BL1018)^2,"")</f>
        <v/>
      </c>
      <c r="BO1018">
        <f>IF(ISNUMBER(BL1018),AF1018^2,"")</f>
        <v/>
      </c>
      <c r="BP1018">
        <f>IF(ISNUMBER(BL1018),(AF1018-BM1018)^2,"")</f>
        <v/>
      </c>
    </row>
    <row r="1019">
      <c r="O1019">
        <f>IF($R1019="","",IF($Q$1="Weekly",INT(($R1019-2)/7),IF($Q$1="Quarterly",YEAR($R1019)*4+ROUNDUP(MONTH($R1019)/3),YEAR($R1019)*12+MONTH($R1019))))</f>
        <v/>
      </c>
      <c r="P1019">
        <f>IF($R1019="","",IF($R1020="",1,IF($O1019&lt;&gt;$O1020,1,0)))</f>
        <v/>
      </c>
      <c r="Q1019">
        <f>IF($P1019=1,SUM($P$7:$P1019),"")</f>
        <v/>
      </c>
      <c r="R1019">
        <f>IF($A1019="","",IF(ISNUMBER($A1019),$A1019,IFERROR(DATEVALUE($A1019),NA())))</f>
        <v/>
      </c>
      <c r="S1019" s="7">
        <f>IFERROR(INDEX($R$7:$R$60000,MATCH(ROW()-6,$Q$7:$Q$60000,0)),"")</f>
        <v/>
      </c>
      <c r="T1019">
        <f>IFERROR(INDEX($B$7:$B$60000,MATCH(ROW()-6,$Q$7:$Q$60000,0))*1,"")</f>
        <v/>
      </c>
      <c r="U1019">
        <f>IFERROR(INDEX($C$7:$C$60000,MATCH(ROW()-6,$Q$7:$Q$60000,0))*1,"")</f>
        <v/>
      </c>
      <c r="V1019">
        <f>IFERROR(INDEX($D$7:$D$60000,MATCH(ROW()-6,$Q$7:$Q$60000,0))*1,"")</f>
        <v/>
      </c>
      <c r="W1019">
        <f>IFERROR(INDEX($E$7:$E$60000,MATCH(ROW()-6,$Q$7:$Q$60000,0))*1,"")</f>
        <v/>
      </c>
      <c r="X1019">
        <f>IFERROR(INDEX($F$7:$F$60000,MATCH(ROW()-6,$Q$7:$Q$60000,0))*1,"")</f>
        <v/>
      </c>
      <c r="Y1019">
        <f>IFERROR(INDEX($G$7:$G$60000,MATCH(ROW()-6,$Q$7:$Q$60000,0))*1,"")</f>
        <v/>
      </c>
      <c r="Z1019">
        <f>IFERROR(INDEX($H$7:$H$60000,MATCH(ROW()-6,$Q$7:$Q$60000,0))*1,"")</f>
        <v/>
      </c>
      <c r="AA1019">
        <f>IFERROR(INDEX($I$7:$I$60000,MATCH(ROW()-6,$Q$7:$Q$60000,0))*1,"")</f>
        <v/>
      </c>
      <c r="AB1019">
        <f>IFERROR(INDEX($J$7:$J$60000,MATCH(ROW()-6,$Q$7:$Q$60000,0))*1,"")</f>
        <v/>
      </c>
      <c r="AC1019">
        <f>IFERROR(INDEX($K$7:$K$60000,MATCH(ROW()-6,$Q$7:$Q$60000,0))*1,"")</f>
        <v/>
      </c>
      <c r="AF1019" s="9">
        <f>IF(OR($S1019="",$S1018=""),"",IF($B$5="diff",($T1019-$T1018),LN($T1019/$T1018)))</f>
        <v/>
      </c>
      <c r="AG1019" s="9">
        <f>IF(OR($S1019="",$S1018=""),"",IF($C$5="diff",(U1019-U1018),LN(U1019/U1018)))</f>
        <v/>
      </c>
      <c r="AH1019" s="9">
        <f>IF(OR($S1019="",$S1018=""),"",IF($D$5="diff",(V1019-V1018),LN(V1019/V1018)))</f>
        <v/>
      </c>
      <c r="AI1019" s="9">
        <f>IF(OR($S1019="",$S1018=""),"",IF($E$5="diff",(W1019-W1018),LN(W1019/W1018)))</f>
        <v/>
      </c>
      <c r="AJ1019" s="9">
        <f>IF(OR($S1019="",$S1018=""),"",IF($F$5="diff",(X1019-X1018),LN(X1019/X1018)))</f>
        <v/>
      </c>
      <c r="AK1019" s="9">
        <f>IF(OR($S1019="",$S1018=""),"",IF($G$5="diff",(Y1019-Y1018),LN(Y1019/Y1018)))</f>
        <v/>
      </c>
      <c r="AL1019" s="9">
        <f>IF(OR($S1019="",$S1018=""),"",IF($H$5="diff",(Z1019-Z1018),LN(Z1019/Z1018)))</f>
        <v/>
      </c>
      <c r="AM1019" s="9">
        <f>IF(OR($S1019="",$S1018=""),"",IF($I$5="diff",(AA1019-AA1018),LN(AA1019/AA1018)))</f>
        <v/>
      </c>
      <c r="AN1019" s="9">
        <f>IF(OR($S1019="",$S1018=""),"",IF($J$5="diff",(AB1019-AB1018),LN(AB1019/AB1018)))</f>
        <v/>
      </c>
      <c r="AO1019" s="9">
        <f>IF(OR($S1019="",$S1018=""),"",IF($K$5="diff",(AC1019-AC1018),LN(AC1019/AC1018)))</f>
        <v/>
      </c>
      <c r="AR1019" s="9">
        <f>IF($AF1019="","",$AU$13+$AU$4*AG1019+$AU$5*AH1019+$AU$6*AI1019+$AU$7*AJ1019+$AU$8*AK1019+$AU$9*AL1019+$AU$10*AM1019+$AU$11*AN1019+$AU$12*AO1019)</f>
        <v/>
      </c>
      <c r="AY1019" s="10">
        <f>IF(AND((ROW()-7)&gt;=$Q$5,(ROW()-6)&lt;=$Q$3),INDEX(LINEST(OFFSET(AF1019,1-$Q$5,0,$Q$5,1),OFFSET(AG1019,1-$Q$5,0,$Q$5,9),TRUE,TRUE),1,10)*$Q$4,"")</f>
        <v/>
      </c>
      <c r="AZ1019" s="9">
        <f>IF(AND((ROW()-7)&gt;=$Q$5,(ROW()-6)&lt;=$Q$3),INDEX(LINEST(OFFSET(AF1019,1-$Q$5,0,$Q$5,1),OFFSET(AG1019,1-$Q$5,0,$Q$5,9),TRUE,TRUE),1,9),"")</f>
        <v/>
      </c>
      <c r="BA1019" s="9">
        <f>IF(AND((ROW()-7)&gt;=$Q$5,(ROW()-6)&lt;=$Q$3),INDEX(LINEST(OFFSET(AF1019,1-$Q$5,0,$Q$5,1),OFFSET(AG1019,1-$Q$5,0,$Q$5,9),TRUE,TRUE),1,8),"")</f>
        <v/>
      </c>
      <c r="BB1019" s="9">
        <f>IF(AND((ROW()-7)&gt;=$Q$5,(ROW()-6)&lt;=$Q$3),INDEX(LINEST(OFFSET(AF1019,1-$Q$5,0,$Q$5,1),OFFSET(AG1019,1-$Q$5,0,$Q$5,9),TRUE,TRUE),1,7),"")</f>
        <v/>
      </c>
      <c r="BC1019" s="9">
        <f>IF(AND((ROW()-7)&gt;=$Q$5,(ROW()-6)&lt;=$Q$3),INDEX(LINEST(OFFSET(AF1019,1-$Q$5,0,$Q$5,1),OFFSET(AG1019,1-$Q$5,0,$Q$5,9),TRUE,TRUE),1,6),"")</f>
        <v/>
      </c>
      <c r="BD1019" s="9">
        <f>IF(AND((ROW()-7)&gt;=$Q$5,(ROW()-6)&lt;=$Q$3),INDEX(LINEST(OFFSET(AF1019,1-$Q$5,0,$Q$5,1),OFFSET(AG1019,1-$Q$5,0,$Q$5,9),TRUE,TRUE),1,5),"")</f>
        <v/>
      </c>
      <c r="BE1019" s="9">
        <f>IF(AND((ROW()-7)&gt;=$Q$5,(ROW()-6)&lt;=$Q$3),INDEX(LINEST(OFFSET(AF1019,1-$Q$5,0,$Q$5,1),OFFSET(AG1019,1-$Q$5,0,$Q$5,9),TRUE,TRUE),1,4),"")</f>
        <v/>
      </c>
      <c r="BF1019" s="9">
        <f>IF(AND((ROW()-7)&gt;=$Q$5,(ROW()-6)&lt;=$Q$3),INDEX(LINEST(OFFSET(AF1019,1-$Q$5,0,$Q$5,1),OFFSET(AG1019,1-$Q$5,0,$Q$5,9),TRUE,TRUE),1,3),"")</f>
        <v/>
      </c>
      <c r="BG1019" s="9">
        <f>IF(AND((ROW()-7)&gt;=$Q$5,(ROW()-6)&lt;=$Q$3),INDEX(LINEST(OFFSET(AF1019,1-$Q$5,0,$Q$5,1),OFFSET(AG1019,1-$Q$5,0,$Q$5,9),TRUE,TRUE),1,2),"")</f>
        <v/>
      </c>
      <c r="BH1019" s="9">
        <f>IF(AND((ROW()-7)&gt;=$Q$5,(ROW()-6)&lt;=$Q$3),INDEX(LINEST(OFFSET(AF1019,1-$Q$5,0,$Q$5,1),OFFSET(AG1019,1-$Q$5,0,$Q$5,9),TRUE,TRUE),1,1),"")</f>
        <v/>
      </c>
      <c r="BI1019" s="10">
        <f>IF(AND((ROW()-7)&gt;=$Q$5,(ROW()-6)&lt;=$Q$3),INDEX(LINEST(OFFSET(AF1019,1-$Q$5,0,$Q$5,1),OFFSET(AG1019,1-$Q$5,0,$Q$5,9),TRUE,TRUE),3,1),"")</f>
        <v/>
      </c>
      <c r="BL1019" s="9">
        <f>IF(AND((ROW()-6)&lt;=$Q$3,ISNUMBER(AY1018)),AY1018/$Q$4+AZ1018*AG1019+BA1018*AH1019+BB1018*AI1019+BC1018*AJ1019+BD1018*AK1019+BE1018*AL1019+BF1018*AM1019+BG1018*AN1019+BH1018*AO1019,"")</f>
        <v/>
      </c>
      <c r="BM1019">
        <f>IF(ISNUMBER(BL1019),AVERAGE(OFFSET(AF1018,1-$Q$5,0,$Q$5,1)),"")</f>
        <v/>
      </c>
      <c r="BN1019">
        <f>IF(ISNUMBER(BL1019),(AF1019-BL1019)^2,"")</f>
        <v/>
      </c>
      <c r="BO1019">
        <f>IF(ISNUMBER(BL1019),AF1019^2,"")</f>
        <v/>
      </c>
      <c r="BP1019">
        <f>IF(ISNUMBER(BL1019),(AF1019-BM1019)^2,"")</f>
        <v/>
      </c>
    </row>
    <row r="1020">
      <c r="O1020">
        <f>IF($R1020="","",IF($Q$1="Weekly",INT(($R1020-2)/7),IF($Q$1="Quarterly",YEAR($R1020)*4+ROUNDUP(MONTH($R1020)/3),YEAR($R1020)*12+MONTH($R1020))))</f>
        <v/>
      </c>
      <c r="P1020">
        <f>IF($R1020="","",IF($R1021="",1,IF($O1020&lt;&gt;$O1021,1,0)))</f>
        <v/>
      </c>
      <c r="Q1020">
        <f>IF($P1020=1,SUM($P$7:$P1020),"")</f>
        <v/>
      </c>
      <c r="R1020">
        <f>IF($A1020="","",IF(ISNUMBER($A1020),$A1020,IFERROR(DATEVALUE($A1020),NA())))</f>
        <v/>
      </c>
      <c r="S1020" s="7">
        <f>IFERROR(INDEX($R$7:$R$60000,MATCH(ROW()-6,$Q$7:$Q$60000,0)),"")</f>
        <v/>
      </c>
      <c r="T1020">
        <f>IFERROR(INDEX($B$7:$B$60000,MATCH(ROW()-6,$Q$7:$Q$60000,0))*1,"")</f>
        <v/>
      </c>
      <c r="U1020">
        <f>IFERROR(INDEX($C$7:$C$60000,MATCH(ROW()-6,$Q$7:$Q$60000,0))*1,"")</f>
        <v/>
      </c>
      <c r="V1020">
        <f>IFERROR(INDEX($D$7:$D$60000,MATCH(ROW()-6,$Q$7:$Q$60000,0))*1,"")</f>
        <v/>
      </c>
      <c r="W1020">
        <f>IFERROR(INDEX($E$7:$E$60000,MATCH(ROW()-6,$Q$7:$Q$60000,0))*1,"")</f>
        <v/>
      </c>
      <c r="X1020">
        <f>IFERROR(INDEX($F$7:$F$60000,MATCH(ROW()-6,$Q$7:$Q$60000,0))*1,"")</f>
        <v/>
      </c>
      <c r="Y1020">
        <f>IFERROR(INDEX($G$7:$G$60000,MATCH(ROW()-6,$Q$7:$Q$60000,0))*1,"")</f>
        <v/>
      </c>
      <c r="Z1020">
        <f>IFERROR(INDEX($H$7:$H$60000,MATCH(ROW()-6,$Q$7:$Q$60000,0))*1,"")</f>
        <v/>
      </c>
      <c r="AA1020">
        <f>IFERROR(INDEX($I$7:$I$60000,MATCH(ROW()-6,$Q$7:$Q$60000,0))*1,"")</f>
        <v/>
      </c>
      <c r="AB1020">
        <f>IFERROR(INDEX($J$7:$J$60000,MATCH(ROW()-6,$Q$7:$Q$60000,0))*1,"")</f>
        <v/>
      </c>
      <c r="AC1020">
        <f>IFERROR(INDEX($K$7:$K$60000,MATCH(ROW()-6,$Q$7:$Q$60000,0))*1,"")</f>
        <v/>
      </c>
      <c r="AF1020" s="9">
        <f>IF(OR($S1020="",$S1019=""),"",IF($B$5="diff",($T1020-$T1019),LN($T1020/$T1019)))</f>
        <v/>
      </c>
      <c r="AG1020" s="9">
        <f>IF(OR($S1020="",$S1019=""),"",IF($C$5="diff",(U1020-U1019),LN(U1020/U1019)))</f>
        <v/>
      </c>
      <c r="AH1020" s="9">
        <f>IF(OR($S1020="",$S1019=""),"",IF($D$5="diff",(V1020-V1019),LN(V1020/V1019)))</f>
        <v/>
      </c>
      <c r="AI1020" s="9">
        <f>IF(OR($S1020="",$S1019=""),"",IF($E$5="diff",(W1020-W1019),LN(W1020/W1019)))</f>
        <v/>
      </c>
      <c r="AJ1020" s="9">
        <f>IF(OR($S1020="",$S1019=""),"",IF($F$5="diff",(X1020-X1019),LN(X1020/X1019)))</f>
        <v/>
      </c>
      <c r="AK1020" s="9">
        <f>IF(OR($S1020="",$S1019=""),"",IF($G$5="diff",(Y1020-Y1019),LN(Y1020/Y1019)))</f>
        <v/>
      </c>
      <c r="AL1020" s="9">
        <f>IF(OR($S1020="",$S1019=""),"",IF($H$5="diff",(Z1020-Z1019),LN(Z1020/Z1019)))</f>
        <v/>
      </c>
      <c r="AM1020" s="9">
        <f>IF(OR($S1020="",$S1019=""),"",IF($I$5="diff",(AA1020-AA1019),LN(AA1020/AA1019)))</f>
        <v/>
      </c>
      <c r="AN1020" s="9">
        <f>IF(OR($S1020="",$S1019=""),"",IF($J$5="diff",(AB1020-AB1019),LN(AB1020/AB1019)))</f>
        <v/>
      </c>
      <c r="AO1020" s="9">
        <f>IF(OR($S1020="",$S1019=""),"",IF($K$5="diff",(AC1020-AC1019),LN(AC1020/AC1019)))</f>
        <v/>
      </c>
      <c r="AR1020" s="9">
        <f>IF($AF1020="","",$AU$13+$AU$4*AG1020+$AU$5*AH1020+$AU$6*AI1020+$AU$7*AJ1020+$AU$8*AK1020+$AU$9*AL1020+$AU$10*AM1020+$AU$11*AN1020+$AU$12*AO1020)</f>
        <v/>
      </c>
      <c r="AY1020" s="10">
        <f>IF(AND((ROW()-7)&gt;=$Q$5,(ROW()-6)&lt;=$Q$3),INDEX(LINEST(OFFSET(AF1020,1-$Q$5,0,$Q$5,1),OFFSET(AG1020,1-$Q$5,0,$Q$5,9),TRUE,TRUE),1,10)*$Q$4,"")</f>
        <v/>
      </c>
      <c r="AZ1020" s="9">
        <f>IF(AND((ROW()-7)&gt;=$Q$5,(ROW()-6)&lt;=$Q$3),INDEX(LINEST(OFFSET(AF1020,1-$Q$5,0,$Q$5,1),OFFSET(AG1020,1-$Q$5,0,$Q$5,9),TRUE,TRUE),1,9),"")</f>
        <v/>
      </c>
      <c r="BA1020" s="9">
        <f>IF(AND((ROW()-7)&gt;=$Q$5,(ROW()-6)&lt;=$Q$3),INDEX(LINEST(OFFSET(AF1020,1-$Q$5,0,$Q$5,1),OFFSET(AG1020,1-$Q$5,0,$Q$5,9),TRUE,TRUE),1,8),"")</f>
        <v/>
      </c>
      <c r="BB1020" s="9">
        <f>IF(AND((ROW()-7)&gt;=$Q$5,(ROW()-6)&lt;=$Q$3),INDEX(LINEST(OFFSET(AF1020,1-$Q$5,0,$Q$5,1),OFFSET(AG1020,1-$Q$5,0,$Q$5,9),TRUE,TRUE),1,7),"")</f>
        <v/>
      </c>
      <c r="BC1020" s="9">
        <f>IF(AND((ROW()-7)&gt;=$Q$5,(ROW()-6)&lt;=$Q$3),INDEX(LINEST(OFFSET(AF1020,1-$Q$5,0,$Q$5,1),OFFSET(AG1020,1-$Q$5,0,$Q$5,9),TRUE,TRUE),1,6),"")</f>
        <v/>
      </c>
      <c r="BD1020" s="9">
        <f>IF(AND((ROW()-7)&gt;=$Q$5,(ROW()-6)&lt;=$Q$3),INDEX(LINEST(OFFSET(AF1020,1-$Q$5,0,$Q$5,1),OFFSET(AG1020,1-$Q$5,0,$Q$5,9),TRUE,TRUE),1,5),"")</f>
        <v/>
      </c>
      <c r="BE1020" s="9">
        <f>IF(AND((ROW()-7)&gt;=$Q$5,(ROW()-6)&lt;=$Q$3),INDEX(LINEST(OFFSET(AF1020,1-$Q$5,0,$Q$5,1),OFFSET(AG1020,1-$Q$5,0,$Q$5,9),TRUE,TRUE),1,4),"")</f>
        <v/>
      </c>
      <c r="BF1020" s="9">
        <f>IF(AND((ROW()-7)&gt;=$Q$5,(ROW()-6)&lt;=$Q$3),INDEX(LINEST(OFFSET(AF1020,1-$Q$5,0,$Q$5,1),OFFSET(AG1020,1-$Q$5,0,$Q$5,9),TRUE,TRUE),1,3),"")</f>
        <v/>
      </c>
      <c r="BG1020" s="9">
        <f>IF(AND((ROW()-7)&gt;=$Q$5,(ROW()-6)&lt;=$Q$3),INDEX(LINEST(OFFSET(AF1020,1-$Q$5,0,$Q$5,1),OFFSET(AG1020,1-$Q$5,0,$Q$5,9),TRUE,TRUE),1,2),"")</f>
        <v/>
      </c>
      <c r="BH1020" s="9">
        <f>IF(AND((ROW()-7)&gt;=$Q$5,(ROW()-6)&lt;=$Q$3),INDEX(LINEST(OFFSET(AF1020,1-$Q$5,0,$Q$5,1),OFFSET(AG1020,1-$Q$5,0,$Q$5,9),TRUE,TRUE),1,1),"")</f>
        <v/>
      </c>
      <c r="BI1020" s="10">
        <f>IF(AND((ROW()-7)&gt;=$Q$5,(ROW()-6)&lt;=$Q$3),INDEX(LINEST(OFFSET(AF1020,1-$Q$5,0,$Q$5,1),OFFSET(AG1020,1-$Q$5,0,$Q$5,9),TRUE,TRUE),3,1),"")</f>
        <v/>
      </c>
      <c r="BL1020" s="9">
        <f>IF(AND((ROW()-6)&lt;=$Q$3,ISNUMBER(AY1019)),AY1019/$Q$4+AZ1019*AG1020+BA1019*AH1020+BB1019*AI1020+BC1019*AJ1020+BD1019*AK1020+BE1019*AL1020+BF1019*AM1020+BG1019*AN1020+BH1019*AO1020,"")</f>
        <v/>
      </c>
      <c r="BM1020">
        <f>IF(ISNUMBER(BL1020),AVERAGE(OFFSET(AF1019,1-$Q$5,0,$Q$5,1)),"")</f>
        <v/>
      </c>
      <c r="BN1020">
        <f>IF(ISNUMBER(BL1020),(AF1020-BL1020)^2,"")</f>
        <v/>
      </c>
      <c r="BO1020">
        <f>IF(ISNUMBER(BL1020),AF1020^2,"")</f>
        <v/>
      </c>
      <c r="BP1020">
        <f>IF(ISNUMBER(BL1020),(AF1020-BM1020)^2,"")</f>
        <v/>
      </c>
    </row>
    <row r="1021">
      <c r="O1021">
        <f>IF($R1021="","",IF($Q$1="Weekly",INT(($R1021-2)/7),IF($Q$1="Quarterly",YEAR($R1021)*4+ROUNDUP(MONTH($R1021)/3),YEAR($R1021)*12+MONTH($R1021))))</f>
        <v/>
      </c>
      <c r="P1021">
        <f>IF($R1021="","",IF($R1022="",1,IF($O1021&lt;&gt;$O1022,1,0)))</f>
        <v/>
      </c>
      <c r="Q1021">
        <f>IF($P1021=1,SUM($P$7:$P1021),"")</f>
        <v/>
      </c>
      <c r="R1021">
        <f>IF($A1021="","",IF(ISNUMBER($A1021),$A1021,IFERROR(DATEVALUE($A1021),NA())))</f>
        <v/>
      </c>
      <c r="S1021" s="7">
        <f>IFERROR(INDEX($R$7:$R$60000,MATCH(ROW()-6,$Q$7:$Q$60000,0)),"")</f>
        <v/>
      </c>
      <c r="T1021">
        <f>IFERROR(INDEX($B$7:$B$60000,MATCH(ROW()-6,$Q$7:$Q$60000,0))*1,"")</f>
        <v/>
      </c>
      <c r="U1021">
        <f>IFERROR(INDEX($C$7:$C$60000,MATCH(ROW()-6,$Q$7:$Q$60000,0))*1,"")</f>
        <v/>
      </c>
      <c r="V1021">
        <f>IFERROR(INDEX($D$7:$D$60000,MATCH(ROW()-6,$Q$7:$Q$60000,0))*1,"")</f>
        <v/>
      </c>
      <c r="W1021">
        <f>IFERROR(INDEX($E$7:$E$60000,MATCH(ROW()-6,$Q$7:$Q$60000,0))*1,"")</f>
        <v/>
      </c>
      <c r="X1021">
        <f>IFERROR(INDEX($F$7:$F$60000,MATCH(ROW()-6,$Q$7:$Q$60000,0))*1,"")</f>
        <v/>
      </c>
      <c r="Y1021">
        <f>IFERROR(INDEX($G$7:$G$60000,MATCH(ROW()-6,$Q$7:$Q$60000,0))*1,"")</f>
        <v/>
      </c>
      <c r="Z1021">
        <f>IFERROR(INDEX($H$7:$H$60000,MATCH(ROW()-6,$Q$7:$Q$60000,0))*1,"")</f>
        <v/>
      </c>
      <c r="AA1021">
        <f>IFERROR(INDEX($I$7:$I$60000,MATCH(ROW()-6,$Q$7:$Q$60000,0))*1,"")</f>
        <v/>
      </c>
      <c r="AB1021">
        <f>IFERROR(INDEX($J$7:$J$60000,MATCH(ROW()-6,$Q$7:$Q$60000,0))*1,"")</f>
        <v/>
      </c>
      <c r="AC1021">
        <f>IFERROR(INDEX($K$7:$K$60000,MATCH(ROW()-6,$Q$7:$Q$60000,0))*1,"")</f>
        <v/>
      </c>
      <c r="AF1021" s="9">
        <f>IF(OR($S1021="",$S1020=""),"",IF($B$5="diff",($T1021-$T1020),LN($T1021/$T1020)))</f>
        <v/>
      </c>
      <c r="AG1021" s="9">
        <f>IF(OR($S1021="",$S1020=""),"",IF($C$5="diff",(U1021-U1020),LN(U1021/U1020)))</f>
        <v/>
      </c>
      <c r="AH1021" s="9">
        <f>IF(OR($S1021="",$S1020=""),"",IF($D$5="diff",(V1021-V1020),LN(V1021/V1020)))</f>
        <v/>
      </c>
      <c r="AI1021" s="9">
        <f>IF(OR($S1021="",$S1020=""),"",IF($E$5="diff",(W1021-W1020),LN(W1021/W1020)))</f>
        <v/>
      </c>
      <c r="AJ1021" s="9">
        <f>IF(OR($S1021="",$S1020=""),"",IF($F$5="diff",(X1021-X1020),LN(X1021/X1020)))</f>
        <v/>
      </c>
      <c r="AK1021" s="9">
        <f>IF(OR($S1021="",$S1020=""),"",IF($G$5="diff",(Y1021-Y1020),LN(Y1021/Y1020)))</f>
        <v/>
      </c>
      <c r="AL1021" s="9">
        <f>IF(OR($S1021="",$S1020=""),"",IF($H$5="diff",(Z1021-Z1020),LN(Z1021/Z1020)))</f>
        <v/>
      </c>
      <c r="AM1021" s="9">
        <f>IF(OR($S1021="",$S1020=""),"",IF($I$5="diff",(AA1021-AA1020),LN(AA1021/AA1020)))</f>
        <v/>
      </c>
      <c r="AN1021" s="9">
        <f>IF(OR($S1021="",$S1020=""),"",IF($J$5="diff",(AB1021-AB1020),LN(AB1021/AB1020)))</f>
        <v/>
      </c>
      <c r="AO1021" s="9">
        <f>IF(OR($S1021="",$S1020=""),"",IF($K$5="diff",(AC1021-AC1020),LN(AC1021/AC1020)))</f>
        <v/>
      </c>
      <c r="AR1021" s="9">
        <f>IF($AF1021="","",$AU$13+$AU$4*AG1021+$AU$5*AH1021+$AU$6*AI1021+$AU$7*AJ1021+$AU$8*AK1021+$AU$9*AL1021+$AU$10*AM1021+$AU$11*AN1021+$AU$12*AO1021)</f>
        <v/>
      </c>
      <c r="AY1021" s="10">
        <f>IF(AND((ROW()-7)&gt;=$Q$5,(ROW()-6)&lt;=$Q$3),INDEX(LINEST(OFFSET(AF1021,1-$Q$5,0,$Q$5,1),OFFSET(AG1021,1-$Q$5,0,$Q$5,9),TRUE,TRUE),1,10)*$Q$4,"")</f>
        <v/>
      </c>
      <c r="AZ1021" s="9">
        <f>IF(AND((ROW()-7)&gt;=$Q$5,(ROW()-6)&lt;=$Q$3),INDEX(LINEST(OFFSET(AF1021,1-$Q$5,0,$Q$5,1),OFFSET(AG1021,1-$Q$5,0,$Q$5,9),TRUE,TRUE),1,9),"")</f>
        <v/>
      </c>
      <c r="BA1021" s="9">
        <f>IF(AND((ROW()-7)&gt;=$Q$5,(ROW()-6)&lt;=$Q$3),INDEX(LINEST(OFFSET(AF1021,1-$Q$5,0,$Q$5,1),OFFSET(AG1021,1-$Q$5,0,$Q$5,9),TRUE,TRUE),1,8),"")</f>
        <v/>
      </c>
      <c r="BB1021" s="9">
        <f>IF(AND((ROW()-7)&gt;=$Q$5,(ROW()-6)&lt;=$Q$3),INDEX(LINEST(OFFSET(AF1021,1-$Q$5,0,$Q$5,1),OFFSET(AG1021,1-$Q$5,0,$Q$5,9),TRUE,TRUE),1,7),"")</f>
        <v/>
      </c>
      <c r="BC1021" s="9">
        <f>IF(AND((ROW()-7)&gt;=$Q$5,(ROW()-6)&lt;=$Q$3),INDEX(LINEST(OFFSET(AF1021,1-$Q$5,0,$Q$5,1),OFFSET(AG1021,1-$Q$5,0,$Q$5,9),TRUE,TRUE),1,6),"")</f>
        <v/>
      </c>
      <c r="BD1021" s="9">
        <f>IF(AND((ROW()-7)&gt;=$Q$5,(ROW()-6)&lt;=$Q$3),INDEX(LINEST(OFFSET(AF1021,1-$Q$5,0,$Q$5,1),OFFSET(AG1021,1-$Q$5,0,$Q$5,9),TRUE,TRUE),1,5),"")</f>
        <v/>
      </c>
      <c r="BE1021" s="9">
        <f>IF(AND((ROW()-7)&gt;=$Q$5,(ROW()-6)&lt;=$Q$3),INDEX(LINEST(OFFSET(AF1021,1-$Q$5,0,$Q$5,1),OFFSET(AG1021,1-$Q$5,0,$Q$5,9),TRUE,TRUE),1,4),"")</f>
        <v/>
      </c>
      <c r="BF1021" s="9">
        <f>IF(AND((ROW()-7)&gt;=$Q$5,(ROW()-6)&lt;=$Q$3),INDEX(LINEST(OFFSET(AF1021,1-$Q$5,0,$Q$5,1),OFFSET(AG1021,1-$Q$5,0,$Q$5,9),TRUE,TRUE),1,3),"")</f>
        <v/>
      </c>
      <c r="BG1021" s="9">
        <f>IF(AND((ROW()-7)&gt;=$Q$5,(ROW()-6)&lt;=$Q$3),INDEX(LINEST(OFFSET(AF1021,1-$Q$5,0,$Q$5,1),OFFSET(AG1021,1-$Q$5,0,$Q$5,9),TRUE,TRUE),1,2),"")</f>
        <v/>
      </c>
      <c r="BH1021" s="9">
        <f>IF(AND((ROW()-7)&gt;=$Q$5,(ROW()-6)&lt;=$Q$3),INDEX(LINEST(OFFSET(AF1021,1-$Q$5,0,$Q$5,1),OFFSET(AG1021,1-$Q$5,0,$Q$5,9),TRUE,TRUE),1,1),"")</f>
        <v/>
      </c>
      <c r="BI1021" s="10">
        <f>IF(AND((ROW()-7)&gt;=$Q$5,(ROW()-6)&lt;=$Q$3),INDEX(LINEST(OFFSET(AF1021,1-$Q$5,0,$Q$5,1),OFFSET(AG1021,1-$Q$5,0,$Q$5,9),TRUE,TRUE),3,1),"")</f>
        <v/>
      </c>
      <c r="BL1021" s="9">
        <f>IF(AND((ROW()-6)&lt;=$Q$3,ISNUMBER(AY1020)),AY1020/$Q$4+AZ1020*AG1021+BA1020*AH1021+BB1020*AI1021+BC1020*AJ1021+BD1020*AK1021+BE1020*AL1021+BF1020*AM1021+BG1020*AN1021+BH1020*AO1021,"")</f>
        <v/>
      </c>
      <c r="BM1021">
        <f>IF(ISNUMBER(BL1021),AVERAGE(OFFSET(AF1020,1-$Q$5,0,$Q$5,1)),"")</f>
        <v/>
      </c>
      <c r="BN1021">
        <f>IF(ISNUMBER(BL1021),(AF1021-BL1021)^2,"")</f>
        <v/>
      </c>
      <c r="BO1021">
        <f>IF(ISNUMBER(BL1021),AF1021^2,"")</f>
        <v/>
      </c>
      <c r="BP1021">
        <f>IF(ISNUMBER(BL1021),(AF1021-BM1021)^2,"")</f>
        <v/>
      </c>
    </row>
    <row r="1022">
      <c r="O1022">
        <f>IF($R1022="","",IF($Q$1="Weekly",INT(($R1022-2)/7),IF($Q$1="Quarterly",YEAR($R1022)*4+ROUNDUP(MONTH($R1022)/3),YEAR($R1022)*12+MONTH($R1022))))</f>
        <v/>
      </c>
      <c r="P1022">
        <f>IF($R1022="","",IF($R1023="",1,IF($O1022&lt;&gt;$O1023,1,0)))</f>
        <v/>
      </c>
      <c r="Q1022">
        <f>IF($P1022=1,SUM($P$7:$P1022),"")</f>
        <v/>
      </c>
      <c r="R1022">
        <f>IF($A1022="","",IF(ISNUMBER($A1022),$A1022,IFERROR(DATEVALUE($A1022),NA())))</f>
        <v/>
      </c>
      <c r="S1022" s="7">
        <f>IFERROR(INDEX($R$7:$R$60000,MATCH(ROW()-6,$Q$7:$Q$60000,0)),"")</f>
        <v/>
      </c>
      <c r="T1022">
        <f>IFERROR(INDEX($B$7:$B$60000,MATCH(ROW()-6,$Q$7:$Q$60000,0))*1,"")</f>
        <v/>
      </c>
      <c r="U1022">
        <f>IFERROR(INDEX($C$7:$C$60000,MATCH(ROW()-6,$Q$7:$Q$60000,0))*1,"")</f>
        <v/>
      </c>
      <c r="V1022">
        <f>IFERROR(INDEX($D$7:$D$60000,MATCH(ROW()-6,$Q$7:$Q$60000,0))*1,"")</f>
        <v/>
      </c>
      <c r="W1022">
        <f>IFERROR(INDEX($E$7:$E$60000,MATCH(ROW()-6,$Q$7:$Q$60000,0))*1,"")</f>
        <v/>
      </c>
      <c r="X1022">
        <f>IFERROR(INDEX($F$7:$F$60000,MATCH(ROW()-6,$Q$7:$Q$60000,0))*1,"")</f>
        <v/>
      </c>
      <c r="Y1022">
        <f>IFERROR(INDEX($G$7:$G$60000,MATCH(ROW()-6,$Q$7:$Q$60000,0))*1,"")</f>
        <v/>
      </c>
      <c r="Z1022">
        <f>IFERROR(INDEX($H$7:$H$60000,MATCH(ROW()-6,$Q$7:$Q$60000,0))*1,"")</f>
        <v/>
      </c>
      <c r="AA1022">
        <f>IFERROR(INDEX($I$7:$I$60000,MATCH(ROW()-6,$Q$7:$Q$60000,0))*1,"")</f>
        <v/>
      </c>
      <c r="AB1022">
        <f>IFERROR(INDEX($J$7:$J$60000,MATCH(ROW()-6,$Q$7:$Q$60000,0))*1,"")</f>
        <v/>
      </c>
      <c r="AC1022">
        <f>IFERROR(INDEX($K$7:$K$60000,MATCH(ROW()-6,$Q$7:$Q$60000,0))*1,"")</f>
        <v/>
      </c>
      <c r="AF1022" s="9">
        <f>IF(OR($S1022="",$S1021=""),"",IF($B$5="diff",($T1022-$T1021),LN($T1022/$T1021)))</f>
        <v/>
      </c>
      <c r="AG1022" s="9">
        <f>IF(OR($S1022="",$S1021=""),"",IF($C$5="diff",(U1022-U1021),LN(U1022/U1021)))</f>
        <v/>
      </c>
      <c r="AH1022" s="9">
        <f>IF(OR($S1022="",$S1021=""),"",IF($D$5="diff",(V1022-V1021),LN(V1022/V1021)))</f>
        <v/>
      </c>
      <c r="AI1022" s="9">
        <f>IF(OR($S1022="",$S1021=""),"",IF($E$5="diff",(W1022-W1021),LN(W1022/W1021)))</f>
        <v/>
      </c>
      <c r="AJ1022" s="9">
        <f>IF(OR($S1022="",$S1021=""),"",IF($F$5="diff",(X1022-X1021),LN(X1022/X1021)))</f>
        <v/>
      </c>
      <c r="AK1022" s="9">
        <f>IF(OR($S1022="",$S1021=""),"",IF($G$5="diff",(Y1022-Y1021),LN(Y1022/Y1021)))</f>
        <v/>
      </c>
      <c r="AL1022" s="9">
        <f>IF(OR($S1022="",$S1021=""),"",IF($H$5="diff",(Z1022-Z1021),LN(Z1022/Z1021)))</f>
        <v/>
      </c>
      <c r="AM1022" s="9">
        <f>IF(OR($S1022="",$S1021=""),"",IF($I$5="diff",(AA1022-AA1021),LN(AA1022/AA1021)))</f>
        <v/>
      </c>
      <c r="AN1022" s="9">
        <f>IF(OR($S1022="",$S1021=""),"",IF($J$5="diff",(AB1022-AB1021),LN(AB1022/AB1021)))</f>
        <v/>
      </c>
      <c r="AO1022" s="9">
        <f>IF(OR($S1022="",$S1021=""),"",IF($K$5="diff",(AC1022-AC1021),LN(AC1022/AC1021)))</f>
        <v/>
      </c>
      <c r="AR1022" s="9">
        <f>IF($AF1022="","",$AU$13+$AU$4*AG1022+$AU$5*AH1022+$AU$6*AI1022+$AU$7*AJ1022+$AU$8*AK1022+$AU$9*AL1022+$AU$10*AM1022+$AU$11*AN1022+$AU$12*AO1022)</f>
        <v/>
      </c>
      <c r="AY1022" s="10">
        <f>IF(AND((ROW()-7)&gt;=$Q$5,(ROW()-6)&lt;=$Q$3),INDEX(LINEST(OFFSET(AF1022,1-$Q$5,0,$Q$5,1),OFFSET(AG1022,1-$Q$5,0,$Q$5,9),TRUE,TRUE),1,10)*$Q$4,"")</f>
        <v/>
      </c>
      <c r="AZ1022" s="9">
        <f>IF(AND((ROW()-7)&gt;=$Q$5,(ROW()-6)&lt;=$Q$3),INDEX(LINEST(OFFSET(AF1022,1-$Q$5,0,$Q$5,1),OFFSET(AG1022,1-$Q$5,0,$Q$5,9),TRUE,TRUE),1,9),"")</f>
        <v/>
      </c>
      <c r="BA1022" s="9">
        <f>IF(AND((ROW()-7)&gt;=$Q$5,(ROW()-6)&lt;=$Q$3),INDEX(LINEST(OFFSET(AF1022,1-$Q$5,0,$Q$5,1),OFFSET(AG1022,1-$Q$5,0,$Q$5,9),TRUE,TRUE),1,8),"")</f>
        <v/>
      </c>
      <c r="BB1022" s="9">
        <f>IF(AND((ROW()-7)&gt;=$Q$5,(ROW()-6)&lt;=$Q$3),INDEX(LINEST(OFFSET(AF1022,1-$Q$5,0,$Q$5,1),OFFSET(AG1022,1-$Q$5,0,$Q$5,9),TRUE,TRUE),1,7),"")</f>
        <v/>
      </c>
      <c r="BC1022" s="9">
        <f>IF(AND((ROW()-7)&gt;=$Q$5,(ROW()-6)&lt;=$Q$3),INDEX(LINEST(OFFSET(AF1022,1-$Q$5,0,$Q$5,1),OFFSET(AG1022,1-$Q$5,0,$Q$5,9),TRUE,TRUE),1,6),"")</f>
        <v/>
      </c>
      <c r="BD1022" s="9">
        <f>IF(AND((ROW()-7)&gt;=$Q$5,(ROW()-6)&lt;=$Q$3),INDEX(LINEST(OFFSET(AF1022,1-$Q$5,0,$Q$5,1),OFFSET(AG1022,1-$Q$5,0,$Q$5,9),TRUE,TRUE),1,5),"")</f>
        <v/>
      </c>
      <c r="BE1022" s="9">
        <f>IF(AND((ROW()-7)&gt;=$Q$5,(ROW()-6)&lt;=$Q$3),INDEX(LINEST(OFFSET(AF1022,1-$Q$5,0,$Q$5,1),OFFSET(AG1022,1-$Q$5,0,$Q$5,9),TRUE,TRUE),1,4),"")</f>
        <v/>
      </c>
      <c r="BF1022" s="9">
        <f>IF(AND((ROW()-7)&gt;=$Q$5,(ROW()-6)&lt;=$Q$3),INDEX(LINEST(OFFSET(AF1022,1-$Q$5,0,$Q$5,1),OFFSET(AG1022,1-$Q$5,0,$Q$5,9),TRUE,TRUE),1,3),"")</f>
        <v/>
      </c>
      <c r="BG1022" s="9">
        <f>IF(AND((ROW()-7)&gt;=$Q$5,(ROW()-6)&lt;=$Q$3),INDEX(LINEST(OFFSET(AF1022,1-$Q$5,0,$Q$5,1),OFFSET(AG1022,1-$Q$5,0,$Q$5,9),TRUE,TRUE),1,2),"")</f>
        <v/>
      </c>
      <c r="BH1022" s="9">
        <f>IF(AND((ROW()-7)&gt;=$Q$5,(ROW()-6)&lt;=$Q$3),INDEX(LINEST(OFFSET(AF1022,1-$Q$5,0,$Q$5,1),OFFSET(AG1022,1-$Q$5,0,$Q$5,9),TRUE,TRUE),1,1),"")</f>
        <v/>
      </c>
      <c r="BI1022" s="10">
        <f>IF(AND((ROW()-7)&gt;=$Q$5,(ROW()-6)&lt;=$Q$3),INDEX(LINEST(OFFSET(AF1022,1-$Q$5,0,$Q$5,1),OFFSET(AG1022,1-$Q$5,0,$Q$5,9),TRUE,TRUE),3,1),"")</f>
        <v/>
      </c>
      <c r="BL1022" s="9">
        <f>IF(AND((ROW()-6)&lt;=$Q$3,ISNUMBER(AY1021)),AY1021/$Q$4+AZ1021*AG1022+BA1021*AH1022+BB1021*AI1022+BC1021*AJ1022+BD1021*AK1022+BE1021*AL1022+BF1021*AM1022+BG1021*AN1022+BH1021*AO1022,"")</f>
        <v/>
      </c>
      <c r="BM1022">
        <f>IF(ISNUMBER(BL1022),AVERAGE(OFFSET(AF1021,1-$Q$5,0,$Q$5,1)),"")</f>
        <v/>
      </c>
      <c r="BN1022">
        <f>IF(ISNUMBER(BL1022),(AF1022-BL1022)^2,"")</f>
        <v/>
      </c>
      <c r="BO1022">
        <f>IF(ISNUMBER(BL1022),AF1022^2,"")</f>
        <v/>
      </c>
      <c r="BP1022">
        <f>IF(ISNUMBER(BL1022),(AF1022-BM1022)^2,"")</f>
        <v/>
      </c>
    </row>
    <row r="1023">
      <c r="O1023">
        <f>IF($R1023="","",IF($Q$1="Weekly",INT(($R1023-2)/7),IF($Q$1="Quarterly",YEAR($R1023)*4+ROUNDUP(MONTH($R1023)/3),YEAR($R1023)*12+MONTH($R1023))))</f>
        <v/>
      </c>
      <c r="P1023">
        <f>IF($R1023="","",IF($R1024="",1,IF($O1023&lt;&gt;$O1024,1,0)))</f>
        <v/>
      </c>
      <c r="Q1023">
        <f>IF($P1023=1,SUM($P$7:$P1023),"")</f>
        <v/>
      </c>
      <c r="R1023">
        <f>IF($A1023="","",IF(ISNUMBER($A1023),$A1023,IFERROR(DATEVALUE($A1023),NA())))</f>
        <v/>
      </c>
      <c r="S1023" s="7">
        <f>IFERROR(INDEX($R$7:$R$60000,MATCH(ROW()-6,$Q$7:$Q$60000,0)),"")</f>
        <v/>
      </c>
      <c r="T1023">
        <f>IFERROR(INDEX($B$7:$B$60000,MATCH(ROW()-6,$Q$7:$Q$60000,0))*1,"")</f>
        <v/>
      </c>
      <c r="U1023">
        <f>IFERROR(INDEX($C$7:$C$60000,MATCH(ROW()-6,$Q$7:$Q$60000,0))*1,"")</f>
        <v/>
      </c>
      <c r="V1023">
        <f>IFERROR(INDEX($D$7:$D$60000,MATCH(ROW()-6,$Q$7:$Q$60000,0))*1,"")</f>
        <v/>
      </c>
      <c r="W1023">
        <f>IFERROR(INDEX($E$7:$E$60000,MATCH(ROW()-6,$Q$7:$Q$60000,0))*1,"")</f>
        <v/>
      </c>
      <c r="X1023">
        <f>IFERROR(INDEX($F$7:$F$60000,MATCH(ROW()-6,$Q$7:$Q$60000,0))*1,"")</f>
        <v/>
      </c>
      <c r="Y1023">
        <f>IFERROR(INDEX($G$7:$G$60000,MATCH(ROW()-6,$Q$7:$Q$60000,0))*1,"")</f>
        <v/>
      </c>
      <c r="Z1023">
        <f>IFERROR(INDEX($H$7:$H$60000,MATCH(ROW()-6,$Q$7:$Q$60000,0))*1,"")</f>
        <v/>
      </c>
      <c r="AA1023">
        <f>IFERROR(INDEX($I$7:$I$60000,MATCH(ROW()-6,$Q$7:$Q$60000,0))*1,"")</f>
        <v/>
      </c>
      <c r="AB1023">
        <f>IFERROR(INDEX($J$7:$J$60000,MATCH(ROW()-6,$Q$7:$Q$60000,0))*1,"")</f>
        <v/>
      </c>
      <c r="AC1023">
        <f>IFERROR(INDEX($K$7:$K$60000,MATCH(ROW()-6,$Q$7:$Q$60000,0))*1,"")</f>
        <v/>
      </c>
      <c r="AF1023" s="9">
        <f>IF(OR($S1023="",$S1022=""),"",IF($B$5="diff",($T1023-$T1022),LN($T1023/$T1022)))</f>
        <v/>
      </c>
      <c r="AG1023" s="9">
        <f>IF(OR($S1023="",$S1022=""),"",IF($C$5="diff",(U1023-U1022),LN(U1023/U1022)))</f>
        <v/>
      </c>
      <c r="AH1023" s="9">
        <f>IF(OR($S1023="",$S1022=""),"",IF($D$5="diff",(V1023-V1022),LN(V1023/V1022)))</f>
        <v/>
      </c>
      <c r="AI1023" s="9">
        <f>IF(OR($S1023="",$S1022=""),"",IF($E$5="diff",(W1023-W1022),LN(W1023/W1022)))</f>
        <v/>
      </c>
      <c r="AJ1023" s="9">
        <f>IF(OR($S1023="",$S1022=""),"",IF($F$5="diff",(X1023-X1022),LN(X1023/X1022)))</f>
        <v/>
      </c>
      <c r="AK1023" s="9">
        <f>IF(OR($S1023="",$S1022=""),"",IF($G$5="diff",(Y1023-Y1022),LN(Y1023/Y1022)))</f>
        <v/>
      </c>
      <c r="AL1023" s="9">
        <f>IF(OR($S1023="",$S1022=""),"",IF($H$5="diff",(Z1023-Z1022),LN(Z1023/Z1022)))</f>
        <v/>
      </c>
      <c r="AM1023" s="9">
        <f>IF(OR($S1023="",$S1022=""),"",IF($I$5="diff",(AA1023-AA1022),LN(AA1023/AA1022)))</f>
        <v/>
      </c>
      <c r="AN1023" s="9">
        <f>IF(OR($S1023="",$S1022=""),"",IF($J$5="diff",(AB1023-AB1022),LN(AB1023/AB1022)))</f>
        <v/>
      </c>
      <c r="AO1023" s="9">
        <f>IF(OR($S1023="",$S1022=""),"",IF($K$5="diff",(AC1023-AC1022),LN(AC1023/AC1022)))</f>
        <v/>
      </c>
      <c r="AR1023" s="9">
        <f>IF($AF1023="","",$AU$13+$AU$4*AG1023+$AU$5*AH1023+$AU$6*AI1023+$AU$7*AJ1023+$AU$8*AK1023+$AU$9*AL1023+$AU$10*AM1023+$AU$11*AN1023+$AU$12*AO1023)</f>
        <v/>
      </c>
      <c r="AY1023" s="10">
        <f>IF(AND((ROW()-7)&gt;=$Q$5,(ROW()-6)&lt;=$Q$3),INDEX(LINEST(OFFSET(AF1023,1-$Q$5,0,$Q$5,1),OFFSET(AG1023,1-$Q$5,0,$Q$5,9),TRUE,TRUE),1,10)*$Q$4,"")</f>
        <v/>
      </c>
      <c r="AZ1023" s="9">
        <f>IF(AND((ROW()-7)&gt;=$Q$5,(ROW()-6)&lt;=$Q$3),INDEX(LINEST(OFFSET(AF1023,1-$Q$5,0,$Q$5,1),OFFSET(AG1023,1-$Q$5,0,$Q$5,9),TRUE,TRUE),1,9),"")</f>
        <v/>
      </c>
      <c r="BA1023" s="9">
        <f>IF(AND((ROW()-7)&gt;=$Q$5,(ROW()-6)&lt;=$Q$3),INDEX(LINEST(OFFSET(AF1023,1-$Q$5,0,$Q$5,1),OFFSET(AG1023,1-$Q$5,0,$Q$5,9),TRUE,TRUE),1,8),"")</f>
        <v/>
      </c>
      <c r="BB1023" s="9">
        <f>IF(AND((ROW()-7)&gt;=$Q$5,(ROW()-6)&lt;=$Q$3),INDEX(LINEST(OFFSET(AF1023,1-$Q$5,0,$Q$5,1),OFFSET(AG1023,1-$Q$5,0,$Q$5,9),TRUE,TRUE),1,7),"")</f>
        <v/>
      </c>
      <c r="BC1023" s="9">
        <f>IF(AND((ROW()-7)&gt;=$Q$5,(ROW()-6)&lt;=$Q$3),INDEX(LINEST(OFFSET(AF1023,1-$Q$5,0,$Q$5,1),OFFSET(AG1023,1-$Q$5,0,$Q$5,9),TRUE,TRUE),1,6),"")</f>
        <v/>
      </c>
      <c r="BD1023" s="9">
        <f>IF(AND((ROW()-7)&gt;=$Q$5,(ROW()-6)&lt;=$Q$3),INDEX(LINEST(OFFSET(AF1023,1-$Q$5,0,$Q$5,1),OFFSET(AG1023,1-$Q$5,0,$Q$5,9),TRUE,TRUE),1,5),"")</f>
        <v/>
      </c>
      <c r="BE1023" s="9">
        <f>IF(AND((ROW()-7)&gt;=$Q$5,(ROW()-6)&lt;=$Q$3),INDEX(LINEST(OFFSET(AF1023,1-$Q$5,0,$Q$5,1),OFFSET(AG1023,1-$Q$5,0,$Q$5,9),TRUE,TRUE),1,4),"")</f>
        <v/>
      </c>
      <c r="BF1023" s="9">
        <f>IF(AND((ROW()-7)&gt;=$Q$5,(ROW()-6)&lt;=$Q$3),INDEX(LINEST(OFFSET(AF1023,1-$Q$5,0,$Q$5,1),OFFSET(AG1023,1-$Q$5,0,$Q$5,9),TRUE,TRUE),1,3),"")</f>
        <v/>
      </c>
      <c r="BG1023" s="9">
        <f>IF(AND((ROW()-7)&gt;=$Q$5,(ROW()-6)&lt;=$Q$3),INDEX(LINEST(OFFSET(AF1023,1-$Q$5,0,$Q$5,1),OFFSET(AG1023,1-$Q$5,0,$Q$5,9),TRUE,TRUE),1,2),"")</f>
        <v/>
      </c>
      <c r="BH1023" s="9">
        <f>IF(AND((ROW()-7)&gt;=$Q$5,(ROW()-6)&lt;=$Q$3),INDEX(LINEST(OFFSET(AF1023,1-$Q$5,0,$Q$5,1),OFFSET(AG1023,1-$Q$5,0,$Q$5,9),TRUE,TRUE),1,1),"")</f>
        <v/>
      </c>
      <c r="BI1023" s="10">
        <f>IF(AND((ROW()-7)&gt;=$Q$5,(ROW()-6)&lt;=$Q$3),INDEX(LINEST(OFFSET(AF1023,1-$Q$5,0,$Q$5,1),OFFSET(AG1023,1-$Q$5,0,$Q$5,9),TRUE,TRUE),3,1),"")</f>
        <v/>
      </c>
      <c r="BL1023" s="9">
        <f>IF(AND((ROW()-6)&lt;=$Q$3,ISNUMBER(AY1022)),AY1022/$Q$4+AZ1022*AG1023+BA1022*AH1023+BB1022*AI1023+BC1022*AJ1023+BD1022*AK1023+BE1022*AL1023+BF1022*AM1023+BG1022*AN1023+BH1022*AO1023,"")</f>
        <v/>
      </c>
      <c r="BM1023">
        <f>IF(ISNUMBER(BL1023),AVERAGE(OFFSET(AF1022,1-$Q$5,0,$Q$5,1)),"")</f>
        <v/>
      </c>
      <c r="BN1023">
        <f>IF(ISNUMBER(BL1023),(AF1023-BL1023)^2,"")</f>
        <v/>
      </c>
      <c r="BO1023">
        <f>IF(ISNUMBER(BL1023),AF1023^2,"")</f>
        <v/>
      </c>
      <c r="BP1023">
        <f>IF(ISNUMBER(BL1023),(AF1023-BM1023)^2,"")</f>
        <v/>
      </c>
    </row>
    <row r="1024">
      <c r="O1024">
        <f>IF($R1024="","",IF($Q$1="Weekly",INT(($R1024-2)/7),IF($Q$1="Quarterly",YEAR($R1024)*4+ROUNDUP(MONTH($R1024)/3),YEAR($R1024)*12+MONTH($R1024))))</f>
        <v/>
      </c>
      <c r="P1024">
        <f>IF($R1024="","",IF($R1025="",1,IF($O1024&lt;&gt;$O1025,1,0)))</f>
        <v/>
      </c>
      <c r="Q1024">
        <f>IF($P1024=1,SUM($P$7:$P1024),"")</f>
        <v/>
      </c>
      <c r="R1024">
        <f>IF($A1024="","",IF(ISNUMBER($A1024),$A1024,IFERROR(DATEVALUE($A1024),NA())))</f>
        <v/>
      </c>
      <c r="S1024" s="7">
        <f>IFERROR(INDEX($R$7:$R$60000,MATCH(ROW()-6,$Q$7:$Q$60000,0)),"")</f>
        <v/>
      </c>
      <c r="T1024">
        <f>IFERROR(INDEX($B$7:$B$60000,MATCH(ROW()-6,$Q$7:$Q$60000,0))*1,"")</f>
        <v/>
      </c>
      <c r="U1024">
        <f>IFERROR(INDEX($C$7:$C$60000,MATCH(ROW()-6,$Q$7:$Q$60000,0))*1,"")</f>
        <v/>
      </c>
      <c r="V1024">
        <f>IFERROR(INDEX($D$7:$D$60000,MATCH(ROW()-6,$Q$7:$Q$60000,0))*1,"")</f>
        <v/>
      </c>
      <c r="W1024">
        <f>IFERROR(INDEX($E$7:$E$60000,MATCH(ROW()-6,$Q$7:$Q$60000,0))*1,"")</f>
        <v/>
      </c>
      <c r="X1024">
        <f>IFERROR(INDEX($F$7:$F$60000,MATCH(ROW()-6,$Q$7:$Q$60000,0))*1,"")</f>
        <v/>
      </c>
      <c r="Y1024">
        <f>IFERROR(INDEX($G$7:$G$60000,MATCH(ROW()-6,$Q$7:$Q$60000,0))*1,"")</f>
        <v/>
      </c>
      <c r="Z1024">
        <f>IFERROR(INDEX($H$7:$H$60000,MATCH(ROW()-6,$Q$7:$Q$60000,0))*1,"")</f>
        <v/>
      </c>
      <c r="AA1024">
        <f>IFERROR(INDEX($I$7:$I$60000,MATCH(ROW()-6,$Q$7:$Q$60000,0))*1,"")</f>
        <v/>
      </c>
      <c r="AB1024">
        <f>IFERROR(INDEX($J$7:$J$60000,MATCH(ROW()-6,$Q$7:$Q$60000,0))*1,"")</f>
        <v/>
      </c>
      <c r="AC1024">
        <f>IFERROR(INDEX($K$7:$K$60000,MATCH(ROW()-6,$Q$7:$Q$60000,0))*1,"")</f>
        <v/>
      </c>
      <c r="AF1024" s="9">
        <f>IF(OR($S1024="",$S1023=""),"",IF($B$5="diff",($T1024-$T1023),LN($T1024/$T1023)))</f>
        <v/>
      </c>
      <c r="AG1024" s="9">
        <f>IF(OR($S1024="",$S1023=""),"",IF($C$5="diff",(U1024-U1023),LN(U1024/U1023)))</f>
        <v/>
      </c>
      <c r="AH1024" s="9">
        <f>IF(OR($S1024="",$S1023=""),"",IF($D$5="diff",(V1024-V1023),LN(V1024/V1023)))</f>
        <v/>
      </c>
      <c r="AI1024" s="9">
        <f>IF(OR($S1024="",$S1023=""),"",IF($E$5="diff",(W1024-W1023),LN(W1024/W1023)))</f>
        <v/>
      </c>
      <c r="AJ1024" s="9">
        <f>IF(OR($S1024="",$S1023=""),"",IF($F$5="diff",(X1024-X1023),LN(X1024/X1023)))</f>
        <v/>
      </c>
      <c r="AK1024" s="9">
        <f>IF(OR($S1024="",$S1023=""),"",IF($G$5="diff",(Y1024-Y1023),LN(Y1024/Y1023)))</f>
        <v/>
      </c>
      <c r="AL1024" s="9">
        <f>IF(OR($S1024="",$S1023=""),"",IF($H$5="diff",(Z1024-Z1023),LN(Z1024/Z1023)))</f>
        <v/>
      </c>
      <c r="AM1024" s="9">
        <f>IF(OR($S1024="",$S1023=""),"",IF($I$5="diff",(AA1024-AA1023),LN(AA1024/AA1023)))</f>
        <v/>
      </c>
      <c r="AN1024" s="9">
        <f>IF(OR($S1024="",$S1023=""),"",IF($J$5="diff",(AB1024-AB1023),LN(AB1024/AB1023)))</f>
        <v/>
      </c>
      <c r="AO1024" s="9">
        <f>IF(OR($S1024="",$S1023=""),"",IF($K$5="diff",(AC1024-AC1023),LN(AC1024/AC1023)))</f>
        <v/>
      </c>
      <c r="AR1024" s="9">
        <f>IF($AF1024="","",$AU$13+$AU$4*AG1024+$AU$5*AH1024+$AU$6*AI1024+$AU$7*AJ1024+$AU$8*AK1024+$AU$9*AL1024+$AU$10*AM1024+$AU$11*AN1024+$AU$12*AO1024)</f>
        <v/>
      </c>
      <c r="AY1024" s="10">
        <f>IF(AND((ROW()-7)&gt;=$Q$5,(ROW()-6)&lt;=$Q$3),INDEX(LINEST(OFFSET(AF1024,1-$Q$5,0,$Q$5,1),OFFSET(AG1024,1-$Q$5,0,$Q$5,9),TRUE,TRUE),1,10)*$Q$4,"")</f>
        <v/>
      </c>
      <c r="AZ1024" s="9">
        <f>IF(AND((ROW()-7)&gt;=$Q$5,(ROW()-6)&lt;=$Q$3),INDEX(LINEST(OFFSET(AF1024,1-$Q$5,0,$Q$5,1),OFFSET(AG1024,1-$Q$5,0,$Q$5,9),TRUE,TRUE),1,9),"")</f>
        <v/>
      </c>
      <c r="BA1024" s="9">
        <f>IF(AND((ROW()-7)&gt;=$Q$5,(ROW()-6)&lt;=$Q$3),INDEX(LINEST(OFFSET(AF1024,1-$Q$5,0,$Q$5,1),OFFSET(AG1024,1-$Q$5,0,$Q$5,9),TRUE,TRUE),1,8),"")</f>
        <v/>
      </c>
      <c r="BB1024" s="9">
        <f>IF(AND((ROW()-7)&gt;=$Q$5,(ROW()-6)&lt;=$Q$3),INDEX(LINEST(OFFSET(AF1024,1-$Q$5,0,$Q$5,1),OFFSET(AG1024,1-$Q$5,0,$Q$5,9),TRUE,TRUE),1,7),"")</f>
        <v/>
      </c>
      <c r="BC1024" s="9">
        <f>IF(AND((ROW()-7)&gt;=$Q$5,(ROW()-6)&lt;=$Q$3),INDEX(LINEST(OFFSET(AF1024,1-$Q$5,0,$Q$5,1),OFFSET(AG1024,1-$Q$5,0,$Q$5,9),TRUE,TRUE),1,6),"")</f>
        <v/>
      </c>
      <c r="BD1024" s="9">
        <f>IF(AND((ROW()-7)&gt;=$Q$5,(ROW()-6)&lt;=$Q$3),INDEX(LINEST(OFFSET(AF1024,1-$Q$5,0,$Q$5,1),OFFSET(AG1024,1-$Q$5,0,$Q$5,9),TRUE,TRUE),1,5),"")</f>
        <v/>
      </c>
      <c r="BE1024" s="9">
        <f>IF(AND((ROW()-7)&gt;=$Q$5,(ROW()-6)&lt;=$Q$3),INDEX(LINEST(OFFSET(AF1024,1-$Q$5,0,$Q$5,1),OFFSET(AG1024,1-$Q$5,0,$Q$5,9),TRUE,TRUE),1,4),"")</f>
        <v/>
      </c>
      <c r="BF1024" s="9">
        <f>IF(AND((ROW()-7)&gt;=$Q$5,(ROW()-6)&lt;=$Q$3),INDEX(LINEST(OFFSET(AF1024,1-$Q$5,0,$Q$5,1),OFFSET(AG1024,1-$Q$5,0,$Q$5,9),TRUE,TRUE),1,3),"")</f>
        <v/>
      </c>
      <c r="BG1024" s="9">
        <f>IF(AND((ROW()-7)&gt;=$Q$5,(ROW()-6)&lt;=$Q$3),INDEX(LINEST(OFFSET(AF1024,1-$Q$5,0,$Q$5,1),OFFSET(AG1024,1-$Q$5,0,$Q$5,9),TRUE,TRUE),1,2),"")</f>
        <v/>
      </c>
      <c r="BH1024" s="9">
        <f>IF(AND((ROW()-7)&gt;=$Q$5,(ROW()-6)&lt;=$Q$3),INDEX(LINEST(OFFSET(AF1024,1-$Q$5,0,$Q$5,1),OFFSET(AG1024,1-$Q$5,0,$Q$5,9),TRUE,TRUE),1,1),"")</f>
        <v/>
      </c>
      <c r="BI1024" s="10">
        <f>IF(AND((ROW()-7)&gt;=$Q$5,(ROW()-6)&lt;=$Q$3),INDEX(LINEST(OFFSET(AF1024,1-$Q$5,0,$Q$5,1),OFFSET(AG1024,1-$Q$5,0,$Q$5,9),TRUE,TRUE),3,1),"")</f>
        <v/>
      </c>
      <c r="BL1024" s="9">
        <f>IF(AND((ROW()-6)&lt;=$Q$3,ISNUMBER(AY1023)),AY1023/$Q$4+AZ1023*AG1024+BA1023*AH1024+BB1023*AI1024+BC1023*AJ1024+BD1023*AK1024+BE1023*AL1024+BF1023*AM1024+BG1023*AN1024+BH1023*AO1024,"")</f>
        <v/>
      </c>
      <c r="BM1024">
        <f>IF(ISNUMBER(BL1024),AVERAGE(OFFSET(AF1023,1-$Q$5,0,$Q$5,1)),"")</f>
        <v/>
      </c>
      <c r="BN1024">
        <f>IF(ISNUMBER(BL1024),(AF1024-BL1024)^2,"")</f>
        <v/>
      </c>
      <c r="BO1024">
        <f>IF(ISNUMBER(BL1024),AF1024^2,"")</f>
        <v/>
      </c>
      <c r="BP1024">
        <f>IF(ISNUMBER(BL1024),(AF1024-BM1024)^2,"")</f>
        <v/>
      </c>
    </row>
    <row r="1025">
      <c r="O1025">
        <f>IF($R1025="","",IF($Q$1="Weekly",INT(($R1025-2)/7),IF($Q$1="Quarterly",YEAR($R1025)*4+ROUNDUP(MONTH($R1025)/3),YEAR($R1025)*12+MONTH($R1025))))</f>
        <v/>
      </c>
      <c r="P1025">
        <f>IF($R1025="","",IF($R1026="",1,IF($O1025&lt;&gt;$O1026,1,0)))</f>
        <v/>
      </c>
      <c r="Q1025">
        <f>IF($P1025=1,SUM($P$7:$P1025),"")</f>
        <v/>
      </c>
      <c r="R1025">
        <f>IF($A1025="","",IF(ISNUMBER($A1025),$A1025,IFERROR(DATEVALUE($A1025),NA())))</f>
        <v/>
      </c>
      <c r="S1025" s="7">
        <f>IFERROR(INDEX($R$7:$R$60000,MATCH(ROW()-6,$Q$7:$Q$60000,0)),"")</f>
        <v/>
      </c>
      <c r="T1025">
        <f>IFERROR(INDEX($B$7:$B$60000,MATCH(ROW()-6,$Q$7:$Q$60000,0))*1,"")</f>
        <v/>
      </c>
      <c r="U1025">
        <f>IFERROR(INDEX($C$7:$C$60000,MATCH(ROW()-6,$Q$7:$Q$60000,0))*1,"")</f>
        <v/>
      </c>
      <c r="V1025">
        <f>IFERROR(INDEX($D$7:$D$60000,MATCH(ROW()-6,$Q$7:$Q$60000,0))*1,"")</f>
        <v/>
      </c>
      <c r="W1025">
        <f>IFERROR(INDEX($E$7:$E$60000,MATCH(ROW()-6,$Q$7:$Q$60000,0))*1,"")</f>
        <v/>
      </c>
      <c r="X1025">
        <f>IFERROR(INDEX($F$7:$F$60000,MATCH(ROW()-6,$Q$7:$Q$60000,0))*1,"")</f>
        <v/>
      </c>
      <c r="Y1025">
        <f>IFERROR(INDEX($G$7:$G$60000,MATCH(ROW()-6,$Q$7:$Q$60000,0))*1,"")</f>
        <v/>
      </c>
      <c r="Z1025">
        <f>IFERROR(INDEX($H$7:$H$60000,MATCH(ROW()-6,$Q$7:$Q$60000,0))*1,"")</f>
        <v/>
      </c>
      <c r="AA1025">
        <f>IFERROR(INDEX($I$7:$I$60000,MATCH(ROW()-6,$Q$7:$Q$60000,0))*1,"")</f>
        <v/>
      </c>
      <c r="AB1025">
        <f>IFERROR(INDEX($J$7:$J$60000,MATCH(ROW()-6,$Q$7:$Q$60000,0))*1,"")</f>
        <v/>
      </c>
      <c r="AC1025">
        <f>IFERROR(INDEX($K$7:$K$60000,MATCH(ROW()-6,$Q$7:$Q$60000,0))*1,"")</f>
        <v/>
      </c>
      <c r="AF1025" s="9">
        <f>IF(OR($S1025="",$S1024=""),"",IF($B$5="diff",($T1025-$T1024),LN($T1025/$T1024)))</f>
        <v/>
      </c>
      <c r="AG1025" s="9">
        <f>IF(OR($S1025="",$S1024=""),"",IF($C$5="diff",(U1025-U1024),LN(U1025/U1024)))</f>
        <v/>
      </c>
      <c r="AH1025" s="9">
        <f>IF(OR($S1025="",$S1024=""),"",IF($D$5="diff",(V1025-V1024),LN(V1025/V1024)))</f>
        <v/>
      </c>
      <c r="AI1025" s="9">
        <f>IF(OR($S1025="",$S1024=""),"",IF($E$5="diff",(W1025-W1024),LN(W1025/W1024)))</f>
        <v/>
      </c>
      <c r="AJ1025" s="9">
        <f>IF(OR($S1025="",$S1024=""),"",IF($F$5="diff",(X1025-X1024),LN(X1025/X1024)))</f>
        <v/>
      </c>
      <c r="AK1025" s="9">
        <f>IF(OR($S1025="",$S1024=""),"",IF($G$5="diff",(Y1025-Y1024),LN(Y1025/Y1024)))</f>
        <v/>
      </c>
      <c r="AL1025" s="9">
        <f>IF(OR($S1025="",$S1024=""),"",IF($H$5="diff",(Z1025-Z1024),LN(Z1025/Z1024)))</f>
        <v/>
      </c>
      <c r="AM1025" s="9">
        <f>IF(OR($S1025="",$S1024=""),"",IF($I$5="diff",(AA1025-AA1024),LN(AA1025/AA1024)))</f>
        <v/>
      </c>
      <c r="AN1025" s="9">
        <f>IF(OR($S1025="",$S1024=""),"",IF($J$5="diff",(AB1025-AB1024),LN(AB1025/AB1024)))</f>
        <v/>
      </c>
      <c r="AO1025" s="9">
        <f>IF(OR($S1025="",$S1024=""),"",IF($K$5="diff",(AC1025-AC1024),LN(AC1025/AC1024)))</f>
        <v/>
      </c>
      <c r="AR1025" s="9">
        <f>IF($AF1025="","",$AU$13+$AU$4*AG1025+$AU$5*AH1025+$AU$6*AI1025+$AU$7*AJ1025+$AU$8*AK1025+$AU$9*AL1025+$AU$10*AM1025+$AU$11*AN1025+$AU$12*AO1025)</f>
        <v/>
      </c>
      <c r="AY1025" s="10">
        <f>IF(AND((ROW()-7)&gt;=$Q$5,(ROW()-6)&lt;=$Q$3),INDEX(LINEST(OFFSET(AF1025,1-$Q$5,0,$Q$5,1),OFFSET(AG1025,1-$Q$5,0,$Q$5,9),TRUE,TRUE),1,10)*$Q$4,"")</f>
        <v/>
      </c>
      <c r="AZ1025" s="9">
        <f>IF(AND((ROW()-7)&gt;=$Q$5,(ROW()-6)&lt;=$Q$3),INDEX(LINEST(OFFSET(AF1025,1-$Q$5,0,$Q$5,1),OFFSET(AG1025,1-$Q$5,0,$Q$5,9),TRUE,TRUE),1,9),"")</f>
        <v/>
      </c>
      <c r="BA1025" s="9">
        <f>IF(AND((ROW()-7)&gt;=$Q$5,(ROW()-6)&lt;=$Q$3),INDEX(LINEST(OFFSET(AF1025,1-$Q$5,0,$Q$5,1),OFFSET(AG1025,1-$Q$5,0,$Q$5,9),TRUE,TRUE),1,8),"")</f>
        <v/>
      </c>
      <c r="BB1025" s="9">
        <f>IF(AND((ROW()-7)&gt;=$Q$5,(ROW()-6)&lt;=$Q$3),INDEX(LINEST(OFFSET(AF1025,1-$Q$5,0,$Q$5,1),OFFSET(AG1025,1-$Q$5,0,$Q$5,9),TRUE,TRUE),1,7),"")</f>
        <v/>
      </c>
      <c r="BC1025" s="9">
        <f>IF(AND((ROW()-7)&gt;=$Q$5,(ROW()-6)&lt;=$Q$3),INDEX(LINEST(OFFSET(AF1025,1-$Q$5,0,$Q$5,1),OFFSET(AG1025,1-$Q$5,0,$Q$5,9),TRUE,TRUE),1,6),"")</f>
        <v/>
      </c>
      <c r="BD1025" s="9">
        <f>IF(AND((ROW()-7)&gt;=$Q$5,(ROW()-6)&lt;=$Q$3),INDEX(LINEST(OFFSET(AF1025,1-$Q$5,0,$Q$5,1),OFFSET(AG1025,1-$Q$5,0,$Q$5,9),TRUE,TRUE),1,5),"")</f>
        <v/>
      </c>
      <c r="BE1025" s="9">
        <f>IF(AND((ROW()-7)&gt;=$Q$5,(ROW()-6)&lt;=$Q$3),INDEX(LINEST(OFFSET(AF1025,1-$Q$5,0,$Q$5,1),OFFSET(AG1025,1-$Q$5,0,$Q$5,9),TRUE,TRUE),1,4),"")</f>
        <v/>
      </c>
      <c r="BF1025" s="9">
        <f>IF(AND((ROW()-7)&gt;=$Q$5,(ROW()-6)&lt;=$Q$3),INDEX(LINEST(OFFSET(AF1025,1-$Q$5,0,$Q$5,1),OFFSET(AG1025,1-$Q$5,0,$Q$5,9),TRUE,TRUE),1,3),"")</f>
        <v/>
      </c>
      <c r="BG1025" s="9">
        <f>IF(AND((ROW()-7)&gt;=$Q$5,(ROW()-6)&lt;=$Q$3),INDEX(LINEST(OFFSET(AF1025,1-$Q$5,0,$Q$5,1),OFFSET(AG1025,1-$Q$5,0,$Q$5,9),TRUE,TRUE),1,2),"")</f>
        <v/>
      </c>
      <c r="BH1025" s="9">
        <f>IF(AND((ROW()-7)&gt;=$Q$5,(ROW()-6)&lt;=$Q$3),INDEX(LINEST(OFFSET(AF1025,1-$Q$5,0,$Q$5,1),OFFSET(AG1025,1-$Q$5,0,$Q$5,9),TRUE,TRUE),1,1),"")</f>
        <v/>
      </c>
      <c r="BI1025" s="10">
        <f>IF(AND((ROW()-7)&gt;=$Q$5,(ROW()-6)&lt;=$Q$3),INDEX(LINEST(OFFSET(AF1025,1-$Q$5,0,$Q$5,1),OFFSET(AG1025,1-$Q$5,0,$Q$5,9),TRUE,TRUE),3,1),"")</f>
        <v/>
      </c>
      <c r="BL1025" s="9">
        <f>IF(AND((ROW()-6)&lt;=$Q$3,ISNUMBER(AY1024)),AY1024/$Q$4+AZ1024*AG1025+BA1024*AH1025+BB1024*AI1025+BC1024*AJ1025+BD1024*AK1025+BE1024*AL1025+BF1024*AM1025+BG1024*AN1025+BH1024*AO1025,"")</f>
        <v/>
      </c>
      <c r="BM1025">
        <f>IF(ISNUMBER(BL1025),AVERAGE(OFFSET(AF1024,1-$Q$5,0,$Q$5,1)),"")</f>
        <v/>
      </c>
      <c r="BN1025">
        <f>IF(ISNUMBER(BL1025),(AF1025-BL1025)^2,"")</f>
        <v/>
      </c>
      <c r="BO1025">
        <f>IF(ISNUMBER(BL1025),AF1025^2,"")</f>
        <v/>
      </c>
      <c r="BP1025">
        <f>IF(ISNUMBER(BL1025),(AF1025-BM1025)^2,"")</f>
        <v/>
      </c>
    </row>
    <row r="1026">
      <c r="O1026">
        <f>IF($R1026="","",IF($Q$1="Weekly",INT(($R1026-2)/7),IF($Q$1="Quarterly",YEAR($R1026)*4+ROUNDUP(MONTH($R1026)/3),YEAR($R1026)*12+MONTH($R1026))))</f>
        <v/>
      </c>
      <c r="P1026">
        <f>IF($R1026="","",IF($R1027="",1,IF($O1026&lt;&gt;$O1027,1,0)))</f>
        <v/>
      </c>
      <c r="Q1026">
        <f>IF($P1026=1,SUM($P$7:$P1026),"")</f>
        <v/>
      </c>
      <c r="R1026">
        <f>IF($A1026="","",IF(ISNUMBER($A1026),$A1026,IFERROR(DATEVALUE($A1026),NA())))</f>
        <v/>
      </c>
      <c r="S1026" s="7">
        <f>IFERROR(INDEX($R$7:$R$60000,MATCH(ROW()-6,$Q$7:$Q$60000,0)),"")</f>
        <v/>
      </c>
      <c r="T1026">
        <f>IFERROR(INDEX($B$7:$B$60000,MATCH(ROW()-6,$Q$7:$Q$60000,0))*1,"")</f>
        <v/>
      </c>
      <c r="U1026">
        <f>IFERROR(INDEX($C$7:$C$60000,MATCH(ROW()-6,$Q$7:$Q$60000,0))*1,"")</f>
        <v/>
      </c>
      <c r="V1026">
        <f>IFERROR(INDEX($D$7:$D$60000,MATCH(ROW()-6,$Q$7:$Q$60000,0))*1,"")</f>
        <v/>
      </c>
      <c r="W1026">
        <f>IFERROR(INDEX($E$7:$E$60000,MATCH(ROW()-6,$Q$7:$Q$60000,0))*1,"")</f>
        <v/>
      </c>
      <c r="X1026">
        <f>IFERROR(INDEX($F$7:$F$60000,MATCH(ROW()-6,$Q$7:$Q$60000,0))*1,"")</f>
        <v/>
      </c>
      <c r="Y1026">
        <f>IFERROR(INDEX($G$7:$G$60000,MATCH(ROW()-6,$Q$7:$Q$60000,0))*1,"")</f>
        <v/>
      </c>
      <c r="Z1026">
        <f>IFERROR(INDEX($H$7:$H$60000,MATCH(ROW()-6,$Q$7:$Q$60000,0))*1,"")</f>
        <v/>
      </c>
      <c r="AA1026">
        <f>IFERROR(INDEX($I$7:$I$60000,MATCH(ROW()-6,$Q$7:$Q$60000,0))*1,"")</f>
        <v/>
      </c>
      <c r="AB1026">
        <f>IFERROR(INDEX($J$7:$J$60000,MATCH(ROW()-6,$Q$7:$Q$60000,0))*1,"")</f>
        <v/>
      </c>
      <c r="AC1026">
        <f>IFERROR(INDEX($K$7:$K$60000,MATCH(ROW()-6,$Q$7:$Q$60000,0))*1,"")</f>
        <v/>
      </c>
      <c r="AF1026" s="9">
        <f>IF(OR($S1026="",$S1025=""),"",IF($B$5="diff",($T1026-$T1025),LN($T1026/$T1025)))</f>
        <v/>
      </c>
      <c r="AG1026" s="9">
        <f>IF(OR($S1026="",$S1025=""),"",IF($C$5="diff",(U1026-U1025),LN(U1026/U1025)))</f>
        <v/>
      </c>
      <c r="AH1026" s="9">
        <f>IF(OR($S1026="",$S1025=""),"",IF($D$5="diff",(V1026-V1025),LN(V1026/V1025)))</f>
        <v/>
      </c>
      <c r="AI1026" s="9">
        <f>IF(OR($S1026="",$S1025=""),"",IF($E$5="diff",(W1026-W1025),LN(W1026/W1025)))</f>
        <v/>
      </c>
      <c r="AJ1026" s="9">
        <f>IF(OR($S1026="",$S1025=""),"",IF($F$5="diff",(X1026-X1025),LN(X1026/X1025)))</f>
        <v/>
      </c>
      <c r="AK1026" s="9">
        <f>IF(OR($S1026="",$S1025=""),"",IF($G$5="diff",(Y1026-Y1025),LN(Y1026/Y1025)))</f>
        <v/>
      </c>
      <c r="AL1026" s="9">
        <f>IF(OR($S1026="",$S1025=""),"",IF($H$5="diff",(Z1026-Z1025),LN(Z1026/Z1025)))</f>
        <v/>
      </c>
      <c r="AM1026" s="9">
        <f>IF(OR($S1026="",$S1025=""),"",IF($I$5="diff",(AA1026-AA1025),LN(AA1026/AA1025)))</f>
        <v/>
      </c>
      <c r="AN1026" s="9">
        <f>IF(OR($S1026="",$S1025=""),"",IF($J$5="diff",(AB1026-AB1025),LN(AB1026/AB1025)))</f>
        <v/>
      </c>
      <c r="AO1026" s="9">
        <f>IF(OR($S1026="",$S1025=""),"",IF($K$5="diff",(AC1026-AC1025),LN(AC1026/AC1025)))</f>
        <v/>
      </c>
      <c r="AR1026" s="9">
        <f>IF($AF1026="","",$AU$13+$AU$4*AG1026+$AU$5*AH1026+$AU$6*AI1026+$AU$7*AJ1026+$AU$8*AK1026+$AU$9*AL1026+$AU$10*AM1026+$AU$11*AN1026+$AU$12*AO1026)</f>
        <v/>
      </c>
      <c r="AY1026" s="10">
        <f>IF(AND((ROW()-7)&gt;=$Q$5,(ROW()-6)&lt;=$Q$3),INDEX(LINEST(OFFSET(AF1026,1-$Q$5,0,$Q$5,1),OFFSET(AG1026,1-$Q$5,0,$Q$5,9),TRUE,TRUE),1,10)*$Q$4,"")</f>
        <v/>
      </c>
      <c r="AZ1026" s="9">
        <f>IF(AND((ROW()-7)&gt;=$Q$5,(ROW()-6)&lt;=$Q$3),INDEX(LINEST(OFFSET(AF1026,1-$Q$5,0,$Q$5,1),OFFSET(AG1026,1-$Q$5,0,$Q$5,9),TRUE,TRUE),1,9),"")</f>
        <v/>
      </c>
      <c r="BA1026" s="9">
        <f>IF(AND((ROW()-7)&gt;=$Q$5,(ROW()-6)&lt;=$Q$3),INDEX(LINEST(OFFSET(AF1026,1-$Q$5,0,$Q$5,1),OFFSET(AG1026,1-$Q$5,0,$Q$5,9),TRUE,TRUE),1,8),"")</f>
        <v/>
      </c>
      <c r="BB1026" s="9">
        <f>IF(AND((ROW()-7)&gt;=$Q$5,(ROW()-6)&lt;=$Q$3),INDEX(LINEST(OFFSET(AF1026,1-$Q$5,0,$Q$5,1),OFFSET(AG1026,1-$Q$5,0,$Q$5,9),TRUE,TRUE),1,7),"")</f>
        <v/>
      </c>
      <c r="BC1026" s="9">
        <f>IF(AND((ROW()-7)&gt;=$Q$5,(ROW()-6)&lt;=$Q$3),INDEX(LINEST(OFFSET(AF1026,1-$Q$5,0,$Q$5,1),OFFSET(AG1026,1-$Q$5,0,$Q$5,9),TRUE,TRUE),1,6),"")</f>
        <v/>
      </c>
      <c r="BD1026" s="9">
        <f>IF(AND((ROW()-7)&gt;=$Q$5,(ROW()-6)&lt;=$Q$3),INDEX(LINEST(OFFSET(AF1026,1-$Q$5,0,$Q$5,1),OFFSET(AG1026,1-$Q$5,0,$Q$5,9),TRUE,TRUE),1,5),"")</f>
        <v/>
      </c>
      <c r="BE1026" s="9">
        <f>IF(AND((ROW()-7)&gt;=$Q$5,(ROW()-6)&lt;=$Q$3),INDEX(LINEST(OFFSET(AF1026,1-$Q$5,0,$Q$5,1),OFFSET(AG1026,1-$Q$5,0,$Q$5,9),TRUE,TRUE),1,4),"")</f>
        <v/>
      </c>
      <c r="BF1026" s="9">
        <f>IF(AND((ROW()-7)&gt;=$Q$5,(ROW()-6)&lt;=$Q$3),INDEX(LINEST(OFFSET(AF1026,1-$Q$5,0,$Q$5,1),OFFSET(AG1026,1-$Q$5,0,$Q$5,9),TRUE,TRUE),1,3),"")</f>
        <v/>
      </c>
      <c r="BG1026" s="9">
        <f>IF(AND((ROW()-7)&gt;=$Q$5,(ROW()-6)&lt;=$Q$3),INDEX(LINEST(OFFSET(AF1026,1-$Q$5,0,$Q$5,1),OFFSET(AG1026,1-$Q$5,0,$Q$5,9),TRUE,TRUE),1,2),"")</f>
        <v/>
      </c>
      <c r="BH1026" s="9">
        <f>IF(AND((ROW()-7)&gt;=$Q$5,(ROW()-6)&lt;=$Q$3),INDEX(LINEST(OFFSET(AF1026,1-$Q$5,0,$Q$5,1),OFFSET(AG1026,1-$Q$5,0,$Q$5,9),TRUE,TRUE),1,1),"")</f>
        <v/>
      </c>
      <c r="BI1026" s="10">
        <f>IF(AND((ROW()-7)&gt;=$Q$5,(ROW()-6)&lt;=$Q$3),INDEX(LINEST(OFFSET(AF1026,1-$Q$5,0,$Q$5,1),OFFSET(AG1026,1-$Q$5,0,$Q$5,9),TRUE,TRUE),3,1),"")</f>
        <v/>
      </c>
      <c r="BL1026" s="9">
        <f>IF(AND((ROW()-6)&lt;=$Q$3,ISNUMBER(AY1025)),AY1025/$Q$4+AZ1025*AG1026+BA1025*AH1026+BB1025*AI1026+BC1025*AJ1026+BD1025*AK1026+BE1025*AL1026+BF1025*AM1026+BG1025*AN1026+BH1025*AO1026,"")</f>
        <v/>
      </c>
      <c r="BM1026">
        <f>IF(ISNUMBER(BL1026),AVERAGE(OFFSET(AF1025,1-$Q$5,0,$Q$5,1)),"")</f>
        <v/>
      </c>
      <c r="BN1026">
        <f>IF(ISNUMBER(BL1026),(AF1026-BL1026)^2,"")</f>
        <v/>
      </c>
      <c r="BO1026">
        <f>IF(ISNUMBER(BL1026),AF1026^2,"")</f>
        <v/>
      </c>
      <c r="BP1026">
        <f>IF(ISNUMBER(BL1026),(AF1026-BM1026)^2,"")</f>
        <v/>
      </c>
    </row>
    <row r="1027">
      <c r="O1027">
        <f>IF($R1027="","",IF($Q$1="Weekly",INT(($R1027-2)/7),IF($Q$1="Quarterly",YEAR($R1027)*4+ROUNDUP(MONTH($R1027)/3),YEAR($R1027)*12+MONTH($R1027))))</f>
        <v/>
      </c>
      <c r="P1027">
        <f>IF($R1027="","",IF($R1028="",1,IF($O1027&lt;&gt;$O1028,1,0)))</f>
        <v/>
      </c>
      <c r="Q1027">
        <f>IF($P1027=1,SUM($P$7:$P1027),"")</f>
        <v/>
      </c>
      <c r="R1027">
        <f>IF($A1027="","",IF(ISNUMBER($A1027),$A1027,IFERROR(DATEVALUE($A1027),NA())))</f>
        <v/>
      </c>
      <c r="S1027" s="7">
        <f>IFERROR(INDEX($R$7:$R$60000,MATCH(ROW()-6,$Q$7:$Q$60000,0)),"")</f>
        <v/>
      </c>
      <c r="T1027">
        <f>IFERROR(INDEX($B$7:$B$60000,MATCH(ROW()-6,$Q$7:$Q$60000,0))*1,"")</f>
        <v/>
      </c>
      <c r="U1027">
        <f>IFERROR(INDEX($C$7:$C$60000,MATCH(ROW()-6,$Q$7:$Q$60000,0))*1,"")</f>
        <v/>
      </c>
      <c r="V1027">
        <f>IFERROR(INDEX($D$7:$D$60000,MATCH(ROW()-6,$Q$7:$Q$60000,0))*1,"")</f>
        <v/>
      </c>
      <c r="W1027">
        <f>IFERROR(INDEX($E$7:$E$60000,MATCH(ROW()-6,$Q$7:$Q$60000,0))*1,"")</f>
        <v/>
      </c>
      <c r="X1027">
        <f>IFERROR(INDEX($F$7:$F$60000,MATCH(ROW()-6,$Q$7:$Q$60000,0))*1,"")</f>
        <v/>
      </c>
      <c r="Y1027">
        <f>IFERROR(INDEX($G$7:$G$60000,MATCH(ROW()-6,$Q$7:$Q$60000,0))*1,"")</f>
        <v/>
      </c>
      <c r="Z1027">
        <f>IFERROR(INDEX($H$7:$H$60000,MATCH(ROW()-6,$Q$7:$Q$60000,0))*1,"")</f>
        <v/>
      </c>
      <c r="AA1027">
        <f>IFERROR(INDEX($I$7:$I$60000,MATCH(ROW()-6,$Q$7:$Q$60000,0))*1,"")</f>
        <v/>
      </c>
      <c r="AB1027">
        <f>IFERROR(INDEX($J$7:$J$60000,MATCH(ROW()-6,$Q$7:$Q$60000,0))*1,"")</f>
        <v/>
      </c>
      <c r="AC1027">
        <f>IFERROR(INDEX($K$7:$K$60000,MATCH(ROW()-6,$Q$7:$Q$60000,0))*1,"")</f>
        <v/>
      </c>
      <c r="AF1027" s="9">
        <f>IF(OR($S1027="",$S1026=""),"",IF($B$5="diff",($T1027-$T1026),LN($T1027/$T1026)))</f>
        <v/>
      </c>
      <c r="AG1027" s="9">
        <f>IF(OR($S1027="",$S1026=""),"",IF($C$5="diff",(U1027-U1026),LN(U1027/U1026)))</f>
        <v/>
      </c>
      <c r="AH1027" s="9">
        <f>IF(OR($S1027="",$S1026=""),"",IF($D$5="diff",(V1027-V1026),LN(V1027/V1026)))</f>
        <v/>
      </c>
      <c r="AI1027" s="9">
        <f>IF(OR($S1027="",$S1026=""),"",IF($E$5="diff",(W1027-W1026),LN(W1027/W1026)))</f>
        <v/>
      </c>
      <c r="AJ1027" s="9">
        <f>IF(OR($S1027="",$S1026=""),"",IF($F$5="diff",(X1027-X1026),LN(X1027/X1026)))</f>
        <v/>
      </c>
      <c r="AK1027" s="9">
        <f>IF(OR($S1027="",$S1026=""),"",IF($G$5="diff",(Y1027-Y1026),LN(Y1027/Y1026)))</f>
        <v/>
      </c>
      <c r="AL1027" s="9">
        <f>IF(OR($S1027="",$S1026=""),"",IF($H$5="diff",(Z1027-Z1026),LN(Z1027/Z1026)))</f>
        <v/>
      </c>
      <c r="AM1027" s="9">
        <f>IF(OR($S1027="",$S1026=""),"",IF($I$5="diff",(AA1027-AA1026),LN(AA1027/AA1026)))</f>
        <v/>
      </c>
      <c r="AN1027" s="9">
        <f>IF(OR($S1027="",$S1026=""),"",IF($J$5="diff",(AB1027-AB1026),LN(AB1027/AB1026)))</f>
        <v/>
      </c>
      <c r="AO1027" s="9">
        <f>IF(OR($S1027="",$S1026=""),"",IF($K$5="diff",(AC1027-AC1026),LN(AC1027/AC1026)))</f>
        <v/>
      </c>
      <c r="AR1027" s="9">
        <f>IF($AF1027="","",$AU$13+$AU$4*AG1027+$AU$5*AH1027+$AU$6*AI1027+$AU$7*AJ1027+$AU$8*AK1027+$AU$9*AL1027+$AU$10*AM1027+$AU$11*AN1027+$AU$12*AO1027)</f>
        <v/>
      </c>
      <c r="AY1027" s="10">
        <f>IF(AND((ROW()-7)&gt;=$Q$5,(ROW()-6)&lt;=$Q$3),INDEX(LINEST(OFFSET(AF1027,1-$Q$5,0,$Q$5,1),OFFSET(AG1027,1-$Q$5,0,$Q$5,9),TRUE,TRUE),1,10)*$Q$4,"")</f>
        <v/>
      </c>
      <c r="AZ1027" s="9">
        <f>IF(AND((ROW()-7)&gt;=$Q$5,(ROW()-6)&lt;=$Q$3),INDEX(LINEST(OFFSET(AF1027,1-$Q$5,0,$Q$5,1),OFFSET(AG1027,1-$Q$5,0,$Q$5,9),TRUE,TRUE),1,9),"")</f>
        <v/>
      </c>
      <c r="BA1027" s="9">
        <f>IF(AND((ROW()-7)&gt;=$Q$5,(ROW()-6)&lt;=$Q$3),INDEX(LINEST(OFFSET(AF1027,1-$Q$5,0,$Q$5,1),OFFSET(AG1027,1-$Q$5,0,$Q$5,9),TRUE,TRUE),1,8),"")</f>
        <v/>
      </c>
      <c r="BB1027" s="9">
        <f>IF(AND((ROW()-7)&gt;=$Q$5,(ROW()-6)&lt;=$Q$3),INDEX(LINEST(OFFSET(AF1027,1-$Q$5,0,$Q$5,1),OFFSET(AG1027,1-$Q$5,0,$Q$5,9),TRUE,TRUE),1,7),"")</f>
        <v/>
      </c>
      <c r="BC1027" s="9">
        <f>IF(AND((ROW()-7)&gt;=$Q$5,(ROW()-6)&lt;=$Q$3),INDEX(LINEST(OFFSET(AF1027,1-$Q$5,0,$Q$5,1),OFFSET(AG1027,1-$Q$5,0,$Q$5,9),TRUE,TRUE),1,6),"")</f>
        <v/>
      </c>
      <c r="BD1027" s="9">
        <f>IF(AND((ROW()-7)&gt;=$Q$5,(ROW()-6)&lt;=$Q$3),INDEX(LINEST(OFFSET(AF1027,1-$Q$5,0,$Q$5,1),OFFSET(AG1027,1-$Q$5,0,$Q$5,9),TRUE,TRUE),1,5),"")</f>
        <v/>
      </c>
      <c r="BE1027" s="9">
        <f>IF(AND((ROW()-7)&gt;=$Q$5,(ROW()-6)&lt;=$Q$3),INDEX(LINEST(OFFSET(AF1027,1-$Q$5,0,$Q$5,1),OFFSET(AG1027,1-$Q$5,0,$Q$5,9),TRUE,TRUE),1,4),"")</f>
        <v/>
      </c>
      <c r="BF1027" s="9">
        <f>IF(AND((ROW()-7)&gt;=$Q$5,(ROW()-6)&lt;=$Q$3),INDEX(LINEST(OFFSET(AF1027,1-$Q$5,0,$Q$5,1),OFFSET(AG1027,1-$Q$5,0,$Q$5,9),TRUE,TRUE),1,3),"")</f>
        <v/>
      </c>
      <c r="BG1027" s="9">
        <f>IF(AND((ROW()-7)&gt;=$Q$5,(ROW()-6)&lt;=$Q$3),INDEX(LINEST(OFFSET(AF1027,1-$Q$5,0,$Q$5,1),OFFSET(AG1027,1-$Q$5,0,$Q$5,9),TRUE,TRUE),1,2),"")</f>
        <v/>
      </c>
      <c r="BH1027" s="9">
        <f>IF(AND((ROW()-7)&gt;=$Q$5,(ROW()-6)&lt;=$Q$3),INDEX(LINEST(OFFSET(AF1027,1-$Q$5,0,$Q$5,1),OFFSET(AG1027,1-$Q$5,0,$Q$5,9),TRUE,TRUE),1,1),"")</f>
        <v/>
      </c>
      <c r="BI1027" s="10">
        <f>IF(AND((ROW()-7)&gt;=$Q$5,(ROW()-6)&lt;=$Q$3),INDEX(LINEST(OFFSET(AF1027,1-$Q$5,0,$Q$5,1),OFFSET(AG1027,1-$Q$5,0,$Q$5,9),TRUE,TRUE),3,1),"")</f>
        <v/>
      </c>
      <c r="BL1027" s="9">
        <f>IF(AND((ROW()-6)&lt;=$Q$3,ISNUMBER(AY1026)),AY1026/$Q$4+AZ1026*AG1027+BA1026*AH1027+BB1026*AI1027+BC1026*AJ1027+BD1026*AK1027+BE1026*AL1027+BF1026*AM1027+BG1026*AN1027+BH1026*AO1027,"")</f>
        <v/>
      </c>
      <c r="BM1027">
        <f>IF(ISNUMBER(BL1027),AVERAGE(OFFSET(AF1026,1-$Q$5,0,$Q$5,1)),"")</f>
        <v/>
      </c>
      <c r="BN1027">
        <f>IF(ISNUMBER(BL1027),(AF1027-BL1027)^2,"")</f>
        <v/>
      </c>
      <c r="BO1027">
        <f>IF(ISNUMBER(BL1027),AF1027^2,"")</f>
        <v/>
      </c>
      <c r="BP1027">
        <f>IF(ISNUMBER(BL1027),(AF1027-BM1027)^2,"")</f>
        <v/>
      </c>
    </row>
    <row r="1028">
      <c r="O1028">
        <f>IF($R1028="","",IF($Q$1="Weekly",INT(($R1028-2)/7),IF($Q$1="Quarterly",YEAR($R1028)*4+ROUNDUP(MONTH($R1028)/3),YEAR($R1028)*12+MONTH($R1028))))</f>
        <v/>
      </c>
      <c r="P1028">
        <f>IF($R1028="","",IF($R1029="",1,IF($O1028&lt;&gt;$O1029,1,0)))</f>
        <v/>
      </c>
      <c r="Q1028">
        <f>IF($P1028=1,SUM($P$7:$P1028),"")</f>
        <v/>
      </c>
      <c r="R1028">
        <f>IF($A1028="","",IF(ISNUMBER($A1028),$A1028,IFERROR(DATEVALUE($A1028),NA())))</f>
        <v/>
      </c>
      <c r="S1028" s="7">
        <f>IFERROR(INDEX($R$7:$R$60000,MATCH(ROW()-6,$Q$7:$Q$60000,0)),"")</f>
        <v/>
      </c>
      <c r="T1028">
        <f>IFERROR(INDEX($B$7:$B$60000,MATCH(ROW()-6,$Q$7:$Q$60000,0))*1,"")</f>
        <v/>
      </c>
      <c r="U1028">
        <f>IFERROR(INDEX($C$7:$C$60000,MATCH(ROW()-6,$Q$7:$Q$60000,0))*1,"")</f>
        <v/>
      </c>
      <c r="V1028">
        <f>IFERROR(INDEX($D$7:$D$60000,MATCH(ROW()-6,$Q$7:$Q$60000,0))*1,"")</f>
        <v/>
      </c>
      <c r="W1028">
        <f>IFERROR(INDEX($E$7:$E$60000,MATCH(ROW()-6,$Q$7:$Q$60000,0))*1,"")</f>
        <v/>
      </c>
      <c r="X1028">
        <f>IFERROR(INDEX($F$7:$F$60000,MATCH(ROW()-6,$Q$7:$Q$60000,0))*1,"")</f>
        <v/>
      </c>
      <c r="Y1028">
        <f>IFERROR(INDEX($G$7:$G$60000,MATCH(ROW()-6,$Q$7:$Q$60000,0))*1,"")</f>
        <v/>
      </c>
      <c r="Z1028">
        <f>IFERROR(INDEX($H$7:$H$60000,MATCH(ROW()-6,$Q$7:$Q$60000,0))*1,"")</f>
        <v/>
      </c>
      <c r="AA1028">
        <f>IFERROR(INDEX($I$7:$I$60000,MATCH(ROW()-6,$Q$7:$Q$60000,0))*1,"")</f>
        <v/>
      </c>
      <c r="AB1028">
        <f>IFERROR(INDEX($J$7:$J$60000,MATCH(ROW()-6,$Q$7:$Q$60000,0))*1,"")</f>
        <v/>
      </c>
      <c r="AC1028">
        <f>IFERROR(INDEX($K$7:$K$60000,MATCH(ROW()-6,$Q$7:$Q$60000,0))*1,"")</f>
        <v/>
      </c>
      <c r="AF1028" s="9">
        <f>IF(OR($S1028="",$S1027=""),"",IF($B$5="diff",($T1028-$T1027),LN($T1028/$T1027)))</f>
        <v/>
      </c>
      <c r="AG1028" s="9">
        <f>IF(OR($S1028="",$S1027=""),"",IF($C$5="diff",(U1028-U1027),LN(U1028/U1027)))</f>
        <v/>
      </c>
      <c r="AH1028" s="9">
        <f>IF(OR($S1028="",$S1027=""),"",IF($D$5="diff",(V1028-V1027),LN(V1028/V1027)))</f>
        <v/>
      </c>
      <c r="AI1028" s="9">
        <f>IF(OR($S1028="",$S1027=""),"",IF($E$5="diff",(W1028-W1027),LN(W1028/W1027)))</f>
        <v/>
      </c>
      <c r="AJ1028" s="9">
        <f>IF(OR($S1028="",$S1027=""),"",IF($F$5="diff",(X1028-X1027),LN(X1028/X1027)))</f>
        <v/>
      </c>
      <c r="AK1028" s="9">
        <f>IF(OR($S1028="",$S1027=""),"",IF($G$5="diff",(Y1028-Y1027),LN(Y1028/Y1027)))</f>
        <v/>
      </c>
      <c r="AL1028" s="9">
        <f>IF(OR($S1028="",$S1027=""),"",IF($H$5="diff",(Z1028-Z1027),LN(Z1028/Z1027)))</f>
        <v/>
      </c>
      <c r="AM1028" s="9">
        <f>IF(OR($S1028="",$S1027=""),"",IF($I$5="diff",(AA1028-AA1027),LN(AA1028/AA1027)))</f>
        <v/>
      </c>
      <c r="AN1028" s="9">
        <f>IF(OR($S1028="",$S1027=""),"",IF($J$5="diff",(AB1028-AB1027),LN(AB1028/AB1027)))</f>
        <v/>
      </c>
      <c r="AO1028" s="9">
        <f>IF(OR($S1028="",$S1027=""),"",IF($K$5="diff",(AC1028-AC1027),LN(AC1028/AC1027)))</f>
        <v/>
      </c>
      <c r="AR1028" s="9">
        <f>IF($AF1028="","",$AU$13+$AU$4*AG1028+$AU$5*AH1028+$AU$6*AI1028+$AU$7*AJ1028+$AU$8*AK1028+$AU$9*AL1028+$AU$10*AM1028+$AU$11*AN1028+$AU$12*AO1028)</f>
        <v/>
      </c>
      <c r="AY1028" s="10">
        <f>IF(AND((ROW()-7)&gt;=$Q$5,(ROW()-6)&lt;=$Q$3),INDEX(LINEST(OFFSET(AF1028,1-$Q$5,0,$Q$5,1),OFFSET(AG1028,1-$Q$5,0,$Q$5,9),TRUE,TRUE),1,10)*$Q$4,"")</f>
        <v/>
      </c>
      <c r="AZ1028" s="9">
        <f>IF(AND((ROW()-7)&gt;=$Q$5,(ROW()-6)&lt;=$Q$3),INDEX(LINEST(OFFSET(AF1028,1-$Q$5,0,$Q$5,1),OFFSET(AG1028,1-$Q$5,0,$Q$5,9),TRUE,TRUE),1,9),"")</f>
        <v/>
      </c>
      <c r="BA1028" s="9">
        <f>IF(AND((ROW()-7)&gt;=$Q$5,(ROW()-6)&lt;=$Q$3),INDEX(LINEST(OFFSET(AF1028,1-$Q$5,0,$Q$5,1),OFFSET(AG1028,1-$Q$5,0,$Q$5,9),TRUE,TRUE),1,8),"")</f>
        <v/>
      </c>
      <c r="BB1028" s="9">
        <f>IF(AND((ROW()-7)&gt;=$Q$5,(ROW()-6)&lt;=$Q$3),INDEX(LINEST(OFFSET(AF1028,1-$Q$5,0,$Q$5,1),OFFSET(AG1028,1-$Q$5,0,$Q$5,9),TRUE,TRUE),1,7),"")</f>
        <v/>
      </c>
      <c r="BC1028" s="9">
        <f>IF(AND((ROW()-7)&gt;=$Q$5,(ROW()-6)&lt;=$Q$3),INDEX(LINEST(OFFSET(AF1028,1-$Q$5,0,$Q$5,1),OFFSET(AG1028,1-$Q$5,0,$Q$5,9),TRUE,TRUE),1,6),"")</f>
        <v/>
      </c>
      <c r="BD1028" s="9">
        <f>IF(AND((ROW()-7)&gt;=$Q$5,(ROW()-6)&lt;=$Q$3),INDEX(LINEST(OFFSET(AF1028,1-$Q$5,0,$Q$5,1),OFFSET(AG1028,1-$Q$5,0,$Q$5,9),TRUE,TRUE),1,5),"")</f>
        <v/>
      </c>
      <c r="BE1028" s="9">
        <f>IF(AND((ROW()-7)&gt;=$Q$5,(ROW()-6)&lt;=$Q$3),INDEX(LINEST(OFFSET(AF1028,1-$Q$5,0,$Q$5,1),OFFSET(AG1028,1-$Q$5,0,$Q$5,9),TRUE,TRUE),1,4),"")</f>
        <v/>
      </c>
      <c r="BF1028" s="9">
        <f>IF(AND((ROW()-7)&gt;=$Q$5,(ROW()-6)&lt;=$Q$3),INDEX(LINEST(OFFSET(AF1028,1-$Q$5,0,$Q$5,1),OFFSET(AG1028,1-$Q$5,0,$Q$5,9),TRUE,TRUE),1,3),"")</f>
        <v/>
      </c>
      <c r="BG1028" s="9">
        <f>IF(AND((ROW()-7)&gt;=$Q$5,(ROW()-6)&lt;=$Q$3),INDEX(LINEST(OFFSET(AF1028,1-$Q$5,0,$Q$5,1),OFFSET(AG1028,1-$Q$5,0,$Q$5,9),TRUE,TRUE),1,2),"")</f>
        <v/>
      </c>
      <c r="BH1028" s="9">
        <f>IF(AND((ROW()-7)&gt;=$Q$5,(ROW()-6)&lt;=$Q$3),INDEX(LINEST(OFFSET(AF1028,1-$Q$5,0,$Q$5,1),OFFSET(AG1028,1-$Q$5,0,$Q$5,9),TRUE,TRUE),1,1),"")</f>
        <v/>
      </c>
      <c r="BI1028" s="10">
        <f>IF(AND((ROW()-7)&gt;=$Q$5,(ROW()-6)&lt;=$Q$3),INDEX(LINEST(OFFSET(AF1028,1-$Q$5,0,$Q$5,1),OFFSET(AG1028,1-$Q$5,0,$Q$5,9),TRUE,TRUE),3,1),"")</f>
        <v/>
      </c>
      <c r="BL1028" s="9">
        <f>IF(AND((ROW()-6)&lt;=$Q$3,ISNUMBER(AY1027)),AY1027/$Q$4+AZ1027*AG1028+BA1027*AH1028+BB1027*AI1028+BC1027*AJ1028+BD1027*AK1028+BE1027*AL1028+BF1027*AM1028+BG1027*AN1028+BH1027*AO1028,"")</f>
        <v/>
      </c>
      <c r="BM1028">
        <f>IF(ISNUMBER(BL1028),AVERAGE(OFFSET(AF1027,1-$Q$5,0,$Q$5,1)),"")</f>
        <v/>
      </c>
      <c r="BN1028">
        <f>IF(ISNUMBER(BL1028),(AF1028-BL1028)^2,"")</f>
        <v/>
      </c>
      <c r="BO1028">
        <f>IF(ISNUMBER(BL1028),AF1028^2,"")</f>
        <v/>
      </c>
      <c r="BP1028">
        <f>IF(ISNUMBER(BL1028),(AF1028-BM1028)^2,"")</f>
        <v/>
      </c>
    </row>
    <row r="1029">
      <c r="O1029">
        <f>IF($R1029="","",IF($Q$1="Weekly",INT(($R1029-2)/7),IF($Q$1="Quarterly",YEAR($R1029)*4+ROUNDUP(MONTH($R1029)/3),YEAR($R1029)*12+MONTH($R1029))))</f>
        <v/>
      </c>
      <c r="P1029">
        <f>IF($R1029="","",IF($R1030="",1,IF($O1029&lt;&gt;$O1030,1,0)))</f>
        <v/>
      </c>
      <c r="Q1029">
        <f>IF($P1029=1,SUM($P$7:$P1029),"")</f>
        <v/>
      </c>
      <c r="R1029">
        <f>IF($A1029="","",IF(ISNUMBER($A1029),$A1029,IFERROR(DATEVALUE($A1029),NA())))</f>
        <v/>
      </c>
      <c r="S1029" s="7">
        <f>IFERROR(INDEX($R$7:$R$60000,MATCH(ROW()-6,$Q$7:$Q$60000,0)),"")</f>
        <v/>
      </c>
      <c r="T1029">
        <f>IFERROR(INDEX($B$7:$B$60000,MATCH(ROW()-6,$Q$7:$Q$60000,0))*1,"")</f>
        <v/>
      </c>
      <c r="U1029">
        <f>IFERROR(INDEX($C$7:$C$60000,MATCH(ROW()-6,$Q$7:$Q$60000,0))*1,"")</f>
        <v/>
      </c>
      <c r="V1029">
        <f>IFERROR(INDEX($D$7:$D$60000,MATCH(ROW()-6,$Q$7:$Q$60000,0))*1,"")</f>
        <v/>
      </c>
      <c r="W1029">
        <f>IFERROR(INDEX($E$7:$E$60000,MATCH(ROW()-6,$Q$7:$Q$60000,0))*1,"")</f>
        <v/>
      </c>
      <c r="X1029">
        <f>IFERROR(INDEX($F$7:$F$60000,MATCH(ROW()-6,$Q$7:$Q$60000,0))*1,"")</f>
        <v/>
      </c>
      <c r="Y1029">
        <f>IFERROR(INDEX($G$7:$G$60000,MATCH(ROW()-6,$Q$7:$Q$60000,0))*1,"")</f>
        <v/>
      </c>
      <c r="Z1029">
        <f>IFERROR(INDEX($H$7:$H$60000,MATCH(ROW()-6,$Q$7:$Q$60000,0))*1,"")</f>
        <v/>
      </c>
      <c r="AA1029">
        <f>IFERROR(INDEX($I$7:$I$60000,MATCH(ROW()-6,$Q$7:$Q$60000,0))*1,"")</f>
        <v/>
      </c>
      <c r="AB1029">
        <f>IFERROR(INDEX($J$7:$J$60000,MATCH(ROW()-6,$Q$7:$Q$60000,0))*1,"")</f>
        <v/>
      </c>
      <c r="AC1029">
        <f>IFERROR(INDEX($K$7:$K$60000,MATCH(ROW()-6,$Q$7:$Q$60000,0))*1,"")</f>
        <v/>
      </c>
      <c r="AF1029" s="9">
        <f>IF(OR($S1029="",$S1028=""),"",IF($B$5="diff",($T1029-$T1028),LN($T1029/$T1028)))</f>
        <v/>
      </c>
      <c r="AG1029" s="9">
        <f>IF(OR($S1029="",$S1028=""),"",IF($C$5="diff",(U1029-U1028),LN(U1029/U1028)))</f>
        <v/>
      </c>
      <c r="AH1029" s="9">
        <f>IF(OR($S1029="",$S1028=""),"",IF($D$5="diff",(V1029-V1028),LN(V1029/V1028)))</f>
        <v/>
      </c>
      <c r="AI1029" s="9">
        <f>IF(OR($S1029="",$S1028=""),"",IF($E$5="diff",(W1029-W1028),LN(W1029/W1028)))</f>
        <v/>
      </c>
      <c r="AJ1029" s="9">
        <f>IF(OR($S1029="",$S1028=""),"",IF($F$5="diff",(X1029-X1028),LN(X1029/X1028)))</f>
        <v/>
      </c>
      <c r="AK1029" s="9">
        <f>IF(OR($S1029="",$S1028=""),"",IF($G$5="diff",(Y1029-Y1028),LN(Y1029/Y1028)))</f>
        <v/>
      </c>
      <c r="AL1029" s="9">
        <f>IF(OR($S1029="",$S1028=""),"",IF($H$5="diff",(Z1029-Z1028),LN(Z1029/Z1028)))</f>
        <v/>
      </c>
      <c r="AM1029" s="9">
        <f>IF(OR($S1029="",$S1028=""),"",IF($I$5="diff",(AA1029-AA1028),LN(AA1029/AA1028)))</f>
        <v/>
      </c>
      <c r="AN1029" s="9">
        <f>IF(OR($S1029="",$S1028=""),"",IF($J$5="diff",(AB1029-AB1028),LN(AB1029/AB1028)))</f>
        <v/>
      </c>
      <c r="AO1029" s="9">
        <f>IF(OR($S1029="",$S1028=""),"",IF($K$5="diff",(AC1029-AC1028),LN(AC1029/AC1028)))</f>
        <v/>
      </c>
      <c r="AR1029" s="9">
        <f>IF($AF1029="","",$AU$13+$AU$4*AG1029+$AU$5*AH1029+$AU$6*AI1029+$AU$7*AJ1029+$AU$8*AK1029+$AU$9*AL1029+$AU$10*AM1029+$AU$11*AN1029+$AU$12*AO1029)</f>
        <v/>
      </c>
      <c r="AY1029" s="10">
        <f>IF(AND((ROW()-7)&gt;=$Q$5,(ROW()-6)&lt;=$Q$3),INDEX(LINEST(OFFSET(AF1029,1-$Q$5,0,$Q$5,1),OFFSET(AG1029,1-$Q$5,0,$Q$5,9),TRUE,TRUE),1,10)*$Q$4,"")</f>
        <v/>
      </c>
      <c r="AZ1029" s="9">
        <f>IF(AND((ROW()-7)&gt;=$Q$5,(ROW()-6)&lt;=$Q$3),INDEX(LINEST(OFFSET(AF1029,1-$Q$5,0,$Q$5,1),OFFSET(AG1029,1-$Q$5,0,$Q$5,9),TRUE,TRUE),1,9),"")</f>
        <v/>
      </c>
      <c r="BA1029" s="9">
        <f>IF(AND((ROW()-7)&gt;=$Q$5,(ROW()-6)&lt;=$Q$3),INDEX(LINEST(OFFSET(AF1029,1-$Q$5,0,$Q$5,1),OFFSET(AG1029,1-$Q$5,0,$Q$5,9),TRUE,TRUE),1,8),"")</f>
        <v/>
      </c>
      <c r="BB1029" s="9">
        <f>IF(AND((ROW()-7)&gt;=$Q$5,(ROW()-6)&lt;=$Q$3),INDEX(LINEST(OFFSET(AF1029,1-$Q$5,0,$Q$5,1),OFFSET(AG1029,1-$Q$5,0,$Q$5,9),TRUE,TRUE),1,7),"")</f>
        <v/>
      </c>
      <c r="BC1029" s="9">
        <f>IF(AND((ROW()-7)&gt;=$Q$5,(ROW()-6)&lt;=$Q$3),INDEX(LINEST(OFFSET(AF1029,1-$Q$5,0,$Q$5,1),OFFSET(AG1029,1-$Q$5,0,$Q$5,9),TRUE,TRUE),1,6),"")</f>
        <v/>
      </c>
      <c r="BD1029" s="9">
        <f>IF(AND((ROW()-7)&gt;=$Q$5,(ROW()-6)&lt;=$Q$3),INDEX(LINEST(OFFSET(AF1029,1-$Q$5,0,$Q$5,1),OFFSET(AG1029,1-$Q$5,0,$Q$5,9),TRUE,TRUE),1,5),"")</f>
        <v/>
      </c>
      <c r="BE1029" s="9">
        <f>IF(AND((ROW()-7)&gt;=$Q$5,(ROW()-6)&lt;=$Q$3),INDEX(LINEST(OFFSET(AF1029,1-$Q$5,0,$Q$5,1),OFFSET(AG1029,1-$Q$5,0,$Q$5,9),TRUE,TRUE),1,4),"")</f>
        <v/>
      </c>
      <c r="BF1029" s="9">
        <f>IF(AND((ROW()-7)&gt;=$Q$5,(ROW()-6)&lt;=$Q$3),INDEX(LINEST(OFFSET(AF1029,1-$Q$5,0,$Q$5,1),OFFSET(AG1029,1-$Q$5,0,$Q$5,9),TRUE,TRUE),1,3),"")</f>
        <v/>
      </c>
      <c r="BG1029" s="9">
        <f>IF(AND((ROW()-7)&gt;=$Q$5,(ROW()-6)&lt;=$Q$3),INDEX(LINEST(OFFSET(AF1029,1-$Q$5,0,$Q$5,1),OFFSET(AG1029,1-$Q$5,0,$Q$5,9),TRUE,TRUE),1,2),"")</f>
        <v/>
      </c>
      <c r="BH1029" s="9">
        <f>IF(AND((ROW()-7)&gt;=$Q$5,(ROW()-6)&lt;=$Q$3),INDEX(LINEST(OFFSET(AF1029,1-$Q$5,0,$Q$5,1),OFFSET(AG1029,1-$Q$5,0,$Q$5,9),TRUE,TRUE),1,1),"")</f>
        <v/>
      </c>
      <c r="BI1029" s="10">
        <f>IF(AND((ROW()-7)&gt;=$Q$5,(ROW()-6)&lt;=$Q$3),INDEX(LINEST(OFFSET(AF1029,1-$Q$5,0,$Q$5,1),OFFSET(AG1029,1-$Q$5,0,$Q$5,9),TRUE,TRUE),3,1),"")</f>
        <v/>
      </c>
      <c r="BL1029" s="9">
        <f>IF(AND((ROW()-6)&lt;=$Q$3,ISNUMBER(AY1028)),AY1028/$Q$4+AZ1028*AG1029+BA1028*AH1029+BB1028*AI1029+BC1028*AJ1029+BD1028*AK1029+BE1028*AL1029+BF1028*AM1029+BG1028*AN1029+BH1028*AO1029,"")</f>
        <v/>
      </c>
      <c r="BM1029">
        <f>IF(ISNUMBER(BL1029),AVERAGE(OFFSET(AF1028,1-$Q$5,0,$Q$5,1)),"")</f>
        <v/>
      </c>
      <c r="BN1029">
        <f>IF(ISNUMBER(BL1029),(AF1029-BL1029)^2,"")</f>
        <v/>
      </c>
      <c r="BO1029">
        <f>IF(ISNUMBER(BL1029),AF1029^2,"")</f>
        <v/>
      </c>
      <c r="BP1029">
        <f>IF(ISNUMBER(BL1029),(AF1029-BM1029)^2,"")</f>
        <v/>
      </c>
    </row>
    <row r="1030">
      <c r="O1030">
        <f>IF($R1030="","",IF($Q$1="Weekly",INT(($R1030-2)/7),IF($Q$1="Quarterly",YEAR($R1030)*4+ROUNDUP(MONTH($R1030)/3),YEAR($R1030)*12+MONTH($R1030))))</f>
        <v/>
      </c>
      <c r="P1030">
        <f>IF($R1030="","",IF($R1031="",1,IF($O1030&lt;&gt;$O1031,1,0)))</f>
        <v/>
      </c>
      <c r="Q1030">
        <f>IF($P1030=1,SUM($P$7:$P1030),"")</f>
        <v/>
      </c>
      <c r="R1030">
        <f>IF($A1030="","",IF(ISNUMBER($A1030),$A1030,IFERROR(DATEVALUE($A1030),NA())))</f>
        <v/>
      </c>
      <c r="S1030" s="7">
        <f>IFERROR(INDEX($R$7:$R$60000,MATCH(ROW()-6,$Q$7:$Q$60000,0)),"")</f>
        <v/>
      </c>
      <c r="T1030">
        <f>IFERROR(INDEX($B$7:$B$60000,MATCH(ROW()-6,$Q$7:$Q$60000,0))*1,"")</f>
        <v/>
      </c>
      <c r="U1030">
        <f>IFERROR(INDEX($C$7:$C$60000,MATCH(ROW()-6,$Q$7:$Q$60000,0))*1,"")</f>
        <v/>
      </c>
      <c r="V1030">
        <f>IFERROR(INDEX($D$7:$D$60000,MATCH(ROW()-6,$Q$7:$Q$60000,0))*1,"")</f>
        <v/>
      </c>
      <c r="W1030">
        <f>IFERROR(INDEX($E$7:$E$60000,MATCH(ROW()-6,$Q$7:$Q$60000,0))*1,"")</f>
        <v/>
      </c>
      <c r="X1030">
        <f>IFERROR(INDEX($F$7:$F$60000,MATCH(ROW()-6,$Q$7:$Q$60000,0))*1,"")</f>
        <v/>
      </c>
      <c r="Y1030">
        <f>IFERROR(INDEX($G$7:$G$60000,MATCH(ROW()-6,$Q$7:$Q$60000,0))*1,"")</f>
        <v/>
      </c>
      <c r="Z1030">
        <f>IFERROR(INDEX($H$7:$H$60000,MATCH(ROW()-6,$Q$7:$Q$60000,0))*1,"")</f>
        <v/>
      </c>
      <c r="AA1030">
        <f>IFERROR(INDEX($I$7:$I$60000,MATCH(ROW()-6,$Q$7:$Q$60000,0))*1,"")</f>
        <v/>
      </c>
      <c r="AB1030">
        <f>IFERROR(INDEX($J$7:$J$60000,MATCH(ROW()-6,$Q$7:$Q$60000,0))*1,"")</f>
        <v/>
      </c>
      <c r="AC1030">
        <f>IFERROR(INDEX($K$7:$K$60000,MATCH(ROW()-6,$Q$7:$Q$60000,0))*1,"")</f>
        <v/>
      </c>
      <c r="AF1030" s="9">
        <f>IF(OR($S1030="",$S1029=""),"",IF($B$5="diff",($T1030-$T1029),LN($T1030/$T1029)))</f>
        <v/>
      </c>
      <c r="AG1030" s="9">
        <f>IF(OR($S1030="",$S1029=""),"",IF($C$5="diff",(U1030-U1029),LN(U1030/U1029)))</f>
        <v/>
      </c>
      <c r="AH1030" s="9">
        <f>IF(OR($S1030="",$S1029=""),"",IF($D$5="diff",(V1030-V1029),LN(V1030/V1029)))</f>
        <v/>
      </c>
      <c r="AI1030" s="9">
        <f>IF(OR($S1030="",$S1029=""),"",IF($E$5="diff",(W1030-W1029),LN(W1030/W1029)))</f>
        <v/>
      </c>
      <c r="AJ1030" s="9">
        <f>IF(OR($S1030="",$S1029=""),"",IF($F$5="diff",(X1030-X1029),LN(X1030/X1029)))</f>
        <v/>
      </c>
      <c r="AK1030" s="9">
        <f>IF(OR($S1030="",$S1029=""),"",IF($G$5="diff",(Y1030-Y1029),LN(Y1030/Y1029)))</f>
        <v/>
      </c>
      <c r="AL1030" s="9">
        <f>IF(OR($S1030="",$S1029=""),"",IF($H$5="diff",(Z1030-Z1029),LN(Z1030/Z1029)))</f>
        <v/>
      </c>
      <c r="AM1030" s="9">
        <f>IF(OR($S1030="",$S1029=""),"",IF($I$5="diff",(AA1030-AA1029),LN(AA1030/AA1029)))</f>
        <v/>
      </c>
      <c r="AN1030" s="9">
        <f>IF(OR($S1030="",$S1029=""),"",IF($J$5="diff",(AB1030-AB1029),LN(AB1030/AB1029)))</f>
        <v/>
      </c>
      <c r="AO1030" s="9">
        <f>IF(OR($S1030="",$S1029=""),"",IF($K$5="diff",(AC1030-AC1029),LN(AC1030/AC1029)))</f>
        <v/>
      </c>
      <c r="AR1030" s="9">
        <f>IF($AF1030="","",$AU$13+$AU$4*AG1030+$AU$5*AH1030+$AU$6*AI1030+$AU$7*AJ1030+$AU$8*AK1030+$AU$9*AL1030+$AU$10*AM1030+$AU$11*AN1030+$AU$12*AO1030)</f>
        <v/>
      </c>
      <c r="AY1030" s="10">
        <f>IF(AND((ROW()-7)&gt;=$Q$5,(ROW()-6)&lt;=$Q$3),INDEX(LINEST(OFFSET(AF1030,1-$Q$5,0,$Q$5,1),OFFSET(AG1030,1-$Q$5,0,$Q$5,9),TRUE,TRUE),1,10)*$Q$4,"")</f>
        <v/>
      </c>
      <c r="AZ1030" s="9">
        <f>IF(AND((ROW()-7)&gt;=$Q$5,(ROW()-6)&lt;=$Q$3),INDEX(LINEST(OFFSET(AF1030,1-$Q$5,0,$Q$5,1),OFFSET(AG1030,1-$Q$5,0,$Q$5,9),TRUE,TRUE),1,9),"")</f>
        <v/>
      </c>
      <c r="BA1030" s="9">
        <f>IF(AND((ROW()-7)&gt;=$Q$5,(ROW()-6)&lt;=$Q$3),INDEX(LINEST(OFFSET(AF1030,1-$Q$5,0,$Q$5,1),OFFSET(AG1030,1-$Q$5,0,$Q$5,9),TRUE,TRUE),1,8),"")</f>
        <v/>
      </c>
      <c r="BB1030" s="9">
        <f>IF(AND((ROW()-7)&gt;=$Q$5,(ROW()-6)&lt;=$Q$3),INDEX(LINEST(OFFSET(AF1030,1-$Q$5,0,$Q$5,1),OFFSET(AG1030,1-$Q$5,0,$Q$5,9),TRUE,TRUE),1,7),"")</f>
        <v/>
      </c>
      <c r="BC1030" s="9">
        <f>IF(AND((ROW()-7)&gt;=$Q$5,(ROW()-6)&lt;=$Q$3),INDEX(LINEST(OFFSET(AF1030,1-$Q$5,0,$Q$5,1),OFFSET(AG1030,1-$Q$5,0,$Q$5,9),TRUE,TRUE),1,6),"")</f>
        <v/>
      </c>
      <c r="BD1030" s="9">
        <f>IF(AND((ROW()-7)&gt;=$Q$5,(ROW()-6)&lt;=$Q$3),INDEX(LINEST(OFFSET(AF1030,1-$Q$5,0,$Q$5,1),OFFSET(AG1030,1-$Q$5,0,$Q$5,9),TRUE,TRUE),1,5),"")</f>
        <v/>
      </c>
      <c r="BE1030" s="9">
        <f>IF(AND((ROW()-7)&gt;=$Q$5,(ROW()-6)&lt;=$Q$3),INDEX(LINEST(OFFSET(AF1030,1-$Q$5,0,$Q$5,1),OFFSET(AG1030,1-$Q$5,0,$Q$5,9),TRUE,TRUE),1,4),"")</f>
        <v/>
      </c>
      <c r="BF1030" s="9">
        <f>IF(AND((ROW()-7)&gt;=$Q$5,(ROW()-6)&lt;=$Q$3),INDEX(LINEST(OFFSET(AF1030,1-$Q$5,0,$Q$5,1),OFFSET(AG1030,1-$Q$5,0,$Q$5,9),TRUE,TRUE),1,3),"")</f>
        <v/>
      </c>
      <c r="BG1030" s="9">
        <f>IF(AND((ROW()-7)&gt;=$Q$5,(ROW()-6)&lt;=$Q$3),INDEX(LINEST(OFFSET(AF1030,1-$Q$5,0,$Q$5,1),OFFSET(AG1030,1-$Q$5,0,$Q$5,9),TRUE,TRUE),1,2),"")</f>
        <v/>
      </c>
      <c r="BH1030" s="9">
        <f>IF(AND((ROW()-7)&gt;=$Q$5,(ROW()-6)&lt;=$Q$3),INDEX(LINEST(OFFSET(AF1030,1-$Q$5,0,$Q$5,1),OFFSET(AG1030,1-$Q$5,0,$Q$5,9),TRUE,TRUE),1,1),"")</f>
        <v/>
      </c>
      <c r="BI1030" s="10">
        <f>IF(AND((ROW()-7)&gt;=$Q$5,(ROW()-6)&lt;=$Q$3),INDEX(LINEST(OFFSET(AF1030,1-$Q$5,0,$Q$5,1),OFFSET(AG1030,1-$Q$5,0,$Q$5,9),TRUE,TRUE),3,1),"")</f>
        <v/>
      </c>
      <c r="BL1030" s="9">
        <f>IF(AND((ROW()-6)&lt;=$Q$3,ISNUMBER(AY1029)),AY1029/$Q$4+AZ1029*AG1030+BA1029*AH1030+BB1029*AI1030+BC1029*AJ1030+BD1029*AK1030+BE1029*AL1030+BF1029*AM1030+BG1029*AN1030+BH1029*AO1030,"")</f>
        <v/>
      </c>
      <c r="BM1030">
        <f>IF(ISNUMBER(BL1030),AVERAGE(OFFSET(AF1029,1-$Q$5,0,$Q$5,1)),"")</f>
        <v/>
      </c>
      <c r="BN1030">
        <f>IF(ISNUMBER(BL1030),(AF1030-BL1030)^2,"")</f>
        <v/>
      </c>
      <c r="BO1030">
        <f>IF(ISNUMBER(BL1030),AF1030^2,"")</f>
        <v/>
      </c>
      <c r="BP1030">
        <f>IF(ISNUMBER(BL1030),(AF1030-BM1030)^2,"")</f>
        <v/>
      </c>
    </row>
    <row r="1031">
      <c r="O1031">
        <f>IF($R1031="","",IF($Q$1="Weekly",INT(($R1031-2)/7),IF($Q$1="Quarterly",YEAR($R1031)*4+ROUNDUP(MONTH($R1031)/3),YEAR($R1031)*12+MONTH($R1031))))</f>
        <v/>
      </c>
      <c r="P1031">
        <f>IF($R1031="","",IF($R1032="",1,IF($O1031&lt;&gt;$O1032,1,0)))</f>
        <v/>
      </c>
      <c r="Q1031">
        <f>IF($P1031=1,SUM($P$7:$P1031),"")</f>
        <v/>
      </c>
      <c r="R1031">
        <f>IF($A1031="","",IF(ISNUMBER($A1031),$A1031,IFERROR(DATEVALUE($A1031),NA())))</f>
        <v/>
      </c>
      <c r="S1031" s="7">
        <f>IFERROR(INDEX($R$7:$R$60000,MATCH(ROW()-6,$Q$7:$Q$60000,0)),"")</f>
        <v/>
      </c>
      <c r="T1031">
        <f>IFERROR(INDEX($B$7:$B$60000,MATCH(ROW()-6,$Q$7:$Q$60000,0))*1,"")</f>
        <v/>
      </c>
      <c r="U1031">
        <f>IFERROR(INDEX($C$7:$C$60000,MATCH(ROW()-6,$Q$7:$Q$60000,0))*1,"")</f>
        <v/>
      </c>
      <c r="V1031">
        <f>IFERROR(INDEX($D$7:$D$60000,MATCH(ROW()-6,$Q$7:$Q$60000,0))*1,"")</f>
        <v/>
      </c>
      <c r="W1031">
        <f>IFERROR(INDEX($E$7:$E$60000,MATCH(ROW()-6,$Q$7:$Q$60000,0))*1,"")</f>
        <v/>
      </c>
      <c r="X1031">
        <f>IFERROR(INDEX($F$7:$F$60000,MATCH(ROW()-6,$Q$7:$Q$60000,0))*1,"")</f>
        <v/>
      </c>
      <c r="Y1031">
        <f>IFERROR(INDEX($G$7:$G$60000,MATCH(ROW()-6,$Q$7:$Q$60000,0))*1,"")</f>
        <v/>
      </c>
      <c r="Z1031">
        <f>IFERROR(INDEX($H$7:$H$60000,MATCH(ROW()-6,$Q$7:$Q$60000,0))*1,"")</f>
        <v/>
      </c>
      <c r="AA1031">
        <f>IFERROR(INDEX($I$7:$I$60000,MATCH(ROW()-6,$Q$7:$Q$60000,0))*1,"")</f>
        <v/>
      </c>
      <c r="AB1031">
        <f>IFERROR(INDEX($J$7:$J$60000,MATCH(ROW()-6,$Q$7:$Q$60000,0))*1,"")</f>
        <v/>
      </c>
      <c r="AC1031">
        <f>IFERROR(INDEX($K$7:$K$60000,MATCH(ROW()-6,$Q$7:$Q$60000,0))*1,"")</f>
        <v/>
      </c>
      <c r="AF1031" s="9">
        <f>IF(OR($S1031="",$S1030=""),"",IF($B$5="diff",($T1031-$T1030),LN($T1031/$T1030)))</f>
        <v/>
      </c>
      <c r="AG1031" s="9">
        <f>IF(OR($S1031="",$S1030=""),"",IF($C$5="diff",(U1031-U1030),LN(U1031/U1030)))</f>
        <v/>
      </c>
      <c r="AH1031" s="9">
        <f>IF(OR($S1031="",$S1030=""),"",IF($D$5="diff",(V1031-V1030),LN(V1031/V1030)))</f>
        <v/>
      </c>
      <c r="AI1031" s="9">
        <f>IF(OR($S1031="",$S1030=""),"",IF($E$5="diff",(W1031-W1030),LN(W1031/W1030)))</f>
        <v/>
      </c>
      <c r="AJ1031" s="9">
        <f>IF(OR($S1031="",$S1030=""),"",IF($F$5="diff",(X1031-X1030),LN(X1031/X1030)))</f>
        <v/>
      </c>
      <c r="AK1031" s="9">
        <f>IF(OR($S1031="",$S1030=""),"",IF($G$5="diff",(Y1031-Y1030),LN(Y1031/Y1030)))</f>
        <v/>
      </c>
      <c r="AL1031" s="9">
        <f>IF(OR($S1031="",$S1030=""),"",IF($H$5="diff",(Z1031-Z1030),LN(Z1031/Z1030)))</f>
        <v/>
      </c>
      <c r="AM1031" s="9">
        <f>IF(OR($S1031="",$S1030=""),"",IF($I$5="diff",(AA1031-AA1030),LN(AA1031/AA1030)))</f>
        <v/>
      </c>
      <c r="AN1031" s="9">
        <f>IF(OR($S1031="",$S1030=""),"",IF($J$5="diff",(AB1031-AB1030),LN(AB1031/AB1030)))</f>
        <v/>
      </c>
      <c r="AO1031" s="9">
        <f>IF(OR($S1031="",$S1030=""),"",IF($K$5="diff",(AC1031-AC1030),LN(AC1031/AC1030)))</f>
        <v/>
      </c>
      <c r="AR1031" s="9">
        <f>IF($AF1031="","",$AU$13+$AU$4*AG1031+$AU$5*AH1031+$AU$6*AI1031+$AU$7*AJ1031+$AU$8*AK1031+$AU$9*AL1031+$AU$10*AM1031+$AU$11*AN1031+$AU$12*AO1031)</f>
        <v/>
      </c>
      <c r="AY1031" s="10">
        <f>IF(AND((ROW()-7)&gt;=$Q$5,(ROW()-6)&lt;=$Q$3),INDEX(LINEST(OFFSET(AF1031,1-$Q$5,0,$Q$5,1),OFFSET(AG1031,1-$Q$5,0,$Q$5,9),TRUE,TRUE),1,10)*$Q$4,"")</f>
        <v/>
      </c>
      <c r="AZ1031" s="9">
        <f>IF(AND((ROW()-7)&gt;=$Q$5,(ROW()-6)&lt;=$Q$3),INDEX(LINEST(OFFSET(AF1031,1-$Q$5,0,$Q$5,1),OFFSET(AG1031,1-$Q$5,0,$Q$5,9),TRUE,TRUE),1,9),"")</f>
        <v/>
      </c>
      <c r="BA1031" s="9">
        <f>IF(AND((ROW()-7)&gt;=$Q$5,(ROW()-6)&lt;=$Q$3),INDEX(LINEST(OFFSET(AF1031,1-$Q$5,0,$Q$5,1),OFFSET(AG1031,1-$Q$5,0,$Q$5,9),TRUE,TRUE),1,8),"")</f>
        <v/>
      </c>
      <c r="BB1031" s="9">
        <f>IF(AND((ROW()-7)&gt;=$Q$5,(ROW()-6)&lt;=$Q$3),INDEX(LINEST(OFFSET(AF1031,1-$Q$5,0,$Q$5,1),OFFSET(AG1031,1-$Q$5,0,$Q$5,9),TRUE,TRUE),1,7),"")</f>
        <v/>
      </c>
      <c r="BC1031" s="9">
        <f>IF(AND((ROW()-7)&gt;=$Q$5,(ROW()-6)&lt;=$Q$3),INDEX(LINEST(OFFSET(AF1031,1-$Q$5,0,$Q$5,1),OFFSET(AG1031,1-$Q$5,0,$Q$5,9),TRUE,TRUE),1,6),"")</f>
        <v/>
      </c>
      <c r="BD1031" s="9">
        <f>IF(AND((ROW()-7)&gt;=$Q$5,(ROW()-6)&lt;=$Q$3),INDEX(LINEST(OFFSET(AF1031,1-$Q$5,0,$Q$5,1),OFFSET(AG1031,1-$Q$5,0,$Q$5,9),TRUE,TRUE),1,5),"")</f>
        <v/>
      </c>
      <c r="BE1031" s="9">
        <f>IF(AND((ROW()-7)&gt;=$Q$5,(ROW()-6)&lt;=$Q$3),INDEX(LINEST(OFFSET(AF1031,1-$Q$5,0,$Q$5,1),OFFSET(AG1031,1-$Q$5,0,$Q$5,9),TRUE,TRUE),1,4),"")</f>
        <v/>
      </c>
      <c r="BF1031" s="9">
        <f>IF(AND((ROW()-7)&gt;=$Q$5,(ROW()-6)&lt;=$Q$3),INDEX(LINEST(OFFSET(AF1031,1-$Q$5,0,$Q$5,1),OFFSET(AG1031,1-$Q$5,0,$Q$5,9),TRUE,TRUE),1,3),"")</f>
        <v/>
      </c>
      <c r="BG1031" s="9">
        <f>IF(AND((ROW()-7)&gt;=$Q$5,(ROW()-6)&lt;=$Q$3),INDEX(LINEST(OFFSET(AF1031,1-$Q$5,0,$Q$5,1),OFFSET(AG1031,1-$Q$5,0,$Q$5,9),TRUE,TRUE),1,2),"")</f>
        <v/>
      </c>
      <c r="BH1031" s="9">
        <f>IF(AND((ROW()-7)&gt;=$Q$5,(ROW()-6)&lt;=$Q$3),INDEX(LINEST(OFFSET(AF1031,1-$Q$5,0,$Q$5,1),OFFSET(AG1031,1-$Q$5,0,$Q$5,9),TRUE,TRUE),1,1),"")</f>
        <v/>
      </c>
      <c r="BI1031" s="10">
        <f>IF(AND((ROW()-7)&gt;=$Q$5,(ROW()-6)&lt;=$Q$3),INDEX(LINEST(OFFSET(AF1031,1-$Q$5,0,$Q$5,1),OFFSET(AG1031,1-$Q$5,0,$Q$5,9),TRUE,TRUE),3,1),"")</f>
        <v/>
      </c>
      <c r="BL1031" s="9">
        <f>IF(AND((ROW()-6)&lt;=$Q$3,ISNUMBER(AY1030)),AY1030/$Q$4+AZ1030*AG1031+BA1030*AH1031+BB1030*AI1031+BC1030*AJ1031+BD1030*AK1031+BE1030*AL1031+BF1030*AM1031+BG1030*AN1031+BH1030*AO1031,"")</f>
        <v/>
      </c>
      <c r="BM1031">
        <f>IF(ISNUMBER(BL1031),AVERAGE(OFFSET(AF1030,1-$Q$5,0,$Q$5,1)),"")</f>
        <v/>
      </c>
      <c r="BN1031">
        <f>IF(ISNUMBER(BL1031),(AF1031-BL1031)^2,"")</f>
        <v/>
      </c>
      <c r="BO1031">
        <f>IF(ISNUMBER(BL1031),AF1031^2,"")</f>
        <v/>
      </c>
      <c r="BP1031">
        <f>IF(ISNUMBER(BL1031),(AF1031-BM1031)^2,"")</f>
        <v/>
      </c>
    </row>
    <row r="1032">
      <c r="O1032">
        <f>IF($R1032="","",IF($Q$1="Weekly",INT(($R1032-2)/7),IF($Q$1="Quarterly",YEAR($R1032)*4+ROUNDUP(MONTH($R1032)/3),YEAR($R1032)*12+MONTH($R1032))))</f>
        <v/>
      </c>
      <c r="P1032">
        <f>IF($R1032="","",IF($R1033="",1,IF($O1032&lt;&gt;$O1033,1,0)))</f>
        <v/>
      </c>
      <c r="Q1032">
        <f>IF($P1032=1,SUM($P$7:$P1032),"")</f>
        <v/>
      </c>
      <c r="R1032">
        <f>IF($A1032="","",IF(ISNUMBER($A1032),$A1032,IFERROR(DATEVALUE($A1032),NA())))</f>
        <v/>
      </c>
      <c r="S1032" s="7">
        <f>IFERROR(INDEX($R$7:$R$60000,MATCH(ROW()-6,$Q$7:$Q$60000,0)),"")</f>
        <v/>
      </c>
      <c r="T1032">
        <f>IFERROR(INDEX($B$7:$B$60000,MATCH(ROW()-6,$Q$7:$Q$60000,0))*1,"")</f>
        <v/>
      </c>
      <c r="U1032">
        <f>IFERROR(INDEX($C$7:$C$60000,MATCH(ROW()-6,$Q$7:$Q$60000,0))*1,"")</f>
        <v/>
      </c>
      <c r="V1032">
        <f>IFERROR(INDEX($D$7:$D$60000,MATCH(ROW()-6,$Q$7:$Q$60000,0))*1,"")</f>
        <v/>
      </c>
      <c r="W1032">
        <f>IFERROR(INDEX($E$7:$E$60000,MATCH(ROW()-6,$Q$7:$Q$60000,0))*1,"")</f>
        <v/>
      </c>
      <c r="X1032">
        <f>IFERROR(INDEX($F$7:$F$60000,MATCH(ROW()-6,$Q$7:$Q$60000,0))*1,"")</f>
        <v/>
      </c>
      <c r="Y1032">
        <f>IFERROR(INDEX($G$7:$G$60000,MATCH(ROW()-6,$Q$7:$Q$60000,0))*1,"")</f>
        <v/>
      </c>
      <c r="Z1032">
        <f>IFERROR(INDEX($H$7:$H$60000,MATCH(ROW()-6,$Q$7:$Q$60000,0))*1,"")</f>
        <v/>
      </c>
      <c r="AA1032">
        <f>IFERROR(INDEX($I$7:$I$60000,MATCH(ROW()-6,$Q$7:$Q$60000,0))*1,"")</f>
        <v/>
      </c>
      <c r="AB1032">
        <f>IFERROR(INDEX($J$7:$J$60000,MATCH(ROW()-6,$Q$7:$Q$60000,0))*1,"")</f>
        <v/>
      </c>
      <c r="AC1032">
        <f>IFERROR(INDEX($K$7:$K$60000,MATCH(ROW()-6,$Q$7:$Q$60000,0))*1,"")</f>
        <v/>
      </c>
      <c r="AF1032" s="9">
        <f>IF(OR($S1032="",$S1031=""),"",IF($B$5="diff",($T1032-$T1031),LN($T1032/$T1031)))</f>
        <v/>
      </c>
      <c r="AG1032" s="9">
        <f>IF(OR($S1032="",$S1031=""),"",IF($C$5="diff",(U1032-U1031),LN(U1032/U1031)))</f>
        <v/>
      </c>
      <c r="AH1032" s="9">
        <f>IF(OR($S1032="",$S1031=""),"",IF($D$5="diff",(V1032-V1031),LN(V1032/V1031)))</f>
        <v/>
      </c>
      <c r="AI1032" s="9">
        <f>IF(OR($S1032="",$S1031=""),"",IF($E$5="diff",(W1032-W1031),LN(W1032/W1031)))</f>
        <v/>
      </c>
      <c r="AJ1032" s="9">
        <f>IF(OR($S1032="",$S1031=""),"",IF($F$5="diff",(X1032-X1031),LN(X1032/X1031)))</f>
        <v/>
      </c>
      <c r="AK1032" s="9">
        <f>IF(OR($S1032="",$S1031=""),"",IF($G$5="diff",(Y1032-Y1031),LN(Y1032/Y1031)))</f>
        <v/>
      </c>
      <c r="AL1032" s="9">
        <f>IF(OR($S1032="",$S1031=""),"",IF($H$5="diff",(Z1032-Z1031),LN(Z1032/Z1031)))</f>
        <v/>
      </c>
      <c r="AM1032" s="9">
        <f>IF(OR($S1032="",$S1031=""),"",IF($I$5="diff",(AA1032-AA1031),LN(AA1032/AA1031)))</f>
        <v/>
      </c>
      <c r="AN1032" s="9">
        <f>IF(OR($S1032="",$S1031=""),"",IF($J$5="diff",(AB1032-AB1031),LN(AB1032/AB1031)))</f>
        <v/>
      </c>
      <c r="AO1032" s="9">
        <f>IF(OR($S1032="",$S1031=""),"",IF($K$5="diff",(AC1032-AC1031),LN(AC1032/AC1031)))</f>
        <v/>
      </c>
      <c r="AR1032" s="9">
        <f>IF($AF1032="","",$AU$13+$AU$4*AG1032+$AU$5*AH1032+$AU$6*AI1032+$AU$7*AJ1032+$AU$8*AK1032+$AU$9*AL1032+$AU$10*AM1032+$AU$11*AN1032+$AU$12*AO1032)</f>
        <v/>
      </c>
      <c r="AY1032" s="10">
        <f>IF(AND((ROW()-7)&gt;=$Q$5,(ROW()-6)&lt;=$Q$3),INDEX(LINEST(OFFSET(AF1032,1-$Q$5,0,$Q$5,1),OFFSET(AG1032,1-$Q$5,0,$Q$5,9),TRUE,TRUE),1,10)*$Q$4,"")</f>
        <v/>
      </c>
      <c r="AZ1032" s="9">
        <f>IF(AND((ROW()-7)&gt;=$Q$5,(ROW()-6)&lt;=$Q$3),INDEX(LINEST(OFFSET(AF1032,1-$Q$5,0,$Q$5,1),OFFSET(AG1032,1-$Q$5,0,$Q$5,9),TRUE,TRUE),1,9),"")</f>
        <v/>
      </c>
      <c r="BA1032" s="9">
        <f>IF(AND((ROW()-7)&gt;=$Q$5,(ROW()-6)&lt;=$Q$3),INDEX(LINEST(OFFSET(AF1032,1-$Q$5,0,$Q$5,1),OFFSET(AG1032,1-$Q$5,0,$Q$5,9),TRUE,TRUE),1,8),"")</f>
        <v/>
      </c>
      <c r="BB1032" s="9">
        <f>IF(AND((ROW()-7)&gt;=$Q$5,(ROW()-6)&lt;=$Q$3),INDEX(LINEST(OFFSET(AF1032,1-$Q$5,0,$Q$5,1),OFFSET(AG1032,1-$Q$5,0,$Q$5,9),TRUE,TRUE),1,7),"")</f>
        <v/>
      </c>
      <c r="BC1032" s="9">
        <f>IF(AND((ROW()-7)&gt;=$Q$5,(ROW()-6)&lt;=$Q$3),INDEX(LINEST(OFFSET(AF1032,1-$Q$5,0,$Q$5,1),OFFSET(AG1032,1-$Q$5,0,$Q$5,9),TRUE,TRUE),1,6),"")</f>
        <v/>
      </c>
      <c r="BD1032" s="9">
        <f>IF(AND((ROW()-7)&gt;=$Q$5,(ROW()-6)&lt;=$Q$3),INDEX(LINEST(OFFSET(AF1032,1-$Q$5,0,$Q$5,1),OFFSET(AG1032,1-$Q$5,0,$Q$5,9),TRUE,TRUE),1,5),"")</f>
        <v/>
      </c>
      <c r="BE1032" s="9">
        <f>IF(AND((ROW()-7)&gt;=$Q$5,(ROW()-6)&lt;=$Q$3),INDEX(LINEST(OFFSET(AF1032,1-$Q$5,0,$Q$5,1),OFFSET(AG1032,1-$Q$5,0,$Q$5,9),TRUE,TRUE),1,4),"")</f>
        <v/>
      </c>
      <c r="BF1032" s="9">
        <f>IF(AND((ROW()-7)&gt;=$Q$5,(ROW()-6)&lt;=$Q$3),INDEX(LINEST(OFFSET(AF1032,1-$Q$5,0,$Q$5,1),OFFSET(AG1032,1-$Q$5,0,$Q$5,9),TRUE,TRUE),1,3),"")</f>
        <v/>
      </c>
      <c r="BG1032" s="9">
        <f>IF(AND((ROW()-7)&gt;=$Q$5,(ROW()-6)&lt;=$Q$3),INDEX(LINEST(OFFSET(AF1032,1-$Q$5,0,$Q$5,1),OFFSET(AG1032,1-$Q$5,0,$Q$5,9),TRUE,TRUE),1,2),"")</f>
        <v/>
      </c>
      <c r="BH1032" s="9">
        <f>IF(AND((ROW()-7)&gt;=$Q$5,(ROW()-6)&lt;=$Q$3),INDEX(LINEST(OFFSET(AF1032,1-$Q$5,0,$Q$5,1),OFFSET(AG1032,1-$Q$5,0,$Q$5,9),TRUE,TRUE),1,1),"")</f>
        <v/>
      </c>
      <c r="BI1032" s="10">
        <f>IF(AND((ROW()-7)&gt;=$Q$5,(ROW()-6)&lt;=$Q$3),INDEX(LINEST(OFFSET(AF1032,1-$Q$5,0,$Q$5,1),OFFSET(AG1032,1-$Q$5,0,$Q$5,9),TRUE,TRUE),3,1),"")</f>
        <v/>
      </c>
      <c r="BL1032" s="9">
        <f>IF(AND((ROW()-6)&lt;=$Q$3,ISNUMBER(AY1031)),AY1031/$Q$4+AZ1031*AG1032+BA1031*AH1032+BB1031*AI1032+BC1031*AJ1032+BD1031*AK1032+BE1031*AL1032+BF1031*AM1032+BG1031*AN1032+BH1031*AO1032,"")</f>
        <v/>
      </c>
      <c r="BM1032">
        <f>IF(ISNUMBER(BL1032),AVERAGE(OFFSET(AF1031,1-$Q$5,0,$Q$5,1)),"")</f>
        <v/>
      </c>
      <c r="BN1032">
        <f>IF(ISNUMBER(BL1032),(AF1032-BL1032)^2,"")</f>
        <v/>
      </c>
      <c r="BO1032">
        <f>IF(ISNUMBER(BL1032),AF1032^2,"")</f>
        <v/>
      </c>
      <c r="BP1032">
        <f>IF(ISNUMBER(BL1032),(AF1032-BM1032)^2,"")</f>
        <v/>
      </c>
    </row>
    <row r="1033">
      <c r="O1033">
        <f>IF($R1033="","",IF($Q$1="Weekly",INT(($R1033-2)/7),IF($Q$1="Quarterly",YEAR($R1033)*4+ROUNDUP(MONTH($R1033)/3),YEAR($R1033)*12+MONTH($R1033))))</f>
        <v/>
      </c>
      <c r="P1033">
        <f>IF($R1033="","",IF($R1034="",1,IF($O1033&lt;&gt;$O1034,1,0)))</f>
        <v/>
      </c>
      <c r="Q1033">
        <f>IF($P1033=1,SUM($P$7:$P1033),"")</f>
        <v/>
      </c>
      <c r="R1033">
        <f>IF($A1033="","",IF(ISNUMBER($A1033),$A1033,IFERROR(DATEVALUE($A1033),NA())))</f>
        <v/>
      </c>
      <c r="S1033" s="7">
        <f>IFERROR(INDEX($R$7:$R$60000,MATCH(ROW()-6,$Q$7:$Q$60000,0)),"")</f>
        <v/>
      </c>
      <c r="T1033">
        <f>IFERROR(INDEX($B$7:$B$60000,MATCH(ROW()-6,$Q$7:$Q$60000,0))*1,"")</f>
        <v/>
      </c>
      <c r="U1033">
        <f>IFERROR(INDEX($C$7:$C$60000,MATCH(ROW()-6,$Q$7:$Q$60000,0))*1,"")</f>
        <v/>
      </c>
      <c r="V1033">
        <f>IFERROR(INDEX($D$7:$D$60000,MATCH(ROW()-6,$Q$7:$Q$60000,0))*1,"")</f>
        <v/>
      </c>
      <c r="W1033">
        <f>IFERROR(INDEX($E$7:$E$60000,MATCH(ROW()-6,$Q$7:$Q$60000,0))*1,"")</f>
        <v/>
      </c>
      <c r="X1033">
        <f>IFERROR(INDEX($F$7:$F$60000,MATCH(ROW()-6,$Q$7:$Q$60000,0))*1,"")</f>
        <v/>
      </c>
      <c r="Y1033">
        <f>IFERROR(INDEX($G$7:$G$60000,MATCH(ROW()-6,$Q$7:$Q$60000,0))*1,"")</f>
        <v/>
      </c>
      <c r="Z1033">
        <f>IFERROR(INDEX($H$7:$H$60000,MATCH(ROW()-6,$Q$7:$Q$60000,0))*1,"")</f>
        <v/>
      </c>
      <c r="AA1033">
        <f>IFERROR(INDEX($I$7:$I$60000,MATCH(ROW()-6,$Q$7:$Q$60000,0))*1,"")</f>
        <v/>
      </c>
      <c r="AB1033">
        <f>IFERROR(INDEX($J$7:$J$60000,MATCH(ROW()-6,$Q$7:$Q$60000,0))*1,"")</f>
        <v/>
      </c>
      <c r="AC1033">
        <f>IFERROR(INDEX($K$7:$K$60000,MATCH(ROW()-6,$Q$7:$Q$60000,0))*1,"")</f>
        <v/>
      </c>
      <c r="AF1033" s="9">
        <f>IF(OR($S1033="",$S1032=""),"",IF($B$5="diff",($T1033-$T1032),LN($T1033/$T1032)))</f>
        <v/>
      </c>
      <c r="AG1033" s="9">
        <f>IF(OR($S1033="",$S1032=""),"",IF($C$5="diff",(U1033-U1032),LN(U1033/U1032)))</f>
        <v/>
      </c>
      <c r="AH1033" s="9">
        <f>IF(OR($S1033="",$S1032=""),"",IF($D$5="diff",(V1033-V1032),LN(V1033/V1032)))</f>
        <v/>
      </c>
      <c r="AI1033" s="9">
        <f>IF(OR($S1033="",$S1032=""),"",IF($E$5="diff",(W1033-W1032),LN(W1033/W1032)))</f>
        <v/>
      </c>
      <c r="AJ1033" s="9">
        <f>IF(OR($S1033="",$S1032=""),"",IF($F$5="diff",(X1033-X1032),LN(X1033/X1032)))</f>
        <v/>
      </c>
      <c r="AK1033" s="9">
        <f>IF(OR($S1033="",$S1032=""),"",IF($G$5="diff",(Y1033-Y1032),LN(Y1033/Y1032)))</f>
        <v/>
      </c>
      <c r="AL1033" s="9">
        <f>IF(OR($S1033="",$S1032=""),"",IF($H$5="diff",(Z1033-Z1032),LN(Z1033/Z1032)))</f>
        <v/>
      </c>
      <c r="AM1033" s="9">
        <f>IF(OR($S1033="",$S1032=""),"",IF($I$5="diff",(AA1033-AA1032),LN(AA1033/AA1032)))</f>
        <v/>
      </c>
      <c r="AN1033" s="9">
        <f>IF(OR($S1033="",$S1032=""),"",IF($J$5="diff",(AB1033-AB1032),LN(AB1033/AB1032)))</f>
        <v/>
      </c>
      <c r="AO1033" s="9">
        <f>IF(OR($S1033="",$S1032=""),"",IF($K$5="diff",(AC1033-AC1032),LN(AC1033/AC1032)))</f>
        <v/>
      </c>
      <c r="AR1033" s="9">
        <f>IF($AF1033="","",$AU$13+$AU$4*AG1033+$AU$5*AH1033+$AU$6*AI1033+$AU$7*AJ1033+$AU$8*AK1033+$AU$9*AL1033+$AU$10*AM1033+$AU$11*AN1033+$AU$12*AO1033)</f>
        <v/>
      </c>
      <c r="AY1033" s="10">
        <f>IF(AND((ROW()-7)&gt;=$Q$5,(ROW()-6)&lt;=$Q$3),INDEX(LINEST(OFFSET(AF1033,1-$Q$5,0,$Q$5,1),OFFSET(AG1033,1-$Q$5,0,$Q$5,9),TRUE,TRUE),1,10)*$Q$4,"")</f>
        <v/>
      </c>
      <c r="AZ1033" s="9">
        <f>IF(AND((ROW()-7)&gt;=$Q$5,(ROW()-6)&lt;=$Q$3),INDEX(LINEST(OFFSET(AF1033,1-$Q$5,0,$Q$5,1),OFFSET(AG1033,1-$Q$5,0,$Q$5,9),TRUE,TRUE),1,9),"")</f>
        <v/>
      </c>
      <c r="BA1033" s="9">
        <f>IF(AND((ROW()-7)&gt;=$Q$5,(ROW()-6)&lt;=$Q$3),INDEX(LINEST(OFFSET(AF1033,1-$Q$5,0,$Q$5,1),OFFSET(AG1033,1-$Q$5,0,$Q$5,9),TRUE,TRUE),1,8),"")</f>
        <v/>
      </c>
      <c r="BB1033" s="9">
        <f>IF(AND((ROW()-7)&gt;=$Q$5,(ROW()-6)&lt;=$Q$3),INDEX(LINEST(OFFSET(AF1033,1-$Q$5,0,$Q$5,1),OFFSET(AG1033,1-$Q$5,0,$Q$5,9),TRUE,TRUE),1,7),"")</f>
        <v/>
      </c>
      <c r="BC1033" s="9">
        <f>IF(AND((ROW()-7)&gt;=$Q$5,(ROW()-6)&lt;=$Q$3),INDEX(LINEST(OFFSET(AF1033,1-$Q$5,0,$Q$5,1),OFFSET(AG1033,1-$Q$5,0,$Q$5,9),TRUE,TRUE),1,6),"")</f>
        <v/>
      </c>
      <c r="BD1033" s="9">
        <f>IF(AND((ROW()-7)&gt;=$Q$5,(ROW()-6)&lt;=$Q$3),INDEX(LINEST(OFFSET(AF1033,1-$Q$5,0,$Q$5,1),OFFSET(AG1033,1-$Q$5,0,$Q$5,9),TRUE,TRUE),1,5),"")</f>
        <v/>
      </c>
      <c r="BE1033" s="9">
        <f>IF(AND((ROW()-7)&gt;=$Q$5,(ROW()-6)&lt;=$Q$3),INDEX(LINEST(OFFSET(AF1033,1-$Q$5,0,$Q$5,1),OFFSET(AG1033,1-$Q$5,0,$Q$5,9),TRUE,TRUE),1,4),"")</f>
        <v/>
      </c>
      <c r="BF1033" s="9">
        <f>IF(AND((ROW()-7)&gt;=$Q$5,(ROW()-6)&lt;=$Q$3),INDEX(LINEST(OFFSET(AF1033,1-$Q$5,0,$Q$5,1),OFFSET(AG1033,1-$Q$5,0,$Q$5,9),TRUE,TRUE),1,3),"")</f>
        <v/>
      </c>
      <c r="BG1033" s="9">
        <f>IF(AND((ROW()-7)&gt;=$Q$5,(ROW()-6)&lt;=$Q$3),INDEX(LINEST(OFFSET(AF1033,1-$Q$5,0,$Q$5,1),OFFSET(AG1033,1-$Q$5,0,$Q$5,9),TRUE,TRUE),1,2),"")</f>
        <v/>
      </c>
      <c r="BH1033" s="9">
        <f>IF(AND((ROW()-7)&gt;=$Q$5,(ROW()-6)&lt;=$Q$3),INDEX(LINEST(OFFSET(AF1033,1-$Q$5,0,$Q$5,1),OFFSET(AG1033,1-$Q$5,0,$Q$5,9),TRUE,TRUE),1,1),"")</f>
        <v/>
      </c>
      <c r="BI1033" s="10">
        <f>IF(AND((ROW()-7)&gt;=$Q$5,(ROW()-6)&lt;=$Q$3),INDEX(LINEST(OFFSET(AF1033,1-$Q$5,0,$Q$5,1),OFFSET(AG1033,1-$Q$5,0,$Q$5,9),TRUE,TRUE),3,1),"")</f>
        <v/>
      </c>
      <c r="BL1033" s="9">
        <f>IF(AND((ROW()-6)&lt;=$Q$3,ISNUMBER(AY1032)),AY1032/$Q$4+AZ1032*AG1033+BA1032*AH1033+BB1032*AI1033+BC1032*AJ1033+BD1032*AK1033+BE1032*AL1033+BF1032*AM1033+BG1032*AN1033+BH1032*AO1033,"")</f>
        <v/>
      </c>
      <c r="BM1033">
        <f>IF(ISNUMBER(BL1033),AVERAGE(OFFSET(AF1032,1-$Q$5,0,$Q$5,1)),"")</f>
        <v/>
      </c>
      <c r="BN1033">
        <f>IF(ISNUMBER(BL1033),(AF1033-BL1033)^2,"")</f>
        <v/>
      </c>
      <c r="BO1033">
        <f>IF(ISNUMBER(BL1033),AF1033^2,"")</f>
        <v/>
      </c>
      <c r="BP1033">
        <f>IF(ISNUMBER(BL1033),(AF1033-BM1033)^2,"")</f>
        <v/>
      </c>
    </row>
    <row r="1034">
      <c r="O1034">
        <f>IF($R1034="","",IF($Q$1="Weekly",INT(($R1034-2)/7),IF($Q$1="Quarterly",YEAR($R1034)*4+ROUNDUP(MONTH($R1034)/3),YEAR($R1034)*12+MONTH($R1034))))</f>
        <v/>
      </c>
      <c r="P1034">
        <f>IF($R1034="","",IF($R1035="",1,IF($O1034&lt;&gt;$O1035,1,0)))</f>
        <v/>
      </c>
      <c r="Q1034">
        <f>IF($P1034=1,SUM($P$7:$P1034),"")</f>
        <v/>
      </c>
      <c r="R1034">
        <f>IF($A1034="","",IF(ISNUMBER($A1034),$A1034,IFERROR(DATEVALUE($A1034),NA())))</f>
        <v/>
      </c>
      <c r="S1034" s="7">
        <f>IFERROR(INDEX($R$7:$R$60000,MATCH(ROW()-6,$Q$7:$Q$60000,0)),"")</f>
        <v/>
      </c>
      <c r="T1034">
        <f>IFERROR(INDEX($B$7:$B$60000,MATCH(ROW()-6,$Q$7:$Q$60000,0))*1,"")</f>
        <v/>
      </c>
      <c r="U1034">
        <f>IFERROR(INDEX($C$7:$C$60000,MATCH(ROW()-6,$Q$7:$Q$60000,0))*1,"")</f>
        <v/>
      </c>
      <c r="V1034">
        <f>IFERROR(INDEX($D$7:$D$60000,MATCH(ROW()-6,$Q$7:$Q$60000,0))*1,"")</f>
        <v/>
      </c>
      <c r="W1034">
        <f>IFERROR(INDEX($E$7:$E$60000,MATCH(ROW()-6,$Q$7:$Q$60000,0))*1,"")</f>
        <v/>
      </c>
      <c r="X1034">
        <f>IFERROR(INDEX($F$7:$F$60000,MATCH(ROW()-6,$Q$7:$Q$60000,0))*1,"")</f>
        <v/>
      </c>
      <c r="Y1034">
        <f>IFERROR(INDEX($G$7:$G$60000,MATCH(ROW()-6,$Q$7:$Q$60000,0))*1,"")</f>
        <v/>
      </c>
      <c r="Z1034">
        <f>IFERROR(INDEX($H$7:$H$60000,MATCH(ROW()-6,$Q$7:$Q$60000,0))*1,"")</f>
        <v/>
      </c>
      <c r="AA1034">
        <f>IFERROR(INDEX($I$7:$I$60000,MATCH(ROW()-6,$Q$7:$Q$60000,0))*1,"")</f>
        <v/>
      </c>
      <c r="AB1034">
        <f>IFERROR(INDEX($J$7:$J$60000,MATCH(ROW()-6,$Q$7:$Q$60000,0))*1,"")</f>
        <v/>
      </c>
      <c r="AC1034">
        <f>IFERROR(INDEX($K$7:$K$60000,MATCH(ROW()-6,$Q$7:$Q$60000,0))*1,"")</f>
        <v/>
      </c>
      <c r="AF1034" s="9">
        <f>IF(OR($S1034="",$S1033=""),"",IF($B$5="diff",($T1034-$T1033),LN($T1034/$T1033)))</f>
        <v/>
      </c>
      <c r="AG1034" s="9">
        <f>IF(OR($S1034="",$S1033=""),"",IF($C$5="diff",(U1034-U1033),LN(U1034/U1033)))</f>
        <v/>
      </c>
      <c r="AH1034" s="9">
        <f>IF(OR($S1034="",$S1033=""),"",IF($D$5="diff",(V1034-V1033),LN(V1034/V1033)))</f>
        <v/>
      </c>
      <c r="AI1034" s="9">
        <f>IF(OR($S1034="",$S1033=""),"",IF($E$5="diff",(W1034-W1033),LN(W1034/W1033)))</f>
        <v/>
      </c>
      <c r="AJ1034" s="9">
        <f>IF(OR($S1034="",$S1033=""),"",IF($F$5="diff",(X1034-X1033),LN(X1034/X1033)))</f>
        <v/>
      </c>
      <c r="AK1034" s="9">
        <f>IF(OR($S1034="",$S1033=""),"",IF($G$5="diff",(Y1034-Y1033),LN(Y1034/Y1033)))</f>
        <v/>
      </c>
      <c r="AL1034" s="9">
        <f>IF(OR($S1034="",$S1033=""),"",IF($H$5="diff",(Z1034-Z1033),LN(Z1034/Z1033)))</f>
        <v/>
      </c>
      <c r="AM1034" s="9">
        <f>IF(OR($S1034="",$S1033=""),"",IF($I$5="diff",(AA1034-AA1033),LN(AA1034/AA1033)))</f>
        <v/>
      </c>
      <c r="AN1034" s="9">
        <f>IF(OR($S1034="",$S1033=""),"",IF($J$5="diff",(AB1034-AB1033),LN(AB1034/AB1033)))</f>
        <v/>
      </c>
      <c r="AO1034" s="9">
        <f>IF(OR($S1034="",$S1033=""),"",IF($K$5="diff",(AC1034-AC1033),LN(AC1034/AC1033)))</f>
        <v/>
      </c>
      <c r="AR1034" s="9">
        <f>IF($AF1034="","",$AU$13+$AU$4*AG1034+$AU$5*AH1034+$AU$6*AI1034+$AU$7*AJ1034+$AU$8*AK1034+$AU$9*AL1034+$AU$10*AM1034+$AU$11*AN1034+$AU$12*AO1034)</f>
        <v/>
      </c>
      <c r="AY1034" s="10">
        <f>IF(AND((ROW()-7)&gt;=$Q$5,(ROW()-6)&lt;=$Q$3),INDEX(LINEST(OFFSET(AF1034,1-$Q$5,0,$Q$5,1),OFFSET(AG1034,1-$Q$5,0,$Q$5,9),TRUE,TRUE),1,10)*$Q$4,"")</f>
        <v/>
      </c>
      <c r="AZ1034" s="9">
        <f>IF(AND((ROW()-7)&gt;=$Q$5,(ROW()-6)&lt;=$Q$3),INDEX(LINEST(OFFSET(AF1034,1-$Q$5,0,$Q$5,1),OFFSET(AG1034,1-$Q$5,0,$Q$5,9),TRUE,TRUE),1,9),"")</f>
        <v/>
      </c>
      <c r="BA1034" s="9">
        <f>IF(AND((ROW()-7)&gt;=$Q$5,(ROW()-6)&lt;=$Q$3),INDEX(LINEST(OFFSET(AF1034,1-$Q$5,0,$Q$5,1),OFFSET(AG1034,1-$Q$5,0,$Q$5,9),TRUE,TRUE),1,8),"")</f>
        <v/>
      </c>
      <c r="BB1034" s="9">
        <f>IF(AND((ROW()-7)&gt;=$Q$5,(ROW()-6)&lt;=$Q$3),INDEX(LINEST(OFFSET(AF1034,1-$Q$5,0,$Q$5,1),OFFSET(AG1034,1-$Q$5,0,$Q$5,9),TRUE,TRUE),1,7),"")</f>
        <v/>
      </c>
      <c r="BC1034" s="9">
        <f>IF(AND((ROW()-7)&gt;=$Q$5,(ROW()-6)&lt;=$Q$3),INDEX(LINEST(OFFSET(AF1034,1-$Q$5,0,$Q$5,1),OFFSET(AG1034,1-$Q$5,0,$Q$5,9),TRUE,TRUE),1,6),"")</f>
        <v/>
      </c>
      <c r="BD1034" s="9">
        <f>IF(AND((ROW()-7)&gt;=$Q$5,(ROW()-6)&lt;=$Q$3),INDEX(LINEST(OFFSET(AF1034,1-$Q$5,0,$Q$5,1),OFFSET(AG1034,1-$Q$5,0,$Q$5,9),TRUE,TRUE),1,5),"")</f>
        <v/>
      </c>
      <c r="BE1034" s="9">
        <f>IF(AND((ROW()-7)&gt;=$Q$5,(ROW()-6)&lt;=$Q$3),INDEX(LINEST(OFFSET(AF1034,1-$Q$5,0,$Q$5,1),OFFSET(AG1034,1-$Q$5,0,$Q$5,9),TRUE,TRUE),1,4),"")</f>
        <v/>
      </c>
      <c r="BF1034" s="9">
        <f>IF(AND((ROW()-7)&gt;=$Q$5,(ROW()-6)&lt;=$Q$3),INDEX(LINEST(OFFSET(AF1034,1-$Q$5,0,$Q$5,1),OFFSET(AG1034,1-$Q$5,0,$Q$5,9),TRUE,TRUE),1,3),"")</f>
        <v/>
      </c>
      <c r="BG1034" s="9">
        <f>IF(AND((ROW()-7)&gt;=$Q$5,(ROW()-6)&lt;=$Q$3),INDEX(LINEST(OFFSET(AF1034,1-$Q$5,0,$Q$5,1),OFFSET(AG1034,1-$Q$5,0,$Q$5,9),TRUE,TRUE),1,2),"")</f>
        <v/>
      </c>
      <c r="BH1034" s="9">
        <f>IF(AND((ROW()-7)&gt;=$Q$5,(ROW()-6)&lt;=$Q$3),INDEX(LINEST(OFFSET(AF1034,1-$Q$5,0,$Q$5,1),OFFSET(AG1034,1-$Q$5,0,$Q$5,9),TRUE,TRUE),1,1),"")</f>
        <v/>
      </c>
      <c r="BI1034" s="10">
        <f>IF(AND((ROW()-7)&gt;=$Q$5,(ROW()-6)&lt;=$Q$3),INDEX(LINEST(OFFSET(AF1034,1-$Q$5,0,$Q$5,1),OFFSET(AG1034,1-$Q$5,0,$Q$5,9),TRUE,TRUE),3,1),"")</f>
        <v/>
      </c>
      <c r="BL1034" s="9">
        <f>IF(AND((ROW()-6)&lt;=$Q$3,ISNUMBER(AY1033)),AY1033/$Q$4+AZ1033*AG1034+BA1033*AH1034+BB1033*AI1034+BC1033*AJ1034+BD1033*AK1034+BE1033*AL1034+BF1033*AM1034+BG1033*AN1034+BH1033*AO1034,"")</f>
        <v/>
      </c>
      <c r="BM1034">
        <f>IF(ISNUMBER(BL1034),AVERAGE(OFFSET(AF1033,1-$Q$5,0,$Q$5,1)),"")</f>
        <v/>
      </c>
      <c r="BN1034">
        <f>IF(ISNUMBER(BL1034),(AF1034-BL1034)^2,"")</f>
        <v/>
      </c>
      <c r="BO1034">
        <f>IF(ISNUMBER(BL1034),AF1034^2,"")</f>
        <v/>
      </c>
      <c r="BP1034">
        <f>IF(ISNUMBER(BL1034),(AF1034-BM1034)^2,"")</f>
        <v/>
      </c>
    </row>
    <row r="1035">
      <c r="O1035">
        <f>IF($R1035="","",IF($Q$1="Weekly",INT(($R1035-2)/7),IF($Q$1="Quarterly",YEAR($R1035)*4+ROUNDUP(MONTH($R1035)/3),YEAR($R1035)*12+MONTH($R1035))))</f>
        <v/>
      </c>
      <c r="P1035">
        <f>IF($R1035="","",IF($R1036="",1,IF($O1035&lt;&gt;$O1036,1,0)))</f>
        <v/>
      </c>
      <c r="Q1035">
        <f>IF($P1035=1,SUM($P$7:$P1035),"")</f>
        <v/>
      </c>
      <c r="R1035">
        <f>IF($A1035="","",IF(ISNUMBER($A1035),$A1035,IFERROR(DATEVALUE($A1035),NA())))</f>
        <v/>
      </c>
      <c r="S1035" s="7">
        <f>IFERROR(INDEX($R$7:$R$60000,MATCH(ROW()-6,$Q$7:$Q$60000,0)),"")</f>
        <v/>
      </c>
      <c r="T1035">
        <f>IFERROR(INDEX($B$7:$B$60000,MATCH(ROW()-6,$Q$7:$Q$60000,0))*1,"")</f>
        <v/>
      </c>
      <c r="U1035">
        <f>IFERROR(INDEX($C$7:$C$60000,MATCH(ROW()-6,$Q$7:$Q$60000,0))*1,"")</f>
        <v/>
      </c>
      <c r="V1035">
        <f>IFERROR(INDEX($D$7:$D$60000,MATCH(ROW()-6,$Q$7:$Q$60000,0))*1,"")</f>
        <v/>
      </c>
      <c r="W1035">
        <f>IFERROR(INDEX($E$7:$E$60000,MATCH(ROW()-6,$Q$7:$Q$60000,0))*1,"")</f>
        <v/>
      </c>
      <c r="X1035">
        <f>IFERROR(INDEX($F$7:$F$60000,MATCH(ROW()-6,$Q$7:$Q$60000,0))*1,"")</f>
        <v/>
      </c>
      <c r="Y1035">
        <f>IFERROR(INDEX($G$7:$G$60000,MATCH(ROW()-6,$Q$7:$Q$60000,0))*1,"")</f>
        <v/>
      </c>
      <c r="Z1035">
        <f>IFERROR(INDEX($H$7:$H$60000,MATCH(ROW()-6,$Q$7:$Q$60000,0))*1,"")</f>
        <v/>
      </c>
      <c r="AA1035">
        <f>IFERROR(INDEX($I$7:$I$60000,MATCH(ROW()-6,$Q$7:$Q$60000,0))*1,"")</f>
        <v/>
      </c>
      <c r="AB1035">
        <f>IFERROR(INDEX($J$7:$J$60000,MATCH(ROW()-6,$Q$7:$Q$60000,0))*1,"")</f>
        <v/>
      </c>
      <c r="AC1035">
        <f>IFERROR(INDEX($K$7:$K$60000,MATCH(ROW()-6,$Q$7:$Q$60000,0))*1,"")</f>
        <v/>
      </c>
      <c r="AF1035" s="9">
        <f>IF(OR($S1035="",$S1034=""),"",IF($B$5="diff",($T1035-$T1034),LN($T1035/$T1034)))</f>
        <v/>
      </c>
      <c r="AG1035" s="9">
        <f>IF(OR($S1035="",$S1034=""),"",IF($C$5="diff",(U1035-U1034),LN(U1035/U1034)))</f>
        <v/>
      </c>
      <c r="AH1035" s="9">
        <f>IF(OR($S1035="",$S1034=""),"",IF($D$5="diff",(V1035-V1034),LN(V1035/V1034)))</f>
        <v/>
      </c>
      <c r="AI1035" s="9">
        <f>IF(OR($S1035="",$S1034=""),"",IF($E$5="diff",(W1035-W1034),LN(W1035/W1034)))</f>
        <v/>
      </c>
      <c r="AJ1035" s="9">
        <f>IF(OR($S1035="",$S1034=""),"",IF($F$5="diff",(X1035-X1034),LN(X1035/X1034)))</f>
        <v/>
      </c>
      <c r="AK1035" s="9">
        <f>IF(OR($S1035="",$S1034=""),"",IF($G$5="diff",(Y1035-Y1034),LN(Y1035/Y1034)))</f>
        <v/>
      </c>
      <c r="AL1035" s="9">
        <f>IF(OR($S1035="",$S1034=""),"",IF($H$5="diff",(Z1035-Z1034),LN(Z1035/Z1034)))</f>
        <v/>
      </c>
      <c r="AM1035" s="9">
        <f>IF(OR($S1035="",$S1034=""),"",IF($I$5="diff",(AA1035-AA1034),LN(AA1035/AA1034)))</f>
        <v/>
      </c>
      <c r="AN1035" s="9">
        <f>IF(OR($S1035="",$S1034=""),"",IF($J$5="diff",(AB1035-AB1034),LN(AB1035/AB1034)))</f>
        <v/>
      </c>
      <c r="AO1035" s="9">
        <f>IF(OR($S1035="",$S1034=""),"",IF($K$5="diff",(AC1035-AC1034),LN(AC1035/AC1034)))</f>
        <v/>
      </c>
      <c r="AR1035" s="9">
        <f>IF($AF1035="","",$AU$13+$AU$4*AG1035+$AU$5*AH1035+$AU$6*AI1035+$AU$7*AJ1035+$AU$8*AK1035+$AU$9*AL1035+$AU$10*AM1035+$AU$11*AN1035+$AU$12*AO1035)</f>
        <v/>
      </c>
      <c r="AY1035" s="10">
        <f>IF(AND((ROW()-7)&gt;=$Q$5,(ROW()-6)&lt;=$Q$3),INDEX(LINEST(OFFSET(AF1035,1-$Q$5,0,$Q$5,1),OFFSET(AG1035,1-$Q$5,0,$Q$5,9),TRUE,TRUE),1,10)*$Q$4,"")</f>
        <v/>
      </c>
      <c r="AZ1035" s="9">
        <f>IF(AND((ROW()-7)&gt;=$Q$5,(ROW()-6)&lt;=$Q$3),INDEX(LINEST(OFFSET(AF1035,1-$Q$5,0,$Q$5,1),OFFSET(AG1035,1-$Q$5,0,$Q$5,9),TRUE,TRUE),1,9),"")</f>
        <v/>
      </c>
      <c r="BA1035" s="9">
        <f>IF(AND((ROW()-7)&gt;=$Q$5,(ROW()-6)&lt;=$Q$3),INDEX(LINEST(OFFSET(AF1035,1-$Q$5,0,$Q$5,1),OFFSET(AG1035,1-$Q$5,0,$Q$5,9),TRUE,TRUE),1,8),"")</f>
        <v/>
      </c>
      <c r="BB1035" s="9">
        <f>IF(AND((ROW()-7)&gt;=$Q$5,(ROW()-6)&lt;=$Q$3),INDEX(LINEST(OFFSET(AF1035,1-$Q$5,0,$Q$5,1),OFFSET(AG1035,1-$Q$5,0,$Q$5,9),TRUE,TRUE),1,7),"")</f>
        <v/>
      </c>
      <c r="BC1035" s="9">
        <f>IF(AND((ROW()-7)&gt;=$Q$5,(ROW()-6)&lt;=$Q$3),INDEX(LINEST(OFFSET(AF1035,1-$Q$5,0,$Q$5,1),OFFSET(AG1035,1-$Q$5,0,$Q$5,9),TRUE,TRUE),1,6),"")</f>
        <v/>
      </c>
      <c r="BD1035" s="9">
        <f>IF(AND((ROW()-7)&gt;=$Q$5,(ROW()-6)&lt;=$Q$3),INDEX(LINEST(OFFSET(AF1035,1-$Q$5,0,$Q$5,1),OFFSET(AG1035,1-$Q$5,0,$Q$5,9),TRUE,TRUE),1,5),"")</f>
        <v/>
      </c>
      <c r="BE1035" s="9">
        <f>IF(AND((ROW()-7)&gt;=$Q$5,(ROW()-6)&lt;=$Q$3),INDEX(LINEST(OFFSET(AF1035,1-$Q$5,0,$Q$5,1),OFFSET(AG1035,1-$Q$5,0,$Q$5,9),TRUE,TRUE),1,4),"")</f>
        <v/>
      </c>
      <c r="BF1035" s="9">
        <f>IF(AND((ROW()-7)&gt;=$Q$5,(ROW()-6)&lt;=$Q$3),INDEX(LINEST(OFFSET(AF1035,1-$Q$5,0,$Q$5,1),OFFSET(AG1035,1-$Q$5,0,$Q$5,9),TRUE,TRUE),1,3),"")</f>
        <v/>
      </c>
      <c r="BG1035" s="9">
        <f>IF(AND((ROW()-7)&gt;=$Q$5,(ROW()-6)&lt;=$Q$3),INDEX(LINEST(OFFSET(AF1035,1-$Q$5,0,$Q$5,1),OFFSET(AG1035,1-$Q$5,0,$Q$5,9),TRUE,TRUE),1,2),"")</f>
        <v/>
      </c>
      <c r="BH1035" s="9">
        <f>IF(AND((ROW()-7)&gt;=$Q$5,(ROW()-6)&lt;=$Q$3),INDEX(LINEST(OFFSET(AF1035,1-$Q$5,0,$Q$5,1),OFFSET(AG1035,1-$Q$5,0,$Q$5,9),TRUE,TRUE),1,1),"")</f>
        <v/>
      </c>
      <c r="BI1035" s="10">
        <f>IF(AND((ROW()-7)&gt;=$Q$5,(ROW()-6)&lt;=$Q$3),INDEX(LINEST(OFFSET(AF1035,1-$Q$5,0,$Q$5,1),OFFSET(AG1035,1-$Q$5,0,$Q$5,9),TRUE,TRUE),3,1),"")</f>
        <v/>
      </c>
      <c r="BL1035" s="9">
        <f>IF(AND((ROW()-6)&lt;=$Q$3,ISNUMBER(AY1034)),AY1034/$Q$4+AZ1034*AG1035+BA1034*AH1035+BB1034*AI1035+BC1034*AJ1035+BD1034*AK1035+BE1034*AL1035+BF1034*AM1035+BG1034*AN1035+BH1034*AO1035,"")</f>
        <v/>
      </c>
      <c r="BM1035">
        <f>IF(ISNUMBER(BL1035),AVERAGE(OFFSET(AF1034,1-$Q$5,0,$Q$5,1)),"")</f>
        <v/>
      </c>
      <c r="BN1035">
        <f>IF(ISNUMBER(BL1035),(AF1035-BL1035)^2,"")</f>
        <v/>
      </c>
      <c r="BO1035">
        <f>IF(ISNUMBER(BL1035),AF1035^2,"")</f>
        <v/>
      </c>
      <c r="BP1035">
        <f>IF(ISNUMBER(BL1035),(AF1035-BM1035)^2,"")</f>
        <v/>
      </c>
    </row>
    <row r="1036">
      <c r="O1036">
        <f>IF($R1036="","",IF($Q$1="Weekly",INT(($R1036-2)/7),IF($Q$1="Quarterly",YEAR($R1036)*4+ROUNDUP(MONTH($R1036)/3),YEAR($R1036)*12+MONTH($R1036))))</f>
        <v/>
      </c>
      <c r="P1036">
        <f>IF($R1036="","",IF($R1037="",1,IF($O1036&lt;&gt;$O1037,1,0)))</f>
        <v/>
      </c>
      <c r="Q1036">
        <f>IF($P1036=1,SUM($P$7:$P1036),"")</f>
        <v/>
      </c>
      <c r="R1036">
        <f>IF($A1036="","",IF(ISNUMBER($A1036),$A1036,IFERROR(DATEVALUE($A1036),NA())))</f>
        <v/>
      </c>
      <c r="S1036" s="7">
        <f>IFERROR(INDEX($R$7:$R$60000,MATCH(ROW()-6,$Q$7:$Q$60000,0)),"")</f>
        <v/>
      </c>
      <c r="T1036">
        <f>IFERROR(INDEX($B$7:$B$60000,MATCH(ROW()-6,$Q$7:$Q$60000,0))*1,"")</f>
        <v/>
      </c>
      <c r="U1036">
        <f>IFERROR(INDEX($C$7:$C$60000,MATCH(ROW()-6,$Q$7:$Q$60000,0))*1,"")</f>
        <v/>
      </c>
      <c r="V1036">
        <f>IFERROR(INDEX($D$7:$D$60000,MATCH(ROW()-6,$Q$7:$Q$60000,0))*1,"")</f>
        <v/>
      </c>
      <c r="W1036">
        <f>IFERROR(INDEX($E$7:$E$60000,MATCH(ROW()-6,$Q$7:$Q$60000,0))*1,"")</f>
        <v/>
      </c>
      <c r="X1036">
        <f>IFERROR(INDEX($F$7:$F$60000,MATCH(ROW()-6,$Q$7:$Q$60000,0))*1,"")</f>
        <v/>
      </c>
      <c r="Y1036">
        <f>IFERROR(INDEX($G$7:$G$60000,MATCH(ROW()-6,$Q$7:$Q$60000,0))*1,"")</f>
        <v/>
      </c>
      <c r="Z1036">
        <f>IFERROR(INDEX($H$7:$H$60000,MATCH(ROW()-6,$Q$7:$Q$60000,0))*1,"")</f>
        <v/>
      </c>
      <c r="AA1036">
        <f>IFERROR(INDEX($I$7:$I$60000,MATCH(ROW()-6,$Q$7:$Q$60000,0))*1,"")</f>
        <v/>
      </c>
      <c r="AB1036">
        <f>IFERROR(INDEX($J$7:$J$60000,MATCH(ROW()-6,$Q$7:$Q$60000,0))*1,"")</f>
        <v/>
      </c>
      <c r="AC1036">
        <f>IFERROR(INDEX($K$7:$K$60000,MATCH(ROW()-6,$Q$7:$Q$60000,0))*1,"")</f>
        <v/>
      </c>
      <c r="AF1036" s="9">
        <f>IF(OR($S1036="",$S1035=""),"",IF($B$5="diff",($T1036-$T1035),LN($T1036/$T1035)))</f>
        <v/>
      </c>
      <c r="AG1036" s="9">
        <f>IF(OR($S1036="",$S1035=""),"",IF($C$5="diff",(U1036-U1035),LN(U1036/U1035)))</f>
        <v/>
      </c>
      <c r="AH1036" s="9">
        <f>IF(OR($S1036="",$S1035=""),"",IF($D$5="diff",(V1036-V1035),LN(V1036/V1035)))</f>
        <v/>
      </c>
      <c r="AI1036" s="9">
        <f>IF(OR($S1036="",$S1035=""),"",IF($E$5="diff",(W1036-W1035),LN(W1036/W1035)))</f>
        <v/>
      </c>
      <c r="AJ1036" s="9">
        <f>IF(OR($S1036="",$S1035=""),"",IF($F$5="diff",(X1036-X1035),LN(X1036/X1035)))</f>
        <v/>
      </c>
      <c r="AK1036" s="9">
        <f>IF(OR($S1036="",$S1035=""),"",IF($G$5="diff",(Y1036-Y1035),LN(Y1036/Y1035)))</f>
        <v/>
      </c>
      <c r="AL1036" s="9">
        <f>IF(OR($S1036="",$S1035=""),"",IF($H$5="diff",(Z1036-Z1035),LN(Z1036/Z1035)))</f>
        <v/>
      </c>
      <c r="AM1036" s="9">
        <f>IF(OR($S1036="",$S1035=""),"",IF($I$5="diff",(AA1036-AA1035),LN(AA1036/AA1035)))</f>
        <v/>
      </c>
      <c r="AN1036" s="9">
        <f>IF(OR($S1036="",$S1035=""),"",IF($J$5="diff",(AB1036-AB1035),LN(AB1036/AB1035)))</f>
        <v/>
      </c>
      <c r="AO1036" s="9">
        <f>IF(OR($S1036="",$S1035=""),"",IF($K$5="diff",(AC1036-AC1035),LN(AC1036/AC1035)))</f>
        <v/>
      </c>
      <c r="AR1036" s="9">
        <f>IF($AF1036="","",$AU$13+$AU$4*AG1036+$AU$5*AH1036+$AU$6*AI1036+$AU$7*AJ1036+$AU$8*AK1036+$AU$9*AL1036+$AU$10*AM1036+$AU$11*AN1036+$AU$12*AO1036)</f>
        <v/>
      </c>
      <c r="AY1036" s="10">
        <f>IF(AND((ROW()-7)&gt;=$Q$5,(ROW()-6)&lt;=$Q$3),INDEX(LINEST(OFFSET(AF1036,1-$Q$5,0,$Q$5,1),OFFSET(AG1036,1-$Q$5,0,$Q$5,9),TRUE,TRUE),1,10)*$Q$4,"")</f>
        <v/>
      </c>
      <c r="AZ1036" s="9">
        <f>IF(AND((ROW()-7)&gt;=$Q$5,(ROW()-6)&lt;=$Q$3),INDEX(LINEST(OFFSET(AF1036,1-$Q$5,0,$Q$5,1),OFFSET(AG1036,1-$Q$5,0,$Q$5,9),TRUE,TRUE),1,9),"")</f>
        <v/>
      </c>
      <c r="BA1036" s="9">
        <f>IF(AND((ROW()-7)&gt;=$Q$5,(ROW()-6)&lt;=$Q$3),INDEX(LINEST(OFFSET(AF1036,1-$Q$5,0,$Q$5,1),OFFSET(AG1036,1-$Q$5,0,$Q$5,9),TRUE,TRUE),1,8),"")</f>
        <v/>
      </c>
      <c r="BB1036" s="9">
        <f>IF(AND((ROW()-7)&gt;=$Q$5,(ROW()-6)&lt;=$Q$3),INDEX(LINEST(OFFSET(AF1036,1-$Q$5,0,$Q$5,1),OFFSET(AG1036,1-$Q$5,0,$Q$5,9),TRUE,TRUE),1,7),"")</f>
        <v/>
      </c>
      <c r="BC1036" s="9">
        <f>IF(AND((ROW()-7)&gt;=$Q$5,(ROW()-6)&lt;=$Q$3),INDEX(LINEST(OFFSET(AF1036,1-$Q$5,0,$Q$5,1),OFFSET(AG1036,1-$Q$5,0,$Q$5,9),TRUE,TRUE),1,6),"")</f>
        <v/>
      </c>
      <c r="BD1036" s="9">
        <f>IF(AND((ROW()-7)&gt;=$Q$5,(ROW()-6)&lt;=$Q$3),INDEX(LINEST(OFFSET(AF1036,1-$Q$5,0,$Q$5,1),OFFSET(AG1036,1-$Q$5,0,$Q$5,9),TRUE,TRUE),1,5),"")</f>
        <v/>
      </c>
      <c r="BE1036" s="9">
        <f>IF(AND((ROW()-7)&gt;=$Q$5,(ROW()-6)&lt;=$Q$3),INDEX(LINEST(OFFSET(AF1036,1-$Q$5,0,$Q$5,1),OFFSET(AG1036,1-$Q$5,0,$Q$5,9),TRUE,TRUE),1,4),"")</f>
        <v/>
      </c>
      <c r="BF1036" s="9">
        <f>IF(AND((ROW()-7)&gt;=$Q$5,(ROW()-6)&lt;=$Q$3),INDEX(LINEST(OFFSET(AF1036,1-$Q$5,0,$Q$5,1),OFFSET(AG1036,1-$Q$5,0,$Q$5,9),TRUE,TRUE),1,3),"")</f>
        <v/>
      </c>
      <c r="BG1036" s="9">
        <f>IF(AND((ROW()-7)&gt;=$Q$5,(ROW()-6)&lt;=$Q$3),INDEX(LINEST(OFFSET(AF1036,1-$Q$5,0,$Q$5,1),OFFSET(AG1036,1-$Q$5,0,$Q$5,9),TRUE,TRUE),1,2),"")</f>
        <v/>
      </c>
      <c r="BH1036" s="9">
        <f>IF(AND((ROW()-7)&gt;=$Q$5,(ROW()-6)&lt;=$Q$3),INDEX(LINEST(OFFSET(AF1036,1-$Q$5,0,$Q$5,1),OFFSET(AG1036,1-$Q$5,0,$Q$5,9),TRUE,TRUE),1,1),"")</f>
        <v/>
      </c>
      <c r="BI1036" s="10">
        <f>IF(AND((ROW()-7)&gt;=$Q$5,(ROW()-6)&lt;=$Q$3),INDEX(LINEST(OFFSET(AF1036,1-$Q$5,0,$Q$5,1),OFFSET(AG1036,1-$Q$5,0,$Q$5,9),TRUE,TRUE),3,1),"")</f>
        <v/>
      </c>
      <c r="BL1036" s="9">
        <f>IF(AND((ROW()-6)&lt;=$Q$3,ISNUMBER(AY1035)),AY1035/$Q$4+AZ1035*AG1036+BA1035*AH1036+BB1035*AI1036+BC1035*AJ1036+BD1035*AK1036+BE1035*AL1036+BF1035*AM1036+BG1035*AN1036+BH1035*AO1036,"")</f>
        <v/>
      </c>
      <c r="BM1036">
        <f>IF(ISNUMBER(BL1036),AVERAGE(OFFSET(AF1035,1-$Q$5,0,$Q$5,1)),"")</f>
        <v/>
      </c>
      <c r="BN1036">
        <f>IF(ISNUMBER(BL1036),(AF1036-BL1036)^2,"")</f>
        <v/>
      </c>
      <c r="BO1036">
        <f>IF(ISNUMBER(BL1036),AF1036^2,"")</f>
        <v/>
      </c>
      <c r="BP1036">
        <f>IF(ISNUMBER(BL1036),(AF1036-BM1036)^2,"")</f>
        <v/>
      </c>
    </row>
    <row r="1037">
      <c r="O1037">
        <f>IF($R1037="","",IF($Q$1="Weekly",INT(($R1037-2)/7),IF($Q$1="Quarterly",YEAR($R1037)*4+ROUNDUP(MONTH($R1037)/3),YEAR($R1037)*12+MONTH($R1037))))</f>
        <v/>
      </c>
      <c r="P1037">
        <f>IF($R1037="","",IF($R1038="",1,IF($O1037&lt;&gt;$O1038,1,0)))</f>
        <v/>
      </c>
      <c r="Q1037">
        <f>IF($P1037=1,SUM($P$7:$P1037),"")</f>
        <v/>
      </c>
      <c r="R1037">
        <f>IF($A1037="","",IF(ISNUMBER($A1037),$A1037,IFERROR(DATEVALUE($A1037),NA())))</f>
        <v/>
      </c>
      <c r="S1037" s="7">
        <f>IFERROR(INDEX($R$7:$R$60000,MATCH(ROW()-6,$Q$7:$Q$60000,0)),"")</f>
        <v/>
      </c>
      <c r="T1037">
        <f>IFERROR(INDEX($B$7:$B$60000,MATCH(ROW()-6,$Q$7:$Q$60000,0))*1,"")</f>
        <v/>
      </c>
      <c r="U1037">
        <f>IFERROR(INDEX($C$7:$C$60000,MATCH(ROW()-6,$Q$7:$Q$60000,0))*1,"")</f>
        <v/>
      </c>
      <c r="V1037">
        <f>IFERROR(INDEX($D$7:$D$60000,MATCH(ROW()-6,$Q$7:$Q$60000,0))*1,"")</f>
        <v/>
      </c>
      <c r="W1037">
        <f>IFERROR(INDEX($E$7:$E$60000,MATCH(ROW()-6,$Q$7:$Q$60000,0))*1,"")</f>
        <v/>
      </c>
      <c r="X1037">
        <f>IFERROR(INDEX($F$7:$F$60000,MATCH(ROW()-6,$Q$7:$Q$60000,0))*1,"")</f>
        <v/>
      </c>
      <c r="Y1037">
        <f>IFERROR(INDEX($G$7:$G$60000,MATCH(ROW()-6,$Q$7:$Q$60000,0))*1,"")</f>
        <v/>
      </c>
      <c r="Z1037">
        <f>IFERROR(INDEX($H$7:$H$60000,MATCH(ROW()-6,$Q$7:$Q$60000,0))*1,"")</f>
        <v/>
      </c>
      <c r="AA1037">
        <f>IFERROR(INDEX($I$7:$I$60000,MATCH(ROW()-6,$Q$7:$Q$60000,0))*1,"")</f>
        <v/>
      </c>
      <c r="AB1037">
        <f>IFERROR(INDEX($J$7:$J$60000,MATCH(ROW()-6,$Q$7:$Q$60000,0))*1,"")</f>
        <v/>
      </c>
      <c r="AC1037">
        <f>IFERROR(INDEX($K$7:$K$60000,MATCH(ROW()-6,$Q$7:$Q$60000,0))*1,"")</f>
        <v/>
      </c>
      <c r="AF1037" s="9">
        <f>IF(OR($S1037="",$S1036=""),"",IF($B$5="diff",($T1037-$T1036),LN($T1037/$T1036)))</f>
        <v/>
      </c>
      <c r="AG1037" s="9">
        <f>IF(OR($S1037="",$S1036=""),"",IF($C$5="diff",(U1037-U1036),LN(U1037/U1036)))</f>
        <v/>
      </c>
      <c r="AH1037" s="9">
        <f>IF(OR($S1037="",$S1036=""),"",IF($D$5="diff",(V1037-V1036),LN(V1037/V1036)))</f>
        <v/>
      </c>
      <c r="AI1037" s="9">
        <f>IF(OR($S1037="",$S1036=""),"",IF($E$5="diff",(W1037-W1036),LN(W1037/W1036)))</f>
        <v/>
      </c>
      <c r="AJ1037" s="9">
        <f>IF(OR($S1037="",$S1036=""),"",IF($F$5="diff",(X1037-X1036),LN(X1037/X1036)))</f>
        <v/>
      </c>
      <c r="AK1037" s="9">
        <f>IF(OR($S1037="",$S1036=""),"",IF($G$5="diff",(Y1037-Y1036),LN(Y1037/Y1036)))</f>
        <v/>
      </c>
      <c r="AL1037" s="9">
        <f>IF(OR($S1037="",$S1036=""),"",IF($H$5="diff",(Z1037-Z1036),LN(Z1037/Z1036)))</f>
        <v/>
      </c>
      <c r="AM1037" s="9">
        <f>IF(OR($S1037="",$S1036=""),"",IF($I$5="diff",(AA1037-AA1036),LN(AA1037/AA1036)))</f>
        <v/>
      </c>
      <c r="AN1037" s="9">
        <f>IF(OR($S1037="",$S1036=""),"",IF($J$5="diff",(AB1037-AB1036),LN(AB1037/AB1036)))</f>
        <v/>
      </c>
      <c r="AO1037" s="9">
        <f>IF(OR($S1037="",$S1036=""),"",IF($K$5="diff",(AC1037-AC1036),LN(AC1037/AC1036)))</f>
        <v/>
      </c>
      <c r="AR1037" s="9">
        <f>IF($AF1037="","",$AU$13+$AU$4*AG1037+$AU$5*AH1037+$AU$6*AI1037+$AU$7*AJ1037+$AU$8*AK1037+$AU$9*AL1037+$AU$10*AM1037+$AU$11*AN1037+$AU$12*AO1037)</f>
        <v/>
      </c>
      <c r="AY1037" s="10">
        <f>IF(AND((ROW()-7)&gt;=$Q$5,(ROW()-6)&lt;=$Q$3),INDEX(LINEST(OFFSET(AF1037,1-$Q$5,0,$Q$5,1),OFFSET(AG1037,1-$Q$5,0,$Q$5,9),TRUE,TRUE),1,10)*$Q$4,"")</f>
        <v/>
      </c>
      <c r="AZ1037" s="9">
        <f>IF(AND((ROW()-7)&gt;=$Q$5,(ROW()-6)&lt;=$Q$3),INDEX(LINEST(OFFSET(AF1037,1-$Q$5,0,$Q$5,1),OFFSET(AG1037,1-$Q$5,0,$Q$5,9),TRUE,TRUE),1,9),"")</f>
        <v/>
      </c>
      <c r="BA1037" s="9">
        <f>IF(AND((ROW()-7)&gt;=$Q$5,(ROW()-6)&lt;=$Q$3),INDEX(LINEST(OFFSET(AF1037,1-$Q$5,0,$Q$5,1),OFFSET(AG1037,1-$Q$5,0,$Q$5,9),TRUE,TRUE),1,8),"")</f>
        <v/>
      </c>
      <c r="BB1037" s="9">
        <f>IF(AND((ROW()-7)&gt;=$Q$5,(ROW()-6)&lt;=$Q$3),INDEX(LINEST(OFFSET(AF1037,1-$Q$5,0,$Q$5,1),OFFSET(AG1037,1-$Q$5,0,$Q$5,9),TRUE,TRUE),1,7),"")</f>
        <v/>
      </c>
      <c r="BC1037" s="9">
        <f>IF(AND((ROW()-7)&gt;=$Q$5,(ROW()-6)&lt;=$Q$3),INDEX(LINEST(OFFSET(AF1037,1-$Q$5,0,$Q$5,1),OFFSET(AG1037,1-$Q$5,0,$Q$5,9),TRUE,TRUE),1,6),"")</f>
        <v/>
      </c>
      <c r="BD1037" s="9">
        <f>IF(AND((ROW()-7)&gt;=$Q$5,(ROW()-6)&lt;=$Q$3),INDEX(LINEST(OFFSET(AF1037,1-$Q$5,0,$Q$5,1),OFFSET(AG1037,1-$Q$5,0,$Q$5,9),TRUE,TRUE),1,5),"")</f>
        <v/>
      </c>
      <c r="BE1037" s="9">
        <f>IF(AND((ROW()-7)&gt;=$Q$5,(ROW()-6)&lt;=$Q$3),INDEX(LINEST(OFFSET(AF1037,1-$Q$5,0,$Q$5,1),OFFSET(AG1037,1-$Q$5,0,$Q$5,9),TRUE,TRUE),1,4),"")</f>
        <v/>
      </c>
      <c r="BF1037" s="9">
        <f>IF(AND((ROW()-7)&gt;=$Q$5,(ROW()-6)&lt;=$Q$3),INDEX(LINEST(OFFSET(AF1037,1-$Q$5,0,$Q$5,1),OFFSET(AG1037,1-$Q$5,0,$Q$5,9),TRUE,TRUE),1,3),"")</f>
        <v/>
      </c>
      <c r="BG1037" s="9">
        <f>IF(AND((ROW()-7)&gt;=$Q$5,(ROW()-6)&lt;=$Q$3),INDEX(LINEST(OFFSET(AF1037,1-$Q$5,0,$Q$5,1),OFFSET(AG1037,1-$Q$5,0,$Q$5,9),TRUE,TRUE),1,2),"")</f>
        <v/>
      </c>
      <c r="BH1037" s="9">
        <f>IF(AND((ROW()-7)&gt;=$Q$5,(ROW()-6)&lt;=$Q$3),INDEX(LINEST(OFFSET(AF1037,1-$Q$5,0,$Q$5,1),OFFSET(AG1037,1-$Q$5,0,$Q$5,9),TRUE,TRUE),1,1),"")</f>
        <v/>
      </c>
      <c r="BI1037" s="10">
        <f>IF(AND((ROW()-7)&gt;=$Q$5,(ROW()-6)&lt;=$Q$3),INDEX(LINEST(OFFSET(AF1037,1-$Q$5,0,$Q$5,1),OFFSET(AG1037,1-$Q$5,0,$Q$5,9),TRUE,TRUE),3,1),"")</f>
        <v/>
      </c>
      <c r="BL1037" s="9">
        <f>IF(AND((ROW()-6)&lt;=$Q$3,ISNUMBER(AY1036)),AY1036/$Q$4+AZ1036*AG1037+BA1036*AH1037+BB1036*AI1037+BC1036*AJ1037+BD1036*AK1037+BE1036*AL1037+BF1036*AM1037+BG1036*AN1037+BH1036*AO1037,"")</f>
        <v/>
      </c>
      <c r="BM1037">
        <f>IF(ISNUMBER(BL1037),AVERAGE(OFFSET(AF1036,1-$Q$5,0,$Q$5,1)),"")</f>
        <v/>
      </c>
      <c r="BN1037">
        <f>IF(ISNUMBER(BL1037),(AF1037-BL1037)^2,"")</f>
        <v/>
      </c>
      <c r="BO1037">
        <f>IF(ISNUMBER(BL1037),AF1037^2,"")</f>
        <v/>
      </c>
      <c r="BP1037">
        <f>IF(ISNUMBER(BL1037),(AF1037-BM1037)^2,"")</f>
        <v/>
      </c>
    </row>
    <row r="1038">
      <c r="O1038">
        <f>IF($R1038="","",IF($Q$1="Weekly",INT(($R1038-2)/7),IF($Q$1="Quarterly",YEAR($R1038)*4+ROUNDUP(MONTH($R1038)/3),YEAR($R1038)*12+MONTH($R1038))))</f>
        <v/>
      </c>
      <c r="P1038">
        <f>IF($R1038="","",IF($R1039="",1,IF($O1038&lt;&gt;$O1039,1,0)))</f>
        <v/>
      </c>
      <c r="Q1038">
        <f>IF($P1038=1,SUM($P$7:$P1038),"")</f>
        <v/>
      </c>
      <c r="R1038">
        <f>IF($A1038="","",IF(ISNUMBER($A1038),$A1038,IFERROR(DATEVALUE($A1038),NA())))</f>
        <v/>
      </c>
      <c r="S1038" s="7">
        <f>IFERROR(INDEX($R$7:$R$60000,MATCH(ROW()-6,$Q$7:$Q$60000,0)),"")</f>
        <v/>
      </c>
      <c r="T1038">
        <f>IFERROR(INDEX($B$7:$B$60000,MATCH(ROW()-6,$Q$7:$Q$60000,0))*1,"")</f>
        <v/>
      </c>
      <c r="U1038">
        <f>IFERROR(INDEX($C$7:$C$60000,MATCH(ROW()-6,$Q$7:$Q$60000,0))*1,"")</f>
        <v/>
      </c>
      <c r="V1038">
        <f>IFERROR(INDEX($D$7:$D$60000,MATCH(ROW()-6,$Q$7:$Q$60000,0))*1,"")</f>
        <v/>
      </c>
      <c r="W1038">
        <f>IFERROR(INDEX($E$7:$E$60000,MATCH(ROW()-6,$Q$7:$Q$60000,0))*1,"")</f>
        <v/>
      </c>
      <c r="X1038">
        <f>IFERROR(INDEX($F$7:$F$60000,MATCH(ROW()-6,$Q$7:$Q$60000,0))*1,"")</f>
        <v/>
      </c>
      <c r="Y1038">
        <f>IFERROR(INDEX($G$7:$G$60000,MATCH(ROW()-6,$Q$7:$Q$60000,0))*1,"")</f>
        <v/>
      </c>
      <c r="Z1038">
        <f>IFERROR(INDEX($H$7:$H$60000,MATCH(ROW()-6,$Q$7:$Q$60000,0))*1,"")</f>
        <v/>
      </c>
      <c r="AA1038">
        <f>IFERROR(INDEX($I$7:$I$60000,MATCH(ROW()-6,$Q$7:$Q$60000,0))*1,"")</f>
        <v/>
      </c>
      <c r="AB1038">
        <f>IFERROR(INDEX($J$7:$J$60000,MATCH(ROW()-6,$Q$7:$Q$60000,0))*1,"")</f>
        <v/>
      </c>
      <c r="AC1038">
        <f>IFERROR(INDEX($K$7:$K$60000,MATCH(ROW()-6,$Q$7:$Q$60000,0))*1,"")</f>
        <v/>
      </c>
      <c r="AF1038" s="9">
        <f>IF(OR($S1038="",$S1037=""),"",IF($B$5="diff",($T1038-$T1037),LN($T1038/$T1037)))</f>
        <v/>
      </c>
      <c r="AG1038" s="9">
        <f>IF(OR($S1038="",$S1037=""),"",IF($C$5="diff",(U1038-U1037),LN(U1038/U1037)))</f>
        <v/>
      </c>
      <c r="AH1038" s="9">
        <f>IF(OR($S1038="",$S1037=""),"",IF($D$5="diff",(V1038-V1037),LN(V1038/V1037)))</f>
        <v/>
      </c>
      <c r="AI1038" s="9">
        <f>IF(OR($S1038="",$S1037=""),"",IF($E$5="diff",(W1038-W1037),LN(W1038/W1037)))</f>
        <v/>
      </c>
      <c r="AJ1038" s="9">
        <f>IF(OR($S1038="",$S1037=""),"",IF($F$5="diff",(X1038-X1037),LN(X1038/X1037)))</f>
        <v/>
      </c>
      <c r="AK1038" s="9">
        <f>IF(OR($S1038="",$S1037=""),"",IF($G$5="diff",(Y1038-Y1037),LN(Y1038/Y1037)))</f>
        <v/>
      </c>
      <c r="AL1038" s="9">
        <f>IF(OR($S1038="",$S1037=""),"",IF($H$5="diff",(Z1038-Z1037),LN(Z1038/Z1037)))</f>
        <v/>
      </c>
      <c r="AM1038" s="9">
        <f>IF(OR($S1038="",$S1037=""),"",IF($I$5="diff",(AA1038-AA1037),LN(AA1038/AA1037)))</f>
        <v/>
      </c>
      <c r="AN1038" s="9">
        <f>IF(OR($S1038="",$S1037=""),"",IF($J$5="diff",(AB1038-AB1037),LN(AB1038/AB1037)))</f>
        <v/>
      </c>
      <c r="AO1038" s="9">
        <f>IF(OR($S1038="",$S1037=""),"",IF($K$5="diff",(AC1038-AC1037),LN(AC1038/AC1037)))</f>
        <v/>
      </c>
      <c r="AR1038" s="9">
        <f>IF($AF1038="","",$AU$13+$AU$4*AG1038+$AU$5*AH1038+$AU$6*AI1038+$AU$7*AJ1038+$AU$8*AK1038+$AU$9*AL1038+$AU$10*AM1038+$AU$11*AN1038+$AU$12*AO1038)</f>
        <v/>
      </c>
      <c r="AY1038" s="10">
        <f>IF(AND((ROW()-7)&gt;=$Q$5,(ROW()-6)&lt;=$Q$3),INDEX(LINEST(OFFSET(AF1038,1-$Q$5,0,$Q$5,1),OFFSET(AG1038,1-$Q$5,0,$Q$5,9),TRUE,TRUE),1,10)*$Q$4,"")</f>
        <v/>
      </c>
      <c r="AZ1038" s="9">
        <f>IF(AND((ROW()-7)&gt;=$Q$5,(ROW()-6)&lt;=$Q$3),INDEX(LINEST(OFFSET(AF1038,1-$Q$5,0,$Q$5,1),OFFSET(AG1038,1-$Q$5,0,$Q$5,9),TRUE,TRUE),1,9),"")</f>
        <v/>
      </c>
      <c r="BA1038" s="9">
        <f>IF(AND((ROW()-7)&gt;=$Q$5,(ROW()-6)&lt;=$Q$3),INDEX(LINEST(OFFSET(AF1038,1-$Q$5,0,$Q$5,1),OFFSET(AG1038,1-$Q$5,0,$Q$5,9),TRUE,TRUE),1,8),"")</f>
        <v/>
      </c>
      <c r="BB1038" s="9">
        <f>IF(AND((ROW()-7)&gt;=$Q$5,(ROW()-6)&lt;=$Q$3),INDEX(LINEST(OFFSET(AF1038,1-$Q$5,0,$Q$5,1),OFFSET(AG1038,1-$Q$5,0,$Q$5,9),TRUE,TRUE),1,7),"")</f>
        <v/>
      </c>
      <c r="BC1038" s="9">
        <f>IF(AND((ROW()-7)&gt;=$Q$5,(ROW()-6)&lt;=$Q$3),INDEX(LINEST(OFFSET(AF1038,1-$Q$5,0,$Q$5,1),OFFSET(AG1038,1-$Q$5,0,$Q$5,9),TRUE,TRUE),1,6),"")</f>
        <v/>
      </c>
      <c r="BD1038" s="9">
        <f>IF(AND((ROW()-7)&gt;=$Q$5,(ROW()-6)&lt;=$Q$3),INDEX(LINEST(OFFSET(AF1038,1-$Q$5,0,$Q$5,1),OFFSET(AG1038,1-$Q$5,0,$Q$5,9),TRUE,TRUE),1,5),"")</f>
        <v/>
      </c>
      <c r="BE1038" s="9">
        <f>IF(AND((ROW()-7)&gt;=$Q$5,(ROW()-6)&lt;=$Q$3),INDEX(LINEST(OFFSET(AF1038,1-$Q$5,0,$Q$5,1),OFFSET(AG1038,1-$Q$5,0,$Q$5,9),TRUE,TRUE),1,4),"")</f>
        <v/>
      </c>
      <c r="BF1038" s="9">
        <f>IF(AND((ROW()-7)&gt;=$Q$5,(ROW()-6)&lt;=$Q$3),INDEX(LINEST(OFFSET(AF1038,1-$Q$5,0,$Q$5,1),OFFSET(AG1038,1-$Q$5,0,$Q$5,9),TRUE,TRUE),1,3),"")</f>
        <v/>
      </c>
      <c r="BG1038" s="9">
        <f>IF(AND((ROW()-7)&gt;=$Q$5,(ROW()-6)&lt;=$Q$3),INDEX(LINEST(OFFSET(AF1038,1-$Q$5,0,$Q$5,1),OFFSET(AG1038,1-$Q$5,0,$Q$5,9),TRUE,TRUE),1,2),"")</f>
        <v/>
      </c>
      <c r="BH1038" s="9">
        <f>IF(AND((ROW()-7)&gt;=$Q$5,(ROW()-6)&lt;=$Q$3),INDEX(LINEST(OFFSET(AF1038,1-$Q$5,0,$Q$5,1),OFFSET(AG1038,1-$Q$5,0,$Q$5,9),TRUE,TRUE),1,1),"")</f>
        <v/>
      </c>
      <c r="BI1038" s="10">
        <f>IF(AND((ROW()-7)&gt;=$Q$5,(ROW()-6)&lt;=$Q$3),INDEX(LINEST(OFFSET(AF1038,1-$Q$5,0,$Q$5,1),OFFSET(AG1038,1-$Q$5,0,$Q$5,9),TRUE,TRUE),3,1),"")</f>
        <v/>
      </c>
      <c r="BL1038" s="9">
        <f>IF(AND((ROW()-6)&lt;=$Q$3,ISNUMBER(AY1037)),AY1037/$Q$4+AZ1037*AG1038+BA1037*AH1038+BB1037*AI1038+BC1037*AJ1038+BD1037*AK1038+BE1037*AL1038+BF1037*AM1038+BG1037*AN1038+BH1037*AO1038,"")</f>
        <v/>
      </c>
      <c r="BM1038">
        <f>IF(ISNUMBER(BL1038),AVERAGE(OFFSET(AF1037,1-$Q$5,0,$Q$5,1)),"")</f>
        <v/>
      </c>
      <c r="BN1038">
        <f>IF(ISNUMBER(BL1038),(AF1038-BL1038)^2,"")</f>
        <v/>
      </c>
      <c r="BO1038">
        <f>IF(ISNUMBER(BL1038),AF1038^2,"")</f>
        <v/>
      </c>
      <c r="BP1038">
        <f>IF(ISNUMBER(BL1038),(AF1038-BM1038)^2,"")</f>
        <v/>
      </c>
    </row>
    <row r="1039">
      <c r="O1039">
        <f>IF($R1039="","",IF($Q$1="Weekly",INT(($R1039-2)/7),IF($Q$1="Quarterly",YEAR($R1039)*4+ROUNDUP(MONTH($R1039)/3),YEAR($R1039)*12+MONTH($R1039))))</f>
        <v/>
      </c>
      <c r="P1039">
        <f>IF($R1039="","",IF($R1040="",1,IF($O1039&lt;&gt;$O1040,1,0)))</f>
        <v/>
      </c>
      <c r="Q1039">
        <f>IF($P1039=1,SUM($P$7:$P1039),"")</f>
        <v/>
      </c>
      <c r="R1039">
        <f>IF($A1039="","",IF(ISNUMBER($A1039),$A1039,IFERROR(DATEVALUE($A1039),NA())))</f>
        <v/>
      </c>
      <c r="S1039" s="7">
        <f>IFERROR(INDEX($R$7:$R$60000,MATCH(ROW()-6,$Q$7:$Q$60000,0)),"")</f>
        <v/>
      </c>
      <c r="T1039">
        <f>IFERROR(INDEX($B$7:$B$60000,MATCH(ROW()-6,$Q$7:$Q$60000,0))*1,"")</f>
        <v/>
      </c>
      <c r="U1039">
        <f>IFERROR(INDEX($C$7:$C$60000,MATCH(ROW()-6,$Q$7:$Q$60000,0))*1,"")</f>
        <v/>
      </c>
      <c r="V1039">
        <f>IFERROR(INDEX($D$7:$D$60000,MATCH(ROW()-6,$Q$7:$Q$60000,0))*1,"")</f>
        <v/>
      </c>
      <c r="W1039">
        <f>IFERROR(INDEX($E$7:$E$60000,MATCH(ROW()-6,$Q$7:$Q$60000,0))*1,"")</f>
        <v/>
      </c>
      <c r="X1039">
        <f>IFERROR(INDEX($F$7:$F$60000,MATCH(ROW()-6,$Q$7:$Q$60000,0))*1,"")</f>
        <v/>
      </c>
      <c r="Y1039">
        <f>IFERROR(INDEX($G$7:$G$60000,MATCH(ROW()-6,$Q$7:$Q$60000,0))*1,"")</f>
        <v/>
      </c>
      <c r="Z1039">
        <f>IFERROR(INDEX($H$7:$H$60000,MATCH(ROW()-6,$Q$7:$Q$60000,0))*1,"")</f>
        <v/>
      </c>
      <c r="AA1039">
        <f>IFERROR(INDEX($I$7:$I$60000,MATCH(ROW()-6,$Q$7:$Q$60000,0))*1,"")</f>
        <v/>
      </c>
      <c r="AB1039">
        <f>IFERROR(INDEX($J$7:$J$60000,MATCH(ROW()-6,$Q$7:$Q$60000,0))*1,"")</f>
        <v/>
      </c>
      <c r="AC1039">
        <f>IFERROR(INDEX($K$7:$K$60000,MATCH(ROW()-6,$Q$7:$Q$60000,0))*1,"")</f>
        <v/>
      </c>
      <c r="AF1039" s="9">
        <f>IF(OR($S1039="",$S1038=""),"",IF($B$5="diff",($T1039-$T1038),LN($T1039/$T1038)))</f>
        <v/>
      </c>
      <c r="AG1039" s="9">
        <f>IF(OR($S1039="",$S1038=""),"",IF($C$5="diff",(U1039-U1038),LN(U1039/U1038)))</f>
        <v/>
      </c>
      <c r="AH1039" s="9">
        <f>IF(OR($S1039="",$S1038=""),"",IF($D$5="diff",(V1039-V1038),LN(V1039/V1038)))</f>
        <v/>
      </c>
      <c r="AI1039" s="9">
        <f>IF(OR($S1039="",$S1038=""),"",IF($E$5="diff",(W1039-W1038),LN(W1039/W1038)))</f>
        <v/>
      </c>
      <c r="AJ1039" s="9">
        <f>IF(OR($S1039="",$S1038=""),"",IF($F$5="diff",(X1039-X1038),LN(X1039/X1038)))</f>
        <v/>
      </c>
      <c r="AK1039" s="9">
        <f>IF(OR($S1039="",$S1038=""),"",IF($G$5="diff",(Y1039-Y1038),LN(Y1039/Y1038)))</f>
        <v/>
      </c>
      <c r="AL1039" s="9">
        <f>IF(OR($S1039="",$S1038=""),"",IF($H$5="diff",(Z1039-Z1038),LN(Z1039/Z1038)))</f>
        <v/>
      </c>
      <c r="AM1039" s="9">
        <f>IF(OR($S1039="",$S1038=""),"",IF($I$5="diff",(AA1039-AA1038),LN(AA1039/AA1038)))</f>
        <v/>
      </c>
      <c r="AN1039" s="9">
        <f>IF(OR($S1039="",$S1038=""),"",IF($J$5="diff",(AB1039-AB1038),LN(AB1039/AB1038)))</f>
        <v/>
      </c>
      <c r="AO1039" s="9">
        <f>IF(OR($S1039="",$S1038=""),"",IF($K$5="diff",(AC1039-AC1038),LN(AC1039/AC1038)))</f>
        <v/>
      </c>
      <c r="AR1039" s="9">
        <f>IF($AF1039="","",$AU$13+$AU$4*AG1039+$AU$5*AH1039+$AU$6*AI1039+$AU$7*AJ1039+$AU$8*AK1039+$AU$9*AL1039+$AU$10*AM1039+$AU$11*AN1039+$AU$12*AO1039)</f>
        <v/>
      </c>
      <c r="AY1039" s="10">
        <f>IF(AND((ROW()-7)&gt;=$Q$5,(ROW()-6)&lt;=$Q$3),INDEX(LINEST(OFFSET(AF1039,1-$Q$5,0,$Q$5,1),OFFSET(AG1039,1-$Q$5,0,$Q$5,9),TRUE,TRUE),1,10)*$Q$4,"")</f>
        <v/>
      </c>
      <c r="AZ1039" s="9">
        <f>IF(AND((ROW()-7)&gt;=$Q$5,(ROW()-6)&lt;=$Q$3),INDEX(LINEST(OFFSET(AF1039,1-$Q$5,0,$Q$5,1),OFFSET(AG1039,1-$Q$5,0,$Q$5,9),TRUE,TRUE),1,9),"")</f>
        <v/>
      </c>
      <c r="BA1039" s="9">
        <f>IF(AND((ROW()-7)&gt;=$Q$5,(ROW()-6)&lt;=$Q$3),INDEX(LINEST(OFFSET(AF1039,1-$Q$5,0,$Q$5,1),OFFSET(AG1039,1-$Q$5,0,$Q$5,9),TRUE,TRUE),1,8),"")</f>
        <v/>
      </c>
      <c r="BB1039" s="9">
        <f>IF(AND((ROW()-7)&gt;=$Q$5,(ROW()-6)&lt;=$Q$3),INDEX(LINEST(OFFSET(AF1039,1-$Q$5,0,$Q$5,1),OFFSET(AG1039,1-$Q$5,0,$Q$5,9),TRUE,TRUE),1,7),"")</f>
        <v/>
      </c>
      <c r="BC1039" s="9">
        <f>IF(AND((ROW()-7)&gt;=$Q$5,(ROW()-6)&lt;=$Q$3),INDEX(LINEST(OFFSET(AF1039,1-$Q$5,0,$Q$5,1),OFFSET(AG1039,1-$Q$5,0,$Q$5,9),TRUE,TRUE),1,6),"")</f>
        <v/>
      </c>
      <c r="BD1039" s="9">
        <f>IF(AND((ROW()-7)&gt;=$Q$5,(ROW()-6)&lt;=$Q$3),INDEX(LINEST(OFFSET(AF1039,1-$Q$5,0,$Q$5,1),OFFSET(AG1039,1-$Q$5,0,$Q$5,9),TRUE,TRUE),1,5),"")</f>
        <v/>
      </c>
      <c r="BE1039" s="9">
        <f>IF(AND((ROW()-7)&gt;=$Q$5,(ROW()-6)&lt;=$Q$3),INDEX(LINEST(OFFSET(AF1039,1-$Q$5,0,$Q$5,1),OFFSET(AG1039,1-$Q$5,0,$Q$5,9),TRUE,TRUE),1,4),"")</f>
        <v/>
      </c>
      <c r="BF1039" s="9">
        <f>IF(AND((ROW()-7)&gt;=$Q$5,(ROW()-6)&lt;=$Q$3),INDEX(LINEST(OFFSET(AF1039,1-$Q$5,0,$Q$5,1),OFFSET(AG1039,1-$Q$5,0,$Q$5,9),TRUE,TRUE),1,3),"")</f>
        <v/>
      </c>
      <c r="BG1039" s="9">
        <f>IF(AND((ROW()-7)&gt;=$Q$5,(ROW()-6)&lt;=$Q$3),INDEX(LINEST(OFFSET(AF1039,1-$Q$5,0,$Q$5,1),OFFSET(AG1039,1-$Q$5,0,$Q$5,9),TRUE,TRUE),1,2),"")</f>
        <v/>
      </c>
      <c r="BH1039" s="9">
        <f>IF(AND((ROW()-7)&gt;=$Q$5,(ROW()-6)&lt;=$Q$3),INDEX(LINEST(OFFSET(AF1039,1-$Q$5,0,$Q$5,1),OFFSET(AG1039,1-$Q$5,0,$Q$5,9),TRUE,TRUE),1,1),"")</f>
        <v/>
      </c>
      <c r="BI1039" s="10">
        <f>IF(AND((ROW()-7)&gt;=$Q$5,(ROW()-6)&lt;=$Q$3),INDEX(LINEST(OFFSET(AF1039,1-$Q$5,0,$Q$5,1),OFFSET(AG1039,1-$Q$5,0,$Q$5,9),TRUE,TRUE),3,1),"")</f>
        <v/>
      </c>
      <c r="BL1039" s="9">
        <f>IF(AND((ROW()-6)&lt;=$Q$3,ISNUMBER(AY1038)),AY1038/$Q$4+AZ1038*AG1039+BA1038*AH1039+BB1038*AI1039+BC1038*AJ1039+BD1038*AK1039+BE1038*AL1039+BF1038*AM1039+BG1038*AN1039+BH1038*AO1039,"")</f>
        <v/>
      </c>
      <c r="BM1039">
        <f>IF(ISNUMBER(BL1039),AVERAGE(OFFSET(AF1038,1-$Q$5,0,$Q$5,1)),"")</f>
        <v/>
      </c>
      <c r="BN1039">
        <f>IF(ISNUMBER(BL1039),(AF1039-BL1039)^2,"")</f>
        <v/>
      </c>
      <c r="BO1039">
        <f>IF(ISNUMBER(BL1039),AF1039^2,"")</f>
        <v/>
      </c>
      <c r="BP1039">
        <f>IF(ISNUMBER(BL1039),(AF1039-BM1039)^2,"")</f>
        <v/>
      </c>
    </row>
    <row r="1040">
      <c r="O1040">
        <f>IF($R1040="","",IF($Q$1="Weekly",INT(($R1040-2)/7),IF($Q$1="Quarterly",YEAR($R1040)*4+ROUNDUP(MONTH($R1040)/3),YEAR($R1040)*12+MONTH($R1040))))</f>
        <v/>
      </c>
      <c r="P1040">
        <f>IF($R1040="","",IF($R1041="",1,IF($O1040&lt;&gt;$O1041,1,0)))</f>
        <v/>
      </c>
      <c r="Q1040">
        <f>IF($P1040=1,SUM($P$7:$P1040),"")</f>
        <v/>
      </c>
      <c r="R1040">
        <f>IF($A1040="","",IF(ISNUMBER($A1040),$A1040,IFERROR(DATEVALUE($A1040),NA())))</f>
        <v/>
      </c>
      <c r="S1040" s="7">
        <f>IFERROR(INDEX($R$7:$R$60000,MATCH(ROW()-6,$Q$7:$Q$60000,0)),"")</f>
        <v/>
      </c>
      <c r="T1040">
        <f>IFERROR(INDEX($B$7:$B$60000,MATCH(ROW()-6,$Q$7:$Q$60000,0))*1,"")</f>
        <v/>
      </c>
      <c r="U1040">
        <f>IFERROR(INDEX($C$7:$C$60000,MATCH(ROW()-6,$Q$7:$Q$60000,0))*1,"")</f>
        <v/>
      </c>
      <c r="V1040">
        <f>IFERROR(INDEX($D$7:$D$60000,MATCH(ROW()-6,$Q$7:$Q$60000,0))*1,"")</f>
        <v/>
      </c>
      <c r="W1040">
        <f>IFERROR(INDEX($E$7:$E$60000,MATCH(ROW()-6,$Q$7:$Q$60000,0))*1,"")</f>
        <v/>
      </c>
      <c r="X1040">
        <f>IFERROR(INDEX($F$7:$F$60000,MATCH(ROW()-6,$Q$7:$Q$60000,0))*1,"")</f>
        <v/>
      </c>
      <c r="Y1040">
        <f>IFERROR(INDEX($G$7:$G$60000,MATCH(ROW()-6,$Q$7:$Q$60000,0))*1,"")</f>
        <v/>
      </c>
      <c r="Z1040">
        <f>IFERROR(INDEX($H$7:$H$60000,MATCH(ROW()-6,$Q$7:$Q$60000,0))*1,"")</f>
        <v/>
      </c>
      <c r="AA1040">
        <f>IFERROR(INDEX($I$7:$I$60000,MATCH(ROW()-6,$Q$7:$Q$60000,0))*1,"")</f>
        <v/>
      </c>
      <c r="AB1040">
        <f>IFERROR(INDEX($J$7:$J$60000,MATCH(ROW()-6,$Q$7:$Q$60000,0))*1,"")</f>
        <v/>
      </c>
      <c r="AC1040">
        <f>IFERROR(INDEX($K$7:$K$60000,MATCH(ROW()-6,$Q$7:$Q$60000,0))*1,"")</f>
        <v/>
      </c>
      <c r="AF1040" s="9">
        <f>IF(OR($S1040="",$S1039=""),"",IF($B$5="diff",($T1040-$T1039),LN($T1040/$T1039)))</f>
        <v/>
      </c>
      <c r="AG1040" s="9">
        <f>IF(OR($S1040="",$S1039=""),"",IF($C$5="diff",(U1040-U1039),LN(U1040/U1039)))</f>
        <v/>
      </c>
      <c r="AH1040" s="9">
        <f>IF(OR($S1040="",$S1039=""),"",IF($D$5="diff",(V1040-V1039),LN(V1040/V1039)))</f>
        <v/>
      </c>
      <c r="AI1040" s="9">
        <f>IF(OR($S1040="",$S1039=""),"",IF($E$5="diff",(W1040-W1039),LN(W1040/W1039)))</f>
        <v/>
      </c>
      <c r="AJ1040" s="9">
        <f>IF(OR($S1040="",$S1039=""),"",IF($F$5="diff",(X1040-X1039),LN(X1040/X1039)))</f>
        <v/>
      </c>
      <c r="AK1040" s="9">
        <f>IF(OR($S1040="",$S1039=""),"",IF($G$5="diff",(Y1040-Y1039),LN(Y1040/Y1039)))</f>
        <v/>
      </c>
      <c r="AL1040" s="9">
        <f>IF(OR($S1040="",$S1039=""),"",IF($H$5="diff",(Z1040-Z1039),LN(Z1040/Z1039)))</f>
        <v/>
      </c>
      <c r="AM1040" s="9">
        <f>IF(OR($S1040="",$S1039=""),"",IF($I$5="diff",(AA1040-AA1039),LN(AA1040/AA1039)))</f>
        <v/>
      </c>
      <c r="AN1040" s="9">
        <f>IF(OR($S1040="",$S1039=""),"",IF($J$5="diff",(AB1040-AB1039),LN(AB1040/AB1039)))</f>
        <v/>
      </c>
      <c r="AO1040" s="9">
        <f>IF(OR($S1040="",$S1039=""),"",IF($K$5="diff",(AC1040-AC1039),LN(AC1040/AC1039)))</f>
        <v/>
      </c>
      <c r="AR1040" s="9">
        <f>IF($AF1040="","",$AU$13+$AU$4*AG1040+$AU$5*AH1040+$AU$6*AI1040+$AU$7*AJ1040+$AU$8*AK1040+$AU$9*AL1040+$AU$10*AM1040+$AU$11*AN1040+$AU$12*AO1040)</f>
        <v/>
      </c>
      <c r="AY1040" s="10">
        <f>IF(AND((ROW()-7)&gt;=$Q$5,(ROW()-6)&lt;=$Q$3),INDEX(LINEST(OFFSET(AF1040,1-$Q$5,0,$Q$5,1),OFFSET(AG1040,1-$Q$5,0,$Q$5,9),TRUE,TRUE),1,10)*$Q$4,"")</f>
        <v/>
      </c>
      <c r="AZ1040" s="9">
        <f>IF(AND((ROW()-7)&gt;=$Q$5,(ROW()-6)&lt;=$Q$3),INDEX(LINEST(OFFSET(AF1040,1-$Q$5,0,$Q$5,1),OFFSET(AG1040,1-$Q$5,0,$Q$5,9),TRUE,TRUE),1,9),"")</f>
        <v/>
      </c>
      <c r="BA1040" s="9">
        <f>IF(AND((ROW()-7)&gt;=$Q$5,(ROW()-6)&lt;=$Q$3),INDEX(LINEST(OFFSET(AF1040,1-$Q$5,0,$Q$5,1),OFFSET(AG1040,1-$Q$5,0,$Q$5,9),TRUE,TRUE),1,8),"")</f>
        <v/>
      </c>
      <c r="BB1040" s="9">
        <f>IF(AND((ROW()-7)&gt;=$Q$5,(ROW()-6)&lt;=$Q$3),INDEX(LINEST(OFFSET(AF1040,1-$Q$5,0,$Q$5,1),OFFSET(AG1040,1-$Q$5,0,$Q$5,9),TRUE,TRUE),1,7),"")</f>
        <v/>
      </c>
      <c r="BC1040" s="9">
        <f>IF(AND((ROW()-7)&gt;=$Q$5,(ROW()-6)&lt;=$Q$3),INDEX(LINEST(OFFSET(AF1040,1-$Q$5,0,$Q$5,1),OFFSET(AG1040,1-$Q$5,0,$Q$5,9),TRUE,TRUE),1,6),"")</f>
        <v/>
      </c>
      <c r="BD1040" s="9">
        <f>IF(AND((ROW()-7)&gt;=$Q$5,(ROW()-6)&lt;=$Q$3),INDEX(LINEST(OFFSET(AF1040,1-$Q$5,0,$Q$5,1),OFFSET(AG1040,1-$Q$5,0,$Q$5,9),TRUE,TRUE),1,5),"")</f>
        <v/>
      </c>
      <c r="BE1040" s="9">
        <f>IF(AND((ROW()-7)&gt;=$Q$5,(ROW()-6)&lt;=$Q$3),INDEX(LINEST(OFFSET(AF1040,1-$Q$5,0,$Q$5,1),OFFSET(AG1040,1-$Q$5,0,$Q$5,9),TRUE,TRUE),1,4),"")</f>
        <v/>
      </c>
      <c r="BF1040" s="9">
        <f>IF(AND((ROW()-7)&gt;=$Q$5,(ROW()-6)&lt;=$Q$3),INDEX(LINEST(OFFSET(AF1040,1-$Q$5,0,$Q$5,1),OFFSET(AG1040,1-$Q$5,0,$Q$5,9),TRUE,TRUE),1,3),"")</f>
        <v/>
      </c>
      <c r="BG1040" s="9">
        <f>IF(AND((ROW()-7)&gt;=$Q$5,(ROW()-6)&lt;=$Q$3),INDEX(LINEST(OFFSET(AF1040,1-$Q$5,0,$Q$5,1),OFFSET(AG1040,1-$Q$5,0,$Q$5,9),TRUE,TRUE),1,2),"")</f>
        <v/>
      </c>
      <c r="BH1040" s="9">
        <f>IF(AND((ROW()-7)&gt;=$Q$5,(ROW()-6)&lt;=$Q$3),INDEX(LINEST(OFFSET(AF1040,1-$Q$5,0,$Q$5,1),OFFSET(AG1040,1-$Q$5,0,$Q$5,9),TRUE,TRUE),1,1),"")</f>
        <v/>
      </c>
      <c r="BI1040" s="10">
        <f>IF(AND((ROW()-7)&gt;=$Q$5,(ROW()-6)&lt;=$Q$3),INDEX(LINEST(OFFSET(AF1040,1-$Q$5,0,$Q$5,1),OFFSET(AG1040,1-$Q$5,0,$Q$5,9),TRUE,TRUE),3,1),"")</f>
        <v/>
      </c>
      <c r="BL1040" s="9">
        <f>IF(AND((ROW()-6)&lt;=$Q$3,ISNUMBER(AY1039)),AY1039/$Q$4+AZ1039*AG1040+BA1039*AH1040+BB1039*AI1040+BC1039*AJ1040+BD1039*AK1040+BE1039*AL1040+BF1039*AM1040+BG1039*AN1040+BH1039*AO1040,"")</f>
        <v/>
      </c>
      <c r="BM1040">
        <f>IF(ISNUMBER(BL1040),AVERAGE(OFFSET(AF1039,1-$Q$5,0,$Q$5,1)),"")</f>
        <v/>
      </c>
      <c r="BN1040">
        <f>IF(ISNUMBER(BL1040),(AF1040-BL1040)^2,"")</f>
        <v/>
      </c>
      <c r="BO1040">
        <f>IF(ISNUMBER(BL1040),AF1040^2,"")</f>
        <v/>
      </c>
      <c r="BP1040">
        <f>IF(ISNUMBER(BL1040),(AF1040-BM1040)^2,"")</f>
        <v/>
      </c>
    </row>
    <row r="1041">
      <c r="O1041">
        <f>IF($R1041="","",IF($Q$1="Weekly",INT(($R1041-2)/7),IF($Q$1="Quarterly",YEAR($R1041)*4+ROUNDUP(MONTH($R1041)/3),YEAR($R1041)*12+MONTH($R1041))))</f>
        <v/>
      </c>
      <c r="P1041">
        <f>IF($R1041="","",IF($R1042="",1,IF($O1041&lt;&gt;$O1042,1,0)))</f>
        <v/>
      </c>
      <c r="Q1041">
        <f>IF($P1041=1,SUM($P$7:$P1041),"")</f>
        <v/>
      </c>
      <c r="R1041">
        <f>IF($A1041="","",IF(ISNUMBER($A1041),$A1041,IFERROR(DATEVALUE($A1041),NA())))</f>
        <v/>
      </c>
      <c r="S1041" s="7">
        <f>IFERROR(INDEX($R$7:$R$60000,MATCH(ROW()-6,$Q$7:$Q$60000,0)),"")</f>
        <v/>
      </c>
      <c r="T1041">
        <f>IFERROR(INDEX($B$7:$B$60000,MATCH(ROW()-6,$Q$7:$Q$60000,0))*1,"")</f>
        <v/>
      </c>
      <c r="U1041">
        <f>IFERROR(INDEX($C$7:$C$60000,MATCH(ROW()-6,$Q$7:$Q$60000,0))*1,"")</f>
        <v/>
      </c>
      <c r="V1041">
        <f>IFERROR(INDEX($D$7:$D$60000,MATCH(ROW()-6,$Q$7:$Q$60000,0))*1,"")</f>
        <v/>
      </c>
      <c r="W1041">
        <f>IFERROR(INDEX($E$7:$E$60000,MATCH(ROW()-6,$Q$7:$Q$60000,0))*1,"")</f>
        <v/>
      </c>
      <c r="X1041">
        <f>IFERROR(INDEX($F$7:$F$60000,MATCH(ROW()-6,$Q$7:$Q$60000,0))*1,"")</f>
        <v/>
      </c>
      <c r="Y1041">
        <f>IFERROR(INDEX($G$7:$G$60000,MATCH(ROW()-6,$Q$7:$Q$60000,0))*1,"")</f>
        <v/>
      </c>
      <c r="Z1041">
        <f>IFERROR(INDEX($H$7:$H$60000,MATCH(ROW()-6,$Q$7:$Q$60000,0))*1,"")</f>
        <v/>
      </c>
      <c r="AA1041">
        <f>IFERROR(INDEX($I$7:$I$60000,MATCH(ROW()-6,$Q$7:$Q$60000,0))*1,"")</f>
        <v/>
      </c>
      <c r="AB1041">
        <f>IFERROR(INDEX($J$7:$J$60000,MATCH(ROW()-6,$Q$7:$Q$60000,0))*1,"")</f>
        <v/>
      </c>
      <c r="AC1041">
        <f>IFERROR(INDEX($K$7:$K$60000,MATCH(ROW()-6,$Q$7:$Q$60000,0))*1,"")</f>
        <v/>
      </c>
      <c r="AF1041" s="9">
        <f>IF(OR($S1041="",$S1040=""),"",IF($B$5="diff",($T1041-$T1040),LN($T1041/$T1040)))</f>
        <v/>
      </c>
      <c r="AG1041" s="9">
        <f>IF(OR($S1041="",$S1040=""),"",IF($C$5="diff",(U1041-U1040),LN(U1041/U1040)))</f>
        <v/>
      </c>
      <c r="AH1041" s="9">
        <f>IF(OR($S1041="",$S1040=""),"",IF($D$5="diff",(V1041-V1040),LN(V1041/V1040)))</f>
        <v/>
      </c>
      <c r="AI1041" s="9">
        <f>IF(OR($S1041="",$S1040=""),"",IF($E$5="diff",(W1041-W1040),LN(W1041/W1040)))</f>
        <v/>
      </c>
      <c r="AJ1041" s="9">
        <f>IF(OR($S1041="",$S1040=""),"",IF($F$5="diff",(X1041-X1040),LN(X1041/X1040)))</f>
        <v/>
      </c>
      <c r="AK1041" s="9">
        <f>IF(OR($S1041="",$S1040=""),"",IF($G$5="diff",(Y1041-Y1040),LN(Y1041/Y1040)))</f>
        <v/>
      </c>
      <c r="AL1041" s="9">
        <f>IF(OR($S1041="",$S1040=""),"",IF($H$5="diff",(Z1041-Z1040),LN(Z1041/Z1040)))</f>
        <v/>
      </c>
      <c r="AM1041" s="9">
        <f>IF(OR($S1041="",$S1040=""),"",IF($I$5="diff",(AA1041-AA1040),LN(AA1041/AA1040)))</f>
        <v/>
      </c>
      <c r="AN1041" s="9">
        <f>IF(OR($S1041="",$S1040=""),"",IF($J$5="diff",(AB1041-AB1040),LN(AB1041/AB1040)))</f>
        <v/>
      </c>
      <c r="AO1041" s="9">
        <f>IF(OR($S1041="",$S1040=""),"",IF($K$5="diff",(AC1041-AC1040),LN(AC1041/AC1040)))</f>
        <v/>
      </c>
      <c r="AR1041" s="9">
        <f>IF($AF1041="","",$AU$13+$AU$4*AG1041+$AU$5*AH1041+$AU$6*AI1041+$AU$7*AJ1041+$AU$8*AK1041+$AU$9*AL1041+$AU$10*AM1041+$AU$11*AN1041+$AU$12*AO1041)</f>
        <v/>
      </c>
      <c r="AY1041" s="10">
        <f>IF(AND((ROW()-7)&gt;=$Q$5,(ROW()-6)&lt;=$Q$3),INDEX(LINEST(OFFSET(AF1041,1-$Q$5,0,$Q$5,1),OFFSET(AG1041,1-$Q$5,0,$Q$5,9),TRUE,TRUE),1,10)*$Q$4,"")</f>
        <v/>
      </c>
      <c r="AZ1041" s="9">
        <f>IF(AND((ROW()-7)&gt;=$Q$5,(ROW()-6)&lt;=$Q$3),INDEX(LINEST(OFFSET(AF1041,1-$Q$5,0,$Q$5,1),OFFSET(AG1041,1-$Q$5,0,$Q$5,9),TRUE,TRUE),1,9),"")</f>
        <v/>
      </c>
      <c r="BA1041" s="9">
        <f>IF(AND((ROW()-7)&gt;=$Q$5,(ROW()-6)&lt;=$Q$3),INDEX(LINEST(OFFSET(AF1041,1-$Q$5,0,$Q$5,1),OFFSET(AG1041,1-$Q$5,0,$Q$5,9),TRUE,TRUE),1,8),"")</f>
        <v/>
      </c>
      <c r="BB1041" s="9">
        <f>IF(AND((ROW()-7)&gt;=$Q$5,(ROW()-6)&lt;=$Q$3),INDEX(LINEST(OFFSET(AF1041,1-$Q$5,0,$Q$5,1),OFFSET(AG1041,1-$Q$5,0,$Q$5,9),TRUE,TRUE),1,7),"")</f>
        <v/>
      </c>
      <c r="BC1041" s="9">
        <f>IF(AND((ROW()-7)&gt;=$Q$5,(ROW()-6)&lt;=$Q$3),INDEX(LINEST(OFFSET(AF1041,1-$Q$5,0,$Q$5,1),OFFSET(AG1041,1-$Q$5,0,$Q$5,9),TRUE,TRUE),1,6),"")</f>
        <v/>
      </c>
      <c r="BD1041" s="9">
        <f>IF(AND((ROW()-7)&gt;=$Q$5,(ROW()-6)&lt;=$Q$3),INDEX(LINEST(OFFSET(AF1041,1-$Q$5,0,$Q$5,1),OFFSET(AG1041,1-$Q$5,0,$Q$5,9),TRUE,TRUE),1,5),"")</f>
        <v/>
      </c>
      <c r="BE1041" s="9">
        <f>IF(AND((ROW()-7)&gt;=$Q$5,(ROW()-6)&lt;=$Q$3),INDEX(LINEST(OFFSET(AF1041,1-$Q$5,0,$Q$5,1),OFFSET(AG1041,1-$Q$5,0,$Q$5,9),TRUE,TRUE),1,4),"")</f>
        <v/>
      </c>
      <c r="BF1041" s="9">
        <f>IF(AND((ROW()-7)&gt;=$Q$5,(ROW()-6)&lt;=$Q$3),INDEX(LINEST(OFFSET(AF1041,1-$Q$5,0,$Q$5,1),OFFSET(AG1041,1-$Q$5,0,$Q$5,9),TRUE,TRUE),1,3),"")</f>
        <v/>
      </c>
      <c r="BG1041" s="9">
        <f>IF(AND((ROW()-7)&gt;=$Q$5,(ROW()-6)&lt;=$Q$3),INDEX(LINEST(OFFSET(AF1041,1-$Q$5,0,$Q$5,1),OFFSET(AG1041,1-$Q$5,0,$Q$5,9),TRUE,TRUE),1,2),"")</f>
        <v/>
      </c>
      <c r="BH1041" s="9">
        <f>IF(AND((ROW()-7)&gt;=$Q$5,(ROW()-6)&lt;=$Q$3),INDEX(LINEST(OFFSET(AF1041,1-$Q$5,0,$Q$5,1),OFFSET(AG1041,1-$Q$5,0,$Q$5,9),TRUE,TRUE),1,1),"")</f>
        <v/>
      </c>
      <c r="BI1041" s="10">
        <f>IF(AND((ROW()-7)&gt;=$Q$5,(ROW()-6)&lt;=$Q$3),INDEX(LINEST(OFFSET(AF1041,1-$Q$5,0,$Q$5,1),OFFSET(AG1041,1-$Q$5,0,$Q$5,9),TRUE,TRUE),3,1),"")</f>
        <v/>
      </c>
      <c r="BL1041" s="9">
        <f>IF(AND((ROW()-6)&lt;=$Q$3,ISNUMBER(AY1040)),AY1040/$Q$4+AZ1040*AG1041+BA1040*AH1041+BB1040*AI1041+BC1040*AJ1041+BD1040*AK1041+BE1040*AL1041+BF1040*AM1041+BG1040*AN1041+BH1040*AO1041,"")</f>
        <v/>
      </c>
      <c r="BM1041">
        <f>IF(ISNUMBER(BL1041),AVERAGE(OFFSET(AF1040,1-$Q$5,0,$Q$5,1)),"")</f>
        <v/>
      </c>
      <c r="BN1041">
        <f>IF(ISNUMBER(BL1041),(AF1041-BL1041)^2,"")</f>
        <v/>
      </c>
      <c r="BO1041">
        <f>IF(ISNUMBER(BL1041),AF1041^2,"")</f>
        <v/>
      </c>
      <c r="BP1041">
        <f>IF(ISNUMBER(BL1041),(AF1041-BM1041)^2,"")</f>
        <v/>
      </c>
    </row>
    <row r="1042">
      <c r="O1042">
        <f>IF($R1042="","",IF($Q$1="Weekly",INT(($R1042-2)/7),IF($Q$1="Quarterly",YEAR($R1042)*4+ROUNDUP(MONTH($R1042)/3),YEAR($R1042)*12+MONTH($R1042))))</f>
        <v/>
      </c>
      <c r="P1042">
        <f>IF($R1042="","",IF($R1043="",1,IF($O1042&lt;&gt;$O1043,1,0)))</f>
        <v/>
      </c>
      <c r="Q1042">
        <f>IF($P1042=1,SUM($P$7:$P1042),"")</f>
        <v/>
      </c>
      <c r="R1042">
        <f>IF($A1042="","",IF(ISNUMBER($A1042),$A1042,IFERROR(DATEVALUE($A1042),NA())))</f>
        <v/>
      </c>
      <c r="S1042" s="7">
        <f>IFERROR(INDEX($R$7:$R$60000,MATCH(ROW()-6,$Q$7:$Q$60000,0)),"")</f>
        <v/>
      </c>
      <c r="T1042">
        <f>IFERROR(INDEX($B$7:$B$60000,MATCH(ROW()-6,$Q$7:$Q$60000,0))*1,"")</f>
        <v/>
      </c>
      <c r="U1042">
        <f>IFERROR(INDEX($C$7:$C$60000,MATCH(ROW()-6,$Q$7:$Q$60000,0))*1,"")</f>
        <v/>
      </c>
      <c r="V1042">
        <f>IFERROR(INDEX($D$7:$D$60000,MATCH(ROW()-6,$Q$7:$Q$60000,0))*1,"")</f>
        <v/>
      </c>
      <c r="W1042">
        <f>IFERROR(INDEX($E$7:$E$60000,MATCH(ROW()-6,$Q$7:$Q$60000,0))*1,"")</f>
        <v/>
      </c>
      <c r="X1042">
        <f>IFERROR(INDEX($F$7:$F$60000,MATCH(ROW()-6,$Q$7:$Q$60000,0))*1,"")</f>
        <v/>
      </c>
      <c r="Y1042">
        <f>IFERROR(INDEX($G$7:$G$60000,MATCH(ROW()-6,$Q$7:$Q$60000,0))*1,"")</f>
        <v/>
      </c>
      <c r="Z1042">
        <f>IFERROR(INDEX($H$7:$H$60000,MATCH(ROW()-6,$Q$7:$Q$60000,0))*1,"")</f>
        <v/>
      </c>
      <c r="AA1042">
        <f>IFERROR(INDEX($I$7:$I$60000,MATCH(ROW()-6,$Q$7:$Q$60000,0))*1,"")</f>
        <v/>
      </c>
      <c r="AB1042">
        <f>IFERROR(INDEX($J$7:$J$60000,MATCH(ROW()-6,$Q$7:$Q$60000,0))*1,"")</f>
        <v/>
      </c>
      <c r="AC1042">
        <f>IFERROR(INDEX($K$7:$K$60000,MATCH(ROW()-6,$Q$7:$Q$60000,0))*1,"")</f>
        <v/>
      </c>
      <c r="AF1042" s="9">
        <f>IF(OR($S1042="",$S1041=""),"",IF($B$5="diff",($T1042-$T1041),LN($T1042/$T1041)))</f>
        <v/>
      </c>
      <c r="AG1042" s="9">
        <f>IF(OR($S1042="",$S1041=""),"",IF($C$5="diff",(U1042-U1041),LN(U1042/U1041)))</f>
        <v/>
      </c>
      <c r="AH1042" s="9">
        <f>IF(OR($S1042="",$S1041=""),"",IF($D$5="diff",(V1042-V1041),LN(V1042/V1041)))</f>
        <v/>
      </c>
      <c r="AI1042" s="9">
        <f>IF(OR($S1042="",$S1041=""),"",IF($E$5="diff",(W1042-W1041),LN(W1042/W1041)))</f>
        <v/>
      </c>
      <c r="AJ1042" s="9">
        <f>IF(OR($S1042="",$S1041=""),"",IF($F$5="diff",(X1042-X1041),LN(X1042/X1041)))</f>
        <v/>
      </c>
      <c r="AK1042" s="9">
        <f>IF(OR($S1042="",$S1041=""),"",IF($G$5="diff",(Y1042-Y1041),LN(Y1042/Y1041)))</f>
        <v/>
      </c>
      <c r="AL1042" s="9">
        <f>IF(OR($S1042="",$S1041=""),"",IF($H$5="diff",(Z1042-Z1041),LN(Z1042/Z1041)))</f>
        <v/>
      </c>
      <c r="AM1042" s="9">
        <f>IF(OR($S1042="",$S1041=""),"",IF($I$5="diff",(AA1042-AA1041),LN(AA1042/AA1041)))</f>
        <v/>
      </c>
      <c r="AN1042" s="9">
        <f>IF(OR($S1042="",$S1041=""),"",IF($J$5="diff",(AB1042-AB1041),LN(AB1042/AB1041)))</f>
        <v/>
      </c>
      <c r="AO1042" s="9">
        <f>IF(OR($S1042="",$S1041=""),"",IF($K$5="diff",(AC1042-AC1041),LN(AC1042/AC1041)))</f>
        <v/>
      </c>
      <c r="AR1042" s="9">
        <f>IF($AF1042="","",$AU$13+$AU$4*AG1042+$AU$5*AH1042+$AU$6*AI1042+$AU$7*AJ1042+$AU$8*AK1042+$AU$9*AL1042+$AU$10*AM1042+$AU$11*AN1042+$AU$12*AO1042)</f>
        <v/>
      </c>
      <c r="AY1042" s="10">
        <f>IF(AND((ROW()-7)&gt;=$Q$5,(ROW()-6)&lt;=$Q$3),INDEX(LINEST(OFFSET(AF1042,1-$Q$5,0,$Q$5,1),OFFSET(AG1042,1-$Q$5,0,$Q$5,9),TRUE,TRUE),1,10)*$Q$4,"")</f>
        <v/>
      </c>
      <c r="AZ1042" s="9">
        <f>IF(AND((ROW()-7)&gt;=$Q$5,(ROW()-6)&lt;=$Q$3),INDEX(LINEST(OFFSET(AF1042,1-$Q$5,0,$Q$5,1),OFFSET(AG1042,1-$Q$5,0,$Q$5,9),TRUE,TRUE),1,9),"")</f>
        <v/>
      </c>
      <c r="BA1042" s="9">
        <f>IF(AND((ROW()-7)&gt;=$Q$5,(ROW()-6)&lt;=$Q$3),INDEX(LINEST(OFFSET(AF1042,1-$Q$5,0,$Q$5,1),OFFSET(AG1042,1-$Q$5,0,$Q$5,9),TRUE,TRUE),1,8),"")</f>
        <v/>
      </c>
      <c r="BB1042" s="9">
        <f>IF(AND((ROW()-7)&gt;=$Q$5,(ROW()-6)&lt;=$Q$3),INDEX(LINEST(OFFSET(AF1042,1-$Q$5,0,$Q$5,1),OFFSET(AG1042,1-$Q$5,0,$Q$5,9),TRUE,TRUE),1,7),"")</f>
        <v/>
      </c>
      <c r="BC1042" s="9">
        <f>IF(AND((ROW()-7)&gt;=$Q$5,(ROW()-6)&lt;=$Q$3),INDEX(LINEST(OFFSET(AF1042,1-$Q$5,0,$Q$5,1),OFFSET(AG1042,1-$Q$5,0,$Q$5,9),TRUE,TRUE),1,6),"")</f>
        <v/>
      </c>
      <c r="BD1042" s="9">
        <f>IF(AND((ROW()-7)&gt;=$Q$5,(ROW()-6)&lt;=$Q$3),INDEX(LINEST(OFFSET(AF1042,1-$Q$5,0,$Q$5,1),OFFSET(AG1042,1-$Q$5,0,$Q$5,9),TRUE,TRUE),1,5),"")</f>
        <v/>
      </c>
      <c r="BE1042" s="9">
        <f>IF(AND((ROW()-7)&gt;=$Q$5,(ROW()-6)&lt;=$Q$3),INDEX(LINEST(OFFSET(AF1042,1-$Q$5,0,$Q$5,1),OFFSET(AG1042,1-$Q$5,0,$Q$5,9),TRUE,TRUE),1,4),"")</f>
        <v/>
      </c>
      <c r="BF1042" s="9">
        <f>IF(AND((ROW()-7)&gt;=$Q$5,(ROW()-6)&lt;=$Q$3),INDEX(LINEST(OFFSET(AF1042,1-$Q$5,0,$Q$5,1),OFFSET(AG1042,1-$Q$5,0,$Q$5,9),TRUE,TRUE),1,3),"")</f>
        <v/>
      </c>
      <c r="BG1042" s="9">
        <f>IF(AND((ROW()-7)&gt;=$Q$5,(ROW()-6)&lt;=$Q$3),INDEX(LINEST(OFFSET(AF1042,1-$Q$5,0,$Q$5,1),OFFSET(AG1042,1-$Q$5,0,$Q$5,9),TRUE,TRUE),1,2),"")</f>
        <v/>
      </c>
      <c r="BH1042" s="9">
        <f>IF(AND((ROW()-7)&gt;=$Q$5,(ROW()-6)&lt;=$Q$3),INDEX(LINEST(OFFSET(AF1042,1-$Q$5,0,$Q$5,1),OFFSET(AG1042,1-$Q$5,0,$Q$5,9),TRUE,TRUE),1,1),"")</f>
        <v/>
      </c>
      <c r="BI1042" s="10">
        <f>IF(AND((ROW()-7)&gt;=$Q$5,(ROW()-6)&lt;=$Q$3),INDEX(LINEST(OFFSET(AF1042,1-$Q$5,0,$Q$5,1),OFFSET(AG1042,1-$Q$5,0,$Q$5,9),TRUE,TRUE),3,1),"")</f>
        <v/>
      </c>
      <c r="BL1042" s="9">
        <f>IF(AND((ROW()-6)&lt;=$Q$3,ISNUMBER(AY1041)),AY1041/$Q$4+AZ1041*AG1042+BA1041*AH1042+BB1041*AI1042+BC1041*AJ1042+BD1041*AK1042+BE1041*AL1042+BF1041*AM1042+BG1041*AN1042+BH1041*AO1042,"")</f>
        <v/>
      </c>
      <c r="BM1042">
        <f>IF(ISNUMBER(BL1042),AVERAGE(OFFSET(AF1041,1-$Q$5,0,$Q$5,1)),"")</f>
        <v/>
      </c>
      <c r="BN1042">
        <f>IF(ISNUMBER(BL1042),(AF1042-BL1042)^2,"")</f>
        <v/>
      </c>
      <c r="BO1042">
        <f>IF(ISNUMBER(BL1042),AF1042^2,"")</f>
        <v/>
      </c>
      <c r="BP1042">
        <f>IF(ISNUMBER(BL1042),(AF1042-BM1042)^2,"")</f>
        <v/>
      </c>
    </row>
    <row r="1043">
      <c r="O1043">
        <f>IF($R1043="","",IF($Q$1="Weekly",INT(($R1043-2)/7),IF($Q$1="Quarterly",YEAR($R1043)*4+ROUNDUP(MONTH($R1043)/3),YEAR($R1043)*12+MONTH($R1043))))</f>
        <v/>
      </c>
      <c r="P1043">
        <f>IF($R1043="","",IF($R1044="",1,IF($O1043&lt;&gt;$O1044,1,0)))</f>
        <v/>
      </c>
      <c r="Q1043">
        <f>IF($P1043=1,SUM($P$7:$P1043),"")</f>
        <v/>
      </c>
      <c r="R1043">
        <f>IF($A1043="","",IF(ISNUMBER($A1043),$A1043,IFERROR(DATEVALUE($A1043),NA())))</f>
        <v/>
      </c>
      <c r="S1043" s="7">
        <f>IFERROR(INDEX($R$7:$R$60000,MATCH(ROW()-6,$Q$7:$Q$60000,0)),"")</f>
        <v/>
      </c>
      <c r="T1043">
        <f>IFERROR(INDEX($B$7:$B$60000,MATCH(ROW()-6,$Q$7:$Q$60000,0))*1,"")</f>
        <v/>
      </c>
      <c r="U1043">
        <f>IFERROR(INDEX($C$7:$C$60000,MATCH(ROW()-6,$Q$7:$Q$60000,0))*1,"")</f>
        <v/>
      </c>
      <c r="V1043">
        <f>IFERROR(INDEX($D$7:$D$60000,MATCH(ROW()-6,$Q$7:$Q$60000,0))*1,"")</f>
        <v/>
      </c>
      <c r="W1043">
        <f>IFERROR(INDEX($E$7:$E$60000,MATCH(ROW()-6,$Q$7:$Q$60000,0))*1,"")</f>
        <v/>
      </c>
      <c r="X1043">
        <f>IFERROR(INDEX($F$7:$F$60000,MATCH(ROW()-6,$Q$7:$Q$60000,0))*1,"")</f>
        <v/>
      </c>
      <c r="Y1043">
        <f>IFERROR(INDEX($G$7:$G$60000,MATCH(ROW()-6,$Q$7:$Q$60000,0))*1,"")</f>
        <v/>
      </c>
      <c r="Z1043">
        <f>IFERROR(INDEX($H$7:$H$60000,MATCH(ROW()-6,$Q$7:$Q$60000,0))*1,"")</f>
        <v/>
      </c>
      <c r="AA1043">
        <f>IFERROR(INDEX($I$7:$I$60000,MATCH(ROW()-6,$Q$7:$Q$60000,0))*1,"")</f>
        <v/>
      </c>
      <c r="AB1043">
        <f>IFERROR(INDEX($J$7:$J$60000,MATCH(ROW()-6,$Q$7:$Q$60000,0))*1,"")</f>
        <v/>
      </c>
      <c r="AC1043">
        <f>IFERROR(INDEX($K$7:$K$60000,MATCH(ROW()-6,$Q$7:$Q$60000,0))*1,"")</f>
        <v/>
      </c>
      <c r="AF1043" s="9">
        <f>IF(OR($S1043="",$S1042=""),"",IF($B$5="diff",($T1043-$T1042),LN($T1043/$T1042)))</f>
        <v/>
      </c>
      <c r="AG1043" s="9">
        <f>IF(OR($S1043="",$S1042=""),"",IF($C$5="diff",(U1043-U1042),LN(U1043/U1042)))</f>
        <v/>
      </c>
      <c r="AH1043" s="9">
        <f>IF(OR($S1043="",$S1042=""),"",IF($D$5="diff",(V1043-V1042),LN(V1043/V1042)))</f>
        <v/>
      </c>
      <c r="AI1043" s="9">
        <f>IF(OR($S1043="",$S1042=""),"",IF($E$5="diff",(W1043-W1042),LN(W1043/W1042)))</f>
        <v/>
      </c>
      <c r="AJ1043" s="9">
        <f>IF(OR($S1043="",$S1042=""),"",IF($F$5="diff",(X1043-X1042),LN(X1043/X1042)))</f>
        <v/>
      </c>
      <c r="AK1043" s="9">
        <f>IF(OR($S1043="",$S1042=""),"",IF($G$5="diff",(Y1043-Y1042),LN(Y1043/Y1042)))</f>
        <v/>
      </c>
      <c r="AL1043" s="9">
        <f>IF(OR($S1043="",$S1042=""),"",IF($H$5="diff",(Z1043-Z1042),LN(Z1043/Z1042)))</f>
        <v/>
      </c>
      <c r="AM1043" s="9">
        <f>IF(OR($S1043="",$S1042=""),"",IF($I$5="diff",(AA1043-AA1042),LN(AA1043/AA1042)))</f>
        <v/>
      </c>
      <c r="AN1043" s="9">
        <f>IF(OR($S1043="",$S1042=""),"",IF($J$5="diff",(AB1043-AB1042),LN(AB1043/AB1042)))</f>
        <v/>
      </c>
      <c r="AO1043" s="9">
        <f>IF(OR($S1043="",$S1042=""),"",IF($K$5="diff",(AC1043-AC1042),LN(AC1043/AC1042)))</f>
        <v/>
      </c>
      <c r="AR1043" s="9">
        <f>IF($AF1043="","",$AU$13+$AU$4*AG1043+$AU$5*AH1043+$AU$6*AI1043+$AU$7*AJ1043+$AU$8*AK1043+$AU$9*AL1043+$AU$10*AM1043+$AU$11*AN1043+$AU$12*AO1043)</f>
        <v/>
      </c>
      <c r="AY1043" s="10">
        <f>IF(AND((ROW()-7)&gt;=$Q$5,(ROW()-6)&lt;=$Q$3),INDEX(LINEST(OFFSET(AF1043,1-$Q$5,0,$Q$5,1),OFFSET(AG1043,1-$Q$5,0,$Q$5,9),TRUE,TRUE),1,10)*$Q$4,"")</f>
        <v/>
      </c>
      <c r="AZ1043" s="9">
        <f>IF(AND((ROW()-7)&gt;=$Q$5,(ROW()-6)&lt;=$Q$3),INDEX(LINEST(OFFSET(AF1043,1-$Q$5,0,$Q$5,1),OFFSET(AG1043,1-$Q$5,0,$Q$5,9),TRUE,TRUE),1,9),"")</f>
        <v/>
      </c>
      <c r="BA1043" s="9">
        <f>IF(AND((ROW()-7)&gt;=$Q$5,(ROW()-6)&lt;=$Q$3),INDEX(LINEST(OFFSET(AF1043,1-$Q$5,0,$Q$5,1),OFFSET(AG1043,1-$Q$5,0,$Q$5,9),TRUE,TRUE),1,8),"")</f>
        <v/>
      </c>
      <c r="BB1043" s="9">
        <f>IF(AND((ROW()-7)&gt;=$Q$5,(ROW()-6)&lt;=$Q$3),INDEX(LINEST(OFFSET(AF1043,1-$Q$5,0,$Q$5,1),OFFSET(AG1043,1-$Q$5,0,$Q$5,9),TRUE,TRUE),1,7),"")</f>
        <v/>
      </c>
      <c r="BC1043" s="9">
        <f>IF(AND((ROW()-7)&gt;=$Q$5,(ROW()-6)&lt;=$Q$3),INDEX(LINEST(OFFSET(AF1043,1-$Q$5,0,$Q$5,1),OFFSET(AG1043,1-$Q$5,0,$Q$5,9),TRUE,TRUE),1,6),"")</f>
        <v/>
      </c>
      <c r="BD1043" s="9">
        <f>IF(AND((ROW()-7)&gt;=$Q$5,(ROW()-6)&lt;=$Q$3),INDEX(LINEST(OFFSET(AF1043,1-$Q$5,0,$Q$5,1),OFFSET(AG1043,1-$Q$5,0,$Q$5,9),TRUE,TRUE),1,5),"")</f>
        <v/>
      </c>
      <c r="BE1043" s="9">
        <f>IF(AND((ROW()-7)&gt;=$Q$5,(ROW()-6)&lt;=$Q$3),INDEX(LINEST(OFFSET(AF1043,1-$Q$5,0,$Q$5,1),OFFSET(AG1043,1-$Q$5,0,$Q$5,9),TRUE,TRUE),1,4),"")</f>
        <v/>
      </c>
      <c r="BF1043" s="9">
        <f>IF(AND((ROW()-7)&gt;=$Q$5,(ROW()-6)&lt;=$Q$3),INDEX(LINEST(OFFSET(AF1043,1-$Q$5,0,$Q$5,1),OFFSET(AG1043,1-$Q$5,0,$Q$5,9),TRUE,TRUE),1,3),"")</f>
        <v/>
      </c>
      <c r="BG1043" s="9">
        <f>IF(AND((ROW()-7)&gt;=$Q$5,(ROW()-6)&lt;=$Q$3),INDEX(LINEST(OFFSET(AF1043,1-$Q$5,0,$Q$5,1),OFFSET(AG1043,1-$Q$5,0,$Q$5,9),TRUE,TRUE),1,2),"")</f>
        <v/>
      </c>
      <c r="BH1043" s="9">
        <f>IF(AND((ROW()-7)&gt;=$Q$5,(ROW()-6)&lt;=$Q$3),INDEX(LINEST(OFFSET(AF1043,1-$Q$5,0,$Q$5,1),OFFSET(AG1043,1-$Q$5,0,$Q$5,9),TRUE,TRUE),1,1),"")</f>
        <v/>
      </c>
      <c r="BI1043" s="10">
        <f>IF(AND((ROW()-7)&gt;=$Q$5,(ROW()-6)&lt;=$Q$3),INDEX(LINEST(OFFSET(AF1043,1-$Q$5,0,$Q$5,1),OFFSET(AG1043,1-$Q$5,0,$Q$5,9),TRUE,TRUE),3,1),"")</f>
        <v/>
      </c>
      <c r="BL1043" s="9">
        <f>IF(AND((ROW()-6)&lt;=$Q$3,ISNUMBER(AY1042)),AY1042/$Q$4+AZ1042*AG1043+BA1042*AH1043+BB1042*AI1043+BC1042*AJ1043+BD1042*AK1043+BE1042*AL1043+BF1042*AM1043+BG1042*AN1043+BH1042*AO1043,"")</f>
        <v/>
      </c>
      <c r="BM1043">
        <f>IF(ISNUMBER(BL1043),AVERAGE(OFFSET(AF1042,1-$Q$5,0,$Q$5,1)),"")</f>
        <v/>
      </c>
      <c r="BN1043">
        <f>IF(ISNUMBER(BL1043),(AF1043-BL1043)^2,"")</f>
        <v/>
      </c>
      <c r="BO1043">
        <f>IF(ISNUMBER(BL1043),AF1043^2,"")</f>
        <v/>
      </c>
      <c r="BP1043">
        <f>IF(ISNUMBER(BL1043),(AF1043-BM1043)^2,"")</f>
        <v/>
      </c>
    </row>
    <row r="1044">
      <c r="O1044">
        <f>IF($R1044="","",IF($Q$1="Weekly",INT(($R1044-2)/7),IF($Q$1="Quarterly",YEAR($R1044)*4+ROUNDUP(MONTH($R1044)/3),YEAR($R1044)*12+MONTH($R1044))))</f>
        <v/>
      </c>
      <c r="P1044">
        <f>IF($R1044="","",IF($R1045="",1,IF($O1044&lt;&gt;$O1045,1,0)))</f>
        <v/>
      </c>
      <c r="Q1044">
        <f>IF($P1044=1,SUM($P$7:$P1044),"")</f>
        <v/>
      </c>
      <c r="R1044">
        <f>IF($A1044="","",IF(ISNUMBER($A1044),$A1044,IFERROR(DATEVALUE($A1044),NA())))</f>
        <v/>
      </c>
      <c r="S1044" s="7">
        <f>IFERROR(INDEX($R$7:$R$60000,MATCH(ROW()-6,$Q$7:$Q$60000,0)),"")</f>
        <v/>
      </c>
      <c r="T1044">
        <f>IFERROR(INDEX($B$7:$B$60000,MATCH(ROW()-6,$Q$7:$Q$60000,0))*1,"")</f>
        <v/>
      </c>
      <c r="U1044">
        <f>IFERROR(INDEX($C$7:$C$60000,MATCH(ROW()-6,$Q$7:$Q$60000,0))*1,"")</f>
        <v/>
      </c>
      <c r="V1044">
        <f>IFERROR(INDEX($D$7:$D$60000,MATCH(ROW()-6,$Q$7:$Q$60000,0))*1,"")</f>
        <v/>
      </c>
      <c r="W1044">
        <f>IFERROR(INDEX($E$7:$E$60000,MATCH(ROW()-6,$Q$7:$Q$60000,0))*1,"")</f>
        <v/>
      </c>
      <c r="X1044">
        <f>IFERROR(INDEX($F$7:$F$60000,MATCH(ROW()-6,$Q$7:$Q$60000,0))*1,"")</f>
        <v/>
      </c>
      <c r="Y1044">
        <f>IFERROR(INDEX($G$7:$G$60000,MATCH(ROW()-6,$Q$7:$Q$60000,0))*1,"")</f>
        <v/>
      </c>
      <c r="Z1044">
        <f>IFERROR(INDEX($H$7:$H$60000,MATCH(ROW()-6,$Q$7:$Q$60000,0))*1,"")</f>
        <v/>
      </c>
      <c r="AA1044">
        <f>IFERROR(INDEX($I$7:$I$60000,MATCH(ROW()-6,$Q$7:$Q$60000,0))*1,"")</f>
        <v/>
      </c>
      <c r="AB1044">
        <f>IFERROR(INDEX($J$7:$J$60000,MATCH(ROW()-6,$Q$7:$Q$60000,0))*1,"")</f>
        <v/>
      </c>
      <c r="AC1044">
        <f>IFERROR(INDEX($K$7:$K$60000,MATCH(ROW()-6,$Q$7:$Q$60000,0))*1,"")</f>
        <v/>
      </c>
      <c r="AF1044" s="9">
        <f>IF(OR($S1044="",$S1043=""),"",IF($B$5="diff",($T1044-$T1043),LN($T1044/$T1043)))</f>
        <v/>
      </c>
      <c r="AG1044" s="9">
        <f>IF(OR($S1044="",$S1043=""),"",IF($C$5="diff",(U1044-U1043),LN(U1044/U1043)))</f>
        <v/>
      </c>
      <c r="AH1044" s="9">
        <f>IF(OR($S1044="",$S1043=""),"",IF($D$5="diff",(V1044-V1043),LN(V1044/V1043)))</f>
        <v/>
      </c>
      <c r="AI1044" s="9">
        <f>IF(OR($S1044="",$S1043=""),"",IF($E$5="diff",(W1044-W1043),LN(W1044/W1043)))</f>
        <v/>
      </c>
      <c r="AJ1044" s="9">
        <f>IF(OR($S1044="",$S1043=""),"",IF($F$5="diff",(X1044-X1043),LN(X1044/X1043)))</f>
        <v/>
      </c>
      <c r="AK1044" s="9">
        <f>IF(OR($S1044="",$S1043=""),"",IF($G$5="diff",(Y1044-Y1043),LN(Y1044/Y1043)))</f>
        <v/>
      </c>
      <c r="AL1044" s="9">
        <f>IF(OR($S1044="",$S1043=""),"",IF($H$5="diff",(Z1044-Z1043),LN(Z1044/Z1043)))</f>
        <v/>
      </c>
      <c r="AM1044" s="9">
        <f>IF(OR($S1044="",$S1043=""),"",IF($I$5="diff",(AA1044-AA1043),LN(AA1044/AA1043)))</f>
        <v/>
      </c>
      <c r="AN1044" s="9">
        <f>IF(OR($S1044="",$S1043=""),"",IF($J$5="diff",(AB1044-AB1043),LN(AB1044/AB1043)))</f>
        <v/>
      </c>
      <c r="AO1044" s="9">
        <f>IF(OR($S1044="",$S1043=""),"",IF($K$5="diff",(AC1044-AC1043),LN(AC1044/AC1043)))</f>
        <v/>
      </c>
      <c r="AR1044" s="9">
        <f>IF($AF1044="","",$AU$13+$AU$4*AG1044+$AU$5*AH1044+$AU$6*AI1044+$AU$7*AJ1044+$AU$8*AK1044+$AU$9*AL1044+$AU$10*AM1044+$AU$11*AN1044+$AU$12*AO1044)</f>
        <v/>
      </c>
      <c r="AY1044" s="10">
        <f>IF(AND((ROW()-7)&gt;=$Q$5,(ROW()-6)&lt;=$Q$3),INDEX(LINEST(OFFSET(AF1044,1-$Q$5,0,$Q$5,1),OFFSET(AG1044,1-$Q$5,0,$Q$5,9),TRUE,TRUE),1,10)*$Q$4,"")</f>
        <v/>
      </c>
      <c r="AZ1044" s="9">
        <f>IF(AND((ROW()-7)&gt;=$Q$5,(ROW()-6)&lt;=$Q$3),INDEX(LINEST(OFFSET(AF1044,1-$Q$5,0,$Q$5,1),OFFSET(AG1044,1-$Q$5,0,$Q$5,9),TRUE,TRUE),1,9),"")</f>
        <v/>
      </c>
      <c r="BA1044" s="9">
        <f>IF(AND((ROW()-7)&gt;=$Q$5,(ROW()-6)&lt;=$Q$3),INDEX(LINEST(OFFSET(AF1044,1-$Q$5,0,$Q$5,1),OFFSET(AG1044,1-$Q$5,0,$Q$5,9),TRUE,TRUE),1,8),"")</f>
        <v/>
      </c>
      <c r="BB1044" s="9">
        <f>IF(AND((ROW()-7)&gt;=$Q$5,(ROW()-6)&lt;=$Q$3),INDEX(LINEST(OFFSET(AF1044,1-$Q$5,0,$Q$5,1),OFFSET(AG1044,1-$Q$5,0,$Q$5,9),TRUE,TRUE),1,7),"")</f>
        <v/>
      </c>
      <c r="BC1044" s="9">
        <f>IF(AND((ROW()-7)&gt;=$Q$5,(ROW()-6)&lt;=$Q$3),INDEX(LINEST(OFFSET(AF1044,1-$Q$5,0,$Q$5,1),OFFSET(AG1044,1-$Q$5,0,$Q$5,9),TRUE,TRUE),1,6),"")</f>
        <v/>
      </c>
      <c r="BD1044" s="9">
        <f>IF(AND((ROW()-7)&gt;=$Q$5,(ROW()-6)&lt;=$Q$3),INDEX(LINEST(OFFSET(AF1044,1-$Q$5,0,$Q$5,1),OFFSET(AG1044,1-$Q$5,0,$Q$5,9),TRUE,TRUE),1,5),"")</f>
        <v/>
      </c>
      <c r="BE1044" s="9">
        <f>IF(AND((ROW()-7)&gt;=$Q$5,(ROW()-6)&lt;=$Q$3),INDEX(LINEST(OFFSET(AF1044,1-$Q$5,0,$Q$5,1),OFFSET(AG1044,1-$Q$5,0,$Q$5,9),TRUE,TRUE),1,4),"")</f>
        <v/>
      </c>
      <c r="BF1044" s="9">
        <f>IF(AND((ROW()-7)&gt;=$Q$5,(ROW()-6)&lt;=$Q$3),INDEX(LINEST(OFFSET(AF1044,1-$Q$5,0,$Q$5,1),OFFSET(AG1044,1-$Q$5,0,$Q$5,9),TRUE,TRUE),1,3),"")</f>
        <v/>
      </c>
      <c r="BG1044" s="9">
        <f>IF(AND((ROW()-7)&gt;=$Q$5,(ROW()-6)&lt;=$Q$3),INDEX(LINEST(OFFSET(AF1044,1-$Q$5,0,$Q$5,1),OFFSET(AG1044,1-$Q$5,0,$Q$5,9),TRUE,TRUE),1,2),"")</f>
        <v/>
      </c>
      <c r="BH1044" s="9">
        <f>IF(AND((ROW()-7)&gt;=$Q$5,(ROW()-6)&lt;=$Q$3),INDEX(LINEST(OFFSET(AF1044,1-$Q$5,0,$Q$5,1),OFFSET(AG1044,1-$Q$5,0,$Q$5,9),TRUE,TRUE),1,1),"")</f>
        <v/>
      </c>
      <c r="BI1044" s="10">
        <f>IF(AND((ROW()-7)&gt;=$Q$5,(ROW()-6)&lt;=$Q$3),INDEX(LINEST(OFFSET(AF1044,1-$Q$5,0,$Q$5,1),OFFSET(AG1044,1-$Q$5,0,$Q$5,9),TRUE,TRUE),3,1),"")</f>
        <v/>
      </c>
      <c r="BL1044" s="9">
        <f>IF(AND((ROW()-6)&lt;=$Q$3,ISNUMBER(AY1043)),AY1043/$Q$4+AZ1043*AG1044+BA1043*AH1044+BB1043*AI1044+BC1043*AJ1044+BD1043*AK1044+BE1043*AL1044+BF1043*AM1044+BG1043*AN1044+BH1043*AO1044,"")</f>
        <v/>
      </c>
      <c r="BM1044">
        <f>IF(ISNUMBER(BL1044),AVERAGE(OFFSET(AF1043,1-$Q$5,0,$Q$5,1)),"")</f>
        <v/>
      </c>
      <c r="BN1044">
        <f>IF(ISNUMBER(BL1044),(AF1044-BL1044)^2,"")</f>
        <v/>
      </c>
      <c r="BO1044">
        <f>IF(ISNUMBER(BL1044),AF1044^2,"")</f>
        <v/>
      </c>
      <c r="BP1044">
        <f>IF(ISNUMBER(BL1044),(AF1044-BM1044)^2,"")</f>
        <v/>
      </c>
    </row>
    <row r="1045">
      <c r="O1045">
        <f>IF($R1045="","",IF($Q$1="Weekly",INT(($R1045-2)/7),IF($Q$1="Quarterly",YEAR($R1045)*4+ROUNDUP(MONTH($R1045)/3),YEAR($R1045)*12+MONTH($R1045))))</f>
        <v/>
      </c>
      <c r="P1045">
        <f>IF($R1045="","",IF($R1046="",1,IF($O1045&lt;&gt;$O1046,1,0)))</f>
        <v/>
      </c>
      <c r="Q1045">
        <f>IF($P1045=1,SUM($P$7:$P1045),"")</f>
        <v/>
      </c>
      <c r="R1045">
        <f>IF($A1045="","",IF(ISNUMBER($A1045),$A1045,IFERROR(DATEVALUE($A1045),NA())))</f>
        <v/>
      </c>
      <c r="S1045" s="7">
        <f>IFERROR(INDEX($R$7:$R$60000,MATCH(ROW()-6,$Q$7:$Q$60000,0)),"")</f>
        <v/>
      </c>
      <c r="T1045">
        <f>IFERROR(INDEX($B$7:$B$60000,MATCH(ROW()-6,$Q$7:$Q$60000,0))*1,"")</f>
        <v/>
      </c>
      <c r="U1045">
        <f>IFERROR(INDEX($C$7:$C$60000,MATCH(ROW()-6,$Q$7:$Q$60000,0))*1,"")</f>
        <v/>
      </c>
      <c r="V1045">
        <f>IFERROR(INDEX($D$7:$D$60000,MATCH(ROW()-6,$Q$7:$Q$60000,0))*1,"")</f>
        <v/>
      </c>
      <c r="W1045">
        <f>IFERROR(INDEX($E$7:$E$60000,MATCH(ROW()-6,$Q$7:$Q$60000,0))*1,"")</f>
        <v/>
      </c>
      <c r="X1045">
        <f>IFERROR(INDEX($F$7:$F$60000,MATCH(ROW()-6,$Q$7:$Q$60000,0))*1,"")</f>
        <v/>
      </c>
      <c r="Y1045">
        <f>IFERROR(INDEX($G$7:$G$60000,MATCH(ROW()-6,$Q$7:$Q$60000,0))*1,"")</f>
        <v/>
      </c>
      <c r="Z1045">
        <f>IFERROR(INDEX($H$7:$H$60000,MATCH(ROW()-6,$Q$7:$Q$60000,0))*1,"")</f>
        <v/>
      </c>
      <c r="AA1045">
        <f>IFERROR(INDEX($I$7:$I$60000,MATCH(ROW()-6,$Q$7:$Q$60000,0))*1,"")</f>
        <v/>
      </c>
      <c r="AB1045">
        <f>IFERROR(INDEX($J$7:$J$60000,MATCH(ROW()-6,$Q$7:$Q$60000,0))*1,"")</f>
        <v/>
      </c>
      <c r="AC1045">
        <f>IFERROR(INDEX($K$7:$K$60000,MATCH(ROW()-6,$Q$7:$Q$60000,0))*1,"")</f>
        <v/>
      </c>
      <c r="AF1045" s="9">
        <f>IF(OR($S1045="",$S1044=""),"",IF($B$5="diff",($T1045-$T1044),LN($T1045/$T1044)))</f>
        <v/>
      </c>
      <c r="AG1045" s="9">
        <f>IF(OR($S1045="",$S1044=""),"",IF($C$5="diff",(U1045-U1044),LN(U1045/U1044)))</f>
        <v/>
      </c>
      <c r="AH1045" s="9">
        <f>IF(OR($S1045="",$S1044=""),"",IF($D$5="diff",(V1045-V1044),LN(V1045/V1044)))</f>
        <v/>
      </c>
      <c r="AI1045" s="9">
        <f>IF(OR($S1045="",$S1044=""),"",IF($E$5="diff",(W1045-W1044),LN(W1045/W1044)))</f>
        <v/>
      </c>
      <c r="AJ1045" s="9">
        <f>IF(OR($S1045="",$S1044=""),"",IF($F$5="diff",(X1045-X1044),LN(X1045/X1044)))</f>
        <v/>
      </c>
      <c r="AK1045" s="9">
        <f>IF(OR($S1045="",$S1044=""),"",IF($G$5="diff",(Y1045-Y1044),LN(Y1045/Y1044)))</f>
        <v/>
      </c>
      <c r="AL1045" s="9">
        <f>IF(OR($S1045="",$S1044=""),"",IF($H$5="diff",(Z1045-Z1044),LN(Z1045/Z1044)))</f>
        <v/>
      </c>
      <c r="AM1045" s="9">
        <f>IF(OR($S1045="",$S1044=""),"",IF($I$5="diff",(AA1045-AA1044),LN(AA1045/AA1044)))</f>
        <v/>
      </c>
      <c r="AN1045" s="9">
        <f>IF(OR($S1045="",$S1044=""),"",IF($J$5="diff",(AB1045-AB1044),LN(AB1045/AB1044)))</f>
        <v/>
      </c>
      <c r="AO1045" s="9">
        <f>IF(OR($S1045="",$S1044=""),"",IF($K$5="diff",(AC1045-AC1044),LN(AC1045/AC1044)))</f>
        <v/>
      </c>
      <c r="AR1045" s="9">
        <f>IF($AF1045="","",$AU$13+$AU$4*AG1045+$AU$5*AH1045+$AU$6*AI1045+$AU$7*AJ1045+$AU$8*AK1045+$AU$9*AL1045+$AU$10*AM1045+$AU$11*AN1045+$AU$12*AO1045)</f>
        <v/>
      </c>
      <c r="AY1045" s="10">
        <f>IF(AND((ROW()-7)&gt;=$Q$5,(ROW()-6)&lt;=$Q$3),INDEX(LINEST(OFFSET(AF1045,1-$Q$5,0,$Q$5,1),OFFSET(AG1045,1-$Q$5,0,$Q$5,9),TRUE,TRUE),1,10)*$Q$4,"")</f>
        <v/>
      </c>
      <c r="AZ1045" s="9">
        <f>IF(AND((ROW()-7)&gt;=$Q$5,(ROW()-6)&lt;=$Q$3),INDEX(LINEST(OFFSET(AF1045,1-$Q$5,0,$Q$5,1),OFFSET(AG1045,1-$Q$5,0,$Q$5,9),TRUE,TRUE),1,9),"")</f>
        <v/>
      </c>
      <c r="BA1045" s="9">
        <f>IF(AND((ROW()-7)&gt;=$Q$5,(ROW()-6)&lt;=$Q$3),INDEX(LINEST(OFFSET(AF1045,1-$Q$5,0,$Q$5,1),OFFSET(AG1045,1-$Q$5,0,$Q$5,9),TRUE,TRUE),1,8),"")</f>
        <v/>
      </c>
      <c r="BB1045" s="9">
        <f>IF(AND((ROW()-7)&gt;=$Q$5,(ROW()-6)&lt;=$Q$3),INDEX(LINEST(OFFSET(AF1045,1-$Q$5,0,$Q$5,1),OFFSET(AG1045,1-$Q$5,0,$Q$5,9),TRUE,TRUE),1,7),"")</f>
        <v/>
      </c>
      <c r="BC1045" s="9">
        <f>IF(AND((ROW()-7)&gt;=$Q$5,(ROW()-6)&lt;=$Q$3),INDEX(LINEST(OFFSET(AF1045,1-$Q$5,0,$Q$5,1),OFFSET(AG1045,1-$Q$5,0,$Q$5,9),TRUE,TRUE),1,6),"")</f>
        <v/>
      </c>
      <c r="BD1045" s="9">
        <f>IF(AND((ROW()-7)&gt;=$Q$5,(ROW()-6)&lt;=$Q$3),INDEX(LINEST(OFFSET(AF1045,1-$Q$5,0,$Q$5,1),OFFSET(AG1045,1-$Q$5,0,$Q$5,9),TRUE,TRUE),1,5),"")</f>
        <v/>
      </c>
      <c r="BE1045" s="9">
        <f>IF(AND((ROW()-7)&gt;=$Q$5,(ROW()-6)&lt;=$Q$3),INDEX(LINEST(OFFSET(AF1045,1-$Q$5,0,$Q$5,1),OFFSET(AG1045,1-$Q$5,0,$Q$5,9),TRUE,TRUE),1,4),"")</f>
        <v/>
      </c>
      <c r="BF1045" s="9">
        <f>IF(AND((ROW()-7)&gt;=$Q$5,(ROW()-6)&lt;=$Q$3),INDEX(LINEST(OFFSET(AF1045,1-$Q$5,0,$Q$5,1),OFFSET(AG1045,1-$Q$5,0,$Q$5,9),TRUE,TRUE),1,3),"")</f>
        <v/>
      </c>
      <c r="BG1045" s="9">
        <f>IF(AND((ROW()-7)&gt;=$Q$5,(ROW()-6)&lt;=$Q$3),INDEX(LINEST(OFFSET(AF1045,1-$Q$5,0,$Q$5,1),OFFSET(AG1045,1-$Q$5,0,$Q$5,9),TRUE,TRUE),1,2),"")</f>
        <v/>
      </c>
      <c r="BH1045" s="9">
        <f>IF(AND((ROW()-7)&gt;=$Q$5,(ROW()-6)&lt;=$Q$3),INDEX(LINEST(OFFSET(AF1045,1-$Q$5,0,$Q$5,1),OFFSET(AG1045,1-$Q$5,0,$Q$5,9),TRUE,TRUE),1,1),"")</f>
        <v/>
      </c>
      <c r="BI1045" s="10">
        <f>IF(AND((ROW()-7)&gt;=$Q$5,(ROW()-6)&lt;=$Q$3),INDEX(LINEST(OFFSET(AF1045,1-$Q$5,0,$Q$5,1),OFFSET(AG1045,1-$Q$5,0,$Q$5,9),TRUE,TRUE),3,1),"")</f>
        <v/>
      </c>
      <c r="BL1045" s="9">
        <f>IF(AND((ROW()-6)&lt;=$Q$3,ISNUMBER(AY1044)),AY1044/$Q$4+AZ1044*AG1045+BA1044*AH1045+BB1044*AI1045+BC1044*AJ1045+BD1044*AK1045+BE1044*AL1045+BF1044*AM1045+BG1044*AN1045+BH1044*AO1045,"")</f>
        <v/>
      </c>
      <c r="BM1045">
        <f>IF(ISNUMBER(BL1045),AVERAGE(OFFSET(AF1044,1-$Q$5,0,$Q$5,1)),"")</f>
        <v/>
      </c>
      <c r="BN1045">
        <f>IF(ISNUMBER(BL1045),(AF1045-BL1045)^2,"")</f>
        <v/>
      </c>
      <c r="BO1045">
        <f>IF(ISNUMBER(BL1045),AF1045^2,"")</f>
        <v/>
      </c>
      <c r="BP1045">
        <f>IF(ISNUMBER(BL1045),(AF1045-BM1045)^2,"")</f>
        <v/>
      </c>
    </row>
    <row r="1046">
      <c r="O1046">
        <f>IF($R1046="","",IF($Q$1="Weekly",INT(($R1046-2)/7),IF($Q$1="Quarterly",YEAR($R1046)*4+ROUNDUP(MONTH($R1046)/3),YEAR($R1046)*12+MONTH($R1046))))</f>
        <v/>
      </c>
      <c r="P1046">
        <f>IF($R1046="","",IF($R1047="",1,IF($O1046&lt;&gt;$O1047,1,0)))</f>
        <v/>
      </c>
      <c r="Q1046">
        <f>IF($P1046=1,SUM($P$7:$P1046),"")</f>
        <v/>
      </c>
      <c r="R1046">
        <f>IF($A1046="","",IF(ISNUMBER($A1046),$A1046,IFERROR(DATEVALUE($A1046),NA())))</f>
        <v/>
      </c>
      <c r="S1046" s="7">
        <f>IFERROR(INDEX($R$7:$R$60000,MATCH(ROW()-6,$Q$7:$Q$60000,0)),"")</f>
        <v/>
      </c>
      <c r="T1046">
        <f>IFERROR(INDEX($B$7:$B$60000,MATCH(ROW()-6,$Q$7:$Q$60000,0))*1,"")</f>
        <v/>
      </c>
      <c r="U1046">
        <f>IFERROR(INDEX($C$7:$C$60000,MATCH(ROW()-6,$Q$7:$Q$60000,0))*1,"")</f>
        <v/>
      </c>
      <c r="V1046">
        <f>IFERROR(INDEX($D$7:$D$60000,MATCH(ROW()-6,$Q$7:$Q$60000,0))*1,"")</f>
        <v/>
      </c>
      <c r="W1046">
        <f>IFERROR(INDEX($E$7:$E$60000,MATCH(ROW()-6,$Q$7:$Q$60000,0))*1,"")</f>
        <v/>
      </c>
      <c r="X1046">
        <f>IFERROR(INDEX($F$7:$F$60000,MATCH(ROW()-6,$Q$7:$Q$60000,0))*1,"")</f>
        <v/>
      </c>
      <c r="Y1046">
        <f>IFERROR(INDEX($G$7:$G$60000,MATCH(ROW()-6,$Q$7:$Q$60000,0))*1,"")</f>
        <v/>
      </c>
      <c r="Z1046">
        <f>IFERROR(INDEX($H$7:$H$60000,MATCH(ROW()-6,$Q$7:$Q$60000,0))*1,"")</f>
        <v/>
      </c>
      <c r="AA1046">
        <f>IFERROR(INDEX($I$7:$I$60000,MATCH(ROW()-6,$Q$7:$Q$60000,0))*1,"")</f>
        <v/>
      </c>
      <c r="AB1046">
        <f>IFERROR(INDEX($J$7:$J$60000,MATCH(ROW()-6,$Q$7:$Q$60000,0))*1,"")</f>
        <v/>
      </c>
      <c r="AC1046">
        <f>IFERROR(INDEX($K$7:$K$60000,MATCH(ROW()-6,$Q$7:$Q$60000,0))*1,"")</f>
        <v/>
      </c>
      <c r="AF1046" s="9">
        <f>IF(OR($S1046="",$S1045=""),"",IF($B$5="diff",($T1046-$T1045),LN($T1046/$T1045)))</f>
        <v/>
      </c>
      <c r="AG1046" s="9">
        <f>IF(OR($S1046="",$S1045=""),"",IF($C$5="diff",(U1046-U1045),LN(U1046/U1045)))</f>
        <v/>
      </c>
      <c r="AH1046" s="9">
        <f>IF(OR($S1046="",$S1045=""),"",IF($D$5="diff",(V1046-V1045),LN(V1046/V1045)))</f>
        <v/>
      </c>
      <c r="AI1046" s="9">
        <f>IF(OR($S1046="",$S1045=""),"",IF($E$5="diff",(W1046-W1045),LN(W1046/W1045)))</f>
        <v/>
      </c>
      <c r="AJ1046" s="9">
        <f>IF(OR($S1046="",$S1045=""),"",IF($F$5="diff",(X1046-X1045),LN(X1046/X1045)))</f>
        <v/>
      </c>
      <c r="AK1046" s="9">
        <f>IF(OR($S1046="",$S1045=""),"",IF($G$5="diff",(Y1046-Y1045),LN(Y1046/Y1045)))</f>
        <v/>
      </c>
      <c r="AL1046" s="9">
        <f>IF(OR($S1046="",$S1045=""),"",IF($H$5="diff",(Z1046-Z1045),LN(Z1046/Z1045)))</f>
        <v/>
      </c>
      <c r="AM1046" s="9">
        <f>IF(OR($S1046="",$S1045=""),"",IF($I$5="diff",(AA1046-AA1045),LN(AA1046/AA1045)))</f>
        <v/>
      </c>
      <c r="AN1046" s="9">
        <f>IF(OR($S1046="",$S1045=""),"",IF($J$5="diff",(AB1046-AB1045),LN(AB1046/AB1045)))</f>
        <v/>
      </c>
      <c r="AO1046" s="9">
        <f>IF(OR($S1046="",$S1045=""),"",IF($K$5="diff",(AC1046-AC1045),LN(AC1046/AC1045)))</f>
        <v/>
      </c>
      <c r="AR1046" s="9">
        <f>IF($AF1046="","",$AU$13+$AU$4*AG1046+$AU$5*AH1046+$AU$6*AI1046+$AU$7*AJ1046+$AU$8*AK1046+$AU$9*AL1046+$AU$10*AM1046+$AU$11*AN1046+$AU$12*AO1046)</f>
        <v/>
      </c>
      <c r="AY1046" s="10">
        <f>IF(AND((ROW()-7)&gt;=$Q$5,(ROW()-6)&lt;=$Q$3),INDEX(LINEST(OFFSET(AF1046,1-$Q$5,0,$Q$5,1),OFFSET(AG1046,1-$Q$5,0,$Q$5,9),TRUE,TRUE),1,10)*$Q$4,"")</f>
        <v/>
      </c>
      <c r="AZ1046" s="9">
        <f>IF(AND((ROW()-7)&gt;=$Q$5,(ROW()-6)&lt;=$Q$3),INDEX(LINEST(OFFSET(AF1046,1-$Q$5,0,$Q$5,1),OFFSET(AG1046,1-$Q$5,0,$Q$5,9),TRUE,TRUE),1,9),"")</f>
        <v/>
      </c>
      <c r="BA1046" s="9">
        <f>IF(AND((ROW()-7)&gt;=$Q$5,(ROW()-6)&lt;=$Q$3),INDEX(LINEST(OFFSET(AF1046,1-$Q$5,0,$Q$5,1),OFFSET(AG1046,1-$Q$5,0,$Q$5,9),TRUE,TRUE),1,8),"")</f>
        <v/>
      </c>
      <c r="BB1046" s="9">
        <f>IF(AND((ROW()-7)&gt;=$Q$5,(ROW()-6)&lt;=$Q$3),INDEX(LINEST(OFFSET(AF1046,1-$Q$5,0,$Q$5,1),OFFSET(AG1046,1-$Q$5,0,$Q$5,9),TRUE,TRUE),1,7),"")</f>
        <v/>
      </c>
      <c r="BC1046" s="9">
        <f>IF(AND((ROW()-7)&gt;=$Q$5,(ROW()-6)&lt;=$Q$3),INDEX(LINEST(OFFSET(AF1046,1-$Q$5,0,$Q$5,1),OFFSET(AG1046,1-$Q$5,0,$Q$5,9),TRUE,TRUE),1,6),"")</f>
        <v/>
      </c>
      <c r="BD1046" s="9">
        <f>IF(AND((ROW()-7)&gt;=$Q$5,(ROW()-6)&lt;=$Q$3),INDEX(LINEST(OFFSET(AF1046,1-$Q$5,0,$Q$5,1),OFFSET(AG1046,1-$Q$5,0,$Q$5,9),TRUE,TRUE),1,5),"")</f>
        <v/>
      </c>
      <c r="BE1046" s="9">
        <f>IF(AND((ROW()-7)&gt;=$Q$5,(ROW()-6)&lt;=$Q$3),INDEX(LINEST(OFFSET(AF1046,1-$Q$5,0,$Q$5,1),OFFSET(AG1046,1-$Q$5,0,$Q$5,9),TRUE,TRUE),1,4),"")</f>
        <v/>
      </c>
      <c r="BF1046" s="9">
        <f>IF(AND((ROW()-7)&gt;=$Q$5,(ROW()-6)&lt;=$Q$3),INDEX(LINEST(OFFSET(AF1046,1-$Q$5,0,$Q$5,1),OFFSET(AG1046,1-$Q$5,0,$Q$5,9),TRUE,TRUE),1,3),"")</f>
        <v/>
      </c>
      <c r="BG1046" s="9">
        <f>IF(AND((ROW()-7)&gt;=$Q$5,(ROW()-6)&lt;=$Q$3),INDEX(LINEST(OFFSET(AF1046,1-$Q$5,0,$Q$5,1),OFFSET(AG1046,1-$Q$5,0,$Q$5,9),TRUE,TRUE),1,2),"")</f>
        <v/>
      </c>
      <c r="BH1046" s="9">
        <f>IF(AND((ROW()-7)&gt;=$Q$5,(ROW()-6)&lt;=$Q$3),INDEX(LINEST(OFFSET(AF1046,1-$Q$5,0,$Q$5,1),OFFSET(AG1046,1-$Q$5,0,$Q$5,9),TRUE,TRUE),1,1),"")</f>
        <v/>
      </c>
      <c r="BI1046" s="10">
        <f>IF(AND((ROW()-7)&gt;=$Q$5,(ROW()-6)&lt;=$Q$3),INDEX(LINEST(OFFSET(AF1046,1-$Q$5,0,$Q$5,1),OFFSET(AG1046,1-$Q$5,0,$Q$5,9),TRUE,TRUE),3,1),"")</f>
        <v/>
      </c>
      <c r="BL1046" s="9">
        <f>IF(AND((ROW()-6)&lt;=$Q$3,ISNUMBER(AY1045)),AY1045/$Q$4+AZ1045*AG1046+BA1045*AH1046+BB1045*AI1046+BC1045*AJ1046+BD1045*AK1046+BE1045*AL1046+BF1045*AM1046+BG1045*AN1046+BH1045*AO1046,"")</f>
        <v/>
      </c>
      <c r="BM1046">
        <f>IF(ISNUMBER(BL1046),AVERAGE(OFFSET(AF1045,1-$Q$5,0,$Q$5,1)),"")</f>
        <v/>
      </c>
      <c r="BN1046">
        <f>IF(ISNUMBER(BL1046),(AF1046-BL1046)^2,"")</f>
        <v/>
      </c>
      <c r="BO1046">
        <f>IF(ISNUMBER(BL1046),AF1046^2,"")</f>
        <v/>
      </c>
      <c r="BP1046">
        <f>IF(ISNUMBER(BL1046),(AF1046-BM1046)^2,"")</f>
        <v/>
      </c>
    </row>
    <row r="1047">
      <c r="O1047">
        <f>IF($R1047="","",IF($Q$1="Weekly",INT(($R1047-2)/7),IF($Q$1="Quarterly",YEAR($R1047)*4+ROUNDUP(MONTH($R1047)/3),YEAR($R1047)*12+MONTH($R1047))))</f>
        <v/>
      </c>
      <c r="P1047">
        <f>IF($R1047="","",IF($R1048="",1,IF($O1047&lt;&gt;$O1048,1,0)))</f>
        <v/>
      </c>
      <c r="Q1047">
        <f>IF($P1047=1,SUM($P$7:$P1047),"")</f>
        <v/>
      </c>
      <c r="R1047">
        <f>IF($A1047="","",IF(ISNUMBER($A1047),$A1047,IFERROR(DATEVALUE($A1047),NA())))</f>
        <v/>
      </c>
      <c r="S1047" s="7">
        <f>IFERROR(INDEX($R$7:$R$60000,MATCH(ROW()-6,$Q$7:$Q$60000,0)),"")</f>
        <v/>
      </c>
      <c r="T1047">
        <f>IFERROR(INDEX($B$7:$B$60000,MATCH(ROW()-6,$Q$7:$Q$60000,0))*1,"")</f>
        <v/>
      </c>
      <c r="U1047">
        <f>IFERROR(INDEX($C$7:$C$60000,MATCH(ROW()-6,$Q$7:$Q$60000,0))*1,"")</f>
        <v/>
      </c>
      <c r="V1047">
        <f>IFERROR(INDEX($D$7:$D$60000,MATCH(ROW()-6,$Q$7:$Q$60000,0))*1,"")</f>
        <v/>
      </c>
      <c r="W1047">
        <f>IFERROR(INDEX($E$7:$E$60000,MATCH(ROW()-6,$Q$7:$Q$60000,0))*1,"")</f>
        <v/>
      </c>
      <c r="X1047">
        <f>IFERROR(INDEX($F$7:$F$60000,MATCH(ROW()-6,$Q$7:$Q$60000,0))*1,"")</f>
        <v/>
      </c>
      <c r="Y1047">
        <f>IFERROR(INDEX($G$7:$G$60000,MATCH(ROW()-6,$Q$7:$Q$60000,0))*1,"")</f>
        <v/>
      </c>
      <c r="Z1047">
        <f>IFERROR(INDEX($H$7:$H$60000,MATCH(ROW()-6,$Q$7:$Q$60000,0))*1,"")</f>
        <v/>
      </c>
      <c r="AA1047">
        <f>IFERROR(INDEX($I$7:$I$60000,MATCH(ROW()-6,$Q$7:$Q$60000,0))*1,"")</f>
        <v/>
      </c>
      <c r="AB1047">
        <f>IFERROR(INDEX($J$7:$J$60000,MATCH(ROW()-6,$Q$7:$Q$60000,0))*1,"")</f>
        <v/>
      </c>
      <c r="AC1047">
        <f>IFERROR(INDEX($K$7:$K$60000,MATCH(ROW()-6,$Q$7:$Q$60000,0))*1,"")</f>
        <v/>
      </c>
      <c r="AF1047" s="9">
        <f>IF(OR($S1047="",$S1046=""),"",IF($B$5="diff",($T1047-$T1046),LN($T1047/$T1046)))</f>
        <v/>
      </c>
      <c r="AG1047" s="9">
        <f>IF(OR($S1047="",$S1046=""),"",IF($C$5="diff",(U1047-U1046),LN(U1047/U1046)))</f>
        <v/>
      </c>
      <c r="AH1047" s="9">
        <f>IF(OR($S1047="",$S1046=""),"",IF($D$5="diff",(V1047-V1046),LN(V1047/V1046)))</f>
        <v/>
      </c>
      <c r="AI1047" s="9">
        <f>IF(OR($S1047="",$S1046=""),"",IF($E$5="diff",(W1047-W1046),LN(W1047/W1046)))</f>
        <v/>
      </c>
      <c r="AJ1047" s="9">
        <f>IF(OR($S1047="",$S1046=""),"",IF($F$5="diff",(X1047-X1046),LN(X1047/X1046)))</f>
        <v/>
      </c>
      <c r="AK1047" s="9">
        <f>IF(OR($S1047="",$S1046=""),"",IF($G$5="diff",(Y1047-Y1046),LN(Y1047/Y1046)))</f>
        <v/>
      </c>
      <c r="AL1047" s="9">
        <f>IF(OR($S1047="",$S1046=""),"",IF($H$5="diff",(Z1047-Z1046),LN(Z1047/Z1046)))</f>
        <v/>
      </c>
      <c r="AM1047" s="9">
        <f>IF(OR($S1047="",$S1046=""),"",IF($I$5="diff",(AA1047-AA1046),LN(AA1047/AA1046)))</f>
        <v/>
      </c>
      <c r="AN1047" s="9">
        <f>IF(OR($S1047="",$S1046=""),"",IF($J$5="diff",(AB1047-AB1046),LN(AB1047/AB1046)))</f>
        <v/>
      </c>
      <c r="AO1047" s="9">
        <f>IF(OR($S1047="",$S1046=""),"",IF($K$5="diff",(AC1047-AC1046),LN(AC1047/AC1046)))</f>
        <v/>
      </c>
      <c r="AR1047" s="9">
        <f>IF($AF1047="","",$AU$13+$AU$4*AG1047+$AU$5*AH1047+$AU$6*AI1047+$AU$7*AJ1047+$AU$8*AK1047+$AU$9*AL1047+$AU$10*AM1047+$AU$11*AN1047+$AU$12*AO1047)</f>
        <v/>
      </c>
      <c r="AY1047" s="10">
        <f>IF(AND((ROW()-7)&gt;=$Q$5,(ROW()-6)&lt;=$Q$3),INDEX(LINEST(OFFSET(AF1047,1-$Q$5,0,$Q$5,1),OFFSET(AG1047,1-$Q$5,0,$Q$5,9),TRUE,TRUE),1,10)*$Q$4,"")</f>
        <v/>
      </c>
      <c r="AZ1047" s="9">
        <f>IF(AND((ROW()-7)&gt;=$Q$5,(ROW()-6)&lt;=$Q$3),INDEX(LINEST(OFFSET(AF1047,1-$Q$5,0,$Q$5,1),OFFSET(AG1047,1-$Q$5,0,$Q$5,9),TRUE,TRUE),1,9),"")</f>
        <v/>
      </c>
      <c r="BA1047" s="9">
        <f>IF(AND((ROW()-7)&gt;=$Q$5,(ROW()-6)&lt;=$Q$3),INDEX(LINEST(OFFSET(AF1047,1-$Q$5,0,$Q$5,1),OFFSET(AG1047,1-$Q$5,0,$Q$5,9),TRUE,TRUE),1,8),"")</f>
        <v/>
      </c>
      <c r="BB1047" s="9">
        <f>IF(AND((ROW()-7)&gt;=$Q$5,(ROW()-6)&lt;=$Q$3),INDEX(LINEST(OFFSET(AF1047,1-$Q$5,0,$Q$5,1),OFFSET(AG1047,1-$Q$5,0,$Q$5,9),TRUE,TRUE),1,7),"")</f>
        <v/>
      </c>
      <c r="BC1047" s="9">
        <f>IF(AND((ROW()-7)&gt;=$Q$5,(ROW()-6)&lt;=$Q$3),INDEX(LINEST(OFFSET(AF1047,1-$Q$5,0,$Q$5,1),OFFSET(AG1047,1-$Q$5,0,$Q$5,9),TRUE,TRUE),1,6),"")</f>
        <v/>
      </c>
      <c r="BD1047" s="9">
        <f>IF(AND((ROW()-7)&gt;=$Q$5,(ROW()-6)&lt;=$Q$3),INDEX(LINEST(OFFSET(AF1047,1-$Q$5,0,$Q$5,1),OFFSET(AG1047,1-$Q$5,0,$Q$5,9),TRUE,TRUE),1,5),"")</f>
        <v/>
      </c>
      <c r="BE1047" s="9">
        <f>IF(AND((ROW()-7)&gt;=$Q$5,(ROW()-6)&lt;=$Q$3),INDEX(LINEST(OFFSET(AF1047,1-$Q$5,0,$Q$5,1),OFFSET(AG1047,1-$Q$5,0,$Q$5,9),TRUE,TRUE),1,4),"")</f>
        <v/>
      </c>
      <c r="BF1047" s="9">
        <f>IF(AND((ROW()-7)&gt;=$Q$5,(ROW()-6)&lt;=$Q$3),INDEX(LINEST(OFFSET(AF1047,1-$Q$5,0,$Q$5,1),OFFSET(AG1047,1-$Q$5,0,$Q$5,9),TRUE,TRUE),1,3),"")</f>
        <v/>
      </c>
      <c r="BG1047" s="9">
        <f>IF(AND((ROW()-7)&gt;=$Q$5,(ROW()-6)&lt;=$Q$3),INDEX(LINEST(OFFSET(AF1047,1-$Q$5,0,$Q$5,1),OFFSET(AG1047,1-$Q$5,0,$Q$5,9),TRUE,TRUE),1,2),"")</f>
        <v/>
      </c>
      <c r="BH1047" s="9">
        <f>IF(AND((ROW()-7)&gt;=$Q$5,(ROW()-6)&lt;=$Q$3),INDEX(LINEST(OFFSET(AF1047,1-$Q$5,0,$Q$5,1),OFFSET(AG1047,1-$Q$5,0,$Q$5,9),TRUE,TRUE),1,1),"")</f>
        <v/>
      </c>
      <c r="BI1047" s="10">
        <f>IF(AND((ROW()-7)&gt;=$Q$5,(ROW()-6)&lt;=$Q$3),INDEX(LINEST(OFFSET(AF1047,1-$Q$5,0,$Q$5,1),OFFSET(AG1047,1-$Q$5,0,$Q$5,9),TRUE,TRUE),3,1),"")</f>
        <v/>
      </c>
      <c r="BL1047" s="9">
        <f>IF(AND((ROW()-6)&lt;=$Q$3,ISNUMBER(AY1046)),AY1046/$Q$4+AZ1046*AG1047+BA1046*AH1047+BB1046*AI1047+BC1046*AJ1047+BD1046*AK1047+BE1046*AL1047+BF1046*AM1047+BG1046*AN1047+BH1046*AO1047,"")</f>
        <v/>
      </c>
      <c r="BM1047">
        <f>IF(ISNUMBER(BL1047),AVERAGE(OFFSET(AF1046,1-$Q$5,0,$Q$5,1)),"")</f>
        <v/>
      </c>
      <c r="BN1047">
        <f>IF(ISNUMBER(BL1047),(AF1047-BL1047)^2,"")</f>
        <v/>
      </c>
      <c r="BO1047">
        <f>IF(ISNUMBER(BL1047),AF1047^2,"")</f>
        <v/>
      </c>
      <c r="BP1047">
        <f>IF(ISNUMBER(BL1047),(AF1047-BM1047)^2,"")</f>
        <v/>
      </c>
    </row>
    <row r="1048">
      <c r="O1048">
        <f>IF($R1048="","",IF($Q$1="Weekly",INT(($R1048-2)/7),IF($Q$1="Quarterly",YEAR($R1048)*4+ROUNDUP(MONTH($R1048)/3),YEAR($R1048)*12+MONTH($R1048))))</f>
        <v/>
      </c>
      <c r="P1048">
        <f>IF($R1048="","",IF($R1049="",1,IF($O1048&lt;&gt;$O1049,1,0)))</f>
        <v/>
      </c>
      <c r="Q1048">
        <f>IF($P1048=1,SUM($P$7:$P1048),"")</f>
        <v/>
      </c>
      <c r="R1048">
        <f>IF($A1048="","",IF(ISNUMBER($A1048),$A1048,IFERROR(DATEVALUE($A1048),NA())))</f>
        <v/>
      </c>
      <c r="S1048" s="7">
        <f>IFERROR(INDEX($R$7:$R$60000,MATCH(ROW()-6,$Q$7:$Q$60000,0)),"")</f>
        <v/>
      </c>
      <c r="T1048">
        <f>IFERROR(INDEX($B$7:$B$60000,MATCH(ROW()-6,$Q$7:$Q$60000,0))*1,"")</f>
        <v/>
      </c>
      <c r="U1048">
        <f>IFERROR(INDEX($C$7:$C$60000,MATCH(ROW()-6,$Q$7:$Q$60000,0))*1,"")</f>
        <v/>
      </c>
      <c r="V1048">
        <f>IFERROR(INDEX($D$7:$D$60000,MATCH(ROW()-6,$Q$7:$Q$60000,0))*1,"")</f>
        <v/>
      </c>
      <c r="W1048">
        <f>IFERROR(INDEX($E$7:$E$60000,MATCH(ROW()-6,$Q$7:$Q$60000,0))*1,"")</f>
        <v/>
      </c>
      <c r="X1048">
        <f>IFERROR(INDEX($F$7:$F$60000,MATCH(ROW()-6,$Q$7:$Q$60000,0))*1,"")</f>
        <v/>
      </c>
      <c r="Y1048">
        <f>IFERROR(INDEX($G$7:$G$60000,MATCH(ROW()-6,$Q$7:$Q$60000,0))*1,"")</f>
        <v/>
      </c>
      <c r="Z1048">
        <f>IFERROR(INDEX($H$7:$H$60000,MATCH(ROW()-6,$Q$7:$Q$60000,0))*1,"")</f>
        <v/>
      </c>
      <c r="AA1048">
        <f>IFERROR(INDEX($I$7:$I$60000,MATCH(ROW()-6,$Q$7:$Q$60000,0))*1,"")</f>
        <v/>
      </c>
      <c r="AB1048">
        <f>IFERROR(INDEX($J$7:$J$60000,MATCH(ROW()-6,$Q$7:$Q$60000,0))*1,"")</f>
        <v/>
      </c>
      <c r="AC1048">
        <f>IFERROR(INDEX($K$7:$K$60000,MATCH(ROW()-6,$Q$7:$Q$60000,0))*1,"")</f>
        <v/>
      </c>
      <c r="AF1048" s="9">
        <f>IF(OR($S1048="",$S1047=""),"",IF($B$5="diff",($T1048-$T1047),LN($T1048/$T1047)))</f>
        <v/>
      </c>
      <c r="AG1048" s="9">
        <f>IF(OR($S1048="",$S1047=""),"",IF($C$5="diff",(U1048-U1047),LN(U1048/U1047)))</f>
        <v/>
      </c>
      <c r="AH1048" s="9">
        <f>IF(OR($S1048="",$S1047=""),"",IF($D$5="diff",(V1048-V1047),LN(V1048/V1047)))</f>
        <v/>
      </c>
      <c r="AI1048" s="9">
        <f>IF(OR($S1048="",$S1047=""),"",IF($E$5="diff",(W1048-W1047),LN(W1048/W1047)))</f>
        <v/>
      </c>
      <c r="AJ1048" s="9">
        <f>IF(OR($S1048="",$S1047=""),"",IF($F$5="diff",(X1048-X1047),LN(X1048/X1047)))</f>
        <v/>
      </c>
      <c r="AK1048" s="9">
        <f>IF(OR($S1048="",$S1047=""),"",IF($G$5="diff",(Y1048-Y1047),LN(Y1048/Y1047)))</f>
        <v/>
      </c>
      <c r="AL1048" s="9">
        <f>IF(OR($S1048="",$S1047=""),"",IF($H$5="diff",(Z1048-Z1047),LN(Z1048/Z1047)))</f>
        <v/>
      </c>
      <c r="AM1048" s="9">
        <f>IF(OR($S1048="",$S1047=""),"",IF($I$5="diff",(AA1048-AA1047),LN(AA1048/AA1047)))</f>
        <v/>
      </c>
      <c r="AN1048" s="9">
        <f>IF(OR($S1048="",$S1047=""),"",IF($J$5="diff",(AB1048-AB1047),LN(AB1048/AB1047)))</f>
        <v/>
      </c>
      <c r="AO1048" s="9">
        <f>IF(OR($S1048="",$S1047=""),"",IF($K$5="diff",(AC1048-AC1047),LN(AC1048/AC1047)))</f>
        <v/>
      </c>
      <c r="AR1048" s="9">
        <f>IF($AF1048="","",$AU$13+$AU$4*AG1048+$AU$5*AH1048+$AU$6*AI1048+$AU$7*AJ1048+$AU$8*AK1048+$AU$9*AL1048+$AU$10*AM1048+$AU$11*AN1048+$AU$12*AO1048)</f>
        <v/>
      </c>
      <c r="AY1048" s="10">
        <f>IF(AND((ROW()-7)&gt;=$Q$5,(ROW()-6)&lt;=$Q$3),INDEX(LINEST(OFFSET(AF1048,1-$Q$5,0,$Q$5,1),OFFSET(AG1048,1-$Q$5,0,$Q$5,9),TRUE,TRUE),1,10)*$Q$4,"")</f>
        <v/>
      </c>
      <c r="AZ1048" s="9">
        <f>IF(AND((ROW()-7)&gt;=$Q$5,(ROW()-6)&lt;=$Q$3),INDEX(LINEST(OFFSET(AF1048,1-$Q$5,0,$Q$5,1),OFFSET(AG1048,1-$Q$5,0,$Q$5,9),TRUE,TRUE),1,9),"")</f>
        <v/>
      </c>
      <c r="BA1048" s="9">
        <f>IF(AND((ROW()-7)&gt;=$Q$5,(ROW()-6)&lt;=$Q$3),INDEX(LINEST(OFFSET(AF1048,1-$Q$5,0,$Q$5,1),OFFSET(AG1048,1-$Q$5,0,$Q$5,9),TRUE,TRUE),1,8),"")</f>
        <v/>
      </c>
      <c r="BB1048" s="9">
        <f>IF(AND((ROW()-7)&gt;=$Q$5,(ROW()-6)&lt;=$Q$3),INDEX(LINEST(OFFSET(AF1048,1-$Q$5,0,$Q$5,1),OFFSET(AG1048,1-$Q$5,0,$Q$5,9),TRUE,TRUE),1,7),"")</f>
        <v/>
      </c>
      <c r="BC1048" s="9">
        <f>IF(AND((ROW()-7)&gt;=$Q$5,(ROW()-6)&lt;=$Q$3),INDEX(LINEST(OFFSET(AF1048,1-$Q$5,0,$Q$5,1),OFFSET(AG1048,1-$Q$5,0,$Q$5,9),TRUE,TRUE),1,6),"")</f>
        <v/>
      </c>
      <c r="BD1048" s="9">
        <f>IF(AND((ROW()-7)&gt;=$Q$5,(ROW()-6)&lt;=$Q$3),INDEX(LINEST(OFFSET(AF1048,1-$Q$5,0,$Q$5,1),OFFSET(AG1048,1-$Q$5,0,$Q$5,9),TRUE,TRUE),1,5),"")</f>
        <v/>
      </c>
      <c r="BE1048" s="9">
        <f>IF(AND((ROW()-7)&gt;=$Q$5,(ROW()-6)&lt;=$Q$3),INDEX(LINEST(OFFSET(AF1048,1-$Q$5,0,$Q$5,1),OFFSET(AG1048,1-$Q$5,0,$Q$5,9),TRUE,TRUE),1,4),"")</f>
        <v/>
      </c>
      <c r="BF1048" s="9">
        <f>IF(AND((ROW()-7)&gt;=$Q$5,(ROW()-6)&lt;=$Q$3),INDEX(LINEST(OFFSET(AF1048,1-$Q$5,0,$Q$5,1),OFFSET(AG1048,1-$Q$5,0,$Q$5,9),TRUE,TRUE),1,3),"")</f>
        <v/>
      </c>
      <c r="BG1048" s="9">
        <f>IF(AND((ROW()-7)&gt;=$Q$5,(ROW()-6)&lt;=$Q$3),INDEX(LINEST(OFFSET(AF1048,1-$Q$5,0,$Q$5,1),OFFSET(AG1048,1-$Q$5,0,$Q$5,9),TRUE,TRUE),1,2),"")</f>
        <v/>
      </c>
      <c r="BH1048" s="9">
        <f>IF(AND((ROW()-7)&gt;=$Q$5,(ROW()-6)&lt;=$Q$3),INDEX(LINEST(OFFSET(AF1048,1-$Q$5,0,$Q$5,1),OFFSET(AG1048,1-$Q$5,0,$Q$5,9),TRUE,TRUE),1,1),"")</f>
        <v/>
      </c>
      <c r="BI1048" s="10">
        <f>IF(AND((ROW()-7)&gt;=$Q$5,(ROW()-6)&lt;=$Q$3),INDEX(LINEST(OFFSET(AF1048,1-$Q$5,0,$Q$5,1),OFFSET(AG1048,1-$Q$5,0,$Q$5,9),TRUE,TRUE),3,1),"")</f>
        <v/>
      </c>
      <c r="BL1048" s="9">
        <f>IF(AND((ROW()-6)&lt;=$Q$3,ISNUMBER(AY1047)),AY1047/$Q$4+AZ1047*AG1048+BA1047*AH1048+BB1047*AI1048+BC1047*AJ1048+BD1047*AK1048+BE1047*AL1048+BF1047*AM1048+BG1047*AN1048+BH1047*AO1048,"")</f>
        <v/>
      </c>
      <c r="BM1048">
        <f>IF(ISNUMBER(BL1048),AVERAGE(OFFSET(AF1047,1-$Q$5,0,$Q$5,1)),"")</f>
        <v/>
      </c>
      <c r="BN1048">
        <f>IF(ISNUMBER(BL1048),(AF1048-BL1048)^2,"")</f>
        <v/>
      </c>
      <c r="BO1048">
        <f>IF(ISNUMBER(BL1048),AF1048^2,"")</f>
        <v/>
      </c>
      <c r="BP1048">
        <f>IF(ISNUMBER(BL1048),(AF1048-BM1048)^2,"")</f>
        <v/>
      </c>
    </row>
    <row r="1049">
      <c r="O1049">
        <f>IF($R1049="","",IF($Q$1="Weekly",INT(($R1049-2)/7),IF($Q$1="Quarterly",YEAR($R1049)*4+ROUNDUP(MONTH($R1049)/3),YEAR($R1049)*12+MONTH($R1049))))</f>
        <v/>
      </c>
      <c r="P1049">
        <f>IF($R1049="","",IF($R1050="",1,IF($O1049&lt;&gt;$O1050,1,0)))</f>
        <v/>
      </c>
      <c r="Q1049">
        <f>IF($P1049=1,SUM($P$7:$P1049),"")</f>
        <v/>
      </c>
      <c r="R1049">
        <f>IF($A1049="","",IF(ISNUMBER($A1049),$A1049,IFERROR(DATEVALUE($A1049),NA())))</f>
        <v/>
      </c>
      <c r="S1049" s="7">
        <f>IFERROR(INDEX($R$7:$R$60000,MATCH(ROW()-6,$Q$7:$Q$60000,0)),"")</f>
        <v/>
      </c>
      <c r="T1049">
        <f>IFERROR(INDEX($B$7:$B$60000,MATCH(ROW()-6,$Q$7:$Q$60000,0))*1,"")</f>
        <v/>
      </c>
      <c r="U1049">
        <f>IFERROR(INDEX($C$7:$C$60000,MATCH(ROW()-6,$Q$7:$Q$60000,0))*1,"")</f>
        <v/>
      </c>
      <c r="V1049">
        <f>IFERROR(INDEX($D$7:$D$60000,MATCH(ROW()-6,$Q$7:$Q$60000,0))*1,"")</f>
        <v/>
      </c>
      <c r="W1049">
        <f>IFERROR(INDEX($E$7:$E$60000,MATCH(ROW()-6,$Q$7:$Q$60000,0))*1,"")</f>
        <v/>
      </c>
      <c r="X1049">
        <f>IFERROR(INDEX($F$7:$F$60000,MATCH(ROW()-6,$Q$7:$Q$60000,0))*1,"")</f>
        <v/>
      </c>
      <c r="Y1049">
        <f>IFERROR(INDEX($G$7:$G$60000,MATCH(ROW()-6,$Q$7:$Q$60000,0))*1,"")</f>
        <v/>
      </c>
      <c r="Z1049">
        <f>IFERROR(INDEX($H$7:$H$60000,MATCH(ROW()-6,$Q$7:$Q$60000,0))*1,"")</f>
        <v/>
      </c>
      <c r="AA1049">
        <f>IFERROR(INDEX($I$7:$I$60000,MATCH(ROW()-6,$Q$7:$Q$60000,0))*1,"")</f>
        <v/>
      </c>
      <c r="AB1049">
        <f>IFERROR(INDEX($J$7:$J$60000,MATCH(ROW()-6,$Q$7:$Q$60000,0))*1,"")</f>
        <v/>
      </c>
      <c r="AC1049">
        <f>IFERROR(INDEX($K$7:$K$60000,MATCH(ROW()-6,$Q$7:$Q$60000,0))*1,"")</f>
        <v/>
      </c>
      <c r="AF1049" s="9">
        <f>IF(OR($S1049="",$S1048=""),"",IF($B$5="diff",($T1049-$T1048),LN($T1049/$T1048)))</f>
        <v/>
      </c>
      <c r="AG1049" s="9">
        <f>IF(OR($S1049="",$S1048=""),"",IF($C$5="diff",(U1049-U1048),LN(U1049/U1048)))</f>
        <v/>
      </c>
      <c r="AH1049" s="9">
        <f>IF(OR($S1049="",$S1048=""),"",IF($D$5="diff",(V1049-V1048),LN(V1049/V1048)))</f>
        <v/>
      </c>
      <c r="AI1049" s="9">
        <f>IF(OR($S1049="",$S1048=""),"",IF($E$5="diff",(W1049-W1048),LN(W1049/W1048)))</f>
        <v/>
      </c>
      <c r="AJ1049" s="9">
        <f>IF(OR($S1049="",$S1048=""),"",IF($F$5="diff",(X1049-X1048),LN(X1049/X1048)))</f>
        <v/>
      </c>
      <c r="AK1049" s="9">
        <f>IF(OR($S1049="",$S1048=""),"",IF($G$5="diff",(Y1049-Y1048),LN(Y1049/Y1048)))</f>
        <v/>
      </c>
      <c r="AL1049" s="9">
        <f>IF(OR($S1049="",$S1048=""),"",IF($H$5="diff",(Z1049-Z1048),LN(Z1049/Z1048)))</f>
        <v/>
      </c>
      <c r="AM1049" s="9">
        <f>IF(OR($S1049="",$S1048=""),"",IF($I$5="diff",(AA1049-AA1048),LN(AA1049/AA1048)))</f>
        <v/>
      </c>
      <c r="AN1049" s="9">
        <f>IF(OR($S1049="",$S1048=""),"",IF($J$5="diff",(AB1049-AB1048),LN(AB1049/AB1048)))</f>
        <v/>
      </c>
      <c r="AO1049" s="9">
        <f>IF(OR($S1049="",$S1048=""),"",IF($K$5="diff",(AC1049-AC1048),LN(AC1049/AC1048)))</f>
        <v/>
      </c>
      <c r="AR1049" s="9">
        <f>IF($AF1049="","",$AU$13+$AU$4*AG1049+$AU$5*AH1049+$AU$6*AI1049+$AU$7*AJ1049+$AU$8*AK1049+$AU$9*AL1049+$AU$10*AM1049+$AU$11*AN1049+$AU$12*AO1049)</f>
        <v/>
      </c>
      <c r="AY1049" s="10">
        <f>IF(AND((ROW()-7)&gt;=$Q$5,(ROW()-6)&lt;=$Q$3),INDEX(LINEST(OFFSET(AF1049,1-$Q$5,0,$Q$5,1),OFFSET(AG1049,1-$Q$5,0,$Q$5,9),TRUE,TRUE),1,10)*$Q$4,"")</f>
        <v/>
      </c>
      <c r="AZ1049" s="9">
        <f>IF(AND((ROW()-7)&gt;=$Q$5,(ROW()-6)&lt;=$Q$3),INDEX(LINEST(OFFSET(AF1049,1-$Q$5,0,$Q$5,1),OFFSET(AG1049,1-$Q$5,0,$Q$5,9),TRUE,TRUE),1,9),"")</f>
        <v/>
      </c>
      <c r="BA1049" s="9">
        <f>IF(AND((ROW()-7)&gt;=$Q$5,(ROW()-6)&lt;=$Q$3),INDEX(LINEST(OFFSET(AF1049,1-$Q$5,0,$Q$5,1),OFFSET(AG1049,1-$Q$5,0,$Q$5,9),TRUE,TRUE),1,8),"")</f>
        <v/>
      </c>
      <c r="BB1049" s="9">
        <f>IF(AND((ROW()-7)&gt;=$Q$5,(ROW()-6)&lt;=$Q$3),INDEX(LINEST(OFFSET(AF1049,1-$Q$5,0,$Q$5,1),OFFSET(AG1049,1-$Q$5,0,$Q$5,9),TRUE,TRUE),1,7),"")</f>
        <v/>
      </c>
      <c r="BC1049" s="9">
        <f>IF(AND((ROW()-7)&gt;=$Q$5,(ROW()-6)&lt;=$Q$3),INDEX(LINEST(OFFSET(AF1049,1-$Q$5,0,$Q$5,1),OFFSET(AG1049,1-$Q$5,0,$Q$5,9),TRUE,TRUE),1,6),"")</f>
        <v/>
      </c>
      <c r="BD1049" s="9">
        <f>IF(AND((ROW()-7)&gt;=$Q$5,(ROW()-6)&lt;=$Q$3),INDEX(LINEST(OFFSET(AF1049,1-$Q$5,0,$Q$5,1),OFFSET(AG1049,1-$Q$5,0,$Q$5,9),TRUE,TRUE),1,5),"")</f>
        <v/>
      </c>
      <c r="BE1049" s="9">
        <f>IF(AND((ROW()-7)&gt;=$Q$5,(ROW()-6)&lt;=$Q$3),INDEX(LINEST(OFFSET(AF1049,1-$Q$5,0,$Q$5,1),OFFSET(AG1049,1-$Q$5,0,$Q$5,9),TRUE,TRUE),1,4),"")</f>
        <v/>
      </c>
      <c r="BF1049" s="9">
        <f>IF(AND((ROW()-7)&gt;=$Q$5,(ROW()-6)&lt;=$Q$3),INDEX(LINEST(OFFSET(AF1049,1-$Q$5,0,$Q$5,1),OFFSET(AG1049,1-$Q$5,0,$Q$5,9),TRUE,TRUE),1,3),"")</f>
        <v/>
      </c>
      <c r="BG1049" s="9">
        <f>IF(AND((ROW()-7)&gt;=$Q$5,(ROW()-6)&lt;=$Q$3),INDEX(LINEST(OFFSET(AF1049,1-$Q$5,0,$Q$5,1),OFFSET(AG1049,1-$Q$5,0,$Q$5,9),TRUE,TRUE),1,2),"")</f>
        <v/>
      </c>
      <c r="BH1049" s="9">
        <f>IF(AND((ROW()-7)&gt;=$Q$5,(ROW()-6)&lt;=$Q$3),INDEX(LINEST(OFFSET(AF1049,1-$Q$5,0,$Q$5,1),OFFSET(AG1049,1-$Q$5,0,$Q$5,9),TRUE,TRUE),1,1),"")</f>
        <v/>
      </c>
      <c r="BI1049" s="10">
        <f>IF(AND((ROW()-7)&gt;=$Q$5,(ROW()-6)&lt;=$Q$3),INDEX(LINEST(OFFSET(AF1049,1-$Q$5,0,$Q$5,1),OFFSET(AG1049,1-$Q$5,0,$Q$5,9),TRUE,TRUE),3,1),"")</f>
        <v/>
      </c>
      <c r="BL1049" s="9">
        <f>IF(AND((ROW()-6)&lt;=$Q$3,ISNUMBER(AY1048)),AY1048/$Q$4+AZ1048*AG1049+BA1048*AH1049+BB1048*AI1049+BC1048*AJ1049+BD1048*AK1049+BE1048*AL1049+BF1048*AM1049+BG1048*AN1049+BH1048*AO1049,"")</f>
        <v/>
      </c>
      <c r="BM1049">
        <f>IF(ISNUMBER(BL1049),AVERAGE(OFFSET(AF1048,1-$Q$5,0,$Q$5,1)),"")</f>
        <v/>
      </c>
      <c r="BN1049">
        <f>IF(ISNUMBER(BL1049),(AF1049-BL1049)^2,"")</f>
        <v/>
      </c>
      <c r="BO1049">
        <f>IF(ISNUMBER(BL1049),AF1049^2,"")</f>
        <v/>
      </c>
      <c r="BP1049">
        <f>IF(ISNUMBER(BL1049),(AF1049-BM1049)^2,"")</f>
        <v/>
      </c>
    </row>
    <row r="1050">
      <c r="O1050">
        <f>IF($R1050="","",IF($Q$1="Weekly",INT(($R1050-2)/7),IF($Q$1="Quarterly",YEAR($R1050)*4+ROUNDUP(MONTH($R1050)/3),YEAR($R1050)*12+MONTH($R1050))))</f>
        <v/>
      </c>
      <c r="P1050">
        <f>IF($R1050="","",IF($R1051="",1,IF($O1050&lt;&gt;$O1051,1,0)))</f>
        <v/>
      </c>
      <c r="Q1050">
        <f>IF($P1050=1,SUM($P$7:$P1050),"")</f>
        <v/>
      </c>
      <c r="R1050">
        <f>IF($A1050="","",IF(ISNUMBER($A1050),$A1050,IFERROR(DATEVALUE($A1050),NA())))</f>
        <v/>
      </c>
      <c r="S1050" s="7">
        <f>IFERROR(INDEX($R$7:$R$60000,MATCH(ROW()-6,$Q$7:$Q$60000,0)),"")</f>
        <v/>
      </c>
      <c r="T1050">
        <f>IFERROR(INDEX($B$7:$B$60000,MATCH(ROW()-6,$Q$7:$Q$60000,0))*1,"")</f>
        <v/>
      </c>
      <c r="U1050">
        <f>IFERROR(INDEX($C$7:$C$60000,MATCH(ROW()-6,$Q$7:$Q$60000,0))*1,"")</f>
        <v/>
      </c>
      <c r="V1050">
        <f>IFERROR(INDEX($D$7:$D$60000,MATCH(ROW()-6,$Q$7:$Q$60000,0))*1,"")</f>
        <v/>
      </c>
      <c r="W1050">
        <f>IFERROR(INDEX($E$7:$E$60000,MATCH(ROW()-6,$Q$7:$Q$60000,0))*1,"")</f>
        <v/>
      </c>
      <c r="X1050">
        <f>IFERROR(INDEX($F$7:$F$60000,MATCH(ROW()-6,$Q$7:$Q$60000,0))*1,"")</f>
        <v/>
      </c>
      <c r="Y1050">
        <f>IFERROR(INDEX($G$7:$G$60000,MATCH(ROW()-6,$Q$7:$Q$60000,0))*1,"")</f>
        <v/>
      </c>
      <c r="Z1050">
        <f>IFERROR(INDEX($H$7:$H$60000,MATCH(ROW()-6,$Q$7:$Q$60000,0))*1,"")</f>
        <v/>
      </c>
      <c r="AA1050">
        <f>IFERROR(INDEX($I$7:$I$60000,MATCH(ROW()-6,$Q$7:$Q$60000,0))*1,"")</f>
        <v/>
      </c>
      <c r="AB1050">
        <f>IFERROR(INDEX($J$7:$J$60000,MATCH(ROW()-6,$Q$7:$Q$60000,0))*1,"")</f>
        <v/>
      </c>
      <c r="AC1050">
        <f>IFERROR(INDEX($K$7:$K$60000,MATCH(ROW()-6,$Q$7:$Q$60000,0))*1,"")</f>
        <v/>
      </c>
      <c r="AF1050" s="9">
        <f>IF(OR($S1050="",$S1049=""),"",IF($B$5="diff",($T1050-$T1049),LN($T1050/$T1049)))</f>
        <v/>
      </c>
      <c r="AG1050" s="9">
        <f>IF(OR($S1050="",$S1049=""),"",IF($C$5="diff",(U1050-U1049),LN(U1050/U1049)))</f>
        <v/>
      </c>
      <c r="AH1050" s="9">
        <f>IF(OR($S1050="",$S1049=""),"",IF($D$5="diff",(V1050-V1049),LN(V1050/V1049)))</f>
        <v/>
      </c>
      <c r="AI1050" s="9">
        <f>IF(OR($S1050="",$S1049=""),"",IF($E$5="diff",(W1050-W1049),LN(W1050/W1049)))</f>
        <v/>
      </c>
      <c r="AJ1050" s="9">
        <f>IF(OR($S1050="",$S1049=""),"",IF($F$5="diff",(X1050-X1049),LN(X1050/X1049)))</f>
        <v/>
      </c>
      <c r="AK1050" s="9">
        <f>IF(OR($S1050="",$S1049=""),"",IF($G$5="diff",(Y1050-Y1049),LN(Y1050/Y1049)))</f>
        <v/>
      </c>
      <c r="AL1050" s="9">
        <f>IF(OR($S1050="",$S1049=""),"",IF($H$5="diff",(Z1050-Z1049),LN(Z1050/Z1049)))</f>
        <v/>
      </c>
      <c r="AM1050" s="9">
        <f>IF(OR($S1050="",$S1049=""),"",IF($I$5="diff",(AA1050-AA1049),LN(AA1050/AA1049)))</f>
        <v/>
      </c>
      <c r="AN1050" s="9">
        <f>IF(OR($S1050="",$S1049=""),"",IF($J$5="diff",(AB1050-AB1049),LN(AB1050/AB1049)))</f>
        <v/>
      </c>
      <c r="AO1050" s="9">
        <f>IF(OR($S1050="",$S1049=""),"",IF($K$5="diff",(AC1050-AC1049),LN(AC1050/AC1049)))</f>
        <v/>
      </c>
      <c r="AR1050" s="9">
        <f>IF($AF1050="","",$AU$13+$AU$4*AG1050+$AU$5*AH1050+$AU$6*AI1050+$AU$7*AJ1050+$AU$8*AK1050+$AU$9*AL1050+$AU$10*AM1050+$AU$11*AN1050+$AU$12*AO1050)</f>
        <v/>
      </c>
      <c r="AY1050" s="10">
        <f>IF(AND((ROW()-7)&gt;=$Q$5,(ROW()-6)&lt;=$Q$3),INDEX(LINEST(OFFSET(AF1050,1-$Q$5,0,$Q$5,1),OFFSET(AG1050,1-$Q$5,0,$Q$5,9),TRUE,TRUE),1,10)*$Q$4,"")</f>
        <v/>
      </c>
      <c r="AZ1050" s="9">
        <f>IF(AND((ROW()-7)&gt;=$Q$5,(ROW()-6)&lt;=$Q$3),INDEX(LINEST(OFFSET(AF1050,1-$Q$5,0,$Q$5,1),OFFSET(AG1050,1-$Q$5,0,$Q$5,9),TRUE,TRUE),1,9),"")</f>
        <v/>
      </c>
      <c r="BA1050" s="9">
        <f>IF(AND((ROW()-7)&gt;=$Q$5,(ROW()-6)&lt;=$Q$3),INDEX(LINEST(OFFSET(AF1050,1-$Q$5,0,$Q$5,1),OFFSET(AG1050,1-$Q$5,0,$Q$5,9),TRUE,TRUE),1,8),"")</f>
        <v/>
      </c>
      <c r="BB1050" s="9">
        <f>IF(AND((ROW()-7)&gt;=$Q$5,(ROW()-6)&lt;=$Q$3),INDEX(LINEST(OFFSET(AF1050,1-$Q$5,0,$Q$5,1),OFFSET(AG1050,1-$Q$5,0,$Q$5,9),TRUE,TRUE),1,7),"")</f>
        <v/>
      </c>
      <c r="BC1050" s="9">
        <f>IF(AND((ROW()-7)&gt;=$Q$5,(ROW()-6)&lt;=$Q$3),INDEX(LINEST(OFFSET(AF1050,1-$Q$5,0,$Q$5,1),OFFSET(AG1050,1-$Q$5,0,$Q$5,9),TRUE,TRUE),1,6),"")</f>
        <v/>
      </c>
      <c r="BD1050" s="9">
        <f>IF(AND((ROW()-7)&gt;=$Q$5,(ROW()-6)&lt;=$Q$3),INDEX(LINEST(OFFSET(AF1050,1-$Q$5,0,$Q$5,1),OFFSET(AG1050,1-$Q$5,0,$Q$5,9),TRUE,TRUE),1,5),"")</f>
        <v/>
      </c>
      <c r="BE1050" s="9">
        <f>IF(AND((ROW()-7)&gt;=$Q$5,(ROW()-6)&lt;=$Q$3),INDEX(LINEST(OFFSET(AF1050,1-$Q$5,0,$Q$5,1),OFFSET(AG1050,1-$Q$5,0,$Q$5,9),TRUE,TRUE),1,4),"")</f>
        <v/>
      </c>
      <c r="BF1050" s="9">
        <f>IF(AND((ROW()-7)&gt;=$Q$5,(ROW()-6)&lt;=$Q$3),INDEX(LINEST(OFFSET(AF1050,1-$Q$5,0,$Q$5,1),OFFSET(AG1050,1-$Q$5,0,$Q$5,9),TRUE,TRUE),1,3),"")</f>
        <v/>
      </c>
      <c r="BG1050" s="9">
        <f>IF(AND((ROW()-7)&gt;=$Q$5,(ROW()-6)&lt;=$Q$3),INDEX(LINEST(OFFSET(AF1050,1-$Q$5,0,$Q$5,1),OFFSET(AG1050,1-$Q$5,0,$Q$5,9),TRUE,TRUE),1,2),"")</f>
        <v/>
      </c>
      <c r="BH1050" s="9">
        <f>IF(AND((ROW()-7)&gt;=$Q$5,(ROW()-6)&lt;=$Q$3),INDEX(LINEST(OFFSET(AF1050,1-$Q$5,0,$Q$5,1),OFFSET(AG1050,1-$Q$5,0,$Q$5,9),TRUE,TRUE),1,1),"")</f>
        <v/>
      </c>
      <c r="BI1050" s="10">
        <f>IF(AND((ROW()-7)&gt;=$Q$5,(ROW()-6)&lt;=$Q$3),INDEX(LINEST(OFFSET(AF1050,1-$Q$5,0,$Q$5,1),OFFSET(AG1050,1-$Q$5,0,$Q$5,9),TRUE,TRUE),3,1),"")</f>
        <v/>
      </c>
      <c r="BL1050" s="9">
        <f>IF(AND((ROW()-6)&lt;=$Q$3,ISNUMBER(AY1049)),AY1049/$Q$4+AZ1049*AG1050+BA1049*AH1050+BB1049*AI1050+BC1049*AJ1050+BD1049*AK1050+BE1049*AL1050+BF1049*AM1050+BG1049*AN1050+BH1049*AO1050,"")</f>
        <v/>
      </c>
      <c r="BM1050">
        <f>IF(ISNUMBER(BL1050),AVERAGE(OFFSET(AF1049,1-$Q$5,0,$Q$5,1)),"")</f>
        <v/>
      </c>
      <c r="BN1050">
        <f>IF(ISNUMBER(BL1050),(AF1050-BL1050)^2,"")</f>
        <v/>
      </c>
      <c r="BO1050">
        <f>IF(ISNUMBER(BL1050),AF1050^2,"")</f>
        <v/>
      </c>
      <c r="BP1050">
        <f>IF(ISNUMBER(BL1050),(AF1050-BM1050)^2,"")</f>
        <v/>
      </c>
    </row>
    <row r="1051">
      <c r="O1051">
        <f>IF($R1051="","",IF($Q$1="Weekly",INT(($R1051-2)/7),IF($Q$1="Quarterly",YEAR($R1051)*4+ROUNDUP(MONTH($R1051)/3),YEAR($R1051)*12+MONTH($R1051))))</f>
        <v/>
      </c>
      <c r="P1051">
        <f>IF($R1051="","",IF($R1052="",1,IF($O1051&lt;&gt;$O1052,1,0)))</f>
        <v/>
      </c>
      <c r="Q1051">
        <f>IF($P1051=1,SUM($P$7:$P1051),"")</f>
        <v/>
      </c>
      <c r="R1051">
        <f>IF($A1051="","",IF(ISNUMBER($A1051),$A1051,IFERROR(DATEVALUE($A1051),NA())))</f>
        <v/>
      </c>
      <c r="S1051" s="7">
        <f>IFERROR(INDEX($R$7:$R$60000,MATCH(ROW()-6,$Q$7:$Q$60000,0)),"")</f>
        <v/>
      </c>
      <c r="T1051">
        <f>IFERROR(INDEX($B$7:$B$60000,MATCH(ROW()-6,$Q$7:$Q$60000,0))*1,"")</f>
        <v/>
      </c>
      <c r="U1051">
        <f>IFERROR(INDEX($C$7:$C$60000,MATCH(ROW()-6,$Q$7:$Q$60000,0))*1,"")</f>
        <v/>
      </c>
      <c r="V1051">
        <f>IFERROR(INDEX($D$7:$D$60000,MATCH(ROW()-6,$Q$7:$Q$60000,0))*1,"")</f>
        <v/>
      </c>
      <c r="W1051">
        <f>IFERROR(INDEX($E$7:$E$60000,MATCH(ROW()-6,$Q$7:$Q$60000,0))*1,"")</f>
        <v/>
      </c>
      <c r="X1051">
        <f>IFERROR(INDEX($F$7:$F$60000,MATCH(ROW()-6,$Q$7:$Q$60000,0))*1,"")</f>
        <v/>
      </c>
      <c r="Y1051">
        <f>IFERROR(INDEX($G$7:$G$60000,MATCH(ROW()-6,$Q$7:$Q$60000,0))*1,"")</f>
        <v/>
      </c>
      <c r="Z1051">
        <f>IFERROR(INDEX($H$7:$H$60000,MATCH(ROW()-6,$Q$7:$Q$60000,0))*1,"")</f>
        <v/>
      </c>
      <c r="AA1051">
        <f>IFERROR(INDEX($I$7:$I$60000,MATCH(ROW()-6,$Q$7:$Q$60000,0))*1,"")</f>
        <v/>
      </c>
      <c r="AB1051">
        <f>IFERROR(INDEX($J$7:$J$60000,MATCH(ROW()-6,$Q$7:$Q$60000,0))*1,"")</f>
        <v/>
      </c>
      <c r="AC1051">
        <f>IFERROR(INDEX($K$7:$K$60000,MATCH(ROW()-6,$Q$7:$Q$60000,0))*1,"")</f>
        <v/>
      </c>
      <c r="AF1051" s="9">
        <f>IF(OR($S1051="",$S1050=""),"",IF($B$5="diff",($T1051-$T1050),LN($T1051/$T1050)))</f>
        <v/>
      </c>
      <c r="AG1051" s="9">
        <f>IF(OR($S1051="",$S1050=""),"",IF($C$5="diff",(U1051-U1050),LN(U1051/U1050)))</f>
        <v/>
      </c>
      <c r="AH1051" s="9">
        <f>IF(OR($S1051="",$S1050=""),"",IF($D$5="diff",(V1051-V1050),LN(V1051/V1050)))</f>
        <v/>
      </c>
      <c r="AI1051" s="9">
        <f>IF(OR($S1051="",$S1050=""),"",IF($E$5="diff",(W1051-W1050),LN(W1051/W1050)))</f>
        <v/>
      </c>
      <c r="AJ1051" s="9">
        <f>IF(OR($S1051="",$S1050=""),"",IF($F$5="diff",(X1051-X1050),LN(X1051/X1050)))</f>
        <v/>
      </c>
      <c r="AK1051" s="9">
        <f>IF(OR($S1051="",$S1050=""),"",IF($G$5="diff",(Y1051-Y1050),LN(Y1051/Y1050)))</f>
        <v/>
      </c>
      <c r="AL1051" s="9">
        <f>IF(OR($S1051="",$S1050=""),"",IF($H$5="diff",(Z1051-Z1050),LN(Z1051/Z1050)))</f>
        <v/>
      </c>
      <c r="AM1051" s="9">
        <f>IF(OR($S1051="",$S1050=""),"",IF($I$5="diff",(AA1051-AA1050),LN(AA1051/AA1050)))</f>
        <v/>
      </c>
      <c r="AN1051" s="9">
        <f>IF(OR($S1051="",$S1050=""),"",IF($J$5="diff",(AB1051-AB1050),LN(AB1051/AB1050)))</f>
        <v/>
      </c>
      <c r="AO1051" s="9">
        <f>IF(OR($S1051="",$S1050=""),"",IF($K$5="diff",(AC1051-AC1050),LN(AC1051/AC1050)))</f>
        <v/>
      </c>
      <c r="AR1051" s="9">
        <f>IF($AF1051="","",$AU$13+$AU$4*AG1051+$AU$5*AH1051+$AU$6*AI1051+$AU$7*AJ1051+$AU$8*AK1051+$AU$9*AL1051+$AU$10*AM1051+$AU$11*AN1051+$AU$12*AO1051)</f>
        <v/>
      </c>
      <c r="AY1051" s="10">
        <f>IF(AND((ROW()-7)&gt;=$Q$5,(ROW()-6)&lt;=$Q$3),INDEX(LINEST(OFFSET(AF1051,1-$Q$5,0,$Q$5,1),OFFSET(AG1051,1-$Q$5,0,$Q$5,9),TRUE,TRUE),1,10)*$Q$4,"")</f>
        <v/>
      </c>
      <c r="AZ1051" s="9">
        <f>IF(AND((ROW()-7)&gt;=$Q$5,(ROW()-6)&lt;=$Q$3),INDEX(LINEST(OFFSET(AF1051,1-$Q$5,0,$Q$5,1),OFFSET(AG1051,1-$Q$5,0,$Q$5,9),TRUE,TRUE),1,9),"")</f>
        <v/>
      </c>
      <c r="BA1051" s="9">
        <f>IF(AND((ROW()-7)&gt;=$Q$5,(ROW()-6)&lt;=$Q$3),INDEX(LINEST(OFFSET(AF1051,1-$Q$5,0,$Q$5,1),OFFSET(AG1051,1-$Q$5,0,$Q$5,9),TRUE,TRUE),1,8),"")</f>
        <v/>
      </c>
      <c r="BB1051" s="9">
        <f>IF(AND((ROW()-7)&gt;=$Q$5,(ROW()-6)&lt;=$Q$3),INDEX(LINEST(OFFSET(AF1051,1-$Q$5,0,$Q$5,1),OFFSET(AG1051,1-$Q$5,0,$Q$5,9),TRUE,TRUE),1,7),"")</f>
        <v/>
      </c>
      <c r="BC1051" s="9">
        <f>IF(AND((ROW()-7)&gt;=$Q$5,(ROW()-6)&lt;=$Q$3),INDEX(LINEST(OFFSET(AF1051,1-$Q$5,0,$Q$5,1),OFFSET(AG1051,1-$Q$5,0,$Q$5,9),TRUE,TRUE),1,6),"")</f>
        <v/>
      </c>
      <c r="BD1051" s="9">
        <f>IF(AND((ROW()-7)&gt;=$Q$5,(ROW()-6)&lt;=$Q$3),INDEX(LINEST(OFFSET(AF1051,1-$Q$5,0,$Q$5,1),OFFSET(AG1051,1-$Q$5,0,$Q$5,9),TRUE,TRUE),1,5),"")</f>
        <v/>
      </c>
      <c r="BE1051" s="9">
        <f>IF(AND((ROW()-7)&gt;=$Q$5,(ROW()-6)&lt;=$Q$3),INDEX(LINEST(OFFSET(AF1051,1-$Q$5,0,$Q$5,1),OFFSET(AG1051,1-$Q$5,0,$Q$5,9),TRUE,TRUE),1,4),"")</f>
        <v/>
      </c>
      <c r="BF1051" s="9">
        <f>IF(AND((ROW()-7)&gt;=$Q$5,(ROW()-6)&lt;=$Q$3),INDEX(LINEST(OFFSET(AF1051,1-$Q$5,0,$Q$5,1),OFFSET(AG1051,1-$Q$5,0,$Q$5,9),TRUE,TRUE),1,3),"")</f>
        <v/>
      </c>
      <c r="BG1051" s="9">
        <f>IF(AND((ROW()-7)&gt;=$Q$5,(ROW()-6)&lt;=$Q$3),INDEX(LINEST(OFFSET(AF1051,1-$Q$5,0,$Q$5,1),OFFSET(AG1051,1-$Q$5,0,$Q$5,9),TRUE,TRUE),1,2),"")</f>
        <v/>
      </c>
      <c r="BH1051" s="9">
        <f>IF(AND((ROW()-7)&gt;=$Q$5,(ROW()-6)&lt;=$Q$3),INDEX(LINEST(OFFSET(AF1051,1-$Q$5,0,$Q$5,1),OFFSET(AG1051,1-$Q$5,0,$Q$5,9),TRUE,TRUE),1,1),"")</f>
        <v/>
      </c>
      <c r="BI1051" s="10">
        <f>IF(AND((ROW()-7)&gt;=$Q$5,(ROW()-6)&lt;=$Q$3),INDEX(LINEST(OFFSET(AF1051,1-$Q$5,0,$Q$5,1),OFFSET(AG1051,1-$Q$5,0,$Q$5,9),TRUE,TRUE),3,1),"")</f>
        <v/>
      </c>
      <c r="BL1051" s="9">
        <f>IF(AND((ROW()-6)&lt;=$Q$3,ISNUMBER(AY1050)),AY1050/$Q$4+AZ1050*AG1051+BA1050*AH1051+BB1050*AI1051+BC1050*AJ1051+BD1050*AK1051+BE1050*AL1051+BF1050*AM1051+BG1050*AN1051+BH1050*AO1051,"")</f>
        <v/>
      </c>
      <c r="BM1051">
        <f>IF(ISNUMBER(BL1051),AVERAGE(OFFSET(AF1050,1-$Q$5,0,$Q$5,1)),"")</f>
        <v/>
      </c>
      <c r="BN1051">
        <f>IF(ISNUMBER(BL1051),(AF1051-BL1051)^2,"")</f>
        <v/>
      </c>
      <c r="BO1051">
        <f>IF(ISNUMBER(BL1051),AF1051^2,"")</f>
        <v/>
      </c>
      <c r="BP1051">
        <f>IF(ISNUMBER(BL1051),(AF1051-BM1051)^2,"")</f>
        <v/>
      </c>
    </row>
    <row r="1052">
      <c r="O1052">
        <f>IF($R1052="","",IF($Q$1="Weekly",INT(($R1052-2)/7),IF($Q$1="Quarterly",YEAR($R1052)*4+ROUNDUP(MONTH($R1052)/3),YEAR($R1052)*12+MONTH($R1052))))</f>
        <v/>
      </c>
      <c r="P1052">
        <f>IF($R1052="","",IF($R1053="",1,IF($O1052&lt;&gt;$O1053,1,0)))</f>
        <v/>
      </c>
      <c r="Q1052">
        <f>IF($P1052=1,SUM($P$7:$P1052),"")</f>
        <v/>
      </c>
      <c r="R1052">
        <f>IF($A1052="","",IF(ISNUMBER($A1052),$A1052,IFERROR(DATEVALUE($A1052),NA())))</f>
        <v/>
      </c>
      <c r="S1052" s="7">
        <f>IFERROR(INDEX($R$7:$R$60000,MATCH(ROW()-6,$Q$7:$Q$60000,0)),"")</f>
        <v/>
      </c>
      <c r="T1052">
        <f>IFERROR(INDEX($B$7:$B$60000,MATCH(ROW()-6,$Q$7:$Q$60000,0))*1,"")</f>
        <v/>
      </c>
      <c r="U1052">
        <f>IFERROR(INDEX($C$7:$C$60000,MATCH(ROW()-6,$Q$7:$Q$60000,0))*1,"")</f>
        <v/>
      </c>
      <c r="V1052">
        <f>IFERROR(INDEX($D$7:$D$60000,MATCH(ROW()-6,$Q$7:$Q$60000,0))*1,"")</f>
        <v/>
      </c>
      <c r="W1052">
        <f>IFERROR(INDEX($E$7:$E$60000,MATCH(ROW()-6,$Q$7:$Q$60000,0))*1,"")</f>
        <v/>
      </c>
      <c r="X1052">
        <f>IFERROR(INDEX($F$7:$F$60000,MATCH(ROW()-6,$Q$7:$Q$60000,0))*1,"")</f>
        <v/>
      </c>
      <c r="Y1052">
        <f>IFERROR(INDEX($G$7:$G$60000,MATCH(ROW()-6,$Q$7:$Q$60000,0))*1,"")</f>
        <v/>
      </c>
      <c r="Z1052">
        <f>IFERROR(INDEX($H$7:$H$60000,MATCH(ROW()-6,$Q$7:$Q$60000,0))*1,"")</f>
        <v/>
      </c>
      <c r="AA1052">
        <f>IFERROR(INDEX($I$7:$I$60000,MATCH(ROW()-6,$Q$7:$Q$60000,0))*1,"")</f>
        <v/>
      </c>
      <c r="AB1052">
        <f>IFERROR(INDEX($J$7:$J$60000,MATCH(ROW()-6,$Q$7:$Q$60000,0))*1,"")</f>
        <v/>
      </c>
      <c r="AC1052">
        <f>IFERROR(INDEX($K$7:$K$60000,MATCH(ROW()-6,$Q$7:$Q$60000,0))*1,"")</f>
        <v/>
      </c>
      <c r="AF1052" s="9">
        <f>IF(OR($S1052="",$S1051=""),"",IF($B$5="diff",($T1052-$T1051),LN($T1052/$T1051)))</f>
        <v/>
      </c>
      <c r="AG1052" s="9">
        <f>IF(OR($S1052="",$S1051=""),"",IF($C$5="diff",(U1052-U1051),LN(U1052/U1051)))</f>
        <v/>
      </c>
      <c r="AH1052" s="9">
        <f>IF(OR($S1052="",$S1051=""),"",IF($D$5="diff",(V1052-V1051),LN(V1052/V1051)))</f>
        <v/>
      </c>
      <c r="AI1052" s="9">
        <f>IF(OR($S1052="",$S1051=""),"",IF($E$5="diff",(W1052-W1051),LN(W1052/W1051)))</f>
        <v/>
      </c>
      <c r="AJ1052" s="9">
        <f>IF(OR($S1052="",$S1051=""),"",IF($F$5="diff",(X1052-X1051),LN(X1052/X1051)))</f>
        <v/>
      </c>
      <c r="AK1052" s="9">
        <f>IF(OR($S1052="",$S1051=""),"",IF($G$5="diff",(Y1052-Y1051),LN(Y1052/Y1051)))</f>
        <v/>
      </c>
      <c r="AL1052" s="9">
        <f>IF(OR($S1052="",$S1051=""),"",IF($H$5="diff",(Z1052-Z1051),LN(Z1052/Z1051)))</f>
        <v/>
      </c>
      <c r="AM1052" s="9">
        <f>IF(OR($S1052="",$S1051=""),"",IF($I$5="diff",(AA1052-AA1051),LN(AA1052/AA1051)))</f>
        <v/>
      </c>
      <c r="AN1052" s="9">
        <f>IF(OR($S1052="",$S1051=""),"",IF($J$5="diff",(AB1052-AB1051),LN(AB1052/AB1051)))</f>
        <v/>
      </c>
      <c r="AO1052" s="9">
        <f>IF(OR($S1052="",$S1051=""),"",IF($K$5="diff",(AC1052-AC1051),LN(AC1052/AC1051)))</f>
        <v/>
      </c>
      <c r="AR1052" s="9">
        <f>IF($AF1052="","",$AU$13+$AU$4*AG1052+$AU$5*AH1052+$AU$6*AI1052+$AU$7*AJ1052+$AU$8*AK1052+$AU$9*AL1052+$AU$10*AM1052+$AU$11*AN1052+$AU$12*AO1052)</f>
        <v/>
      </c>
      <c r="AY1052" s="10">
        <f>IF(AND((ROW()-7)&gt;=$Q$5,(ROW()-6)&lt;=$Q$3),INDEX(LINEST(OFFSET(AF1052,1-$Q$5,0,$Q$5,1),OFFSET(AG1052,1-$Q$5,0,$Q$5,9),TRUE,TRUE),1,10)*$Q$4,"")</f>
        <v/>
      </c>
      <c r="AZ1052" s="9">
        <f>IF(AND((ROW()-7)&gt;=$Q$5,(ROW()-6)&lt;=$Q$3),INDEX(LINEST(OFFSET(AF1052,1-$Q$5,0,$Q$5,1),OFFSET(AG1052,1-$Q$5,0,$Q$5,9),TRUE,TRUE),1,9),"")</f>
        <v/>
      </c>
      <c r="BA1052" s="9">
        <f>IF(AND((ROW()-7)&gt;=$Q$5,(ROW()-6)&lt;=$Q$3),INDEX(LINEST(OFFSET(AF1052,1-$Q$5,0,$Q$5,1),OFFSET(AG1052,1-$Q$5,0,$Q$5,9),TRUE,TRUE),1,8),"")</f>
        <v/>
      </c>
      <c r="BB1052" s="9">
        <f>IF(AND((ROW()-7)&gt;=$Q$5,(ROW()-6)&lt;=$Q$3),INDEX(LINEST(OFFSET(AF1052,1-$Q$5,0,$Q$5,1),OFFSET(AG1052,1-$Q$5,0,$Q$5,9),TRUE,TRUE),1,7),"")</f>
        <v/>
      </c>
      <c r="BC1052" s="9">
        <f>IF(AND((ROW()-7)&gt;=$Q$5,(ROW()-6)&lt;=$Q$3),INDEX(LINEST(OFFSET(AF1052,1-$Q$5,0,$Q$5,1),OFFSET(AG1052,1-$Q$5,0,$Q$5,9),TRUE,TRUE),1,6),"")</f>
        <v/>
      </c>
      <c r="BD1052" s="9">
        <f>IF(AND((ROW()-7)&gt;=$Q$5,(ROW()-6)&lt;=$Q$3),INDEX(LINEST(OFFSET(AF1052,1-$Q$5,0,$Q$5,1),OFFSET(AG1052,1-$Q$5,0,$Q$5,9),TRUE,TRUE),1,5),"")</f>
        <v/>
      </c>
      <c r="BE1052" s="9">
        <f>IF(AND((ROW()-7)&gt;=$Q$5,(ROW()-6)&lt;=$Q$3),INDEX(LINEST(OFFSET(AF1052,1-$Q$5,0,$Q$5,1),OFFSET(AG1052,1-$Q$5,0,$Q$5,9),TRUE,TRUE),1,4),"")</f>
        <v/>
      </c>
      <c r="BF1052" s="9">
        <f>IF(AND((ROW()-7)&gt;=$Q$5,(ROW()-6)&lt;=$Q$3),INDEX(LINEST(OFFSET(AF1052,1-$Q$5,0,$Q$5,1),OFFSET(AG1052,1-$Q$5,0,$Q$5,9),TRUE,TRUE),1,3),"")</f>
        <v/>
      </c>
      <c r="BG1052" s="9">
        <f>IF(AND((ROW()-7)&gt;=$Q$5,(ROW()-6)&lt;=$Q$3),INDEX(LINEST(OFFSET(AF1052,1-$Q$5,0,$Q$5,1),OFFSET(AG1052,1-$Q$5,0,$Q$5,9),TRUE,TRUE),1,2),"")</f>
        <v/>
      </c>
      <c r="BH1052" s="9">
        <f>IF(AND((ROW()-7)&gt;=$Q$5,(ROW()-6)&lt;=$Q$3),INDEX(LINEST(OFFSET(AF1052,1-$Q$5,0,$Q$5,1),OFFSET(AG1052,1-$Q$5,0,$Q$5,9),TRUE,TRUE),1,1),"")</f>
        <v/>
      </c>
      <c r="BI1052" s="10">
        <f>IF(AND((ROW()-7)&gt;=$Q$5,(ROW()-6)&lt;=$Q$3),INDEX(LINEST(OFFSET(AF1052,1-$Q$5,0,$Q$5,1),OFFSET(AG1052,1-$Q$5,0,$Q$5,9),TRUE,TRUE),3,1),"")</f>
        <v/>
      </c>
      <c r="BL1052" s="9">
        <f>IF(AND((ROW()-6)&lt;=$Q$3,ISNUMBER(AY1051)),AY1051/$Q$4+AZ1051*AG1052+BA1051*AH1052+BB1051*AI1052+BC1051*AJ1052+BD1051*AK1052+BE1051*AL1052+BF1051*AM1052+BG1051*AN1052+BH1051*AO1052,"")</f>
        <v/>
      </c>
      <c r="BM1052">
        <f>IF(ISNUMBER(BL1052),AVERAGE(OFFSET(AF1051,1-$Q$5,0,$Q$5,1)),"")</f>
        <v/>
      </c>
      <c r="BN1052">
        <f>IF(ISNUMBER(BL1052),(AF1052-BL1052)^2,"")</f>
        <v/>
      </c>
      <c r="BO1052">
        <f>IF(ISNUMBER(BL1052),AF1052^2,"")</f>
        <v/>
      </c>
      <c r="BP1052">
        <f>IF(ISNUMBER(BL1052),(AF1052-BM1052)^2,"")</f>
        <v/>
      </c>
    </row>
    <row r="1053">
      <c r="O1053">
        <f>IF($R1053="","",IF($Q$1="Weekly",INT(($R1053-2)/7),IF($Q$1="Quarterly",YEAR($R1053)*4+ROUNDUP(MONTH($R1053)/3),YEAR($R1053)*12+MONTH($R1053))))</f>
        <v/>
      </c>
      <c r="P1053">
        <f>IF($R1053="","",IF($R1054="",1,IF($O1053&lt;&gt;$O1054,1,0)))</f>
        <v/>
      </c>
      <c r="Q1053">
        <f>IF($P1053=1,SUM($P$7:$P1053),"")</f>
        <v/>
      </c>
      <c r="R1053">
        <f>IF($A1053="","",IF(ISNUMBER($A1053),$A1053,IFERROR(DATEVALUE($A1053),NA())))</f>
        <v/>
      </c>
      <c r="S1053" s="7">
        <f>IFERROR(INDEX($R$7:$R$60000,MATCH(ROW()-6,$Q$7:$Q$60000,0)),"")</f>
        <v/>
      </c>
      <c r="T1053">
        <f>IFERROR(INDEX($B$7:$B$60000,MATCH(ROW()-6,$Q$7:$Q$60000,0))*1,"")</f>
        <v/>
      </c>
      <c r="U1053">
        <f>IFERROR(INDEX($C$7:$C$60000,MATCH(ROW()-6,$Q$7:$Q$60000,0))*1,"")</f>
        <v/>
      </c>
      <c r="V1053">
        <f>IFERROR(INDEX($D$7:$D$60000,MATCH(ROW()-6,$Q$7:$Q$60000,0))*1,"")</f>
        <v/>
      </c>
      <c r="W1053">
        <f>IFERROR(INDEX($E$7:$E$60000,MATCH(ROW()-6,$Q$7:$Q$60000,0))*1,"")</f>
        <v/>
      </c>
      <c r="X1053">
        <f>IFERROR(INDEX($F$7:$F$60000,MATCH(ROW()-6,$Q$7:$Q$60000,0))*1,"")</f>
        <v/>
      </c>
      <c r="Y1053">
        <f>IFERROR(INDEX($G$7:$G$60000,MATCH(ROW()-6,$Q$7:$Q$60000,0))*1,"")</f>
        <v/>
      </c>
      <c r="Z1053">
        <f>IFERROR(INDEX($H$7:$H$60000,MATCH(ROW()-6,$Q$7:$Q$60000,0))*1,"")</f>
        <v/>
      </c>
      <c r="AA1053">
        <f>IFERROR(INDEX($I$7:$I$60000,MATCH(ROW()-6,$Q$7:$Q$60000,0))*1,"")</f>
        <v/>
      </c>
      <c r="AB1053">
        <f>IFERROR(INDEX($J$7:$J$60000,MATCH(ROW()-6,$Q$7:$Q$60000,0))*1,"")</f>
        <v/>
      </c>
      <c r="AC1053">
        <f>IFERROR(INDEX($K$7:$K$60000,MATCH(ROW()-6,$Q$7:$Q$60000,0))*1,"")</f>
        <v/>
      </c>
      <c r="AF1053" s="9">
        <f>IF(OR($S1053="",$S1052=""),"",IF($B$5="diff",($T1053-$T1052),LN($T1053/$T1052)))</f>
        <v/>
      </c>
      <c r="AG1053" s="9">
        <f>IF(OR($S1053="",$S1052=""),"",IF($C$5="diff",(U1053-U1052),LN(U1053/U1052)))</f>
        <v/>
      </c>
      <c r="AH1053" s="9">
        <f>IF(OR($S1053="",$S1052=""),"",IF($D$5="diff",(V1053-V1052),LN(V1053/V1052)))</f>
        <v/>
      </c>
      <c r="AI1053" s="9">
        <f>IF(OR($S1053="",$S1052=""),"",IF($E$5="diff",(W1053-W1052),LN(W1053/W1052)))</f>
        <v/>
      </c>
      <c r="AJ1053" s="9">
        <f>IF(OR($S1053="",$S1052=""),"",IF($F$5="diff",(X1053-X1052),LN(X1053/X1052)))</f>
        <v/>
      </c>
      <c r="AK1053" s="9">
        <f>IF(OR($S1053="",$S1052=""),"",IF($G$5="diff",(Y1053-Y1052),LN(Y1053/Y1052)))</f>
        <v/>
      </c>
      <c r="AL1053" s="9">
        <f>IF(OR($S1053="",$S1052=""),"",IF($H$5="diff",(Z1053-Z1052),LN(Z1053/Z1052)))</f>
        <v/>
      </c>
      <c r="AM1053" s="9">
        <f>IF(OR($S1053="",$S1052=""),"",IF($I$5="diff",(AA1053-AA1052),LN(AA1053/AA1052)))</f>
        <v/>
      </c>
      <c r="AN1053" s="9">
        <f>IF(OR($S1053="",$S1052=""),"",IF($J$5="diff",(AB1053-AB1052),LN(AB1053/AB1052)))</f>
        <v/>
      </c>
      <c r="AO1053" s="9">
        <f>IF(OR($S1053="",$S1052=""),"",IF($K$5="diff",(AC1053-AC1052),LN(AC1053/AC1052)))</f>
        <v/>
      </c>
      <c r="AR1053" s="9">
        <f>IF($AF1053="","",$AU$13+$AU$4*AG1053+$AU$5*AH1053+$AU$6*AI1053+$AU$7*AJ1053+$AU$8*AK1053+$AU$9*AL1053+$AU$10*AM1053+$AU$11*AN1053+$AU$12*AO1053)</f>
        <v/>
      </c>
      <c r="AY1053" s="10">
        <f>IF(AND((ROW()-7)&gt;=$Q$5,(ROW()-6)&lt;=$Q$3),INDEX(LINEST(OFFSET(AF1053,1-$Q$5,0,$Q$5,1),OFFSET(AG1053,1-$Q$5,0,$Q$5,9),TRUE,TRUE),1,10)*$Q$4,"")</f>
        <v/>
      </c>
      <c r="AZ1053" s="9">
        <f>IF(AND((ROW()-7)&gt;=$Q$5,(ROW()-6)&lt;=$Q$3),INDEX(LINEST(OFFSET(AF1053,1-$Q$5,0,$Q$5,1),OFFSET(AG1053,1-$Q$5,0,$Q$5,9),TRUE,TRUE),1,9),"")</f>
        <v/>
      </c>
      <c r="BA1053" s="9">
        <f>IF(AND((ROW()-7)&gt;=$Q$5,(ROW()-6)&lt;=$Q$3),INDEX(LINEST(OFFSET(AF1053,1-$Q$5,0,$Q$5,1),OFFSET(AG1053,1-$Q$5,0,$Q$5,9),TRUE,TRUE),1,8),"")</f>
        <v/>
      </c>
      <c r="BB1053" s="9">
        <f>IF(AND((ROW()-7)&gt;=$Q$5,(ROW()-6)&lt;=$Q$3),INDEX(LINEST(OFFSET(AF1053,1-$Q$5,0,$Q$5,1),OFFSET(AG1053,1-$Q$5,0,$Q$5,9),TRUE,TRUE),1,7),"")</f>
        <v/>
      </c>
      <c r="BC1053" s="9">
        <f>IF(AND((ROW()-7)&gt;=$Q$5,(ROW()-6)&lt;=$Q$3),INDEX(LINEST(OFFSET(AF1053,1-$Q$5,0,$Q$5,1),OFFSET(AG1053,1-$Q$5,0,$Q$5,9),TRUE,TRUE),1,6),"")</f>
        <v/>
      </c>
      <c r="BD1053" s="9">
        <f>IF(AND((ROW()-7)&gt;=$Q$5,(ROW()-6)&lt;=$Q$3),INDEX(LINEST(OFFSET(AF1053,1-$Q$5,0,$Q$5,1),OFFSET(AG1053,1-$Q$5,0,$Q$5,9),TRUE,TRUE),1,5),"")</f>
        <v/>
      </c>
      <c r="BE1053" s="9">
        <f>IF(AND((ROW()-7)&gt;=$Q$5,(ROW()-6)&lt;=$Q$3),INDEX(LINEST(OFFSET(AF1053,1-$Q$5,0,$Q$5,1),OFFSET(AG1053,1-$Q$5,0,$Q$5,9),TRUE,TRUE),1,4),"")</f>
        <v/>
      </c>
      <c r="BF1053" s="9">
        <f>IF(AND((ROW()-7)&gt;=$Q$5,(ROW()-6)&lt;=$Q$3),INDEX(LINEST(OFFSET(AF1053,1-$Q$5,0,$Q$5,1),OFFSET(AG1053,1-$Q$5,0,$Q$5,9),TRUE,TRUE),1,3),"")</f>
        <v/>
      </c>
      <c r="BG1053" s="9">
        <f>IF(AND((ROW()-7)&gt;=$Q$5,(ROW()-6)&lt;=$Q$3),INDEX(LINEST(OFFSET(AF1053,1-$Q$5,0,$Q$5,1),OFFSET(AG1053,1-$Q$5,0,$Q$5,9),TRUE,TRUE),1,2),"")</f>
        <v/>
      </c>
      <c r="BH1053" s="9">
        <f>IF(AND((ROW()-7)&gt;=$Q$5,(ROW()-6)&lt;=$Q$3),INDEX(LINEST(OFFSET(AF1053,1-$Q$5,0,$Q$5,1),OFFSET(AG1053,1-$Q$5,0,$Q$5,9),TRUE,TRUE),1,1),"")</f>
        <v/>
      </c>
      <c r="BI1053" s="10">
        <f>IF(AND((ROW()-7)&gt;=$Q$5,(ROW()-6)&lt;=$Q$3),INDEX(LINEST(OFFSET(AF1053,1-$Q$5,0,$Q$5,1),OFFSET(AG1053,1-$Q$5,0,$Q$5,9),TRUE,TRUE),3,1),"")</f>
        <v/>
      </c>
      <c r="BL1053" s="9">
        <f>IF(AND((ROW()-6)&lt;=$Q$3,ISNUMBER(AY1052)),AY1052/$Q$4+AZ1052*AG1053+BA1052*AH1053+BB1052*AI1053+BC1052*AJ1053+BD1052*AK1053+BE1052*AL1053+BF1052*AM1053+BG1052*AN1053+BH1052*AO1053,"")</f>
        <v/>
      </c>
      <c r="BM1053">
        <f>IF(ISNUMBER(BL1053),AVERAGE(OFFSET(AF1052,1-$Q$5,0,$Q$5,1)),"")</f>
        <v/>
      </c>
      <c r="BN1053">
        <f>IF(ISNUMBER(BL1053),(AF1053-BL1053)^2,"")</f>
        <v/>
      </c>
      <c r="BO1053">
        <f>IF(ISNUMBER(BL1053),AF1053^2,"")</f>
        <v/>
      </c>
      <c r="BP1053">
        <f>IF(ISNUMBER(BL1053),(AF1053-BM1053)^2,"")</f>
        <v/>
      </c>
    </row>
    <row r="1054">
      <c r="O1054">
        <f>IF($R1054="","",IF($Q$1="Weekly",INT(($R1054-2)/7),IF($Q$1="Quarterly",YEAR($R1054)*4+ROUNDUP(MONTH($R1054)/3),YEAR($R1054)*12+MONTH($R1054))))</f>
        <v/>
      </c>
      <c r="P1054">
        <f>IF($R1054="","",IF($R1055="",1,IF($O1054&lt;&gt;$O1055,1,0)))</f>
        <v/>
      </c>
      <c r="Q1054">
        <f>IF($P1054=1,SUM($P$7:$P1054),"")</f>
        <v/>
      </c>
      <c r="R1054">
        <f>IF($A1054="","",IF(ISNUMBER($A1054),$A1054,IFERROR(DATEVALUE($A1054),NA())))</f>
        <v/>
      </c>
      <c r="S1054" s="7">
        <f>IFERROR(INDEX($R$7:$R$60000,MATCH(ROW()-6,$Q$7:$Q$60000,0)),"")</f>
        <v/>
      </c>
      <c r="T1054">
        <f>IFERROR(INDEX($B$7:$B$60000,MATCH(ROW()-6,$Q$7:$Q$60000,0))*1,"")</f>
        <v/>
      </c>
      <c r="U1054">
        <f>IFERROR(INDEX($C$7:$C$60000,MATCH(ROW()-6,$Q$7:$Q$60000,0))*1,"")</f>
        <v/>
      </c>
      <c r="V1054">
        <f>IFERROR(INDEX($D$7:$D$60000,MATCH(ROW()-6,$Q$7:$Q$60000,0))*1,"")</f>
        <v/>
      </c>
      <c r="W1054">
        <f>IFERROR(INDEX($E$7:$E$60000,MATCH(ROW()-6,$Q$7:$Q$60000,0))*1,"")</f>
        <v/>
      </c>
      <c r="X1054">
        <f>IFERROR(INDEX($F$7:$F$60000,MATCH(ROW()-6,$Q$7:$Q$60000,0))*1,"")</f>
        <v/>
      </c>
      <c r="Y1054">
        <f>IFERROR(INDEX($G$7:$G$60000,MATCH(ROW()-6,$Q$7:$Q$60000,0))*1,"")</f>
        <v/>
      </c>
      <c r="Z1054">
        <f>IFERROR(INDEX($H$7:$H$60000,MATCH(ROW()-6,$Q$7:$Q$60000,0))*1,"")</f>
        <v/>
      </c>
      <c r="AA1054">
        <f>IFERROR(INDEX($I$7:$I$60000,MATCH(ROW()-6,$Q$7:$Q$60000,0))*1,"")</f>
        <v/>
      </c>
      <c r="AB1054">
        <f>IFERROR(INDEX($J$7:$J$60000,MATCH(ROW()-6,$Q$7:$Q$60000,0))*1,"")</f>
        <v/>
      </c>
      <c r="AC1054">
        <f>IFERROR(INDEX($K$7:$K$60000,MATCH(ROW()-6,$Q$7:$Q$60000,0))*1,"")</f>
        <v/>
      </c>
      <c r="AF1054" s="9">
        <f>IF(OR($S1054="",$S1053=""),"",IF($B$5="diff",($T1054-$T1053),LN($T1054/$T1053)))</f>
        <v/>
      </c>
      <c r="AG1054" s="9">
        <f>IF(OR($S1054="",$S1053=""),"",IF($C$5="diff",(U1054-U1053),LN(U1054/U1053)))</f>
        <v/>
      </c>
      <c r="AH1054" s="9">
        <f>IF(OR($S1054="",$S1053=""),"",IF($D$5="diff",(V1054-V1053),LN(V1054/V1053)))</f>
        <v/>
      </c>
      <c r="AI1054" s="9">
        <f>IF(OR($S1054="",$S1053=""),"",IF($E$5="diff",(W1054-W1053),LN(W1054/W1053)))</f>
        <v/>
      </c>
      <c r="AJ1054" s="9">
        <f>IF(OR($S1054="",$S1053=""),"",IF($F$5="diff",(X1054-X1053),LN(X1054/X1053)))</f>
        <v/>
      </c>
      <c r="AK1054" s="9">
        <f>IF(OR($S1054="",$S1053=""),"",IF($G$5="diff",(Y1054-Y1053),LN(Y1054/Y1053)))</f>
        <v/>
      </c>
      <c r="AL1054" s="9">
        <f>IF(OR($S1054="",$S1053=""),"",IF($H$5="diff",(Z1054-Z1053),LN(Z1054/Z1053)))</f>
        <v/>
      </c>
      <c r="AM1054" s="9">
        <f>IF(OR($S1054="",$S1053=""),"",IF($I$5="diff",(AA1054-AA1053),LN(AA1054/AA1053)))</f>
        <v/>
      </c>
      <c r="AN1054" s="9">
        <f>IF(OR($S1054="",$S1053=""),"",IF($J$5="diff",(AB1054-AB1053),LN(AB1054/AB1053)))</f>
        <v/>
      </c>
      <c r="AO1054" s="9">
        <f>IF(OR($S1054="",$S1053=""),"",IF($K$5="diff",(AC1054-AC1053),LN(AC1054/AC1053)))</f>
        <v/>
      </c>
      <c r="AR1054" s="9">
        <f>IF($AF1054="","",$AU$13+$AU$4*AG1054+$AU$5*AH1054+$AU$6*AI1054+$AU$7*AJ1054+$AU$8*AK1054+$AU$9*AL1054+$AU$10*AM1054+$AU$11*AN1054+$AU$12*AO1054)</f>
        <v/>
      </c>
      <c r="AY1054" s="10">
        <f>IF(AND((ROW()-7)&gt;=$Q$5,(ROW()-6)&lt;=$Q$3),INDEX(LINEST(OFFSET(AF1054,1-$Q$5,0,$Q$5,1),OFFSET(AG1054,1-$Q$5,0,$Q$5,9),TRUE,TRUE),1,10)*$Q$4,"")</f>
        <v/>
      </c>
      <c r="AZ1054" s="9">
        <f>IF(AND((ROW()-7)&gt;=$Q$5,(ROW()-6)&lt;=$Q$3),INDEX(LINEST(OFFSET(AF1054,1-$Q$5,0,$Q$5,1),OFFSET(AG1054,1-$Q$5,0,$Q$5,9),TRUE,TRUE),1,9),"")</f>
        <v/>
      </c>
      <c r="BA1054" s="9">
        <f>IF(AND((ROW()-7)&gt;=$Q$5,(ROW()-6)&lt;=$Q$3),INDEX(LINEST(OFFSET(AF1054,1-$Q$5,0,$Q$5,1),OFFSET(AG1054,1-$Q$5,0,$Q$5,9),TRUE,TRUE),1,8),"")</f>
        <v/>
      </c>
      <c r="BB1054" s="9">
        <f>IF(AND((ROW()-7)&gt;=$Q$5,(ROW()-6)&lt;=$Q$3),INDEX(LINEST(OFFSET(AF1054,1-$Q$5,0,$Q$5,1),OFFSET(AG1054,1-$Q$5,0,$Q$5,9),TRUE,TRUE),1,7),"")</f>
        <v/>
      </c>
      <c r="BC1054" s="9">
        <f>IF(AND((ROW()-7)&gt;=$Q$5,(ROW()-6)&lt;=$Q$3),INDEX(LINEST(OFFSET(AF1054,1-$Q$5,0,$Q$5,1),OFFSET(AG1054,1-$Q$5,0,$Q$5,9),TRUE,TRUE),1,6),"")</f>
        <v/>
      </c>
      <c r="BD1054" s="9">
        <f>IF(AND((ROW()-7)&gt;=$Q$5,(ROW()-6)&lt;=$Q$3),INDEX(LINEST(OFFSET(AF1054,1-$Q$5,0,$Q$5,1),OFFSET(AG1054,1-$Q$5,0,$Q$5,9),TRUE,TRUE),1,5),"")</f>
        <v/>
      </c>
      <c r="BE1054" s="9">
        <f>IF(AND((ROW()-7)&gt;=$Q$5,(ROW()-6)&lt;=$Q$3),INDEX(LINEST(OFFSET(AF1054,1-$Q$5,0,$Q$5,1),OFFSET(AG1054,1-$Q$5,0,$Q$5,9),TRUE,TRUE),1,4),"")</f>
        <v/>
      </c>
      <c r="BF1054" s="9">
        <f>IF(AND((ROW()-7)&gt;=$Q$5,(ROW()-6)&lt;=$Q$3),INDEX(LINEST(OFFSET(AF1054,1-$Q$5,0,$Q$5,1),OFFSET(AG1054,1-$Q$5,0,$Q$5,9),TRUE,TRUE),1,3),"")</f>
        <v/>
      </c>
      <c r="BG1054" s="9">
        <f>IF(AND((ROW()-7)&gt;=$Q$5,(ROW()-6)&lt;=$Q$3),INDEX(LINEST(OFFSET(AF1054,1-$Q$5,0,$Q$5,1),OFFSET(AG1054,1-$Q$5,0,$Q$5,9),TRUE,TRUE),1,2),"")</f>
        <v/>
      </c>
      <c r="BH1054" s="9">
        <f>IF(AND((ROW()-7)&gt;=$Q$5,(ROW()-6)&lt;=$Q$3),INDEX(LINEST(OFFSET(AF1054,1-$Q$5,0,$Q$5,1),OFFSET(AG1054,1-$Q$5,0,$Q$5,9),TRUE,TRUE),1,1),"")</f>
        <v/>
      </c>
      <c r="BI1054" s="10">
        <f>IF(AND((ROW()-7)&gt;=$Q$5,(ROW()-6)&lt;=$Q$3),INDEX(LINEST(OFFSET(AF1054,1-$Q$5,0,$Q$5,1),OFFSET(AG1054,1-$Q$5,0,$Q$5,9),TRUE,TRUE),3,1),"")</f>
        <v/>
      </c>
      <c r="BL1054" s="9">
        <f>IF(AND((ROW()-6)&lt;=$Q$3,ISNUMBER(AY1053)),AY1053/$Q$4+AZ1053*AG1054+BA1053*AH1054+BB1053*AI1054+BC1053*AJ1054+BD1053*AK1054+BE1053*AL1054+BF1053*AM1054+BG1053*AN1054+BH1053*AO1054,"")</f>
        <v/>
      </c>
      <c r="BM1054">
        <f>IF(ISNUMBER(BL1054),AVERAGE(OFFSET(AF1053,1-$Q$5,0,$Q$5,1)),"")</f>
        <v/>
      </c>
      <c r="BN1054">
        <f>IF(ISNUMBER(BL1054),(AF1054-BL1054)^2,"")</f>
        <v/>
      </c>
      <c r="BO1054">
        <f>IF(ISNUMBER(BL1054),AF1054^2,"")</f>
        <v/>
      </c>
      <c r="BP1054">
        <f>IF(ISNUMBER(BL1054),(AF1054-BM1054)^2,"")</f>
        <v/>
      </c>
    </row>
    <row r="1055">
      <c r="O1055">
        <f>IF($R1055="","",IF($Q$1="Weekly",INT(($R1055-2)/7),IF($Q$1="Quarterly",YEAR($R1055)*4+ROUNDUP(MONTH($R1055)/3),YEAR($R1055)*12+MONTH($R1055))))</f>
        <v/>
      </c>
      <c r="P1055">
        <f>IF($R1055="","",IF($R1056="",1,IF($O1055&lt;&gt;$O1056,1,0)))</f>
        <v/>
      </c>
      <c r="Q1055">
        <f>IF($P1055=1,SUM($P$7:$P1055),"")</f>
        <v/>
      </c>
      <c r="R1055">
        <f>IF($A1055="","",IF(ISNUMBER($A1055),$A1055,IFERROR(DATEVALUE($A1055),NA())))</f>
        <v/>
      </c>
      <c r="S1055" s="7">
        <f>IFERROR(INDEX($R$7:$R$60000,MATCH(ROW()-6,$Q$7:$Q$60000,0)),"")</f>
        <v/>
      </c>
      <c r="T1055">
        <f>IFERROR(INDEX($B$7:$B$60000,MATCH(ROW()-6,$Q$7:$Q$60000,0))*1,"")</f>
        <v/>
      </c>
      <c r="U1055">
        <f>IFERROR(INDEX($C$7:$C$60000,MATCH(ROW()-6,$Q$7:$Q$60000,0))*1,"")</f>
        <v/>
      </c>
      <c r="V1055">
        <f>IFERROR(INDEX($D$7:$D$60000,MATCH(ROW()-6,$Q$7:$Q$60000,0))*1,"")</f>
        <v/>
      </c>
      <c r="W1055">
        <f>IFERROR(INDEX($E$7:$E$60000,MATCH(ROW()-6,$Q$7:$Q$60000,0))*1,"")</f>
        <v/>
      </c>
      <c r="X1055">
        <f>IFERROR(INDEX($F$7:$F$60000,MATCH(ROW()-6,$Q$7:$Q$60000,0))*1,"")</f>
        <v/>
      </c>
      <c r="Y1055">
        <f>IFERROR(INDEX($G$7:$G$60000,MATCH(ROW()-6,$Q$7:$Q$60000,0))*1,"")</f>
        <v/>
      </c>
      <c r="Z1055">
        <f>IFERROR(INDEX($H$7:$H$60000,MATCH(ROW()-6,$Q$7:$Q$60000,0))*1,"")</f>
        <v/>
      </c>
      <c r="AA1055">
        <f>IFERROR(INDEX($I$7:$I$60000,MATCH(ROW()-6,$Q$7:$Q$60000,0))*1,"")</f>
        <v/>
      </c>
      <c r="AB1055">
        <f>IFERROR(INDEX($J$7:$J$60000,MATCH(ROW()-6,$Q$7:$Q$60000,0))*1,"")</f>
        <v/>
      </c>
      <c r="AC1055">
        <f>IFERROR(INDEX($K$7:$K$60000,MATCH(ROW()-6,$Q$7:$Q$60000,0))*1,"")</f>
        <v/>
      </c>
      <c r="AF1055" s="9">
        <f>IF(OR($S1055="",$S1054=""),"",IF($B$5="diff",($T1055-$T1054),LN($T1055/$T1054)))</f>
        <v/>
      </c>
      <c r="AG1055" s="9">
        <f>IF(OR($S1055="",$S1054=""),"",IF($C$5="diff",(U1055-U1054),LN(U1055/U1054)))</f>
        <v/>
      </c>
      <c r="AH1055" s="9">
        <f>IF(OR($S1055="",$S1054=""),"",IF($D$5="diff",(V1055-V1054),LN(V1055/V1054)))</f>
        <v/>
      </c>
      <c r="AI1055" s="9">
        <f>IF(OR($S1055="",$S1054=""),"",IF($E$5="diff",(W1055-W1054),LN(W1055/W1054)))</f>
        <v/>
      </c>
      <c r="AJ1055" s="9">
        <f>IF(OR($S1055="",$S1054=""),"",IF($F$5="diff",(X1055-X1054),LN(X1055/X1054)))</f>
        <v/>
      </c>
      <c r="AK1055" s="9">
        <f>IF(OR($S1055="",$S1054=""),"",IF($G$5="diff",(Y1055-Y1054),LN(Y1055/Y1054)))</f>
        <v/>
      </c>
      <c r="AL1055" s="9">
        <f>IF(OR($S1055="",$S1054=""),"",IF($H$5="diff",(Z1055-Z1054),LN(Z1055/Z1054)))</f>
        <v/>
      </c>
      <c r="AM1055" s="9">
        <f>IF(OR($S1055="",$S1054=""),"",IF($I$5="diff",(AA1055-AA1054),LN(AA1055/AA1054)))</f>
        <v/>
      </c>
      <c r="AN1055" s="9">
        <f>IF(OR($S1055="",$S1054=""),"",IF($J$5="diff",(AB1055-AB1054),LN(AB1055/AB1054)))</f>
        <v/>
      </c>
      <c r="AO1055" s="9">
        <f>IF(OR($S1055="",$S1054=""),"",IF($K$5="diff",(AC1055-AC1054),LN(AC1055/AC1054)))</f>
        <v/>
      </c>
      <c r="AR1055" s="9">
        <f>IF($AF1055="","",$AU$13+$AU$4*AG1055+$AU$5*AH1055+$AU$6*AI1055+$AU$7*AJ1055+$AU$8*AK1055+$AU$9*AL1055+$AU$10*AM1055+$AU$11*AN1055+$AU$12*AO1055)</f>
        <v/>
      </c>
      <c r="AY1055" s="10">
        <f>IF(AND((ROW()-7)&gt;=$Q$5,(ROW()-6)&lt;=$Q$3),INDEX(LINEST(OFFSET(AF1055,1-$Q$5,0,$Q$5,1),OFFSET(AG1055,1-$Q$5,0,$Q$5,9),TRUE,TRUE),1,10)*$Q$4,"")</f>
        <v/>
      </c>
      <c r="AZ1055" s="9">
        <f>IF(AND((ROW()-7)&gt;=$Q$5,(ROW()-6)&lt;=$Q$3),INDEX(LINEST(OFFSET(AF1055,1-$Q$5,0,$Q$5,1),OFFSET(AG1055,1-$Q$5,0,$Q$5,9),TRUE,TRUE),1,9),"")</f>
        <v/>
      </c>
      <c r="BA1055" s="9">
        <f>IF(AND((ROW()-7)&gt;=$Q$5,(ROW()-6)&lt;=$Q$3),INDEX(LINEST(OFFSET(AF1055,1-$Q$5,0,$Q$5,1),OFFSET(AG1055,1-$Q$5,0,$Q$5,9),TRUE,TRUE),1,8),"")</f>
        <v/>
      </c>
      <c r="BB1055" s="9">
        <f>IF(AND((ROW()-7)&gt;=$Q$5,(ROW()-6)&lt;=$Q$3),INDEX(LINEST(OFFSET(AF1055,1-$Q$5,0,$Q$5,1),OFFSET(AG1055,1-$Q$5,0,$Q$5,9),TRUE,TRUE),1,7),"")</f>
        <v/>
      </c>
      <c r="BC1055" s="9">
        <f>IF(AND((ROW()-7)&gt;=$Q$5,(ROW()-6)&lt;=$Q$3),INDEX(LINEST(OFFSET(AF1055,1-$Q$5,0,$Q$5,1),OFFSET(AG1055,1-$Q$5,0,$Q$5,9),TRUE,TRUE),1,6),"")</f>
        <v/>
      </c>
      <c r="BD1055" s="9">
        <f>IF(AND((ROW()-7)&gt;=$Q$5,(ROW()-6)&lt;=$Q$3),INDEX(LINEST(OFFSET(AF1055,1-$Q$5,0,$Q$5,1),OFFSET(AG1055,1-$Q$5,0,$Q$5,9),TRUE,TRUE),1,5),"")</f>
        <v/>
      </c>
      <c r="BE1055" s="9">
        <f>IF(AND((ROW()-7)&gt;=$Q$5,(ROW()-6)&lt;=$Q$3),INDEX(LINEST(OFFSET(AF1055,1-$Q$5,0,$Q$5,1),OFFSET(AG1055,1-$Q$5,0,$Q$5,9),TRUE,TRUE),1,4),"")</f>
        <v/>
      </c>
      <c r="BF1055" s="9">
        <f>IF(AND((ROW()-7)&gt;=$Q$5,(ROW()-6)&lt;=$Q$3),INDEX(LINEST(OFFSET(AF1055,1-$Q$5,0,$Q$5,1),OFFSET(AG1055,1-$Q$5,0,$Q$5,9),TRUE,TRUE),1,3),"")</f>
        <v/>
      </c>
      <c r="BG1055" s="9">
        <f>IF(AND((ROW()-7)&gt;=$Q$5,(ROW()-6)&lt;=$Q$3),INDEX(LINEST(OFFSET(AF1055,1-$Q$5,0,$Q$5,1),OFFSET(AG1055,1-$Q$5,0,$Q$5,9),TRUE,TRUE),1,2),"")</f>
        <v/>
      </c>
      <c r="BH1055" s="9">
        <f>IF(AND((ROW()-7)&gt;=$Q$5,(ROW()-6)&lt;=$Q$3),INDEX(LINEST(OFFSET(AF1055,1-$Q$5,0,$Q$5,1),OFFSET(AG1055,1-$Q$5,0,$Q$5,9),TRUE,TRUE),1,1),"")</f>
        <v/>
      </c>
      <c r="BI1055" s="10">
        <f>IF(AND((ROW()-7)&gt;=$Q$5,(ROW()-6)&lt;=$Q$3),INDEX(LINEST(OFFSET(AF1055,1-$Q$5,0,$Q$5,1),OFFSET(AG1055,1-$Q$5,0,$Q$5,9),TRUE,TRUE),3,1),"")</f>
        <v/>
      </c>
      <c r="BL1055" s="9">
        <f>IF(AND((ROW()-6)&lt;=$Q$3,ISNUMBER(AY1054)),AY1054/$Q$4+AZ1054*AG1055+BA1054*AH1055+BB1054*AI1055+BC1054*AJ1055+BD1054*AK1055+BE1054*AL1055+BF1054*AM1055+BG1054*AN1055+BH1054*AO1055,"")</f>
        <v/>
      </c>
      <c r="BM1055">
        <f>IF(ISNUMBER(BL1055),AVERAGE(OFFSET(AF1054,1-$Q$5,0,$Q$5,1)),"")</f>
        <v/>
      </c>
      <c r="BN1055">
        <f>IF(ISNUMBER(BL1055),(AF1055-BL1055)^2,"")</f>
        <v/>
      </c>
      <c r="BO1055">
        <f>IF(ISNUMBER(BL1055),AF1055^2,"")</f>
        <v/>
      </c>
      <c r="BP1055">
        <f>IF(ISNUMBER(BL1055),(AF1055-BM1055)^2,"")</f>
        <v/>
      </c>
    </row>
    <row r="1056">
      <c r="O1056">
        <f>IF($R1056="","",IF($Q$1="Weekly",INT(($R1056-2)/7),IF($Q$1="Quarterly",YEAR($R1056)*4+ROUNDUP(MONTH($R1056)/3),YEAR($R1056)*12+MONTH($R1056))))</f>
        <v/>
      </c>
      <c r="P1056">
        <f>IF($R1056="","",IF($R1057="",1,IF($O1056&lt;&gt;$O1057,1,0)))</f>
        <v/>
      </c>
      <c r="Q1056">
        <f>IF($P1056=1,SUM($P$7:$P1056),"")</f>
        <v/>
      </c>
      <c r="R1056">
        <f>IF($A1056="","",IF(ISNUMBER($A1056),$A1056,IFERROR(DATEVALUE($A1056),NA())))</f>
        <v/>
      </c>
      <c r="S1056" s="7">
        <f>IFERROR(INDEX($R$7:$R$60000,MATCH(ROW()-6,$Q$7:$Q$60000,0)),"")</f>
        <v/>
      </c>
      <c r="T1056">
        <f>IFERROR(INDEX($B$7:$B$60000,MATCH(ROW()-6,$Q$7:$Q$60000,0))*1,"")</f>
        <v/>
      </c>
      <c r="U1056">
        <f>IFERROR(INDEX($C$7:$C$60000,MATCH(ROW()-6,$Q$7:$Q$60000,0))*1,"")</f>
        <v/>
      </c>
      <c r="V1056">
        <f>IFERROR(INDEX($D$7:$D$60000,MATCH(ROW()-6,$Q$7:$Q$60000,0))*1,"")</f>
        <v/>
      </c>
      <c r="W1056">
        <f>IFERROR(INDEX($E$7:$E$60000,MATCH(ROW()-6,$Q$7:$Q$60000,0))*1,"")</f>
        <v/>
      </c>
      <c r="X1056">
        <f>IFERROR(INDEX($F$7:$F$60000,MATCH(ROW()-6,$Q$7:$Q$60000,0))*1,"")</f>
        <v/>
      </c>
      <c r="Y1056">
        <f>IFERROR(INDEX($G$7:$G$60000,MATCH(ROW()-6,$Q$7:$Q$60000,0))*1,"")</f>
        <v/>
      </c>
      <c r="Z1056">
        <f>IFERROR(INDEX($H$7:$H$60000,MATCH(ROW()-6,$Q$7:$Q$60000,0))*1,"")</f>
        <v/>
      </c>
      <c r="AA1056">
        <f>IFERROR(INDEX($I$7:$I$60000,MATCH(ROW()-6,$Q$7:$Q$60000,0))*1,"")</f>
        <v/>
      </c>
      <c r="AB1056">
        <f>IFERROR(INDEX($J$7:$J$60000,MATCH(ROW()-6,$Q$7:$Q$60000,0))*1,"")</f>
        <v/>
      </c>
      <c r="AC1056">
        <f>IFERROR(INDEX($K$7:$K$60000,MATCH(ROW()-6,$Q$7:$Q$60000,0))*1,"")</f>
        <v/>
      </c>
      <c r="AF1056" s="9">
        <f>IF(OR($S1056="",$S1055=""),"",IF($B$5="diff",($T1056-$T1055),LN($T1056/$T1055)))</f>
        <v/>
      </c>
      <c r="AG1056" s="9">
        <f>IF(OR($S1056="",$S1055=""),"",IF($C$5="diff",(U1056-U1055),LN(U1056/U1055)))</f>
        <v/>
      </c>
      <c r="AH1056" s="9">
        <f>IF(OR($S1056="",$S1055=""),"",IF($D$5="diff",(V1056-V1055),LN(V1056/V1055)))</f>
        <v/>
      </c>
      <c r="AI1056" s="9">
        <f>IF(OR($S1056="",$S1055=""),"",IF($E$5="diff",(W1056-W1055),LN(W1056/W1055)))</f>
        <v/>
      </c>
      <c r="AJ1056" s="9">
        <f>IF(OR($S1056="",$S1055=""),"",IF($F$5="diff",(X1056-X1055),LN(X1056/X1055)))</f>
        <v/>
      </c>
      <c r="AK1056" s="9">
        <f>IF(OR($S1056="",$S1055=""),"",IF($G$5="diff",(Y1056-Y1055),LN(Y1056/Y1055)))</f>
        <v/>
      </c>
      <c r="AL1056" s="9">
        <f>IF(OR($S1056="",$S1055=""),"",IF($H$5="diff",(Z1056-Z1055),LN(Z1056/Z1055)))</f>
        <v/>
      </c>
      <c r="AM1056" s="9">
        <f>IF(OR($S1056="",$S1055=""),"",IF($I$5="diff",(AA1056-AA1055),LN(AA1056/AA1055)))</f>
        <v/>
      </c>
      <c r="AN1056" s="9">
        <f>IF(OR($S1056="",$S1055=""),"",IF($J$5="diff",(AB1056-AB1055),LN(AB1056/AB1055)))</f>
        <v/>
      </c>
      <c r="AO1056" s="9">
        <f>IF(OR($S1056="",$S1055=""),"",IF($K$5="diff",(AC1056-AC1055),LN(AC1056/AC1055)))</f>
        <v/>
      </c>
      <c r="AR1056" s="9">
        <f>IF($AF1056="","",$AU$13+$AU$4*AG1056+$AU$5*AH1056+$AU$6*AI1056+$AU$7*AJ1056+$AU$8*AK1056+$AU$9*AL1056+$AU$10*AM1056+$AU$11*AN1056+$AU$12*AO1056)</f>
        <v/>
      </c>
      <c r="AY1056" s="10">
        <f>IF(AND((ROW()-7)&gt;=$Q$5,(ROW()-6)&lt;=$Q$3),INDEX(LINEST(OFFSET(AF1056,1-$Q$5,0,$Q$5,1),OFFSET(AG1056,1-$Q$5,0,$Q$5,9),TRUE,TRUE),1,10)*$Q$4,"")</f>
        <v/>
      </c>
      <c r="AZ1056" s="9">
        <f>IF(AND((ROW()-7)&gt;=$Q$5,(ROW()-6)&lt;=$Q$3),INDEX(LINEST(OFFSET(AF1056,1-$Q$5,0,$Q$5,1),OFFSET(AG1056,1-$Q$5,0,$Q$5,9),TRUE,TRUE),1,9),"")</f>
        <v/>
      </c>
      <c r="BA1056" s="9">
        <f>IF(AND((ROW()-7)&gt;=$Q$5,(ROW()-6)&lt;=$Q$3),INDEX(LINEST(OFFSET(AF1056,1-$Q$5,0,$Q$5,1),OFFSET(AG1056,1-$Q$5,0,$Q$5,9),TRUE,TRUE),1,8),"")</f>
        <v/>
      </c>
      <c r="BB1056" s="9">
        <f>IF(AND((ROW()-7)&gt;=$Q$5,(ROW()-6)&lt;=$Q$3),INDEX(LINEST(OFFSET(AF1056,1-$Q$5,0,$Q$5,1),OFFSET(AG1056,1-$Q$5,0,$Q$5,9),TRUE,TRUE),1,7),"")</f>
        <v/>
      </c>
      <c r="BC1056" s="9">
        <f>IF(AND((ROW()-7)&gt;=$Q$5,(ROW()-6)&lt;=$Q$3),INDEX(LINEST(OFFSET(AF1056,1-$Q$5,0,$Q$5,1),OFFSET(AG1056,1-$Q$5,0,$Q$5,9),TRUE,TRUE),1,6),"")</f>
        <v/>
      </c>
      <c r="BD1056" s="9">
        <f>IF(AND((ROW()-7)&gt;=$Q$5,(ROW()-6)&lt;=$Q$3),INDEX(LINEST(OFFSET(AF1056,1-$Q$5,0,$Q$5,1),OFFSET(AG1056,1-$Q$5,0,$Q$5,9),TRUE,TRUE),1,5),"")</f>
        <v/>
      </c>
      <c r="BE1056" s="9">
        <f>IF(AND((ROW()-7)&gt;=$Q$5,(ROW()-6)&lt;=$Q$3),INDEX(LINEST(OFFSET(AF1056,1-$Q$5,0,$Q$5,1),OFFSET(AG1056,1-$Q$5,0,$Q$5,9),TRUE,TRUE),1,4),"")</f>
        <v/>
      </c>
      <c r="BF1056" s="9">
        <f>IF(AND((ROW()-7)&gt;=$Q$5,(ROW()-6)&lt;=$Q$3),INDEX(LINEST(OFFSET(AF1056,1-$Q$5,0,$Q$5,1),OFFSET(AG1056,1-$Q$5,0,$Q$5,9),TRUE,TRUE),1,3),"")</f>
        <v/>
      </c>
      <c r="BG1056" s="9">
        <f>IF(AND((ROW()-7)&gt;=$Q$5,(ROW()-6)&lt;=$Q$3),INDEX(LINEST(OFFSET(AF1056,1-$Q$5,0,$Q$5,1),OFFSET(AG1056,1-$Q$5,0,$Q$5,9),TRUE,TRUE),1,2),"")</f>
        <v/>
      </c>
      <c r="BH1056" s="9">
        <f>IF(AND((ROW()-7)&gt;=$Q$5,(ROW()-6)&lt;=$Q$3),INDEX(LINEST(OFFSET(AF1056,1-$Q$5,0,$Q$5,1),OFFSET(AG1056,1-$Q$5,0,$Q$5,9),TRUE,TRUE),1,1),"")</f>
        <v/>
      </c>
      <c r="BI1056" s="10">
        <f>IF(AND((ROW()-7)&gt;=$Q$5,(ROW()-6)&lt;=$Q$3),INDEX(LINEST(OFFSET(AF1056,1-$Q$5,0,$Q$5,1),OFFSET(AG1056,1-$Q$5,0,$Q$5,9),TRUE,TRUE),3,1),"")</f>
        <v/>
      </c>
      <c r="BL1056" s="9">
        <f>IF(AND((ROW()-6)&lt;=$Q$3,ISNUMBER(AY1055)),AY1055/$Q$4+AZ1055*AG1056+BA1055*AH1056+BB1055*AI1056+BC1055*AJ1056+BD1055*AK1056+BE1055*AL1056+BF1055*AM1056+BG1055*AN1056+BH1055*AO1056,"")</f>
        <v/>
      </c>
      <c r="BM1056">
        <f>IF(ISNUMBER(BL1056),AVERAGE(OFFSET(AF1055,1-$Q$5,0,$Q$5,1)),"")</f>
        <v/>
      </c>
      <c r="BN1056">
        <f>IF(ISNUMBER(BL1056),(AF1056-BL1056)^2,"")</f>
        <v/>
      </c>
      <c r="BO1056">
        <f>IF(ISNUMBER(BL1056),AF1056^2,"")</f>
        <v/>
      </c>
      <c r="BP1056">
        <f>IF(ISNUMBER(BL1056),(AF1056-BM1056)^2,"")</f>
        <v/>
      </c>
    </row>
    <row r="1057">
      <c r="O1057">
        <f>IF($R1057="","",IF($Q$1="Weekly",INT(($R1057-2)/7),IF($Q$1="Quarterly",YEAR($R1057)*4+ROUNDUP(MONTH($R1057)/3),YEAR($R1057)*12+MONTH($R1057))))</f>
        <v/>
      </c>
      <c r="P1057">
        <f>IF($R1057="","",IF($R1058="",1,IF($O1057&lt;&gt;$O1058,1,0)))</f>
        <v/>
      </c>
      <c r="Q1057">
        <f>IF($P1057=1,SUM($P$7:$P1057),"")</f>
        <v/>
      </c>
      <c r="R1057">
        <f>IF($A1057="","",IF(ISNUMBER($A1057),$A1057,IFERROR(DATEVALUE($A1057),NA())))</f>
        <v/>
      </c>
      <c r="S1057" s="7">
        <f>IFERROR(INDEX($R$7:$R$60000,MATCH(ROW()-6,$Q$7:$Q$60000,0)),"")</f>
        <v/>
      </c>
      <c r="T1057">
        <f>IFERROR(INDEX($B$7:$B$60000,MATCH(ROW()-6,$Q$7:$Q$60000,0))*1,"")</f>
        <v/>
      </c>
      <c r="U1057">
        <f>IFERROR(INDEX($C$7:$C$60000,MATCH(ROW()-6,$Q$7:$Q$60000,0))*1,"")</f>
        <v/>
      </c>
      <c r="V1057">
        <f>IFERROR(INDEX($D$7:$D$60000,MATCH(ROW()-6,$Q$7:$Q$60000,0))*1,"")</f>
        <v/>
      </c>
      <c r="W1057">
        <f>IFERROR(INDEX($E$7:$E$60000,MATCH(ROW()-6,$Q$7:$Q$60000,0))*1,"")</f>
        <v/>
      </c>
      <c r="X1057">
        <f>IFERROR(INDEX($F$7:$F$60000,MATCH(ROW()-6,$Q$7:$Q$60000,0))*1,"")</f>
        <v/>
      </c>
      <c r="Y1057">
        <f>IFERROR(INDEX($G$7:$G$60000,MATCH(ROW()-6,$Q$7:$Q$60000,0))*1,"")</f>
        <v/>
      </c>
      <c r="Z1057">
        <f>IFERROR(INDEX($H$7:$H$60000,MATCH(ROW()-6,$Q$7:$Q$60000,0))*1,"")</f>
        <v/>
      </c>
      <c r="AA1057">
        <f>IFERROR(INDEX($I$7:$I$60000,MATCH(ROW()-6,$Q$7:$Q$60000,0))*1,"")</f>
        <v/>
      </c>
      <c r="AB1057">
        <f>IFERROR(INDEX($J$7:$J$60000,MATCH(ROW()-6,$Q$7:$Q$60000,0))*1,"")</f>
        <v/>
      </c>
      <c r="AC1057">
        <f>IFERROR(INDEX($K$7:$K$60000,MATCH(ROW()-6,$Q$7:$Q$60000,0))*1,"")</f>
        <v/>
      </c>
      <c r="AF1057" s="9">
        <f>IF(OR($S1057="",$S1056=""),"",IF($B$5="diff",($T1057-$T1056),LN($T1057/$T1056)))</f>
        <v/>
      </c>
      <c r="AG1057" s="9">
        <f>IF(OR($S1057="",$S1056=""),"",IF($C$5="diff",(U1057-U1056),LN(U1057/U1056)))</f>
        <v/>
      </c>
      <c r="AH1057" s="9">
        <f>IF(OR($S1057="",$S1056=""),"",IF($D$5="diff",(V1057-V1056),LN(V1057/V1056)))</f>
        <v/>
      </c>
      <c r="AI1057" s="9">
        <f>IF(OR($S1057="",$S1056=""),"",IF($E$5="diff",(W1057-W1056),LN(W1057/W1056)))</f>
        <v/>
      </c>
      <c r="AJ1057" s="9">
        <f>IF(OR($S1057="",$S1056=""),"",IF($F$5="diff",(X1057-X1056),LN(X1057/X1056)))</f>
        <v/>
      </c>
      <c r="AK1057" s="9">
        <f>IF(OR($S1057="",$S1056=""),"",IF($G$5="diff",(Y1057-Y1056),LN(Y1057/Y1056)))</f>
        <v/>
      </c>
      <c r="AL1057" s="9">
        <f>IF(OR($S1057="",$S1056=""),"",IF($H$5="diff",(Z1057-Z1056),LN(Z1057/Z1056)))</f>
        <v/>
      </c>
      <c r="AM1057" s="9">
        <f>IF(OR($S1057="",$S1056=""),"",IF($I$5="diff",(AA1057-AA1056),LN(AA1057/AA1056)))</f>
        <v/>
      </c>
      <c r="AN1057" s="9">
        <f>IF(OR($S1057="",$S1056=""),"",IF($J$5="diff",(AB1057-AB1056),LN(AB1057/AB1056)))</f>
        <v/>
      </c>
      <c r="AO1057" s="9">
        <f>IF(OR($S1057="",$S1056=""),"",IF($K$5="diff",(AC1057-AC1056),LN(AC1057/AC1056)))</f>
        <v/>
      </c>
      <c r="AR1057" s="9">
        <f>IF($AF1057="","",$AU$13+$AU$4*AG1057+$AU$5*AH1057+$AU$6*AI1057+$AU$7*AJ1057+$AU$8*AK1057+$AU$9*AL1057+$AU$10*AM1057+$AU$11*AN1057+$AU$12*AO1057)</f>
        <v/>
      </c>
      <c r="AY1057" s="10">
        <f>IF(AND((ROW()-7)&gt;=$Q$5,(ROW()-6)&lt;=$Q$3),INDEX(LINEST(OFFSET(AF1057,1-$Q$5,0,$Q$5,1),OFFSET(AG1057,1-$Q$5,0,$Q$5,9),TRUE,TRUE),1,10)*$Q$4,"")</f>
        <v/>
      </c>
      <c r="AZ1057" s="9">
        <f>IF(AND((ROW()-7)&gt;=$Q$5,(ROW()-6)&lt;=$Q$3),INDEX(LINEST(OFFSET(AF1057,1-$Q$5,0,$Q$5,1),OFFSET(AG1057,1-$Q$5,0,$Q$5,9),TRUE,TRUE),1,9),"")</f>
        <v/>
      </c>
      <c r="BA1057" s="9">
        <f>IF(AND((ROW()-7)&gt;=$Q$5,(ROW()-6)&lt;=$Q$3),INDEX(LINEST(OFFSET(AF1057,1-$Q$5,0,$Q$5,1),OFFSET(AG1057,1-$Q$5,0,$Q$5,9),TRUE,TRUE),1,8),"")</f>
        <v/>
      </c>
      <c r="BB1057" s="9">
        <f>IF(AND((ROW()-7)&gt;=$Q$5,(ROW()-6)&lt;=$Q$3),INDEX(LINEST(OFFSET(AF1057,1-$Q$5,0,$Q$5,1),OFFSET(AG1057,1-$Q$5,0,$Q$5,9),TRUE,TRUE),1,7),"")</f>
        <v/>
      </c>
      <c r="BC1057" s="9">
        <f>IF(AND((ROW()-7)&gt;=$Q$5,(ROW()-6)&lt;=$Q$3),INDEX(LINEST(OFFSET(AF1057,1-$Q$5,0,$Q$5,1),OFFSET(AG1057,1-$Q$5,0,$Q$5,9),TRUE,TRUE),1,6),"")</f>
        <v/>
      </c>
      <c r="BD1057" s="9">
        <f>IF(AND((ROW()-7)&gt;=$Q$5,(ROW()-6)&lt;=$Q$3),INDEX(LINEST(OFFSET(AF1057,1-$Q$5,0,$Q$5,1),OFFSET(AG1057,1-$Q$5,0,$Q$5,9),TRUE,TRUE),1,5),"")</f>
        <v/>
      </c>
      <c r="BE1057" s="9">
        <f>IF(AND((ROW()-7)&gt;=$Q$5,(ROW()-6)&lt;=$Q$3),INDEX(LINEST(OFFSET(AF1057,1-$Q$5,0,$Q$5,1),OFFSET(AG1057,1-$Q$5,0,$Q$5,9),TRUE,TRUE),1,4),"")</f>
        <v/>
      </c>
      <c r="BF1057" s="9">
        <f>IF(AND((ROW()-7)&gt;=$Q$5,(ROW()-6)&lt;=$Q$3),INDEX(LINEST(OFFSET(AF1057,1-$Q$5,0,$Q$5,1),OFFSET(AG1057,1-$Q$5,0,$Q$5,9),TRUE,TRUE),1,3),"")</f>
        <v/>
      </c>
      <c r="BG1057" s="9">
        <f>IF(AND((ROW()-7)&gt;=$Q$5,(ROW()-6)&lt;=$Q$3),INDEX(LINEST(OFFSET(AF1057,1-$Q$5,0,$Q$5,1),OFFSET(AG1057,1-$Q$5,0,$Q$5,9),TRUE,TRUE),1,2),"")</f>
        <v/>
      </c>
      <c r="BH1057" s="9">
        <f>IF(AND((ROW()-7)&gt;=$Q$5,(ROW()-6)&lt;=$Q$3),INDEX(LINEST(OFFSET(AF1057,1-$Q$5,0,$Q$5,1),OFFSET(AG1057,1-$Q$5,0,$Q$5,9),TRUE,TRUE),1,1),"")</f>
        <v/>
      </c>
      <c r="BI1057" s="10">
        <f>IF(AND((ROW()-7)&gt;=$Q$5,(ROW()-6)&lt;=$Q$3),INDEX(LINEST(OFFSET(AF1057,1-$Q$5,0,$Q$5,1),OFFSET(AG1057,1-$Q$5,0,$Q$5,9),TRUE,TRUE),3,1),"")</f>
        <v/>
      </c>
      <c r="BL1057" s="9">
        <f>IF(AND((ROW()-6)&lt;=$Q$3,ISNUMBER(AY1056)),AY1056/$Q$4+AZ1056*AG1057+BA1056*AH1057+BB1056*AI1057+BC1056*AJ1057+BD1056*AK1057+BE1056*AL1057+BF1056*AM1057+BG1056*AN1057+BH1056*AO1057,"")</f>
        <v/>
      </c>
      <c r="BM1057">
        <f>IF(ISNUMBER(BL1057),AVERAGE(OFFSET(AF1056,1-$Q$5,0,$Q$5,1)),"")</f>
        <v/>
      </c>
      <c r="BN1057">
        <f>IF(ISNUMBER(BL1057),(AF1057-BL1057)^2,"")</f>
        <v/>
      </c>
      <c r="BO1057">
        <f>IF(ISNUMBER(BL1057),AF1057^2,"")</f>
        <v/>
      </c>
      <c r="BP1057">
        <f>IF(ISNUMBER(BL1057),(AF1057-BM1057)^2,"")</f>
        <v/>
      </c>
    </row>
    <row r="1058">
      <c r="O1058">
        <f>IF($R1058="","",IF($Q$1="Weekly",INT(($R1058-2)/7),IF($Q$1="Quarterly",YEAR($R1058)*4+ROUNDUP(MONTH($R1058)/3),YEAR($R1058)*12+MONTH($R1058))))</f>
        <v/>
      </c>
      <c r="P1058">
        <f>IF($R1058="","",IF($R1059="",1,IF($O1058&lt;&gt;$O1059,1,0)))</f>
        <v/>
      </c>
      <c r="Q1058">
        <f>IF($P1058=1,SUM($P$7:$P1058),"")</f>
        <v/>
      </c>
      <c r="R1058">
        <f>IF($A1058="","",IF(ISNUMBER($A1058),$A1058,IFERROR(DATEVALUE($A1058),NA())))</f>
        <v/>
      </c>
      <c r="S1058" s="7">
        <f>IFERROR(INDEX($R$7:$R$60000,MATCH(ROW()-6,$Q$7:$Q$60000,0)),"")</f>
        <v/>
      </c>
      <c r="T1058">
        <f>IFERROR(INDEX($B$7:$B$60000,MATCH(ROW()-6,$Q$7:$Q$60000,0))*1,"")</f>
        <v/>
      </c>
      <c r="U1058">
        <f>IFERROR(INDEX($C$7:$C$60000,MATCH(ROW()-6,$Q$7:$Q$60000,0))*1,"")</f>
        <v/>
      </c>
      <c r="V1058">
        <f>IFERROR(INDEX($D$7:$D$60000,MATCH(ROW()-6,$Q$7:$Q$60000,0))*1,"")</f>
        <v/>
      </c>
      <c r="W1058">
        <f>IFERROR(INDEX($E$7:$E$60000,MATCH(ROW()-6,$Q$7:$Q$60000,0))*1,"")</f>
        <v/>
      </c>
      <c r="X1058">
        <f>IFERROR(INDEX($F$7:$F$60000,MATCH(ROW()-6,$Q$7:$Q$60000,0))*1,"")</f>
        <v/>
      </c>
      <c r="Y1058">
        <f>IFERROR(INDEX($G$7:$G$60000,MATCH(ROW()-6,$Q$7:$Q$60000,0))*1,"")</f>
        <v/>
      </c>
      <c r="Z1058">
        <f>IFERROR(INDEX($H$7:$H$60000,MATCH(ROW()-6,$Q$7:$Q$60000,0))*1,"")</f>
        <v/>
      </c>
      <c r="AA1058">
        <f>IFERROR(INDEX($I$7:$I$60000,MATCH(ROW()-6,$Q$7:$Q$60000,0))*1,"")</f>
        <v/>
      </c>
      <c r="AB1058">
        <f>IFERROR(INDEX($J$7:$J$60000,MATCH(ROW()-6,$Q$7:$Q$60000,0))*1,"")</f>
        <v/>
      </c>
      <c r="AC1058">
        <f>IFERROR(INDEX($K$7:$K$60000,MATCH(ROW()-6,$Q$7:$Q$60000,0))*1,"")</f>
        <v/>
      </c>
      <c r="AF1058" s="9">
        <f>IF(OR($S1058="",$S1057=""),"",IF($B$5="diff",($T1058-$T1057),LN($T1058/$T1057)))</f>
        <v/>
      </c>
      <c r="AG1058" s="9">
        <f>IF(OR($S1058="",$S1057=""),"",IF($C$5="diff",(U1058-U1057),LN(U1058/U1057)))</f>
        <v/>
      </c>
      <c r="AH1058" s="9">
        <f>IF(OR($S1058="",$S1057=""),"",IF($D$5="diff",(V1058-V1057),LN(V1058/V1057)))</f>
        <v/>
      </c>
      <c r="AI1058" s="9">
        <f>IF(OR($S1058="",$S1057=""),"",IF($E$5="diff",(W1058-W1057),LN(W1058/W1057)))</f>
        <v/>
      </c>
      <c r="AJ1058" s="9">
        <f>IF(OR($S1058="",$S1057=""),"",IF($F$5="diff",(X1058-X1057),LN(X1058/X1057)))</f>
        <v/>
      </c>
      <c r="AK1058" s="9">
        <f>IF(OR($S1058="",$S1057=""),"",IF($G$5="diff",(Y1058-Y1057),LN(Y1058/Y1057)))</f>
        <v/>
      </c>
      <c r="AL1058" s="9">
        <f>IF(OR($S1058="",$S1057=""),"",IF($H$5="diff",(Z1058-Z1057),LN(Z1058/Z1057)))</f>
        <v/>
      </c>
      <c r="AM1058" s="9">
        <f>IF(OR($S1058="",$S1057=""),"",IF($I$5="diff",(AA1058-AA1057),LN(AA1058/AA1057)))</f>
        <v/>
      </c>
      <c r="AN1058" s="9">
        <f>IF(OR($S1058="",$S1057=""),"",IF($J$5="diff",(AB1058-AB1057),LN(AB1058/AB1057)))</f>
        <v/>
      </c>
      <c r="AO1058" s="9">
        <f>IF(OR($S1058="",$S1057=""),"",IF($K$5="diff",(AC1058-AC1057),LN(AC1058/AC1057)))</f>
        <v/>
      </c>
      <c r="AR1058" s="9">
        <f>IF($AF1058="","",$AU$13+$AU$4*AG1058+$AU$5*AH1058+$AU$6*AI1058+$AU$7*AJ1058+$AU$8*AK1058+$AU$9*AL1058+$AU$10*AM1058+$AU$11*AN1058+$AU$12*AO1058)</f>
        <v/>
      </c>
      <c r="AY1058" s="10">
        <f>IF(AND((ROW()-7)&gt;=$Q$5,(ROW()-6)&lt;=$Q$3),INDEX(LINEST(OFFSET(AF1058,1-$Q$5,0,$Q$5,1),OFFSET(AG1058,1-$Q$5,0,$Q$5,9),TRUE,TRUE),1,10)*$Q$4,"")</f>
        <v/>
      </c>
      <c r="AZ1058" s="9">
        <f>IF(AND((ROW()-7)&gt;=$Q$5,(ROW()-6)&lt;=$Q$3),INDEX(LINEST(OFFSET(AF1058,1-$Q$5,0,$Q$5,1),OFFSET(AG1058,1-$Q$5,0,$Q$5,9),TRUE,TRUE),1,9),"")</f>
        <v/>
      </c>
      <c r="BA1058" s="9">
        <f>IF(AND((ROW()-7)&gt;=$Q$5,(ROW()-6)&lt;=$Q$3),INDEX(LINEST(OFFSET(AF1058,1-$Q$5,0,$Q$5,1),OFFSET(AG1058,1-$Q$5,0,$Q$5,9),TRUE,TRUE),1,8),"")</f>
        <v/>
      </c>
      <c r="BB1058" s="9">
        <f>IF(AND((ROW()-7)&gt;=$Q$5,(ROW()-6)&lt;=$Q$3),INDEX(LINEST(OFFSET(AF1058,1-$Q$5,0,$Q$5,1),OFFSET(AG1058,1-$Q$5,0,$Q$5,9),TRUE,TRUE),1,7),"")</f>
        <v/>
      </c>
      <c r="BC1058" s="9">
        <f>IF(AND((ROW()-7)&gt;=$Q$5,(ROW()-6)&lt;=$Q$3),INDEX(LINEST(OFFSET(AF1058,1-$Q$5,0,$Q$5,1),OFFSET(AG1058,1-$Q$5,0,$Q$5,9),TRUE,TRUE),1,6),"")</f>
        <v/>
      </c>
      <c r="BD1058" s="9">
        <f>IF(AND((ROW()-7)&gt;=$Q$5,(ROW()-6)&lt;=$Q$3),INDEX(LINEST(OFFSET(AF1058,1-$Q$5,0,$Q$5,1),OFFSET(AG1058,1-$Q$5,0,$Q$5,9),TRUE,TRUE),1,5),"")</f>
        <v/>
      </c>
      <c r="BE1058" s="9">
        <f>IF(AND((ROW()-7)&gt;=$Q$5,(ROW()-6)&lt;=$Q$3),INDEX(LINEST(OFFSET(AF1058,1-$Q$5,0,$Q$5,1),OFFSET(AG1058,1-$Q$5,0,$Q$5,9),TRUE,TRUE),1,4),"")</f>
        <v/>
      </c>
      <c r="BF1058" s="9">
        <f>IF(AND((ROW()-7)&gt;=$Q$5,(ROW()-6)&lt;=$Q$3),INDEX(LINEST(OFFSET(AF1058,1-$Q$5,0,$Q$5,1),OFFSET(AG1058,1-$Q$5,0,$Q$5,9),TRUE,TRUE),1,3),"")</f>
        <v/>
      </c>
      <c r="BG1058" s="9">
        <f>IF(AND((ROW()-7)&gt;=$Q$5,(ROW()-6)&lt;=$Q$3),INDEX(LINEST(OFFSET(AF1058,1-$Q$5,0,$Q$5,1),OFFSET(AG1058,1-$Q$5,0,$Q$5,9),TRUE,TRUE),1,2),"")</f>
        <v/>
      </c>
      <c r="BH1058" s="9">
        <f>IF(AND((ROW()-7)&gt;=$Q$5,(ROW()-6)&lt;=$Q$3),INDEX(LINEST(OFFSET(AF1058,1-$Q$5,0,$Q$5,1),OFFSET(AG1058,1-$Q$5,0,$Q$5,9),TRUE,TRUE),1,1),"")</f>
        <v/>
      </c>
      <c r="BI1058" s="10">
        <f>IF(AND((ROW()-7)&gt;=$Q$5,(ROW()-6)&lt;=$Q$3),INDEX(LINEST(OFFSET(AF1058,1-$Q$5,0,$Q$5,1),OFFSET(AG1058,1-$Q$5,0,$Q$5,9),TRUE,TRUE),3,1),"")</f>
        <v/>
      </c>
      <c r="BL1058" s="9">
        <f>IF(AND((ROW()-6)&lt;=$Q$3,ISNUMBER(AY1057)),AY1057/$Q$4+AZ1057*AG1058+BA1057*AH1058+BB1057*AI1058+BC1057*AJ1058+BD1057*AK1058+BE1057*AL1058+BF1057*AM1058+BG1057*AN1058+BH1057*AO1058,"")</f>
        <v/>
      </c>
      <c r="BM1058">
        <f>IF(ISNUMBER(BL1058),AVERAGE(OFFSET(AF1057,1-$Q$5,0,$Q$5,1)),"")</f>
        <v/>
      </c>
      <c r="BN1058">
        <f>IF(ISNUMBER(BL1058),(AF1058-BL1058)^2,"")</f>
        <v/>
      </c>
      <c r="BO1058">
        <f>IF(ISNUMBER(BL1058),AF1058^2,"")</f>
        <v/>
      </c>
      <c r="BP1058">
        <f>IF(ISNUMBER(BL1058),(AF1058-BM1058)^2,"")</f>
        <v/>
      </c>
    </row>
    <row r="1059">
      <c r="O1059">
        <f>IF($R1059="","",IF($Q$1="Weekly",INT(($R1059-2)/7),IF($Q$1="Quarterly",YEAR($R1059)*4+ROUNDUP(MONTH($R1059)/3),YEAR($R1059)*12+MONTH($R1059))))</f>
        <v/>
      </c>
      <c r="P1059">
        <f>IF($R1059="","",IF($R1060="",1,IF($O1059&lt;&gt;$O1060,1,0)))</f>
        <v/>
      </c>
      <c r="Q1059">
        <f>IF($P1059=1,SUM($P$7:$P1059),"")</f>
        <v/>
      </c>
      <c r="R1059">
        <f>IF($A1059="","",IF(ISNUMBER($A1059),$A1059,IFERROR(DATEVALUE($A1059),NA())))</f>
        <v/>
      </c>
      <c r="S1059" s="7">
        <f>IFERROR(INDEX($R$7:$R$60000,MATCH(ROW()-6,$Q$7:$Q$60000,0)),"")</f>
        <v/>
      </c>
      <c r="T1059">
        <f>IFERROR(INDEX($B$7:$B$60000,MATCH(ROW()-6,$Q$7:$Q$60000,0))*1,"")</f>
        <v/>
      </c>
      <c r="U1059">
        <f>IFERROR(INDEX($C$7:$C$60000,MATCH(ROW()-6,$Q$7:$Q$60000,0))*1,"")</f>
        <v/>
      </c>
      <c r="V1059">
        <f>IFERROR(INDEX($D$7:$D$60000,MATCH(ROW()-6,$Q$7:$Q$60000,0))*1,"")</f>
        <v/>
      </c>
      <c r="W1059">
        <f>IFERROR(INDEX($E$7:$E$60000,MATCH(ROW()-6,$Q$7:$Q$60000,0))*1,"")</f>
        <v/>
      </c>
      <c r="X1059">
        <f>IFERROR(INDEX($F$7:$F$60000,MATCH(ROW()-6,$Q$7:$Q$60000,0))*1,"")</f>
        <v/>
      </c>
      <c r="Y1059">
        <f>IFERROR(INDEX($G$7:$G$60000,MATCH(ROW()-6,$Q$7:$Q$60000,0))*1,"")</f>
        <v/>
      </c>
      <c r="Z1059">
        <f>IFERROR(INDEX($H$7:$H$60000,MATCH(ROW()-6,$Q$7:$Q$60000,0))*1,"")</f>
        <v/>
      </c>
      <c r="AA1059">
        <f>IFERROR(INDEX($I$7:$I$60000,MATCH(ROW()-6,$Q$7:$Q$60000,0))*1,"")</f>
        <v/>
      </c>
      <c r="AB1059">
        <f>IFERROR(INDEX($J$7:$J$60000,MATCH(ROW()-6,$Q$7:$Q$60000,0))*1,"")</f>
        <v/>
      </c>
      <c r="AC1059">
        <f>IFERROR(INDEX($K$7:$K$60000,MATCH(ROW()-6,$Q$7:$Q$60000,0))*1,"")</f>
        <v/>
      </c>
      <c r="AF1059" s="9">
        <f>IF(OR($S1059="",$S1058=""),"",IF($B$5="diff",($T1059-$T1058),LN($T1059/$T1058)))</f>
        <v/>
      </c>
      <c r="AG1059" s="9">
        <f>IF(OR($S1059="",$S1058=""),"",IF($C$5="diff",(U1059-U1058),LN(U1059/U1058)))</f>
        <v/>
      </c>
      <c r="AH1059" s="9">
        <f>IF(OR($S1059="",$S1058=""),"",IF($D$5="diff",(V1059-V1058),LN(V1059/V1058)))</f>
        <v/>
      </c>
      <c r="AI1059" s="9">
        <f>IF(OR($S1059="",$S1058=""),"",IF($E$5="diff",(W1059-W1058),LN(W1059/W1058)))</f>
        <v/>
      </c>
      <c r="AJ1059" s="9">
        <f>IF(OR($S1059="",$S1058=""),"",IF($F$5="diff",(X1059-X1058),LN(X1059/X1058)))</f>
        <v/>
      </c>
      <c r="AK1059" s="9">
        <f>IF(OR($S1059="",$S1058=""),"",IF($G$5="diff",(Y1059-Y1058),LN(Y1059/Y1058)))</f>
        <v/>
      </c>
      <c r="AL1059" s="9">
        <f>IF(OR($S1059="",$S1058=""),"",IF($H$5="diff",(Z1059-Z1058),LN(Z1059/Z1058)))</f>
        <v/>
      </c>
      <c r="AM1059" s="9">
        <f>IF(OR($S1059="",$S1058=""),"",IF($I$5="diff",(AA1059-AA1058),LN(AA1059/AA1058)))</f>
        <v/>
      </c>
      <c r="AN1059" s="9">
        <f>IF(OR($S1059="",$S1058=""),"",IF($J$5="diff",(AB1059-AB1058),LN(AB1059/AB1058)))</f>
        <v/>
      </c>
      <c r="AO1059" s="9">
        <f>IF(OR($S1059="",$S1058=""),"",IF($K$5="diff",(AC1059-AC1058),LN(AC1059/AC1058)))</f>
        <v/>
      </c>
      <c r="AR1059" s="9">
        <f>IF($AF1059="","",$AU$13+$AU$4*AG1059+$AU$5*AH1059+$AU$6*AI1059+$AU$7*AJ1059+$AU$8*AK1059+$AU$9*AL1059+$AU$10*AM1059+$AU$11*AN1059+$AU$12*AO1059)</f>
        <v/>
      </c>
      <c r="AY1059" s="10">
        <f>IF(AND((ROW()-7)&gt;=$Q$5,(ROW()-6)&lt;=$Q$3),INDEX(LINEST(OFFSET(AF1059,1-$Q$5,0,$Q$5,1),OFFSET(AG1059,1-$Q$5,0,$Q$5,9),TRUE,TRUE),1,10)*$Q$4,"")</f>
        <v/>
      </c>
      <c r="AZ1059" s="9">
        <f>IF(AND((ROW()-7)&gt;=$Q$5,(ROW()-6)&lt;=$Q$3),INDEX(LINEST(OFFSET(AF1059,1-$Q$5,0,$Q$5,1),OFFSET(AG1059,1-$Q$5,0,$Q$5,9),TRUE,TRUE),1,9),"")</f>
        <v/>
      </c>
      <c r="BA1059" s="9">
        <f>IF(AND((ROW()-7)&gt;=$Q$5,(ROW()-6)&lt;=$Q$3),INDEX(LINEST(OFFSET(AF1059,1-$Q$5,0,$Q$5,1),OFFSET(AG1059,1-$Q$5,0,$Q$5,9),TRUE,TRUE),1,8),"")</f>
        <v/>
      </c>
      <c r="BB1059" s="9">
        <f>IF(AND((ROW()-7)&gt;=$Q$5,(ROW()-6)&lt;=$Q$3),INDEX(LINEST(OFFSET(AF1059,1-$Q$5,0,$Q$5,1),OFFSET(AG1059,1-$Q$5,0,$Q$5,9),TRUE,TRUE),1,7),"")</f>
        <v/>
      </c>
      <c r="BC1059" s="9">
        <f>IF(AND((ROW()-7)&gt;=$Q$5,(ROW()-6)&lt;=$Q$3),INDEX(LINEST(OFFSET(AF1059,1-$Q$5,0,$Q$5,1),OFFSET(AG1059,1-$Q$5,0,$Q$5,9),TRUE,TRUE),1,6),"")</f>
        <v/>
      </c>
      <c r="BD1059" s="9">
        <f>IF(AND((ROW()-7)&gt;=$Q$5,(ROW()-6)&lt;=$Q$3),INDEX(LINEST(OFFSET(AF1059,1-$Q$5,0,$Q$5,1),OFFSET(AG1059,1-$Q$5,0,$Q$5,9),TRUE,TRUE),1,5),"")</f>
        <v/>
      </c>
      <c r="BE1059" s="9">
        <f>IF(AND((ROW()-7)&gt;=$Q$5,(ROW()-6)&lt;=$Q$3),INDEX(LINEST(OFFSET(AF1059,1-$Q$5,0,$Q$5,1),OFFSET(AG1059,1-$Q$5,0,$Q$5,9),TRUE,TRUE),1,4),"")</f>
        <v/>
      </c>
      <c r="BF1059" s="9">
        <f>IF(AND((ROW()-7)&gt;=$Q$5,(ROW()-6)&lt;=$Q$3),INDEX(LINEST(OFFSET(AF1059,1-$Q$5,0,$Q$5,1),OFFSET(AG1059,1-$Q$5,0,$Q$5,9),TRUE,TRUE),1,3),"")</f>
        <v/>
      </c>
      <c r="BG1059" s="9">
        <f>IF(AND((ROW()-7)&gt;=$Q$5,(ROW()-6)&lt;=$Q$3),INDEX(LINEST(OFFSET(AF1059,1-$Q$5,0,$Q$5,1),OFFSET(AG1059,1-$Q$5,0,$Q$5,9),TRUE,TRUE),1,2),"")</f>
        <v/>
      </c>
      <c r="BH1059" s="9">
        <f>IF(AND((ROW()-7)&gt;=$Q$5,(ROW()-6)&lt;=$Q$3),INDEX(LINEST(OFFSET(AF1059,1-$Q$5,0,$Q$5,1),OFFSET(AG1059,1-$Q$5,0,$Q$5,9),TRUE,TRUE),1,1),"")</f>
        <v/>
      </c>
      <c r="BI1059" s="10">
        <f>IF(AND((ROW()-7)&gt;=$Q$5,(ROW()-6)&lt;=$Q$3),INDEX(LINEST(OFFSET(AF1059,1-$Q$5,0,$Q$5,1),OFFSET(AG1059,1-$Q$5,0,$Q$5,9),TRUE,TRUE),3,1),"")</f>
        <v/>
      </c>
      <c r="BL1059" s="9">
        <f>IF(AND((ROW()-6)&lt;=$Q$3,ISNUMBER(AY1058)),AY1058/$Q$4+AZ1058*AG1059+BA1058*AH1059+BB1058*AI1059+BC1058*AJ1059+BD1058*AK1059+BE1058*AL1059+BF1058*AM1059+BG1058*AN1059+BH1058*AO1059,"")</f>
        <v/>
      </c>
      <c r="BM1059">
        <f>IF(ISNUMBER(BL1059),AVERAGE(OFFSET(AF1058,1-$Q$5,0,$Q$5,1)),"")</f>
        <v/>
      </c>
      <c r="BN1059">
        <f>IF(ISNUMBER(BL1059),(AF1059-BL1059)^2,"")</f>
        <v/>
      </c>
      <c r="BO1059">
        <f>IF(ISNUMBER(BL1059),AF1059^2,"")</f>
        <v/>
      </c>
      <c r="BP1059">
        <f>IF(ISNUMBER(BL1059),(AF1059-BM1059)^2,"")</f>
        <v/>
      </c>
    </row>
    <row r="1060">
      <c r="O1060">
        <f>IF($R1060="","",IF($Q$1="Weekly",INT(($R1060-2)/7),IF($Q$1="Quarterly",YEAR($R1060)*4+ROUNDUP(MONTH($R1060)/3),YEAR($R1060)*12+MONTH($R1060))))</f>
        <v/>
      </c>
      <c r="P1060">
        <f>IF($R1060="","",IF($R1061="",1,IF($O1060&lt;&gt;$O1061,1,0)))</f>
        <v/>
      </c>
      <c r="Q1060">
        <f>IF($P1060=1,SUM($P$7:$P1060),"")</f>
        <v/>
      </c>
      <c r="R1060">
        <f>IF($A1060="","",IF(ISNUMBER($A1060),$A1060,IFERROR(DATEVALUE($A1060),NA())))</f>
        <v/>
      </c>
      <c r="S1060" s="7">
        <f>IFERROR(INDEX($R$7:$R$60000,MATCH(ROW()-6,$Q$7:$Q$60000,0)),"")</f>
        <v/>
      </c>
      <c r="T1060">
        <f>IFERROR(INDEX($B$7:$B$60000,MATCH(ROW()-6,$Q$7:$Q$60000,0))*1,"")</f>
        <v/>
      </c>
      <c r="U1060">
        <f>IFERROR(INDEX($C$7:$C$60000,MATCH(ROW()-6,$Q$7:$Q$60000,0))*1,"")</f>
        <v/>
      </c>
      <c r="V1060">
        <f>IFERROR(INDEX($D$7:$D$60000,MATCH(ROW()-6,$Q$7:$Q$60000,0))*1,"")</f>
        <v/>
      </c>
      <c r="W1060">
        <f>IFERROR(INDEX($E$7:$E$60000,MATCH(ROW()-6,$Q$7:$Q$60000,0))*1,"")</f>
        <v/>
      </c>
      <c r="X1060">
        <f>IFERROR(INDEX($F$7:$F$60000,MATCH(ROW()-6,$Q$7:$Q$60000,0))*1,"")</f>
        <v/>
      </c>
      <c r="Y1060">
        <f>IFERROR(INDEX($G$7:$G$60000,MATCH(ROW()-6,$Q$7:$Q$60000,0))*1,"")</f>
        <v/>
      </c>
      <c r="Z1060">
        <f>IFERROR(INDEX($H$7:$H$60000,MATCH(ROW()-6,$Q$7:$Q$60000,0))*1,"")</f>
        <v/>
      </c>
      <c r="AA1060">
        <f>IFERROR(INDEX($I$7:$I$60000,MATCH(ROW()-6,$Q$7:$Q$60000,0))*1,"")</f>
        <v/>
      </c>
      <c r="AB1060">
        <f>IFERROR(INDEX($J$7:$J$60000,MATCH(ROW()-6,$Q$7:$Q$60000,0))*1,"")</f>
        <v/>
      </c>
      <c r="AC1060">
        <f>IFERROR(INDEX($K$7:$K$60000,MATCH(ROW()-6,$Q$7:$Q$60000,0))*1,"")</f>
        <v/>
      </c>
      <c r="AF1060" s="9">
        <f>IF(OR($S1060="",$S1059=""),"",IF($B$5="diff",($T1060-$T1059),LN($T1060/$T1059)))</f>
        <v/>
      </c>
      <c r="AG1060" s="9">
        <f>IF(OR($S1060="",$S1059=""),"",IF($C$5="diff",(U1060-U1059),LN(U1060/U1059)))</f>
        <v/>
      </c>
      <c r="AH1060" s="9">
        <f>IF(OR($S1060="",$S1059=""),"",IF($D$5="diff",(V1060-V1059),LN(V1060/V1059)))</f>
        <v/>
      </c>
      <c r="AI1060" s="9">
        <f>IF(OR($S1060="",$S1059=""),"",IF($E$5="diff",(W1060-W1059),LN(W1060/W1059)))</f>
        <v/>
      </c>
      <c r="AJ1060" s="9">
        <f>IF(OR($S1060="",$S1059=""),"",IF($F$5="diff",(X1060-X1059),LN(X1060/X1059)))</f>
        <v/>
      </c>
      <c r="AK1060" s="9">
        <f>IF(OR($S1060="",$S1059=""),"",IF($G$5="diff",(Y1060-Y1059),LN(Y1060/Y1059)))</f>
        <v/>
      </c>
      <c r="AL1060" s="9">
        <f>IF(OR($S1060="",$S1059=""),"",IF($H$5="diff",(Z1060-Z1059),LN(Z1060/Z1059)))</f>
        <v/>
      </c>
      <c r="AM1060" s="9">
        <f>IF(OR($S1060="",$S1059=""),"",IF($I$5="diff",(AA1060-AA1059),LN(AA1060/AA1059)))</f>
        <v/>
      </c>
      <c r="AN1060" s="9">
        <f>IF(OR($S1060="",$S1059=""),"",IF($J$5="diff",(AB1060-AB1059),LN(AB1060/AB1059)))</f>
        <v/>
      </c>
      <c r="AO1060" s="9">
        <f>IF(OR($S1060="",$S1059=""),"",IF($K$5="diff",(AC1060-AC1059),LN(AC1060/AC1059)))</f>
        <v/>
      </c>
      <c r="AR1060" s="9">
        <f>IF($AF1060="","",$AU$13+$AU$4*AG1060+$AU$5*AH1060+$AU$6*AI1060+$AU$7*AJ1060+$AU$8*AK1060+$AU$9*AL1060+$AU$10*AM1060+$AU$11*AN1060+$AU$12*AO1060)</f>
        <v/>
      </c>
      <c r="AY1060" s="10">
        <f>IF(AND((ROW()-7)&gt;=$Q$5,(ROW()-6)&lt;=$Q$3),INDEX(LINEST(OFFSET(AF1060,1-$Q$5,0,$Q$5,1),OFFSET(AG1060,1-$Q$5,0,$Q$5,9),TRUE,TRUE),1,10)*$Q$4,"")</f>
        <v/>
      </c>
      <c r="AZ1060" s="9">
        <f>IF(AND((ROW()-7)&gt;=$Q$5,(ROW()-6)&lt;=$Q$3),INDEX(LINEST(OFFSET(AF1060,1-$Q$5,0,$Q$5,1),OFFSET(AG1060,1-$Q$5,0,$Q$5,9),TRUE,TRUE),1,9),"")</f>
        <v/>
      </c>
      <c r="BA1060" s="9">
        <f>IF(AND((ROW()-7)&gt;=$Q$5,(ROW()-6)&lt;=$Q$3),INDEX(LINEST(OFFSET(AF1060,1-$Q$5,0,$Q$5,1),OFFSET(AG1060,1-$Q$5,0,$Q$5,9),TRUE,TRUE),1,8),"")</f>
        <v/>
      </c>
      <c r="BB1060" s="9">
        <f>IF(AND((ROW()-7)&gt;=$Q$5,(ROW()-6)&lt;=$Q$3),INDEX(LINEST(OFFSET(AF1060,1-$Q$5,0,$Q$5,1),OFFSET(AG1060,1-$Q$5,0,$Q$5,9),TRUE,TRUE),1,7),"")</f>
        <v/>
      </c>
      <c r="BC1060" s="9">
        <f>IF(AND((ROW()-7)&gt;=$Q$5,(ROW()-6)&lt;=$Q$3),INDEX(LINEST(OFFSET(AF1060,1-$Q$5,0,$Q$5,1),OFFSET(AG1060,1-$Q$5,0,$Q$5,9),TRUE,TRUE),1,6),"")</f>
        <v/>
      </c>
      <c r="BD1060" s="9">
        <f>IF(AND((ROW()-7)&gt;=$Q$5,(ROW()-6)&lt;=$Q$3),INDEX(LINEST(OFFSET(AF1060,1-$Q$5,0,$Q$5,1),OFFSET(AG1060,1-$Q$5,0,$Q$5,9),TRUE,TRUE),1,5),"")</f>
        <v/>
      </c>
      <c r="BE1060" s="9">
        <f>IF(AND((ROW()-7)&gt;=$Q$5,(ROW()-6)&lt;=$Q$3),INDEX(LINEST(OFFSET(AF1060,1-$Q$5,0,$Q$5,1),OFFSET(AG1060,1-$Q$5,0,$Q$5,9),TRUE,TRUE),1,4),"")</f>
        <v/>
      </c>
      <c r="BF1060" s="9">
        <f>IF(AND((ROW()-7)&gt;=$Q$5,(ROW()-6)&lt;=$Q$3),INDEX(LINEST(OFFSET(AF1060,1-$Q$5,0,$Q$5,1),OFFSET(AG1060,1-$Q$5,0,$Q$5,9),TRUE,TRUE),1,3),"")</f>
        <v/>
      </c>
      <c r="BG1060" s="9">
        <f>IF(AND((ROW()-7)&gt;=$Q$5,(ROW()-6)&lt;=$Q$3),INDEX(LINEST(OFFSET(AF1060,1-$Q$5,0,$Q$5,1),OFFSET(AG1060,1-$Q$5,0,$Q$5,9),TRUE,TRUE),1,2),"")</f>
        <v/>
      </c>
      <c r="BH1060" s="9">
        <f>IF(AND((ROW()-7)&gt;=$Q$5,(ROW()-6)&lt;=$Q$3),INDEX(LINEST(OFFSET(AF1060,1-$Q$5,0,$Q$5,1),OFFSET(AG1060,1-$Q$5,0,$Q$5,9),TRUE,TRUE),1,1),"")</f>
        <v/>
      </c>
      <c r="BI1060" s="10">
        <f>IF(AND((ROW()-7)&gt;=$Q$5,(ROW()-6)&lt;=$Q$3),INDEX(LINEST(OFFSET(AF1060,1-$Q$5,0,$Q$5,1),OFFSET(AG1060,1-$Q$5,0,$Q$5,9),TRUE,TRUE),3,1),"")</f>
        <v/>
      </c>
      <c r="BL1060" s="9">
        <f>IF(AND((ROW()-6)&lt;=$Q$3,ISNUMBER(AY1059)),AY1059/$Q$4+AZ1059*AG1060+BA1059*AH1060+BB1059*AI1060+BC1059*AJ1060+BD1059*AK1060+BE1059*AL1060+BF1059*AM1060+BG1059*AN1060+BH1059*AO1060,"")</f>
        <v/>
      </c>
      <c r="BM1060">
        <f>IF(ISNUMBER(BL1060),AVERAGE(OFFSET(AF1059,1-$Q$5,0,$Q$5,1)),"")</f>
        <v/>
      </c>
      <c r="BN1060">
        <f>IF(ISNUMBER(BL1060),(AF1060-BL1060)^2,"")</f>
        <v/>
      </c>
      <c r="BO1060">
        <f>IF(ISNUMBER(BL1060),AF1060^2,"")</f>
        <v/>
      </c>
      <c r="BP1060">
        <f>IF(ISNUMBER(BL1060),(AF1060-BM1060)^2,"")</f>
        <v/>
      </c>
    </row>
    <row r="1061">
      <c r="O1061">
        <f>IF($R1061="","",IF($Q$1="Weekly",INT(($R1061-2)/7),IF($Q$1="Quarterly",YEAR($R1061)*4+ROUNDUP(MONTH($R1061)/3),YEAR($R1061)*12+MONTH($R1061))))</f>
        <v/>
      </c>
      <c r="P1061">
        <f>IF($R1061="","",IF($R1062="",1,IF($O1061&lt;&gt;$O1062,1,0)))</f>
        <v/>
      </c>
      <c r="Q1061">
        <f>IF($P1061=1,SUM($P$7:$P1061),"")</f>
        <v/>
      </c>
      <c r="R1061">
        <f>IF($A1061="","",IF(ISNUMBER($A1061),$A1061,IFERROR(DATEVALUE($A1061),NA())))</f>
        <v/>
      </c>
      <c r="S1061" s="7">
        <f>IFERROR(INDEX($R$7:$R$60000,MATCH(ROW()-6,$Q$7:$Q$60000,0)),"")</f>
        <v/>
      </c>
      <c r="T1061">
        <f>IFERROR(INDEX($B$7:$B$60000,MATCH(ROW()-6,$Q$7:$Q$60000,0))*1,"")</f>
        <v/>
      </c>
      <c r="U1061">
        <f>IFERROR(INDEX($C$7:$C$60000,MATCH(ROW()-6,$Q$7:$Q$60000,0))*1,"")</f>
        <v/>
      </c>
      <c r="V1061">
        <f>IFERROR(INDEX($D$7:$D$60000,MATCH(ROW()-6,$Q$7:$Q$60000,0))*1,"")</f>
        <v/>
      </c>
      <c r="W1061">
        <f>IFERROR(INDEX($E$7:$E$60000,MATCH(ROW()-6,$Q$7:$Q$60000,0))*1,"")</f>
        <v/>
      </c>
      <c r="X1061">
        <f>IFERROR(INDEX($F$7:$F$60000,MATCH(ROW()-6,$Q$7:$Q$60000,0))*1,"")</f>
        <v/>
      </c>
      <c r="Y1061">
        <f>IFERROR(INDEX($G$7:$G$60000,MATCH(ROW()-6,$Q$7:$Q$60000,0))*1,"")</f>
        <v/>
      </c>
      <c r="Z1061">
        <f>IFERROR(INDEX($H$7:$H$60000,MATCH(ROW()-6,$Q$7:$Q$60000,0))*1,"")</f>
        <v/>
      </c>
      <c r="AA1061">
        <f>IFERROR(INDEX($I$7:$I$60000,MATCH(ROW()-6,$Q$7:$Q$60000,0))*1,"")</f>
        <v/>
      </c>
      <c r="AB1061">
        <f>IFERROR(INDEX($J$7:$J$60000,MATCH(ROW()-6,$Q$7:$Q$60000,0))*1,"")</f>
        <v/>
      </c>
      <c r="AC1061">
        <f>IFERROR(INDEX($K$7:$K$60000,MATCH(ROW()-6,$Q$7:$Q$60000,0))*1,"")</f>
        <v/>
      </c>
      <c r="AF1061" s="9">
        <f>IF(OR($S1061="",$S1060=""),"",IF($B$5="diff",($T1061-$T1060),LN($T1061/$T1060)))</f>
        <v/>
      </c>
      <c r="AG1061" s="9">
        <f>IF(OR($S1061="",$S1060=""),"",IF($C$5="diff",(U1061-U1060),LN(U1061/U1060)))</f>
        <v/>
      </c>
      <c r="AH1061" s="9">
        <f>IF(OR($S1061="",$S1060=""),"",IF($D$5="diff",(V1061-V1060),LN(V1061/V1060)))</f>
        <v/>
      </c>
      <c r="AI1061" s="9">
        <f>IF(OR($S1061="",$S1060=""),"",IF($E$5="diff",(W1061-W1060),LN(W1061/W1060)))</f>
        <v/>
      </c>
      <c r="AJ1061" s="9">
        <f>IF(OR($S1061="",$S1060=""),"",IF($F$5="diff",(X1061-X1060),LN(X1061/X1060)))</f>
        <v/>
      </c>
      <c r="AK1061" s="9">
        <f>IF(OR($S1061="",$S1060=""),"",IF($G$5="diff",(Y1061-Y1060),LN(Y1061/Y1060)))</f>
        <v/>
      </c>
      <c r="AL1061" s="9">
        <f>IF(OR($S1061="",$S1060=""),"",IF($H$5="diff",(Z1061-Z1060),LN(Z1061/Z1060)))</f>
        <v/>
      </c>
      <c r="AM1061" s="9">
        <f>IF(OR($S1061="",$S1060=""),"",IF($I$5="diff",(AA1061-AA1060),LN(AA1061/AA1060)))</f>
        <v/>
      </c>
      <c r="AN1061" s="9">
        <f>IF(OR($S1061="",$S1060=""),"",IF($J$5="diff",(AB1061-AB1060),LN(AB1061/AB1060)))</f>
        <v/>
      </c>
      <c r="AO1061" s="9">
        <f>IF(OR($S1061="",$S1060=""),"",IF($K$5="diff",(AC1061-AC1060),LN(AC1061/AC1060)))</f>
        <v/>
      </c>
      <c r="AR1061" s="9">
        <f>IF($AF1061="","",$AU$13+$AU$4*AG1061+$AU$5*AH1061+$AU$6*AI1061+$AU$7*AJ1061+$AU$8*AK1061+$AU$9*AL1061+$AU$10*AM1061+$AU$11*AN1061+$AU$12*AO1061)</f>
        <v/>
      </c>
      <c r="AY1061" s="10">
        <f>IF(AND((ROW()-7)&gt;=$Q$5,(ROW()-6)&lt;=$Q$3),INDEX(LINEST(OFFSET(AF1061,1-$Q$5,0,$Q$5,1),OFFSET(AG1061,1-$Q$5,0,$Q$5,9),TRUE,TRUE),1,10)*$Q$4,"")</f>
        <v/>
      </c>
      <c r="AZ1061" s="9">
        <f>IF(AND((ROW()-7)&gt;=$Q$5,(ROW()-6)&lt;=$Q$3),INDEX(LINEST(OFFSET(AF1061,1-$Q$5,0,$Q$5,1),OFFSET(AG1061,1-$Q$5,0,$Q$5,9),TRUE,TRUE),1,9),"")</f>
        <v/>
      </c>
      <c r="BA1061" s="9">
        <f>IF(AND((ROW()-7)&gt;=$Q$5,(ROW()-6)&lt;=$Q$3),INDEX(LINEST(OFFSET(AF1061,1-$Q$5,0,$Q$5,1),OFFSET(AG1061,1-$Q$5,0,$Q$5,9),TRUE,TRUE),1,8),"")</f>
        <v/>
      </c>
      <c r="BB1061" s="9">
        <f>IF(AND((ROW()-7)&gt;=$Q$5,(ROW()-6)&lt;=$Q$3),INDEX(LINEST(OFFSET(AF1061,1-$Q$5,0,$Q$5,1),OFFSET(AG1061,1-$Q$5,0,$Q$5,9),TRUE,TRUE),1,7),"")</f>
        <v/>
      </c>
      <c r="BC1061" s="9">
        <f>IF(AND((ROW()-7)&gt;=$Q$5,(ROW()-6)&lt;=$Q$3),INDEX(LINEST(OFFSET(AF1061,1-$Q$5,0,$Q$5,1),OFFSET(AG1061,1-$Q$5,0,$Q$5,9),TRUE,TRUE),1,6),"")</f>
        <v/>
      </c>
      <c r="BD1061" s="9">
        <f>IF(AND((ROW()-7)&gt;=$Q$5,(ROW()-6)&lt;=$Q$3),INDEX(LINEST(OFFSET(AF1061,1-$Q$5,0,$Q$5,1),OFFSET(AG1061,1-$Q$5,0,$Q$5,9),TRUE,TRUE),1,5),"")</f>
        <v/>
      </c>
      <c r="BE1061" s="9">
        <f>IF(AND((ROW()-7)&gt;=$Q$5,(ROW()-6)&lt;=$Q$3),INDEX(LINEST(OFFSET(AF1061,1-$Q$5,0,$Q$5,1),OFFSET(AG1061,1-$Q$5,0,$Q$5,9),TRUE,TRUE),1,4),"")</f>
        <v/>
      </c>
      <c r="BF1061" s="9">
        <f>IF(AND((ROW()-7)&gt;=$Q$5,(ROW()-6)&lt;=$Q$3),INDEX(LINEST(OFFSET(AF1061,1-$Q$5,0,$Q$5,1),OFFSET(AG1061,1-$Q$5,0,$Q$5,9),TRUE,TRUE),1,3),"")</f>
        <v/>
      </c>
      <c r="BG1061" s="9">
        <f>IF(AND((ROW()-7)&gt;=$Q$5,(ROW()-6)&lt;=$Q$3),INDEX(LINEST(OFFSET(AF1061,1-$Q$5,0,$Q$5,1),OFFSET(AG1061,1-$Q$5,0,$Q$5,9),TRUE,TRUE),1,2),"")</f>
        <v/>
      </c>
      <c r="BH1061" s="9">
        <f>IF(AND((ROW()-7)&gt;=$Q$5,(ROW()-6)&lt;=$Q$3),INDEX(LINEST(OFFSET(AF1061,1-$Q$5,0,$Q$5,1),OFFSET(AG1061,1-$Q$5,0,$Q$5,9),TRUE,TRUE),1,1),"")</f>
        <v/>
      </c>
      <c r="BI1061" s="10">
        <f>IF(AND((ROW()-7)&gt;=$Q$5,(ROW()-6)&lt;=$Q$3),INDEX(LINEST(OFFSET(AF1061,1-$Q$5,0,$Q$5,1),OFFSET(AG1061,1-$Q$5,0,$Q$5,9),TRUE,TRUE),3,1),"")</f>
        <v/>
      </c>
      <c r="BL1061" s="9">
        <f>IF(AND((ROW()-6)&lt;=$Q$3,ISNUMBER(AY1060)),AY1060/$Q$4+AZ1060*AG1061+BA1060*AH1061+BB1060*AI1061+BC1060*AJ1061+BD1060*AK1061+BE1060*AL1061+BF1060*AM1061+BG1060*AN1061+BH1060*AO1061,"")</f>
        <v/>
      </c>
      <c r="BM1061">
        <f>IF(ISNUMBER(BL1061),AVERAGE(OFFSET(AF1060,1-$Q$5,0,$Q$5,1)),"")</f>
        <v/>
      </c>
      <c r="BN1061">
        <f>IF(ISNUMBER(BL1061),(AF1061-BL1061)^2,"")</f>
        <v/>
      </c>
      <c r="BO1061">
        <f>IF(ISNUMBER(BL1061),AF1061^2,"")</f>
        <v/>
      </c>
      <c r="BP1061">
        <f>IF(ISNUMBER(BL1061),(AF1061-BM1061)^2,"")</f>
        <v/>
      </c>
    </row>
    <row r="1062">
      <c r="O1062">
        <f>IF($R1062="","",IF($Q$1="Weekly",INT(($R1062-2)/7),IF($Q$1="Quarterly",YEAR($R1062)*4+ROUNDUP(MONTH($R1062)/3),YEAR($R1062)*12+MONTH($R1062))))</f>
        <v/>
      </c>
      <c r="P1062">
        <f>IF($R1062="","",IF($R1063="",1,IF($O1062&lt;&gt;$O1063,1,0)))</f>
        <v/>
      </c>
      <c r="Q1062">
        <f>IF($P1062=1,SUM($P$7:$P1062),"")</f>
        <v/>
      </c>
      <c r="R1062">
        <f>IF($A1062="","",IF(ISNUMBER($A1062),$A1062,IFERROR(DATEVALUE($A1062),NA())))</f>
        <v/>
      </c>
      <c r="S1062" s="7">
        <f>IFERROR(INDEX($R$7:$R$60000,MATCH(ROW()-6,$Q$7:$Q$60000,0)),"")</f>
        <v/>
      </c>
      <c r="T1062">
        <f>IFERROR(INDEX($B$7:$B$60000,MATCH(ROW()-6,$Q$7:$Q$60000,0))*1,"")</f>
        <v/>
      </c>
      <c r="U1062">
        <f>IFERROR(INDEX($C$7:$C$60000,MATCH(ROW()-6,$Q$7:$Q$60000,0))*1,"")</f>
        <v/>
      </c>
      <c r="V1062">
        <f>IFERROR(INDEX($D$7:$D$60000,MATCH(ROW()-6,$Q$7:$Q$60000,0))*1,"")</f>
        <v/>
      </c>
      <c r="W1062">
        <f>IFERROR(INDEX($E$7:$E$60000,MATCH(ROW()-6,$Q$7:$Q$60000,0))*1,"")</f>
        <v/>
      </c>
      <c r="X1062">
        <f>IFERROR(INDEX($F$7:$F$60000,MATCH(ROW()-6,$Q$7:$Q$60000,0))*1,"")</f>
        <v/>
      </c>
      <c r="Y1062">
        <f>IFERROR(INDEX($G$7:$G$60000,MATCH(ROW()-6,$Q$7:$Q$60000,0))*1,"")</f>
        <v/>
      </c>
      <c r="Z1062">
        <f>IFERROR(INDEX($H$7:$H$60000,MATCH(ROW()-6,$Q$7:$Q$60000,0))*1,"")</f>
        <v/>
      </c>
      <c r="AA1062">
        <f>IFERROR(INDEX($I$7:$I$60000,MATCH(ROW()-6,$Q$7:$Q$60000,0))*1,"")</f>
        <v/>
      </c>
      <c r="AB1062">
        <f>IFERROR(INDEX($J$7:$J$60000,MATCH(ROW()-6,$Q$7:$Q$60000,0))*1,"")</f>
        <v/>
      </c>
      <c r="AC1062">
        <f>IFERROR(INDEX($K$7:$K$60000,MATCH(ROW()-6,$Q$7:$Q$60000,0))*1,"")</f>
        <v/>
      </c>
      <c r="AF1062" s="9">
        <f>IF(OR($S1062="",$S1061=""),"",IF($B$5="diff",($T1062-$T1061),LN($T1062/$T1061)))</f>
        <v/>
      </c>
      <c r="AG1062" s="9">
        <f>IF(OR($S1062="",$S1061=""),"",IF($C$5="diff",(U1062-U1061),LN(U1062/U1061)))</f>
        <v/>
      </c>
      <c r="AH1062" s="9">
        <f>IF(OR($S1062="",$S1061=""),"",IF($D$5="diff",(V1062-V1061),LN(V1062/V1061)))</f>
        <v/>
      </c>
      <c r="AI1062" s="9">
        <f>IF(OR($S1062="",$S1061=""),"",IF($E$5="diff",(W1062-W1061),LN(W1062/W1061)))</f>
        <v/>
      </c>
      <c r="AJ1062" s="9">
        <f>IF(OR($S1062="",$S1061=""),"",IF($F$5="diff",(X1062-X1061),LN(X1062/X1061)))</f>
        <v/>
      </c>
      <c r="AK1062" s="9">
        <f>IF(OR($S1062="",$S1061=""),"",IF($G$5="diff",(Y1062-Y1061),LN(Y1062/Y1061)))</f>
        <v/>
      </c>
      <c r="AL1062" s="9">
        <f>IF(OR($S1062="",$S1061=""),"",IF($H$5="diff",(Z1062-Z1061),LN(Z1062/Z1061)))</f>
        <v/>
      </c>
      <c r="AM1062" s="9">
        <f>IF(OR($S1062="",$S1061=""),"",IF($I$5="diff",(AA1062-AA1061),LN(AA1062/AA1061)))</f>
        <v/>
      </c>
      <c r="AN1062" s="9">
        <f>IF(OR($S1062="",$S1061=""),"",IF($J$5="diff",(AB1062-AB1061),LN(AB1062/AB1061)))</f>
        <v/>
      </c>
      <c r="AO1062" s="9">
        <f>IF(OR($S1062="",$S1061=""),"",IF($K$5="diff",(AC1062-AC1061),LN(AC1062/AC1061)))</f>
        <v/>
      </c>
      <c r="AR1062" s="9">
        <f>IF($AF1062="","",$AU$13+$AU$4*AG1062+$AU$5*AH1062+$AU$6*AI1062+$AU$7*AJ1062+$AU$8*AK1062+$AU$9*AL1062+$AU$10*AM1062+$AU$11*AN1062+$AU$12*AO1062)</f>
        <v/>
      </c>
      <c r="AY1062" s="10">
        <f>IF(AND((ROW()-7)&gt;=$Q$5,(ROW()-6)&lt;=$Q$3),INDEX(LINEST(OFFSET(AF1062,1-$Q$5,0,$Q$5,1),OFFSET(AG1062,1-$Q$5,0,$Q$5,9),TRUE,TRUE),1,10)*$Q$4,"")</f>
        <v/>
      </c>
      <c r="AZ1062" s="9">
        <f>IF(AND((ROW()-7)&gt;=$Q$5,(ROW()-6)&lt;=$Q$3),INDEX(LINEST(OFFSET(AF1062,1-$Q$5,0,$Q$5,1),OFFSET(AG1062,1-$Q$5,0,$Q$5,9),TRUE,TRUE),1,9),"")</f>
        <v/>
      </c>
      <c r="BA1062" s="9">
        <f>IF(AND((ROW()-7)&gt;=$Q$5,(ROW()-6)&lt;=$Q$3),INDEX(LINEST(OFFSET(AF1062,1-$Q$5,0,$Q$5,1),OFFSET(AG1062,1-$Q$5,0,$Q$5,9),TRUE,TRUE),1,8),"")</f>
        <v/>
      </c>
      <c r="BB1062" s="9">
        <f>IF(AND((ROW()-7)&gt;=$Q$5,(ROW()-6)&lt;=$Q$3),INDEX(LINEST(OFFSET(AF1062,1-$Q$5,0,$Q$5,1),OFFSET(AG1062,1-$Q$5,0,$Q$5,9),TRUE,TRUE),1,7),"")</f>
        <v/>
      </c>
      <c r="BC1062" s="9">
        <f>IF(AND((ROW()-7)&gt;=$Q$5,(ROW()-6)&lt;=$Q$3),INDEX(LINEST(OFFSET(AF1062,1-$Q$5,0,$Q$5,1),OFFSET(AG1062,1-$Q$5,0,$Q$5,9),TRUE,TRUE),1,6),"")</f>
        <v/>
      </c>
      <c r="BD1062" s="9">
        <f>IF(AND((ROW()-7)&gt;=$Q$5,(ROW()-6)&lt;=$Q$3),INDEX(LINEST(OFFSET(AF1062,1-$Q$5,0,$Q$5,1),OFFSET(AG1062,1-$Q$5,0,$Q$5,9),TRUE,TRUE),1,5),"")</f>
        <v/>
      </c>
      <c r="BE1062" s="9">
        <f>IF(AND((ROW()-7)&gt;=$Q$5,(ROW()-6)&lt;=$Q$3),INDEX(LINEST(OFFSET(AF1062,1-$Q$5,0,$Q$5,1),OFFSET(AG1062,1-$Q$5,0,$Q$5,9),TRUE,TRUE),1,4),"")</f>
        <v/>
      </c>
      <c r="BF1062" s="9">
        <f>IF(AND((ROW()-7)&gt;=$Q$5,(ROW()-6)&lt;=$Q$3),INDEX(LINEST(OFFSET(AF1062,1-$Q$5,0,$Q$5,1),OFFSET(AG1062,1-$Q$5,0,$Q$5,9),TRUE,TRUE),1,3),"")</f>
        <v/>
      </c>
      <c r="BG1062" s="9">
        <f>IF(AND((ROW()-7)&gt;=$Q$5,(ROW()-6)&lt;=$Q$3),INDEX(LINEST(OFFSET(AF1062,1-$Q$5,0,$Q$5,1),OFFSET(AG1062,1-$Q$5,0,$Q$5,9),TRUE,TRUE),1,2),"")</f>
        <v/>
      </c>
      <c r="BH1062" s="9">
        <f>IF(AND((ROW()-7)&gt;=$Q$5,(ROW()-6)&lt;=$Q$3),INDEX(LINEST(OFFSET(AF1062,1-$Q$5,0,$Q$5,1),OFFSET(AG1062,1-$Q$5,0,$Q$5,9),TRUE,TRUE),1,1),"")</f>
        <v/>
      </c>
      <c r="BI1062" s="10">
        <f>IF(AND((ROW()-7)&gt;=$Q$5,(ROW()-6)&lt;=$Q$3),INDEX(LINEST(OFFSET(AF1062,1-$Q$5,0,$Q$5,1),OFFSET(AG1062,1-$Q$5,0,$Q$5,9),TRUE,TRUE),3,1),"")</f>
        <v/>
      </c>
      <c r="BL1062" s="9">
        <f>IF(AND((ROW()-6)&lt;=$Q$3,ISNUMBER(AY1061)),AY1061/$Q$4+AZ1061*AG1062+BA1061*AH1062+BB1061*AI1062+BC1061*AJ1062+BD1061*AK1062+BE1061*AL1062+BF1061*AM1062+BG1061*AN1062+BH1061*AO1062,"")</f>
        <v/>
      </c>
      <c r="BM1062">
        <f>IF(ISNUMBER(BL1062),AVERAGE(OFFSET(AF1061,1-$Q$5,0,$Q$5,1)),"")</f>
        <v/>
      </c>
      <c r="BN1062">
        <f>IF(ISNUMBER(BL1062),(AF1062-BL1062)^2,"")</f>
        <v/>
      </c>
      <c r="BO1062">
        <f>IF(ISNUMBER(BL1062),AF1062^2,"")</f>
        <v/>
      </c>
      <c r="BP1062">
        <f>IF(ISNUMBER(BL1062),(AF1062-BM1062)^2,"")</f>
        <v/>
      </c>
    </row>
    <row r="1063">
      <c r="O1063">
        <f>IF($R1063="","",IF($Q$1="Weekly",INT(($R1063-2)/7),IF($Q$1="Quarterly",YEAR($R1063)*4+ROUNDUP(MONTH($R1063)/3),YEAR($R1063)*12+MONTH($R1063))))</f>
        <v/>
      </c>
      <c r="P1063">
        <f>IF($R1063="","",IF($R1064="",1,IF($O1063&lt;&gt;$O1064,1,0)))</f>
        <v/>
      </c>
      <c r="Q1063">
        <f>IF($P1063=1,SUM($P$7:$P1063),"")</f>
        <v/>
      </c>
      <c r="R1063">
        <f>IF($A1063="","",IF(ISNUMBER($A1063),$A1063,IFERROR(DATEVALUE($A1063),NA())))</f>
        <v/>
      </c>
      <c r="S1063" s="7">
        <f>IFERROR(INDEX($R$7:$R$60000,MATCH(ROW()-6,$Q$7:$Q$60000,0)),"")</f>
        <v/>
      </c>
      <c r="T1063">
        <f>IFERROR(INDEX($B$7:$B$60000,MATCH(ROW()-6,$Q$7:$Q$60000,0))*1,"")</f>
        <v/>
      </c>
      <c r="U1063">
        <f>IFERROR(INDEX($C$7:$C$60000,MATCH(ROW()-6,$Q$7:$Q$60000,0))*1,"")</f>
        <v/>
      </c>
      <c r="V1063">
        <f>IFERROR(INDEX($D$7:$D$60000,MATCH(ROW()-6,$Q$7:$Q$60000,0))*1,"")</f>
        <v/>
      </c>
      <c r="W1063">
        <f>IFERROR(INDEX($E$7:$E$60000,MATCH(ROW()-6,$Q$7:$Q$60000,0))*1,"")</f>
        <v/>
      </c>
      <c r="X1063">
        <f>IFERROR(INDEX($F$7:$F$60000,MATCH(ROW()-6,$Q$7:$Q$60000,0))*1,"")</f>
        <v/>
      </c>
      <c r="Y1063">
        <f>IFERROR(INDEX($G$7:$G$60000,MATCH(ROW()-6,$Q$7:$Q$60000,0))*1,"")</f>
        <v/>
      </c>
      <c r="Z1063">
        <f>IFERROR(INDEX($H$7:$H$60000,MATCH(ROW()-6,$Q$7:$Q$60000,0))*1,"")</f>
        <v/>
      </c>
      <c r="AA1063">
        <f>IFERROR(INDEX($I$7:$I$60000,MATCH(ROW()-6,$Q$7:$Q$60000,0))*1,"")</f>
        <v/>
      </c>
      <c r="AB1063">
        <f>IFERROR(INDEX($J$7:$J$60000,MATCH(ROW()-6,$Q$7:$Q$60000,0))*1,"")</f>
        <v/>
      </c>
      <c r="AC1063">
        <f>IFERROR(INDEX($K$7:$K$60000,MATCH(ROW()-6,$Q$7:$Q$60000,0))*1,"")</f>
        <v/>
      </c>
      <c r="AF1063" s="9">
        <f>IF(OR($S1063="",$S1062=""),"",IF($B$5="diff",($T1063-$T1062),LN($T1063/$T1062)))</f>
        <v/>
      </c>
      <c r="AG1063" s="9">
        <f>IF(OR($S1063="",$S1062=""),"",IF($C$5="diff",(U1063-U1062),LN(U1063/U1062)))</f>
        <v/>
      </c>
      <c r="AH1063" s="9">
        <f>IF(OR($S1063="",$S1062=""),"",IF($D$5="diff",(V1063-V1062),LN(V1063/V1062)))</f>
        <v/>
      </c>
      <c r="AI1063" s="9">
        <f>IF(OR($S1063="",$S1062=""),"",IF($E$5="diff",(W1063-W1062),LN(W1063/W1062)))</f>
        <v/>
      </c>
      <c r="AJ1063" s="9">
        <f>IF(OR($S1063="",$S1062=""),"",IF($F$5="diff",(X1063-X1062),LN(X1063/X1062)))</f>
        <v/>
      </c>
      <c r="AK1063" s="9">
        <f>IF(OR($S1063="",$S1062=""),"",IF($G$5="diff",(Y1063-Y1062),LN(Y1063/Y1062)))</f>
        <v/>
      </c>
      <c r="AL1063" s="9">
        <f>IF(OR($S1063="",$S1062=""),"",IF($H$5="diff",(Z1063-Z1062),LN(Z1063/Z1062)))</f>
        <v/>
      </c>
      <c r="AM1063" s="9">
        <f>IF(OR($S1063="",$S1062=""),"",IF($I$5="diff",(AA1063-AA1062),LN(AA1063/AA1062)))</f>
        <v/>
      </c>
      <c r="AN1063" s="9">
        <f>IF(OR($S1063="",$S1062=""),"",IF($J$5="diff",(AB1063-AB1062),LN(AB1063/AB1062)))</f>
        <v/>
      </c>
      <c r="AO1063" s="9">
        <f>IF(OR($S1063="",$S1062=""),"",IF($K$5="diff",(AC1063-AC1062),LN(AC1063/AC1062)))</f>
        <v/>
      </c>
      <c r="AR1063" s="9">
        <f>IF($AF1063="","",$AU$13+$AU$4*AG1063+$AU$5*AH1063+$AU$6*AI1063+$AU$7*AJ1063+$AU$8*AK1063+$AU$9*AL1063+$AU$10*AM1063+$AU$11*AN1063+$AU$12*AO1063)</f>
        <v/>
      </c>
      <c r="AY1063" s="10">
        <f>IF(AND((ROW()-7)&gt;=$Q$5,(ROW()-6)&lt;=$Q$3),INDEX(LINEST(OFFSET(AF1063,1-$Q$5,0,$Q$5,1),OFFSET(AG1063,1-$Q$5,0,$Q$5,9),TRUE,TRUE),1,10)*$Q$4,"")</f>
        <v/>
      </c>
      <c r="AZ1063" s="9">
        <f>IF(AND((ROW()-7)&gt;=$Q$5,(ROW()-6)&lt;=$Q$3),INDEX(LINEST(OFFSET(AF1063,1-$Q$5,0,$Q$5,1),OFFSET(AG1063,1-$Q$5,0,$Q$5,9),TRUE,TRUE),1,9),"")</f>
        <v/>
      </c>
      <c r="BA1063" s="9">
        <f>IF(AND((ROW()-7)&gt;=$Q$5,(ROW()-6)&lt;=$Q$3),INDEX(LINEST(OFFSET(AF1063,1-$Q$5,0,$Q$5,1),OFFSET(AG1063,1-$Q$5,0,$Q$5,9),TRUE,TRUE),1,8),"")</f>
        <v/>
      </c>
      <c r="BB1063" s="9">
        <f>IF(AND((ROW()-7)&gt;=$Q$5,(ROW()-6)&lt;=$Q$3),INDEX(LINEST(OFFSET(AF1063,1-$Q$5,0,$Q$5,1),OFFSET(AG1063,1-$Q$5,0,$Q$5,9),TRUE,TRUE),1,7),"")</f>
        <v/>
      </c>
      <c r="BC1063" s="9">
        <f>IF(AND((ROW()-7)&gt;=$Q$5,(ROW()-6)&lt;=$Q$3),INDEX(LINEST(OFFSET(AF1063,1-$Q$5,0,$Q$5,1),OFFSET(AG1063,1-$Q$5,0,$Q$5,9),TRUE,TRUE),1,6),"")</f>
        <v/>
      </c>
      <c r="BD1063" s="9">
        <f>IF(AND((ROW()-7)&gt;=$Q$5,(ROW()-6)&lt;=$Q$3),INDEX(LINEST(OFFSET(AF1063,1-$Q$5,0,$Q$5,1),OFFSET(AG1063,1-$Q$5,0,$Q$5,9),TRUE,TRUE),1,5),"")</f>
        <v/>
      </c>
      <c r="BE1063" s="9">
        <f>IF(AND((ROW()-7)&gt;=$Q$5,(ROW()-6)&lt;=$Q$3),INDEX(LINEST(OFFSET(AF1063,1-$Q$5,0,$Q$5,1),OFFSET(AG1063,1-$Q$5,0,$Q$5,9),TRUE,TRUE),1,4),"")</f>
        <v/>
      </c>
      <c r="BF1063" s="9">
        <f>IF(AND((ROW()-7)&gt;=$Q$5,(ROW()-6)&lt;=$Q$3),INDEX(LINEST(OFFSET(AF1063,1-$Q$5,0,$Q$5,1),OFFSET(AG1063,1-$Q$5,0,$Q$5,9),TRUE,TRUE),1,3),"")</f>
        <v/>
      </c>
      <c r="BG1063" s="9">
        <f>IF(AND((ROW()-7)&gt;=$Q$5,(ROW()-6)&lt;=$Q$3),INDEX(LINEST(OFFSET(AF1063,1-$Q$5,0,$Q$5,1),OFFSET(AG1063,1-$Q$5,0,$Q$5,9),TRUE,TRUE),1,2),"")</f>
        <v/>
      </c>
      <c r="BH1063" s="9">
        <f>IF(AND((ROW()-7)&gt;=$Q$5,(ROW()-6)&lt;=$Q$3),INDEX(LINEST(OFFSET(AF1063,1-$Q$5,0,$Q$5,1),OFFSET(AG1063,1-$Q$5,0,$Q$5,9),TRUE,TRUE),1,1),"")</f>
        <v/>
      </c>
      <c r="BI1063" s="10">
        <f>IF(AND((ROW()-7)&gt;=$Q$5,(ROW()-6)&lt;=$Q$3),INDEX(LINEST(OFFSET(AF1063,1-$Q$5,0,$Q$5,1),OFFSET(AG1063,1-$Q$5,0,$Q$5,9),TRUE,TRUE),3,1),"")</f>
        <v/>
      </c>
      <c r="BL1063" s="9">
        <f>IF(AND((ROW()-6)&lt;=$Q$3,ISNUMBER(AY1062)),AY1062/$Q$4+AZ1062*AG1063+BA1062*AH1063+BB1062*AI1063+BC1062*AJ1063+BD1062*AK1063+BE1062*AL1063+BF1062*AM1063+BG1062*AN1063+BH1062*AO1063,"")</f>
        <v/>
      </c>
      <c r="BM1063">
        <f>IF(ISNUMBER(BL1063),AVERAGE(OFFSET(AF1062,1-$Q$5,0,$Q$5,1)),"")</f>
        <v/>
      </c>
      <c r="BN1063">
        <f>IF(ISNUMBER(BL1063),(AF1063-BL1063)^2,"")</f>
        <v/>
      </c>
      <c r="BO1063">
        <f>IF(ISNUMBER(BL1063),AF1063^2,"")</f>
        <v/>
      </c>
      <c r="BP1063">
        <f>IF(ISNUMBER(BL1063),(AF1063-BM1063)^2,"")</f>
        <v/>
      </c>
    </row>
    <row r="1064">
      <c r="O1064">
        <f>IF($R1064="","",IF($Q$1="Weekly",INT(($R1064-2)/7),IF($Q$1="Quarterly",YEAR($R1064)*4+ROUNDUP(MONTH($R1064)/3),YEAR($R1064)*12+MONTH($R1064))))</f>
        <v/>
      </c>
      <c r="P1064">
        <f>IF($R1064="","",IF($R1065="",1,IF($O1064&lt;&gt;$O1065,1,0)))</f>
        <v/>
      </c>
      <c r="Q1064">
        <f>IF($P1064=1,SUM($P$7:$P1064),"")</f>
        <v/>
      </c>
      <c r="R1064">
        <f>IF($A1064="","",IF(ISNUMBER($A1064),$A1064,IFERROR(DATEVALUE($A1064),NA())))</f>
        <v/>
      </c>
      <c r="S1064" s="7">
        <f>IFERROR(INDEX($R$7:$R$60000,MATCH(ROW()-6,$Q$7:$Q$60000,0)),"")</f>
        <v/>
      </c>
      <c r="T1064">
        <f>IFERROR(INDEX($B$7:$B$60000,MATCH(ROW()-6,$Q$7:$Q$60000,0))*1,"")</f>
        <v/>
      </c>
      <c r="U1064">
        <f>IFERROR(INDEX($C$7:$C$60000,MATCH(ROW()-6,$Q$7:$Q$60000,0))*1,"")</f>
        <v/>
      </c>
      <c r="V1064">
        <f>IFERROR(INDEX($D$7:$D$60000,MATCH(ROW()-6,$Q$7:$Q$60000,0))*1,"")</f>
        <v/>
      </c>
      <c r="W1064">
        <f>IFERROR(INDEX($E$7:$E$60000,MATCH(ROW()-6,$Q$7:$Q$60000,0))*1,"")</f>
        <v/>
      </c>
      <c r="X1064">
        <f>IFERROR(INDEX($F$7:$F$60000,MATCH(ROW()-6,$Q$7:$Q$60000,0))*1,"")</f>
        <v/>
      </c>
      <c r="Y1064">
        <f>IFERROR(INDEX($G$7:$G$60000,MATCH(ROW()-6,$Q$7:$Q$60000,0))*1,"")</f>
        <v/>
      </c>
      <c r="Z1064">
        <f>IFERROR(INDEX($H$7:$H$60000,MATCH(ROW()-6,$Q$7:$Q$60000,0))*1,"")</f>
        <v/>
      </c>
      <c r="AA1064">
        <f>IFERROR(INDEX($I$7:$I$60000,MATCH(ROW()-6,$Q$7:$Q$60000,0))*1,"")</f>
        <v/>
      </c>
      <c r="AB1064">
        <f>IFERROR(INDEX($J$7:$J$60000,MATCH(ROW()-6,$Q$7:$Q$60000,0))*1,"")</f>
        <v/>
      </c>
      <c r="AC1064">
        <f>IFERROR(INDEX($K$7:$K$60000,MATCH(ROW()-6,$Q$7:$Q$60000,0))*1,"")</f>
        <v/>
      </c>
      <c r="AF1064" s="9">
        <f>IF(OR($S1064="",$S1063=""),"",IF($B$5="diff",($T1064-$T1063),LN($T1064/$T1063)))</f>
        <v/>
      </c>
      <c r="AG1064" s="9">
        <f>IF(OR($S1064="",$S1063=""),"",IF($C$5="diff",(U1064-U1063),LN(U1064/U1063)))</f>
        <v/>
      </c>
      <c r="AH1064" s="9">
        <f>IF(OR($S1064="",$S1063=""),"",IF($D$5="diff",(V1064-V1063),LN(V1064/V1063)))</f>
        <v/>
      </c>
      <c r="AI1064" s="9">
        <f>IF(OR($S1064="",$S1063=""),"",IF($E$5="diff",(W1064-W1063),LN(W1064/W1063)))</f>
        <v/>
      </c>
      <c r="AJ1064" s="9">
        <f>IF(OR($S1064="",$S1063=""),"",IF($F$5="diff",(X1064-X1063),LN(X1064/X1063)))</f>
        <v/>
      </c>
      <c r="AK1064" s="9">
        <f>IF(OR($S1064="",$S1063=""),"",IF($G$5="diff",(Y1064-Y1063),LN(Y1064/Y1063)))</f>
        <v/>
      </c>
      <c r="AL1064" s="9">
        <f>IF(OR($S1064="",$S1063=""),"",IF($H$5="diff",(Z1064-Z1063),LN(Z1064/Z1063)))</f>
        <v/>
      </c>
      <c r="AM1064" s="9">
        <f>IF(OR($S1064="",$S1063=""),"",IF($I$5="diff",(AA1064-AA1063),LN(AA1064/AA1063)))</f>
        <v/>
      </c>
      <c r="AN1064" s="9">
        <f>IF(OR($S1064="",$S1063=""),"",IF($J$5="diff",(AB1064-AB1063),LN(AB1064/AB1063)))</f>
        <v/>
      </c>
      <c r="AO1064" s="9">
        <f>IF(OR($S1064="",$S1063=""),"",IF($K$5="diff",(AC1064-AC1063),LN(AC1064/AC1063)))</f>
        <v/>
      </c>
      <c r="AR1064" s="9">
        <f>IF($AF1064="","",$AU$13+$AU$4*AG1064+$AU$5*AH1064+$AU$6*AI1064+$AU$7*AJ1064+$AU$8*AK1064+$AU$9*AL1064+$AU$10*AM1064+$AU$11*AN1064+$AU$12*AO1064)</f>
        <v/>
      </c>
      <c r="AY1064" s="10">
        <f>IF(AND((ROW()-7)&gt;=$Q$5,(ROW()-6)&lt;=$Q$3),INDEX(LINEST(OFFSET(AF1064,1-$Q$5,0,$Q$5,1),OFFSET(AG1064,1-$Q$5,0,$Q$5,9),TRUE,TRUE),1,10)*$Q$4,"")</f>
        <v/>
      </c>
      <c r="AZ1064" s="9">
        <f>IF(AND((ROW()-7)&gt;=$Q$5,(ROW()-6)&lt;=$Q$3),INDEX(LINEST(OFFSET(AF1064,1-$Q$5,0,$Q$5,1),OFFSET(AG1064,1-$Q$5,0,$Q$5,9),TRUE,TRUE),1,9),"")</f>
        <v/>
      </c>
      <c r="BA1064" s="9">
        <f>IF(AND((ROW()-7)&gt;=$Q$5,(ROW()-6)&lt;=$Q$3),INDEX(LINEST(OFFSET(AF1064,1-$Q$5,0,$Q$5,1),OFFSET(AG1064,1-$Q$5,0,$Q$5,9),TRUE,TRUE),1,8),"")</f>
        <v/>
      </c>
      <c r="BB1064" s="9">
        <f>IF(AND((ROW()-7)&gt;=$Q$5,(ROW()-6)&lt;=$Q$3),INDEX(LINEST(OFFSET(AF1064,1-$Q$5,0,$Q$5,1),OFFSET(AG1064,1-$Q$5,0,$Q$5,9),TRUE,TRUE),1,7),"")</f>
        <v/>
      </c>
      <c r="BC1064" s="9">
        <f>IF(AND((ROW()-7)&gt;=$Q$5,(ROW()-6)&lt;=$Q$3),INDEX(LINEST(OFFSET(AF1064,1-$Q$5,0,$Q$5,1),OFFSET(AG1064,1-$Q$5,0,$Q$5,9),TRUE,TRUE),1,6),"")</f>
        <v/>
      </c>
      <c r="BD1064" s="9">
        <f>IF(AND((ROW()-7)&gt;=$Q$5,(ROW()-6)&lt;=$Q$3),INDEX(LINEST(OFFSET(AF1064,1-$Q$5,0,$Q$5,1),OFFSET(AG1064,1-$Q$5,0,$Q$5,9),TRUE,TRUE),1,5),"")</f>
        <v/>
      </c>
      <c r="BE1064" s="9">
        <f>IF(AND((ROW()-7)&gt;=$Q$5,(ROW()-6)&lt;=$Q$3),INDEX(LINEST(OFFSET(AF1064,1-$Q$5,0,$Q$5,1),OFFSET(AG1064,1-$Q$5,0,$Q$5,9),TRUE,TRUE),1,4),"")</f>
        <v/>
      </c>
      <c r="BF1064" s="9">
        <f>IF(AND((ROW()-7)&gt;=$Q$5,(ROW()-6)&lt;=$Q$3),INDEX(LINEST(OFFSET(AF1064,1-$Q$5,0,$Q$5,1),OFFSET(AG1064,1-$Q$5,0,$Q$5,9),TRUE,TRUE),1,3),"")</f>
        <v/>
      </c>
      <c r="BG1064" s="9">
        <f>IF(AND((ROW()-7)&gt;=$Q$5,(ROW()-6)&lt;=$Q$3),INDEX(LINEST(OFFSET(AF1064,1-$Q$5,0,$Q$5,1),OFFSET(AG1064,1-$Q$5,0,$Q$5,9),TRUE,TRUE),1,2),"")</f>
        <v/>
      </c>
      <c r="BH1064" s="9">
        <f>IF(AND((ROW()-7)&gt;=$Q$5,(ROW()-6)&lt;=$Q$3),INDEX(LINEST(OFFSET(AF1064,1-$Q$5,0,$Q$5,1),OFFSET(AG1064,1-$Q$5,0,$Q$5,9),TRUE,TRUE),1,1),"")</f>
        <v/>
      </c>
      <c r="BI1064" s="10">
        <f>IF(AND((ROW()-7)&gt;=$Q$5,(ROW()-6)&lt;=$Q$3),INDEX(LINEST(OFFSET(AF1064,1-$Q$5,0,$Q$5,1),OFFSET(AG1064,1-$Q$5,0,$Q$5,9),TRUE,TRUE),3,1),"")</f>
        <v/>
      </c>
      <c r="BL1064" s="9">
        <f>IF(AND((ROW()-6)&lt;=$Q$3,ISNUMBER(AY1063)),AY1063/$Q$4+AZ1063*AG1064+BA1063*AH1064+BB1063*AI1064+BC1063*AJ1064+BD1063*AK1064+BE1063*AL1064+BF1063*AM1064+BG1063*AN1064+BH1063*AO1064,"")</f>
        <v/>
      </c>
      <c r="BM1064">
        <f>IF(ISNUMBER(BL1064),AVERAGE(OFFSET(AF1063,1-$Q$5,0,$Q$5,1)),"")</f>
        <v/>
      </c>
      <c r="BN1064">
        <f>IF(ISNUMBER(BL1064),(AF1064-BL1064)^2,"")</f>
        <v/>
      </c>
      <c r="BO1064">
        <f>IF(ISNUMBER(BL1064),AF1064^2,"")</f>
        <v/>
      </c>
      <c r="BP1064">
        <f>IF(ISNUMBER(BL1064),(AF1064-BM1064)^2,"")</f>
        <v/>
      </c>
    </row>
    <row r="1065">
      <c r="O1065">
        <f>IF($R1065="","",IF($Q$1="Weekly",INT(($R1065-2)/7),IF($Q$1="Quarterly",YEAR($R1065)*4+ROUNDUP(MONTH($R1065)/3),YEAR($R1065)*12+MONTH($R1065))))</f>
        <v/>
      </c>
      <c r="P1065">
        <f>IF($R1065="","",IF($R1066="",1,IF($O1065&lt;&gt;$O1066,1,0)))</f>
        <v/>
      </c>
      <c r="Q1065">
        <f>IF($P1065=1,SUM($P$7:$P1065),"")</f>
        <v/>
      </c>
      <c r="R1065">
        <f>IF($A1065="","",IF(ISNUMBER($A1065),$A1065,IFERROR(DATEVALUE($A1065),NA())))</f>
        <v/>
      </c>
      <c r="S1065" s="7">
        <f>IFERROR(INDEX($R$7:$R$60000,MATCH(ROW()-6,$Q$7:$Q$60000,0)),"")</f>
        <v/>
      </c>
      <c r="T1065">
        <f>IFERROR(INDEX($B$7:$B$60000,MATCH(ROW()-6,$Q$7:$Q$60000,0))*1,"")</f>
        <v/>
      </c>
      <c r="U1065">
        <f>IFERROR(INDEX($C$7:$C$60000,MATCH(ROW()-6,$Q$7:$Q$60000,0))*1,"")</f>
        <v/>
      </c>
      <c r="V1065">
        <f>IFERROR(INDEX($D$7:$D$60000,MATCH(ROW()-6,$Q$7:$Q$60000,0))*1,"")</f>
        <v/>
      </c>
      <c r="W1065">
        <f>IFERROR(INDEX($E$7:$E$60000,MATCH(ROW()-6,$Q$7:$Q$60000,0))*1,"")</f>
        <v/>
      </c>
      <c r="X1065">
        <f>IFERROR(INDEX($F$7:$F$60000,MATCH(ROW()-6,$Q$7:$Q$60000,0))*1,"")</f>
        <v/>
      </c>
      <c r="Y1065">
        <f>IFERROR(INDEX($G$7:$G$60000,MATCH(ROW()-6,$Q$7:$Q$60000,0))*1,"")</f>
        <v/>
      </c>
      <c r="Z1065">
        <f>IFERROR(INDEX($H$7:$H$60000,MATCH(ROW()-6,$Q$7:$Q$60000,0))*1,"")</f>
        <v/>
      </c>
      <c r="AA1065">
        <f>IFERROR(INDEX($I$7:$I$60000,MATCH(ROW()-6,$Q$7:$Q$60000,0))*1,"")</f>
        <v/>
      </c>
      <c r="AB1065">
        <f>IFERROR(INDEX($J$7:$J$60000,MATCH(ROW()-6,$Q$7:$Q$60000,0))*1,"")</f>
        <v/>
      </c>
      <c r="AC1065">
        <f>IFERROR(INDEX($K$7:$K$60000,MATCH(ROW()-6,$Q$7:$Q$60000,0))*1,"")</f>
        <v/>
      </c>
      <c r="AF1065" s="9">
        <f>IF(OR($S1065="",$S1064=""),"",IF($B$5="diff",($T1065-$T1064),LN($T1065/$T1064)))</f>
        <v/>
      </c>
      <c r="AG1065" s="9">
        <f>IF(OR($S1065="",$S1064=""),"",IF($C$5="diff",(U1065-U1064),LN(U1065/U1064)))</f>
        <v/>
      </c>
      <c r="AH1065" s="9">
        <f>IF(OR($S1065="",$S1064=""),"",IF($D$5="diff",(V1065-V1064),LN(V1065/V1064)))</f>
        <v/>
      </c>
      <c r="AI1065" s="9">
        <f>IF(OR($S1065="",$S1064=""),"",IF($E$5="diff",(W1065-W1064),LN(W1065/W1064)))</f>
        <v/>
      </c>
      <c r="AJ1065" s="9">
        <f>IF(OR($S1065="",$S1064=""),"",IF($F$5="diff",(X1065-X1064),LN(X1065/X1064)))</f>
        <v/>
      </c>
      <c r="AK1065" s="9">
        <f>IF(OR($S1065="",$S1064=""),"",IF($G$5="diff",(Y1065-Y1064),LN(Y1065/Y1064)))</f>
        <v/>
      </c>
      <c r="AL1065" s="9">
        <f>IF(OR($S1065="",$S1064=""),"",IF($H$5="diff",(Z1065-Z1064),LN(Z1065/Z1064)))</f>
        <v/>
      </c>
      <c r="AM1065" s="9">
        <f>IF(OR($S1065="",$S1064=""),"",IF($I$5="diff",(AA1065-AA1064),LN(AA1065/AA1064)))</f>
        <v/>
      </c>
      <c r="AN1065" s="9">
        <f>IF(OR($S1065="",$S1064=""),"",IF($J$5="diff",(AB1065-AB1064),LN(AB1065/AB1064)))</f>
        <v/>
      </c>
      <c r="AO1065" s="9">
        <f>IF(OR($S1065="",$S1064=""),"",IF($K$5="diff",(AC1065-AC1064),LN(AC1065/AC1064)))</f>
        <v/>
      </c>
      <c r="AR1065" s="9">
        <f>IF($AF1065="","",$AU$13+$AU$4*AG1065+$AU$5*AH1065+$AU$6*AI1065+$AU$7*AJ1065+$AU$8*AK1065+$AU$9*AL1065+$AU$10*AM1065+$AU$11*AN1065+$AU$12*AO1065)</f>
        <v/>
      </c>
      <c r="AY1065" s="10">
        <f>IF(AND((ROW()-7)&gt;=$Q$5,(ROW()-6)&lt;=$Q$3),INDEX(LINEST(OFFSET(AF1065,1-$Q$5,0,$Q$5,1),OFFSET(AG1065,1-$Q$5,0,$Q$5,9),TRUE,TRUE),1,10)*$Q$4,"")</f>
        <v/>
      </c>
      <c r="AZ1065" s="9">
        <f>IF(AND((ROW()-7)&gt;=$Q$5,(ROW()-6)&lt;=$Q$3),INDEX(LINEST(OFFSET(AF1065,1-$Q$5,0,$Q$5,1),OFFSET(AG1065,1-$Q$5,0,$Q$5,9),TRUE,TRUE),1,9),"")</f>
        <v/>
      </c>
      <c r="BA1065" s="9">
        <f>IF(AND((ROW()-7)&gt;=$Q$5,(ROW()-6)&lt;=$Q$3),INDEX(LINEST(OFFSET(AF1065,1-$Q$5,0,$Q$5,1),OFFSET(AG1065,1-$Q$5,0,$Q$5,9),TRUE,TRUE),1,8),"")</f>
        <v/>
      </c>
      <c r="BB1065" s="9">
        <f>IF(AND((ROW()-7)&gt;=$Q$5,(ROW()-6)&lt;=$Q$3),INDEX(LINEST(OFFSET(AF1065,1-$Q$5,0,$Q$5,1),OFFSET(AG1065,1-$Q$5,0,$Q$5,9),TRUE,TRUE),1,7),"")</f>
        <v/>
      </c>
      <c r="BC1065" s="9">
        <f>IF(AND((ROW()-7)&gt;=$Q$5,(ROW()-6)&lt;=$Q$3),INDEX(LINEST(OFFSET(AF1065,1-$Q$5,0,$Q$5,1),OFFSET(AG1065,1-$Q$5,0,$Q$5,9),TRUE,TRUE),1,6),"")</f>
        <v/>
      </c>
      <c r="BD1065" s="9">
        <f>IF(AND((ROW()-7)&gt;=$Q$5,(ROW()-6)&lt;=$Q$3),INDEX(LINEST(OFFSET(AF1065,1-$Q$5,0,$Q$5,1),OFFSET(AG1065,1-$Q$5,0,$Q$5,9),TRUE,TRUE),1,5),"")</f>
        <v/>
      </c>
      <c r="BE1065" s="9">
        <f>IF(AND((ROW()-7)&gt;=$Q$5,(ROW()-6)&lt;=$Q$3),INDEX(LINEST(OFFSET(AF1065,1-$Q$5,0,$Q$5,1),OFFSET(AG1065,1-$Q$5,0,$Q$5,9),TRUE,TRUE),1,4),"")</f>
        <v/>
      </c>
      <c r="BF1065" s="9">
        <f>IF(AND((ROW()-7)&gt;=$Q$5,(ROW()-6)&lt;=$Q$3),INDEX(LINEST(OFFSET(AF1065,1-$Q$5,0,$Q$5,1),OFFSET(AG1065,1-$Q$5,0,$Q$5,9),TRUE,TRUE),1,3),"")</f>
        <v/>
      </c>
      <c r="BG1065" s="9">
        <f>IF(AND((ROW()-7)&gt;=$Q$5,(ROW()-6)&lt;=$Q$3),INDEX(LINEST(OFFSET(AF1065,1-$Q$5,0,$Q$5,1),OFFSET(AG1065,1-$Q$5,0,$Q$5,9),TRUE,TRUE),1,2),"")</f>
        <v/>
      </c>
      <c r="BH1065" s="9">
        <f>IF(AND((ROW()-7)&gt;=$Q$5,(ROW()-6)&lt;=$Q$3),INDEX(LINEST(OFFSET(AF1065,1-$Q$5,0,$Q$5,1),OFFSET(AG1065,1-$Q$5,0,$Q$5,9),TRUE,TRUE),1,1),"")</f>
        <v/>
      </c>
      <c r="BI1065" s="10">
        <f>IF(AND((ROW()-7)&gt;=$Q$5,(ROW()-6)&lt;=$Q$3),INDEX(LINEST(OFFSET(AF1065,1-$Q$5,0,$Q$5,1),OFFSET(AG1065,1-$Q$5,0,$Q$5,9),TRUE,TRUE),3,1),"")</f>
        <v/>
      </c>
      <c r="BL1065" s="9">
        <f>IF(AND((ROW()-6)&lt;=$Q$3,ISNUMBER(AY1064)),AY1064/$Q$4+AZ1064*AG1065+BA1064*AH1065+BB1064*AI1065+BC1064*AJ1065+BD1064*AK1065+BE1064*AL1065+BF1064*AM1065+BG1064*AN1065+BH1064*AO1065,"")</f>
        <v/>
      </c>
      <c r="BM1065">
        <f>IF(ISNUMBER(BL1065),AVERAGE(OFFSET(AF1064,1-$Q$5,0,$Q$5,1)),"")</f>
        <v/>
      </c>
      <c r="BN1065">
        <f>IF(ISNUMBER(BL1065),(AF1065-BL1065)^2,"")</f>
        <v/>
      </c>
      <c r="BO1065">
        <f>IF(ISNUMBER(BL1065),AF1065^2,"")</f>
        <v/>
      </c>
      <c r="BP1065">
        <f>IF(ISNUMBER(BL1065),(AF1065-BM1065)^2,"")</f>
        <v/>
      </c>
    </row>
    <row r="1066">
      <c r="O1066">
        <f>IF($R1066="","",IF($Q$1="Weekly",INT(($R1066-2)/7),IF($Q$1="Quarterly",YEAR($R1066)*4+ROUNDUP(MONTH($R1066)/3),YEAR($R1066)*12+MONTH($R1066))))</f>
        <v/>
      </c>
      <c r="P1066">
        <f>IF($R1066="","",IF($R1067="",1,IF($O1066&lt;&gt;$O1067,1,0)))</f>
        <v/>
      </c>
      <c r="Q1066">
        <f>IF($P1066=1,SUM($P$7:$P1066),"")</f>
        <v/>
      </c>
      <c r="R1066">
        <f>IF($A1066="","",IF(ISNUMBER($A1066),$A1066,IFERROR(DATEVALUE($A1066),NA())))</f>
        <v/>
      </c>
      <c r="S1066" s="7">
        <f>IFERROR(INDEX($R$7:$R$60000,MATCH(ROW()-6,$Q$7:$Q$60000,0)),"")</f>
        <v/>
      </c>
      <c r="T1066">
        <f>IFERROR(INDEX($B$7:$B$60000,MATCH(ROW()-6,$Q$7:$Q$60000,0))*1,"")</f>
        <v/>
      </c>
      <c r="U1066">
        <f>IFERROR(INDEX($C$7:$C$60000,MATCH(ROW()-6,$Q$7:$Q$60000,0))*1,"")</f>
        <v/>
      </c>
      <c r="V1066">
        <f>IFERROR(INDEX($D$7:$D$60000,MATCH(ROW()-6,$Q$7:$Q$60000,0))*1,"")</f>
        <v/>
      </c>
      <c r="W1066">
        <f>IFERROR(INDEX($E$7:$E$60000,MATCH(ROW()-6,$Q$7:$Q$60000,0))*1,"")</f>
        <v/>
      </c>
      <c r="X1066">
        <f>IFERROR(INDEX($F$7:$F$60000,MATCH(ROW()-6,$Q$7:$Q$60000,0))*1,"")</f>
        <v/>
      </c>
      <c r="Y1066">
        <f>IFERROR(INDEX($G$7:$G$60000,MATCH(ROW()-6,$Q$7:$Q$60000,0))*1,"")</f>
        <v/>
      </c>
      <c r="Z1066">
        <f>IFERROR(INDEX($H$7:$H$60000,MATCH(ROW()-6,$Q$7:$Q$60000,0))*1,"")</f>
        <v/>
      </c>
      <c r="AA1066">
        <f>IFERROR(INDEX($I$7:$I$60000,MATCH(ROW()-6,$Q$7:$Q$60000,0))*1,"")</f>
        <v/>
      </c>
      <c r="AB1066">
        <f>IFERROR(INDEX($J$7:$J$60000,MATCH(ROW()-6,$Q$7:$Q$60000,0))*1,"")</f>
        <v/>
      </c>
      <c r="AC1066">
        <f>IFERROR(INDEX($K$7:$K$60000,MATCH(ROW()-6,$Q$7:$Q$60000,0))*1,"")</f>
        <v/>
      </c>
      <c r="AF1066" s="9">
        <f>IF(OR($S1066="",$S1065=""),"",IF($B$5="diff",($T1066-$T1065),LN($T1066/$T1065)))</f>
        <v/>
      </c>
      <c r="AG1066" s="9">
        <f>IF(OR($S1066="",$S1065=""),"",IF($C$5="diff",(U1066-U1065),LN(U1066/U1065)))</f>
        <v/>
      </c>
      <c r="AH1066" s="9">
        <f>IF(OR($S1066="",$S1065=""),"",IF($D$5="diff",(V1066-V1065),LN(V1066/V1065)))</f>
        <v/>
      </c>
      <c r="AI1066" s="9">
        <f>IF(OR($S1066="",$S1065=""),"",IF($E$5="diff",(W1066-W1065),LN(W1066/W1065)))</f>
        <v/>
      </c>
      <c r="AJ1066" s="9">
        <f>IF(OR($S1066="",$S1065=""),"",IF($F$5="diff",(X1066-X1065),LN(X1066/X1065)))</f>
        <v/>
      </c>
      <c r="AK1066" s="9">
        <f>IF(OR($S1066="",$S1065=""),"",IF($G$5="diff",(Y1066-Y1065),LN(Y1066/Y1065)))</f>
        <v/>
      </c>
      <c r="AL1066" s="9">
        <f>IF(OR($S1066="",$S1065=""),"",IF($H$5="diff",(Z1066-Z1065),LN(Z1066/Z1065)))</f>
        <v/>
      </c>
      <c r="AM1066" s="9">
        <f>IF(OR($S1066="",$S1065=""),"",IF($I$5="diff",(AA1066-AA1065),LN(AA1066/AA1065)))</f>
        <v/>
      </c>
      <c r="AN1066" s="9">
        <f>IF(OR($S1066="",$S1065=""),"",IF($J$5="diff",(AB1066-AB1065),LN(AB1066/AB1065)))</f>
        <v/>
      </c>
      <c r="AO1066" s="9">
        <f>IF(OR($S1066="",$S1065=""),"",IF($K$5="diff",(AC1066-AC1065),LN(AC1066/AC1065)))</f>
        <v/>
      </c>
      <c r="AR1066" s="9">
        <f>IF($AF1066="","",$AU$13+$AU$4*AG1066+$AU$5*AH1066+$AU$6*AI1066+$AU$7*AJ1066+$AU$8*AK1066+$AU$9*AL1066+$AU$10*AM1066+$AU$11*AN1066+$AU$12*AO1066)</f>
        <v/>
      </c>
      <c r="AY1066" s="10">
        <f>IF(AND((ROW()-7)&gt;=$Q$5,(ROW()-6)&lt;=$Q$3),INDEX(LINEST(OFFSET(AF1066,1-$Q$5,0,$Q$5,1),OFFSET(AG1066,1-$Q$5,0,$Q$5,9),TRUE,TRUE),1,10)*$Q$4,"")</f>
        <v/>
      </c>
      <c r="AZ1066" s="9">
        <f>IF(AND((ROW()-7)&gt;=$Q$5,(ROW()-6)&lt;=$Q$3),INDEX(LINEST(OFFSET(AF1066,1-$Q$5,0,$Q$5,1),OFFSET(AG1066,1-$Q$5,0,$Q$5,9),TRUE,TRUE),1,9),"")</f>
        <v/>
      </c>
      <c r="BA1066" s="9">
        <f>IF(AND((ROW()-7)&gt;=$Q$5,(ROW()-6)&lt;=$Q$3),INDEX(LINEST(OFFSET(AF1066,1-$Q$5,0,$Q$5,1),OFFSET(AG1066,1-$Q$5,0,$Q$5,9),TRUE,TRUE),1,8),"")</f>
        <v/>
      </c>
      <c r="BB1066" s="9">
        <f>IF(AND((ROW()-7)&gt;=$Q$5,(ROW()-6)&lt;=$Q$3),INDEX(LINEST(OFFSET(AF1066,1-$Q$5,0,$Q$5,1),OFFSET(AG1066,1-$Q$5,0,$Q$5,9),TRUE,TRUE),1,7),"")</f>
        <v/>
      </c>
      <c r="BC1066" s="9">
        <f>IF(AND((ROW()-7)&gt;=$Q$5,(ROW()-6)&lt;=$Q$3),INDEX(LINEST(OFFSET(AF1066,1-$Q$5,0,$Q$5,1),OFFSET(AG1066,1-$Q$5,0,$Q$5,9),TRUE,TRUE),1,6),"")</f>
        <v/>
      </c>
      <c r="BD1066" s="9">
        <f>IF(AND((ROW()-7)&gt;=$Q$5,(ROW()-6)&lt;=$Q$3),INDEX(LINEST(OFFSET(AF1066,1-$Q$5,0,$Q$5,1),OFFSET(AG1066,1-$Q$5,0,$Q$5,9),TRUE,TRUE),1,5),"")</f>
        <v/>
      </c>
      <c r="BE1066" s="9">
        <f>IF(AND((ROW()-7)&gt;=$Q$5,(ROW()-6)&lt;=$Q$3),INDEX(LINEST(OFFSET(AF1066,1-$Q$5,0,$Q$5,1),OFFSET(AG1066,1-$Q$5,0,$Q$5,9),TRUE,TRUE),1,4),"")</f>
        <v/>
      </c>
      <c r="BF1066" s="9">
        <f>IF(AND((ROW()-7)&gt;=$Q$5,(ROW()-6)&lt;=$Q$3),INDEX(LINEST(OFFSET(AF1066,1-$Q$5,0,$Q$5,1),OFFSET(AG1066,1-$Q$5,0,$Q$5,9),TRUE,TRUE),1,3),"")</f>
        <v/>
      </c>
      <c r="BG1066" s="9">
        <f>IF(AND((ROW()-7)&gt;=$Q$5,(ROW()-6)&lt;=$Q$3),INDEX(LINEST(OFFSET(AF1066,1-$Q$5,0,$Q$5,1),OFFSET(AG1066,1-$Q$5,0,$Q$5,9),TRUE,TRUE),1,2),"")</f>
        <v/>
      </c>
      <c r="BH1066" s="9">
        <f>IF(AND((ROW()-7)&gt;=$Q$5,(ROW()-6)&lt;=$Q$3),INDEX(LINEST(OFFSET(AF1066,1-$Q$5,0,$Q$5,1),OFFSET(AG1066,1-$Q$5,0,$Q$5,9),TRUE,TRUE),1,1),"")</f>
        <v/>
      </c>
      <c r="BI1066" s="10">
        <f>IF(AND((ROW()-7)&gt;=$Q$5,(ROW()-6)&lt;=$Q$3),INDEX(LINEST(OFFSET(AF1066,1-$Q$5,0,$Q$5,1),OFFSET(AG1066,1-$Q$5,0,$Q$5,9),TRUE,TRUE),3,1),"")</f>
        <v/>
      </c>
      <c r="BL1066" s="9">
        <f>IF(AND((ROW()-6)&lt;=$Q$3,ISNUMBER(AY1065)),AY1065/$Q$4+AZ1065*AG1066+BA1065*AH1066+BB1065*AI1066+BC1065*AJ1066+BD1065*AK1066+BE1065*AL1066+BF1065*AM1066+BG1065*AN1066+BH1065*AO1066,"")</f>
        <v/>
      </c>
      <c r="BM1066">
        <f>IF(ISNUMBER(BL1066),AVERAGE(OFFSET(AF1065,1-$Q$5,0,$Q$5,1)),"")</f>
        <v/>
      </c>
      <c r="BN1066">
        <f>IF(ISNUMBER(BL1066),(AF1066-BL1066)^2,"")</f>
        <v/>
      </c>
      <c r="BO1066">
        <f>IF(ISNUMBER(BL1066),AF1066^2,"")</f>
        <v/>
      </c>
      <c r="BP1066">
        <f>IF(ISNUMBER(BL1066),(AF1066-BM1066)^2,"")</f>
        <v/>
      </c>
    </row>
    <row r="1067">
      <c r="O1067">
        <f>IF($R1067="","",IF($Q$1="Weekly",INT(($R1067-2)/7),IF($Q$1="Quarterly",YEAR($R1067)*4+ROUNDUP(MONTH($R1067)/3),YEAR($R1067)*12+MONTH($R1067))))</f>
        <v/>
      </c>
      <c r="P1067">
        <f>IF($R1067="","",IF($R1068="",1,IF($O1067&lt;&gt;$O1068,1,0)))</f>
        <v/>
      </c>
      <c r="Q1067">
        <f>IF($P1067=1,SUM($P$7:$P1067),"")</f>
        <v/>
      </c>
      <c r="R1067">
        <f>IF($A1067="","",IF(ISNUMBER($A1067),$A1067,IFERROR(DATEVALUE($A1067),NA())))</f>
        <v/>
      </c>
      <c r="S1067" s="7">
        <f>IFERROR(INDEX($R$7:$R$60000,MATCH(ROW()-6,$Q$7:$Q$60000,0)),"")</f>
        <v/>
      </c>
      <c r="T1067">
        <f>IFERROR(INDEX($B$7:$B$60000,MATCH(ROW()-6,$Q$7:$Q$60000,0))*1,"")</f>
        <v/>
      </c>
      <c r="U1067">
        <f>IFERROR(INDEX($C$7:$C$60000,MATCH(ROW()-6,$Q$7:$Q$60000,0))*1,"")</f>
        <v/>
      </c>
      <c r="V1067">
        <f>IFERROR(INDEX($D$7:$D$60000,MATCH(ROW()-6,$Q$7:$Q$60000,0))*1,"")</f>
        <v/>
      </c>
      <c r="W1067">
        <f>IFERROR(INDEX($E$7:$E$60000,MATCH(ROW()-6,$Q$7:$Q$60000,0))*1,"")</f>
        <v/>
      </c>
      <c r="X1067">
        <f>IFERROR(INDEX($F$7:$F$60000,MATCH(ROW()-6,$Q$7:$Q$60000,0))*1,"")</f>
        <v/>
      </c>
      <c r="Y1067">
        <f>IFERROR(INDEX($G$7:$G$60000,MATCH(ROW()-6,$Q$7:$Q$60000,0))*1,"")</f>
        <v/>
      </c>
      <c r="Z1067">
        <f>IFERROR(INDEX($H$7:$H$60000,MATCH(ROW()-6,$Q$7:$Q$60000,0))*1,"")</f>
        <v/>
      </c>
      <c r="AA1067">
        <f>IFERROR(INDEX($I$7:$I$60000,MATCH(ROW()-6,$Q$7:$Q$60000,0))*1,"")</f>
        <v/>
      </c>
      <c r="AB1067">
        <f>IFERROR(INDEX($J$7:$J$60000,MATCH(ROW()-6,$Q$7:$Q$60000,0))*1,"")</f>
        <v/>
      </c>
      <c r="AC1067">
        <f>IFERROR(INDEX($K$7:$K$60000,MATCH(ROW()-6,$Q$7:$Q$60000,0))*1,"")</f>
        <v/>
      </c>
      <c r="AF1067" s="9">
        <f>IF(OR($S1067="",$S1066=""),"",IF($B$5="diff",($T1067-$T1066),LN($T1067/$T1066)))</f>
        <v/>
      </c>
      <c r="AG1067" s="9">
        <f>IF(OR($S1067="",$S1066=""),"",IF($C$5="diff",(U1067-U1066),LN(U1067/U1066)))</f>
        <v/>
      </c>
      <c r="AH1067" s="9">
        <f>IF(OR($S1067="",$S1066=""),"",IF($D$5="diff",(V1067-V1066),LN(V1067/V1066)))</f>
        <v/>
      </c>
      <c r="AI1067" s="9">
        <f>IF(OR($S1067="",$S1066=""),"",IF($E$5="diff",(W1067-W1066),LN(W1067/W1066)))</f>
        <v/>
      </c>
      <c r="AJ1067" s="9">
        <f>IF(OR($S1067="",$S1066=""),"",IF($F$5="diff",(X1067-X1066),LN(X1067/X1066)))</f>
        <v/>
      </c>
      <c r="AK1067" s="9">
        <f>IF(OR($S1067="",$S1066=""),"",IF($G$5="diff",(Y1067-Y1066),LN(Y1067/Y1066)))</f>
        <v/>
      </c>
      <c r="AL1067" s="9">
        <f>IF(OR($S1067="",$S1066=""),"",IF($H$5="diff",(Z1067-Z1066),LN(Z1067/Z1066)))</f>
        <v/>
      </c>
      <c r="AM1067" s="9">
        <f>IF(OR($S1067="",$S1066=""),"",IF($I$5="diff",(AA1067-AA1066),LN(AA1067/AA1066)))</f>
        <v/>
      </c>
      <c r="AN1067" s="9">
        <f>IF(OR($S1067="",$S1066=""),"",IF($J$5="diff",(AB1067-AB1066),LN(AB1067/AB1066)))</f>
        <v/>
      </c>
      <c r="AO1067" s="9">
        <f>IF(OR($S1067="",$S1066=""),"",IF($K$5="diff",(AC1067-AC1066),LN(AC1067/AC1066)))</f>
        <v/>
      </c>
      <c r="AR1067" s="9">
        <f>IF($AF1067="","",$AU$13+$AU$4*AG1067+$AU$5*AH1067+$AU$6*AI1067+$AU$7*AJ1067+$AU$8*AK1067+$AU$9*AL1067+$AU$10*AM1067+$AU$11*AN1067+$AU$12*AO1067)</f>
        <v/>
      </c>
      <c r="AY1067" s="10">
        <f>IF(AND((ROW()-7)&gt;=$Q$5,(ROW()-6)&lt;=$Q$3),INDEX(LINEST(OFFSET(AF1067,1-$Q$5,0,$Q$5,1),OFFSET(AG1067,1-$Q$5,0,$Q$5,9),TRUE,TRUE),1,10)*$Q$4,"")</f>
        <v/>
      </c>
      <c r="AZ1067" s="9">
        <f>IF(AND((ROW()-7)&gt;=$Q$5,(ROW()-6)&lt;=$Q$3),INDEX(LINEST(OFFSET(AF1067,1-$Q$5,0,$Q$5,1),OFFSET(AG1067,1-$Q$5,0,$Q$5,9),TRUE,TRUE),1,9),"")</f>
        <v/>
      </c>
      <c r="BA1067" s="9">
        <f>IF(AND((ROW()-7)&gt;=$Q$5,(ROW()-6)&lt;=$Q$3),INDEX(LINEST(OFFSET(AF1067,1-$Q$5,0,$Q$5,1),OFFSET(AG1067,1-$Q$5,0,$Q$5,9),TRUE,TRUE),1,8),"")</f>
        <v/>
      </c>
      <c r="BB1067" s="9">
        <f>IF(AND((ROW()-7)&gt;=$Q$5,(ROW()-6)&lt;=$Q$3),INDEX(LINEST(OFFSET(AF1067,1-$Q$5,0,$Q$5,1),OFFSET(AG1067,1-$Q$5,0,$Q$5,9),TRUE,TRUE),1,7),"")</f>
        <v/>
      </c>
      <c r="BC1067" s="9">
        <f>IF(AND((ROW()-7)&gt;=$Q$5,(ROW()-6)&lt;=$Q$3),INDEX(LINEST(OFFSET(AF1067,1-$Q$5,0,$Q$5,1),OFFSET(AG1067,1-$Q$5,0,$Q$5,9),TRUE,TRUE),1,6),"")</f>
        <v/>
      </c>
      <c r="BD1067" s="9">
        <f>IF(AND((ROW()-7)&gt;=$Q$5,(ROW()-6)&lt;=$Q$3),INDEX(LINEST(OFFSET(AF1067,1-$Q$5,0,$Q$5,1),OFFSET(AG1067,1-$Q$5,0,$Q$5,9),TRUE,TRUE),1,5),"")</f>
        <v/>
      </c>
      <c r="BE1067" s="9">
        <f>IF(AND((ROW()-7)&gt;=$Q$5,(ROW()-6)&lt;=$Q$3),INDEX(LINEST(OFFSET(AF1067,1-$Q$5,0,$Q$5,1),OFFSET(AG1067,1-$Q$5,0,$Q$5,9),TRUE,TRUE),1,4),"")</f>
        <v/>
      </c>
      <c r="BF1067" s="9">
        <f>IF(AND((ROW()-7)&gt;=$Q$5,(ROW()-6)&lt;=$Q$3),INDEX(LINEST(OFFSET(AF1067,1-$Q$5,0,$Q$5,1),OFFSET(AG1067,1-$Q$5,0,$Q$5,9),TRUE,TRUE),1,3),"")</f>
        <v/>
      </c>
      <c r="BG1067" s="9">
        <f>IF(AND((ROW()-7)&gt;=$Q$5,(ROW()-6)&lt;=$Q$3),INDEX(LINEST(OFFSET(AF1067,1-$Q$5,0,$Q$5,1),OFFSET(AG1067,1-$Q$5,0,$Q$5,9),TRUE,TRUE),1,2),"")</f>
        <v/>
      </c>
      <c r="BH1067" s="9">
        <f>IF(AND((ROW()-7)&gt;=$Q$5,(ROW()-6)&lt;=$Q$3),INDEX(LINEST(OFFSET(AF1067,1-$Q$5,0,$Q$5,1),OFFSET(AG1067,1-$Q$5,0,$Q$5,9),TRUE,TRUE),1,1),"")</f>
        <v/>
      </c>
      <c r="BI1067" s="10">
        <f>IF(AND((ROW()-7)&gt;=$Q$5,(ROW()-6)&lt;=$Q$3),INDEX(LINEST(OFFSET(AF1067,1-$Q$5,0,$Q$5,1),OFFSET(AG1067,1-$Q$5,0,$Q$5,9),TRUE,TRUE),3,1),"")</f>
        <v/>
      </c>
      <c r="BL1067" s="9">
        <f>IF(AND((ROW()-6)&lt;=$Q$3,ISNUMBER(AY1066)),AY1066/$Q$4+AZ1066*AG1067+BA1066*AH1067+BB1066*AI1067+BC1066*AJ1067+BD1066*AK1067+BE1066*AL1067+BF1066*AM1067+BG1066*AN1067+BH1066*AO1067,"")</f>
        <v/>
      </c>
      <c r="BM1067">
        <f>IF(ISNUMBER(BL1067),AVERAGE(OFFSET(AF1066,1-$Q$5,0,$Q$5,1)),"")</f>
        <v/>
      </c>
      <c r="BN1067">
        <f>IF(ISNUMBER(BL1067),(AF1067-BL1067)^2,"")</f>
        <v/>
      </c>
      <c r="BO1067">
        <f>IF(ISNUMBER(BL1067),AF1067^2,"")</f>
        <v/>
      </c>
      <c r="BP1067">
        <f>IF(ISNUMBER(BL1067),(AF1067-BM1067)^2,"")</f>
        <v/>
      </c>
    </row>
    <row r="1068">
      <c r="O1068">
        <f>IF($R1068="","",IF($Q$1="Weekly",INT(($R1068-2)/7),IF($Q$1="Quarterly",YEAR($R1068)*4+ROUNDUP(MONTH($R1068)/3),YEAR($R1068)*12+MONTH($R1068))))</f>
        <v/>
      </c>
      <c r="P1068">
        <f>IF($R1068="","",IF($R1069="",1,IF($O1068&lt;&gt;$O1069,1,0)))</f>
        <v/>
      </c>
      <c r="Q1068">
        <f>IF($P1068=1,SUM($P$7:$P1068),"")</f>
        <v/>
      </c>
      <c r="R1068">
        <f>IF($A1068="","",IF(ISNUMBER($A1068),$A1068,IFERROR(DATEVALUE($A1068),NA())))</f>
        <v/>
      </c>
      <c r="S1068" s="7">
        <f>IFERROR(INDEX($R$7:$R$60000,MATCH(ROW()-6,$Q$7:$Q$60000,0)),"")</f>
        <v/>
      </c>
      <c r="T1068">
        <f>IFERROR(INDEX($B$7:$B$60000,MATCH(ROW()-6,$Q$7:$Q$60000,0))*1,"")</f>
        <v/>
      </c>
      <c r="U1068">
        <f>IFERROR(INDEX($C$7:$C$60000,MATCH(ROW()-6,$Q$7:$Q$60000,0))*1,"")</f>
        <v/>
      </c>
      <c r="V1068">
        <f>IFERROR(INDEX($D$7:$D$60000,MATCH(ROW()-6,$Q$7:$Q$60000,0))*1,"")</f>
        <v/>
      </c>
      <c r="W1068">
        <f>IFERROR(INDEX($E$7:$E$60000,MATCH(ROW()-6,$Q$7:$Q$60000,0))*1,"")</f>
        <v/>
      </c>
      <c r="X1068">
        <f>IFERROR(INDEX($F$7:$F$60000,MATCH(ROW()-6,$Q$7:$Q$60000,0))*1,"")</f>
        <v/>
      </c>
      <c r="Y1068">
        <f>IFERROR(INDEX($G$7:$G$60000,MATCH(ROW()-6,$Q$7:$Q$60000,0))*1,"")</f>
        <v/>
      </c>
      <c r="Z1068">
        <f>IFERROR(INDEX($H$7:$H$60000,MATCH(ROW()-6,$Q$7:$Q$60000,0))*1,"")</f>
        <v/>
      </c>
      <c r="AA1068">
        <f>IFERROR(INDEX($I$7:$I$60000,MATCH(ROW()-6,$Q$7:$Q$60000,0))*1,"")</f>
        <v/>
      </c>
      <c r="AB1068">
        <f>IFERROR(INDEX($J$7:$J$60000,MATCH(ROW()-6,$Q$7:$Q$60000,0))*1,"")</f>
        <v/>
      </c>
      <c r="AC1068">
        <f>IFERROR(INDEX($K$7:$K$60000,MATCH(ROW()-6,$Q$7:$Q$60000,0))*1,"")</f>
        <v/>
      </c>
      <c r="AF1068" s="9">
        <f>IF(OR($S1068="",$S1067=""),"",IF($B$5="diff",($T1068-$T1067),LN($T1068/$T1067)))</f>
        <v/>
      </c>
      <c r="AG1068" s="9">
        <f>IF(OR($S1068="",$S1067=""),"",IF($C$5="diff",(U1068-U1067),LN(U1068/U1067)))</f>
        <v/>
      </c>
      <c r="AH1068" s="9">
        <f>IF(OR($S1068="",$S1067=""),"",IF($D$5="diff",(V1068-V1067),LN(V1068/V1067)))</f>
        <v/>
      </c>
      <c r="AI1068" s="9">
        <f>IF(OR($S1068="",$S1067=""),"",IF($E$5="diff",(W1068-W1067),LN(W1068/W1067)))</f>
        <v/>
      </c>
      <c r="AJ1068" s="9">
        <f>IF(OR($S1068="",$S1067=""),"",IF($F$5="diff",(X1068-X1067),LN(X1068/X1067)))</f>
        <v/>
      </c>
      <c r="AK1068" s="9">
        <f>IF(OR($S1068="",$S1067=""),"",IF($G$5="diff",(Y1068-Y1067),LN(Y1068/Y1067)))</f>
        <v/>
      </c>
      <c r="AL1068" s="9">
        <f>IF(OR($S1068="",$S1067=""),"",IF($H$5="diff",(Z1068-Z1067),LN(Z1068/Z1067)))</f>
        <v/>
      </c>
      <c r="AM1068" s="9">
        <f>IF(OR($S1068="",$S1067=""),"",IF($I$5="diff",(AA1068-AA1067),LN(AA1068/AA1067)))</f>
        <v/>
      </c>
      <c r="AN1068" s="9">
        <f>IF(OR($S1068="",$S1067=""),"",IF($J$5="diff",(AB1068-AB1067),LN(AB1068/AB1067)))</f>
        <v/>
      </c>
      <c r="AO1068" s="9">
        <f>IF(OR($S1068="",$S1067=""),"",IF($K$5="diff",(AC1068-AC1067),LN(AC1068/AC1067)))</f>
        <v/>
      </c>
      <c r="AR1068" s="9">
        <f>IF($AF1068="","",$AU$13+$AU$4*AG1068+$AU$5*AH1068+$AU$6*AI1068+$AU$7*AJ1068+$AU$8*AK1068+$AU$9*AL1068+$AU$10*AM1068+$AU$11*AN1068+$AU$12*AO1068)</f>
        <v/>
      </c>
      <c r="AY1068" s="10">
        <f>IF(AND((ROW()-7)&gt;=$Q$5,(ROW()-6)&lt;=$Q$3),INDEX(LINEST(OFFSET(AF1068,1-$Q$5,0,$Q$5,1),OFFSET(AG1068,1-$Q$5,0,$Q$5,9),TRUE,TRUE),1,10)*$Q$4,"")</f>
        <v/>
      </c>
      <c r="AZ1068" s="9">
        <f>IF(AND((ROW()-7)&gt;=$Q$5,(ROW()-6)&lt;=$Q$3),INDEX(LINEST(OFFSET(AF1068,1-$Q$5,0,$Q$5,1),OFFSET(AG1068,1-$Q$5,0,$Q$5,9),TRUE,TRUE),1,9),"")</f>
        <v/>
      </c>
      <c r="BA1068" s="9">
        <f>IF(AND((ROW()-7)&gt;=$Q$5,(ROW()-6)&lt;=$Q$3),INDEX(LINEST(OFFSET(AF1068,1-$Q$5,0,$Q$5,1),OFFSET(AG1068,1-$Q$5,0,$Q$5,9),TRUE,TRUE),1,8),"")</f>
        <v/>
      </c>
      <c r="BB1068" s="9">
        <f>IF(AND((ROW()-7)&gt;=$Q$5,(ROW()-6)&lt;=$Q$3),INDEX(LINEST(OFFSET(AF1068,1-$Q$5,0,$Q$5,1),OFFSET(AG1068,1-$Q$5,0,$Q$5,9),TRUE,TRUE),1,7),"")</f>
        <v/>
      </c>
      <c r="BC1068" s="9">
        <f>IF(AND((ROW()-7)&gt;=$Q$5,(ROW()-6)&lt;=$Q$3),INDEX(LINEST(OFFSET(AF1068,1-$Q$5,0,$Q$5,1),OFFSET(AG1068,1-$Q$5,0,$Q$5,9),TRUE,TRUE),1,6),"")</f>
        <v/>
      </c>
      <c r="BD1068" s="9">
        <f>IF(AND((ROW()-7)&gt;=$Q$5,(ROW()-6)&lt;=$Q$3),INDEX(LINEST(OFFSET(AF1068,1-$Q$5,0,$Q$5,1),OFFSET(AG1068,1-$Q$5,0,$Q$5,9),TRUE,TRUE),1,5),"")</f>
        <v/>
      </c>
      <c r="BE1068" s="9">
        <f>IF(AND((ROW()-7)&gt;=$Q$5,(ROW()-6)&lt;=$Q$3),INDEX(LINEST(OFFSET(AF1068,1-$Q$5,0,$Q$5,1),OFFSET(AG1068,1-$Q$5,0,$Q$5,9),TRUE,TRUE),1,4),"")</f>
        <v/>
      </c>
      <c r="BF1068" s="9">
        <f>IF(AND((ROW()-7)&gt;=$Q$5,(ROW()-6)&lt;=$Q$3),INDEX(LINEST(OFFSET(AF1068,1-$Q$5,0,$Q$5,1),OFFSET(AG1068,1-$Q$5,0,$Q$5,9),TRUE,TRUE),1,3),"")</f>
        <v/>
      </c>
      <c r="BG1068" s="9">
        <f>IF(AND((ROW()-7)&gt;=$Q$5,(ROW()-6)&lt;=$Q$3),INDEX(LINEST(OFFSET(AF1068,1-$Q$5,0,$Q$5,1),OFFSET(AG1068,1-$Q$5,0,$Q$5,9),TRUE,TRUE),1,2),"")</f>
        <v/>
      </c>
      <c r="BH1068" s="9">
        <f>IF(AND((ROW()-7)&gt;=$Q$5,(ROW()-6)&lt;=$Q$3),INDEX(LINEST(OFFSET(AF1068,1-$Q$5,0,$Q$5,1),OFFSET(AG1068,1-$Q$5,0,$Q$5,9),TRUE,TRUE),1,1),"")</f>
        <v/>
      </c>
      <c r="BI1068" s="10">
        <f>IF(AND((ROW()-7)&gt;=$Q$5,(ROW()-6)&lt;=$Q$3),INDEX(LINEST(OFFSET(AF1068,1-$Q$5,0,$Q$5,1),OFFSET(AG1068,1-$Q$5,0,$Q$5,9),TRUE,TRUE),3,1),"")</f>
        <v/>
      </c>
      <c r="BL1068" s="9">
        <f>IF(AND((ROW()-6)&lt;=$Q$3,ISNUMBER(AY1067)),AY1067/$Q$4+AZ1067*AG1068+BA1067*AH1068+BB1067*AI1068+BC1067*AJ1068+BD1067*AK1068+BE1067*AL1068+BF1067*AM1068+BG1067*AN1068+BH1067*AO1068,"")</f>
        <v/>
      </c>
      <c r="BM1068">
        <f>IF(ISNUMBER(BL1068),AVERAGE(OFFSET(AF1067,1-$Q$5,0,$Q$5,1)),"")</f>
        <v/>
      </c>
      <c r="BN1068">
        <f>IF(ISNUMBER(BL1068),(AF1068-BL1068)^2,"")</f>
        <v/>
      </c>
      <c r="BO1068">
        <f>IF(ISNUMBER(BL1068),AF1068^2,"")</f>
        <v/>
      </c>
      <c r="BP1068">
        <f>IF(ISNUMBER(BL1068),(AF1068-BM1068)^2,"")</f>
        <v/>
      </c>
    </row>
    <row r="1069">
      <c r="O1069">
        <f>IF($R1069="","",IF($Q$1="Weekly",INT(($R1069-2)/7),IF($Q$1="Quarterly",YEAR($R1069)*4+ROUNDUP(MONTH($R1069)/3),YEAR($R1069)*12+MONTH($R1069))))</f>
        <v/>
      </c>
      <c r="P1069">
        <f>IF($R1069="","",IF($R1070="",1,IF($O1069&lt;&gt;$O1070,1,0)))</f>
        <v/>
      </c>
      <c r="Q1069">
        <f>IF($P1069=1,SUM($P$7:$P1069),"")</f>
        <v/>
      </c>
      <c r="R1069">
        <f>IF($A1069="","",IF(ISNUMBER($A1069),$A1069,IFERROR(DATEVALUE($A1069),NA())))</f>
        <v/>
      </c>
      <c r="S1069" s="7">
        <f>IFERROR(INDEX($R$7:$R$60000,MATCH(ROW()-6,$Q$7:$Q$60000,0)),"")</f>
        <v/>
      </c>
      <c r="T1069">
        <f>IFERROR(INDEX($B$7:$B$60000,MATCH(ROW()-6,$Q$7:$Q$60000,0))*1,"")</f>
        <v/>
      </c>
      <c r="U1069">
        <f>IFERROR(INDEX($C$7:$C$60000,MATCH(ROW()-6,$Q$7:$Q$60000,0))*1,"")</f>
        <v/>
      </c>
      <c r="V1069">
        <f>IFERROR(INDEX($D$7:$D$60000,MATCH(ROW()-6,$Q$7:$Q$60000,0))*1,"")</f>
        <v/>
      </c>
      <c r="W1069">
        <f>IFERROR(INDEX($E$7:$E$60000,MATCH(ROW()-6,$Q$7:$Q$60000,0))*1,"")</f>
        <v/>
      </c>
      <c r="X1069">
        <f>IFERROR(INDEX($F$7:$F$60000,MATCH(ROW()-6,$Q$7:$Q$60000,0))*1,"")</f>
        <v/>
      </c>
      <c r="Y1069">
        <f>IFERROR(INDEX($G$7:$G$60000,MATCH(ROW()-6,$Q$7:$Q$60000,0))*1,"")</f>
        <v/>
      </c>
      <c r="Z1069">
        <f>IFERROR(INDEX($H$7:$H$60000,MATCH(ROW()-6,$Q$7:$Q$60000,0))*1,"")</f>
        <v/>
      </c>
      <c r="AA1069">
        <f>IFERROR(INDEX($I$7:$I$60000,MATCH(ROW()-6,$Q$7:$Q$60000,0))*1,"")</f>
        <v/>
      </c>
      <c r="AB1069">
        <f>IFERROR(INDEX($J$7:$J$60000,MATCH(ROW()-6,$Q$7:$Q$60000,0))*1,"")</f>
        <v/>
      </c>
      <c r="AC1069">
        <f>IFERROR(INDEX($K$7:$K$60000,MATCH(ROW()-6,$Q$7:$Q$60000,0))*1,"")</f>
        <v/>
      </c>
      <c r="AF1069" s="9">
        <f>IF(OR($S1069="",$S1068=""),"",IF($B$5="diff",($T1069-$T1068),LN($T1069/$T1068)))</f>
        <v/>
      </c>
      <c r="AG1069" s="9">
        <f>IF(OR($S1069="",$S1068=""),"",IF($C$5="diff",(U1069-U1068),LN(U1069/U1068)))</f>
        <v/>
      </c>
      <c r="AH1069" s="9">
        <f>IF(OR($S1069="",$S1068=""),"",IF($D$5="diff",(V1069-V1068),LN(V1069/V1068)))</f>
        <v/>
      </c>
      <c r="AI1069" s="9">
        <f>IF(OR($S1069="",$S1068=""),"",IF($E$5="diff",(W1069-W1068),LN(W1069/W1068)))</f>
        <v/>
      </c>
      <c r="AJ1069" s="9">
        <f>IF(OR($S1069="",$S1068=""),"",IF($F$5="diff",(X1069-X1068),LN(X1069/X1068)))</f>
        <v/>
      </c>
      <c r="AK1069" s="9">
        <f>IF(OR($S1069="",$S1068=""),"",IF($G$5="diff",(Y1069-Y1068),LN(Y1069/Y1068)))</f>
        <v/>
      </c>
      <c r="AL1069" s="9">
        <f>IF(OR($S1069="",$S1068=""),"",IF($H$5="diff",(Z1069-Z1068),LN(Z1069/Z1068)))</f>
        <v/>
      </c>
      <c r="AM1069" s="9">
        <f>IF(OR($S1069="",$S1068=""),"",IF($I$5="diff",(AA1069-AA1068),LN(AA1069/AA1068)))</f>
        <v/>
      </c>
      <c r="AN1069" s="9">
        <f>IF(OR($S1069="",$S1068=""),"",IF($J$5="diff",(AB1069-AB1068),LN(AB1069/AB1068)))</f>
        <v/>
      </c>
      <c r="AO1069" s="9">
        <f>IF(OR($S1069="",$S1068=""),"",IF($K$5="diff",(AC1069-AC1068),LN(AC1069/AC1068)))</f>
        <v/>
      </c>
      <c r="AR1069" s="9">
        <f>IF($AF1069="","",$AU$13+$AU$4*AG1069+$AU$5*AH1069+$AU$6*AI1069+$AU$7*AJ1069+$AU$8*AK1069+$AU$9*AL1069+$AU$10*AM1069+$AU$11*AN1069+$AU$12*AO1069)</f>
        <v/>
      </c>
      <c r="AY1069" s="10">
        <f>IF(AND((ROW()-7)&gt;=$Q$5,(ROW()-6)&lt;=$Q$3),INDEX(LINEST(OFFSET(AF1069,1-$Q$5,0,$Q$5,1),OFFSET(AG1069,1-$Q$5,0,$Q$5,9),TRUE,TRUE),1,10)*$Q$4,"")</f>
        <v/>
      </c>
      <c r="AZ1069" s="9">
        <f>IF(AND((ROW()-7)&gt;=$Q$5,(ROW()-6)&lt;=$Q$3),INDEX(LINEST(OFFSET(AF1069,1-$Q$5,0,$Q$5,1),OFFSET(AG1069,1-$Q$5,0,$Q$5,9),TRUE,TRUE),1,9),"")</f>
        <v/>
      </c>
      <c r="BA1069" s="9">
        <f>IF(AND((ROW()-7)&gt;=$Q$5,(ROW()-6)&lt;=$Q$3),INDEX(LINEST(OFFSET(AF1069,1-$Q$5,0,$Q$5,1),OFFSET(AG1069,1-$Q$5,0,$Q$5,9),TRUE,TRUE),1,8),"")</f>
        <v/>
      </c>
      <c r="BB1069" s="9">
        <f>IF(AND((ROW()-7)&gt;=$Q$5,(ROW()-6)&lt;=$Q$3),INDEX(LINEST(OFFSET(AF1069,1-$Q$5,0,$Q$5,1),OFFSET(AG1069,1-$Q$5,0,$Q$5,9),TRUE,TRUE),1,7),"")</f>
        <v/>
      </c>
      <c r="BC1069" s="9">
        <f>IF(AND((ROW()-7)&gt;=$Q$5,(ROW()-6)&lt;=$Q$3),INDEX(LINEST(OFFSET(AF1069,1-$Q$5,0,$Q$5,1),OFFSET(AG1069,1-$Q$5,0,$Q$5,9),TRUE,TRUE),1,6),"")</f>
        <v/>
      </c>
      <c r="BD1069" s="9">
        <f>IF(AND((ROW()-7)&gt;=$Q$5,(ROW()-6)&lt;=$Q$3),INDEX(LINEST(OFFSET(AF1069,1-$Q$5,0,$Q$5,1),OFFSET(AG1069,1-$Q$5,0,$Q$5,9),TRUE,TRUE),1,5),"")</f>
        <v/>
      </c>
      <c r="BE1069" s="9">
        <f>IF(AND((ROW()-7)&gt;=$Q$5,(ROW()-6)&lt;=$Q$3),INDEX(LINEST(OFFSET(AF1069,1-$Q$5,0,$Q$5,1),OFFSET(AG1069,1-$Q$5,0,$Q$5,9),TRUE,TRUE),1,4),"")</f>
        <v/>
      </c>
      <c r="BF1069" s="9">
        <f>IF(AND((ROW()-7)&gt;=$Q$5,(ROW()-6)&lt;=$Q$3),INDEX(LINEST(OFFSET(AF1069,1-$Q$5,0,$Q$5,1),OFFSET(AG1069,1-$Q$5,0,$Q$5,9),TRUE,TRUE),1,3),"")</f>
        <v/>
      </c>
      <c r="BG1069" s="9">
        <f>IF(AND((ROW()-7)&gt;=$Q$5,(ROW()-6)&lt;=$Q$3),INDEX(LINEST(OFFSET(AF1069,1-$Q$5,0,$Q$5,1),OFFSET(AG1069,1-$Q$5,0,$Q$5,9),TRUE,TRUE),1,2),"")</f>
        <v/>
      </c>
      <c r="BH1069" s="9">
        <f>IF(AND((ROW()-7)&gt;=$Q$5,(ROW()-6)&lt;=$Q$3),INDEX(LINEST(OFFSET(AF1069,1-$Q$5,0,$Q$5,1),OFFSET(AG1069,1-$Q$5,0,$Q$5,9),TRUE,TRUE),1,1),"")</f>
        <v/>
      </c>
      <c r="BI1069" s="10">
        <f>IF(AND((ROW()-7)&gt;=$Q$5,(ROW()-6)&lt;=$Q$3),INDEX(LINEST(OFFSET(AF1069,1-$Q$5,0,$Q$5,1),OFFSET(AG1069,1-$Q$5,0,$Q$5,9),TRUE,TRUE),3,1),"")</f>
        <v/>
      </c>
      <c r="BL1069" s="9">
        <f>IF(AND((ROW()-6)&lt;=$Q$3,ISNUMBER(AY1068)),AY1068/$Q$4+AZ1068*AG1069+BA1068*AH1069+BB1068*AI1069+BC1068*AJ1069+BD1068*AK1069+BE1068*AL1069+BF1068*AM1069+BG1068*AN1069+BH1068*AO1069,"")</f>
        <v/>
      </c>
      <c r="BM1069">
        <f>IF(ISNUMBER(BL1069),AVERAGE(OFFSET(AF1068,1-$Q$5,0,$Q$5,1)),"")</f>
        <v/>
      </c>
      <c r="BN1069">
        <f>IF(ISNUMBER(BL1069),(AF1069-BL1069)^2,"")</f>
        <v/>
      </c>
      <c r="BO1069">
        <f>IF(ISNUMBER(BL1069),AF1069^2,"")</f>
        <v/>
      </c>
      <c r="BP1069">
        <f>IF(ISNUMBER(BL1069),(AF1069-BM1069)^2,"")</f>
        <v/>
      </c>
    </row>
    <row r="1070">
      <c r="O1070">
        <f>IF($R1070="","",IF($Q$1="Weekly",INT(($R1070-2)/7),IF($Q$1="Quarterly",YEAR($R1070)*4+ROUNDUP(MONTH($R1070)/3),YEAR($R1070)*12+MONTH($R1070))))</f>
        <v/>
      </c>
      <c r="P1070">
        <f>IF($R1070="","",IF($R1071="",1,IF($O1070&lt;&gt;$O1071,1,0)))</f>
        <v/>
      </c>
      <c r="Q1070">
        <f>IF($P1070=1,SUM($P$7:$P1070),"")</f>
        <v/>
      </c>
      <c r="R1070">
        <f>IF($A1070="","",IF(ISNUMBER($A1070),$A1070,IFERROR(DATEVALUE($A1070),NA())))</f>
        <v/>
      </c>
      <c r="S1070" s="7">
        <f>IFERROR(INDEX($R$7:$R$60000,MATCH(ROW()-6,$Q$7:$Q$60000,0)),"")</f>
        <v/>
      </c>
      <c r="T1070">
        <f>IFERROR(INDEX($B$7:$B$60000,MATCH(ROW()-6,$Q$7:$Q$60000,0))*1,"")</f>
        <v/>
      </c>
      <c r="U1070">
        <f>IFERROR(INDEX($C$7:$C$60000,MATCH(ROW()-6,$Q$7:$Q$60000,0))*1,"")</f>
        <v/>
      </c>
      <c r="V1070">
        <f>IFERROR(INDEX($D$7:$D$60000,MATCH(ROW()-6,$Q$7:$Q$60000,0))*1,"")</f>
        <v/>
      </c>
      <c r="W1070">
        <f>IFERROR(INDEX($E$7:$E$60000,MATCH(ROW()-6,$Q$7:$Q$60000,0))*1,"")</f>
        <v/>
      </c>
      <c r="X1070">
        <f>IFERROR(INDEX($F$7:$F$60000,MATCH(ROW()-6,$Q$7:$Q$60000,0))*1,"")</f>
        <v/>
      </c>
      <c r="Y1070">
        <f>IFERROR(INDEX($G$7:$G$60000,MATCH(ROW()-6,$Q$7:$Q$60000,0))*1,"")</f>
        <v/>
      </c>
      <c r="Z1070">
        <f>IFERROR(INDEX($H$7:$H$60000,MATCH(ROW()-6,$Q$7:$Q$60000,0))*1,"")</f>
        <v/>
      </c>
      <c r="AA1070">
        <f>IFERROR(INDEX($I$7:$I$60000,MATCH(ROW()-6,$Q$7:$Q$60000,0))*1,"")</f>
        <v/>
      </c>
      <c r="AB1070">
        <f>IFERROR(INDEX($J$7:$J$60000,MATCH(ROW()-6,$Q$7:$Q$60000,0))*1,"")</f>
        <v/>
      </c>
      <c r="AC1070">
        <f>IFERROR(INDEX($K$7:$K$60000,MATCH(ROW()-6,$Q$7:$Q$60000,0))*1,"")</f>
        <v/>
      </c>
      <c r="AF1070" s="9">
        <f>IF(OR($S1070="",$S1069=""),"",IF($B$5="diff",($T1070-$T1069),LN($T1070/$T1069)))</f>
        <v/>
      </c>
      <c r="AG1070" s="9">
        <f>IF(OR($S1070="",$S1069=""),"",IF($C$5="diff",(U1070-U1069),LN(U1070/U1069)))</f>
        <v/>
      </c>
      <c r="AH1070" s="9">
        <f>IF(OR($S1070="",$S1069=""),"",IF($D$5="diff",(V1070-V1069),LN(V1070/V1069)))</f>
        <v/>
      </c>
      <c r="AI1070" s="9">
        <f>IF(OR($S1070="",$S1069=""),"",IF($E$5="diff",(W1070-W1069),LN(W1070/W1069)))</f>
        <v/>
      </c>
      <c r="AJ1070" s="9">
        <f>IF(OR($S1070="",$S1069=""),"",IF($F$5="diff",(X1070-X1069),LN(X1070/X1069)))</f>
        <v/>
      </c>
      <c r="AK1070" s="9">
        <f>IF(OR($S1070="",$S1069=""),"",IF($G$5="diff",(Y1070-Y1069),LN(Y1070/Y1069)))</f>
        <v/>
      </c>
      <c r="AL1070" s="9">
        <f>IF(OR($S1070="",$S1069=""),"",IF($H$5="diff",(Z1070-Z1069),LN(Z1070/Z1069)))</f>
        <v/>
      </c>
      <c r="AM1070" s="9">
        <f>IF(OR($S1070="",$S1069=""),"",IF($I$5="diff",(AA1070-AA1069),LN(AA1070/AA1069)))</f>
        <v/>
      </c>
      <c r="AN1070" s="9">
        <f>IF(OR($S1070="",$S1069=""),"",IF($J$5="diff",(AB1070-AB1069),LN(AB1070/AB1069)))</f>
        <v/>
      </c>
      <c r="AO1070" s="9">
        <f>IF(OR($S1070="",$S1069=""),"",IF($K$5="diff",(AC1070-AC1069),LN(AC1070/AC1069)))</f>
        <v/>
      </c>
      <c r="AR1070" s="9">
        <f>IF($AF1070="","",$AU$13+$AU$4*AG1070+$AU$5*AH1070+$AU$6*AI1070+$AU$7*AJ1070+$AU$8*AK1070+$AU$9*AL1070+$AU$10*AM1070+$AU$11*AN1070+$AU$12*AO1070)</f>
        <v/>
      </c>
      <c r="AY1070" s="10">
        <f>IF(AND((ROW()-7)&gt;=$Q$5,(ROW()-6)&lt;=$Q$3),INDEX(LINEST(OFFSET(AF1070,1-$Q$5,0,$Q$5,1),OFFSET(AG1070,1-$Q$5,0,$Q$5,9),TRUE,TRUE),1,10)*$Q$4,"")</f>
        <v/>
      </c>
      <c r="AZ1070" s="9">
        <f>IF(AND((ROW()-7)&gt;=$Q$5,(ROW()-6)&lt;=$Q$3),INDEX(LINEST(OFFSET(AF1070,1-$Q$5,0,$Q$5,1),OFFSET(AG1070,1-$Q$5,0,$Q$5,9),TRUE,TRUE),1,9),"")</f>
        <v/>
      </c>
      <c r="BA1070" s="9">
        <f>IF(AND((ROW()-7)&gt;=$Q$5,(ROW()-6)&lt;=$Q$3),INDEX(LINEST(OFFSET(AF1070,1-$Q$5,0,$Q$5,1),OFFSET(AG1070,1-$Q$5,0,$Q$5,9),TRUE,TRUE),1,8),"")</f>
        <v/>
      </c>
      <c r="BB1070" s="9">
        <f>IF(AND((ROW()-7)&gt;=$Q$5,(ROW()-6)&lt;=$Q$3),INDEX(LINEST(OFFSET(AF1070,1-$Q$5,0,$Q$5,1),OFFSET(AG1070,1-$Q$5,0,$Q$5,9),TRUE,TRUE),1,7),"")</f>
        <v/>
      </c>
      <c r="BC1070" s="9">
        <f>IF(AND((ROW()-7)&gt;=$Q$5,(ROW()-6)&lt;=$Q$3),INDEX(LINEST(OFFSET(AF1070,1-$Q$5,0,$Q$5,1),OFFSET(AG1070,1-$Q$5,0,$Q$5,9),TRUE,TRUE),1,6),"")</f>
        <v/>
      </c>
      <c r="BD1070" s="9">
        <f>IF(AND((ROW()-7)&gt;=$Q$5,(ROW()-6)&lt;=$Q$3),INDEX(LINEST(OFFSET(AF1070,1-$Q$5,0,$Q$5,1),OFFSET(AG1070,1-$Q$5,0,$Q$5,9),TRUE,TRUE),1,5),"")</f>
        <v/>
      </c>
      <c r="BE1070" s="9">
        <f>IF(AND((ROW()-7)&gt;=$Q$5,(ROW()-6)&lt;=$Q$3),INDEX(LINEST(OFFSET(AF1070,1-$Q$5,0,$Q$5,1),OFFSET(AG1070,1-$Q$5,0,$Q$5,9),TRUE,TRUE),1,4),"")</f>
        <v/>
      </c>
      <c r="BF1070" s="9">
        <f>IF(AND((ROW()-7)&gt;=$Q$5,(ROW()-6)&lt;=$Q$3),INDEX(LINEST(OFFSET(AF1070,1-$Q$5,0,$Q$5,1),OFFSET(AG1070,1-$Q$5,0,$Q$5,9),TRUE,TRUE),1,3),"")</f>
        <v/>
      </c>
      <c r="BG1070" s="9">
        <f>IF(AND((ROW()-7)&gt;=$Q$5,(ROW()-6)&lt;=$Q$3),INDEX(LINEST(OFFSET(AF1070,1-$Q$5,0,$Q$5,1),OFFSET(AG1070,1-$Q$5,0,$Q$5,9),TRUE,TRUE),1,2),"")</f>
        <v/>
      </c>
      <c r="BH1070" s="9">
        <f>IF(AND((ROW()-7)&gt;=$Q$5,(ROW()-6)&lt;=$Q$3),INDEX(LINEST(OFFSET(AF1070,1-$Q$5,0,$Q$5,1),OFFSET(AG1070,1-$Q$5,0,$Q$5,9),TRUE,TRUE),1,1),"")</f>
        <v/>
      </c>
      <c r="BI1070" s="10">
        <f>IF(AND((ROW()-7)&gt;=$Q$5,(ROW()-6)&lt;=$Q$3),INDEX(LINEST(OFFSET(AF1070,1-$Q$5,0,$Q$5,1),OFFSET(AG1070,1-$Q$5,0,$Q$5,9),TRUE,TRUE),3,1),"")</f>
        <v/>
      </c>
      <c r="BL1070" s="9">
        <f>IF(AND((ROW()-6)&lt;=$Q$3,ISNUMBER(AY1069)),AY1069/$Q$4+AZ1069*AG1070+BA1069*AH1070+BB1069*AI1070+BC1069*AJ1070+BD1069*AK1070+BE1069*AL1070+BF1069*AM1070+BG1069*AN1070+BH1069*AO1070,"")</f>
        <v/>
      </c>
      <c r="BM1070">
        <f>IF(ISNUMBER(BL1070),AVERAGE(OFFSET(AF1069,1-$Q$5,0,$Q$5,1)),"")</f>
        <v/>
      </c>
      <c r="BN1070">
        <f>IF(ISNUMBER(BL1070),(AF1070-BL1070)^2,"")</f>
        <v/>
      </c>
      <c r="BO1070">
        <f>IF(ISNUMBER(BL1070),AF1070^2,"")</f>
        <v/>
      </c>
      <c r="BP1070">
        <f>IF(ISNUMBER(BL1070),(AF1070-BM1070)^2,"")</f>
        <v/>
      </c>
    </row>
    <row r="1071">
      <c r="O1071">
        <f>IF($R1071="","",IF($Q$1="Weekly",INT(($R1071-2)/7),IF($Q$1="Quarterly",YEAR($R1071)*4+ROUNDUP(MONTH($R1071)/3),YEAR($R1071)*12+MONTH($R1071))))</f>
        <v/>
      </c>
      <c r="P1071">
        <f>IF($R1071="","",IF($R1072="",1,IF($O1071&lt;&gt;$O1072,1,0)))</f>
        <v/>
      </c>
      <c r="Q1071">
        <f>IF($P1071=1,SUM($P$7:$P1071),"")</f>
        <v/>
      </c>
      <c r="R1071">
        <f>IF($A1071="","",IF(ISNUMBER($A1071),$A1071,IFERROR(DATEVALUE($A1071),NA())))</f>
        <v/>
      </c>
      <c r="S1071" s="7">
        <f>IFERROR(INDEX($R$7:$R$60000,MATCH(ROW()-6,$Q$7:$Q$60000,0)),"")</f>
        <v/>
      </c>
      <c r="T1071">
        <f>IFERROR(INDEX($B$7:$B$60000,MATCH(ROW()-6,$Q$7:$Q$60000,0))*1,"")</f>
        <v/>
      </c>
      <c r="U1071">
        <f>IFERROR(INDEX($C$7:$C$60000,MATCH(ROW()-6,$Q$7:$Q$60000,0))*1,"")</f>
        <v/>
      </c>
      <c r="V1071">
        <f>IFERROR(INDEX($D$7:$D$60000,MATCH(ROW()-6,$Q$7:$Q$60000,0))*1,"")</f>
        <v/>
      </c>
      <c r="W1071">
        <f>IFERROR(INDEX($E$7:$E$60000,MATCH(ROW()-6,$Q$7:$Q$60000,0))*1,"")</f>
        <v/>
      </c>
      <c r="X1071">
        <f>IFERROR(INDEX($F$7:$F$60000,MATCH(ROW()-6,$Q$7:$Q$60000,0))*1,"")</f>
        <v/>
      </c>
      <c r="Y1071">
        <f>IFERROR(INDEX($G$7:$G$60000,MATCH(ROW()-6,$Q$7:$Q$60000,0))*1,"")</f>
        <v/>
      </c>
      <c r="Z1071">
        <f>IFERROR(INDEX($H$7:$H$60000,MATCH(ROW()-6,$Q$7:$Q$60000,0))*1,"")</f>
        <v/>
      </c>
      <c r="AA1071">
        <f>IFERROR(INDEX($I$7:$I$60000,MATCH(ROW()-6,$Q$7:$Q$60000,0))*1,"")</f>
        <v/>
      </c>
      <c r="AB1071">
        <f>IFERROR(INDEX($J$7:$J$60000,MATCH(ROW()-6,$Q$7:$Q$60000,0))*1,"")</f>
        <v/>
      </c>
      <c r="AC1071">
        <f>IFERROR(INDEX($K$7:$K$60000,MATCH(ROW()-6,$Q$7:$Q$60000,0))*1,"")</f>
        <v/>
      </c>
      <c r="AF1071" s="9">
        <f>IF(OR($S1071="",$S1070=""),"",IF($B$5="diff",($T1071-$T1070),LN($T1071/$T1070)))</f>
        <v/>
      </c>
      <c r="AG1071" s="9">
        <f>IF(OR($S1071="",$S1070=""),"",IF($C$5="diff",(U1071-U1070),LN(U1071/U1070)))</f>
        <v/>
      </c>
      <c r="AH1071" s="9">
        <f>IF(OR($S1071="",$S1070=""),"",IF($D$5="diff",(V1071-V1070),LN(V1071/V1070)))</f>
        <v/>
      </c>
      <c r="AI1071" s="9">
        <f>IF(OR($S1071="",$S1070=""),"",IF($E$5="diff",(W1071-W1070),LN(W1071/W1070)))</f>
        <v/>
      </c>
      <c r="AJ1071" s="9">
        <f>IF(OR($S1071="",$S1070=""),"",IF($F$5="diff",(X1071-X1070),LN(X1071/X1070)))</f>
        <v/>
      </c>
      <c r="AK1071" s="9">
        <f>IF(OR($S1071="",$S1070=""),"",IF($G$5="diff",(Y1071-Y1070),LN(Y1071/Y1070)))</f>
        <v/>
      </c>
      <c r="AL1071" s="9">
        <f>IF(OR($S1071="",$S1070=""),"",IF($H$5="diff",(Z1071-Z1070),LN(Z1071/Z1070)))</f>
        <v/>
      </c>
      <c r="AM1071" s="9">
        <f>IF(OR($S1071="",$S1070=""),"",IF($I$5="diff",(AA1071-AA1070),LN(AA1071/AA1070)))</f>
        <v/>
      </c>
      <c r="AN1071" s="9">
        <f>IF(OR($S1071="",$S1070=""),"",IF($J$5="diff",(AB1071-AB1070),LN(AB1071/AB1070)))</f>
        <v/>
      </c>
      <c r="AO1071" s="9">
        <f>IF(OR($S1071="",$S1070=""),"",IF($K$5="diff",(AC1071-AC1070),LN(AC1071/AC1070)))</f>
        <v/>
      </c>
      <c r="AR1071" s="9">
        <f>IF($AF1071="","",$AU$13+$AU$4*AG1071+$AU$5*AH1071+$AU$6*AI1071+$AU$7*AJ1071+$AU$8*AK1071+$AU$9*AL1071+$AU$10*AM1071+$AU$11*AN1071+$AU$12*AO1071)</f>
        <v/>
      </c>
      <c r="AY1071" s="10">
        <f>IF(AND((ROW()-7)&gt;=$Q$5,(ROW()-6)&lt;=$Q$3),INDEX(LINEST(OFFSET(AF1071,1-$Q$5,0,$Q$5,1),OFFSET(AG1071,1-$Q$5,0,$Q$5,9),TRUE,TRUE),1,10)*$Q$4,"")</f>
        <v/>
      </c>
      <c r="AZ1071" s="9">
        <f>IF(AND((ROW()-7)&gt;=$Q$5,(ROW()-6)&lt;=$Q$3),INDEX(LINEST(OFFSET(AF1071,1-$Q$5,0,$Q$5,1),OFFSET(AG1071,1-$Q$5,0,$Q$5,9),TRUE,TRUE),1,9),"")</f>
        <v/>
      </c>
      <c r="BA1071" s="9">
        <f>IF(AND((ROW()-7)&gt;=$Q$5,(ROW()-6)&lt;=$Q$3),INDEX(LINEST(OFFSET(AF1071,1-$Q$5,0,$Q$5,1),OFFSET(AG1071,1-$Q$5,0,$Q$5,9),TRUE,TRUE),1,8),"")</f>
        <v/>
      </c>
      <c r="BB1071" s="9">
        <f>IF(AND((ROW()-7)&gt;=$Q$5,(ROW()-6)&lt;=$Q$3),INDEX(LINEST(OFFSET(AF1071,1-$Q$5,0,$Q$5,1),OFFSET(AG1071,1-$Q$5,0,$Q$5,9),TRUE,TRUE),1,7),"")</f>
        <v/>
      </c>
      <c r="BC1071" s="9">
        <f>IF(AND((ROW()-7)&gt;=$Q$5,(ROW()-6)&lt;=$Q$3),INDEX(LINEST(OFFSET(AF1071,1-$Q$5,0,$Q$5,1),OFFSET(AG1071,1-$Q$5,0,$Q$5,9),TRUE,TRUE),1,6),"")</f>
        <v/>
      </c>
      <c r="BD1071" s="9">
        <f>IF(AND((ROW()-7)&gt;=$Q$5,(ROW()-6)&lt;=$Q$3),INDEX(LINEST(OFFSET(AF1071,1-$Q$5,0,$Q$5,1),OFFSET(AG1071,1-$Q$5,0,$Q$5,9),TRUE,TRUE),1,5),"")</f>
        <v/>
      </c>
      <c r="BE1071" s="9">
        <f>IF(AND((ROW()-7)&gt;=$Q$5,(ROW()-6)&lt;=$Q$3),INDEX(LINEST(OFFSET(AF1071,1-$Q$5,0,$Q$5,1),OFFSET(AG1071,1-$Q$5,0,$Q$5,9),TRUE,TRUE),1,4),"")</f>
        <v/>
      </c>
      <c r="BF1071" s="9">
        <f>IF(AND((ROW()-7)&gt;=$Q$5,(ROW()-6)&lt;=$Q$3),INDEX(LINEST(OFFSET(AF1071,1-$Q$5,0,$Q$5,1),OFFSET(AG1071,1-$Q$5,0,$Q$5,9),TRUE,TRUE),1,3),"")</f>
        <v/>
      </c>
      <c r="BG1071" s="9">
        <f>IF(AND((ROW()-7)&gt;=$Q$5,(ROW()-6)&lt;=$Q$3),INDEX(LINEST(OFFSET(AF1071,1-$Q$5,0,$Q$5,1),OFFSET(AG1071,1-$Q$5,0,$Q$5,9),TRUE,TRUE),1,2),"")</f>
        <v/>
      </c>
      <c r="BH1071" s="9">
        <f>IF(AND((ROW()-7)&gt;=$Q$5,(ROW()-6)&lt;=$Q$3),INDEX(LINEST(OFFSET(AF1071,1-$Q$5,0,$Q$5,1),OFFSET(AG1071,1-$Q$5,0,$Q$5,9),TRUE,TRUE),1,1),"")</f>
        <v/>
      </c>
      <c r="BI1071" s="10">
        <f>IF(AND((ROW()-7)&gt;=$Q$5,(ROW()-6)&lt;=$Q$3),INDEX(LINEST(OFFSET(AF1071,1-$Q$5,0,$Q$5,1),OFFSET(AG1071,1-$Q$5,0,$Q$5,9),TRUE,TRUE),3,1),"")</f>
        <v/>
      </c>
      <c r="BL1071" s="9">
        <f>IF(AND((ROW()-6)&lt;=$Q$3,ISNUMBER(AY1070)),AY1070/$Q$4+AZ1070*AG1071+BA1070*AH1071+BB1070*AI1071+BC1070*AJ1071+BD1070*AK1071+BE1070*AL1071+BF1070*AM1071+BG1070*AN1071+BH1070*AO1071,"")</f>
        <v/>
      </c>
      <c r="BM1071">
        <f>IF(ISNUMBER(BL1071),AVERAGE(OFFSET(AF1070,1-$Q$5,0,$Q$5,1)),"")</f>
        <v/>
      </c>
      <c r="BN1071">
        <f>IF(ISNUMBER(BL1071),(AF1071-BL1071)^2,"")</f>
        <v/>
      </c>
      <c r="BO1071">
        <f>IF(ISNUMBER(BL1071),AF1071^2,"")</f>
        <v/>
      </c>
      <c r="BP1071">
        <f>IF(ISNUMBER(BL1071),(AF1071-BM1071)^2,"")</f>
        <v/>
      </c>
    </row>
    <row r="1072">
      <c r="O1072">
        <f>IF($R1072="","",IF($Q$1="Weekly",INT(($R1072-2)/7),IF($Q$1="Quarterly",YEAR($R1072)*4+ROUNDUP(MONTH($R1072)/3),YEAR($R1072)*12+MONTH($R1072))))</f>
        <v/>
      </c>
      <c r="P1072">
        <f>IF($R1072="","",IF($R1073="",1,IF($O1072&lt;&gt;$O1073,1,0)))</f>
        <v/>
      </c>
      <c r="Q1072">
        <f>IF($P1072=1,SUM($P$7:$P1072),"")</f>
        <v/>
      </c>
      <c r="R1072">
        <f>IF($A1072="","",IF(ISNUMBER($A1072),$A1072,IFERROR(DATEVALUE($A1072),NA())))</f>
        <v/>
      </c>
      <c r="S1072" s="7">
        <f>IFERROR(INDEX($R$7:$R$60000,MATCH(ROW()-6,$Q$7:$Q$60000,0)),"")</f>
        <v/>
      </c>
      <c r="T1072">
        <f>IFERROR(INDEX($B$7:$B$60000,MATCH(ROW()-6,$Q$7:$Q$60000,0))*1,"")</f>
        <v/>
      </c>
      <c r="U1072">
        <f>IFERROR(INDEX($C$7:$C$60000,MATCH(ROW()-6,$Q$7:$Q$60000,0))*1,"")</f>
        <v/>
      </c>
      <c r="V1072">
        <f>IFERROR(INDEX($D$7:$D$60000,MATCH(ROW()-6,$Q$7:$Q$60000,0))*1,"")</f>
        <v/>
      </c>
      <c r="W1072">
        <f>IFERROR(INDEX($E$7:$E$60000,MATCH(ROW()-6,$Q$7:$Q$60000,0))*1,"")</f>
        <v/>
      </c>
      <c r="X1072">
        <f>IFERROR(INDEX($F$7:$F$60000,MATCH(ROW()-6,$Q$7:$Q$60000,0))*1,"")</f>
        <v/>
      </c>
      <c r="Y1072">
        <f>IFERROR(INDEX($G$7:$G$60000,MATCH(ROW()-6,$Q$7:$Q$60000,0))*1,"")</f>
        <v/>
      </c>
      <c r="Z1072">
        <f>IFERROR(INDEX($H$7:$H$60000,MATCH(ROW()-6,$Q$7:$Q$60000,0))*1,"")</f>
        <v/>
      </c>
      <c r="AA1072">
        <f>IFERROR(INDEX($I$7:$I$60000,MATCH(ROW()-6,$Q$7:$Q$60000,0))*1,"")</f>
        <v/>
      </c>
      <c r="AB1072">
        <f>IFERROR(INDEX($J$7:$J$60000,MATCH(ROW()-6,$Q$7:$Q$60000,0))*1,"")</f>
        <v/>
      </c>
      <c r="AC1072">
        <f>IFERROR(INDEX($K$7:$K$60000,MATCH(ROW()-6,$Q$7:$Q$60000,0))*1,"")</f>
        <v/>
      </c>
      <c r="AF1072" s="9">
        <f>IF(OR($S1072="",$S1071=""),"",IF($B$5="diff",($T1072-$T1071),LN($T1072/$T1071)))</f>
        <v/>
      </c>
      <c r="AG1072" s="9">
        <f>IF(OR($S1072="",$S1071=""),"",IF($C$5="diff",(U1072-U1071),LN(U1072/U1071)))</f>
        <v/>
      </c>
      <c r="AH1072" s="9">
        <f>IF(OR($S1072="",$S1071=""),"",IF($D$5="diff",(V1072-V1071),LN(V1072/V1071)))</f>
        <v/>
      </c>
      <c r="AI1072" s="9">
        <f>IF(OR($S1072="",$S1071=""),"",IF($E$5="diff",(W1072-W1071),LN(W1072/W1071)))</f>
        <v/>
      </c>
      <c r="AJ1072" s="9">
        <f>IF(OR($S1072="",$S1071=""),"",IF($F$5="diff",(X1072-X1071),LN(X1072/X1071)))</f>
        <v/>
      </c>
      <c r="AK1072" s="9">
        <f>IF(OR($S1072="",$S1071=""),"",IF($G$5="diff",(Y1072-Y1071),LN(Y1072/Y1071)))</f>
        <v/>
      </c>
      <c r="AL1072" s="9">
        <f>IF(OR($S1072="",$S1071=""),"",IF($H$5="diff",(Z1072-Z1071),LN(Z1072/Z1071)))</f>
        <v/>
      </c>
      <c r="AM1072" s="9">
        <f>IF(OR($S1072="",$S1071=""),"",IF($I$5="diff",(AA1072-AA1071),LN(AA1072/AA1071)))</f>
        <v/>
      </c>
      <c r="AN1072" s="9">
        <f>IF(OR($S1072="",$S1071=""),"",IF($J$5="diff",(AB1072-AB1071),LN(AB1072/AB1071)))</f>
        <v/>
      </c>
      <c r="AO1072" s="9">
        <f>IF(OR($S1072="",$S1071=""),"",IF($K$5="diff",(AC1072-AC1071),LN(AC1072/AC1071)))</f>
        <v/>
      </c>
      <c r="AR1072" s="9">
        <f>IF($AF1072="","",$AU$13+$AU$4*AG1072+$AU$5*AH1072+$AU$6*AI1072+$AU$7*AJ1072+$AU$8*AK1072+$AU$9*AL1072+$AU$10*AM1072+$AU$11*AN1072+$AU$12*AO1072)</f>
        <v/>
      </c>
      <c r="AY1072" s="10">
        <f>IF(AND((ROW()-7)&gt;=$Q$5,(ROW()-6)&lt;=$Q$3),INDEX(LINEST(OFFSET(AF1072,1-$Q$5,0,$Q$5,1),OFFSET(AG1072,1-$Q$5,0,$Q$5,9),TRUE,TRUE),1,10)*$Q$4,"")</f>
        <v/>
      </c>
      <c r="AZ1072" s="9">
        <f>IF(AND((ROW()-7)&gt;=$Q$5,(ROW()-6)&lt;=$Q$3),INDEX(LINEST(OFFSET(AF1072,1-$Q$5,0,$Q$5,1),OFFSET(AG1072,1-$Q$5,0,$Q$5,9),TRUE,TRUE),1,9),"")</f>
        <v/>
      </c>
      <c r="BA1072" s="9">
        <f>IF(AND((ROW()-7)&gt;=$Q$5,(ROW()-6)&lt;=$Q$3),INDEX(LINEST(OFFSET(AF1072,1-$Q$5,0,$Q$5,1),OFFSET(AG1072,1-$Q$5,0,$Q$5,9),TRUE,TRUE),1,8),"")</f>
        <v/>
      </c>
      <c r="BB1072" s="9">
        <f>IF(AND((ROW()-7)&gt;=$Q$5,(ROW()-6)&lt;=$Q$3),INDEX(LINEST(OFFSET(AF1072,1-$Q$5,0,$Q$5,1),OFFSET(AG1072,1-$Q$5,0,$Q$5,9),TRUE,TRUE),1,7),"")</f>
        <v/>
      </c>
      <c r="BC1072" s="9">
        <f>IF(AND((ROW()-7)&gt;=$Q$5,(ROW()-6)&lt;=$Q$3),INDEX(LINEST(OFFSET(AF1072,1-$Q$5,0,$Q$5,1),OFFSET(AG1072,1-$Q$5,0,$Q$5,9),TRUE,TRUE),1,6),"")</f>
        <v/>
      </c>
      <c r="BD1072" s="9">
        <f>IF(AND((ROW()-7)&gt;=$Q$5,(ROW()-6)&lt;=$Q$3),INDEX(LINEST(OFFSET(AF1072,1-$Q$5,0,$Q$5,1),OFFSET(AG1072,1-$Q$5,0,$Q$5,9),TRUE,TRUE),1,5),"")</f>
        <v/>
      </c>
      <c r="BE1072" s="9">
        <f>IF(AND((ROW()-7)&gt;=$Q$5,(ROW()-6)&lt;=$Q$3),INDEX(LINEST(OFFSET(AF1072,1-$Q$5,0,$Q$5,1),OFFSET(AG1072,1-$Q$5,0,$Q$5,9),TRUE,TRUE),1,4),"")</f>
        <v/>
      </c>
      <c r="BF1072" s="9">
        <f>IF(AND((ROW()-7)&gt;=$Q$5,(ROW()-6)&lt;=$Q$3),INDEX(LINEST(OFFSET(AF1072,1-$Q$5,0,$Q$5,1),OFFSET(AG1072,1-$Q$5,0,$Q$5,9),TRUE,TRUE),1,3),"")</f>
        <v/>
      </c>
      <c r="BG1072" s="9">
        <f>IF(AND((ROW()-7)&gt;=$Q$5,(ROW()-6)&lt;=$Q$3),INDEX(LINEST(OFFSET(AF1072,1-$Q$5,0,$Q$5,1),OFFSET(AG1072,1-$Q$5,0,$Q$5,9),TRUE,TRUE),1,2),"")</f>
        <v/>
      </c>
      <c r="BH1072" s="9">
        <f>IF(AND((ROW()-7)&gt;=$Q$5,(ROW()-6)&lt;=$Q$3),INDEX(LINEST(OFFSET(AF1072,1-$Q$5,0,$Q$5,1),OFFSET(AG1072,1-$Q$5,0,$Q$5,9),TRUE,TRUE),1,1),"")</f>
        <v/>
      </c>
      <c r="BI1072" s="10">
        <f>IF(AND((ROW()-7)&gt;=$Q$5,(ROW()-6)&lt;=$Q$3),INDEX(LINEST(OFFSET(AF1072,1-$Q$5,0,$Q$5,1),OFFSET(AG1072,1-$Q$5,0,$Q$5,9),TRUE,TRUE),3,1),"")</f>
        <v/>
      </c>
      <c r="BL1072" s="9">
        <f>IF(AND((ROW()-6)&lt;=$Q$3,ISNUMBER(AY1071)),AY1071/$Q$4+AZ1071*AG1072+BA1071*AH1072+BB1071*AI1072+BC1071*AJ1072+BD1071*AK1072+BE1071*AL1072+BF1071*AM1072+BG1071*AN1072+BH1071*AO1072,"")</f>
        <v/>
      </c>
      <c r="BM1072">
        <f>IF(ISNUMBER(BL1072),AVERAGE(OFFSET(AF1071,1-$Q$5,0,$Q$5,1)),"")</f>
        <v/>
      </c>
      <c r="BN1072">
        <f>IF(ISNUMBER(BL1072),(AF1072-BL1072)^2,"")</f>
        <v/>
      </c>
      <c r="BO1072">
        <f>IF(ISNUMBER(BL1072),AF1072^2,"")</f>
        <v/>
      </c>
      <c r="BP1072">
        <f>IF(ISNUMBER(BL1072),(AF1072-BM1072)^2,"")</f>
        <v/>
      </c>
    </row>
    <row r="1073">
      <c r="O1073">
        <f>IF($R1073="","",IF($Q$1="Weekly",INT(($R1073-2)/7),IF($Q$1="Quarterly",YEAR($R1073)*4+ROUNDUP(MONTH($R1073)/3),YEAR($R1073)*12+MONTH($R1073))))</f>
        <v/>
      </c>
      <c r="P1073">
        <f>IF($R1073="","",IF($R1074="",1,IF($O1073&lt;&gt;$O1074,1,0)))</f>
        <v/>
      </c>
      <c r="Q1073">
        <f>IF($P1073=1,SUM($P$7:$P1073),"")</f>
        <v/>
      </c>
      <c r="R1073">
        <f>IF($A1073="","",IF(ISNUMBER($A1073),$A1073,IFERROR(DATEVALUE($A1073),NA())))</f>
        <v/>
      </c>
      <c r="S1073" s="7">
        <f>IFERROR(INDEX($R$7:$R$60000,MATCH(ROW()-6,$Q$7:$Q$60000,0)),"")</f>
        <v/>
      </c>
      <c r="T1073">
        <f>IFERROR(INDEX($B$7:$B$60000,MATCH(ROW()-6,$Q$7:$Q$60000,0))*1,"")</f>
        <v/>
      </c>
      <c r="U1073">
        <f>IFERROR(INDEX($C$7:$C$60000,MATCH(ROW()-6,$Q$7:$Q$60000,0))*1,"")</f>
        <v/>
      </c>
      <c r="V1073">
        <f>IFERROR(INDEX($D$7:$D$60000,MATCH(ROW()-6,$Q$7:$Q$60000,0))*1,"")</f>
        <v/>
      </c>
      <c r="W1073">
        <f>IFERROR(INDEX($E$7:$E$60000,MATCH(ROW()-6,$Q$7:$Q$60000,0))*1,"")</f>
        <v/>
      </c>
      <c r="X1073">
        <f>IFERROR(INDEX($F$7:$F$60000,MATCH(ROW()-6,$Q$7:$Q$60000,0))*1,"")</f>
        <v/>
      </c>
      <c r="Y1073">
        <f>IFERROR(INDEX($G$7:$G$60000,MATCH(ROW()-6,$Q$7:$Q$60000,0))*1,"")</f>
        <v/>
      </c>
      <c r="Z1073">
        <f>IFERROR(INDEX($H$7:$H$60000,MATCH(ROW()-6,$Q$7:$Q$60000,0))*1,"")</f>
        <v/>
      </c>
      <c r="AA1073">
        <f>IFERROR(INDEX($I$7:$I$60000,MATCH(ROW()-6,$Q$7:$Q$60000,0))*1,"")</f>
        <v/>
      </c>
      <c r="AB1073">
        <f>IFERROR(INDEX($J$7:$J$60000,MATCH(ROW()-6,$Q$7:$Q$60000,0))*1,"")</f>
        <v/>
      </c>
      <c r="AC1073">
        <f>IFERROR(INDEX($K$7:$K$60000,MATCH(ROW()-6,$Q$7:$Q$60000,0))*1,"")</f>
        <v/>
      </c>
      <c r="AF1073" s="9">
        <f>IF(OR($S1073="",$S1072=""),"",IF($B$5="diff",($T1073-$T1072),LN($T1073/$T1072)))</f>
        <v/>
      </c>
      <c r="AG1073" s="9">
        <f>IF(OR($S1073="",$S1072=""),"",IF($C$5="diff",(U1073-U1072),LN(U1073/U1072)))</f>
        <v/>
      </c>
      <c r="AH1073" s="9">
        <f>IF(OR($S1073="",$S1072=""),"",IF($D$5="diff",(V1073-V1072),LN(V1073/V1072)))</f>
        <v/>
      </c>
      <c r="AI1073" s="9">
        <f>IF(OR($S1073="",$S1072=""),"",IF($E$5="diff",(W1073-W1072),LN(W1073/W1072)))</f>
        <v/>
      </c>
      <c r="AJ1073" s="9">
        <f>IF(OR($S1073="",$S1072=""),"",IF($F$5="diff",(X1073-X1072),LN(X1073/X1072)))</f>
        <v/>
      </c>
      <c r="AK1073" s="9">
        <f>IF(OR($S1073="",$S1072=""),"",IF($G$5="diff",(Y1073-Y1072),LN(Y1073/Y1072)))</f>
        <v/>
      </c>
      <c r="AL1073" s="9">
        <f>IF(OR($S1073="",$S1072=""),"",IF($H$5="diff",(Z1073-Z1072),LN(Z1073/Z1072)))</f>
        <v/>
      </c>
      <c r="AM1073" s="9">
        <f>IF(OR($S1073="",$S1072=""),"",IF($I$5="diff",(AA1073-AA1072),LN(AA1073/AA1072)))</f>
        <v/>
      </c>
      <c r="AN1073" s="9">
        <f>IF(OR($S1073="",$S1072=""),"",IF($J$5="diff",(AB1073-AB1072),LN(AB1073/AB1072)))</f>
        <v/>
      </c>
      <c r="AO1073" s="9">
        <f>IF(OR($S1073="",$S1072=""),"",IF($K$5="diff",(AC1073-AC1072),LN(AC1073/AC1072)))</f>
        <v/>
      </c>
      <c r="AR1073" s="9">
        <f>IF($AF1073="","",$AU$13+$AU$4*AG1073+$AU$5*AH1073+$AU$6*AI1073+$AU$7*AJ1073+$AU$8*AK1073+$AU$9*AL1073+$AU$10*AM1073+$AU$11*AN1073+$AU$12*AO1073)</f>
        <v/>
      </c>
      <c r="AY1073" s="10">
        <f>IF(AND((ROW()-7)&gt;=$Q$5,(ROW()-6)&lt;=$Q$3),INDEX(LINEST(OFFSET(AF1073,1-$Q$5,0,$Q$5,1),OFFSET(AG1073,1-$Q$5,0,$Q$5,9),TRUE,TRUE),1,10)*$Q$4,"")</f>
        <v/>
      </c>
      <c r="AZ1073" s="9">
        <f>IF(AND((ROW()-7)&gt;=$Q$5,(ROW()-6)&lt;=$Q$3),INDEX(LINEST(OFFSET(AF1073,1-$Q$5,0,$Q$5,1),OFFSET(AG1073,1-$Q$5,0,$Q$5,9),TRUE,TRUE),1,9),"")</f>
        <v/>
      </c>
      <c r="BA1073" s="9">
        <f>IF(AND((ROW()-7)&gt;=$Q$5,(ROW()-6)&lt;=$Q$3),INDEX(LINEST(OFFSET(AF1073,1-$Q$5,0,$Q$5,1),OFFSET(AG1073,1-$Q$5,0,$Q$5,9),TRUE,TRUE),1,8),"")</f>
        <v/>
      </c>
      <c r="BB1073" s="9">
        <f>IF(AND((ROW()-7)&gt;=$Q$5,(ROW()-6)&lt;=$Q$3),INDEX(LINEST(OFFSET(AF1073,1-$Q$5,0,$Q$5,1),OFFSET(AG1073,1-$Q$5,0,$Q$5,9),TRUE,TRUE),1,7),"")</f>
        <v/>
      </c>
      <c r="BC1073" s="9">
        <f>IF(AND((ROW()-7)&gt;=$Q$5,(ROW()-6)&lt;=$Q$3),INDEX(LINEST(OFFSET(AF1073,1-$Q$5,0,$Q$5,1),OFFSET(AG1073,1-$Q$5,0,$Q$5,9),TRUE,TRUE),1,6),"")</f>
        <v/>
      </c>
      <c r="BD1073" s="9">
        <f>IF(AND((ROW()-7)&gt;=$Q$5,(ROW()-6)&lt;=$Q$3),INDEX(LINEST(OFFSET(AF1073,1-$Q$5,0,$Q$5,1),OFFSET(AG1073,1-$Q$5,0,$Q$5,9),TRUE,TRUE),1,5),"")</f>
        <v/>
      </c>
      <c r="BE1073" s="9">
        <f>IF(AND((ROW()-7)&gt;=$Q$5,(ROW()-6)&lt;=$Q$3),INDEX(LINEST(OFFSET(AF1073,1-$Q$5,0,$Q$5,1),OFFSET(AG1073,1-$Q$5,0,$Q$5,9),TRUE,TRUE),1,4),"")</f>
        <v/>
      </c>
      <c r="BF1073" s="9">
        <f>IF(AND((ROW()-7)&gt;=$Q$5,(ROW()-6)&lt;=$Q$3),INDEX(LINEST(OFFSET(AF1073,1-$Q$5,0,$Q$5,1),OFFSET(AG1073,1-$Q$5,0,$Q$5,9),TRUE,TRUE),1,3),"")</f>
        <v/>
      </c>
      <c r="BG1073" s="9">
        <f>IF(AND((ROW()-7)&gt;=$Q$5,(ROW()-6)&lt;=$Q$3),INDEX(LINEST(OFFSET(AF1073,1-$Q$5,0,$Q$5,1),OFFSET(AG1073,1-$Q$5,0,$Q$5,9),TRUE,TRUE),1,2),"")</f>
        <v/>
      </c>
      <c r="BH1073" s="9">
        <f>IF(AND((ROW()-7)&gt;=$Q$5,(ROW()-6)&lt;=$Q$3),INDEX(LINEST(OFFSET(AF1073,1-$Q$5,0,$Q$5,1),OFFSET(AG1073,1-$Q$5,0,$Q$5,9),TRUE,TRUE),1,1),"")</f>
        <v/>
      </c>
      <c r="BI1073" s="10">
        <f>IF(AND((ROW()-7)&gt;=$Q$5,(ROW()-6)&lt;=$Q$3),INDEX(LINEST(OFFSET(AF1073,1-$Q$5,0,$Q$5,1),OFFSET(AG1073,1-$Q$5,0,$Q$5,9),TRUE,TRUE),3,1),"")</f>
        <v/>
      </c>
      <c r="BL1073" s="9">
        <f>IF(AND((ROW()-6)&lt;=$Q$3,ISNUMBER(AY1072)),AY1072/$Q$4+AZ1072*AG1073+BA1072*AH1073+BB1072*AI1073+BC1072*AJ1073+BD1072*AK1073+BE1072*AL1073+BF1072*AM1073+BG1072*AN1073+BH1072*AO1073,"")</f>
        <v/>
      </c>
      <c r="BM1073">
        <f>IF(ISNUMBER(BL1073),AVERAGE(OFFSET(AF1072,1-$Q$5,0,$Q$5,1)),"")</f>
        <v/>
      </c>
      <c r="BN1073">
        <f>IF(ISNUMBER(BL1073),(AF1073-BL1073)^2,"")</f>
        <v/>
      </c>
      <c r="BO1073">
        <f>IF(ISNUMBER(BL1073),AF1073^2,"")</f>
        <v/>
      </c>
      <c r="BP1073">
        <f>IF(ISNUMBER(BL1073),(AF1073-BM1073)^2,"")</f>
        <v/>
      </c>
    </row>
    <row r="1074">
      <c r="O1074">
        <f>IF($R1074="","",IF($Q$1="Weekly",INT(($R1074-2)/7),IF($Q$1="Quarterly",YEAR($R1074)*4+ROUNDUP(MONTH($R1074)/3),YEAR($R1074)*12+MONTH($R1074))))</f>
        <v/>
      </c>
      <c r="P1074">
        <f>IF($R1074="","",IF($R1075="",1,IF($O1074&lt;&gt;$O1075,1,0)))</f>
        <v/>
      </c>
      <c r="Q1074">
        <f>IF($P1074=1,SUM($P$7:$P1074),"")</f>
        <v/>
      </c>
      <c r="R1074">
        <f>IF($A1074="","",IF(ISNUMBER($A1074),$A1074,IFERROR(DATEVALUE($A1074),NA())))</f>
        <v/>
      </c>
      <c r="S1074" s="7">
        <f>IFERROR(INDEX($R$7:$R$60000,MATCH(ROW()-6,$Q$7:$Q$60000,0)),"")</f>
        <v/>
      </c>
      <c r="T1074">
        <f>IFERROR(INDEX($B$7:$B$60000,MATCH(ROW()-6,$Q$7:$Q$60000,0))*1,"")</f>
        <v/>
      </c>
      <c r="U1074">
        <f>IFERROR(INDEX($C$7:$C$60000,MATCH(ROW()-6,$Q$7:$Q$60000,0))*1,"")</f>
        <v/>
      </c>
      <c r="V1074">
        <f>IFERROR(INDEX($D$7:$D$60000,MATCH(ROW()-6,$Q$7:$Q$60000,0))*1,"")</f>
        <v/>
      </c>
      <c r="W1074">
        <f>IFERROR(INDEX($E$7:$E$60000,MATCH(ROW()-6,$Q$7:$Q$60000,0))*1,"")</f>
        <v/>
      </c>
      <c r="X1074">
        <f>IFERROR(INDEX($F$7:$F$60000,MATCH(ROW()-6,$Q$7:$Q$60000,0))*1,"")</f>
        <v/>
      </c>
      <c r="Y1074">
        <f>IFERROR(INDEX($G$7:$G$60000,MATCH(ROW()-6,$Q$7:$Q$60000,0))*1,"")</f>
        <v/>
      </c>
      <c r="Z1074">
        <f>IFERROR(INDEX($H$7:$H$60000,MATCH(ROW()-6,$Q$7:$Q$60000,0))*1,"")</f>
        <v/>
      </c>
      <c r="AA1074">
        <f>IFERROR(INDEX($I$7:$I$60000,MATCH(ROW()-6,$Q$7:$Q$60000,0))*1,"")</f>
        <v/>
      </c>
      <c r="AB1074">
        <f>IFERROR(INDEX($J$7:$J$60000,MATCH(ROW()-6,$Q$7:$Q$60000,0))*1,"")</f>
        <v/>
      </c>
      <c r="AC1074">
        <f>IFERROR(INDEX($K$7:$K$60000,MATCH(ROW()-6,$Q$7:$Q$60000,0))*1,"")</f>
        <v/>
      </c>
      <c r="AF1074" s="9">
        <f>IF(OR($S1074="",$S1073=""),"",IF($B$5="diff",($T1074-$T1073),LN($T1074/$T1073)))</f>
        <v/>
      </c>
      <c r="AG1074" s="9">
        <f>IF(OR($S1074="",$S1073=""),"",IF($C$5="diff",(U1074-U1073),LN(U1074/U1073)))</f>
        <v/>
      </c>
      <c r="AH1074" s="9">
        <f>IF(OR($S1074="",$S1073=""),"",IF($D$5="diff",(V1074-V1073),LN(V1074/V1073)))</f>
        <v/>
      </c>
      <c r="AI1074" s="9">
        <f>IF(OR($S1074="",$S1073=""),"",IF($E$5="diff",(W1074-W1073),LN(W1074/W1073)))</f>
        <v/>
      </c>
      <c r="AJ1074" s="9">
        <f>IF(OR($S1074="",$S1073=""),"",IF($F$5="diff",(X1074-X1073),LN(X1074/X1073)))</f>
        <v/>
      </c>
      <c r="AK1074" s="9">
        <f>IF(OR($S1074="",$S1073=""),"",IF($G$5="diff",(Y1074-Y1073),LN(Y1074/Y1073)))</f>
        <v/>
      </c>
      <c r="AL1074" s="9">
        <f>IF(OR($S1074="",$S1073=""),"",IF($H$5="diff",(Z1074-Z1073),LN(Z1074/Z1073)))</f>
        <v/>
      </c>
      <c r="AM1074" s="9">
        <f>IF(OR($S1074="",$S1073=""),"",IF($I$5="diff",(AA1074-AA1073),LN(AA1074/AA1073)))</f>
        <v/>
      </c>
      <c r="AN1074" s="9">
        <f>IF(OR($S1074="",$S1073=""),"",IF($J$5="diff",(AB1074-AB1073),LN(AB1074/AB1073)))</f>
        <v/>
      </c>
      <c r="AO1074" s="9">
        <f>IF(OR($S1074="",$S1073=""),"",IF($K$5="diff",(AC1074-AC1073),LN(AC1074/AC1073)))</f>
        <v/>
      </c>
      <c r="AR1074" s="9">
        <f>IF($AF1074="","",$AU$13+$AU$4*AG1074+$AU$5*AH1074+$AU$6*AI1074+$AU$7*AJ1074+$AU$8*AK1074+$AU$9*AL1074+$AU$10*AM1074+$AU$11*AN1074+$AU$12*AO1074)</f>
        <v/>
      </c>
      <c r="AY1074" s="10">
        <f>IF(AND((ROW()-7)&gt;=$Q$5,(ROW()-6)&lt;=$Q$3),INDEX(LINEST(OFFSET(AF1074,1-$Q$5,0,$Q$5,1),OFFSET(AG1074,1-$Q$5,0,$Q$5,9),TRUE,TRUE),1,10)*$Q$4,"")</f>
        <v/>
      </c>
      <c r="AZ1074" s="9">
        <f>IF(AND((ROW()-7)&gt;=$Q$5,(ROW()-6)&lt;=$Q$3),INDEX(LINEST(OFFSET(AF1074,1-$Q$5,0,$Q$5,1),OFFSET(AG1074,1-$Q$5,0,$Q$5,9),TRUE,TRUE),1,9),"")</f>
        <v/>
      </c>
      <c r="BA1074" s="9">
        <f>IF(AND((ROW()-7)&gt;=$Q$5,(ROW()-6)&lt;=$Q$3),INDEX(LINEST(OFFSET(AF1074,1-$Q$5,0,$Q$5,1),OFFSET(AG1074,1-$Q$5,0,$Q$5,9),TRUE,TRUE),1,8),"")</f>
        <v/>
      </c>
      <c r="BB1074" s="9">
        <f>IF(AND((ROW()-7)&gt;=$Q$5,(ROW()-6)&lt;=$Q$3),INDEX(LINEST(OFFSET(AF1074,1-$Q$5,0,$Q$5,1),OFFSET(AG1074,1-$Q$5,0,$Q$5,9),TRUE,TRUE),1,7),"")</f>
        <v/>
      </c>
      <c r="BC1074" s="9">
        <f>IF(AND((ROW()-7)&gt;=$Q$5,(ROW()-6)&lt;=$Q$3),INDEX(LINEST(OFFSET(AF1074,1-$Q$5,0,$Q$5,1),OFFSET(AG1074,1-$Q$5,0,$Q$5,9),TRUE,TRUE),1,6),"")</f>
        <v/>
      </c>
      <c r="BD1074" s="9">
        <f>IF(AND((ROW()-7)&gt;=$Q$5,(ROW()-6)&lt;=$Q$3),INDEX(LINEST(OFFSET(AF1074,1-$Q$5,0,$Q$5,1),OFFSET(AG1074,1-$Q$5,0,$Q$5,9),TRUE,TRUE),1,5),"")</f>
        <v/>
      </c>
      <c r="BE1074" s="9">
        <f>IF(AND((ROW()-7)&gt;=$Q$5,(ROW()-6)&lt;=$Q$3),INDEX(LINEST(OFFSET(AF1074,1-$Q$5,0,$Q$5,1),OFFSET(AG1074,1-$Q$5,0,$Q$5,9),TRUE,TRUE),1,4),"")</f>
        <v/>
      </c>
      <c r="BF1074" s="9">
        <f>IF(AND((ROW()-7)&gt;=$Q$5,(ROW()-6)&lt;=$Q$3),INDEX(LINEST(OFFSET(AF1074,1-$Q$5,0,$Q$5,1),OFFSET(AG1074,1-$Q$5,0,$Q$5,9),TRUE,TRUE),1,3),"")</f>
        <v/>
      </c>
      <c r="BG1074" s="9">
        <f>IF(AND((ROW()-7)&gt;=$Q$5,(ROW()-6)&lt;=$Q$3),INDEX(LINEST(OFFSET(AF1074,1-$Q$5,0,$Q$5,1),OFFSET(AG1074,1-$Q$5,0,$Q$5,9),TRUE,TRUE),1,2),"")</f>
        <v/>
      </c>
      <c r="BH1074" s="9">
        <f>IF(AND((ROW()-7)&gt;=$Q$5,(ROW()-6)&lt;=$Q$3),INDEX(LINEST(OFFSET(AF1074,1-$Q$5,0,$Q$5,1),OFFSET(AG1074,1-$Q$5,0,$Q$5,9),TRUE,TRUE),1,1),"")</f>
        <v/>
      </c>
      <c r="BI1074" s="10">
        <f>IF(AND((ROW()-7)&gt;=$Q$5,(ROW()-6)&lt;=$Q$3),INDEX(LINEST(OFFSET(AF1074,1-$Q$5,0,$Q$5,1),OFFSET(AG1074,1-$Q$5,0,$Q$5,9),TRUE,TRUE),3,1),"")</f>
        <v/>
      </c>
      <c r="BL1074" s="9">
        <f>IF(AND((ROW()-6)&lt;=$Q$3,ISNUMBER(AY1073)),AY1073/$Q$4+AZ1073*AG1074+BA1073*AH1074+BB1073*AI1074+BC1073*AJ1074+BD1073*AK1074+BE1073*AL1074+BF1073*AM1074+BG1073*AN1074+BH1073*AO1074,"")</f>
        <v/>
      </c>
      <c r="BM1074">
        <f>IF(ISNUMBER(BL1074),AVERAGE(OFFSET(AF1073,1-$Q$5,0,$Q$5,1)),"")</f>
        <v/>
      </c>
      <c r="BN1074">
        <f>IF(ISNUMBER(BL1074),(AF1074-BL1074)^2,"")</f>
        <v/>
      </c>
      <c r="BO1074">
        <f>IF(ISNUMBER(BL1074),AF1074^2,"")</f>
        <v/>
      </c>
      <c r="BP1074">
        <f>IF(ISNUMBER(BL1074),(AF1074-BM1074)^2,"")</f>
        <v/>
      </c>
    </row>
    <row r="1075">
      <c r="O1075">
        <f>IF($R1075="","",IF($Q$1="Weekly",INT(($R1075-2)/7),IF($Q$1="Quarterly",YEAR($R1075)*4+ROUNDUP(MONTH($R1075)/3),YEAR($R1075)*12+MONTH($R1075))))</f>
        <v/>
      </c>
      <c r="P1075">
        <f>IF($R1075="","",IF($R1076="",1,IF($O1075&lt;&gt;$O1076,1,0)))</f>
        <v/>
      </c>
      <c r="Q1075">
        <f>IF($P1075=1,SUM($P$7:$P1075),"")</f>
        <v/>
      </c>
      <c r="R1075">
        <f>IF($A1075="","",IF(ISNUMBER($A1075),$A1075,IFERROR(DATEVALUE($A1075),NA())))</f>
        <v/>
      </c>
      <c r="S1075" s="7">
        <f>IFERROR(INDEX($R$7:$R$60000,MATCH(ROW()-6,$Q$7:$Q$60000,0)),"")</f>
        <v/>
      </c>
      <c r="T1075">
        <f>IFERROR(INDEX($B$7:$B$60000,MATCH(ROW()-6,$Q$7:$Q$60000,0))*1,"")</f>
        <v/>
      </c>
      <c r="U1075">
        <f>IFERROR(INDEX($C$7:$C$60000,MATCH(ROW()-6,$Q$7:$Q$60000,0))*1,"")</f>
        <v/>
      </c>
      <c r="V1075">
        <f>IFERROR(INDEX($D$7:$D$60000,MATCH(ROW()-6,$Q$7:$Q$60000,0))*1,"")</f>
        <v/>
      </c>
      <c r="W1075">
        <f>IFERROR(INDEX($E$7:$E$60000,MATCH(ROW()-6,$Q$7:$Q$60000,0))*1,"")</f>
        <v/>
      </c>
      <c r="X1075">
        <f>IFERROR(INDEX($F$7:$F$60000,MATCH(ROW()-6,$Q$7:$Q$60000,0))*1,"")</f>
        <v/>
      </c>
      <c r="Y1075">
        <f>IFERROR(INDEX($G$7:$G$60000,MATCH(ROW()-6,$Q$7:$Q$60000,0))*1,"")</f>
        <v/>
      </c>
      <c r="Z1075">
        <f>IFERROR(INDEX($H$7:$H$60000,MATCH(ROW()-6,$Q$7:$Q$60000,0))*1,"")</f>
        <v/>
      </c>
      <c r="AA1075">
        <f>IFERROR(INDEX($I$7:$I$60000,MATCH(ROW()-6,$Q$7:$Q$60000,0))*1,"")</f>
        <v/>
      </c>
      <c r="AB1075">
        <f>IFERROR(INDEX($J$7:$J$60000,MATCH(ROW()-6,$Q$7:$Q$60000,0))*1,"")</f>
        <v/>
      </c>
      <c r="AC1075">
        <f>IFERROR(INDEX($K$7:$K$60000,MATCH(ROW()-6,$Q$7:$Q$60000,0))*1,"")</f>
        <v/>
      </c>
      <c r="AF1075" s="9">
        <f>IF(OR($S1075="",$S1074=""),"",IF($B$5="diff",($T1075-$T1074),LN($T1075/$T1074)))</f>
        <v/>
      </c>
      <c r="AG1075" s="9">
        <f>IF(OR($S1075="",$S1074=""),"",IF($C$5="diff",(U1075-U1074),LN(U1075/U1074)))</f>
        <v/>
      </c>
      <c r="AH1075" s="9">
        <f>IF(OR($S1075="",$S1074=""),"",IF($D$5="diff",(V1075-V1074),LN(V1075/V1074)))</f>
        <v/>
      </c>
      <c r="AI1075" s="9">
        <f>IF(OR($S1075="",$S1074=""),"",IF($E$5="diff",(W1075-W1074),LN(W1075/W1074)))</f>
        <v/>
      </c>
      <c r="AJ1075" s="9">
        <f>IF(OR($S1075="",$S1074=""),"",IF($F$5="diff",(X1075-X1074),LN(X1075/X1074)))</f>
        <v/>
      </c>
      <c r="AK1075" s="9">
        <f>IF(OR($S1075="",$S1074=""),"",IF($G$5="diff",(Y1075-Y1074),LN(Y1075/Y1074)))</f>
        <v/>
      </c>
      <c r="AL1075" s="9">
        <f>IF(OR($S1075="",$S1074=""),"",IF($H$5="diff",(Z1075-Z1074),LN(Z1075/Z1074)))</f>
        <v/>
      </c>
      <c r="AM1075" s="9">
        <f>IF(OR($S1075="",$S1074=""),"",IF($I$5="diff",(AA1075-AA1074),LN(AA1075/AA1074)))</f>
        <v/>
      </c>
      <c r="AN1075" s="9">
        <f>IF(OR($S1075="",$S1074=""),"",IF($J$5="diff",(AB1075-AB1074),LN(AB1075/AB1074)))</f>
        <v/>
      </c>
      <c r="AO1075" s="9">
        <f>IF(OR($S1075="",$S1074=""),"",IF($K$5="diff",(AC1075-AC1074),LN(AC1075/AC1074)))</f>
        <v/>
      </c>
      <c r="AR1075" s="9">
        <f>IF($AF1075="","",$AU$13+$AU$4*AG1075+$AU$5*AH1075+$AU$6*AI1075+$AU$7*AJ1075+$AU$8*AK1075+$AU$9*AL1075+$AU$10*AM1075+$AU$11*AN1075+$AU$12*AO1075)</f>
        <v/>
      </c>
      <c r="AY1075" s="10">
        <f>IF(AND((ROW()-7)&gt;=$Q$5,(ROW()-6)&lt;=$Q$3),INDEX(LINEST(OFFSET(AF1075,1-$Q$5,0,$Q$5,1),OFFSET(AG1075,1-$Q$5,0,$Q$5,9),TRUE,TRUE),1,10)*$Q$4,"")</f>
        <v/>
      </c>
      <c r="AZ1075" s="9">
        <f>IF(AND((ROW()-7)&gt;=$Q$5,(ROW()-6)&lt;=$Q$3),INDEX(LINEST(OFFSET(AF1075,1-$Q$5,0,$Q$5,1),OFFSET(AG1075,1-$Q$5,0,$Q$5,9),TRUE,TRUE),1,9),"")</f>
        <v/>
      </c>
      <c r="BA1075" s="9">
        <f>IF(AND((ROW()-7)&gt;=$Q$5,(ROW()-6)&lt;=$Q$3),INDEX(LINEST(OFFSET(AF1075,1-$Q$5,0,$Q$5,1),OFFSET(AG1075,1-$Q$5,0,$Q$5,9),TRUE,TRUE),1,8),"")</f>
        <v/>
      </c>
      <c r="BB1075" s="9">
        <f>IF(AND((ROW()-7)&gt;=$Q$5,(ROW()-6)&lt;=$Q$3),INDEX(LINEST(OFFSET(AF1075,1-$Q$5,0,$Q$5,1),OFFSET(AG1075,1-$Q$5,0,$Q$5,9),TRUE,TRUE),1,7),"")</f>
        <v/>
      </c>
      <c r="BC1075" s="9">
        <f>IF(AND((ROW()-7)&gt;=$Q$5,(ROW()-6)&lt;=$Q$3),INDEX(LINEST(OFFSET(AF1075,1-$Q$5,0,$Q$5,1),OFFSET(AG1075,1-$Q$5,0,$Q$5,9),TRUE,TRUE),1,6),"")</f>
        <v/>
      </c>
      <c r="BD1075" s="9">
        <f>IF(AND((ROW()-7)&gt;=$Q$5,(ROW()-6)&lt;=$Q$3),INDEX(LINEST(OFFSET(AF1075,1-$Q$5,0,$Q$5,1),OFFSET(AG1075,1-$Q$5,0,$Q$5,9),TRUE,TRUE),1,5),"")</f>
        <v/>
      </c>
      <c r="BE1075" s="9">
        <f>IF(AND((ROW()-7)&gt;=$Q$5,(ROW()-6)&lt;=$Q$3),INDEX(LINEST(OFFSET(AF1075,1-$Q$5,0,$Q$5,1),OFFSET(AG1075,1-$Q$5,0,$Q$5,9),TRUE,TRUE),1,4),"")</f>
        <v/>
      </c>
      <c r="BF1075" s="9">
        <f>IF(AND((ROW()-7)&gt;=$Q$5,(ROW()-6)&lt;=$Q$3),INDEX(LINEST(OFFSET(AF1075,1-$Q$5,0,$Q$5,1),OFFSET(AG1075,1-$Q$5,0,$Q$5,9),TRUE,TRUE),1,3),"")</f>
        <v/>
      </c>
      <c r="BG1075" s="9">
        <f>IF(AND((ROW()-7)&gt;=$Q$5,(ROW()-6)&lt;=$Q$3),INDEX(LINEST(OFFSET(AF1075,1-$Q$5,0,$Q$5,1),OFFSET(AG1075,1-$Q$5,0,$Q$5,9),TRUE,TRUE),1,2),"")</f>
        <v/>
      </c>
      <c r="BH1075" s="9">
        <f>IF(AND((ROW()-7)&gt;=$Q$5,(ROW()-6)&lt;=$Q$3),INDEX(LINEST(OFFSET(AF1075,1-$Q$5,0,$Q$5,1),OFFSET(AG1075,1-$Q$5,0,$Q$5,9),TRUE,TRUE),1,1),"")</f>
        <v/>
      </c>
      <c r="BI1075" s="10">
        <f>IF(AND((ROW()-7)&gt;=$Q$5,(ROW()-6)&lt;=$Q$3),INDEX(LINEST(OFFSET(AF1075,1-$Q$5,0,$Q$5,1),OFFSET(AG1075,1-$Q$5,0,$Q$5,9),TRUE,TRUE),3,1),"")</f>
        <v/>
      </c>
      <c r="BL1075" s="9">
        <f>IF(AND((ROW()-6)&lt;=$Q$3,ISNUMBER(AY1074)),AY1074/$Q$4+AZ1074*AG1075+BA1074*AH1075+BB1074*AI1075+BC1074*AJ1075+BD1074*AK1075+BE1074*AL1075+BF1074*AM1075+BG1074*AN1075+BH1074*AO1075,"")</f>
        <v/>
      </c>
      <c r="BM1075">
        <f>IF(ISNUMBER(BL1075),AVERAGE(OFFSET(AF1074,1-$Q$5,0,$Q$5,1)),"")</f>
        <v/>
      </c>
      <c r="BN1075">
        <f>IF(ISNUMBER(BL1075),(AF1075-BL1075)^2,"")</f>
        <v/>
      </c>
      <c r="BO1075">
        <f>IF(ISNUMBER(BL1075),AF1075^2,"")</f>
        <v/>
      </c>
      <c r="BP1075">
        <f>IF(ISNUMBER(BL1075),(AF1075-BM1075)^2,"")</f>
        <v/>
      </c>
    </row>
    <row r="1076">
      <c r="O1076">
        <f>IF($R1076="","",IF($Q$1="Weekly",INT(($R1076-2)/7),IF($Q$1="Quarterly",YEAR($R1076)*4+ROUNDUP(MONTH($R1076)/3),YEAR($R1076)*12+MONTH($R1076))))</f>
        <v/>
      </c>
      <c r="P1076">
        <f>IF($R1076="","",IF($R1077="",1,IF($O1076&lt;&gt;$O1077,1,0)))</f>
        <v/>
      </c>
      <c r="Q1076">
        <f>IF($P1076=1,SUM($P$7:$P1076),"")</f>
        <v/>
      </c>
      <c r="R1076">
        <f>IF($A1076="","",IF(ISNUMBER($A1076),$A1076,IFERROR(DATEVALUE($A1076),NA())))</f>
        <v/>
      </c>
      <c r="S1076" s="7">
        <f>IFERROR(INDEX($R$7:$R$60000,MATCH(ROW()-6,$Q$7:$Q$60000,0)),"")</f>
        <v/>
      </c>
      <c r="T1076">
        <f>IFERROR(INDEX($B$7:$B$60000,MATCH(ROW()-6,$Q$7:$Q$60000,0))*1,"")</f>
        <v/>
      </c>
      <c r="U1076">
        <f>IFERROR(INDEX($C$7:$C$60000,MATCH(ROW()-6,$Q$7:$Q$60000,0))*1,"")</f>
        <v/>
      </c>
      <c r="V1076">
        <f>IFERROR(INDEX($D$7:$D$60000,MATCH(ROW()-6,$Q$7:$Q$60000,0))*1,"")</f>
        <v/>
      </c>
      <c r="W1076">
        <f>IFERROR(INDEX($E$7:$E$60000,MATCH(ROW()-6,$Q$7:$Q$60000,0))*1,"")</f>
        <v/>
      </c>
      <c r="X1076">
        <f>IFERROR(INDEX($F$7:$F$60000,MATCH(ROW()-6,$Q$7:$Q$60000,0))*1,"")</f>
        <v/>
      </c>
      <c r="Y1076">
        <f>IFERROR(INDEX($G$7:$G$60000,MATCH(ROW()-6,$Q$7:$Q$60000,0))*1,"")</f>
        <v/>
      </c>
      <c r="Z1076">
        <f>IFERROR(INDEX($H$7:$H$60000,MATCH(ROW()-6,$Q$7:$Q$60000,0))*1,"")</f>
        <v/>
      </c>
      <c r="AA1076">
        <f>IFERROR(INDEX($I$7:$I$60000,MATCH(ROW()-6,$Q$7:$Q$60000,0))*1,"")</f>
        <v/>
      </c>
      <c r="AB1076">
        <f>IFERROR(INDEX($J$7:$J$60000,MATCH(ROW()-6,$Q$7:$Q$60000,0))*1,"")</f>
        <v/>
      </c>
      <c r="AC1076">
        <f>IFERROR(INDEX($K$7:$K$60000,MATCH(ROW()-6,$Q$7:$Q$60000,0))*1,"")</f>
        <v/>
      </c>
      <c r="AF1076" s="9">
        <f>IF(OR($S1076="",$S1075=""),"",IF($B$5="diff",($T1076-$T1075),LN($T1076/$T1075)))</f>
        <v/>
      </c>
      <c r="AG1076" s="9">
        <f>IF(OR($S1076="",$S1075=""),"",IF($C$5="diff",(U1076-U1075),LN(U1076/U1075)))</f>
        <v/>
      </c>
      <c r="AH1076" s="9">
        <f>IF(OR($S1076="",$S1075=""),"",IF($D$5="diff",(V1076-V1075),LN(V1076/V1075)))</f>
        <v/>
      </c>
      <c r="AI1076" s="9">
        <f>IF(OR($S1076="",$S1075=""),"",IF($E$5="diff",(W1076-W1075),LN(W1076/W1075)))</f>
        <v/>
      </c>
      <c r="AJ1076" s="9">
        <f>IF(OR($S1076="",$S1075=""),"",IF($F$5="diff",(X1076-X1075),LN(X1076/X1075)))</f>
        <v/>
      </c>
      <c r="AK1076" s="9">
        <f>IF(OR($S1076="",$S1075=""),"",IF($G$5="diff",(Y1076-Y1075),LN(Y1076/Y1075)))</f>
        <v/>
      </c>
      <c r="AL1076" s="9">
        <f>IF(OR($S1076="",$S1075=""),"",IF($H$5="diff",(Z1076-Z1075),LN(Z1076/Z1075)))</f>
        <v/>
      </c>
      <c r="AM1076" s="9">
        <f>IF(OR($S1076="",$S1075=""),"",IF($I$5="diff",(AA1076-AA1075),LN(AA1076/AA1075)))</f>
        <v/>
      </c>
      <c r="AN1076" s="9">
        <f>IF(OR($S1076="",$S1075=""),"",IF($J$5="diff",(AB1076-AB1075),LN(AB1076/AB1075)))</f>
        <v/>
      </c>
      <c r="AO1076" s="9">
        <f>IF(OR($S1076="",$S1075=""),"",IF($K$5="diff",(AC1076-AC1075),LN(AC1076/AC1075)))</f>
        <v/>
      </c>
      <c r="AR1076" s="9">
        <f>IF($AF1076="","",$AU$13+$AU$4*AG1076+$AU$5*AH1076+$AU$6*AI1076+$AU$7*AJ1076+$AU$8*AK1076+$AU$9*AL1076+$AU$10*AM1076+$AU$11*AN1076+$AU$12*AO1076)</f>
        <v/>
      </c>
      <c r="AY1076" s="10">
        <f>IF(AND((ROW()-7)&gt;=$Q$5,(ROW()-6)&lt;=$Q$3),INDEX(LINEST(OFFSET(AF1076,1-$Q$5,0,$Q$5,1),OFFSET(AG1076,1-$Q$5,0,$Q$5,9),TRUE,TRUE),1,10)*$Q$4,"")</f>
        <v/>
      </c>
      <c r="AZ1076" s="9">
        <f>IF(AND((ROW()-7)&gt;=$Q$5,(ROW()-6)&lt;=$Q$3),INDEX(LINEST(OFFSET(AF1076,1-$Q$5,0,$Q$5,1),OFFSET(AG1076,1-$Q$5,0,$Q$5,9),TRUE,TRUE),1,9),"")</f>
        <v/>
      </c>
      <c r="BA1076" s="9">
        <f>IF(AND((ROW()-7)&gt;=$Q$5,(ROW()-6)&lt;=$Q$3),INDEX(LINEST(OFFSET(AF1076,1-$Q$5,0,$Q$5,1),OFFSET(AG1076,1-$Q$5,0,$Q$5,9),TRUE,TRUE),1,8),"")</f>
        <v/>
      </c>
      <c r="BB1076" s="9">
        <f>IF(AND((ROW()-7)&gt;=$Q$5,(ROW()-6)&lt;=$Q$3),INDEX(LINEST(OFFSET(AF1076,1-$Q$5,0,$Q$5,1),OFFSET(AG1076,1-$Q$5,0,$Q$5,9),TRUE,TRUE),1,7),"")</f>
        <v/>
      </c>
      <c r="BC1076" s="9">
        <f>IF(AND((ROW()-7)&gt;=$Q$5,(ROW()-6)&lt;=$Q$3),INDEX(LINEST(OFFSET(AF1076,1-$Q$5,0,$Q$5,1),OFFSET(AG1076,1-$Q$5,0,$Q$5,9),TRUE,TRUE),1,6),"")</f>
        <v/>
      </c>
      <c r="BD1076" s="9">
        <f>IF(AND((ROW()-7)&gt;=$Q$5,(ROW()-6)&lt;=$Q$3),INDEX(LINEST(OFFSET(AF1076,1-$Q$5,0,$Q$5,1),OFFSET(AG1076,1-$Q$5,0,$Q$5,9),TRUE,TRUE),1,5),"")</f>
        <v/>
      </c>
      <c r="BE1076" s="9">
        <f>IF(AND((ROW()-7)&gt;=$Q$5,(ROW()-6)&lt;=$Q$3),INDEX(LINEST(OFFSET(AF1076,1-$Q$5,0,$Q$5,1),OFFSET(AG1076,1-$Q$5,0,$Q$5,9),TRUE,TRUE),1,4),"")</f>
        <v/>
      </c>
      <c r="BF1076" s="9">
        <f>IF(AND((ROW()-7)&gt;=$Q$5,(ROW()-6)&lt;=$Q$3),INDEX(LINEST(OFFSET(AF1076,1-$Q$5,0,$Q$5,1),OFFSET(AG1076,1-$Q$5,0,$Q$5,9),TRUE,TRUE),1,3),"")</f>
        <v/>
      </c>
      <c r="BG1076" s="9">
        <f>IF(AND((ROW()-7)&gt;=$Q$5,(ROW()-6)&lt;=$Q$3),INDEX(LINEST(OFFSET(AF1076,1-$Q$5,0,$Q$5,1),OFFSET(AG1076,1-$Q$5,0,$Q$5,9),TRUE,TRUE),1,2),"")</f>
        <v/>
      </c>
      <c r="BH1076" s="9">
        <f>IF(AND((ROW()-7)&gt;=$Q$5,(ROW()-6)&lt;=$Q$3),INDEX(LINEST(OFFSET(AF1076,1-$Q$5,0,$Q$5,1),OFFSET(AG1076,1-$Q$5,0,$Q$5,9),TRUE,TRUE),1,1),"")</f>
        <v/>
      </c>
      <c r="BI1076" s="10">
        <f>IF(AND((ROW()-7)&gt;=$Q$5,(ROW()-6)&lt;=$Q$3),INDEX(LINEST(OFFSET(AF1076,1-$Q$5,0,$Q$5,1),OFFSET(AG1076,1-$Q$5,0,$Q$5,9),TRUE,TRUE),3,1),"")</f>
        <v/>
      </c>
      <c r="BL1076" s="9">
        <f>IF(AND((ROW()-6)&lt;=$Q$3,ISNUMBER(AY1075)),AY1075/$Q$4+AZ1075*AG1076+BA1075*AH1076+BB1075*AI1076+BC1075*AJ1076+BD1075*AK1076+BE1075*AL1076+BF1075*AM1076+BG1075*AN1076+BH1075*AO1076,"")</f>
        <v/>
      </c>
      <c r="BM1076">
        <f>IF(ISNUMBER(BL1076),AVERAGE(OFFSET(AF1075,1-$Q$5,0,$Q$5,1)),"")</f>
        <v/>
      </c>
      <c r="BN1076">
        <f>IF(ISNUMBER(BL1076),(AF1076-BL1076)^2,"")</f>
        <v/>
      </c>
      <c r="BO1076">
        <f>IF(ISNUMBER(BL1076),AF1076^2,"")</f>
        <v/>
      </c>
      <c r="BP1076">
        <f>IF(ISNUMBER(BL1076),(AF1076-BM1076)^2,"")</f>
        <v/>
      </c>
    </row>
    <row r="1077">
      <c r="O1077">
        <f>IF($R1077="","",IF($Q$1="Weekly",INT(($R1077-2)/7),IF($Q$1="Quarterly",YEAR($R1077)*4+ROUNDUP(MONTH($R1077)/3),YEAR($R1077)*12+MONTH($R1077))))</f>
        <v/>
      </c>
      <c r="P1077">
        <f>IF($R1077="","",IF($R1078="",1,IF($O1077&lt;&gt;$O1078,1,0)))</f>
        <v/>
      </c>
      <c r="Q1077">
        <f>IF($P1077=1,SUM($P$7:$P1077),"")</f>
        <v/>
      </c>
      <c r="R1077">
        <f>IF($A1077="","",IF(ISNUMBER($A1077),$A1077,IFERROR(DATEVALUE($A1077),NA())))</f>
        <v/>
      </c>
      <c r="S1077" s="7">
        <f>IFERROR(INDEX($R$7:$R$60000,MATCH(ROW()-6,$Q$7:$Q$60000,0)),"")</f>
        <v/>
      </c>
      <c r="T1077">
        <f>IFERROR(INDEX($B$7:$B$60000,MATCH(ROW()-6,$Q$7:$Q$60000,0))*1,"")</f>
        <v/>
      </c>
      <c r="U1077">
        <f>IFERROR(INDEX($C$7:$C$60000,MATCH(ROW()-6,$Q$7:$Q$60000,0))*1,"")</f>
        <v/>
      </c>
      <c r="V1077">
        <f>IFERROR(INDEX($D$7:$D$60000,MATCH(ROW()-6,$Q$7:$Q$60000,0))*1,"")</f>
        <v/>
      </c>
      <c r="W1077">
        <f>IFERROR(INDEX($E$7:$E$60000,MATCH(ROW()-6,$Q$7:$Q$60000,0))*1,"")</f>
        <v/>
      </c>
      <c r="X1077">
        <f>IFERROR(INDEX($F$7:$F$60000,MATCH(ROW()-6,$Q$7:$Q$60000,0))*1,"")</f>
        <v/>
      </c>
      <c r="Y1077">
        <f>IFERROR(INDEX($G$7:$G$60000,MATCH(ROW()-6,$Q$7:$Q$60000,0))*1,"")</f>
        <v/>
      </c>
      <c r="Z1077">
        <f>IFERROR(INDEX($H$7:$H$60000,MATCH(ROW()-6,$Q$7:$Q$60000,0))*1,"")</f>
        <v/>
      </c>
      <c r="AA1077">
        <f>IFERROR(INDEX($I$7:$I$60000,MATCH(ROW()-6,$Q$7:$Q$60000,0))*1,"")</f>
        <v/>
      </c>
      <c r="AB1077">
        <f>IFERROR(INDEX($J$7:$J$60000,MATCH(ROW()-6,$Q$7:$Q$60000,0))*1,"")</f>
        <v/>
      </c>
      <c r="AC1077">
        <f>IFERROR(INDEX($K$7:$K$60000,MATCH(ROW()-6,$Q$7:$Q$60000,0))*1,"")</f>
        <v/>
      </c>
      <c r="AF1077" s="9">
        <f>IF(OR($S1077="",$S1076=""),"",IF($B$5="diff",($T1077-$T1076),LN($T1077/$T1076)))</f>
        <v/>
      </c>
      <c r="AG1077" s="9">
        <f>IF(OR($S1077="",$S1076=""),"",IF($C$5="diff",(U1077-U1076),LN(U1077/U1076)))</f>
        <v/>
      </c>
      <c r="AH1077" s="9">
        <f>IF(OR($S1077="",$S1076=""),"",IF($D$5="diff",(V1077-V1076),LN(V1077/V1076)))</f>
        <v/>
      </c>
      <c r="AI1077" s="9">
        <f>IF(OR($S1077="",$S1076=""),"",IF($E$5="diff",(W1077-W1076),LN(W1077/W1076)))</f>
        <v/>
      </c>
      <c r="AJ1077" s="9">
        <f>IF(OR($S1077="",$S1076=""),"",IF($F$5="diff",(X1077-X1076),LN(X1077/X1076)))</f>
        <v/>
      </c>
      <c r="AK1077" s="9">
        <f>IF(OR($S1077="",$S1076=""),"",IF($G$5="diff",(Y1077-Y1076),LN(Y1077/Y1076)))</f>
        <v/>
      </c>
      <c r="AL1077" s="9">
        <f>IF(OR($S1077="",$S1076=""),"",IF($H$5="diff",(Z1077-Z1076),LN(Z1077/Z1076)))</f>
        <v/>
      </c>
      <c r="AM1077" s="9">
        <f>IF(OR($S1077="",$S1076=""),"",IF($I$5="diff",(AA1077-AA1076),LN(AA1077/AA1076)))</f>
        <v/>
      </c>
      <c r="AN1077" s="9">
        <f>IF(OR($S1077="",$S1076=""),"",IF($J$5="diff",(AB1077-AB1076),LN(AB1077/AB1076)))</f>
        <v/>
      </c>
      <c r="AO1077" s="9">
        <f>IF(OR($S1077="",$S1076=""),"",IF($K$5="diff",(AC1077-AC1076),LN(AC1077/AC1076)))</f>
        <v/>
      </c>
      <c r="AR1077" s="9">
        <f>IF($AF1077="","",$AU$13+$AU$4*AG1077+$AU$5*AH1077+$AU$6*AI1077+$AU$7*AJ1077+$AU$8*AK1077+$AU$9*AL1077+$AU$10*AM1077+$AU$11*AN1077+$AU$12*AO1077)</f>
        <v/>
      </c>
      <c r="AY1077" s="10">
        <f>IF(AND((ROW()-7)&gt;=$Q$5,(ROW()-6)&lt;=$Q$3),INDEX(LINEST(OFFSET(AF1077,1-$Q$5,0,$Q$5,1),OFFSET(AG1077,1-$Q$5,0,$Q$5,9),TRUE,TRUE),1,10)*$Q$4,"")</f>
        <v/>
      </c>
      <c r="AZ1077" s="9">
        <f>IF(AND((ROW()-7)&gt;=$Q$5,(ROW()-6)&lt;=$Q$3),INDEX(LINEST(OFFSET(AF1077,1-$Q$5,0,$Q$5,1),OFFSET(AG1077,1-$Q$5,0,$Q$5,9),TRUE,TRUE),1,9),"")</f>
        <v/>
      </c>
      <c r="BA1077" s="9">
        <f>IF(AND((ROW()-7)&gt;=$Q$5,(ROW()-6)&lt;=$Q$3),INDEX(LINEST(OFFSET(AF1077,1-$Q$5,0,$Q$5,1),OFFSET(AG1077,1-$Q$5,0,$Q$5,9),TRUE,TRUE),1,8),"")</f>
        <v/>
      </c>
      <c r="BB1077" s="9">
        <f>IF(AND((ROW()-7)&gt;=$Q$5,(ROW()-6)&lt;=$Q$3),INDEX(LINEST(OFFSET(AF1077,1-$Q$5,0,$Q$5,1),OFFSET(AG1077,1-$Q$5,0,$Q$5,9),TRUE,TRUE),1,7),"")</f>
        <v/>
      </c>
      <c r="BC1077" s="9">
        <f>IF(AND((ROW()-7)&gt;=$Q$5,(ROW()-6)&lt;=$Q$3),INDEX(LINEST(OFFSET(AF1077,1-$Q$5,0,$Q$5,1),OFFSET(AG1077,1-$Q$5,0,$Q$5,9),TRUE,TRUE),1,6),"")</f>
        <v/>
      </c>
      <c r="BD1077" s="9">
        <f>IF(AND((ROW()-7)&gt;=$Q$5,(ROW()-6)&lt;=$Q$3),INDEX(LINEST(OFFSET(AF1077,1-$Q$5,0,$Q$5,1),OFFSET(AG1077,1-$Q$5,0,$Q$5,9),TRUE,TRUE),1,5),"")</f>
        <v/>
      </c>
      <c r="BE1077" s="9">
        <f>IF(AND((ROW()-7)&gt;=$Q$5,(ROW()-6)&lt;=$Q$3),INDEX(LINEST(OFFSET(AF1077,1-$Q$5,0,$Q$5,1),OFFSET(AG1077,1-$Q$5,0,$Q$5,9),TRUE,TRUE),1,4),"")</f>
        <v/>
      </c>
      <c r="BF1077" s="9">
        <f>IF(AND((ROW()-7)&gt;=$Q$5,(ROW()-6)&lt;=$Q$3),INDEX(LINEST(OFFSET(AF1077,1-$Q$5,0,$Q$5,1),OFFSET(AG1077,1-$Q$5,0,$Q$5,9),TRUE,TRUE),1,3),"")</f>
        <v/>
      </c>
      <c r="BG1077" s="9">
        <f>IF(AND((ROW()-7)&gt;=$Q$5,(ROW()-6)&lt;=$Q$3),INDEX(LINEST(OFFSET(AF1077,1-$Q$5,0,$Q$5,1),OFFSET(AG1077,1-$Q$5,0,$Q$5,9),TRUE,TRUE),1,2),"")</f>
        <v/>
      </c>
      <c r="BH1077" s="9">
        <f>IF(AND((ROW()-7)&gt;=$Q$5,(ROW()-6)&lt;=$Q$3),INDEX(LINEST(OFFSET(AF1077,1-$Q$5,0,$Q$5,1),OFFSET(AG1077,1-$Q$5,0,$Q$5,9),TRUE,TRUE),1,1),"")</f>
        <v/>
      </c>
      <c r="BI1077" s="10">
        <f>IF(AND((ROW()-7)&gt;=$Q$5,(ROW()-6)&lt;=$Q$3),INDEX(LINEST(OFFSET(AF1077,1-$Q$5,0,$Q$5,1),OFFSET(AG1077,1-$Q$5,0,$Q$5,9),TRUE,TRUE),3,1),"")</f>
        <v/>
      </c>
      <c r="BL1077" s="9">
        <f>IF(AND((ROW()-6)&lt;=$Q$3,ISNUMBER(AY1076)),AY1076/$Q$4+AZ1076*AG1077+BA1076*AH1077+BB1076*AI1077+BC1076*AJ1077+BD1076*AK1077+BE1076*AL1077+BF1076*AM1077+BG1076*AN1077+BH1076*AO1077,"")</f>
        <v/>
      </c>
      <c r="BM1077">
        <f>IF(ISNUMBER(BL1077),AVERAGE(OFFSET(AF1076,1-$Q$5,0,$Q$5,1)),"")</f>
        <v/>
      </c>
      <c r="BN1077">
        <f>IF(ISNUMBER(BL1077),(AF1077-BL1077)^2,"")</f>
        <v/>
      </c>
      <c r="BO1077">
        <f>IF(ISNUMBER(BL1077),AF1077^2,"")</f>
        <v/>
      </c>
      <c r="BP1077">
        <f>IF(ISNUMBER(BL1077),(AF1077-BM1077)^2,"")</f>
        <v/>
      </c>
    </row>
    <row r="1078">
      <c r="O1078">
        <f>IF($R1078="","",IF($Q$1="Weekly",INT(($R1078-2)/7),IF($Q$1="Quarterly",YEAR($R1078)*4+ROUNDUP(MONTH($R1078)/3),YEAR($R1078)*12+MONTH($R1078))))</f>
        <v/>
      </c>
      <c r="P1078">
        <f>IF($R1078="","",IF($R1079="",1,IF($O1078&lt;&gt;$O1079,1,0)))</f>
        <v/>
      </c>
      <c r="Q1078">
        <f>IF($P1078=1,SUM($P$7:$P1078),"")</f>
        <v/>
      </c>
      <c r="R1078">
        <f>IF($A1078="","",IF(ISNUMBER($A1078),$A1078,IFERROR(DATEVALUE($A1078),NA())))</f>
        <v/>
      </c>
      <c r="S1078" s="7">
        <f>IFERROR(INDEX($R$7:$R$60000,MATCH(ROW()-6,$Q$7:$Q$60000,0)),"")</f>
        <v/>
      </c>
      <c r="T1078">
        <f>IFERROR(INDEX($B$7:$B$60000,MATCH(ROW()-6,$Q$7:$Q$60000,0))*1,"")</f>
        <v/>
      </c>
      <c r="U1078">
        <f>IFERROR(INDEX($C$7:$C$60000,MATCH(ROW()-6,$Q$7:$Q$60000,0))*1,"")</f>
        <v/>
      </c>
      <c r="V1078">
        <f>IFERROR(INDEX($D$7:$D$60000,MATCH(ROW()-6,$Q$7:$Q$60000,0))*1,"")</f>
        <v/>
      </c>
      <c r="W1078">
        <f>IFERROR(INDEX($E$7:$E$60000,MATCH(ROW()-6,$Q$7:$Q$60000,0))*1,"")</f>
        <v/>
      </c>
      <c r="X1078">
        <f>IFERROR(INDEX($F$7:$F$60000,MATCH(ROW()-6,$Q$7:$Q$60000,0))*1,"")</f>
        <v/>
      </c>
      <c r="Y1078">
        <f>IFERROR(INDEX($G$7:$G$60000,MATCH(ROW()-6,$Q$7:$Q$60000,0))*1,"")</f>
        <v/>
      </c>
      <c r="Z1078">
        <f>IFERROR(INDEX($H$7:$H$60000,MATCH(ROW()-6,$Q$7:$Q$60000,0))*1,"")</f>
        <v/>
      </c>
      <c r="AA1078">
        <f>IFERROR(INDEX($I$7:$I$60000,MATCH(ROW()-6,$Q$7:$Q$60000,0))*1,"")</f>
        <v/>
      </c>
      <c r="AB1078">
        <f>IFERROR(INDEX($J$7:$J$60000,MATCH(ROW()-6,$Q$7:$Q$60000,0))*1,"")</f>
        <v/>
      </c>
      <c r="AC1078">
        <f>IFERROR(INDEX($K$7:$K$60000,MATCH(ROW()-6,$Q$7:$Q$60000,0))*1,"")</f>
        <v/>
      </c>
      <c r="AF1078" s="9">
        <f>IF(OR($S1078="",$S1077=""),"",IF($B$5="diff",($T1078-$T1077),LN($T1078/$T1077)))</f>
        <v/>
      </c>
      <c r="AG1078" s="9">
        <f>IF(OR($S1078="",$S1077=""),"",IF($C$5="diff",(U1078-U1077),LN(U1078/U1077)))</f>
        <v/>
      </c>
      <c r="AH1078" s="9">
        <f>IF(OR($S1078="",$S1077=""),"",IF($D$5="diff",(V1078-V1077),LN(V1078/V1077)))</f>
        <v/>
      </c>
      <c r="AI1078" s="9">
        <f>IF(OR($S1078="",$S1077=""),"",IF($E$5="diff",(W1078-W1077),LN(W1078/W1077)))</f>
        <v/>
      </c>
      <c r="AJ1078" s="9">
        <f>IF(OR($S1078="",$S1077=""),"",IF($F$5="diff",(X1078-X1077),LN(X1078/X1077)))</f>
        <v/>
      </c>
      <c r="AK1078" s="9">
        <f>IF(OR($S1078="",$S1077=""),"",IF($G$5="diff",(Y1078-Y1077),LN(Y1078/Y1077)))</f>
        <v/>
      </c>
      <c r="AL1078" s="9">
        <f>IF(OR($S1078="",$S1077=""),"",IF($H$5="diff",(Z1078-Z1077),LN(Z1078/Z1077)))</f>
        <v/>
      </c>
      <c r="AM1078" s="9">
        <f>IF(OR($S1078="",$S1077=""),"",IF($I$5="diff",(AA1078-AA1077),LN(AA1078/AA1077)))</f>
        <v/>
      </c>
      <c r="AN1078" s="9">
        <f>IF(OR($S1078="",$S1077=""),"",IF($J$5="diff",(AB1078-AB1077),LN(AB1078/AB1077)))</f>
        <v/>
      </c>
      <c r="AO1078" s="9">
        <f>IF(OR($S1078="",$S1077=""),"",IF($K$5="diff",(AC1078-AC1077),LN(AC1078/AC1077)))</f>
        <v/>
      </c>
      <c r="AR1078" s="9">
        <f>IF($AF1078="","",$AU$13+$AU$4*AG1078+$AU$5*AH1078+$AU$6*AI1078+$AU$7*AJ1078+$AU$8*AK1078+$AU$9*AL1078+$AU$10*AM1078+$AU$11*AN1078+$AU$12*AO1078)</f>
        <v/>
      </c>
      <c r="AY1078" s="10">
        <f>IF(AND((ROW()-7)&gt;=$Q$5,(ROW()-6)&lt;=$Q$3),INDEX(LINEST(OFFSET(AF1078,1-$Q$5,0,$Q$5,1),OFFSET(AG1078,1-$Q$5,0,$Q$5,9),TRUE,TRUE),1,10)*$Q$4,"")</f>
        <v/>
      </c>
      <c r="AZ1078" s="9">
        <f>IF(AND((ROW()-7)&gt;=$Q$5,(ROW()-6)&lt;=$Q$3),INDEX(LINEST(OFFSET(AF1078,1-$Q$5,0,$Q$5,1),OFFSET(AG1078,1-$Q$5,0,$Q$5,9),TRUE,TRUE),1,9),"")</f>
        <v/>
      </c>
      <c r="BA1078" s="9">
        <f>IF(AND((ROW()-7)&gt;=$Q$5,(ROW()-6)&lt;=$Q$3),INDEX(LINEST(OFFSET(AF1078,1-$Q$5,0,$Q$5,1),OFFSET(AG1078,1-$Q$5,0,$Q$5,9),TRUE,TRUE),1,8),"")</f>
        <v/>
      </c>
      <c r="BB1078" s="9">
        <f>IF(AND((ROW()-7)&gt;=$Q$5,(ROW()-6)&lt;=$Q$3),INDEX(LINEST(OFFSET(AF1078,1-$Q$5,0,$Q$5,1),OFFSET(AG1078,1-$Q$5,0,$Q$5,9),TRUE,TRUE),1,7),"")</f>
        <v/>
      </c>
      <c r="BC1078" s="9">
        <f>IF(AND((ROW()-7)&gt;=$Q$5,(ROW()-6)&lt;=$Q$3),INDEX(LINEST(OFFSET(AF1078,1-$Q$5,0,$Q$5,1),OFFSET(AG1078,1-$Q$5,0,$Q$5,9),TRUE,TRUE),1,6),"")</f>
        <v/>
      </c>
      <c r="BD1078" s="9">
        <f>IF(AND((ROW()-7)&gt;=$Q$5,(ROW()-6)&lt;=$Q$3),INDEX(LINEST(OFFSET(AF1078,1-$Q$5,0,$Q$5,1),OFFSET(AG1078,1-$Q$5,0,$Q$5,9),TRUE,TRUE),1,5),"")</f>
        <v/>
      </c>
      <c r="BE1078" s="9">
        <f>IF(AND((ROW()-7)&gt;=$Q$5,(ROW()-6)&lt;=$Q$3),INDEX(LINEST(OFFSET(AF1078,1-$Q$5,0,$Q$5,1),OFFSET(AG1078,1-$Q$5,0,$Q$5,9),TRUE,TRUE),1,4),"")</f>
        <v/>
      </c>
      <c r="BF1078" s="9">
        <f>IF(AND((ROW()-7)&gt;=$Q$5,(ROW()-6)&lt;=$Q$3),INDEX(LINEST(OFFSET(AF1078,1-$Q$5,0,$Q$5,1),OFFSET(AG1078,1-$Q$5,0,$Q$5,9),TRUE,TRUE),1,3),"")</f>
        <v/>
      </c>
      <c r="BG1078" s="9">
        <f>IF(AND((ROW()-7)&gt;=$Q$5,(ROW()-6)&lt;=$Q$3),INDEX(LINEST(OFFSET(AF1078,1-$Q$5,0,$Q$5,1),OFFSET(AG1078,1-$Q$5,0,$Q$5,9),TRUE,TRUE),1,2),"")</f>
        <v/>
      </c>
      <c r="BH1078" s="9">
        <f>IF(AND((ROW()-7)&gt;=$Q$5,(ROW()-6)&lt;=$Q$3),INDEX(LINEST(OFFSET(AF1078,1-$Q$5,0,$Q$5,1),OFFSET(AG1078,1-$Q$5,0,$Q$5,9),TRUE,TRUE),1,1),"")</f>
        <v/>
      </c>
      <c r="BI1078" s="10">
        <f>IF(AND((ROW()-7)&gt;=$Q$5,(ROW()-6)&lt;=$Q$3),INDEX(LINEST(OFFSET(AF1078,1-$Q$5,0,$Q$5,1),OFFSET(AG1078,1-$Q$5,0,$Q$5,9),TRUE,TRUE),3,1),"")</f>
        <v/>
      </c>
      <c r="BL1078" s="9">
        <f>IF(AND((ROW()-6)&lt;=$Q$3,ISNUMBER(AY1077)),AY1077/$Q$4+AZ1077*AG1078+BA1077*AH1078+BB1077*AI1078+BC1077*AJ1078+BD1077*AK1078+BE1077*AL1078+BF1077*AM1078+BG1077*AN1078+BH1077*AO1078,"")</f>
        <v/>
      </c>
      <c r="BM1078">
        <f>IF(ISNUMBER(BL1078),AVERAGE(OFFSET(AF1077,1-$Q$5,0,$Q$5,1)),"")</f>
        <v/>
      </c>
      <c r="BN1078">
        <f>IF(ISNUMBER(BL1078),(AF1078-BL1078)^2,"")</f>
        <v/>
      </c>
      <c r="BO1078">
        <f>IF(ISNUMBER(BL1078),AF1078^2,"")</f>
        <v/>
      </c>
      <c r="BP1078">
        <f>IF(ISNUMBER(BL1078),(AF1078-BM1078)^2,"")</f>
        <v/>
      </c>
    </row>
    <row r="1079">
      <c r="O1079">
        <f>IF($R1079="","",IF($Q$1="Weekly",INT(($R1079-2)/7),IF($Q$1="Quarterly",YEAR($R1079)*4+ROUNDUP(MONTH($R1079)/3),YEAR($R1079)*12+MONTH($R1079))))</f>
        <v/>
      </c>
      <c r="P1079">
        <f>IF($R1079="","",IF($R1080="",1,IF($O1079&lt;&gt;$O1080,1,0)))</f>
        <v/>
      </c>
      <c r="Q1079">
        <f>IF($P1079=1,SUM($P$7:$P1079),"")</f>
        <v/>
      </c>
      <c r="R1079">
        <f>IF($A1079="","",IF(ISNUMBER($A1079),$A1079,IFERROR(DATEVALUE($A1079),NA())))</f>
        <v/>
      </c>
      <c r="S1079" s="7">
        <f>IFERROR(INDEX($R$7:$R$60000,MATCH(ROW()-6,$Q$7:$Q$60000,0)),"")</f>
        <v/>
      </c>
      <c r="T1079">
        <f>IFERROR(INDEX($B$7:$B$60000,MATCH(ROW()-6,$Q$7:$Q$60000,0))*1,"")</f>
        <v/>
      </c>
      <c r="U1079">
        <f>IFERROR(INDEX($C$7:$C$60000,MATCH(ROW()-6,$Q$7:$Q$60000,0))*1,"")</f>
        <v/>
      </c>
      <c r="V1079">
        <f>IFERROR(INDEX($D$7:$D$60000,MATCH(ROW()-6,$Q$7:$Q$60000,0))*1,"")</f>
        <v/>
      </c>
      <c r="W1079">
        <f>IFERROR(INDEX($E$7:$E$60000,MATCH(ROW()-6,$Q$7:$Q$60000,0))*1,"")</f>
        <v/>
      </c>
      <c r="X1079">
        <f>IFERROR(INDEX($F$7:$F$60000,MATCH(ROW()-6,$Q$7:$Q$60000,0))*1,"")</f>
        <v/>
      </c>
      <c r="Y1079">
        <f>IFERROR(INDEX($G$7:$G$60000,MATCH(ROW()-6,$Q$7:$Q$60000,0))*1,"")</f>
        <v/>
      </c>
      <c r="Z1079">
        <f>IFERROR(INDEX($H$7:$H$60000,MATCH(ROW()-6,$Q$7:$Q$60000,0))*1,"")</f>
        <v/>
      </c>
      <c r="AA1079">
        <f>IFERROR(INDEX($I$7:$I$60000,MATCH(ROW()-6,$Q$7:$Q$60000,0))*1,"")</f>
        <v/>
      </c>
      <c r="AB1079">
        <f>IFERROR(INDEX($J$7:$J$60000,MATCH(ROW()-6,$Q$7:$Q$60000,0))*1,"")</f>
        <v/>
      </c>
      <c r="AC1079">
        <f>IFERROR(INDEX($K$7:$K$60000,MATCH(ROW()-6,$Q$7:$Q$60000,0))*1,"")</f>
        <v/>
      </c>
      <c r="AF1079" s="9">
        <f>IF(OR($S1079="",$S1078=""),"",IF($B$5="diff",($T1079-$T1078),LN($T1079/$T1078)))</f>
        <v/>
      </c>
      <c r="AG1079" s="9">
        <f>IF(OR($S1079="",$S1078=""),"",IF($C$5="diff",(U1079-U1078),LN(U1079/U1078)))</f>
        <v/>
      </c>
      <c r="AH1079" s="9">
        <f>IF(OR($S1079="",$S1078=""),"",IF($D$5="diff",(V1079-V1078),LN(V1079/V1078)))</f>
        <v/>
      </c>
      <c r="AI1079" s="9">
        <f>IF(OR($S1079="",$S1078=""),"",IF($E$5="diff",(W1079-W1078),LN(W1079/W1078)))</f>
        <v/>
      </c>
      <c r="AJ1079" s="9">
        <f>IF(OR($S1079="",$S1078=""),"",IF($F$5="diff",(X1079-X1078),LN(X1079/X1078)))</f>
        <v/>
      </c>
      <c r="AK1079" s="9">
        <f>IF(OR($S1079="",$S1078=""),"",IF($G$5="diff",(Y1079-Y1078),LN(Y1079/Y1078)))</f>
        <v/>
      </c>
      <c r="AL1079" s="9">
        <f>IF(OR($S1079="",$S1078=""),"",IF($H$5="diff",(Z1079-Z1078),LN(Z1079/Z1078)))</f>
        <v/>
      </c>
      <c r="AM1079" s="9">
        <f>IF(OR($S1079="",$S1078=""),"",IF($I$5="diff",(AA1079-AA1078),LN(AA1079/AA1078)))</f>
        <v/>
      </c>
      <c r="AN1079" s="9">
        <f>IF(OR($S1079="",$S1078=""),"",IF($J$5="diff",(AB1079-AB1078),LN(AB1079/AB1078)))</f>
        <v/>
      </c>
      <c r="AO1079" s="9">
        <f>IF(OR($S1079="",$S1078=""),"",IF($K$5="diff",(AC1079-AC1078),LN(AC1079/AC1078)))</f>
        <v/>
      </c>
      <c r="AR1079" s="9">
        <f>IF($AF1079="","",$AU$13+$AU$4*AG1079+$AU$5*AH1079+$AU$6*AI1079+$AU$7*AJ1079+$AU$8*AK1079+$AU$9*AL1079+$AU$10*AM1079+$AU$11*AN1079+$AU$12*AO1079)</f>
        <v/>
      </c>
      <c r="AY1079" s="10">
        <f>IF(AND((ROW()-7)&gt;=$Q$5,(ROW()-6)&lt;=$Q$3),INDEX(LINEST(OFFSET(AF1079,1-$Q$5,0,$Q$5,1),OFFSET(AG1079,1-$Q$5,0,$Q$5,9),TRUE,TRUE),1,10)*$Q$4,"")</f>
        <v/>
      </c>
      <c r="AZ1079" s="9">
        <f>IF(AND((ROW()-7)&gt;=$Q$5,(ROW()-6)&lt;=$Q$3),INDEX(LINEST(OFFSET(AF1079,1-$Q$5,0,$Q$5,1),OFFSET(AG1079,1-$Q$5,0,$Q$5,9),TRUE,TRUE),1,9),"")</f>
        <v/>
      </c>
      <c r="BA1079" s="9">
        <f>IF(AND((ROW()-7)&gt;=$Q$5,(ROW()-6)&lt;=$Q$3),INDEX(LINEST(OFFSET(AF1079,1-$Q$5,0,$Q$5,1),OFFSET(AG1079,1-$Q$5,0,$Q$5,9),TRUE,TRUE),1,8),"")</f>
        <v/>
      </c>
      <c r="BB1079" s="9">
        <f>IF(AND((ROW()-7)&gt;=$Q$5,(ROW()-6)&lt;=$Q$3),INDEX(LINEST(OFFSET(AF1079,1-$Q$5,0,$Q$5,1),OFFSET(AG1079,1-$Q$5,0,$Q$5,9),TRUE,TRUE),1,7),"")</f>
        <v/>
      </c>
      <c r="BC1079" s="9">
        <f>IF(AND((ROW()-7)&gt;=$Q$5,(ROW()-6)&lt;=$Q$3),INDEX(LINEST(OFFSET(AF1079,1-$Q$5,0,$Q$5,1),OFFSET(AG1079,1-$Q$5,0,$Q$5,9),TRUE,TRUE),1,6),"")</f>
        <v/>
      </c>
      <c r="BD1079" s="9">
        <f>IF(AND((ROW()-7)&gt;=$Q$5,(ROW()-6)&lt;=$Q$3),INDEX(LINEST(OFFSET(AF1079,1-$Q$5,0,$Q$5,1),OFFSET(AG1079,1-$Q$5,0,$Q$5,9),TRUE,TRUE),1,5),"")</f>
        <v/>
      </c>
      <c r="BE1079" s="9">
        <f>IF(AND((ROW()-7)&gt;=$Q$5,(ROW()-6)&lt;=$Q$3),INDEX(LINEST(OFFSET(AF1079,1-$Q$5,0,$Q$5,1),OFFSET(AG1079,1-$Q$5,0,$Q$5,9),TRUE,TRUE),1,4),"")</f>
        <v/>
      </c>
      <c r="BF1079" s="9">
        <f>IF(AND((ROW()-7)&gt;=$Q$5,(ROW()-6)&lt;=$Q$3),INDEX(LINEST(OFFSET(AF1079,1-$Q$5,0,$Q$5,1),OFFSET(AG1079,1-$Q$5,0,$Q$5,9),TRUE,TRUE),1,3),"")</f>
        <v/>
      </c>
      <c r="BG1079" s="9">
        <f>IF(AND((ROW()-7)&gt;=$Q$5,(ROW()-6)&lt;=$Q$3),INDEX(LINEST(OFFSET(AF1079,1-$Q$5,0,$Q$5,1),OFFSET(AG1079,1-$Q$5,0,$Q$5,9),TRUE,TRUE),1,2),"")</f>
        <v/>
      </c>
      <c r="BH1079" s="9">
        <f>IF(AND((ROW()-7)&gt;=$Q$5,(ROW()-6)&lt;=$Q$3),INDEX(LINEST(OFFSET(AF1079,1-$Q$5,0,$Q$5,1),OFFSET(AG1079,1-$Q$5,0,$Q$5,9),TRUE,TRUE),1,1),"")</f>
        <v/>
      </c>
      <c r="BI1079" s="10">
        <f>IF(AND((ROW()-7)&gt;=$Q$5,(ROW()-6)&lt;=$Q$3),INDEX(LINEST(OFFSET(AF1079,1-$Q$5,0,$Q$5,1),OFFSET(AG1079,1-$Q$5,0,$Q$5,9),TRUE,TRUE),3,1),"")</f>
        <v/>
      </c>
      <c r="BL1079" s="9">
        <f>IF(AND((ROW()-6)&lt;=$Q$3,ISNUMBER(AY1078)),AY1078/$Q$4+AZ1078*AG1079+BA1078*AH1079+BB1078*AI1079+BC1078*AJ1079+BD1078*AK1079+BE1078*AL1079+BF1078*AM1079+BG1078*AN1079+BH1078*AO1079,"")</f>
        <v/>
      </c>
      <c r="BM1079">
        <f>IF(ISNUMBER(BL1079),AVERAGE(OFFSET(AF1078,1-$Q$5,0,$Q$5,1)),"")</f>
        <v/>
      </c>
      <c r="BN1079">
        <f>IF(ISNUMBER(BL1079),(AF1079-BL1079)^2,"")</f>
        <v/>
      </c>
      <c r="BO1079">
        <f>IF(ISNUMBER(BL1079),AF1079^2,"")</f>
        <v/>
      </c>
      <c r="BP1079">
        <f>IF(ISNUMBER(BL1079),(AF1079-BM1079)^2,"")</f>
        <v/>
      </c>
    </row>
    <row r="1080">
      <c r="O1080">
        <f>IF($R1080="","",IF($Q$1="Weekly",INT(($R1080-2)/7),IF($Q$1="Quarterly",YEAR($R1080)*4+ROUNDUP(MONTH($R1080)/3),YEAR($R1080)*12+MONTH($R1080))))</f>
        <v/>
      </c>
      <c r="P1080">
        <f>IF($R1080="","",IF($R1081="",1,IF($O1080&lt;&gt;$O1081,1,0)))</f>
        <v/>
      </c>
      <c r="Q1080">
        <f>IF($P1080=1,SUM($P$7:$P1080),"")</f>
        <v/>
      </c>
      <c r="R1080">
        <f>IF($A1080="","",IF(ISNUMBER($A1080),$A1080,IFERROR(DATEVALUE($A1080),NA())))</f>
        <v/>
      </c>
      <c r="S1080" s="7">
        <f>IFERROR(INDEX($R$7:$R$60000,MATCH(ROW()-6,$Q$7:$Q$60000,0)),"")</f>
        <v/>
      </c>
      <c r="T1080">
        <f>IFERROR(INDEX($B$7:$B$60000,MATCH(ROW()-6,$Q$7:$Q$60000,0))*1,"")</f>
        <v/>
      </c>
      <c r="U1080">
        <f>IFERROR(INDEX($C$7:$C$60000,MATCH(ROW()-6,$Q$7:$Q$60000,0))*1,"")</f>
        <v/>
      </c>
      <c r="V1080">
        <f>IFERROR(INDEX($D$7:$D$60000,MATCH(ROW()-6,$Q$7:$Q$60000,0))*1,"")</f>
        <v/>
      </c>
      <c r="W1080">
        <f>IFERROR(INDEX($E$7:$E$60000,MATCH(ROW()-6,$Q$7:$Q$60000,0))*1,"")</f>
        <v/>
      </c>
      <c r="X1080">
        <f>IFERROR(INDEX($F$7:$F$60000,MATCH(ROW()-6,$Q$7:$Q$60000,0))*1,"")</f>
        <v/>
      </c>
      <c r="Y1080">
        <f>IFERROR(INDEX($G$7:$G$60000,MATCH(ROW()-6,$Q$7:$Q$60000,0))*1,"")</f>
        <v/>
      </c>
      <c r="Z1080">
        <f>IFERROR(INDEX($H$7:$H$60000,MATCH(ROW()-6,$Q$7:$Q$60000,0))*1,"")</f>
        <v/>
      </c>
      <c r="AA1080">
        <f>IFERROR(INDEX($I$7:$I$60000,MATCH(ROW()-6,$Q$7:$Q$60000,0))*1,"")</f>
        <v/>
      </c>
      <c r="AB1080">
        <f>IFERROR(INDEX($J$7:$J$60000,MATCH(ROW()-6,$Q$7:$Q$60000,0))*1,"")</f>
        <v/>
      </c>
      <c r="AC1080">
        <f>IFERROR(INDEX($K$7:$K$60000,MATCH(ROW()-6,$Q$7:$Q$60000,0))*1,"")</f>
        <v/>
      </c>
      <c r="AF1080" s="9">
        <f>IF(OR($S1080="",$S1079=""),"",IF($B$5="diff",($T1080-$T1079),LN($T1080/$T1079)))</f>
        <v/>
      </c>
      <c r="AG1080" s="9">
        <f>IF(OR($S1080="",$S1079=""),"",IF($C$5="diff",(U1080-U1079),LN(U1080/U1079)))</f>
        <v/>
      </c>
      <c r="AH1080" s="9">
        <f>IF(OR($S1080="",$S1079=""),"",IF($D$5="diff",(V1080-V1079),LN(V1080/V1079)))</f>
        <v/>
      </c>
      <c r="AI1080" s="9">
        <f>IF(OR($S1080="",$S1079=""),"",IF($E$5="diff",(W1080-W1079),LN(W1080/W1079)))</f>
        <v/>
      </c>
      <c r="AJ1080" s="9">
        <f>IF(OR($S1080="",$S1079=""),"",IF($F$5="diff",(X1080-X1079),LN(X1080/X1079)))</f>
        <v/>
      </c>
      <c r="AK1080" s="9">
        <f>IF(OR($S1080="",$S1079=""),"",IF($G$5="diff",(Y1080-Y1079),LN(Y1080/Y1079)))</f>
        <v/>
      </c>
      <c r="AL1080" s="9">
        <f>IF(OR($S1080="",$S1079=""),"",IF($H$5="diff",(Z1080-Z1079),LN(Z1080/Z1079)))</f>
        <v/>
      </c>
      <c r="AM1080" s="9">
        <f>IF(OR($S1080="",$S1079=""),"",IF($I$5="diff",(AA1080-AA1079),LN(AA1080/AA1079)))</f>
        <v/>
      </c>
      <c r="AN1080" s="9">
        <f>IF(OR($S1080="",$S1079=""),"",IF($J$5="diff",(AB1080-AB1079),LN(AB1080/AB1079)))</f>
        <v/>
      </c>
      <c r="AO1080" s="9">
        <f>IF(OR($S1080="",$S1079=""),"",IF($K$5="diff",(AC1080-AC1079),LN(AC1080/AC1079)))</f>
        <v/>
      </c>
      <c r="AR1080" s="9">
        <f>IF($AF1080="","",$AU$13+$AU$4*AG1080+$AU$5*AH1080+$AU$6*AI1080+$AU$7*AJ1080+$AU$8*AK1080+$AU$9*AL1080+$AU$10*AM1080+$AU$11*AN1080+$AU$12*AO1080)</f>
        <v/>
      </c>
      <c r="AY1080" s="10">
        <f>IF(AND((ROW()-7)&gt;=$Q$5,(ROW()-6)&lt;=$Q$3),INDEX(LINEST(OFFSET(AF1080,1-$Q$5,0,$Q$5,1),OFFSET(AG1080,1-$Q$5,0,$Q$5,9),TRUE,TRUE),1,10)*$Q$4,"")</f>
        <v/>
      </c>
      <c r="AZ1080" s="9">
        <f>IF(AND((ROW()-7)&gt;=$Q$5,(ROW()-6)&lt;=$Q$3),INDEX(LINEST(OFFSET(AF1080,1-$Q$5,0,$Q$5,1),OFFSET(AG1080,1-$Q$5,0,$Q$5,9),TRUE,TRUE),1,9),"")</f>
        <v/>
      </c>
      <c r="BA1080" s="9">
        <f>IF(AND((ROW()-7)&gt;=$Q$5,(ROW()-6)&lt;=$Q$3),INDEX(LINEST(OFFSET(AF1080,1-$Q$5,0,$Q$5,1),OFFSET(AG1080,1-$Q$5,0,$Q$5,9),TRUE,TRUE),1,8),"")</f>
        <v/>
      </c>
      <c r="BB1080" s="9">
        <f>IF(AND((ROW()-7)&gt;=$Q$5,(ROW()-6)&lt;=$Q$3),INDEX(LINEST(OFFSET(AF1080,1-$Q$5,0,$Q$5,1),OFFSET(AG1080,1-$Q$5,0,$Q$5,9),TRUE,TRUE),1,7),"")</f>
        <v/>
      </c>
      <c r="BC1080" s="9">
        <f>IF(AND((ROW()-7)&gt;=$Q$5,(ROW()-6)&lt;=$Q$3),INDEX(LINEST(OFFSET(AF1080,1-$Q$5,0,$Q$5,1),OFFSET(AG1080,1-$Q$5,0,$Q$5,9),TRUE,TRUE),1,6),"")</f>
        <v/>
      </c>
      <c r="BD1080" s="9">
        <f>IF(AND((ROW()-7)&gt;=$Q$5,(ROW()-6)&lt;=$Q$3),INDEX(LINEST(OFFSET(AF1080,1-$Q$5,0,$Q$5,1),OFFSET(AG1080,1-$Q$5,0,$Q$5,9),TRUE,TRUE),1,5),"")</f>
        <v/>
      </c>
      <c r="BE1080" s="9">
        <f>IF(AND((ROW()-7)&gt;=$Q$5,(ROW()-6)&lt;=$Q$3),INDEX(LINEST(OFFSET(AF1080,1-$Q$5,0,$Q$5,1),OFFSET(AG1080,1-$Q$5,0,$Q$5,9),TRUE,TRUE),1,4),"")</f>
        <v/>
      </c>
      <c r="BF1080" s="9">
        <f>IF(AND((ROW()-7)&gt;=$Q$5,(ROW()-6)&lt;=$Q$3),INDEX(LINEST(OFFSET(AF1080,1-$Q$5,0,$Q$5,1),OFFSET(AG1080,1-$Q$5,0,$Q$5,9),TRUE,TRUE),1,3),"")</f>
        <v/>
      </c>
      <c r="BG1080" s="9">
        <f>IF(AND((ROW()-7)&gt;=$Q$5,(ROW()-6)&lt;=$Q$3),INDEX(LINEST(OFFSET(AF1080,1-$Q$5,0,$Q$5,1),OFFSET(AG1080,1-$Q$5,0,$Q$5,9),TRUE,TRUE),1,2),"")</f>
        <v/>
      </c>
      <c r="BH1080" s="9">
        <f>IF(AND((ROW()-7)&gt;=$Q$5,(ROW()-6)&lt;=$Q$3),INDEX(LINEST(OFFSET(AF1080,1-$Q$5,0,$Q$5,1),OFFSET(AG1080,1-$Q$5,0,$Q$5,9),TRUE,TRUE),1,1),"")</f>
        <v/>
      </c>
      <c r="BI1080" s="10">
        <f>IF(AND((ROW()-7)&gt;=$Q$5,(ROW()-6)&lt;=$Q$3),INDEX(LINEST(OFFSET(AF1080,1-$Q$5,0,$Q$5,1),OFFSET(AG1080,1-$Q$5,0,$Q$5,9),TRUE,TRUE),3,1),"")</f>
        <v/>
      </c>
      <c r="BL1080" s="9">
        <f>IF(AND((ROW()-6)&lt;=$Q$3,ISNUMBER(AY1079)),AY1079/$Q$4+AZ1079*AG1080+BA1079*AH1080+BB1079*AI1080+BC1079*AJ1080+BD1079*AK1080+BE1079*AL1080+BF1079*AM1080+BG1079*AN1080+BH1079*AO1080,"")</f>
        <v/>
      </c>
      <c r="BM1080">
        <f>IF(ISNUMBER(BL1080),AVERAGE(OFFSET(AF1079,1-$Q$5,0,$Q$5,1)),"")</f>
        <v/>
      </c>
      <c r="BN1080">
        <f>IF(ISNUMBER(BL1080),(AF1080-BL1080)^2,"")</f>
        <v/>
      </c>
      <c r="BO1080">
        <f>IF(ISNUMBER(BL1080),AF1080^2,"")</f>
        <v/>
      </c>
      <c r="BP1080">
        <f>IF(ISNUMBER(BL1080),(AF1080-BM1080)^2,"")</f>
        <v/>
      </c>
    </row>
    <row r="1081">
      <c r="O1081">
        <f>IF($R1081="","",IF($Q$1="Weekly",INT(($R1081-2)/7),IF($Q$1="Quarterly",YEAR($R1081)*4+ROUNDUP(MONTH($R1081)/3),YEAR($R1081)*12+MONTH($R1081))))</f>
        <v/>
      </c>
      <c r="P1081">
        <f>IF($R1081="","",IF($R1082="",1,IF($O1081&lt;&gt;$O1082,1,0)))</f>
        <v/>
      </c>
      <c r="Q1081">
        <f>IF($P1081=1,SUM($P$7:$P1081),"")</f>
        <v/>
      </c>
      <c r="R1081">
        <f>IF($A1081="","",IF(ISNUMBER($A1081),$A1081,IFERROR(DATEVALUE($A1081),NA())))</f>
        <v/>
      </c>
      <c r="S1081" s="7">
        <f>IFERROR(INDEX($R$7:$R$60000,MATCH(ROW()-6,$Q$7:$Q$60000,0)),"")</f>
        <v/>
      </c>
      <c r="T1081">
        <f>IFERROR(INDEX($B$7:$B$60000,MATCH(ROW()-6,$Q$7:$Q$60000,0))*1,"")</f>
        <v/>
      </c>
      <c r="U1081">
        <f>IFERROR(INDEX($C$7:$C$60000,MATCH(ROW()-6,$Q$7:$Q$60000,0))*1,"")</f>
        <v/>
      </c>
      <c r="V1081">
        <f>IFERROR(INDEX($D$7:$D$60000,MATCH(ROW()-6,$Q$7:$Q$60000,0))*1,"")</f>
        <v/>
      </c>
      <c r="W1081">
        <f>IFERROR(INDEX($E$7:$E$60000,MATCH(ROW()-6,$Q$7:$Q$60000,0))*1,"")</f>
        <v/>
      </c>
      <c r="X1081">
        <f>IFERROR(INDEX($F$7:$F$60000,MATCH(ROW()-6,$Q$7:$Q$60000,0))*1,"")</f>
        <v/>
      </c>
      <c r="Y1081">
        <f>IFERROR(INDEX($G$7:$G$60000,MATCH(ROW()-6,$Q$7:$Q$60000,0))*1,"")</f>
        <v/>
      </c>
      <c r="Z1081">
        <f>IFERROR(INDEX($H$7:$H$60000,MATCH(ROW()-6,$Q$7:$Q$60000,0))*1,"")</f>
        <v/>
      </c>
      <c r="AA1081">
        <f>IFERROR(INDEX($I$7:$I$60000,MATCH(ROW()-6,$Q$7:$Q$60000,0))*1,"")</f>
        <v/>
      </c>
      <c r="AB1081">
        <f>IFERROR(INDEX($J$7:$J$60000,MATCH(ROW()-6,$Q$7:$Q$60000,0))*1,"")</f>
        <v/>
      </c>
      <c r="AC1081">
        <f>IFERROR(INDEX($K$7:$K$60000,MATCH(ROW()-6,$Q$7:$Q$60000,0))*1,"")</f>
        <v/>
      </c>
      <c r="AF1081" s="9">
        <f>IF(OR($S1081="",$S1080=""),"",IF($B$5="diff",($T1081-$T1080),LN($T1081/$T1080)))</f>
        <v/>
      </c>
      <c r="AG1081" s="9">
        <f>IF(OR($S1081="",$S1080=""),"",IF($C$5="diff",(U1081-U1080),LN(U1081/U1080)))</f>
        <v/>
      </c>
      <c r="AH1081" s="9">
        <f>IF(OR($S1081="",$S1080=""),"",IF($D$5="diff",(V1081-V1080),LN(V1081/V1080)))</f>
        <v/>
      </c>
      <c r="AI1081" s="9">
        <f>IF(OR($S1081="",$S1080=""),"",IF($E$5="diff",(W1081-W1080),LN(W1081/W1080)))</f>
        <v/>
      </c>
      <c r="AJ1081" s="9">
        <f>IF(OR($S1081="",$S1080=""),"",IF($F$5="diff",(X1081-X1080),LN(X1081/X1080)))</f>
        <v/>
      </c>
      <c r="AK1081" s="9">
        <f>IF(OR($S1081="",$S1080=""),"",IF($G$5="diff",(Y1081-Y1080),LN(Y1081/Y1080)))</f>
        <v/>
      </c>
      <c r="AL1081" s="9">
        <f>IF(OR($S1081="",$S1080=""),"",IF($H$5="diff",(Z1081-Z1080),LN(Z1081/Z1080)))</f>
        <v/>
      </c>
      <c r="AM1081" s="9">
        <f>IF(OR($S1081="",$S1080=""),"",IF($I$5="diff",(AA1081-AA1080),LN(AA1081/AA1080)))</f>
        <v/>
      </c>
      <c r="AN1081" s="9">
        <f>IF(OR($S1081="",$S1080=""),"",IF($J$5="diff",(AB1081-AB1080),LN(AB1081/AB1080)))</f>
        <v/>
      </c>
      <c r="AO1081" s="9">
        <f>IF(OR($S1081="",$S1080=""),"",IF($K$5="diff",(AC1081-AC1080),LN(AC1081/AC1080)))</f>
        <v/>
      </c>
      <c r="AR1081" s="9">
        <f>IF($AF1081="","",$AU$13+$AU$4*AG1081+$AU$5*AH1081+$AU$6*AI1081+$AU$7*AJ1081+$AU$8*AK1081+$AU$9*AL1081+$AU$10*AM1081+$AU$11*AN1081+$AU$12*AO1081)</f>
        <v/>
      </c>
      <c r="AY1081" s="10">
        <f>IF(AND((ROW()-7)&gt;=$Q$5,(ROW()-6)&lt;=$Q$3),INDEX(LINEST(OFFSET(AF1081,1-$Q$5,0,$Q$5,1),OFFSET(AG1081,1-$Q$5,0,$Q$5,9),TRUE,TRUE),1,10)*$Q$4,"")</f>
        <v/>
      </c>
      <c r="AZ1081" s="9">
        <f>IF(AND((ROW()-7)&gt;=$Q$5,(ROW()-6)&lt;=$Q$3),INDEX(LINEST(OFFSET(AF1081,1-$Q$5,0,$Q$5,1),OFFSET(AG1081,1-$Q$5,0,$Q$5,9),TRUE,TRUE),1,9),"")</f>
        <v/>
      </c>
      <c r="BA1081" s="9">
        <f>IF(AND((ROW()-7)&gt;=$Q$5,(ROW()-6)&lt;=$Q$3),INDEX(LINEST(OFFSET(AF1081,1-$Q$5,0,$Q$5,1),OFFSET(AG1081,1-$Q$5,0,$Q$5,9),TRUE,TRUE),1,8),"")</f>
        <v/>
      </c>
      <c r="BB1081" s="9">
        <f>IF(AND((ROW()-7)&gt;=$Q$5,(ROW()-6)&lt;=$Q$3),INDEX(LINEST(OFFSET(AF1081,1-$Q$5,0,$Q$5,1),OFFSET(AG1081,1-$Q$5,0,$Q$5,9),TRUE,TRUE),1,7),"")</f>
        <v/>
      </c>
      <c r="BC1081" s="9">
        <f>IF(AND((ROW()-7)&gt;=$Q$5,(ROW()-6)&lt;=$Q$3),INDEX(LINEST(OFFSET(AF1081,1-$Q$5,0,$Q$5,1),OFFSET(AG1081,1-$Q$5,0,$Q$5,9),TRUE,TRUE),1,6),"")</f>
        <v/>
      </c>
      <c r="BD1081" s="9">
        <f>IF(AND((ROW()-7)&gt;=$Q$5,(ROW()-6)&lt;=$Q$3),INDEX(LINEST(OFFSET(AF1081,1-$Q$5,0,$Q$5,1),OFFSET(AG1081,1-$Q$5,0,$Q$5,9),TRUE,TRUE),1,5),"")</f>
        <v/>
      </c>
      <c r="BE1081" s="9">
        <f>IF(AND((ROW()-7)&gt;=$Q$5,(ROW()-6)&lt;=$Q$3),INDEX(LINEST(OFFSET(AF1081,1-$Q$5,0,$Q$5,1),OFFSET(AG1081,1-$Q$5,0,$Q$5,9),TRUE,TRUE),1,4),"")</f>
        <v/>
      </c>
      <c r="BF1081" s="9">
        <f>IF(AND((ROW()-7)&gt;=$Q$5,(ROW()-6)&lt;=$Q$3),INDEX(LINEST(OFFSET(AF1081,1-$Q$5,0,$Q$5,1),OFFSET(AG1081,1-$Q$5,0,$Q$5,9),TRUE,TRUE),1,3),"")</f>
        <v/>
      </c>
      <c r="BG1081" s="9">
        <f>IF(AND((ROW()-7)&gt;=$Q$5,(ROW()-6)&lt;=$Q$3),INDEX(LINEST(OFFSET(AF1081,1-$Q$5,0,$Q$5,1),OFFSET(AG1081,1-$Q$5,0,$Q$5,9),TRUE,TRUE),1,2),"")</f>
        <v/>
      </c>
      <c r="BH1081" s="9">
        <f>IF(AND((ROW()-7)&gt;=$Q$5,(ROW()-6)&lt;=$Q$3),INDEX(LINEST(OFFSET(AF1081,1-$Q$5,0,$Q$5,1),OFFSET(AG1081,1-$Q$5,0,$Q$5,9),TRUE,TRUE),1,1),"")</f>
        <v/>
      </c>
      <c r="BI1081" s="10">
        <f>IF(AND((ROW()-7)&gt;=$Q$5,(ROW()-6)&lt;=$Q$3),INDEX(LINEST(OFFSET(AF1081,1-$Q$5,0,$Q$5,1),OFFSET(AG1081,1-$Q$5,0,$Q$5,9),TRUE,TRUE),3,1),"")</f>
        <v/>
      </c>
      <c r="BL1081" s="9">
        <f>IF(AND((ROW()-6)&lt;=$Q$3,ISNUMBER(AY1080)),AY1080/$Q$4+AZ1080*AG1081+BA1080*AH1081+BB1080*AI1081+BC1080*AJ1081+BD1080*AK1081+BE1080*AL1081+BF1080*AM1081+BG1080*AN1081+BH1080*AO1081,"")</f>
        <v/>
      </c>
      <c r="BM1081">
        <f>IF(ISNUMBER(BL1081),AVERAGE(OFFSET(AF1080,1-$Q$5,0,$Q$5,1)),"")</f>
        <v/>
      </c>
      <c r="BN1081">
        <f>IF(ISNUMBER(BL1081),(AF1081-BL1081)^2,"")</f>
        <v/>
      </c>
      <c r="BO1081">
        <f>IF(ISNUMBER(BL1081),AF1081^2,"")</f>
        <v/>
      </c>
      <c r="BP1081">
        <f>IF(ISNUMBER(BL1081),(AF1081-BM1081)^2,"")</f>
        <v/>
      </c>
    </row>
    <row r="1082">
      <c r="O1082">
        <f>IF($R1082="","",IF($Q$1="Weekly",INT(($R1082-2)/7),IF($Q$1="Quarterly",YEAR($R1082)*4+ROUNDUP(MONTH($R1082)/3),YEAR($R1082)*12+MONTH($R1082))))</f>
        <v/>
      </c>
      <c r="P1082">
        <f>IF($R1082="","",IF($R1083="",1,IF($O1082&lt;&gt;$O1083,1,0)))</f>
        <v/>
      </c>
      <c r="Q1082">
        <f>IF($P1082=1,SUM($P$7:$P1082),"")</f>
        <v/>
      </c>
      <c r="R1082">
        <f>IF($A1082="","",IF(ISNUMBER($A1082),$A1082,IFERROR(DATEVALUE($A1082),NA())))</f>
        <v/>
      </c>
      <c r="S1082" s="7">
        <f>IFERROR(INDEX($R$7:$R$60000,MATCH(ROW()-6,$Q$7:$Q$60000,0)),"")</f>
        <v/>
      </c>
      <c r="T1082">
        <f>IFERROR(INDEX($B$7:$B$60000,MATCH(ROW()-6,$Q$7:$Q$60000,0))*1,"")</f>
        <v/>
      </c>
      <c r="U1082">
        <f>IFERROR(INDEX($C$7:$C$60000,MATCH(ROW()-6,$Q$7:$Q$60000,0))*1,"")</f>
        <v/>
      </c>
      <c r="V1082">
        <f>IFERROR(INDEX($D$7:$D$60000,MATCH(ROW()-6,$Q$7:$Q$60000,0))*1,"")</f>
        <v/>
      </c>
      <c r="W1082">
        <f>IFERROR(INDEX($E$7:$E$60000,MATCH(ROW()-6,$Q$7:$Q$60000,0))*1,"")</f>
        <v/>
      </c>
      <c r="X1082">
        <f>IFERROR(INDEX($F$7:$F$60000,MATCH(ROW()-6,$Q$7:$Q$60000,0))*1,"")</f>
        <v/>
      </c>
      <c r="Y1082">
        <f>IFERROR(INDEX($G$7:$G$60000,MATCH(ROW()-6,$Q$7:$Q$60000,0))*1,"")</f>
        <v/>
      </c>
      <c r="Z1082">
        <f>IFERROR(INDEX($H$7:$H$60000,MATCH(ROW()-6,$Q$7:$Q$60000,0))*1,"")</f>
        <v/>
      </c>
      <c r="AA1082">
        <f>IFERROR(INDEX($I$7:$I$60000,MATCH(ROW()-6,$Q$7:$Q$60000,0))*1,"")</f>
        <v/>
      </c>
      <c r="AB1082">
        <f>IFERROR(INDEX($J$7:$J$60000,MATCH(ROW()-6,$Q$7:$Q$60000,0))*1,"")</f>
        <v/>
      </c>
      <c r="AC1082">
        <f>IFERROR(INDEX($K$7:$K$60000,MATCH(ROW()-6,$Q$7:$Q$60000,0))*1,"")</f>
        <v/>
      </c>
      <c r="AF1082" s="9">
        <f>IF(OR($S1082="",$S1081=""),"",IF($B$5="diff",($T1082-$T1081),LN($T1082/$T1081)))</f>
        <v/>
      </c>
      <c r="AG1082" s="9">
        <f>IF(OR($S1082="",$S1081=""),"",IF($C$5="diff",(U1082-U1081),LN(U1082/U1081)))</f>
        <v/>
      </c>
      <c r="AH1082" s="9">
        <f>IF(OR($S1082="",$S1081=""),"",IF($D$5="diff",(V1082-V1081),LN(V1082/V1081)))</f>
        <v/>
      </c>
      <c r="AI1082" s="9">
        <f>IF(OR($S1082="",$S1081=""),"",IF($E$5="diff",(W1082-W1081),LN(W1082/W1081)))</f>
        <v/>
      </c>
      <c r="AJ1082" s="9">
        <f>IF(OR($S1082="",$S1081=""),"",IF($F$5="diff",(X1082-X1081),LN(X1082/X1081)))</f>
        <v/>
      </c>
      <c r="AK1082" s="9">
        <f>IF(OR($S1082="",$S1081=""),"",IF($G$5="diff",(Y1082-Y1081),LN(Y1082/Y1081)))</f>
        <v/>
      </c>
      <c r="AL1082" s="9">
        <f>IF(OR($S1082="",$S1081=""),"",IF($H$5="diff",(Z1082-Z1081),LN(Z1082/Z1081)))</f>
        <v/>
      </c>
      <c r="AM1082" s="9">
        <f>IF(OR($S1082="",$S1081=""),"",IF($I$5="diff",(AA1082-AA1081),LN(AA1082/AA1081)))</f>
        <v/>
      </c>
      <c r="AN1082" s="9">
        <f>IF(OR($S1082="",$S1081=""),"",IF($J$5="diff",(AB1082-AB1081),LN(AB1082/AB1081)))</f>
        <v/>
      </c>
      <c r="AO1082" s="9">
        <f>IF(OR($S1082="",$S1081=""),"",IF($K$5="diff",(AC1082-AC1081),LN(AC1082/AC1081)))</f>
        <v/>
      </c>
      <c r="AR1082" s="9">
        <f>IF($AF1082="","",$AU$13+$AU$4*AG1082+$AU$5*AH1082+$AU$6*AI1082+$AU$7*AJ1082+$AU$8*AK1082+$AU$9*AL1082+$AU$10*AM1082+$AU$11*AN1082+$AU$12*AO1082)</f>
        <v/>
      </c>
      <c r="AY1082" s="10">
        <f>IF(AND((ROW()-7)&gt;=$Q$5,(ROW()-6)&lt;=$Q$3),INDEX(LINEST(OFFSET(AF1082,1-$Q$5,0,$Q$5,1),OFFSET(AG1082,1-$Q$5,0,$Q$5,9),TRUE,TRUE),1,10)*$Q$4,"")</f>
        <v/>
      </c>
      <c r="AZ1082" s="9">
        <f>IF(AND((ROW()-7)&gt;=$Q$5,(ROW()-6)&lt;=$Q$3),INDEX(LINEST(OFFSET(AF1082,1-$Q$5,0,$Q$5,1),OFFSET(AG1082,1-$Q$5,0,$Q$5,9),TRUE,TRUE),1,9),"")</f>
        <v/>
      </c>
      <c r="BA1082" s="9">
        <f>IF(AND((ROW()-7)&gt;=$Q$5,(ROW()-6)&lt;=$Q$3),INDEX(LINEST(OFFSET(AF1082,1-$Q$5,0,$Q$5,1),OFFSET(AG1082,1-$Q$5,0,$Q$5,9),TRUE,TRUE),1,8),"")</f>
        <v/>
      </c>
      <c r="BB1082" s="9">
        <f>IF(AND((ROW()-7)&gt;=$Q$5,(ROW()-6)&lt;=$Q$3),INDEX(LINEST(OFFSET(AF1082,1-$Q$5,0,$Q$5,1),OFFSET(AG1082,1-$Q$5,0,$Q$5,9),TRUE,TRUE),1,7),"")</f>
        <v/>
      </c>
      <c r="BC1082" s="9">
        <f>IF(AND((ROW()-7)&gt;=$Q$5,(ROW()-6)&lt;=$Q$3),INDEX(LINEST(OFFSET(AF1082,1-$Q$5,0,$Q$5,1),OFFSET(AG1082,1-$Q$5,0,$Q$5,9),TRUE,TRUE),1,6),"")</f>
        <v/>
      </c>
      <c r="BD1082" s="9">
        <f>IF(AND((ROW()-7)&gt;=$Q$5,(ROW()-6)&lt;=$Q$3),INDEX(LINEST(OFFSET(AF1082,1-$Q$5,0,$Q$5,1),OFFSET(AG1082,1-$Q$5,0,$Q$5,9),TRUE,TRUE),1,5),"")</f>
        <v/>
      </c>
      <c r="BE1082" s="9">
        <f>IF(AND((ROW()-7)&gt;=$Q$5,(ROW()-6)&lt;=$Q$3),INDEX(LINEST(OFFSET(AF1082,1-$Q$5,0,$Q$5,1),OFFSET(AG1082,1-$Q$5,0,$Q$5,9),TRUE,TRUE),1,4),"")</f>
        <v/>
      </c>
      <c r="BF1082" s="9">
        <f>IF(AND((ROW()-7)&gt;=$Q$5,(ROW()-6)&lt;=$Q$3),INDEX(LINEST(OFFSET(AF1082,1-$Q$5,0,$Q$5,1),OFFSET(AG1082,1-$Q$5,0,$Q$5,9),TRUE,TRUE),1,3),"")</f>
        <v/>
      </c>
      <c r="BG1082" s="9">
        <f>IF(AND((ROW()-7)&gt;=$Q$5,(ROW()-6)&lt;=$Q$3),INDEX(LINEST(OFFSET(AF1082,1-$Q$5,0,$Q$5,1),OFFSET(AG1082,1-$Q$5,0,$Q$5,9),TRUE,TRUE),1,2),"")</f>
        <v/>
      </c>
      <c r="BH1082" s="9">
        <f>IF(AND((ROW()-7)&gt;=$Q$5,(ROW()-6)&lt;=$Q$3),INDEX(LINEST(OFFSET(AF1082,1-$Q$5,0,$Q$5,1),OFFSET(AG1082,1-$Q$5,0,$Q$5,9),TRUE,TRUE),1,1),"")</f>
        <v/>
      </c>
      <c r="BI1082" s="10">
        <f>IF(AND((ROW()-7)&gt;=$Q$5,(ROW()-6)&lt;=$Q$3),INDEX(LINEST(OFFSET(AF1082,1-$Q$5,0,$Q$5,1),OFFSET(AG1082,1-$Q$5,0,$Q$5,9),TRUE,TRUE),3,1),"")</f>
        <v/>
      </c>
      <c r="BL1082" s="9">
        <f>IF(AND((ROW()-6)&lt;=$Q$3,ISNUMBER(AY1081)),AY1081/$Q$4+AZ1081*AG1082+BA1081*AH1082+BB1081*AI1082+BC1081*AJ1082+BD1081*AK1082+BE1081*AL1082+BF1081*AM1082+BG1081*AN1082+BH1081*AO1082,"")</f>
        <v/>
      </c>
      <c r="BM1082">
        <f>IF(ISNUMBER(BL1082),AVERAGE(OFFSET(AF1081,1-$Q$5,0,$Q$5,1)),"")</f>
        <v/>
      </c>
      <c r="BN1082">
        <f>IF(ISNUMBER(BL1082),(AF1082-BL1082)^2,"")</f>
        <v/>
      </c>
      <c r="BO1082">
        <f>IF(ISNUMBER(BL1082),AF1082^2,"")</f>
        <v/>
      </c>
      <c r="BP1082">
        <f>IF(ISNUMBER(BL1082),(AF1082-BM1082)^2,"")</f>
        <v/>
      </c>
    </row>
    <row r="1083">
      <c r="O1083">
        <f>IF($R1083="","",IF($Q$1="Weekly",INT(($R1083-2)/7),IF($Q$1="Quarterly",YEAR($R1083)*4+ROUNDUP(MONTH($R1083)/3),YEAR($R1083)*12+MONTH($R1083))))</f>
        <v/>
      </c>
      <c r="P1083">
        <f>IF($R1083="","",IF($R1084="",1,IF($O1083&lt;&gt;$O1084,1,0)))</f>
        <v/>
      </c>
      <c r="Q1083">
        <f>IF($P1083=1,SUM($P$7:$P1083),"")</f>
        <v/>
      </c>
      <c r="R1083">
        <f>IF($A1083="","",IF(ISNUMBER($A1083),$A1083,IFERROR(DATEVALUE($A1083),NA())))</f>
        <v/>
      </c>
      <c r="S1083" s="7">
        <f>IFERROR(INDEX($R$7:$R$60000,MATCH(ROW()-6,$Q$7:$Q$60000,0)),"")</f>
        <v/>
      </c>
      <c r="T1083">
        <f>IFERROR(INDEX($B$7:$B$60000,MATCH(ROW()-6,$Q$7:$Q$60000,0))*1,"")</f>
        <v/>
      </c>
      <c r="U1083">
        <f>IFERROR(INDEX($C$7:$C$60000,MATCH(ROW()-6,$Q$7:$Q$60000,0))*1,"")</f>
        <v/>
      </c>
      <c r="V1083">
        <f>IFERROR(INDEX($D$7:$D$60000,MATCH(ROW()-6,$Q$7:$Q$60000,0))*1,"")</f>
        <v/>
      </c>
      <c r="W1083">
        <f>IFERROR(INDEX($E$7:$E$60000,MATCH(ROW()-6,$Q$7:$Q$60000,0))*1,"")</f>
        <v/>
      </c>
      <c r="X1083">
        <f>IFERROR(INDEX($F$7:$F$60000,MATCH(ROW()-6,$Q$7:$Q$60000,0))*1,"")</f>
        <v/>
      </c>
      <c r="Y1083">
        <f>IFERROR(INDEX($G$7:$G$60000,MATCH(ROW()-6,$Q$7:$Q$60000,0))*1,"")</f>
        <v/>
      </c>
      <c r="Z1083">
        <f>IFERROR(INDEX($H$7:$H$60000,MATCH(ROW()-6,$Q$7:$Q$60000,0))*1,"")</f>
        <v/>
      </c>
      <c r="AA1083">
        <f>IFERROR(INDEX($I$7:$I$60000,MATCH(ROW()-6,$Q$7:$Q$60000,0))*1,"")</f>
        <v/>
      </c>
      <c r="AB1083">
        <f>IFERROR(INDEX($J$7:$J$60000,MATCH(ROW()-6,$Q$7:$Q$60000,0))*1,"")</f>
        <v/>
      </c>
      <c r="AC1083">
        <f>IFERROR(INDEX($K$7:$K$60000,MATCH(ROW()-6,$Q$7:$Q$60000,0))*1,"")</f>
        <v/>
      </c>
      <c r="AF1083" s="9">
        <f>IF(OR($S1083="",$S1082=""),"",IF($B$5="diff",($T1083-$T1082),LN($T1083/$T1082)))</f>
        <v/>
      </c>
      <c r="AG1083" s="9">
        <f>IF(OR($S1083="",$S1082=""),"",IF($C$5="diff",(U1083-U1082),LN(U1083/U1082)))</f>
        <v/>
      </c>
      <c r="AH1083" s="9">
        <f>IF(OR($S1083="",$S1082=""),"",IF($D$5="diff",(V1083-V1082),LN(V1083/V1082)))</f>
        <v/>
      </c>
      <c r="AI1083" s="9">
        <f>IF(OR($S1083="",$S1082=""),"",IF($E$5="diff",(W1083-W1082),LN(W1083/W1082)))</f>
        <v/>
      </c>
      <c r="AJ1083" s="9">
        <f>IF(OR($S1083="",$S1082=""),"",IF($F$5="diff",(X1083-X1082),LN(X1083/X1082)))</f>
        <v/>
      </c>
      <c r="AK1083" s="9">
        <f>IF(OR($S1083="",$S1082=""),"",IF($G$5="diff",(Y1083-Y1082),LN(Y1083/Y1082)))</f>
        <v/>
      </c>
      <c r="AL1083" s="9">
        <f>IF(OR($S1083="",$S1082=""),"",IF($H$5="diff",(Z1083-Z1082),LN(Z1083/Z1082)))</f>
        <v/>
      </c>
      <c r="AM1083" s="9">
        <f>IF(OR($S1083="",$S1082=""),"",IF($I$5="diff",(AA1083-AA1082),LN(AA1083/AA1082)))</f>
        <v/>
      </c>
      <c r="AN1083" s="9">
        <f>IF(OR($S1083="",$S1082=""),"",IF($J$5="diff",(AB1083-AB1082),LN(AB1083/AB1082)))</f>
        <v/>
      </c>
      <c r="AO1083" s="9">
        <f>IF(OR($S1083="",$S1082=""),"",IF($K$5="diff",(AC1083-AC1082),LN(AC1083/AC1082)))</f>
        <v/>
      </c>
      <c r="AR1083" s="9">
        <f>IF($AF1083="","",$AU$13+$AU$4*AG1083+$AU$5*AH1083+$AU$6*AI1083+$AU$7*AJ1083+$AU$8*AK1083+$AU$9*AL1083+$AU$10*AM1083+$AU$11*AN1083+$AU$12*AO1083)</f>
        <v/>
      </c>
      <c r="AY1083" s="10">
        <f>IF(AND((ROW()-7)&gt;=$Q$5,(ROW()-6)&lt;=$Q$3),INDEX(LINEST(OFFSET(AF1083,1-$Q$5,0,$Q$5,1),OFFSET(AG1083,1-$Q$5,0,$Q$5,9),TRUE,TRUE),1,10)*$Q$4,"")</f>
        <v/>
      </c>
      <c r="AZ1083" s="9">
        <f>IF(AND((ROW()-7)&gt;=$Q$5,(ROW()-6)&lt;=$Q$3),INDEX(LINEST(OFFSET(AF1083,1-$Q$5,0,$Q$5,1),OFFSET(AG1083,1-$Q$5,0,$Q$5,9),TRUE,TRUE),1,9),"")</f>
        <v/>
      </c>
      <c r="BA1083" s="9">
        <f>IF(AND((ROW()-7)&gt;=$Q$5,(ROW()-6)&lt;=$Q$3),INDEX(LINEST(OFFSET(AF1083,1-$Q$5,0,$Q$5,1),OFFSET(AG1083,1-$Q$5,0,$Q$5,9),TRUE,TRUE),1,8),"")</f>
        <v/>
      </c>
      <c r="BB1083" s="9">
        <f>IF(AND((ROW()-7)&gt;=$Q$5,(ROW()-6)&lt;=$Q$3),INDEX(LINEST(OFFSET(AF1083,1-$Q$5,0,$Q$5,1),OFFSET(AG1083,1-$Q$5,0,$Q$5,9),TRUE,TRUE),1,7),"")</f>
        <v/>
      </c>
      <c r="BC1083" s="9">
        <f>IF(AND((ROW()-7)&gt;=$Q$5,(ROW()-6)&lt;=$Q$3),INDEX(LINEST(OFFSET(AF1083,1-$Q$5,0,$Q$5,1),OFFSET(AG1083,1-$Q$5,0,$Q$5,9),TRUE,TRUE),1,6),"")</f>
        <v/>
      </c>
      <c r="BD1083" s="9">
        <f>IF(AND((ROW()-7)&gt;=$Q$5,(ROW()-6)&lt;=$Q$3),INDEX(LINEST(OFFSET(AF1083,1-$Q$5,0,$Q$5,1),OFFSET(AG1083,1-$Q$5,0,$Q$5,9),TRUE,TRUE),1,5),"")</f>
        <v/>
      </c>
      <c r="BE1083" s="9">
        <f>IF(AND((ROW()-7)&gt;=$Q$5,(ROW()-6)&lt;=$Q$3),INDEX(LINEST(OFFSET(AF1083,1-$Q$5,0,$Q$5,1),OFFSET(AG1083,1-$Q$5,0,$Q$5,9),TRUE,TRUE),1,4),"")</f>
        <v/>
      </c>
      <c r="BF1083" s="9">
        <f>IF(AND((ROW()-7)&gt;=$Q$5,(ROW()-6)&lt;=$Q$3),INDEX(LINEST(OFFSET(AF1083,1-$Q$5,0,$Q$5,1),OFFSET(AG1083,1-$Q$5,0,$Q$5,9),TRUE,TRUE),1,3),"")</f>
        <v/>
      </c>
      <c r="BG1083" s="9">
        <f>IF(AND((ROW()-7)&gt;=$Q$5,(ROW()-6)&lt;=$Q$3),INDEX(LINEST(OFFSET(AF1083,1-$Q$5,0,$Q$5,1),OFFSET(AG1083,1-$Q$5,0,$Q$5,9),TRUE,TRUE),1,2),"")</f>
        <v/>
      </c>
      <c r="BH1083" s="9">
        <f>IF(AND((ROW()-7)&gt;=$Q$5,(ROW()-6)&lt;=$Q$3),INDEX(LINEST(OFFSET(AF1083,1-$Q$5,0,$Q$5,1),OFFSET(AG1083,1-$Q$5,0,$Q$5,9),TRUE,TRUE),1,1),"")</f>
        <v/>
      </c>
      <c r="BI1083" s="10">
        <f>IF(AND((ROW()-7)&gt;=$Q$5,(ROW()-6)&lt;=$Q$3),INDEX(LINEST(OFFSET(AF1083,1-$Q$5,0,$Q$5,1),OFFSET(AG1083,1-$Q$5,0,$Q$5,9),TRUE,TRUE),3,1),"")</f>
        <v/>
      </c>
      <c r="BL1083" s="9">
        <f>IF(AND((ROW()-6)&lt;=$Q$3,ISNUMBER(AY1082)),AY1082/$Q$4+AZ1082*AG1083+BA1082*AH1083+BB1082*AI1083+BC1082*AJ1083+BD1082*AK1083+BE1082*AL1083+BF1082*AM1083+BG1082*AN1083+BH1082*AO1083,"")</f>
        <v/>
      </c>
      <c r="BM1083">
        <f>IF(ISNUMBER(BL1083),AVERAGE(OFFSET(AF1082,1-$Q$5,0,$Q$5,1)),"")</f>
        <v/>
      </c>
      <c r="BN1083">
        <f>IF(ISNUMBER(BL1083),(AF1083-BL1083)^2,"")</f>
        <v/>
      </c>
      <c r="BO1083">
        <f>IF(ISNUMBER(BL1083),AF1083^2,"")</f>
        <v/>
      </c>
      <c r="BP1083">
        <f>IF(ISNUMBER(BL1083),(AF1083-BM1083)^2,"")</f>
        <v/>
      </c>
    </row>
    <row r="1084">
      <c r="O1084">
        <f>IF($R1084="","",IF($Q$1="Weekly",INT(($R1084-2)/7),IF($Q$1="Quarterly",YEAR($R1084)*4+ROUNDUP(MONTH($R1084)/3),YEAR($R1084)*12+MONTH($R1084))))</f>
        <v/>
      </c>
      <c r="P1084">
        <f>IF($R1084="","",IF($R1085="",1,IF($O1084&lt;&gt;$O1085,1,0)))</f>
        <v/>
      </c>
      <c r="Q1084">
        <f>IF($P1084=1,SUM($P$7:$P1084),"")</f>
        <v/>
      </c>
      <c r="R1084">
        <f>IF($A1084="","",IF(ISNUMBER($A1084),$A1084,IFERROR(DATEVALUE($A1084),NA())))</f>
        <v/>
      </c>
      <c r="S1084" s="7">
        <f>IFERROR(INDEX($R$7:$R$60000,MATCH(ROW()-6,$Q$7:$Q$60000,0)),"")</f>
        <v/>
      </c>
      <c r="T1084">
        <f>IFERROR(INDEX($B$7:$B$60000,MATCH(ROW()-6,$Q$7:$Q$60000,0))*1,"")</f>
        <v/>
      </c>
      <c r="U1084">
        <f>IFERROR(INDEX($C$7:$C$60000,MATCH(ROW()-6,$Q$7:$Q$60000,0))*1,"")</f>
        <v/>
      </c>
      <c r="V1084">
        <f>IFERROR(INDEX($D$7:$D$60000,MATCH(ROW()-6,$Q$7:$Q$60000,0))*1,"")</f>
        <v/>
      </c>
      <c r="W1084">
        <f>IFERROR(INDEX($E$7:$E$60000,MATCH(ROW()-6,$Q$7:$Q$60000,0))*1,"")</f>
        <v/>
      </c>
      <c r="X1084">
        <f>IFERROR(INDEX($F$7:$F$60000,MATCH(ROW()-6,$Q$7:$Q$60000,0))*1,"")</f>
        <v/>
      </c>
      <c r="Y1084">
        <f>IFERROR(INDEX($G$7:$G$60000,MATCH(ROW()-6,$Q$7:$Q$60000,0))*1,"")</f>
        <v/>
      </c>
      <c r="Z1084">
        <f>IFERROR(INDEX($H$7:$H$60000,MATCH(ROW()-6,$Q$7:$Q$60000,0))*1,"")</f>
        <v/>
      </c>
      <c r="AA1084">
        <f>IFERROR(INDEX($I$7:$I$60000,MATCH(ROW()-6,$Q$7:$Q$60000,0))*1,"")</f>
        <v/>
      </c>
      <c r="AB1084">
        <f>IFERROR(INDEX($J$7:$J$60000,MATCH(ROW()-6,$Q$7:$Q$60000,0))*1,"")</f>
        <v/>
      </c>
      <c r="AC1084">
        <f>IFERROR(INDEX($K$7:$K$60000,MATCH(ROW()-6,$Q$7:$Q$60000,0))*1,"")</f>
        <v/>
      </c>
      <c r="AF1084" s="9">
        <f>IF(OR($S1084="",$S1083=""),"",IF($B$5="diff",($T1084-$T1083),LN($T1084/$T1083)))</f>
        <v/>
      </c>
      <c r="AG1084" s="9">
        <f>IF(OR($S1084="",$S1083=""),"",IF($C$5="diff",(U1084-U1083),LN(U1084/U1083)))</f>
        <v/>
      </c>
      <c r="AH1084" s="9">
        <f>IF(OR($S1084="",$S1083=""),"",IF($D$5="diff",(V1084-V1083),LN(V1084/V1083)))</f>
        <v/>
      </c>
      <c r="AI1084" s="9">
        <f>IF(OR($S1084="",$S1083=""),"",IF($E$5="diff",(W1084-W1083),LN(W1084/W1083)))</f>
        <v/>
      </c>
      <c r="AJ1084" s="9">
        <f>IF(OR($S1084="",$S1083=""),"",IF($F$5="diff",(X1084-X1083),LN(X1084/X1083)))</f>
        <v/>
      </c>
      <c r="AK1084" s="9">
        <f>IF(OR($S1084="",$S1083=""),"",IF($G$5="diff",(Y1084-Y1083),LN(Y1084/Y1083)))</f>
        <v/>
      </c>
      <c r="AL1084" s="9">
        <f>IF(OR($S1084="",$S1083=""),"",IF($H$5="diff",(Z1084-Z1083),LN(Z1084/Z1083)))</f>
        <v/>
      </c>
      <c r="AM1084" s="9">
        <f>IF(OR($S1084="",$S1083=""),"",IF($I$5="diff",(AA1084-AA1083),LN(AA1084/AA1083)))</f>
        <v/>
      </c>
      <c r="AN1084" s="9">
        <f>IF(OR($S1084="",$S1083=""),"",IF($J$5="diff",(AB1084-AB1083),LN(AB1084/AB1083)))</f>
        <v/>
      </c>
      <c r="AO1084" s="9">
        <f>IF(OR($S1084="",$S1083=""),"",IF($K$5="diff",(AC1084-AC1083),LN(AC1084/AC1083)))</f>
        <v/>
      </c>
      <c r="AR1084" s="9">
        <f>IF($AF1084="","",$AU$13+$AU$4*AG1084+$AU$5*AH1084+$AU$6*AI1084+$AU$7*AJ1084+$AU$8*AK1084+$AU$9*AL1084+$AU$10*AM1084+$AU$11*AN1084+$AU$12*AO1084)</f>
        <v/>
      </c>
      <c r="AY1084" s="10">
        <f>IF(AND((ROW()-7)&gt;=$Q$5,(ROW()-6)&lt;=$Q$3),INDEX(LINEST(OFFSET(AF1084,1-$Q$5,0,$Q$5,1),OFFSET(AG1084,1-$Q$5,0,$Q$5,9),TRUE,TRUE),1,10)*$Q$4,"")</f>
        <v/>
      </c>
      <c r="AZ1084" s="9">
        <f>IF(AND((ROW()-7)&gt;=$Q$5,(ROW()-6)&lt;=$Q$3),INDEX(LINEST(OFFSET(AF1084,1-$Q$5,0,$Q$5,1),OFFSET(AG1084,1-$Q$5,0,$Q$5,9),TRUE,TRUE),1,9),"")</f>
        <v/>
      </c>
      <c r="BA1084" s="9">
        <f>IF(AND((ROW()-7)&gt;=$Q$5,(ROW()-6)&lt;=$Q$3),INDEX(LINEST(OFFSET(AF1084,1-$Q$5,0,$Q$5,1),OFFSET(AG1084,1-$Q$5,0,$Q$5,9),TRUE,TRUE),1,8),"")</f>
        <v/>
      </c>
      <c r="BB1084" s="9">
        <f>IF(AND((ROW()-7)&gt;=$Q$5,(ROW()-6)&lt;=$Q$3),INDEX(LINEST(OFFSET(AF1084,1-$Q$5,0,$Q$5,1),OFFSET(AG1084,1-$Q$5,0,$Q$5,9),TRUE,TRUE),1,7),"")</f>
        <v/>
      </c>
      <c r="BC1084" s="9">
        <f>IF(AND((ROW()-7)&gt;=$Q$5,(ROW()-6)&lt;=$Q$3),INDEX(LINEST(OFFSET(AF1084,1-$Q$5,0,$Q$5,1),OFFSET(AG1084,1-$Q$5,0,$Q$5,9),TRUE,TRUE),1,6),"")</f>
        <v/>
      </c>
      <c r="BD1084" s="9">
        <f>IF(AND((ROW()-7)&gt;=$Q$5,(ROW()-6)&lt;=$Q$3),INDEX(LINEST(OFFSET(AF1084,1-$Q$5,0,$Q$5,1),OFFSET(AG1084,1-$Q$5,0,$Q$5,9),TRUE,TRUE),1,5),"")</f>
        <v/>
      </c>
      <c r="BE1084" s="9">
        <f>IF(AND((ROW()-7)&gt;=$Q$5,(ROW()-6)&lt;=$Q$3),INDEX(LINEST(OFFSET(AF1084,1-$Q$5,0,$Q$5,1),OFFSET(AG1084,1-$Q$5,0,$Q$5,9),TRUE,TRUE),1,4),"")</f>
        <v/>
      </c>
      <c r="BF1084" s="9">
        <f>IF(AND((ROW()-7)&gt;=$Q$5,(ROW()-6)&lt;=$Q$3),INDEX(LINEST(OFFSET(AF1084,1-$Q$5,0,$Q$5,1),OFFSET(AG1084,1-$Q$5,0,$Q$5,9),TRUE,TRUE),1,3),"")</f>
        <v/>
      </c>
      <c r="BG1084" s="9">
        <f>IF(AND((ROW()-7)&gt;=$Q$5,(ROW()-6)&lt;=$Q$3),INDEX(LINEST(OFFSET(AF1084,1-$Q$5,0,$Q$5,1),OFFSET(AG1084,1-$Q$5,0,$Q$5,9),TRUE,TRUE),1,2),"")</f>
        <v/>
      </c>
      <c r="BH1084" s="9">
        <f>IF(AND((ROW()-7)&gt;=$Q$5,(ROW()-6)&lt;=$Q$3),INDEX(LINEST(OFFSET(AF1084,1-$Q$5,0,$Q$5,1),OFFSET(AG1084,1-$Q$5,0,$Q$5,9),TRUE,TRUE),1,1),"")</f>
        <v/>
      </c>
      <c r="BI1084" s="10">
        <f>IF(AND((ROW()-7)&gt;=$Q$5,(ROW()-6)&lt;=$Q$3),INDEX(LINEST(OFFSET(AF1084,1-$Q$5,0,$Q$5,1),OFFSET(AG1084,1-$Q$5,0,$Q$5,9),TRUE,TRUE),3,1),"")</f>
        <v/>
      </c>
      <c r="BL1084" s="9">
        <f>IF(AND((ROW()-6)&lt;=$Q$3,ISNUMBER(AY1083)),AY1083/$Q$4+AZ1083*AG1084+BA1083*AH1084+BB1083*AI1084+BC1083*AJ1084+BD1083*AK1084+BE1083*AL1084+BF1083*AM1084+BG1083*AN1084+BH1083*AO1084,"")</f>
        <v/>
      </c>
      <c r="BM1084">
        <f>IF(ISNUMBER(BL1084),AVERAGE(OFFSET(AF1083,1-$Q$5,0,$Q$5,1)),"")</f>
        <v/>
      </c>
      <c r="BN1084">
        <f>IF(ISNUMBER(BL1084),(AF1084-BL1084)^2,"")</f>
        <v/>
      </c>
      <c r="BO1084">
        <f>IF(ISNUMBER(BL1084),AF1084^2,"")</f>
        <v/>
      </c>
      <c r="BP1084">
        <f>IF(ISNUMBER(BL1084),(AF1084-BM1084)^2,"")</f>
        <v/>
      </c>
    </row>
    <row r="1085">
      <c r="O1085">
        <f>IF($R1085="","",IF($Q$1="Weekly",INT(($R1085-2)/7),IF($Q$1="Quarterly",YEAR($R1085)*4+ROUNDUP(MONTH($R1085)/3),YEAR($R1085)*12+MONTH($R1085))))</f>
        <v/>
      </c>
      <c r="P1085">
        <f>IF($R1085="","",IF($R1086="",1,IF($O1085&lt;&gt;$O1086,1,0)))</f>
        <v/>
      </c>
      <c r="Q1085">
        <f>IF($P1085=1,SUM($P$7:$P1085),"")</f>
        <v/>
      </c>
      <c r="R1085">
        <f>IF($A1085="","",IF(ISNUMBER($A1085),$A1085,IFERROR(DATEVALUE($A1085),NA())))</f>
        <v/>
      </c>
      <c r="S1085" s="7">
        <f>IFERROR(INDEX($R$7:$R$60000,MATCH(ROW()-6,$Q$7:$Q$60000,0)),"")</f>
        <v/>
      </c>
      <c r="T1085">
        <f>IFERROR(INDEX($B$7:$B$60000,MATCH(ROW()-6,$Q$7:$Q$60000,0))*1,"")</f>
        <v/>
      </c>
      <c r="U1085">
        <f>IFERROR(INDEX($C$7:$C$60000,MATCH(ROW()-6,$Q$7:$Q$60000,0))*1,"")</f>
        <v/>
      </c>
      <c r="V1085">
        <f>IFERROR(INDEX($D$7:$D$60000,MATCH(ROW()-6,$Q$7:$Q$60000,0))*1,"")</f>
        <v/>
      </c>
      <c r="W1085">
        <f>IFERROR(INDEX($E$7:$E$60000,MATCH(ROW()-6,$Q$7:$Q$60000,0))*1,"")</f>
        <v/>
      </c>
      <c r="X1085">
        <f>IFERROR(INDEX($F$7:$F$60000,MATCH(ROW()-6,$Q$7:$Q$60000,0))*1,"")</f>
        <v/>
      </c>
      <c r="Y1085">
        <f>IFERROR(INDEX($G$7:$G$60000,MATCH(ROW()-6,$Q$7:$Q$60000,0))*1,"")</f>
        <v/>
      </c>
      <c r="Z1085">
        <f>IFERROR(INDEX($H$7:$H$60000,MATCH(ROW()-6,$Q$7:$Q$60000,0))*1,"")</f>
        <v/>
      </c>
      <c r="AA1085">
        <f>IFERROR(INDEX($I$7:$I$60000,MATCH(ROW()-6,$Q$7:$Q$60000,0))*1,"")</f>
        <v/>
      </c>
      <c r="AB1085">
        <f>IFERROR(INDEX($J$7:$J$60000,MATCH(ROW()-6,$Q$7:$Q$60000,0))*1,"")</f>
        <v/>
      </c>
      <c r="AC1085">
        <f>IFERROR(INDEX($K$7:$K$60000,MATCH(ROW()-6,$Q$7:$Q$60000,0))*1,"")</f>
        <v/>
      </c>
      <c r="AF1085" s="9">
        <f>IF(OR($S1085="",$S1084=""),"",IF($B$5="diff",($T1085-$T1084),LN($T1085/$T1084)))</f>
        <v/>
      </c>
      <c r="AG1085" s="9">
        <f>IF(OR($S1085="",$S1084=""),"",IF($C$5="diff",(U1085-U1084),LN(U1085/U1084)))</f>
        <v/>
      </c>
      <c r="AH1085" s="9">
        <f>IF(OR($S1085="",$S1084=""),"",IF($D$5="diff",(V1085-V1084),LN(V1085/V1084)))</f>
        <v/>
      </c>
      <c r="AI1085" s="9">
        <f>IF(OR($S1085="",$S1084=""),"",IF($E$5="diff",(W1085-W1084),LN(W1085/W1084)))</f>
        <v/>
      </c>
      <c r="AJ1085" s="9">
        <f>IF(OR($S1085="",$S1084=""),"",IF($F$5="diff",(X1085-X1084),LN(X1085/X1084)))</f>
        <v/>
      </c>
      <c r="AK1085" s="9">
        <f>IF(OR($S1085="",$S1084=""),"",IF($G$5="diff",(Y1085-Y1084),LN(Y1085/Y1084)))</f>
        <v/>
      </c>
      <c r="AL1085" s="9">
        <f>IF(OR($S1085="",$S1084=""),"",IF($H$5="diff",(Z1085-Z1084),LN(Z1085/Z1084)))</f>
        <v/>
      </c>
      <c r="AM1085" s="9">
        <f>IF(OR($S1085="",$S1084=""),"",IF($I$5="diff",(AA1085-AA1084),LN(AA1085/AA1084)))</f>
        <v/>
      </c>
      <c r="AN1085" s="9">
        <f>IF(OR($S1085="",$S1084=""),"",IF($J$5="diff",(AB1085-AB1084),LN(AB1085/AB1084)))</f>
        <v/>
      </c>
      <c r="AO1085" s="9">
        <f>IF(OR($S1085="",$S1084=""),"",IF($K$5="diff",(AC1085-AC1084),LN(AC1085/AC1084)))</f>
        <v/>
      </c>
      <c r="AR1085" s="9">
        <f>IF($AF1085="","",$AU$13+$AU$4*AG1085+$AU$5*AH1085+$AU$6*AI1085+$AU$7*AJ1085+$AU$8*AK1085+$AU$9*AL1085+$AU$10*AM1085+$AU$11*AN1085+$AU$12*AO1085)</f>
        <v/>
      </c>
      <c r="AY1085" s="10">
        <f>IF(AND((ROW()-7)&gt;=$Q$5,(ROW()-6)&lt;=$Q$3),INDEX(LINEST(OFFSET(AF1085,1-$Q$5,0,$Q$5,1),OFFSET(AG1085,1-$Q$5,0,$Q$5,9),TRUE,TRUE),1,10)*$Q$4,"")</f>
        <v/>
      </c>
      <c r="AZ1085" s="9">
        <f>IF(AND((ROW()-7)&gt;=$Q$5,(ROW()-6)&lt;=$Q$3),INDEX(LINEST(OFFSET(AF1085,1-$Q$5,0,$Q$5,1),OFFSET(AG1085,1-$Q$5,0,$Q$5,9),TRUE,TRUE),1,9),"")</f>
        <v/>
      </c>
      <c r="BA1085" s="9">
        <f>IF(AND((ROW()-7)&gt;=$Q$5,(ROW()-6)&lt;=$Q$3),INDEX(LINEST(OFFSET(AF1085,1-$Q$5,0,$Q$5,1),OFFSET(AG1085,1-$Q$5,0,$Q$5,9),TRUE,TRUE),1,8),"")</f>
        <v/>
      </c>
      <c r="BB1085" s="9">
        <f>IF(AND((ROW()-7)&gt;=$Q$5,(ROW()-6)&lt;=$Q$3),INDEX(LINEST(OFFSET(AF1085,1-$Q$5,0,$Q$5,1),OFFSET(AG1085,1-$Q$5,0,$Q$5,9),TRUE,TRUE),1,7),"")</f>
        <v/>
      </c>
      <c r="BC1085" s="9">
        <f>IF(AND((ROW()-7)&gt;=$Q$5,(ROW()-6)&lt;=$Q$3),INDEX(LINEST(OFFSET(AF1085,1-$Q$5,0,$Q$5,1),OFFSET(AG1085,1-$Q$5,0,$Q$5,9),TRUE,TRUE),1,6),"")</f>
        <v/>
      </c>
      <c r="BD1085" s="9">
        <f>IF(AND((ROW()-7)&gt;=$Q$5,(ROW()-6)&lt;=$Q$3),INDEX(LINEST(OFFSET(AF1085,1-$Q$5,0,$Q$5,1),OFFSET(AG1085,1-$Q$5,0,$Q$5,9),TRUE,TRUE),1,5),"")</f>
        <v/>
      </c>
      <c r="BE1085" s="9">
        <f>IF(AND((ROW()-7)&gt;=$Q$5,(ROW()-6)&lt;=$Q$3),INDEX(LINEST(OFFSET(AF1085,1-$Q$5,0,$Q$5,1),OFFSET(AG1085,1-$Q$5,0,$Q$5,9),TRUE,TRUE),1,4),"")</f>
        <v/>
      </c>
      <c r="BF1085" s="9">
        <f>IF(AND((ROW()-7)&gt;=$Q$5,(ROW()-6)&lt;=$Q$3),INDEX(LINEST(OFFSET(AF1085,1-$Q$5,0,$Q$5,1),OFFSET(AG1085,1-$Q$5,0,$Q$5,9),TRUE,TRUE),1,3),"")</f>
        <v/>
      </c>
      <c r="BG1085" s="9">
        <f>IF(AND((ROW()-7)&gt;=$Q$5,(ROW()-6)&lt;=$Q$3),INDEX(LINEST(OFFSET(AF1085,1-$Q$5,0,$Q$5,1),OFFSET(AG1085,1-$Q$5,0,$Q$5,9),TRUE,TRUE),1,2),"")</f>
        <v/>
      </c>
      <c r="BH1085" s="9">
        <f>IF(AND((ROW()-7)&gt;=$Q$5,(ROW()-6)&lt;=$Q$3),INDEX(LINEST(OFFSET(AF1085,1-$Q$5,0,$Q$5,1),OFFSET(AG1085,1-$Q$5,0,$Q$5,9),TRUE,TRUE),1,1),"")</f>
        <v/>
      </c>
      <c r="BI1085" s="10">
        <f>IF(AND((ROW()-7)&gt;=$Q$5,(ROW()-6)&lt;=$Q$3),INDEX(LINEST(OFFSET(AF1085,1-$Q$5,0,$Q$5,1),OFFSET(AG1085,1-$Q$5,0,$Q$5,9),TRUE,TRUE),3,1),"")</f>
        <v/>
      </c>
      <c r="BL1085" s="9">
        <f>IF(AND((ROW()-6)&lt;=$Q$3,ISNUMBER(AY1084)),AY1084/$Q$4+AZ1084*AG1085+BA1084*AH1085+BB1084*AI1085+BC1084*AJ1085+BD1084*AK1085+BE1084*AL1085+BF1084*AM1085+BG1084*AN1085+BH1084*AO1085,"")</f>
        <v/>
      </c>
      <c r="BM1085">
        <f>IF(ISNUMBER(BL1085),AVERAGE(OFFSET(AF1084,1-$Q$5,0,$Q$5,1)),"")</f>
        <v/>
      </c>
      <c r="BN1085">
        <f>IF(ISNUMBER(BL1085),(AF1085-BL1085)^2,"")</f>
        <v/>
      </c>
      <c r="BO1085">
        <f>IF(ISNUMBER(BL1085),AF1085^2,"")</f>
        <v/>
      </c>
      <c r="BP1085">
        <f>IF(ISNUMBER(BL1085),(AF1085-BM1085)^2,"")</f>
        <v/>
      </c>
    </row>
    <row r="1086">
      <c r="O1086">
        <f>IF($R1086="","",IF($Q$1="Weekly",INT(($R1086-2)/7),IF($Q$1="Quarterly",YEAR($R1086)*4+ROUNDUP(MONTH($R1086)/3),YEAR($R1086)*12+MONTH($R1086))))</f>
        <v/>
      </c>
      <c r="P1086">
        <f>IF($R1086="","",IF($R1087="",1,IF($O1086&lt;&gt;$O1087,1,0)))</f>
        <v/>
      </c>
      <c r="Q1086">
        <f>IF($P1086=1,SUM($P$7:$P1086),"")</f>
        <v/>
      </c>
      <c r="R1086">
        <f>IF($A1086="","",IF(ISNUMBER($A1086),$A1086,IFERROR(DATEVALUE($A1086),NA())))</f>
        <v/>
      </c>
      <c r="S1086" s="7">
        <f>IFERROR(INDEX($R$7:$R$60000,MATCH(ROW()-6,$Q$7:$Q$60000,0)),"")</f>
        <v/>
      </c>
      <c r="T1086">
        <f>IFERROR(INDEX($B$7:$B$60000,MATCH(ROW()-6,$Q$7:$Q$60000,0))*1,"")</f>
        <v/>
      </c>
      <c r="U1086">
        <f>IFERROR(INDEX($C$7:$C$60000,MATCH(ROW()-6,$Q$7:$Q$60000,0))*1,"")</f>
        <v/>
      </c>
      <c r="V1086">
        <f>IFERROR(INDEX($D$7:$D$60000,MATCH(ROW()-6,$Q$7:$Q$60000,0))*1,"")</f>
        <v/>
      </c>
      <c r="W1086">
        <f>IFERROR(INDEX($E$7:$E$60000,MATCH(ROW()-6,$Q$7:$Q$60000,0))*1,"")</f>
        <v/>
      </c>
      <c r="X1086">
        <f>IFERROR(INDEX($F$7:$F$60000,MATCH(ROW()-6,$Q$7:$Q$60000,0))*1,"")</f>
        <v/>
      </c>
      <c r="Y1086">
        <f>IFERROR(INDEX($G$7:$G$60000,MATCH(ROW()-6,$Q$7:$Q$60000,0))*1,"")</f>
        <v/>
      </c>
      <c r="Z1086">
        <f>IFERROR(INDEX($H$7:$H$60000,MATCH(ROW()-6,$Q$7:$Q$60000,0))*1,"")</f>
        <v/>
      </c>
      <c r="AA1086">
        <f>IFERROR(INDEX($I$7:$I$60000,MATCH(ROW()-6,$Q$7:$Q$60000,0))*1,"")</f>
        <v/>
      </c>
      <c r="AB1086">
        <f>IFERROR(INDEX($J$7:$J$60000,MATCH(ROW()-6,$Q$7:$Q$60000,0))*1,"")</f>
        <v/>
      </c>
      <c r="AC1086">
        <f>IFERROR(INDEX($K$7:$K$60000,MATCH(ROW()-6,$Q$7:$Q$60000,0))*1,"")</f>
        <v/>
      </c>
      <c r="AF1086" s="9">
        <f>IF(OR($S1086="",$S1085=""),"",IF($B$5="diff",($T1086-$T1085),LN($T1086/$T1085)))</f>
        <v/>
      </c>
      <c r="AG1086" s="9">
        <f>IF(OR($S1086="",$S1085=""),"",IF($C$5="diff",(U1086-U1085),LN(U1086/U1085)))</f>
        <v/>
      </c>
      <c r="AH1086" s="9">
        <f>IF(OR($S1086="",$S1085=""),"",IF($D$5="diff",(V1086-V1085),LN(V1086/V1085)))</f>
        <v/>
      </c>
      <c r="AI1086" s="9">
        <f>IF(OR($S1086="",$S1085=""),"",IF($E$5="diff",(W1086-W1085),LN(W1086/W1085)))</f>
        <v/>
      </c>
      <c r="AJ1086" s="9">
        <f>IF(OR($S1086="",$S1085=""),"",IF($F$5="diff",(X1086-X1085),LN(X1086/X1085)))</f>
        <v/>
      </c>
      <c r="AK1086" s="9">
        <f>IF(OR($S1086="",$S1085=""),"",IF($G$5="diff",(Y1086-Y1085),LN(Y1086/Y1085)))</f>
        <v/>
      </c>
      <c r="AL1086" s="9">
        <f>IF(OR($S1086="",$S1085=""),"",IF($H$5="diff",(Z1086-Z1085),LN(Z1086/Z1085)))</f>
        <v/>
      </c>
      <c r="AM1086" s="9">
        <f>IF(OR($S1086="",$S1085=""),"",IF($I$5="diff",(AA1086-AA1085),LN(AA1086/AA1085)))</f>
        <v/>
      </c>
      <c r="AN1086" s="9">
        <f>IF(OR($S1086="",$S1085=""),"",IF($J$5="diff",(AB1086-AB1085),LN(AB1086/AB1085)))</f>
        <v/>
      </c>
      <c r="AO1086" s="9">
        <f>IF(OR($S1086="",$S1085=""),"",IF($K$5="diff",(AC1086-AC1085),LN(AC1086/AC1085)))</f>
        <v/>
      </c>
      <c r="AR1086" s="9">
        <f>IF($AF1086="","",$AU$13+$AU$4*AG1086+$AU$5*AH1086+$AU$6*AI1086+$AU$7*AJ1086+$AU$8*AK1086+$AU$9*AL1086+$AU$10*AM1086+$AU$11*AN1086+$AU$12*AO1086)</f>
        <v/>
      </c>
      <c r="AY1086" s="10">
        <f>IF(AND((ROW()-7)&gt;=$Q$5,(ROW()-6)&lt;=$Q$3),INDEX(LINEST(OFFSET(AF1086,1-$Q$5,0,$Q$5,1),OFFSET(AG1086,1-$Q$5,0,$Q$5,9),TRUE,TRUE),1,10)*$Q$4,"")</f>
        <v/>
      </c>
      <c r="AZ1086" s="9">
        <f>IF(AND((ROW()-7)&gt;=$Q$5,(ROW()-6)&lt;=$Q$3),INDEX(LINEST(OFFSET(AF1086,1-$Q$5,0,$Q$5,1),OFFSET(AG1086,1-$Q$5,0,$Q$5,9),TRUE,TRUE),1,9),"")</f>
        <v/>
      </c>
      <c r="BA1086" s="9">
        <f>IF(AND((ROW()-7)&gt;=$Q$5,(ROW()-6)&lt;=$Q$3),INDEX(LINEST(OFFSET(AF1086,1-$Q$5,0,$Q$5,1),OFFSET(AG1086,1-$Q$5,0,$Q$5,9),TRUE,TRUE),1,8),"")</f>
        <v/>
      </c>
      <c r="BB1086" s="9">
        <f>IF(AND((ROW()-7)&gt;=$Q$5,(ROW()-6)&lt;=$Q$3),INDEX(LINEST(OFFSET(AF1086,1-$Q$5,0,$Q$5,1),OFFSET(AG1086,1-$Q$5,0,$Q$5,9),TRUE,TRUE),1,7),"")</f>
        <v/>
      </c>
      <c r="BC1086" s="9">
        <f>IF(AND((ROW()-7)&gt;=$Q$5,(ROW()-6)&lt;=$Q$3),INDEX(LINEST(OFFSET(AF1086,1-$Q$5,0,$Q$5,1),OFFSET(AG1086,1-$Q$5,0,$Q$5,9),TRUE,TRUE),1,6),"")</f>
        <v/>
      </c>
      <c r="BD1086" s="9">
        <f>IF(AND((ROW()-7)&gt;=$Q$5,(ROW()-6)&lt;=$Q$3),INDEX(LINEST(OFFSET(AF1086,1-$Q$5,0,$Q$5,1),OFFSET(AG1086,1-$Q$5,0,$Q$5,9),TRUE,TRUE),1,5),"")</f>
        <v/>
      </c>
      <c r="BE1086" s="9">
        <f>IF(AND((ROW()-7)&gt;=$Q$5,(ROW()-6)&lt;=$Q$3),INDEX(LINEST(OFFSET(AF1086,1-$Q$5,0,$Q$5,1),OFFSET(AG1086,1-$Q$5,0,$Q$5,9),TRUE,TRUE),1,4),"")</f>
        <v/>
      </c>
      <c r="BF1086" s="9">
        <f>IF(AND((ROW()-7)&gt;=$Q$5,(ROW()-6)&lt;=$Q$3),INDEX(LINEST(OFFSET(AF1086,1-$Q$5,0,$Q$5,1),OFFSET(AG1086,1-$Q$5,0,$Q$5,9),TRUE,TRUE),1,3),"")</f>
        <v/>
      </c>
      <c r="BG1086" s="9">
        <f>IF(AND((ROW()-7)&gt;=$Q$5,(ROW()-6)&lt;=$Q$3),INDEX(LINEST(OFFSET(AF1086,1-$Q$5,0,$Q$5,1),OFFSET(AG1086,1-$Q$5,0,$Q$5,9),TRUE,TRUE),1,2),"")</f>
        <v/>
      </c>
      <c r="BH1086" s="9">
        <f>IF(AND((ROW()-7)&gt;=$Q$5,(ROW()-6)&lt;=$Q$3),INDEX(LINEST(OFFSET(AF1086,1-$Q$5,0,$Q$5,1),OFFSET(AG1086,1-$Q$5,0,$Q$5,9),TRUE,TRUE),1,1),"")</f>
        <v/>
      </c>
      <c r="BI1086" s="10">
        <f>IF(AND((ROW()-7)&gt;=$Q$5,(ROW()-6)&lt;=$Q$3),INDEX(LINEST(OFFSET(AF1086,1-$Q$5,0,$Q$5,1),OFFSET(AG1086,1-$Q$5,0,$Q$5,9),TRUE,TRUE),3,1),"")</f>
        <v/>
      </c>
      <c r="BL1086" s="9">
        <f>IF(AND((ROW()-6)&lt;=$Q$3,ISNUMBER(AY1085)),AY1085/$Q$4+AZ1085*AG1086+BA1085*AH1086+BB1085*AI1086+BC1085*AJ1086+BD1085*AK1086+BE1085*AL1086+BF1085*AM1086+BG1085*AN1086+BH1085*AO1086,"")</f>
        <v/>
      </c>
      <c r="BM1086">
        <f>IF(ISNUMBER(BL1086),AVERAGE(OFFSET(AF1085,1-$Q$5,0,$Q$5,1)),"")</f>
        <v/>
      </c>
      <c r="BN1086">
        <f>IF(ISNUMBER(BL1086),(AF1086-BL1086)^2,"")</f>
        <v/>
      </c>
      <c r="BO1086">
        <f>IF(ISNUMBER(BL1086),AF1086^2,"")</f>
        <v/>
      </c>
      <c r="BP1086">
        <f>IF(ISNUMBER(BL1086),(AF1086-BM1086)^2,"")</f>
        <v/>
      </c>
    </row>
    <row r="1087">
      <c r="O1087">
        <f>IF($R1087="","",IF($Q$1="Weekly",INT(($R1087-2)/7),IF($Q$1="Quarterly",YEAR($R1087)*4+ROUNDUP(MONTH($R1087)/3),YEAR($R1087)*12+MONTH($R1087))))</f>
        <v/>
      </c>
      <c r="P1087">
        <f>IF($R1087="","",IF($R1088="",1,IF($O1087&lt;&gt;$O1088,1,0)))</f>
        <v/>
      </c>
      <c r="Q1087">
        <f>IF($P1087=1,SUM($P$7:$P1087),"")</f>
        <v/>
      </c>
      <c r="R1087">
        <f>IF($A1087="","",IF(ISNUMBER($A1087),$A1087,IFERROR(DATEVALUE($A1087),NA())))</f>
        <v/>
      </c>
      <c r="S1087" s="7">
        <f>IFERROR(INDEX($R$7:$R$60000,MATCH(ROW()-6,$Q$7:$Q$60000,0)),"")</f>
        <v/>
      </c>
      <c r="T1087">
        <f>IFERROR(INDEX($B$7:$B$60000,MATCH(ROW()-6,$Q$7:$Q$60000,0))*1,"")</f>
        <v/>
      </c>
      <c r="U1087">
        <f>IFERROR(INDEX($C$7:$C$60000,MATCH(ROW()-6,$Q$7:$Q$60000,0))*1,"")</f>
        <v/>
      </c>
      <c r="V1087">
        <f>IFERROR(INDEX($D$7:$D$60000,MATCH(ROW()-6,$Q$7:$Q$60000,0))*1,"")</f>
        <v/>
      </c>
      <c r="W1087">
        <f>IFERROR(INDEX($E$7:$E$60000,MATCH(ROW()-6,$Q$7:$Q$60000,0))*1,"")</f>
        <v/>
      </c>
      <c r="X1087">
        <f>IFERROR(INDEX($F$7:$F$60000,MATCH(ROW()-6,$Q$7:$Q$60000,0))*1,"")</f>
        <v/>
      </c>
      <c r="Y1087">
        <f>IFERROR(INDEX($G$7:$G$60000,MATCH(ROW()-6,$Q$7:$Q$60000,0))*1,"")</f>
        <v/>
      </c>
      <c r="Z1087">
        <f>IFERROR(INDEX($H$7:$H$60000,MATCH(ROW()-6,$Q$7:$Q$60000,0))*1,"")</f>
        <v/>
      </c>
      <c r="AA1087">
        <f>IFERROR(INDEX($I$7:$I$60000,MATCH(ROW()-6,$Q$7:$Q$60000,0))*1,"")</f>
        <v/>
      </c>
      <c r="AB1087">
        <f>IFERROR(INDEX($J$7:$J$60000,MATCH(ROW()-6,$Q$7:$Q$60000,0))*1,"")</f>
        <v/>
      </c>
      <c r="AC1087">
        <f>IFERROR(INDEX($K$7:$K$60000,MATCH(ROW()-6,$Q$7:$Q$60000,0))*1,"")</f>
        <v/>
      </c>
      <c r="AF1087" s="9">
        <f>IF(OR($S1087="",$S1086=""),"",IF($B$5="diff",($T1087-$T1086),LN($T1087/$T1086)))</f>
        <v/>
      </c>
      <c r="AG1087" s="9">
        <f>IF(OR($S1087="",$S1086=""),"",IF($C$5="diff",(U1087-U1086),LN(U1087/U1086)))</f>
        <v/>
      </c>
      <c r="AH1087" s="9">
        <f>IF(OR($S1087="",$S1086=""),"",IF($D$5="diff",(V1087-V1086),LN(V1087/V1086)))</f>
        <v/>
      </c>
      <c r="AI1087" s="9">
        <f>IF(OR($S1087="",$S1086=""),"",IF($E$5="diff",(W1087-W1086),LN(W1087/W1086)))</f>
        <v/>
      </c>
      <c r="AJ1087" s="9">
        <f>IF(OR($S1087="",$S1086=""),"",IF($F$5="diff",(X1087-X1086),LN(X1087/X1086)))</f>
        <v/>
      </c>
      <c r="AK1087" s="9">
        <f>IF(OR($S1087="",$S1086=""),"",IF($G$5="diff",(Y1087-Y1086),LN(Y1087/Y1086)))</f>
        <v/>
      </c>
      <c r="AL1087" s="9">
        <f>IF(OR($S1087="",$S1086=""),"",IF($H$5="diff",(Z1087-Z1086),LN(Z1087/Z1086)))</f>
        <v/>
      </c>
      <c r="AM1087" s="9">
        <f>IF(OR($S1087="",$S1086=""),"",IF($I$5="diff",(AA1087-AA1086),LN(AA1087/AA1086)))</f>
        <v/>
      </c>
      <c r="AN1087" s="9">
        <f>IF(OR($S1087="",$S1086=""),"",IF($J$5="diff",(AB1087-AB1086),LN(AB1087/AB1086)))</f>
        <v/>
      </c>
      <c r="AO1087" s="9">
        <f>IF(OR($S1087="",$S1086=""),"",IF($K$5="diff",(AC1087-AC1086),LN(AC1087/AC1086)))</f>
        <v/>
      </c>
      <c r="AR1087" s="9">
        <f>IF($AF1087="","",$AU$13+$AU$4*AG1087+$AU$5*AH1087+$AU$6*AI1087+$AU$7*AJ1087+$AU$8*AK1087+$AU$9*AL1087+$AU$10*AM1087+$AU$11*AN1087+$AU$12*AO1087)</f>
        <v/>
      </c>
      <c r="AY1087" s="10">
        <f>IF(AND((ROW()-7)&gt;=$Q$5,(ROW()-6)&lt;=$Q$3),INDEX(LINEST(OFFSET(AF1087,1-$Q$5,0,$Q$5,1),OFFSET(AG1087,1-$Q$5,0,$Q$5,9),TRUE,TRUE),1,10)*$Q$4,"")</f>
        <v/>
      </c>
      <c r="AZ1087" s="9">
        <f>IF(AND((ROW()-7)&gt;=$Q$5,(ROW()-6)&lt;=$Q$3),INDEX(LINEST(OFFSET(AF1087,1-$Q$5,0,$Q$5,1),OFFSET(AG1087,1-$Q$5,0,$Q$5,9),TRUE,TRUE),1,9),"")</f>
        <v/>
      </c>
      <c r="BA1087" s="9">
        <f>IF(AND((ROW()-7)&gt;=$Q$5,(ROW()-6)&lt;=$Q$3),INDEX(LINEST(OFFSET(AF1087,1-$Q$5,0,$Q$5,1),OFFSET(AG1087,1-$Q$5,0,$Q$5,9),TRUE,TRUE),1,8),"")</f>
        <v/>
      </c>
      <c r="BB1087" s="9">
        <f>IF(AND((ROW()-7)&gt;=$Q$5,(ROW()-6)&lt;=$Q$3),INDEX(LINEST(OFFSET(AF1087,1-$Q$5,0,$Q$5,1),OFFSET(AG1087,1-$Q$5,0,$Q$5,9),TRUE,TRUE),1,7),"")</f>
        <v/>
      </c>
      <c r="BC1087" s="9">
        <f>IF(AND((ROW()-7)&gt;=$Q$5,(ROW()-6)&lt;=$Q$3),INDEX(LINEST(OFFSET(AF1087,1-$Q$5,0,$Q$5,1),OFFSET(AG1087,1-$Q$5,0,$Q$5,9),TRUE,TRUE),1,6),"")</f>
        <v/>
      </c>
      <c r="BD1087" s="9">
        <f>IF(AND((ROW()-7)&gt;=$Q$5,(ROW()-6)&lt;=$Q$3),INDEX(LINEST(OFFSET(AF1087,1-$Q$5,0,$Q$5,1),OFFSET(AG1087,1-$Q$5,0,$Q$5,9),TRUE,TRUE),1,5),"")</f>
        <v/>
      </c>
      <c r="BE1087" s="9">
        <f>IF(AND((ROW()-7)&gt;=$Q$5,(ROW()-6)&lt;=$Q$3),INDEX(LINEST(OFFSET(AF1087,1-$Q$5,0,$Q$5,1),OFFSET(AG1087,1-$Q$5,0,$Q$5,9),TRUE,TRUE),1,4),"")</f>
        <v/>
      </c>
      <c r="BF1087" s="9">
        <f>IF(AND((ROW()-7)&gt;=$Q$5,(ROW()-6)&lt;=$Q$3),INDEX(LINEST(OFFSET(AF1087,1-$Q$5,0,$Q$5,1),OFFSET(AG1087,1-$Q$5,0,$Q$5,9),TRUE,TRUE),1,3),"")</f>
        <v/>
      </c>
      <c r="BG1087" s="9">
        <f>IF(AND((ROW()-7)&gt;=$Q$5,(ROW()-6)&lt;=$Q$3),INDEX(LINEST(OFFSET(AF1087,1-$Q$5,0,$Q$5,1),OFFSET(AG1087,1-$Q$5,0,$Q$5,9),TRUE,TRUE),1,2),"")</f>
        <v/>
      </c>
      <c r="BH1087" s="9">
        <f>IF(AND((ROW()-7)&gt;=$Q$5,(ROW()-6)&lt;=$Q$3),INDEX(LINEST(OFFSET(AF1087,1-$Q$5,0,$Q$5,1),OFFSET(AG1087,1-$Q$5,0,$Q$5,9),TRUE,TRUE),1,1),"")</f>
        <v/>
      </c>
      <c r="BI1087" s="10">
        <f>IF(AND((ROW()-7)&gt;=$Q$5,(ROW()-6)&lt;=$Q$3),INDEX(LINEST(OFFSET(AF1087,1-$Q$5,0,$Q$5,1),OFFSET(AG1087,1-$Q$5,0,$Q$5,9),TRUE,TRUE),3,1),"")</f>
        <v/>
      </c>
      <c r="BL1087" s="9">
        <f>IF(AND((ROW()-6)&lt;=$Q$3,ISNUMBER(AY1086)),AY1086/$Q$4+AZ1086*AG1087+BA1086*AH1087+BB1086*AI1087+BC1086*AJ1087+BD1086*AK1087+BE1086*AL1087+BF1086*AM1087+BG1086*AN1087+BH1086*AO1087,"")</f>
        <v/>
      </c>
      <c r="BM1087">
        <f>IF(ISNUMBER(BL1087),AVERAGE(OFFSET(AF1086,1-$Q$5,0,$Q$5,1)),"")</f>
        <v/>
      </c>
      <c r="BN1087">
        <f>IF(ISNUMBER(BL1087),(AF1087-BL1087)^2,"")</f>
        <v/>
      </c>
      <c r="BO1087">
        <f>IF(ISNUMBER(BL1087),AF1087^2,"")</f>
        <v/>
      </c>
      <c r="BP1087">
        <f>IF(ISNUMBER(BL1087),(AF1087-BM1087)^2,"")</f>
        <v/>
      </c>
    </row>
    <row r="1088">
      <c r="O1088">
        <f>IF($R1088="","",IF($Q$1="Weekly",INT(($R1088-2)/7),IF($Q$1="Quarterly",YEAR($R1088)*4+ROUNDUP(MONTH($R1088)/3),YEAR($R1088)*12+MONTH($R1088))))</f>
        <v/>
      </c>
      <c r="P1088">
        <f>IF($R1088="","",IF($R1089="",1,IF($O1088&lt;&gt;$O1089,1,0)))</f>
        <v/>
      </c>
      <c r="Q1088">
        <f>IF($P1088=1,SUM($P$7:$P1088),"")</f>
        <v/>
      </c>
      <c r="R1088">
        <f>IF($A1088="","",IF(ISNUMBER($A1088),$A1088,IFERROR(DATEVALUE($A1088),NA())))</f>
        <v/>
      </c>
      <c r="S1088" s="7">
        <f>IFERROR(INDEX($R$7:$R$60000,MATCH(ROW()-6,$Q$7:$Q$60000,0)),"")</f>
        <v/>
      </c>
      <c r="T1088">
        <f>IFERROR(INDEX($B$7:$B$60000,MATCH(ROW()-6,$Q$7:$Q$60000,0))*1,"")</f>
        <v/>
      </c>
      <c r="U1088">
        <f>IFERROR(INDEX($C$7:$C$60000,MATCH(ROW()-6,$Q$7:$Q$60000,0))*1,"")</f>
        <v/>
      </c>
      <c r="V1088">
        <f>IFERROR(INDEX($D$7:$D$60000,MATCH(ROW()-6,$Q$7:$Q$60000,0))*1,"")</f>
        <v/>
      </c>
      <c r="W1088">
        <f>IFERROR(INDEX($E$7:$E$60000,MATCH(ROW()-6,$Q$7:$Q$60000,0))*1,"")</f>
        <v/>
      </c>
      <c r="X1088">
        <f>IFERROR(INDEX($F$7:$F$60000,MATCH(ROW()-6,$Q$7:$Q$60000,0))*1,"")</f>
        <v/>
      </c>
      <c r="Y1088">
        <f>IFERROR(INDEX($G$7:$G$60000,MATCH(ROW()-6,$Q$7:$Q$60000,0))*1,"")</f>
        <v/>
      </c>
      <c r="Z1088">
        <f>IFERROR(INDEX($H$7:$H$60000,MATCH(ROW()-6,$Q$7:$Q$60000,0))*1,"")</f>
        <v/>
      </c>
      <c r="AA1088">
        <f>IFERROR(INDEX($I$7:$I$60000,MATCH(ROW()-6,$Q$7:$Q$60000,0))*1,"")</f>
        <v/>
      </c>
      <c r="AB1088">
        <f>IFERROR(INDEX($J$7:$J$60000,MATCH(ROW()-6,$Q$7:$Q$60000,0))*1,"")</f>
        <v/>
      </c>
      <c r="AC1088">
        <f>IFERROR(INDEX($K$7:$K$60000,MATCH(ROW()-6,$Q$7:$Q$60000,0))*1,"")</f>
        <v/>
      </c>
      <c r="AF1088" s="9">
        <f>IF(OR($S1088="",$S1087=""),"",IF($B$5="diff",($T1088-$T1087),LN($T1088/$T1087)))</f>
        <v/>
      </c>
      <c r="AG1088" s="9">
        <f>IF(OR($S1088="",$S1087=""),"",IF($C$5="diff",(U1088-U1087),LN(U1088/U1087)))</f>
        <v/>
      </c>
      <c r="AH1088" s="9">
        <f>IF(OR($S1088="",$S1087=""),"",IF($D$5="diff",(V1088-V1087),LN(V1088/V1087)))</f>
        <v/>
      </c>
      <c r="AI1088" s="9">
        <f>IF(OR($S1088="",$S1087=""),"",IF($E$5="diff",(W1088-W1087),LN(W1088/W1087)))</f>
        <v/>
      </c>
      <c r="AJ1088" s="9">
        <f>IF(OR($S1088="",$S1087=""),"",IF($F$5="diff",(X1088-X1087),LN(X1088/X1087)))</f>
        <v/>
      </c>
      <c r="AK1088" s="9">
        <f>IF(OR($S1088="",$S1087=""),"",IF($G$5="diff",(Y1088-Y1087),LN(Y1088/Y1087)))</f>
        <v/>
      </c>
      <c r="AL1088" s="9">
        <f>IF(OR($S1088="",$S1087=""),"",IF($H$5="diff",(Z1088-Z1087),LN(Z1088/Z1087)))</f>
        <v/>
      </c>
      <c r="AM1088" s="9">
        <f>IF(OR($S1088="",$S1087=""),"",IF($I$5="diff",(AA1088-AA1087),LN(AA1088/AA1087)))</f>
        <v/>
      </c>
      <c r="AN1088" s="9">
        <f>IF(OR($S1088="",$S1087=""),"",IF($J$5="diff",(AB1088-AB1087),LN(AB1088/AB1087)))</f>
        <v/>
      </c>
      <c r="AO1088" s="9">
        <f>IF(OR($S1088="",$S1087=""),"",IF($K$5="diff",(AC1088-AC1087),LN(AC1088/AC1087)))</f>
        <v/>
      </c>
      <c r="AR1088" s="9">
        <f>IF($AF1088="","",$AU$13+$AU$4*AG1088+$AU$5*AH1088+$AU$6*AI1088+$AU$7*AJ1088+$AU$8*AK1088+$AU$9*AL1088+$AU$10*AM1088+$AU$11*AN1088+$AU$12*AO1088)</f>
        <v/>
      </c>
      <c r="AY1088" s="10">
        <f>IF(AND((ROW()-7)&gt;=$Q$5,(ROW()-6)&lt;=$Q$3),INDEX(LINEST(OFFSET(AF1088,1-$Q$5,0,$Q$5,1),OFFSET(AG1088,1-$Q$5,0,$Q$5,9),TRUE,TRUE),1,10)*$Q$4,"")</f>
        <v/>
      </c>
      <c r="AZ1088" s="9">
        <f>IF(AND((ROW()-7)&gt;=$Q$5,(ROW()-6)&lt;=$Q$3),INDEX(LINEST(OFFSET(AF1088,1-$Q$5,0,$Q$5,1),OFFSET(AG1088,1-$Q$5,0,$Q$5,9),TRUE,TRUE),1,9),"")</f>
        <v/>
      </c>
      <c r="BA1088" s="9">
        <f>IF(AND((ROW()-7)&gt;=$Q$5,(ROW()-6)&lt;=$Q$3),INDEX(LINEST(OFFSET(AF1088,1-$Q$5,0,$Q$5,1),OFFSET(AG1088,1-$Q$5,0,$Q$5,9),TRUE,TRUE),1,8),"")</f>
        <v/>
      </c>
      <c r="BB1088" s="9">
        <f>IF(AND((ROW()-7)&gt;=$Q$5,(ROW()-6)&lt;=$Q$3),INDEX(LINEST(OFFSET(AF1088,1-$Q$5,0,$Q$5,1),OFFSET(AG1088,1-$Q$5,0,$Q$5,9),TRUE,TRUE),1,7),"")</f>
        <v/>
      </c>
      <c r="BC1088" s="9">
        <f>IF(AND((ROW()-7)&gt;=$Q$5,(ROW()-6)&lt;=$Q$3),INDEX(LINEST(OFFSET(AF1088,1-$Q$5,0,$Q$5,1),OFFSET(AG1088,1-$Q$5,0,$Q$5,9),TRUE,TRUE),1,6),"")</f>
        <v/>
      </c>
      <c r="BD1088" s="9">
        <f>IF(AND((ROW()-7)&gt;=$Q$5,(ROW()-6)&lt;=$Q$3),INDEX(LINEST(OFFSET(AF1088,1-$Q$5,0,$Q$5,1),OFFSET(AG1088,1-$Q$5,0,$Q$5,9),TRUE,TRUE),1,5),"")</f>
        <v/>
      </c>
      <c r="BE1088" s="9">
        <f>IF(AND((ROW()-7)&gt;=$Q$5,(ROW()-6)&lt;=$Q$3),INDEX(LINEST(OFFSET(AF1088,1-$Q$5,0,$Q$5,1),OFFSET(AG1088,1-$Q$5,0,$Q$5,9),TRUE,TRUE),1,4),"")</f>
        <v/>
      </c>
      <c r="BF1088" s="9">
        <f>IF(AND((ROW()-7)&gt;=$Q$5,(ROW()-6)&lt;=$Q$3),INDEX(LINEST(OFFSET(AF1088,1-$Q$5,0,$Q$5,1),OFFSET(AG1088,1-$Q$5,0,$Q$5,9),TRUE,TRUE),1,3),"")</f>
        <v/>
      </c>
      <c r="BG1088" s="9">
        <f>IF(AND((ROW()-7)&gt;=$Q$5,(ROW()-6)&lt;=$Q$3),INDEX(LINEST(OFFSET(AF1088,1-$Q$5,0,$Q$5,1),OFFSET(AG1088,1-$Q$5,0,$Q$5,9),TRUE,TRUE),1,2),"")</f>
        <v/>
      </c>
      <c r="BH1088" s="9">
        <f>IF(AND((ROW()-7)&gt;=$Q$5,(ROW()-6)&lt;=$Q$3),INDEX(LINEST(OFFSET(AF1088,1-$Q$5,0,$Q$5,1),OFFSET(AG1088,1-$Q$5,0,$Q$5,9),TRUE,TRUE),1,1),"")</f>
        <v/>
      </c>
      <c r="BI1088" s="10">
        <f>IF(AND((ROW()-7)&gt;=$Q$5,(ROW()-6)&lt;=$Q$3),INDEX(LINEST(OFFSET(AF1088,1-$Q$5,0,$Q$5,1),OFFSET(AG1088,1-$Q$5,0,$Q$5,9),TRUE,TRUE),3,1),"")</f>
        <v/>
      </c>
      <c r="BL1088" s="9">
        <f>IF(AND((ROW()-6)&lt;=$Q$3,ISNUMBER(AY1087)),AY1087/$Q$4+AZ1087*AG1088+BA1087*AH1088+BB1087*AI1088+BC1087*AJ1088+BD1087*AK1088+BE1087*AL1088+BF1087*AM1088+BG1087*AN1088+BH1087*AO1088,"")</f>
        <v/>
      </c>
      <c r="BM1088">
        <f>IF(ISNUMBER(BL1088),AVERAGE(OFFSET(AF1087,1-$Q$5,0,$Q$5,1)),"")</f>
        <v/>
      </c>
      <c r="BN1088">
        <f>IF(ISNUMBER(BL1088),(AF1088-BL1088)^2,"")</f>
        <v/>
      </c>
      <c r="BO1088">
        <f>IF(ISNUMBER(BL1088),AF1088^2,"")</f>
        <v/>
      </c>
      <c r="BP1088">
        <f>IF(ISNUMBER(BL1088),(AF1088-BM1088)^2,"")</f>
        <v/>
      </c>
    </row>
    <row r="1089">
      <c r="O1089">
        <f>IF($R1089="","",IF($Q$1="Weekly",INT(($R1089-2)/7),IF($Q$1="Quarterly",YEAR($R1089)*4+ROUNDUP(MONTH($R1089)/3),YEAR($R1089)*12+MONTH($R1089))))</f>
        <v/>
      </c>
      <c r="P1089">
        <f>IF($R1089="","",IF($R1090="",1,IF($O1089&lt;&gt;$O1090,1,0)))</f>
        <v/>
      </c>
      <c r="Q1089">
        <f>IF($P1089=1,SUM($P$7:$P1089),"")</f>
        <v/>
      </c>
      <c r="R1089">
        <f>IF($A1089="","",IF(ISNUMBER($A1089),$A1089,IFERROR(DATEVALUE($A1089),NA())))</f>
        <v/>
      </c>
      <c r="S1089" s="7">
        <f>IFERROR(INDEX($R$7:$R$60000,MATCH(ROW()-6,$Q$7:$Q$60000,0)),"")</f>
        <v/>
      </c>
      <c r="T1089">
        <f>IFERROR(INDEX($B$7:$B$60000,MATCH(ROW()-6,$Q$7:$Q$60000,0))*1,"")</f>
        <v/>
      </c>
      <c r="U1089">
        <f>IFERROR(INDEX($C$7:$C$60000,MATCH(ROW()-6,$Q$7:$Q$60000,0))*1,"")</f>
        <v/>
      </c>
      <c r="V1089">
        <f>IFERROR(INDEX($D$7:$D$60000,MATCH(ROW()-6,$Q$7:$Q$60000,0))*1,"")</f>
        <v/>
      </c>
      <c r="W1089">
        <f>IFERROR(INDEX($E$7:$E$60000,MATCH(ROW()-6,$Q$7:$Q$60000,0))*1,"")</f>
        <v/>
      </c>
      <c r="X1089">
        <f>IFERROR(INDEX($F$7:$F$60000,MATCH(ROW()-6,$Q$7:$Q$60000,0))*1,"")</f>
        <v/>
      </c>
      <c r="Y1089">
        <f>IFERROR(INDEX($G$7:$G$60000,MATCH(ROW()-6,$Q$7:$Q$60000,0))*1,"")</f>
        <v/>
      </c>
      <c r="Z1089">
        <f>IFERROR(INDEX($H$7:$H$60000,MATCH(ROW()-6,$Q$7:$Q$60000,0))*1,"")</f>
        <v/>
      </c>
      <c r="AA1089">
        <f>IFERROR(INDEX($I$7:$I$60000,MATCH(ROW()-6,$Q$7:$Q$60000,0))*1,"")</f>
        <v/>
      </c>
      <c r="AB1089">
        <f>IFERROR(INDEX($J$7:$J$60000,MATCH(ROW()-6,$Q$7:$Q$60000,0))*1,"")</f>
        <v/>
      </c>
      <c r="AC1089">
        <f>IFERROR(INDEX($K$7:$K$60000,MATCH(ROW()-6,$Q$7:$Q$60000,0))*1,"")</f>
        <v/>
      </c>
      <c r="AF1089" s="9">
        <f>IF(OR($S1089="",$S1088=""),"",IF($B$5="diff",($T1089-$T1088),LN($T1089/$T1088)))</f>
        <v/>
      </c>
      <c r="AG1089" s="9">
        <f>IF(OR($S1089="",$S1088=""),"",IF($C$5="diff",(U1089-U1088),LN(U1089/U1088)))</f>
        <v/>
      </c>
      <c r="AH1089" s="9">
        <f>IF(OR($S1089="",$S1088=""),"",IF($D$5="diff",(V1089-V1088),LN(V1089/V1088)))</f>
        <v/>
      </c>
      <c r="AI1089" s="9">
        <f>IF(OR($S1089="",$S1088=""),"",IF($E$5="diff",(W1089-W1088),LN(W1089/W1088)))</f>
        <v/>
      </c>
      <c r="AJ1089" s="9">
        <f>IF(OR($S1089="",$S1088=""),"",IF($F$5="diff",(X1089-X1088),LN(X1089/X1088)))</f>
        <v/>
      </c>
      <c r="AK1089" s="9">
        <f>IF(OR($S1089="",$S1088=""),"",IF($G$5="diff",(Y1089-Y1088),LN(Y1089/Y1088)))</f>
        <v/>
      </c>
      <c r="AL1089" s="9">
        <f>IF(OR($S1089="",$S1088=""),"",IF($H$5="diff",(Z1089-Z1088),LN(Z1089/Z1088)))</f>
        <v/>
      </c>
      <c r="AM1089" s="9">
        <f>IF(OR($S1089="",$S1088=""),"",IF($I$5="diff",(AA1089-AA1088),LN(AA1089/AA1088)))</f>
        <v/>
      </c>
      <c r="AN1089" s="9">
        <f>IF(OR($S1089="",$S1088=""),"",IF($J$5="diff",(AB1089-AB1088),LN(AB1089/AB1088)))</f>
        <v/>
      </c>
      <c r="AO1089" s="9">
        <f>IF(OR($S1089="",$S1088=""),"",IF($K$5="diff",(AC1089-AC1088),LN(AC1089/AC1088)))</f>
        <v/>
      </c>
      <c r="AR1089" s="9">
        <f>IF($AF1089="","",$AU$13+$AU$4*AG1089+$AU$5*AH1089+$AU$6*AI1089+$AU$7*AJ1089+$AU$8*AK1089+$AU$9*AL1089+$AU$10*AM1089+$AU$11*AN1089+$AU$12*AO1089)</f>
        <v/>
      </c>
      <c r="AY1089" s="10">
        <f>IF(AND((ROW()-7)&gt;=$Q$5,(ROW()-6)&lt;=$Q$3),INDEX(LINEST(OFFSET(AF1089,1-$Q$5,0,$Q$5,1),OFFSET(AG1089,1-$Q$5,0,$Q$5,9),TRUE,TRUE),1,10)*$Q$4,"")</f>
        <v/>
      </c>
      <c r="AZ1089" s="9">
        <f>IF(AND((ROW()-7)&gt;=$Q$5,(ROW()-6)&lt;=$Q$3),INDEX(LINEST(OFFSET(AF1089,1-$Q$5,0,$Q$5,1),OFFSET(AG1089,1-$Q$5,0,$Q$5,9),TRUE,TRUE),1,9),"")</f>
        <v/>
      </c>
      <c r="BA1089" s="9">
        <f>IF(AND((ROW()-7)&gt;=$Q$5,(ROW()-6)&lt;=$Q$3),INDEX(LINEST(OFFSET(AF1089,1-$Q$5,0,$Q$5,1),OFFSET(AG1089,1-$Q$5,0,$Q$5,9),TRUE,TRUE),1,8),"")</f>
        <v/>
      </c>
      <c r="BB1089" s="9">
        <f>IF(AND((ROW()-7)&gt;=$Q$5,(ROW()-6)&lt;=$Q$3),INDEX(LINEST(OFFSET(AF1089,1-$Q$5,0,$Q$5,1),OFFSET(AG1089,1-$Q$5,0,$Q$5,9),TRUE,TRUE),1,7),"")</f>
        <v/>
      </c>
      <c r="BC1089" s="9">
        <f>IF(AND((ROW()-7)&gt;=$Q$5,(ROW()-6)&lt;=$Q$3),INDEX(LINEST(OFFSET(AF1089,1-$Q$5,0,$Q$5,1),OFFSET(AG1089,1-$Q$5,0,$Q$5,9),TRUE,TRUE),1,6),"")</f>
        <v/>
      </c>
      <c r="BD1089" s="9">
        <f>IF(AND((ROW()-7)&gt;=$Q$5,(ROW()-6)&lt;=$Q$3),INDEX(LINEST(OFFSET(AF1089,1-$Q$5,0,$Q$5,1),OFFSET(AG1089,1-$Q$5,0,$Q$5,9),TRUE,TRUE),1,5),"")</f>
        <v/>
      </c>
      <c r="BE1089" s="9">
        <f>IF(AND((ROW()-7)&gt;=$Q$5,(ROW()-6)&lt;=$Q$3),INDEX(LINEST(OFFSET(AF1089,1-$Q$5,0,$Q$5,1),OFFSET(AG1089,1-$Q$5,0,$Q$5,9),TRUE,TRUE),1,4),"")</f>
        <v/>
      </c>
      <c r="BF1089" s="9">
        <f>IF(AND((ROW()-7)&gt;=$Q$5,(ROW()-6)&lt;=$Q$3),INDEX(LINEST(OFFSET(AF1089,1-$Q$5,0,$Q$5,1),OFFSET(AG1089,1-$Q$5,0,$Q$5,9),TRUE,TRUE),1,3),"")</f>
        <v/>
      </c>
      <c r="BG1089" s="9">
        <f>IF(AND((ROW()-7)&gt;=$Q$5,(ROW()-6)&lt;=$Q$3),INDEX(LINEST(OFFSET(AF1089,1-$Q$5,0,$Q$5,1),OFFSET(AG1089,1-$Q$5,0,$Q$5,9),TRUE,TRUE),1,2),"")</f>
        <v/>
      </c>
      <c r="BH1089" s="9">
        <f>IF(AND((ROW()-7)&gt;=$Q$5,(ROW()-6)&lt;=$Q$3),INDEX(LINEST(OFFSET(AF1089,1-$Q$5,0,$Q$5,1),OFFSET(AG1089,1-$Q$5,0,$Q$5,9),TRUE,TRUE),1,1),"")</f>
        <v/>
      </c>
      <c r="BI1089" s="10">
        <f>IF(AND((ROW()-7)&gt;=$Q$5,(ROW()-6)&lt;=$Q$3),INDEX(LINEST(OFFSET(AF1089,1-$Q$5,0,$Q$5,1),OFFSET(AG1089,1-$Q$5,0,$Q$5,9),TRUE,TRUE),3,1),"")</f>
        <v/>
      </c>
      <c r="BL1089" s="9">
        <f>IF(AND((ROW()-6)&lt;=$Q$3,ISNUMBER(AY1088)),AY1088/$Q$4+AZ1088*AG1089+BA1088*AH1089+BB1088*AI1089+BC1088*AJ1089+BD1088*AK1089+BE1088*AL1089+BF1088*AM1089+BG1088*AN1089+BH1088*AO1089,"")</f>
        <v/>
      </c>
      <c r="BM1089">
        <f>IF(ISNUMBER(BL1089),AVERAGE(OFFSET(AF1088,1-$Q$5,0,$Q$5,1)),"")</f>
        <v/>
      </c>
      <c r="BN1089">
        <f>IF(ISNUMBER(BL1089),(AF1089-BL1089)^2,"")</f>
        <v/>
      </c>
      <c r="BO1089">
        <f>IF(ISNUMBER(BL1089),AF1089^2,"")</f>
        <v/>
      </c>
      <c r="BP1089">
        <f>IF(ISNUMBER(BL1089),(AF1089-BM1089)^2,"")</f>
        <v/>
      </c>
    </row>
    <row r="1090">
      <c r="O1090">
        <f>IF($R1090="","",IF($Q$1="Weekly",INT(($R1090-2)/7),IF($Q$1="Quarterly",YEAR($R1090)*4+ROUNDUP(MONTH($R1090)/3),YEAR($R1090)*12+MONTH($R1090))))</f>
        <v/>
      </c>
      <c r="P1090">
        <f>IF($R1090="","",IF($R1091="",1,IF($O1090&lt;&gt;$O1091,1,0)))</f>
        <v/>
      </c>
      <c r="Q1090">
        <f>IF($P1090=1,SUM($P$7:$P1090),"")</f>
        <v/>
      </c>
      <c r="R1090">
        <f>IF($A1090="","",IF(ISNUMBER($A1090),$A1090,IFERROR(DATEVALUE($A1090),NA())))</f>
        <v/>
      </c>
      <c r="S1090" s="7">
        <f>IFERROR(INDEX($R$7:$R$60000,MATCH(ROW()-6,$Q$7:$Q$60000,0)),"")</f>
        <v/>
      </c>
      <c r="T1090">
        <f>IFERROR(INDEX($B$7:$B$60000,MATCH(ROW()-6,$Q$7:$Q$60000,0))*1,"")</f>
        <v/>
      </c>
      <c r="U1090">
        <f>IFERROR(INDEX($C$7:$C$60000,MATCH(ROW()-6,$Q$7:$Q$60000,0))*1,"")</f>
        <v/>
      </c>
      <c r="V1090">
        <f>IFERROR(INDEX($D$7:$D$60000,MATCH(ROW()-6,$Q$7:$Q$60000,0))*1,"")</f>
        <v/>
      </c>
      <c r="W1090">
        <f>IFERROR(INDEX($E$7:$E$60000,MATCH(ROW()-6,$Q$7:$Q$60000,0))*1,"")</f>
        <v/>
      </c>
      <c r="X1090">
        <f>IFERROR(INDEX($F$7:$F$60000,MATCH(ROW()-6,$Q$7:$Q$60000,0))*1,"")</f>
        <v/>
      </c>
      <c r="Y1090">
        <f>IFERROR(INDEX($G$7:$G$60000,MATCH(ROW()-6,$Q$7:$Q$60000,0))*1,"")</f>
        <v/>
      </c>
      <c r="Z1090">
        <f>IFERROR(INDEX($H$7:$H$60000,MATCH(ROW()-6,$Q$7:$Q$60000,0))*1,"")</f>
        <v/>
      </c>
      <c r="AA1090">
        <f>IFERROR(INDEX($I$7:$I$60000,MATCH(ROW()-6,$Q$7:$Q$60000,0))*1,"")</f>
        <v/>
      </c>
      <c r="AB1090">
        <f>IFERROR(INDEX($J$7:$J$60000,MATCH(ROW()-6,$Q$7:$Q$60000,0))*1,"")</f>
        <v/>
      </c>
      <c r="AC1090">
        <f>IFERROR(INDEX($K$7:$K$60000,MATCH(ROW()-6,$Q$7:$Q$60000,0))*1,"")</f>
        <v/>
      </c>
      <c r="AF1090" s="9">
        <f>IF(OR($S1090="",$S1089=""),"",IF($B$5="diff",($T1090-$T1089),LN($T1090/$T1089)))</f>
        <v/>
      </c>
      <c r="AG1090" s="9">
        <f>IF(OR($S1090="",$S1089=""),"",IF($C$5="diff",(U1090-U1089),LN(U1090/U1089)))</f>
        <v/>
      </c>
      <c r="AH1090" s="9">
        <f>IF(OR($S1090="",$S1089=""),"",IF($D$5="diff",(V1090-V1089),LN(V1090/V1089)))</f>
        <v/>
      </c>
      <c r="AI1090" s="9">
        <f>IF(OR($S1090="",$S1089=""),"",IF($E$5="diff",(W1090-W1089),LN(W1090/W1089)))</f>
        <v/>
      </c>
      <c r="AJ1090" s="9">
        <f>IF(OR($S1090="",$S1089=""),"",IF($F$5="diff",(X1090-X1089),LN(X1090/X1089)))</f>
        <v/>
      </c>
      <c r="AK1090" s="9">
        <f>IF(OR($S1090="",$S1089=""),"",IF($G$5="diff",(Y1090-Y1089),LN(Y1090/Y1089)))</f>
        <v/>
      </c>
      <c r="AL1090" s="9">
        <f>IF(OR($S1090="",$S1089=""),"",IF($H$5="diff",(Z1090-Z1089),LN(Z1090/Z1089)))</f>
        <v/>
      </c>
      <c r="AM1090" s="9">
        <f>IF(OR($S1090="",$S1089=""),"",IF($I$5="diff",(AA1090-AA1089),LN(AA1090/AA1089)))</f>
        <v/>
      </c>
      <c r="AN1090" s="9">
        <f>IF(OR($S1090="",$S1089=""),"",IF($J$5="diff",(AB1090-AB1089),LN(AB1090/AB1089)))</f>
        <v/>
      </c>
      <c r="AO1090" s="9">
        <f>IF(OR($S1090="",$S1089=""),"",IF($K$5="diff",(AC1090-AC1089),LN(AC1090/AC1089)))</f>
        <v/>
      </c>
      <c r="AR1090" s="9">
        <f>IF($AF1090="","",$AU$13+$AU$4*AG1090+$AU$5*AH1090+$AU$6*AI1090+$AU$7*AJ1090+$AU$8*AK1090+$AU$9*AL1090+$AU$10*AM1090+$AU$11*AN1090+$AU$12*AO1090)</f>
        <v/>
      </c>
      <c r="AY1090" s="10">
        <f>IF(AND((ROW()-7)&gt;=$Q$5,(ROW()-6)&lt;=$Q$3),INDEX(LINEST(OFFSET(AF1090,1-$Q$5,0,$Q$5,1),OFFSET(AG1090,1-$Q$5,0,$Q$5,9),TRUE,TRUE),1,10)*$Q$4,"")</f>
        <v/>
      </c>
      <c r="AZ1090" s="9">
        <f>IF(AND((ROW()-7)&gt;=$Q$5,(ROW()-6)&lt;=$Q$3),INDEX(LINEST(OFFSET(AF1090,1-$Q$5,0,$Q$5,1),OFFSET(AG1090,1-$Q$5,0,$Q$5,9),TRUE,TRUE),1,9),"")</f>
        <v/>
      </c>
      <c r="BA1090" s="9">
        <f>IF(AND((ROW()-7)&gt;=$Q$5,(ROW()-6)&lt;=$Q$3),INDEX(LINEST(OFFSET(AF1090,1-$Q$5,0,$Q$5,1),OFFSET(AG1090,1-$Q$5,0,$Q$5,9),TRUE,TRUE),1,8),"")</f>
        <v/>
      </c>
      <c r="BB1090" s="9">
        <f>IF(AND((ROW()-7)&gt;=$Q$5,(ROW()-6)&lt;=$Q$3),INDEX(LINEST(OFFSET(AF1090,1-$Q$5,0,$Q$5,1),OFFSET(AG1090,1-$Q$5,0,$Q$5,9),TRUE,TRUE),1,7),"")</f>
        <v/>
      </c>
      <c r="BC1090" s="9">
        <f>IF(AND((ROW()-7)&gt;=$Q$5,(ROW()-6)&lt;=$Q$3),INDEX(LINEST(OFFSET(AF1090,1-$Q$5,0,$Q$5,1),OFFSET(AG1090,1-$Q$5,0,$Q$5,9),TRUE,TRUE),1,6),"")</f>
        <v/>
      </c>
      <c r="BD1090" s="9">
        <f>IF(AND((ROW()-7)&gt;=$Q$5,(ROW()-6)&lt;=$Q$3),INDEX(LINEST(OFFSET(AF1090,1-$Q$5,0,$Q$5,1),OFFSET(AG1090,1-$Q$5,0,$Q$5,9),TRUE,TRUE),1,5),"")</f>
        <v/>
      </c>
      <c r="BE1090" s="9">
        <f>IF(AND((ROW()-7)&gt;=$Q$5,(ROW()-6)&lt;=$Q$3),INDEX(LINEST(OFFSET(AF1090,1-$Q$5,0,$Q$5,1),OFFSET(AG1090,1-$Q$5,0,$Q$5,9),TRUE,TRUE),1,4),"")</f>
        <v/>
      </c>
      <c r="BF1090" s="9">
        <f>IF(AND((ROW()-7)&gt;=$Q$5,(ROW()-6)&lt;=$Q$3),INDEX(LINEST(OFFSET(AF1090,1-$Q$5,0,$Q$5,1),OFFSET(AG1090,1-$Q$5,0,$Q$5,9),TRUE,TRUE),1,3),"")</f>
        <v/>
      </c>
      <c r="BG1090" s="9">
        <f>IF(AND((ROW()-7)&gt;=$Q$5,(ROW()-6)&lt;=$Q$3),INDEX(LINEST(OFFSET(AF1090,1-$Q$5,0,$Q$5,1),OFFSET(AG1090,1-$Q$5,0,$Q$5,9),TRUE,TRUE),1,2),"")</f>
        <v/>
      </c>
      <c r="BH1090" s="9">
        <f>IF(AND((ROW()-7)&gt;=$Q$5,(ROW()-6)&lt;=$Q$3),INDEX(LINEST(OFFSET(AF1090,1-$Q$5,0,$Q$5,1),OFFSET(AG1090,1-$Q$5,0,$Q$5,9),TRUE,TRUE),1,1),"")</f>
        <v/>
      </c>
      <c r="BI1090" s="10">
        <f>IF(AND((ROW()-7)&gt;=$Q$5,(ROW()-6)&lt;=$Q$3),INDEX(LINEST(OFFSET(AF1090,1-$Q$5,0,$Q$5,1),OFFSET(AG1090,1-$Q$5,0,$Q$5,9),TRUE,TRUE),3,1),"")</f>
        <v/>
      </c>
      <c r="BL1090" s="9">
        <f>IF(AND((ROW()-6)&lt;=$Q$3,ISNUMBER(AY1089)),AY1089/$Q$4+AZ1089*AG1090+BA1089*AH1090+BB1089*AI1090+BC1089*AJ1090+BD1089*AK1090+BE1089*AL1090+BF1089*AM1090+BG1089*AN1090+BH1089*AO1090,"")</f>
        <v/>
      </c>
      <c r="BM1090">
        <f>IF(ISNUMBER(BL1090),AVERAGE(OFFSET(AF1089,1-$Q$5,0,$Q$5,1)),"")</f>
        <v/>
      </c>
      <c r="BN1090">
        <f>IF(ISNUMBER(BL1090),(AF1090-BL1090)^2,"")</f>
        <v/>
      </c>
      <c r="BO1090">
        <f>IF(ISNUMBER(BL1090),AF1090^2,"")</f>
        <v/>
      </c>
      <c r="BP1090">
        <f>IF(ISNUMBER(BL1090),(AF1090-BM1090)^2,"")</f>
        <v/>
      </c>
    </row>
    <row r="1091">
      <c r="O1091">
        <f>IF($R1091="","",IF($Q$1="Weekly",INT(($R1091-2)/7),IF($Q$1="Quarterly",YEAR($R1091)*4+ROUNDUP(MONTH($R1091)/3),YEAR($R1091)*12+MONTH($R1091))))</f>
        <v/>
      </c>
      <c r="P1091">
        <f>IF($R1091="","",IF($R1092="",1,IF($O1091&lt;&gt;$O1092,1,0)))</f>
        <v/>
      </c>
      <c r="Q1091">
        <f>IF($P1091=1,SUM($P$7:$P1091),"")</f>
        <v/>
      </c>
      <c r="R1091">
        <f>IF($A1091="","",IF(ISNUMBER($A1091),$A1091,IFERROR(DATEVALUE($A1091),NA())))</f>
        <v/>
      </c>
      <c r="S1091" s="7">
        <f>IFERROR(INDEX($R$7:$R$60000,MATCH(ROW()-6,$Q$7:$Q$60000,0)),"")</f>
        <v/>
      </c>
      <c r="T1091">
        <f>IFERROR(INDEX($B$7:$B$60000,MATCH(ROW()-6,$Q$7:$Q$60000,0))*1,"")</f>
        <v/>
      </c>
      <c r="U1091">
        <f>IFERROR(INDEX($C$7:$C$60000,MATCH(ROW()-6,$Q$7:$Q$60000,0))*1,"")</f>
        <v/>
      </c>
      <c r="V1091">
        <f>IFERROR(INDEX($D$7:$D$60000,MATCH(ROW()-6,$Q$7:$Q$60000,0))*1,"")</f>
        <v/>
      </c>
      <c r="W1091">
        <f>IFERROR(INDEX($E$7:$E$60000,MATCH(ROW()-6,$Q$7:$Q$60000,0))*1,"")</f>
        <v/>
      </c>
      <c r="X1091">
        <f>IFERROR(INDEX($F$7:$F$60000,MATCH(ROW()-6,$Q$7:$Q$60000,0))*1,"")</f>
        <v/>
      </c>
      <c r="Y1091">
        <f>IFERROR(INDEX($G$7:$G$60000,MATCH(ROW()-6,$Q$7:$Q$60000,0))*1,"")</f>
        <v/>
      </c>
      <c r="Z1091">
        <f>IFERROR(INDEX($H$7:$H$60000,MATCH(ROW()-6,$Q$7:$Q$60000,0))*1,"")</f>
        <v/>
      </c>
      <c r="AA1091">
        <f>IFERROR(INDEX($I$7:$I$60000,MATCH(ROW()-6,$Q$7:$Q$60000,0))*1,"")</f>
        <v/>
      </c>
      <c r="AB1091">
        <f>IFERROR(INDEX($J$7:$J$60000,MATCH(ROW()-6,$Q$7:$Q$60000,0))*1,"")</f>
        <v/>
      </c>
      <c r="AC1091">
        <f>IFERROR(INDEX($K$7:$K$60000,MATCH(ROW()-6,$Q$7:$Q$60000,0))*1,"")</f>
        <v/>
      </c>
      <c r="AF1091" s="9">
        <f>IF(OR($S1091="",$S1090=""),"",IF($B$5="diff",($T1091-$T1090),LN($T1091/$T1090)))</f>
        <v/>
      </c>
      <c r="AG1091" s="9">
        <f>IF(OR($S1091="",$S1090=""),"",IF($C$5="diff",(U1091-U1090),LN(U1091/U1090)))</f>
        <v/>
      </c>
      <c r="AH1091" s="9">
        <f>IF(OR($S1091="",$S1090=""),"",IF($D$5="diff",(V1091-V1090),LN(V1091/V1090)))</f>
        <v/>
      </c>
      <c r="AI1091" s="9">
        <f>IF(OR($S1091="",$S1090=""),"",IF($E$5="diff",(W1091-W1090),LN(W1091/W1090)))</f>
        <v/>
      </c>
      <c r="AJ1091" s="9">
        <f>IF(OR($S1091="",$S1090=""),"",IF($F$5="diff",(X1091-X1090),LN(X1091/X1090)))</f>
        <v/>
      </c>
      <c r="AK1091" s="9">
        <f>IF(OR($S1091="",$S1090=""),"",IF($G$5="diff",(Y1091-Y1090),LN(Y1091/Y1090)))</f>
        <v/>
      </c>
      <c r="AL1091" s="9">
        <f>IF(OR($S1091="",$S1090=""),"",IF($H$5="diff",(Z1091-Z1090),LN(Z1091/Z1090)))</f>
        <v/>
      </c>
      <c r="AM1091" s="9">
        <f>IF(OR($S1091="",$S1090=""),"",IF($I$5="diff",(AA1091-AA1090),LN(AA1091/AA1090)))</f>
        <v/>
      </c>
      <c r="AN1091" s="9">
        <f>IF(OR($S1091="",$S1090=""),"",IF($J$5="diff",(AB1091-AB1090),LN(AB1091/AB1090)))</f>
        <v/>
      </c>
      <c r="AO1091" s="9">
        <f>IF(OR($S1091="",$S1090=""),"",IF($K$5="diff",(AC1091-AC1090),LN(AC1091/AC1090)))</f>
        <v/>
      </c>
      <c r="AR1091" s="9">
        <f>IF($AF1091="","",$AU$13+$AU$4*AG1091+$AU$5*AH1091+$AU$6*AI1091+$AU$7*AJ1091+$AU$8*AK1091+$AU$9*AL1091+$AU$10*AM1091+$AU$11*AN1091+$AU$12*AO1091)</f>
        <v/>
      </c>
      <c r="AY1091" s="10">
        <f>IF(AND((ROW()-7)&gt;=$Q$5,(ROW()-6)&lt;=$Q$3),INDEX(LINEST(OFFSET(AF1091,1-$Q$5,0,$Q$5,1),OFFSET(AG1091,1-$Q$5,0,$Q$5,9),TRUE,TRUE),1,10)*$Q$4,"")</f>
        <v/>
      </c>
      <c r="AZ1091" s="9">
        <f>IF(AND((ROW()-7)&gt;=$Q$5,(ROW()-6)&lt;=$Q$3),INDEX(LINEST(OFFSET(AF1091,1-$Q$5,0,$Q$5,1),OFFSET(AG1091,1-$Q$5,0,$Q$5,9),TRUE,TRUE),1,9),"")</f>
        <v/>
      </c>
      <c r="BA1091" s="9">
        <f>IF(AND((ROW()-7)&gt;=$Q$5,(ROW()-6)&lt;=$Q$3),INDEX(LINEST(OFFSET(AF1091,1-$Q$5,0,$Q$5,1),OFFSET(AG1091,1-$Q$5,0,$Q$5,9),TRUE,TRUE),1,8),"")</f>
        <v/>
      </c>
      <c r="BB1091" s="9">
        <f>IF(AND((ROW()-7)&gt;=$Q$5,(ROW()-6)&lt;=$Q$3),INDEX(LINEST(OFFSET(AF1091,1-$Q$5,0,$Q$5,1),OFFSET(AG1091,1-$Q$5,0,$Q$5,9),TRUE,TRUE),1,7),"")</f>
        <v/>
      </c>
      <c r="BC1091" s="9">
        <f>IF(AND((ROW()-7)&gt;=$Q$5,(ROW()-6)&lt;=$Q$3),INDEX(LINEST(OFFSET(AF1091,1-$Q$5,0,$Q$5,1),OFFSET(AG1091,1-$Q$5,0,$Q$5,9),TRUE,TRUE),1,6),"")</f>
        <v/>
      </c>
      <c r="BD1091" s="9">
        <f>IF(AND((ROW()-7)&gt;=$Q$5,(ROW()-6)&lt;=$Q$3),INDEX(LINEST(OFFSET(AF1091,1-$Q$5,0,$Q$5,1),OFFSET(AG1091,1-$Q$5,0,$Q$5,9),TRUE,TRUE),1,5),"")</f>
        <v/>
      </c>
      <c r="BE1091" s="9">
        <f>IF(AND((ROW()-7)&gt;=$Q$5,(ROW()-6)&lt;=$Q$3),INDEX(LINEST(OFFSET(AF1091,1-$Q$5,0,$Q$5,1),OFFSET(AG1091,1-$Q$5,0,$Q$5,9),TRUE,TRUE),1,4),"")</f>
        <v/>
      </c>
      <c r="BF1091" s="9">
        <f>IF(AND((ROW()-7)&gt;=$Q$5,(ROW()-6)&lt;=$Q$3),INDEX(LINEST(OFFSET(AF1091,1-$Q$5,0,$Q$5,1),OFFSET(AG1091,1-$Q$5,0,$Q$5,9),TRUE,TRUE),1,3),"")</f>
        <v/>
      </c>
      <c r="BG1091" s="9">
        <f>IF(AND((ROW()-7)&gt;=$Q$5,(ROW()-6)&lt;=$Q$3),INDEX(LINEST(OFFSET(AF1091,1-$Q$5,0,$Q$5,1),OFFSET(AG1091,1-$Q$5,0,$Q$5,9),TRUE,TRUE),1,2),"")</f>
        <v/>
      </c>
      <c r="BH1091" s="9">
        <f>IF(AND((ROW()-7)&gt;=$Q$5,(ROW()-6)&lt;=$Q$3),INDEX(LINEST(OFFSET(AF1091,1-$Q$5,0,$Q$5,1),OFFSET(AG1091,1-$Q$5,0,$Q$5,9),TRUE,TRUE),1,1),"")</f>
        <v/>
      </c>
      <c r="BI1091" s="10">
        <f>IF(AND((ROW()-7)&gt;=$Q$5,(ROW()-6)&lt;=$Q$3),INDEX(LINEST(OFFSET(AF1091,1-$Q$5,0,$Q$5,1),OFFSET(AG1091,1-$Q$5,0,$Q$5,9),TRUE,TRUE),3,1),"")</f>
        <v/>
      </c>
      <c r="BL1091" s="9">
        <f>IF(AND((ROW()-6)&lt;=$Q$3,ISNUMBER(AY1090)),AY1090/$Q$4+AZ1090*AG1091+BA1090*AH1091+BB1090*AI1091+BC1090*AJ1091+BD1090*AK1091+BE1090*AL1091+BF1090*AM1091+BG1090*AN1091+BH1090*AO1091,"")</f>
        <v/>
      </c>
      <c r="BM1091">
        <f>IF(ISNUMBER(BL1091),AVERAGE(OFFSET(AF1090,1-$Q$5,0,$Q$5,1)),"")</f>
        <v/>
      </c>
      <c r="BN1091">
        <f>IF(ISNUMBER(BL1091),(AF1091-BL1091)^2,"")</f>
        <v/>
      </c>
      <c r="BO1091">
        <f>IF(ISNUMBER(BL1091),AF1091^2,"")</f>
        <v/>
      </c>
      <c r="BP1091">
        <f>IF(ISNUMBER(BL1091),(AF1091-BM1091)^2,"")</f>
        <v/>
      </c>
    </row>
    <row r="1092">
      <c r="O1092">
        <f>IF($R1092="","",IF($Q$1="Weekly",INT(($R1092-2)/7),IF($Q$1="Quarterly",YEAR($R1092)*4+ROUNDUP(MONTH($R1092)/3),YEAR($R1092)*12+MONTH($R1092))))</f>
        <v/>
      </c>
      <c r="P1092">
        <f>IF($R1092="","",IF($R1093="",1,IF($O1092&lt;&gt;$O1093,1,0)))</f>
        <v/>
      </c>
      <c r="Q1092">
        <f>IF($P1092=1,SUM($P$7:$P1092),"")</f>
        <v/>
      </c>
      <c r="R1092">
        <f>IF($A1092="","",IF(ISNUMBER($A1092),$A1092,IFERROR(DATEVALUE($A1092),NA())))</f>
        <v/>
      </c>
      <c r="S1092" s="7">
        <f>IFERROR(INDEX($R$7:$R$60000,MATCH(ROW()-6,$Q$7:$Q$60000,0)),"")</f>
        <v/>
      </c>
      <c r="T1092">
        <f>IFERROR(INDEX($B$7:$B$60000,MATCH(ROW()-6,$Q$7:$Q$60000,0))*1,"")</f>
        <v/>
      </c>
      <c r="U1092">
        <f>IFERROR(INDEX($C$7:$C$60000,MATCH(ROW()-6,$Q$7:$Q$60000,0))*1,"")</f>
        <v/>
      </c>
      <c r="V1092">
        <f>IFERROR(INDEX($D$7:$D$60000,MATCH(ROW()-6,$Q$7:$Q$60000,0))*1,"")</f>
        <v/>
      </c>
      <c r="W1092">
        <f>IFERROR(INDEX($E$7:$E$60000,MATCH(ROW()-6,$Q$7:$Q$60000,0))*1,"")</f>
        <v/>
      </c>
      <c r="X1092">
        <f>IFERROR(INDEX($F$7:$F$60000,MATCH(ROW()-6,$Q$7:$Q$60000,0))*1,"")</f>
        <v/>
      </c>
      <c r="Y1092">
        <f>IFERROR(INDEX($G$7:$G$60000,MATCH(ROW()-6,$Q$7:$Q$60000,0))*1,"")</f>
        <v/>
      </c>
      <c r="Z1092">
        <f>IFERROR(INDEX($H$7:$H$60000,MATCH(ROW()-6,$Q$7:$Q$60000,0))*1,"")</f>
        <v/>
      </c>
      <c r="AA1092">
        <f>IFERROR(INDEX($I$7:$I$60000,MATCH(ROW()-6,$Q$7:$Q$60000,0))*1,"")</f>
        <v/>
      </c>
      <c r="AB1092">
        <f>IFERROR(INDEX($J$7:$J$60000,MATCH(ROW()-6,$Q$7:$Q$60000,0))*1,"")</f>
        <v/>
      </c>
      <c r="AC1092">
        <f>IFERROR(INDEX($K$7:$K$60000,MATCH(ROW()-6,$Q$7:$Q$60000,0))*1,"")</f>
        <v/>
      </c>
      <c r="AF1092" s="9">
        <f>IF(OR($S1092="",$S1091=""),"",IF($B$5="diff",($T1092-$T1091),LN($T1092/$T1091)))</f>
        <v/>
      </c>
      <c r="AG1092" s="9">
        <f>IF(OR($S1092="",$S1091=""),"",IF($C$5="diff",(U1092-U1091),LN(U1092/U1091)))</f>
        <v/>
      </c>
      <c r="AH1092" s="9">
        <f>IF(OR($S1092="",$S1091=""),"",IF($D$5="diff",(V1092-V1091),LN(V1092/V1091)))</f>
        <v/>
      </c>
      <c r="AI1092" s="9">
        <f>IF(OR($S1092="",$S1091=""),"",IF($E$5="diff",(W1092-W1091),LN(W1092/W1091)))</f>
        <v/>
      </c>
      <c r="AJ1092" s="9">
        <f>IF(OR($S1092="",$S1091=""),"",IF($F$5="diff",(X1092-X1091),LN(X1092/X1091)))</f>
        <v/>
      </c>
      <c r="AK1092" s="9">
        <f>IF(OR($S1092="",$S1091=""),"",IF($G$5="diff",(Y1092-Y1091),LN(Y1092/Y1091)))</f>
        <v/>
      </c>
      <c r="AL1092" s="9">
        <f>IF(OR($S1092="",$S1091=""),"",IF($H$5="diff",(Z1092-Z1091),LN(Z1092/Z1091)))</f>
        <v/>
      </c>
      <c r="AM1092" s="9">
        <f>IF(OR($S1092="",$S1091=""),"",IF($I$5="diff",(AA1092-AA1091),LN(AA1092/AA1091)))</f>
        <v/>
      </c>
      <c r="AN1092" s="9">
        <f>IF(OR($S1092="",$S1091=""),"",IF($J$5="diff",(AB1092-AB1091),LN(AB1092/AB1091)))</f>
        <v/>
      </c>
      <c r="AO1092" s="9">
        <f>IF(OR($S1092="",$S1091=""),"",IF($K$5="diff",(AC1092-AC1091),LN(AC1092/AC1091)))</f>
        <v/>
      </c>
      <c r="AR1092" s="9">
        <f>IF($AF1092="","",$AU$13+$AU$4*AG1092+$AU$5*AH1092+$AU$6*AI1092+$AU$7*AJ1092+$AU$8*AK1092+$AU$9*AL1092+$AU$10*AM1092+$AU$11*AN1092+$AU$12*AO1092)</f>
        <v/>
      </c>
      <c r="AY1092" s="10">
        <f>IF(AND((ROW()-7)&gt;=$Q$5,(ROW()-6)&lt;=$Q$3),INDEX(LINEST(OFFSET(AF1092,1-$Q$5,0,$Q$5,1),OFFSET(AG1092,1-$Q$5,0,$Q$5,9),TRUE,TRUE),1,10)*$Q$4,"")</f>
        <v/>
      </c>
      <c r="AZ1092" s="9">
        <f>IF(AND((ROW()-7)&gt;=$Q$5,(ROW()-6)&lt;=$Q$3),INDEX(LINEST(OFFSET(AF1092,1-$Q$5,0,$Q$5,1),OFFSET(AG1092,1-$Q$5,0,$Q$5,9),TRUE,TRUE),1,9),"")</f>
        <v/>
      </c>
      <c r="BA1092" s="9">
        <f>IF(AND((ROW()-7)&gt;=$Q$5,(ROW()-6)&lt;=$Q$3),INDEX(LINEST(OFFSET(AF1092,1-$Q$5,0,$Q$5,1),OFFSET(AG1092,1-$Q$5,0,$Q$5,9),TRUE,TRUE),1,8),"")</f>
        <v/>
      </c>
      <c r="BB1092" s="9">
        <f>IF(AND((ROW()-7)&gt;=$Q$5,(ROW()-6)&lt;=$Q$3),INDEX(LINEST(OFFSET(AF1092,1-$Q$5,0,$Q$5,1),OFFSET(AG1092,1-$Q$5,0,$Q$5,9),TRUE,TRUE),1,7),"")</f>
        <v/>
      </c>
      <c r="BC1092" s="9">
        <f>IF(AND((ROW()-7)&gt;=$Q$5,(ROW()-6)&lt;=$Q$3),INDEX(LINEST(OFFSET(AF1092,1-$Q$5,0,$Q$5,1),OFFSET(AG1092,1-$Q$5,0,$Q$5,9),TRUE,TRUE),1,6),"")</f>
        <v/>
      </c>
      <c r="BD1092" s="9">
        <f>IF(AND((ROW()-7)&gt;=$Q$5,(ROW()-6)&lt;=$Q$3),INDEX(LINEST(OFFSET(AF1092,1-$Q$5,0,$Q$5,1),OFFSET(AG1092,1-$Q$5,0,$Q$5,9),TRUE,TRUE),1,5),"")</f>
        <v/>
      </c>
      <c r="BE1092" s="9">
        <f>IF(AND((ROW()-7)&gt;=$Q$5,(ROW()-6)&lt;=$Q$3),INDEX(LINEST(OFFSET(AF1092,1-$Q$5,0,$Q$5,1),OFFSET(AG1092,1-$Q$5,0,$Q$5,9),TRUE,TRUE),1,4),"")</f>
        <v/>
      </c>
      <c r="BF1092" s="9">
        <f>IF(AND((ROW()-7)&gt;=$Q$5,(ROW()-6)&lt;=$Q$3),INDEX(LINEST(OFFSET(AF1092,1-$Q$5,0,$Q$5,1),OFFSET(AG1092,1-$Q$5,0,$Q$5,9),TRUE,TRUE),1,3),"")</f>
        <v/>
      </c>
      <c r="BG1092" s="9">
        <f>IF(AND((ROW()-7)&gt;=$Q$5,(ROW()-6)&lt;=$Q$3),INDEX(LINEST(OFFSET(AF1092,1-$Q$5,0,$Q$5,1),OFFSET(AG1092,1-$Q$5,0,$Q$5,9),TRUE,TRUE),1,2),"")</f>
        <v/>
      </c>
      <c r="BH1092" s="9">
        <f>IF(AND((ROW()-7)&gt;=$Q$5,(ROW()-6)&lt;=$Q$3),INDEX(LINEST(OFFSET(AF1092,1-$Q$5,0,$Q$5,1),OFFSET(AG1092,1-$Q$5,0,$Q$5,9),TRUE,TRUE),1,1),"")</f>
        <v/>
      </c>
      <c r="BI1092" s="10">
        <f>IF(AND((ROW()-7)&gt;=$Q$5,(ROW()-6)&lt;=$Q$3),INDEX(LINEST(OFFSET(AF1092,1-$Q$5,0,$Q$5,1),OFFSET(AG1092,1-$Q$5,0,$Q$5,9),TRUE,TRUE),3,1),"")</f>
        <v/>
      </c>
      <c r="BL1092" s="9">
        <f>IF(AND((ROW()-6)&lt;=$Q$3,ISNUMBER(AY1091)),AY1091/$Q$4+AZ1091*AG1092+BA1091*AH1092+BB1091*AI1092+BC1091*AJ1092+BD1091*AK1092+BE1091*AL1092+BF1091*AM1092+BG1091*AN1092+BH1091*AO1092,"")</f>
        <v/>
      </c>
      <c r="BM1092">
        <f>IF(ISNUMBER(BL1092),AVERAGE(OFFSET(AF1091,1-$Q$5,0,$Q$5,1)),"")</f>
        <v/>
      </c>
      <c r="BN1092">
        <f>IF(ISNUMBER(BL1092),(AF1092-BL1092)^2,"")</f>
        <v/>
      </c>
      <c r="BO1092">
        <f>IF(ISNUMBER(BL1092),AF1092^2,"")</f>
        <v/>
      </c>
      <c r="BP1092">
        <f>IF(ISNUMBER(BL1092),(AF1092-BM1092)^2,"")</f>
        <v/>
      </c>
    </row>
    <row r="1093">
      <c r="O1093">
        <f>IF($R1093="","",IF($Q$1="Weekly",INT(($R1093-2)/7),IF($Q$1="Quarterly",YEAR($R1093)*4+ROUNDUP(MONTH($R1093)/3),YEAR($R1093)*12+MONTH($R1093))))</f>
        <v/>
      </c>
      <c r="P1093">
        <f>IF($R1093="","",IF($R1094="",1,IF($O1093&lt;&gt;$O1094,1,0)))</f>
        <v/>
      </c>
      <c r="Q1093">
        <f>IF($P1093=1,SUM($P$7:$P1093),"")</f>
        <v/>
      </c>
      <c r="R1093">
        <f>IF($A1093="","",IF(ISNUMBER($A1093),$A1093,IFERROR(DATEVALUE($A1093),NA())))</f>
        <v/>
      </c>
      <c r="S1093" s="7">
        <f>IFERROR(INDEX($R$7:$R$60000,MATCH(ROW()-6,$Q$7:$Q$60000,0)),"")</f>
        <v/>
      </c>
      <c r="T1093">
        <f>IFERROR(INDEX($B$7:$B$60000,MATCH(ROW()-6,$Q$7:$Q$60000,0))*1,"")</f>
        <v/>
      </c>
      <c r="U1093">
        <f>IFERROR(INDEX($C$7:$C$60000,MATCH(ROW()-6,$Q$7:$Q$60000,0))*1,"")</f>
        <v/>
      </c>
      <c r="V1093">
        <f>IFERROR(INDEX($D$7:$D$60000,MATCH(ROW()-6,$Q$7:$Q$60000,0))*1,"")</f>
        <v/>
      </c>
      <c r="W1093">
        <f>IFERROR(INDEX($E$7:$E$60000,MATCH(ROW()-6,$Q$7:$Q$60000,0))*1,"")</f>
        <v/>
      </c>
      <c r="X1093">
        <f>IFERROR(INDEX($F$7:$F$60000,MATCH(ROW()-6,$Q$7:$Q$60000,0))*1,"")</f>
        <v/>
      </c>
      <c r="Y1093">
        <f>IFERROR(INDEX($G$7:$G$60000,MATCH(ROW()-6,$Q$7:$Q$60000,0))*1,"")</f>
        <v/>
      </c>
      <c r="Z1093">
        <f>IFERROR(INDEX($H$7:$H$60000,MATCH(ROW()-6,$Q$7:$Q$60000,0))*1,"")</f>
        <v/>
      </c>
      <c r="AA1093">
        <f>IFERROR(INDEX($I$7:$I$60000,MATCH(ROW()-6,$Q$7:$Q$60000,0))*1,"")</f>
        <v/>
      </c>
      <c r="AB1093">
        <f>IFERROR(INDEX($J$7:$J$60000,MATCH(ROW()-6,$Q$7:$Q$60000,0))*1,"")</f>
        <v/>
      </c>
      <c r="AC1093">
        <f>IFERROR(INDEX($K$7:$K$60000,MATCH(ROW()-6,$Q$7:$Q$60000,0))*1,"")</f>
        <v/>
      </c>
      <c r="AF1093" s="9">
        <f>IF(OR($S1093="",$S1092=""),"",IF($B$5="diff",($T1093-$T1092),LN($T1093/$T1092)))</f>
        <v/>
      </c>
      <c r="AG1093" s="9">
        <f>IF(OR($S1093="",$S1092=""),"",IF($C$5="diff",(U1093-U1092),LN(U1093/U1092)))</f>
        <v/>
      </c>
      <c r="AH1093" s="9">
        <f>IF(OR($S1093="",$S1092=""),"",IF($D$5="diff",(V1093-V1092),LN(V1093/V1092)))</f>
        <v/>
      </c>
      <c r="AI1093" s="9">
        <f>IF(OR($S1093="",$S1092=""),"",IF($E$5="diff",(W1093-W1092),LN(W1093/W1092)))</f>
        <v/>
      </c>
      <c r="AJ1093" s="9">
        <f>IF(OR($S1093="",$S1092=""),"",IF($F$5="diff",(X1093-X1092),LN(X1093/X1092)))</f>
        <v/>
      </c>
      <c r="AK1093" s="9">
        <f>IF(OR($S1093="",$S1092=""),"",IF($G$5="diff",(Y1093-Y1092),LN(Y1093/Y1092)))</f>
        <v/>
      </c>
      <c r="AL1093" s="9">
        <f>IF(OR($S1093="",$S1092=""),"",IF($H$5="diff",(Z1093-Z1092),LN(Z1093/Z1092)))</f>
        <v/>
      </c>
      <c r="AM1093" s="9">
        <f>IF(OR($S1093="",$S1092=""),"",IF($I$5="diff",(AA1093-AA1092),LN(AA1093/AA1092)))</f>
        <v/>
      </c>
      <c r="AN1093" s="9">
        <f>IF(OR($S1093="",$S1092=""),"",IF($J$5="diff",(AB1093-AB1092),LN(AB1093/AB1092)))</f>
        <v/>
      </c>
      <c r="AO1093" s="9">
        <f>IF(OR($S1093="",$S1092=""),"",IF($K$5="diff",(AC1093-AC1092),LN(AC1093/AC1092)))</f>
        <v/>
      </c>
      <c r="AR1093" s="9">
        <f>IF($AF1093="","",$AU$13+$AU$4*AG1093+$AU$5*AH1093+$AU$6*AI1093+$AU$7*AJ1093+$AU$8*AK1093+$AU$9*AL1093+$AU$10*AM1093+$AU$11*AN1093+$AU$12*AO1093)</f>
        <v/>
      </c>
      <c r="AY1093" s="10">
        <f>IF(AND((ROW()-7)&gt;=$Q$5,(ROW()-6)&lt;=$Q$3),INDEX(LINEST(OFFSET(AF1093,1-$Q$5,0,$Q$5,1),OFFSET(AG1093,1-$Q$5,0,$Q$5,9),TRUE,TRUE),1,10)*$Q$4,"")</f>
        <v/>
      </c>
      <c r="AZ1093" s="9">
        <f>IF(AND((ROW()-7)&gt;=$Q$5,(ROW()-6)&lt;=$Q$3),INDEX(LINEST(OFFSET(AF1093,1-$Q$5,0,$Q$5,1),OFFSET(AG1093,1-$Q$5,0,$Q$5,9),TRUE,TRUE),1,9),"")</f>
        <v/>
      </c>
      <c r="BA1093" s="9">
        <f>IF(AND((ROW()-7)&gt;=$Q$5,(ROW()-6)&lt;=$Q$3),INDEX(LINEST(OFFSET(AF1093,1-$Q$5,0,$Q$5,1),OFFSET(AG1093,1-$Q$5,0,$Q$5,9),TRUE,TRUE),1,8),"")</f>
        <v/>
      </c>
      <c r="BB1093" s="9">
        <f>IF(AND((ROW()-7)&gt;=$Q$5,(ROW()-6)&lt;=$Q$3),INDEX(LINEST(OFFSET(AF1093,1-$Q$5,0,$Q$5,1),OFFSET(AG1093,1-$Q$5,0,$Q$5,9),TRUE,TRUE),1,7),"")</f>
        <v/>
      </c>
      <c r="BC1093" s="9">
        <f>IF(AND((ROW()-7)&gt;=$Q$5,(ROW()-6)&lt;=$Q$3),INDEX(LINEST(OFFSET(AF1093,1-$Q$5,0,$Q$5,1),OFFSET(AG1093,1-$Q$5,0,$Q$5,9),TRUE,TRUE),1,6),"")</f>
        <v/>
      </c>
      <c r="BD1093" s="9">
        <f>IF(AND((ROW()-7)&gt;=$Q$5,(ROW()-6)&lt;=$Q$3),INDEX(LINEST(OFFSET(AF1093,1-$Q$5,0,$Q$5,1),OFFSET(AG1093,1-$Q$5,0,$Q$5,9),TRUE,TRUE),1,5),"")</f>
        <v/>
      </c>
      <c r="BE1093" s="9">
        <f>IF(AND((ROW()-7)&gt;=$Q$5,(ROW()-6)&lt;=$Q$3),INDEX(LINEST(OFFSET(AF1093,1-$Q$5,0,$Q$5,1),OFFSET(AG1093,1-$Q$5,0,$Q$5,9),TRUE,TRUE),1,4),"")</f>
        <v/>
      </c>
      <c r="BF1093" s="9">
        <f>IF(AND((ROW()-7)&gt;=$Q$5,(ROW()-6)&lt;=$Q$3),INDEX(LINEST(OFFSET(AF1093,1-$Q$5,0,$Q$5,1),OFFSET(AG1093,1-$Q$5,0,$Q$5,9),TRUE,TRUE),1,3),"")</f>
        <v/>
      </c>
      <c r="BG1093" s="9">
        <f>IF(AND((ROW()-7)&gt;=$Q$5,(ROW()-6)&lt;=$Q$3),INDEX(LINEST(OFFSET(AF1093,1-$Q$5,0,$Q$5,1),OFFSET(AG1093,1-$Q$5,0,$Q$5,9),TRUE,TRUE),1,2),"")</f>
        <v/>
      </c>
      <c r="BH1093" s="9">
        <f>IF(AND((ROW()-7)&gt;=$Q$5,(ROW()-6)&lt;=$Q$3),INDEX(LINEST(OFFSET(AF1093,1-$Q$5,0,$Q$5,1),OFFSET(AG1093,1-$Q$5,0,$Q$5,9),TRUE,TRUE),1,1),"")</f>
        <v/>
      </c>
      <c r="BI1093" s="10">
        <f>IF(AND((ROW()-7)&gt;=$Q$5,(ROW()-6)&lt;=$Q$3),INDEX(LINEST(OFFSET(AF1093,1-$Q$5,0,$Q$5,1),OFFSET(AG1093,1-$Q$5,0,$Q$5,9),TRUE,TRUE),3,1),"")</f>
        <v/>
      </c>
      <c r="BL1093" s="9">
        <f>IF(AND((ROW()-6)&lt;=$Q$3,ISNUMBER(AY1092)),AY1092/$Q$4+AZ1092*AG1093+BA1092*AH1093+BB1092*AI1093+BC1092*AJ1093+BD1092*AK1093+BE1092*AL1093+BF1092*AM1093+BG1092*AN1093+BH1092*AO1093,"")</f>
        <v/>
      </c>
      <c r="BM1093">
        <f>IF(ISNUMBER(BL1093),AVERAGE(OFFSET(AF1092,1-$Q$5,0,$Q$5,1)),"")</f>
        <v/>
      </c>
      <c r="BN1093">
        <f>IF(ISNUMBER(BL1093),(AF1093-BL1093)^2,"")</f>
        <v/>
      </c>
      <c r="BO1093">
        <f>IF(ISNUMBER(BL1093),AF1093^2,"")</f>
        <v/>
      </c>
      <c r="BP1093">
        <f>IF(ISNUMBER(BL1093),(AF1093-BM1093)^2,"")</f>
        <v/>
      </c>
    </row>
    <row r="1094">
      <c r="O1094">
        <f>IF($R1094="","",IF($Q$1="Weekly",INT(($R1094-2)/7),IF($Q$1="Quarterly",YEAR($R1094)*4+ROUNDUP(MONTH($R1094)/3),YEAR($R1094)*12+MONTH($R1094))))</f>
        <v/>
      </c>
      <c r="P1094">
        <f>IF($R1094="","",IF($R1095="",1,IF($O1094&lt;&gt;$O1095,1,0)))</f>
        <v/>
      </c>
      <c r="Q1094">
        <f>IF($P1094=1,SUM($P$7:$P1094),"")</f>
        <v/>
      </c>
      <c r="R1094">
        <f>IF($A1094="","",IF(ISNUMBER($A1094),$A1094,IFERROR(DATEVALUE($A1094),NA())))</f>
        <v/>
      </c>
      <c r="S1094" s="7">
        <f>IFERROR(INDEX($R$7:$R$60000,MATCH(ROW()-6,$Q$7:$Q$60000,0)),"")</f>
        <v/>
      </c>
      <c r="T1094">
        <f>IFERROR(INDEX($B$7:$B$60000,MATCH(ROW()-6,$Q$7:$Q$60000,0))*1,"")</f>
        <v/>
      </c>
      <c r="U1094">
        <f>IFERROR(INDEX($C$7:$C$60000,MATCH(ROW()-6,$Q$7:$Q$60000,0))*1,"")</f>
        <v/>
      </c>
      <c r="V1094">
        <f>IFERROR(INDEX($D$7:$D$60000,MATCH(ROW()-6,$Q$7:$Q$60000,0))*1,"")</f>
        <v/>
      </c>
      <c r="W1094">
        <f>IFERROR(INDEX($E$7:$E$60000,MATCH(ROW()-6,$Q$7:$Q$60000,0))*1,"")</f>
        <v/>
      </c>
      <c r="X1094">
        <f>IFERROR(INDEX($F$7:$F$60000,MATCH(ROW()-6,$Q$7:$Q$60000,0))*1,"")</f>
        <v/>
      </c>
      <c r="Y1094">
        <f>IFERROR(INDEX($G$7:$G$60000,MATCH(ROW()-6,$Q$7:$Q$60000,0))*1,"")</f>
        <v/>
      </c>
      <c r="Z1094">
        <f>IFERROR(INDEX($H$7:$H$60000,MATCH(ROW()-6,$Q$7:$Q$60000,0))*1,"")</f>
        <v/>
      </c>
      <c r="AA1094">
        <f>IFERROR(INDEX($I$7:$I$60000,MATCH(ROW()-6,$Q$7:$Q$60000,0))*1,"")</f>
        <v/>
      </c>
      <c r="AB1094">
        <f>IFERROR(INDEX($J$7:$J$60000,MATCH(ROW()-6,$Q$7:$Q$60000,0))*1,"")</f>
        <v/>
      </c>
      <c r="AC1094">
        <f>IFERROR(INDEX($K$7:$K$60000,MATCH(ROW()-6,$Q$7:$Q$60000,0))*1,"")</f>
        <v/>
      </c>
      <c r="AF1094" s="9">
        <f>IF(OR($S1094="",$S1093=""),"",IF($B$5="diff",($T1094-$T1093),LN($T1094/$T1093)))</f>
        <v/>
      </c>
      <c r="AG1094" s="9">
        <f>IF(OR($S1094="",$S1093=""),"",IF($C$5="diff",(U1094-U1093),LN(U1094/U1093)))</f>
        <v/>
      </c>
      <c r="AH1094" s="9">
        <f>IF(OR($S1094="",$S1093=""),"",IF($D$5="diff",(V1094-V1093),LN(V1094/V1093)))</f>
        <v/>
      </c>
      <c r="AI1094" s="9">
        <f>IF(OR($S1094="",$S1093=""),"",IF($E$5="diff",(W1094-W1093),LN(W1094/W1093)))</f>
        <v/>
      </c>
      <c r="AJ1094" s="9">
        <f>IF(OR($S1094="",$S1093=""),"",IF($F$5="diff",(X1094-X1093),LN(X1094/X1093)))</f>
        <v/>
      </c>
      <c r="AK1094" s="9">
        <f>IF(OR($S1094="",$S1093=""),"",IF($G$5="diff",(Y1094-Y1093),LN(Y1094/Y1093)))</f>
        <v/>
      </c>
      <c r="AL1094" s="9">
        <f>IF(OR($S1094="",$S1093=""),"",IF($H$5="diff",(Z1094-Z1093),LN(Z1094/Z1093)))</f>
        <v/>
      </c>
      <c r="AM1094" s="9">
        <f>IF(OR($S1094="",$S1093=""),"",IF($I$5="diff",(AA1094-AA1093),LN(AA1094/AA1093)))</f>
        <v/>
      </c>
      <c r="AN1094" s="9">
        <f>IF(OR($S1094="",$S1093=""),"",IF($J$5="diff",(AB1094-AB1093),LN(AB1094/AB1093)))</f>
        <v/>
      </c>
      <c r="AO1094" s="9">
        <f>IF(OR($S1094="",$S1093=""),"",IF($K$5="diff",(AC1094-AC1093),LN(AC1094/AC1093)))</f>
        <v/>
      </c>
      <c r="AR1094" s="9">
        <f>IF($AF1094="","",$AU$13+$AU$4*AG1094+$AU$5*AH1094+$AU$6*AI1094+$AU$7*AJ1094+$AU$8*AK1094+$AU$9*AL1094+$AU$10*AM1094+$AU$11*AN1094+$AU$12*AO1094)</f>
        <v/>
      </c>
      <c r="AY1094" s="10">
        <f>IF(AND((ROW()-7)&gt;=$Q$5,(ROW()-6)&lt;=$Q$3),INDEX(LINEST(OFFSET(AF1094,1-$Q$5,0,$Q$5,1),OFFSET(AG1094,1-$Q$5,0,$Q$5,9),TRUE,TRUE),1,10)*$Q$4,"")</f>
        <v/>
      </c>
      <c r="AZ1094" s="9">
        <f>IF(AND((ROW()-7)&gt;=$Q$5,(ROW()-6)&lt;=$Q$3),INDEX(LINEST(OFFSET(AF1094,1-$Q$5,0,$Q$5,1),OFFSET(AG1094,1-$Q$5,0,$Q$5,9),TRUE,TRUE),1,9),"")</f>
        <v/>
      </c>
      <c r="BA1094" s="9">
        <f>IF(AND((ROW()-7)&gt;=$Q$5,(ROW()-6)&lt;=$Q$3),INDEX(LINEST(OFFSET(AF1094,1-$Q$5,0,$Q$5,1),OFFSET(AG1094,1-$Q$5,0,$Q$5,9),TRUE,TRUE),1,8),"")</f>
        <v/>
      </c>
      <c r="BB1094" s="9">
        <f>IF(AND((ROW()-7)&gt;=$Q$5,(ROW()-6)&lt;=$Q$3),INDEX(LINEST(OFFSET(AF1094,1-$Q$5,0,$Q$5,1),OFFSET(AG1094,1-$Q$5,0,$Q$5,9),TRUE,TRUE),1,7),"")</f>
        <v/>
      </c>
      <c r="BC1094" s="9">
        <f>IF(AND((ROW()-7)&gt;=$Q$5,(ROW()-6)&lt;=$Q$3),INDEX(LINEST(OFFSET(AF1094,1-$Q$5,0,$Q$5,1),OFFSET(AG1094,1-$Q$5,0,$Q$5,9),TRUE,TRUE),1,6),"")</f>
        <v/>
      </c>
      <c r="BD1094" s="9">
        <f>IF(AND((ROW()-7)&gt;=$Q$5,(ROW()-6)&lt;=$Q$3),INDEX(LINEST(OFFSET(AF1094,1-$Q$5,0,$Q$5,1),OFFSET(AG1094,1-$Q$5,0,$Q$5,9),TRUE,TRUE),1,5),"")</f>
        <v/>
      </c>
      <c r="BE1094" s="9">
        <f>IF(AND((ROW()-7)&gt;=$Q$5,(ROW()-6)&lt;=$Q$3),INDEX(LINEST(OFFSET(AF1094,1-$Q$5,0,$Q$5,1),OFFSET(AG1094,1-$Q$5,0,$Q$5,9),TRUE,TRUE),1,4),"")</f>
        <v/>
      </c>
      <c r="BF1094" s="9">
        <f>IF(AND((ROW()-7)&gt;=$Q$5,(ROW()-6)&lt;=$Q$3),INDEX(LINEST(OFFSET(AF1094,1-$Q$5,0,$Q$5,1),OFFSET(AG1094,1-$Q$5,0,$Q$5,9),TRUE,TRUE),1,3),"")</f>
        <v/>
      </c>
      <c r="BG1094" s="9">
        <f>IF(AND((ROW()-7)&gt;=$Q$5,(ROW()-6)&lt;=$Q$3),INDEX(LINEST(OFFSET(AF1094,1-$Q$5,0,$Q$5,1),OFFSET(AG1094,1-$Q$5,0,$Q$5,9),TRUE,TRUE),1,2),"")</f>
        <v/>
      </c>
      <c r="BH1094" s="9">
        <f>IF(AND((ROW()-7)&gt;=$Q$5,(ROW()-6)&lt;=$Q$3),INDEX(LINEST(OFFSET(AF1094,1-$Q$5,0,$Q$5,1),OFFSET(AG1094,1-$Q$5,0,$Q$5,9),TRUE,TRUE),1,1),"")</f>
        <v/>
      </c>
      <c r="BI1094" s="10">
        <f>IF(AND((ROW()-7)&gt;=$Q$5,(ROW()-6)&lt;=$Q$3),INDEX(LINEST(OFFSET(AF1094,1-$Q$5,0,$Q$5,1),OFFSET(AG1094,1-$Q$5,0,$Q$5,9),TRUE,TRUE),3,1),"")</f>
        <v/>
      </c>
      <c r="BL1094" s="9">
        <f>IF(AND((ROW()-6)&lt;=$Q$3,ISNUMBER(AY1093)),AY1093/$Q$4+AZ1093*AG1094+BA1093*AH1094+BB1093*AI1094+BC1093*AJ1094+BD1093*AK1094+BE1093*AL1094+BF1093*AM1094+BG1093*AN1094+BH1093*AO1094,"")</f>
        <v/>
      </c>
      <c r="BM1094">
        <f>IF(ISNUMBER(BL1094),AVERAGE(OFFSET(AF1093,1-$Q$5,0,$Q$5,1)),"")</f>
        <v/>
      </c>
      <c r="BN1094">
        <f>IF(ISNUMBER(BL1094),(AF1094-BL1094)^2,"")</f>
        <v/>
      </c>
      <c r="BO1094">
        <f>IF(ISNUMBER(BL1094),AF1094^2,"")</f>
        <v/>
      </c>
      <c r="BP1094">
        <f>IF(ISNUMBER(BL1094),(AF1094-BM1094)^2,"")</f>
        <v/>
      </c>
    </row>
    <row r="1095">
      <c r="O1095">
        <f>IF($R1095="","",IF($Q$1="Weekly",INT(($R1095-2)/7),IF($Q$1="Quarterly",YEAR($R1095)*4+ROUNDUP(MONTH($R1095)/3),YEAR($R1095)*12+MONTH($R1095))))</f>
        <v/>
      </c>
      <c r="P1095">
        <f>IF($R1095="","",IF($R1096="",1,IF($O1095&lt;&gt;$O1096,1,0)))</f>
        <v/>
      </c>
      <c r="Q1095">
        <f>IF($P1095=1,SUM($P$7:$P1095),"")</f>
        <v/>
      </c>
      <c r="R1095">
        <f>IF($A1095="","",IF(ISNUMBER($A1095),$A1095,IFERROR(DATEVALUE($A1095),NA())))</f>
        <v/>
      </c>
      <c r="S1095" s="7">
        <f>IFERROR(INDEX($R$7:$R$60000,MATCH(ROW()-6,$Q$7:$Q$60000,0)),"")</f>
        <v/>
      </c>
      <c r="T1095">
        <f>IFERROR(INDEX($B$7:$B$60000,MATCH(ROW()-6,$Q$7:$Q$60000,0))*1,"")</f>
        <v/>
      </c>
      <c r="U1095">
        <f>IFERROR(INDEX($C$7:$C$60000,MATCH(ROW()-6,$Q$7:$Q$60000,0))*1,"")</f>
        <v/>
      </c>
      <c r="V1095">
        <f>IFERROR(INDEX($D$7:$D$60000,MATCH(ROW()-6,$Q$7:$Q$60000,0))*1,"")</f>
        <v/>
      </c>
      <c r="W1095">
        <f>IFERROR(INDEX($E$7:$E$60000,MATCH(ROW()-6,$Q$7:$Q$60000,0))*1,"")</f>
        <v/>
      </c>
      <c r="X1095">
        <f>IFERROR(INDEX($F$7:$F$60000,MATCH(ROW()-6,$Q$7:$Q$60000,0))*1,"")</f>
        <v/>
      </c>
      <c r="Y1095">
        <f>IFERROR(INDEX($G$7:$G$60000,MATCH(ROW()-6,$Q$7:$Q$60000,0))*1,"")</f>
        <v/>
      </c>
      <c r="Z1095">
        <f>IFERROR(INDEX($H$7:$H$60000,MATCH(ROW()-6,$Q$7:$Q$60000,0))*1,"")</f>
        <v/>
      </c>
      <c r="AA1095">
        <f>IFERROR(INDEX($I$7:$I$60000,MATCH(ROW()-6,$Q$7:$Q$60000,0))*1,"")</f>
        <v/>
      </c>
      <c r="AB1095">
        <f>IFERROR(INDEX($J$7:$J$60000,MATCH(ROW()-6,$Q$7:$Q$60000,0))*1,"")</f>
        <v/>
      </c>
      <c r="AC1095">
        <f>IFERROR(INDEX($K$7:$K$60000,MATCH(ROW()-6,$Q$7:$Q$60000,0))*1,"")</f>
        <v/>
      </c>
      <c r="AF1095" s="9">
        <f>IF(OR($S1095="",$S1094=""),"",IF($B$5="diff",($T1095-$T1094),LN($T1095/$T1094)))</f>
        <v/>
      </c>
      <c r="AG1095" s="9">
        <f>IF(OR($S1095="",$S1094=""),"",IF($C$5="diff",(U1095-U1094),LN(U1095/U1094)))</f>
        <v/>
      </c>
      <c r="AH1095" s="9">
        <f>IF(OR($S1095="",$S1094=""),"",IF($D$5="diff",(V1095-V1094),LN(V1095/V1094)))</f>
        <v/>
      </c>
      <c r="AI1095" s="9">
        <f>IF(OR($S1095="",$S1094=""),"",IF($E$5="diff",(W1095-W1094),LN(W1095/W1094)))</f>
        <v/>
      </c>
      <c r="AJ1095" s="9">
        <f>IF(OR($S1095="",$S1094=""),"",IF($F$5="diff",(X1095-X1094),LN(X1095/X1094)))</f>
        <v/>
      </c>
      <c r="AK1095" s="9">
        <f>IF(OR($S1095="",$S1094=""),"",IF($G$5="diff",(Y1095-Y1094),LN(Y1095/Y1094)))</f>
        <v/>
      </c>
      <c r="AL1095" s="9">
        <f>IF(OR($S1095="",$S1094=""),"",IF($H$5="diff",(Z1095-Z1094),LN(Z1095/Z1094)))</f>
        <v/>
      </c>
      <c r="AM1095" s="9">
        <f>IF(OR($S1095="",$S1094=""),"",IF($I$5="diff",(AA1095-AA1094),LN(AA1095/AA1094)))</f>
        <v/>
      </c>
      <c r="AN1095" s="9">
        <f>IF(OR($S1095="",$S1094=""),"",IF($J$5="diff",(AB1095-AB1094),LN(AB1095/AB1094)))</f>
        <v/>
      </c>
      <c r="AO1095" s="9">
        <f>IF(OR($S1095="",$S1094=""),"",IF($K$5="diff",(AC1095-AC1094),LN(AC1095/AC1094)))</f>
        <v/>
      </c>
      <c r="AR1095" s="9">
        <f>IF($AF1095="","",$AU$13+$AU$4*AG1095+$AU$5*AH1095+$AU$6*AI1095+$AU$7*AJ1095+$AU$8*AK1095+$AU$9*AL1095+$AU$10*AM1095+$AU$11*AN1095+$AU$12*AO1095)</f>
        <v/>
      </c>
      <c r="AY1095" s="10">
        <f>IF(AND((ROW()-7)&gt;=$Q$5,(ROW()-6)&lt;=$Q$3),INDEX(LINEST(OFFSET(AF1095,1-$Q$5,0,$Q$5,1),OFFSET(AG1095,1-$Q$5,0,$Q$5,9),TRUE,TRUE),1,10)*$Q$4,"")</f>
        <v/>
      </c>
      <c r="AZ1095" s="9">
        <f>IF(AND((ROW()-7)&gt;=$Q$5,(ROW()-6)&lt;=$Q$3),INDEX(LINEST(OFFSET(AF1095,1-$Q$5,0,$Q$5,1),OFFSET(AG1095,1-$Q$5,0,$Q$5,9),TRUE,TRUE),1,9),"")</f>
        <v/>
      </c>
      <c r="BA1095" s="9">
        <f>IF(AND((ROW()-7)&gt;=$Q$5,(ROW()-6)&lt;=$Q$3),INDEX(LINEST(OFFSET(AF1095,1-$Q$5,0,$Q$5,1),OFFSET(AG1095,1-$Q$5,0,$Q$5,9),TRUE,TRUE),1,8),"")</f>
        <v/>
      </c>
      <c r="BB1095" s="9">
        <f>IF(AND((ROW()-7)&gt;=$Q$5,(ROW()-6)&lt;=$Q$3),INDEX(LINEST(OFFSET(AF1095,1-$Q$5,0,$Q$5,1),OFFSET(AG1095,1-$Q$5,0,$Q$5,9),TRUE,TRUE),1,7),"")</f>
        <v/>
      </c>
      <c r="BC1095" s="9">
        <f>IF(AND((ROW()-7)&gt;=$Q$5,(ROW()-6)&lt;=$Q$3),INDEX(LINEST(OFFSET(AF1095,1-$Q$5,0,$Q$5,1),OFFSET(AG1095,1-$Q$5,0,$Q$5,9),TRUE,TRUE),1,6),"")</f>
        <v/>
      </c>
      <c r="BD1095" s="9">
        <f>IF(AND((ROW()-7)&gt;=$Q$5,(ROW()-6)&lt;=$Q$3),INDEX(LINEST(OFFSET(AF1095,1-$Q$5,0,$Q$5,1),OFFSET(AG1095,1-$Q$5,0,$Q$5,9),TRUE,TRUE),1,5),"")</f>
        <v/>
      </c>
      <c r="BE1095" s="9">
        <f>IF(AND((ROW()-7)&gt;=$Q$5,(ROW()-6)&lt;=$Q$3),INDEX(LINEST(OFFSET(AF1095,1-$Q$5,0,$Q$5,1),OFFSET(AG1095,1-$Q$5,0,$Q$5,9),TRUE,TRUE),1,4),"")</f>
        <v/>
      </c>
      <c r="BF1095" s="9">
        <f>IF(AND((ROW()-7)&gt;=$Q$5,(ROW()-6)&lt;=$Q$3),INDEX(LINEST(OFFSET(AF1095,1-$Q$5,0,$Q$5,1),OFFSET(AG1095,1-$Q$5,0,$Q$5,9),TRUE,TRUE),1,3),"")</f>
        <v/>
      </c>
      <c r="BG1095" s="9">
        <f>IF(AND((ROW()-7)&gt;=$Q$5,(ROW()-6)&lt;=$Q$3),INDEX(LINEST(OFFSET(AF1095,1-$Q$5,0,$Q$5,1),OFFSET(AG1095,1-$Q$5,0,$Q$5,9),TRUE,TRUE),1,2),"")</f>
        <v/>
      </c>
      <c r="BH1095" s="9">
        <f>IF(AND((ROW()-7)&gt;=$Q$5,(ROW()-6)&lt;=$Q$3),INDEX(LINEST(OFFSET(AF1095,1-$Q$5,0,$Q$5,1),OFFSET(AG1095,1-$Q$5,0,$Q$5,9),TRUE,TRUE),1,1),"")</f>
        <v/>
      </c>
      <c r="BI1095" s="10">
        <f>IF(AND((ROW()-7)&gt;=$Q$5,(ROW()-6)&lt;=$Q$3),INDEX(LINEST(OFFSET(AF1095,1-$Q$5,0,$Q$5,1),OFFSET(AG1095,1-$Q$5,0,$Q$5,9),TRUE,TRUE),3,1),"")</f>
        <v/>
      </c>
      <c r="BL1095" s="9">
        <f>IF(AND((ROW()-6)&lt;=$Q$3,ISNUMBER(AY1094)),AY1094/$Q$4+AZ1094*AG1095+BA1094*AH1095+BB1094*AI1095+BC1094*AJ1095+BD1094*AK1095+BE1094*AL1095+BF1094*AM1095+BG1094*AN1095+BH1094*AO1095,"")</f>
        <v/>
      </c>
      <c r="BM1095">
        <f>IF(ISNUMBER(BL1095),AVERAGE(OFFSET(AF1094,1-$Q$5,0,$Q$5,1)),"")</f>
        <v/>
      </c>
      <c r="BN1095">
        <f>IF(ISNUMBER(BL1095),(AF1095-BL1095)^2,"")</f>
        <v/>
      </c>
      <c r="BO1095">
        <f>IF(ISNUMBER(BL1095),AF1095^2,"")</f>
        <v/>
      </c>
      <c r="BP1095">
        <f>IF(ISNUMBER(BL1095),(AF1095-BM1095)^2,"")</f>
        <v/>
      </c>
    </row>
    <row r="1096">
      <c r="O1096">
        <f>IF($R1096="","",IF($Q$1="Weekly",INT(($R1096-2)/7),IF($Q$1="Quarterly",YEAR($R1096)*4+ROUNDUP(MONTH($R1096)/3),YEAR($R1096)*12+MONTH($R1096))))</f>
        <v/>
      </c>
      <c r="P1096">
        <f>IF($R1096="","",IF($R1097="",1,IF($O1096&lt;&gt;$O1097,1,0)))</f>
        <v/>
      </c>
      <c r="Q1096">
        <f>IF($P1096=1,SUM($P$7:$P1096),"")</f>
        <v/>
      </c>
      <c r="R1096">
        <f>IF($A1096="","",IF(ISNUMBER($A1096),$A1096,IFERROR(DATEVALUE($A1096),NA())))</f>
        <v/>
      </c>
      <c r="S1096" s="7">
        <f>IFERROR(INDEX($R$7:$R$60000,MATCH(ROW()-6,$Q$7:$Q$60000,0)),"")</f>
        <v/>
      </c>
      <c r="T1096">
        <f>IFERROR(INDEX($B$7:$B$60000,MATCH(ROW()-6,$Q$7:$Q$60000,0))*1,"")</f>
        <v/>
      </c>
      <c r="U1096">
        <f>IFERROR(INDEX($C$7:$C$60000,MATCH(ROW()-6,$Q$7:$Q$60000,0))*1,"")</f>
        <v/>
      </c>
      <c r="V1096">
        <f>IFERROR(INDEX($D$7:$D$60000,MATCH(ROW()-6,$Q$7:$Q$60000,0))*1,"")</f>
        <v/>
      </c>
      <c r="W1096">
        <f>IFERROR(INDEX($E$7:$E$60000,MATCH(ROW()-6,$Q$7:$Q$60000,0))*1,"")</f>
        <v/>
      </c>
      <c r="X1096">
        <f>IFERROR(INDEX($F$7:$F$60000,MATCH(ROW()-6,$Q$7:$Q$60000,0))*1,"")</f>
        <v/>
      </c>
      <c r="Y1096">
        <f>IFERROR(INDEX($G$7:$G$60000,MATCH(ROW()-6,$Q$7:$Q$60000,0))*1,"")</f>
        <v/>
      </c>
      <c r="Z1096">
        <f>IFERROR(INDEX($H$7:$H$60000,MATCH(ROW()-6,$Q$7:$Q$60000,0))*1,"")</f>
        <v/>
      </c>
      <c r="AA1096">
        <f>IFERROR(INDEX($I$7:$I$60000,MATCH(ROW()-6,$Q$7:$Q$60000,0))*1,"")</f>
        <v/>
      </c>
      <c r="AB1096">
        <f>IFERROR(INDEX($J$7:$J$60000,MATCH(ROW()-6,$Q$7:$Q$60000,0))*1,"")</f>
        <v/>
      </c>
      <c r="AC1096">
        <f>IFERROR(INDEX($K$7:$K$60000,MATCH(ROW()-6,$Q$7:$Q$60000,0))*1,"")</f>
        <v/>
      </c>
      <c r="AF1096" s="9">
        <f>IF(OR($S1096="",$S1095=""),"",IF($B$5="diff",($T1096-$T1095),LN($T1096/$T1095)))</f>
        <v/>
      </c>
      <c r="AG1096" s="9">
        <f>IF(OR($S1096="",$S1095=""),"",IF($C$5="diff",(U1096-U1095),LN(U1096/U1095)))</f>
        <v/>
      </c>
      <c r="AH1096" s="9">
        <f>IF(OR($S1096="",$S1095=""),"",IF($D$5="diff",(V1096-V1095),LN(V1096/V1095)))</f>
        <v/>
      </c>
      <c r="AI1096" s="9">
        <f>IF(OR($S1096="",$S1095=""),"",IF($E$5="diff",(W1096-W1095),LN(W1096/W1095)))</f>
        <v/>
      </c>
      <c r="AJ1096" s="9">
        <f>IF(OR($S1096="",$S1095=""),"",IF($F$5="diff",(X1096-X1095),LN(X1096/X1095)))</f>
        <v/>
      </c>
      <c r="AK1096" s="9">
        <f>IF(OR($S1096="",$S1095=""),"",IF($G$5="diff",(Y1096-Y1095),LN(Y1096/Y1095)))</f>
        <v/>
      </c>
      <c r="AL1096" s="9">
        <f>IF(OR($S1096="",$S1095=""),"",IF($H$5="diff",(Z1096-Z1095),LN(Z1096/Z1095)))</f>
        <v/>
      </c>
      <c r="AM1096" s="9">
        <f>IF(OR($S1096="",$S1095=""),"",IF($I$5="diff",(AA1096-AA1095),LN(AA1096/AA1095)))</f>
        <v/>
      </c>
      <c r="AN1096" s="9">
        <f>IF(OR($S1096="",$S1095=""),"",IF($J$5="diff",(AB1096-AB1095),LN(AB1096/AB1095)))</f>
        <v/>
      </c>
      <c r="AO1096" s="9">
        <f>IF(OR($S1096="",$S1095=""),"",IF($K$5="diff",(AC1096-AC1095),LN(AC1096/AC1095)))</f>
        <v/>
      </c>
      <c r="AR1096" s="9">
        <f>IF($AF1096="","",$AU$13+$AU$4*AG1096+$AU$5*AH1096+$AU$6*AI1096+$AU$7*AJ1096+$AU$8*AK1096+$AU$9*AL1096+$AU$10*AM1096+$AU$11*AN1096+$AU$12*AO1096)</f>
        <v/>
      </c>
      <c r="AY1096" s="10">
        <f>IF(AND((ROW()-7)&gt;=$Q$5,(ROW()-6)&lt;=$Q$3),INDEX(LINEST(OFFSET(AF1096,1-$Q$5,0,$Q$5,1),OFFSET(AG1096,1-$Q$5,0,$Q$5,9),TRUE,TRUE),1,10)*$Q$4,"")</f>
        <v/>
      </c>
      <c r="AZ1096" s="9">
        <f>IF(AND((ROW()-7)&gt;=$Q$5,(ROW()-6)&lt;=$Q$3),INDEX(LINEST(OFFSET(AF1096,1-$Q$5,0,$Q$5,1),OFFSET(AG1096,1-$Q$5,0,$Q$5,9),TRUE,TRUE),1,9),"")</f>
        <v/>
      </c>
      <c r="BA1096" s="9">
        <f>IF(AND((ROW()-7)&gt;=$Q$5,(ROW()-6)&lt;=$Q$3),INDEX(LINEST(OFFSET(AF1096,1-$Q$5,0,$Q$5,1),OFFSET(AG1096,1-$Q$5,0,$Q$5,9),TRUE,TRUE),1,8),"")</f>
        <v/>
      </c>
      <c r="BB1096" s="9">
        <f>IF(AND((ROW()-7)&gt;=$Q$5,(ROW()-6)&lt;=$Q$3),INDEX(LINEST(OFFSET(AF1096,1-$Q$5,0,$Q$5,1),OFFSET(AG1096,1-$Q$5,0,$Q$5,9),TRUE,TRUE),1,7),"")</f>
        <v/>
      </c>
      <c r="BC1096" s="9">
        <f>IF(AND((ROW()-7)&gt;=$Q$5,(ROW()-6)&lt;=$Q$3),INDEX(LINEST(OFFSET(AF1096,1-$Q$5,0,$Q$5,1),OFFSET(AG1096,1-$Q$5,0,$Q$5,9),TRUE,TRUE),1,6),"")</f>
        <v/>
      </c>
      <c r="BD1096" s="9">
        <f>IF(AND((ROW()-7)&gt;=$Q$5,(ROW()-6)&lt;=$Q$3),INDEX(LINEST(OFFSET(AF1096,1-$Q$5,0,$Q$5,1),OFFSET(AG1096,1-$Q$5,0,$Q$5,9),TRUE,TRUE),1,5),"")</f>
        <v/>
      </c>
      <c r="BE1096" s="9">
        <f>IF(AND((ROW()-7)&gt;=$Q$5,(ROW()-6)&lt;=$Q$3),INDEX(LINEST(OFFSET(AF1096,1-$Q$5,0,$Q$5,1),OFFSET(AG1096,1-$Q$5,0,$Q$5,9),TRUE,TRUE),1,4),"")</f>
        <v/>
      </c>
      <c r="BF1096" s="9">
        <f>IF(AND((ROW()-7)&gt;=$Q$5,(ROW()-6)&lt;=$Q$3),INDEX(LINEST(OFFSET(AF1096,1-$Q$5,0,$Q$5,1),OFFSET(AG1096,1-$Q$5,0,$Q$5,9),TRUE,TRUE),1,3),"")</f>
        <v/>
      </c>
      <c r="BG1096" s="9">
        <f>IF(AND((ROW()-7)&gt;=$Q$5,(ROW()-6)&lt;=$Q$3),INDEX(LINEST(OFFSET(AF1096,1-$Q$5,0,$Q$5,1),OFFSET(AG1096,1-$Q$5,0,$Q$5,9),TRUE,TRUE),1,2),"")</f>
        <v/>
      </c>
      <c r="BH1096" s="9">
        <f>IF(AND((ROW()-7)&gt;=$Q$5,(ROW()-6)&lt;=$Q$3),INDEX(LINEST(OFFSET(AF1096,1-$Q$5,0,$Q$5,1),OFFSET(AG1096,1-$Q$5,0,$Q$5,9),TRUE,TRUE),1,1),"")</f>
        <v/>
      </c>
      <c r="BI1096" s="10">
        <f>IF(AND((ROW()-7)&gt;=$Q$5,(ROW()-6)&lt;=$Q$3),INDEX(LINEST(OFFSET(AF1096,1-$Q$5,0,$Q$5,1),OFFSET(AG1096,1-$Q$5,0,$Q$5,9),TRUE,TRUE),3,1),"")</f>
        <v/>
      </c>
      <c r="BL1096" s="9">
        <f>IF(AND((ROW()-6)&lt;=$Q$3,ISNUMBER(AY1095)),AY1095/$Q$4+AZ1095*AG1096+BA1095*AH1096+BB1095*AI1096+BC1095*AJ1096+BD1095*AK1096+BE1095*AL1096+BF1095*AM1096+BG1095*AN1096+BH1095*AO1096,"")</f>
        <v/>
      </c>
      <c r="BM1096">
        <f>IF(ISNUMBER(BL1096),AVERAGE(OFFSET(AF1095,1-$Q$5,0,$Q$5,1)),"")</f>
        <v/>
      </c>
      <c r="BN1096">
        <f>IF(ISNUMBER(BL1096),(AF1096-BL1096)^2,"")</f>
        <v/>
      </c>
      <c r="BO1096">
        <f>IF(ISNUMBER(BL1096),AF1096^2,"")</f>
        <v/>
      </c>
      <c r="BP1096">
        <f>IF(ISNUMBER(BL1096),(AF1096-BM1096)^2,"")</f>
        <v/>
      </c>
    </row>
    <row r="1097">
      <c r="O1097">
        <f>IF($R1097="","",IF($Q$1="Weekly",INT(($R1097-2)/7),IF($Q$1="Quarterly",YEAR($R1097)*4+ROUNDUP(MONTH($R1097)/3),YEAR($R1097)*12+MONTH($R1097))))</f>
        <v/>
      </c>
      <c r="P1097">
        <f>IF($R1097="","",IF($R1098="",1,IF($O1097&lt;&gt;$O1098,1,0)))</f>
        <v/>
      </c>
      <c r="Q1097">
        <f>IF($P1097=1,SUM($P$7:$P1097),"")</f>
        <v/>
      </c>
      <c r="R1097">
        <f>IF($A1097="","",IF(ISNUMBER($A1097),$A1097,IFERROR(DATEVALUE($A1097),NA())))</f>
        <v/>
      </c>
      <c r="S1097" s="7">
        <f>IFERROR(INDEX($R$7:$R$60000,MATCH(ROW()-6,$Q$7:$Q$60000,0)),"")</f>
        <v/>
      </c>
      <c r="T1097">
        <f>IFERROR(INDEX($B$7:$B$60000,MATCH(ROW()-6,$Q$7:$Q$60000,0))*1,"")</f>
        <v/>
      </c>
      <c r="U1097">
        <f>IFERROR(INDEX($C$7:$C$60000,MATCH(ROW()-6,$Q$7:$Q$60000,0))*1,"")</f>
        <v/>
      </c>
      <c r="V1097">
        <f>IFERROR(INDEX($D$7:$D$60000,MATCH(ROW()-6,$Q$7:$Q$60000,0))*1,"")</f>
        <v/>
      </c>
      <c r="W1097">
        <f>IFERROR(INDEX($E$7:$E$60000,MATCH(ROW()-6,$Q$7:$Q$60000,0))*1,"")</f>
        <v/>
      </c>
      <c r="X1097">
        <f>IFERROR(INDEX($F$7:$F$60000,MATCH(ROW()-6,$Q$7:$Q$60000,0))*1,"")</f>
        <v/>
      </c>
      <c r="Y1097">
        <f>IFERROR(INDEX($G$7:$G$60000,MATCH(ROW()-6,$Q$7:$Q$60000,0))*1,"")</f>
        <v/>
      </c>
      <c r="Z1097">
        <f>IFERROR(INDEX($H$7:$H$60000,MATCH(ROW()-6,$Q$7:$Q$60000,0))*1,"")</f>
        <v/>
      </c>
      <c r="AA1097">
        <f>IFERROR(INDEX($I$7:$I$60000,MATCH(ROW()-6,$Q$7:$Q$60000,0))*1,"")</f>
        <v/>
      </c>
      <c r="AB1097">
        <f>IFERROR(INDEX($J$7:$J$60000,MATCH(ROW()-6,$Q$7:$Q$60000,0))*1,"")</f>
        <v/>
      </c>
      <c r="AC1097">
        <f>IFERROR(INDEX($K$7:$K$60000,MATCH(ROW()-6,$Q$7:$Q$60000,0))*1,"")</f>
        <v/>
      </c>
      <c r="AF1097" s="9">
        <f>IF(OR($S1097="",$S1096=""),"",IF($B$5="diff",($T1097-$T1096),LN($T1097/$T1096)))</f>
        <v/>
      </c>
      <c r="AG1097" s="9">
        <f>IF(OR($S1097="",$S1096=""),"",IF($C$5="diff",(U1097-U1096),LN(U1097/U1096)))</f>
        <v/>
      </c>
      <c r="AH1097" s="9">
        <f>IF(OR($S1097="",$S1096=""),"",IF($D$5="diff",(V1097-V1096),LN(V1097/V1096)))</f>
        <v/>
      </c>
      <c r="AI1097" s="9">
        <f>IF(OR($S1097="",$S1096=""),"",IF($E$5="diff",(W1097-W1096),LN(W1097/W1096)))</f>
        <v/>
      </c>
      <c r="AJ1097" s="9">
        <f>IF(OR($S1097="",$S1096=""),"",IF($F$5="diff",(X1097-X1096),LN(X1097/X1096)))</f>
        <v/>
      </c>
      <c r="AK1097" s="9">
        <f>IF(OR($S1097="",$S1096=""),"",IF($G$5="diff",(Y1097-Y1096),LN(Y1097/Y1096)))</f>
        <v/>
      </c>
      <c r="AL1097" s="9">
        <f>IF(OR($S1097="",$S1096=""),"",IF($H$5="diff",(Z1097-Z1096),LN(Z1097/Z1096)))</f>
        <v/>
      </c>
      <c r="AM1097" s="9">
        <f>IF(OR($S1097="",$S1096=""),"",IF($I$5="diff",(AA1097-AA1096),LN(AA1097/AA1096)))</f>
        <v/>
      </c>
      <c r="AN1097" s="9">
        <f>IF(OR($S1097="",$S1096=""),"",IF($J$5="diff",(AB1097-AB1096),LN(AB1097/AB1096)))</f>
        <v/>
      </c>
      <c r="AO1097" s="9">
        <f>IF(OR($S1097="",$S1096=""),"",IF($K$5="diff",(AC1097-AC1096),LN(AC1097/AC1096)))</f>
        <v/>
      </c>
      <c r="AR1097" s="9">
        <f>IF($AF1097="","",$AU$13+$AU$4*AG1097+$AU$5*AH1097+$AU$6*AI1097+$AU$7*AJ1097+$AU$8*AK1097+$AU$9*AL1097+$AU$10*AM1097+$AU$11*AN1097+$AU$12*AO1097)</f>
        <v/>
      </c>
      <c r="AY1097" s="10">
        <f>IF(AND((ROW()-7)&gt;=$Q$5,(ROW()-6)&lt;=$Q$3),INDEX(LINEST(OFFSET(AF1097,1-$Q$5,0,$Q$5,1),OFFSET(AG1097,1-$Q$5,0,$Q$5,9),TRUE,TRUE),1,10)*$Q$4,"")</f>
        <v/>
      </c>
      <c r="AZ1097" s="9">
        <f>IF(AND((ROW()-7)&gt;=$Q$5,(ROW()-6)&lt;=$Q$3),INDEX(LINEST(OFFSET(AF1097,1-$Q$5,0,$Q$5,1),OFFSET(AG1097,1-$Q$5,0,$Q$5,9),TRUE,TRUE),1,9),"")</f>
        <v/>
      </c>
      <c r="BA1097" s="9">
        <f>IF(AND((ROW()-7)&gt;=$Q$5,(ROW()-6)&lt;=$Q$3),INDEX(LINEST(OFFSET(AF1097,1-$Q$5,0,$Q$5,1),OFFSET(AG1097,1-$Q$5,0,$Q$5,9),TRUE,TRUE),1,8),"")</f>
        <v/>
      </c>
      <c r="BB1097" s="9">
        <f>IF(AND((ROW()-7)&gt;=$Q$5,(ROW()-6)&lt;=$Q$3),INDEX(LINEST(OFFSET(AF1097,1-$Q$5,0,$Q$5,1),OFFSET(AG1097,1-$Q$5,0,$Q$5,9),TRUE,TRUE),1,7),"")</f>
        <v/>
      </c>
      <c r="BC1097" s="9">
        <f>IF(AND((ROW()-7)&gt;=$Q$5,(ROW()-6)&lt;=$Q$3),INDEX(LINEST(OFFSET(AF1097,1-$Q$5,0,$Q$5,1),OFFSET(AG1097,1-$Q$5,0,$Q$5,9),TRUE,TRUE),1,6),"")</f>
        <v/>
      </c>
      <c r="BD1097" s="9">
        <f>IF(AND((ROW()-7)&gt;=$Q$5,(ROW()-6)&lt;=$Q$3),INDEX(LINEST(OFFSET(AF1097,1-$Q$5,0,$Q$5,1),OFFSET(AG1097,1-$Q$5,0,$Q$5,9),TRUE,TRUE),1,5),"")</f>
        <v/>
      </c>
      <c r="BE1097" s="9">
        <f>IF(AND((ROW()-7)&gt;=$Q$5,(ROW()-6)&lt;=$Q$3),INDEX(LINEST(OFFSET(AF1097,1-$Q$5,0,$Q$5,1),OFFSET(AG1097,1-$Q$5,0,$Q$5,9),TRUE,TRUE),1,4),"")</f>
        <v/>
      </c>
      <c r="BF1097" s="9">
        <f>IF(AND((ROW()-7)&gt;=$Q$5,(ROW()-6)&lt;=$Q$3),INDEX(LINEST(OFFSET(AF1097,1-$Q$5,0,$Q$5,1),OFFSET(AG1097,1-$Q$5,0,$Q$5,9),TRUE,TRUE),1,3),"")</f>
        <v/>
      </c>
      <c r="BG1097" s="9">
        <f>IF(AND((ROW()-7)&gt;=$Q$5,(ROW()-6)&lt;=$Q$3),INDEX(LINEST(OFFSET(AF1097,1-$Q$5,0,$Q$5,1),OFFSET(AG1097,1-$Q$5,0,$Q$5,9),TRUE,TRUE),1,2),"")</f>
        <v/>
      </c>
      <c r="BH1097" s="9">
        <f>IF(AND((ROW()-7)&gt;=$Q$5,(ROW()-6)&lt;=$Q$3),INDEX(LINEST(OFFSET(AF1097,1-$Q$5,0,$Q$5,1),OFFSET(AG1097,1-$Q$5,0,$Q$5,9),TRUE,TRUE),1,1),"")</f>
        <v/>
      </c>
      <c r="BI1097" s="10">
        <f>IF(AND((ROW()-7)&gt;=$Q$5,(ROW()-6)&lt;=$Q$3),INDEX(LINEST(OFFSET(AF1097,1-$Q$5,0,$Q$5,1),OFFSET(AG1097,1-$Q$5,0,$Q$5,9),TRUE,TRUE),3,1),"")</f>
        <v/>
      </c>
      <c r="BL1097" s="9">
        <f>IF(AND((ROW()-6)&lt;=$Q$3,ISNUMBER(AY1096)),AY1096/$Q$4+AZ1096*AG1097+BA1096*AH1097+BB1096*AI1097+BC1096*AJ1097+BD1096*AK1097+BE1096*AL1097+BF1096*AM1097+BG1096*AN1097+BH1096*AO1097,"")</f>
        <v/>
      </c>
      <c r="BM1097">
        <f>IF(ISNUMBER(BL1097),AVERAGE(OFFSET(AF1096,1-$Q$5,0,$Q$5,1)),"")</f>
        <v/>
      </c>
      <c r="BN1097">
        <f>IF(ISNUMBER(BL1097),(AF1097-BL1097)^2,"")</f>
        <v/>
      </c>
      <c r="BO1097">
        <f>IF(ISNUMBER(BL1097),AF1097^2,"")</f>
        <v/>
      </c>
      <c r="BP1097">
        <f>IF(ISNUMBER(BL1097),(AF1097-BM1097)^2,"")</f>
        <v/>
      </c>
    </row>
    <row r="1098">
      <c r="O1098">
        <f>IF($R1098="","",IF($Q$1="Weekly",INT(($R1098-2)/7),IF($Q$1="Quarterly",YEAR($R1098)*4+ROUNDUP(MONTH($R1098)/3),YEAR($R1098)*12+MONTH($R1098))))</f>
        <v/>
      </c>
      <c r="P1098">
        <f>IF($R1098="","",IF($R1099="",1,IF($O1098&lt;&gt;$O1099,1,0)))</f>
        <v/>
      </c>
      <c r="Q1098">
        <f>IF($P1098=1,SUM($P$7:$P1098),"")</f>
        <v/>
      </c>
      <c r="R1098">
        <f>IF($A1098="","",IF(ISNUMBER($A1098),$A1098,IFERROR(DATEVALUE($A1098),NA())))</f>
        <v/>
      </c>
      <c r="S1098" s="7">
        <f>IFERROR(INDEX($R$7:$R$60000,MATCH(ROW()-6,$Q$7:$Q$60000,0)),"")</f>
        <v/>
      </c>
      <c r="T1098">
        <f>IFERROR(INDEX($B$7:$B$60000,MATCH(ROW()-6,$Q$7:$Q$60000,0))*1,"")</f>
        <v/>
      </c>
      <c r="U1098">
        <f>IFERROR(INDEX($C$7:$C$60000,MATCH(ROW()-6,$Q$7:$Q$60000,0))*1,"")</f>
        <v/>
      </c>
      <c r="V1098">
        <f>IFERROR(INDEX($D$7:$D$60000,MATCH(ROW()-6,$Q$7:$Q$60000,0))*1,"")</f>
        <v/>
      </c>
      <c r="W1098">
        <f>IFERROR(INDEX($E$7:$E$60000,MATCH(ROW()-6,$Q$7:$Q$60000,0))*1,"")</f>
        <v/>
      </c>
      <c r="X1098">
        <f>IFERROR(INDEX($F$7:$F$60000,MATCH(ROW()-6,$Q$7:$Q$60000,0))*1,"")</f>
        <v/>
      </c>
      <c r="Y1098">
        <f>IFERROR(INDEX($G$7:$G$60000,MATCH(ROW()-6,$Q$7:$Q$60000,0))*1,"")</f>
        <v/>
      </c>
      <c r="Z1098">
        <f>IFERROR(INDEX($H$7:$H$60000,MATCH(ROW()-6,$Q$7:$Q$60000,0))*1,"")</f>
        <v/>
      </c>
      <c r="AA1098">
        <f>IFERROR(INDEX($I$7:$I$60000,MATCH(ROW()-6,$Q$7:$Q$60000,0))*1,"")</f>
        <v/>
      </c>
      <c r="AB1098">
        <f>IFERROR(INDEX($J$7:$J$60000,MATCH(ROW()-6,$Q$7:$Q$60000,0))*1,"")</f>
        <v/>
      </c>
      <c r="AC1098">
        <f>IFERROR(INDEX($K$7:$K$60000,MATCH(ROW()-6,$Q$7:$Q$60000,0))*1,"")</f>
        <v/>
      </c>
      <c r="AF1098" s="9">
        <f>IF(OR($S1098="",$S1097=""),"",IF($B$5="diff",($T1098-$T1097),LN($T1098/$T1097)))</f>
        <v/>
      </c>
      <c r="AG1098" s="9">
        <f>IF(OR($S1098="",$S1097=""),"",IF($C$5="diff",(U1098-U1097),LN(U1098/U1097)))</f>
        <v/>
      </c>
      <c r="AH1098" s="9">
        <f>IF(OR($S1098="",$S1097=""),"",IF($D$5="diff",(V1098-V1097),LN(V1098/V1097)))</f>
        <v/>
      </c>
      <c r="AI1098" s="9">
        <f>IF(OR($S1098="",$S1097=""),"",IF($E$5="diff",(W1098-W1097),LN(W1098/W1097)))</f>
        <v/>
      </c>
      <c r="AJ1098" s="9">
        <f>IF(OR($S1098="",$S1097=""),"",IF($F$5="diff",(X1098-X1097),LN(X1098/X1097)))</f>
        <v/>
      </c>
      <c r="AK1098" s="9">
        <f>IF(OR($S1098="",$S1097=""),"",IF($G$5="diff",(Y1098-Y1097),LN(Y1098/Y1097)))</f>
        <v/>
      </c>
      <c r="AL1098" s="9">
        <f>IF(OR($S1098="",$S1097=""),"",IF($H$5="diff",(Z1098-Z1097),LN(Z1098/Z1097)))</f>
        <v/>
      </c>
      <c r="AM1098" s="9">
        <f>IF(OR($S1098="",$S1097=""),"",IF($I$5="diff",(AA1098-AA1097),LN(AA1098/AA1097)))</f>
        <v/>
      </c>
      <c r="AN1098" s="9">
        <f>IF(OR($S1098="",$S1097=""),"",IF($J$5="diff",(AB1098-AB1097),LN(AB1098/AB1097)))</f>
        <v/>
      </c>
      <c r="AO1098" s="9">
        <f>IF(OR($S1098="",$S1097=""),"",IF($K$5="diff",(AC1098-AC1097),LN(AC1098/AC1097)))</f>
        <v/>
      </c>
      <c r="AR1098" s="9">
        <f>IF($AF1098="","",$AU$13+$AU$4*AG1098+$AU$5*AH1098+$AU$6*AI1098+$AU$7*AJ1098+$AU$8*AK1098+$AU$9*AL1098+$AU$10*AM1098+$AU$11*AN1098+$AU$12*AO1098)</f>
        <v/>
      </c>
      <c r="AY1098" s="10">
        <f>IF(AND((ROW()-7)&gt;=$Q$5,(ROW()-6)&lt;=$Q$3),INDEX(LINEST(OFFSET(AF1098,1-$Q$5,0,$Q$5,1),OFFSET(AG1098,1-$Q$5,0,$Q$5,9),TRUE,TRUE),1,10)*$Q$4,"")</f>
        <v/>
      </c>
      <c r="AZ1098" s="9">
        <f>IF(AND((ROW()-7)&gt;=$Q$5,(ROW()-6)&lt;=$Q$3),INDEX(LINEST(OFFSET(AF1098,1-$Q$5,0,$Q$5,1),OFFSET(AG1098,1-$Q$5,0,$Q$5,9),TRUE,TRUE),1,9),"")</f>
        <v/>
      </c>
      <c r="BA1098" s="9">
        <f>IF(AND((ROW()-7)&gt;=$Q$5,(ROW()-6)&lt;=$Q$3),INDEX(LINEST(OFFSET(AF1098,1-$Q$5,0,$Q$5,1),OFFSET(AG1098,1-$Q$5,0,$Q$5,9),TRUE,TRUE),1,8),"")</f>
        <v/>
      </c>
      <c r="BB1098" s="9">
        <f>IF(AND((ROW()-7)&gt;=$Q$5,(ROW()-6)&lt;=$Q$3),INDEX(LINEST(OFFSET(AF1098,1-$Q$5,0,$Q$5,1),OFFSET(AG1098,1-$Q$5,0,$Q$5,9),TRUE,TRUE),1,7),"")</f>
        <v/>
      </c>
      <c r="BC1098" s="9">
        <f>IF(AND((ROW()-7)&gt;=$Q$5,(ROW()-6)&lt;=$Q$3),INDEX(LINEST(OFFSET(AF1098,1-$Q$5,0,$Q$5,1),OFFSET(AG1098,1-$Q$5,0,$Q$5,9),TRUE,TRUE),1,6),"")</f>
        <v/>
      </c>
      <c r="BD1098" s="9">
        <f>IF(AND((ROW()-7)&gt;=$Q$5,(ROW()-6)&lt;=$Q$3),INDEX(LINEST(OFFSET(AF1098,1-$Q$5,0,$Q$5,1),OFFSET(AG1098,1-$Q$5,0,$Q$5,9),TRUE,TRUE),1,5),"")</f>
        <v/>
      </c>
      <c r="BE1098" s="9">
        <f>IF(AND((ROW()-7)&gt;=$Q$5,(ROW()-6)&lt;=$Q$3),INDEX(LINEST(OFFSET(AF1098,1-$Q$5,0,$Q$5,1),OFFSET(AG1098,1-$Q$5,0,$Q$5,9),TRUE,TRUE),1,4),"")</f>
        <v/>
      </c>
      <c r="BF1098" s="9">
        <f>IF(AND((ROW()-7)&gt;=$Q$5,(ROW()-6)&lt;=$Q$3),INDEX(LINEST(OFFSET(AF1098,1-$Q$5,0,$Q$5,1),OFFSET(AG1098,1-$Q$5,0,$Q$5,9),TRUE,TRUE),1,3),"")</f>
        <v/>
      </c>
      <c r="BG1098" s="9">
        <f>IF(AND((ROW()-7)&gt;=$Q$5,(ROW()-6)&lt;=$Q$3),INDEX(LINEST(OFFSET(AF1098,1-$Q$5,0,$Q$5,1),OFFSET(AG1098,1-$Q$5,0,$Q$5,9),TRUE,TRUE),1,2),"")</f>
        <v/>
      </c>
      <c r="BH1098" s="9">
        <f>IF(AND((ROW()-7)&gt;=$Q$5,(ROW()-6)&lt;=$Q$3),INDEX(LINEST(OFFSET(AF1098,1-$Q$5,0,$Q$5,1),OFFSET(AG1098,1-$Q$5,0,$Q$5,9),TRUE,TRUE),1,1),"")</f>
        <v/>
      </c>
      <c r="BI1098" s="10">
        <f>IF(AND((ROW()-7)&gt;=$Q$5,(ROW()-6)&lt;=$Q$3),INDEX(LINEST(OFFSET(AF1098,1-$Q$5,0,$Q$5,1),OFFSET(AG1098,1-$Q$5,0,$Q$5,9),TRUE,TRUE),3,1),"")</f>
        <v/>
      </c>
      <c r="BL1098" s="9">
        <f>IF(AND((ROW()-6)&lt;=$Q$3,ISNUMBER(AY1097)),AY1097/$Q$4+AZ1097*AG1098+BA1097*AH1098+BB1097*AI1098+BC1097*AJ1098+BD1097*AK1098+BE1097*AL1098+BF1097*AM1098+BG1097*AN1098+BH1097*AO1098,"")</f>
        <v/>
      </c>
      <c r="BM1098">
        <f>IF(ISNUMBER(BL1098),AVERAGE(OFFSET(AF1097,1-$Q$5,0,$Q$5,1)),"")</f>
        <v/>
      </c>
      <c r="BN1098">
        <f>IF(ISNUMBER(BL1098),(AF1098-BL1098)^2,"")</f>
        <v/>
      </c>
      <c r="BO1098">
        <f>IF(ISNUMBER(BL1098),AF1098^2,"")</f>
        <v/>
      </c>
      <c r="BP1098">
        <f>IF(ISNUMBER(BL1098),(AF1098-BM1098)^2,"")</f>
        <v/>
      </c>
    </row>
    <row r="1099">
      <c r="O1099">
        <f>IF($R1099="","",IF($Q$1="Weekly",INT(($R1099-2)/7),IF($Q$1="Quarterly",YEAR($R1099)*4+ROUNDUP(MONTH($R1099)/3),YEAR($R1099)*12+MONTH($R1099))))</f>
        <v/>
      </c>
      <c r="P1099">
        <f>IF($R1099="","",IF($R1100="",1,IF($O1099&lt;&gt;$O1100,1,0)))</f>
        <v/>
      </c>
      <c r="Q1099">
        <f>IF($P1099=1,SUM($P$7:$P1099),"")</f>
        <v/>
      </c>
      <c r="R1099">
        <f>IF($A1099="","",IF(ISNUMBER($A1099),$A1099,IFERROR(DATEVALUE($A1099),NA())))</f>
        <v/>
      </c>
      <c r="S1099" s="7">
        <f>IFERROR(INDEX($R$7:$R$60000,MATCH(ROW()-6,$Q$7:$Q$60000,0)),"")</f>
        <v/>
      </c>
      <c r="T1099">
        <f>IFERROR(INDEX($B$7:$B$60000,MATCH(ROW()-6,$Q$7:$Q$60000,0))*1,"")</f>
        <v/>
      </c>
      <c r="U1099">
        <f>IFERROR(INDEX($C$7:$C$60000,MATCH(ROW()-6,$Q$7:$Q$60000,0))*1,"")</f>
        <v/>
      </c>
      <c r="V1099">
        <f>IFERROR(INDEX($D$7:$D$60000,MATCH(ROW()-6,$Q$7:$Q$60000,0))*1,"")</f>
        <v/>
      </c>
      <c r="W1099">
        <f>IFERROR(INDEX($E$7:$E$60000,MATCH(ROW()-6,$Q$7:$Q$60000,0))*1,"")</f>
        <v/>
      </c>
      <c r="X1099">
        <f>IFERROR(INDEX($F$7:$F$60000,MATCH(ROW()-6,$Q$7:$Q$60000,0))*1,"")</f>
        <v/>
      </c>
      <c r="Y1099">
        <f>IFERROR(INDEX($G$7:$G$60000,MATCH(ROW()-6,$Q$7:$Q$60000,0))*1,"")</f>
        <v/>
      </c>
      <c r="Z1099">
        <f>IFERROR(INDEX($H$7:$H$60000,MATCH(ROW()-6,$Q$7:$Q$60000,0))*1,"")</f>
        <v/>
      </c>
      <c r="AA1099">
        <f>IFERROR(INDEX($I$7:$I$60000,MATCH(ROW()-6,$Q$7:$Q$60000,0))*1,"")</f>
        <v/>
      </c>
      <c r="AB1099">
        <f>IFERROR(INDEX($J$7:$J$60000,MATCH(ROW()-6,$Q$7:$Q$60000,0))*1,"")</f>
        <v/>
      </c>
      <c r="AC1099">
        <f>IFERROR(INDEX($K$7:$K$60000,MATCH(ROW()-6,$Q$7:$Q$60000,0))*1,"")</f>
        <v/>
      </c>
      <c r="AF1099" s="9">
        <f>IF(OR($S1099="",$S1098=""),"",IF($B$5="diff",($T1099-$T1098),LN($T1099/$T1098)))</f>
        <v/>
      </c>
      <c r="AG1099" s="9">
        <f>IF(OR($S1099="",$S1098=""),"",IF($C$5="diff",(U1099-U1098),LN(U1099/U1098)))</f>
        <v/>
      </c>
      <c r="AH1099" s="9">
        <f>IF(OR($S1099="",$S1098=""),"",IF($D$5="diff",(V1099-V1098),LN(V1099/V1098)))</f>
        <v/>
      </c>
      <c r="AI1099" s="9">
        <f>IF(OR($S1099="",$S1098=""),"",IF($E$5="diff",(W1099-W1098),LN(W1099/W1098)))</f>
        <v/>
      </c>
      <c r="AJ1099" s="9">
        <f>IF(OR($S1099="",$S1098=""),"",IF($F$5="diff",(X1099-X1098),LN(X1099/X1098)))</f>
        <v/>
      </c>
      <c r="AK1099" s="9">
        <f>IF(OR($S1099="",$S1098=""),"",IF($G$5="diff",(Y1099-Y1098),LN(Y1099/Y1098)))</f>
        <v/>
      </c>
      <c r="AL1099" s="9">
        <f>IF(OR($S1099="",$S1098=""),"",IF($H$5="diff",(Z1099-Z1098),LN(Z1099/Z1098)))</f>
        <v/>
      </c>
      <c r="AM1099" s="9">
        <f>IF(OR($S1099="",$S1098=""),"",IF($I$5="diff",(AA1099-AA1098),LN(AA1099/AA1098)))</f>
        <v/>
      </c>
      <c r="AN1099" s="9">
        <f>IF(OR($S1099="",$S1098=""),"",IF($J$5="diff",(AB1099-AB1098),LN(AB1099/AB1098)))</f>
        <v/>
      </c>
      <c r="AO1099" s="9">
        <f>IF(OR($S1099="",$S1098=""),"",IF($K$5="diff",(AC1099-AC1098),LN(AC1099/AC1098)))</f>
        <v/>
      </c>
      <c r="AR1099" s="9">
        <f>IF($AF1099="","",$AU$13+$AU$4*AG1099+$AU$5*AH1099+$AU$6*AI1099+$AU$7*AJ1099+$AU$8*AK1099+$AU$9*AL1099+$AU$10*AM1099+$AU$11*AN1099+$AU$12*AO1099)</f>
        <v/>
      </c>
      <c r="AY1099" s="10">
        <f>IF(AND((ROW()-7)&gt;=$Q$5,(ROW()-6)&lt;=$Q$3),INDEX(LINEST(OFFSET(AF1099,1-$Q$5,0,$Q$5,1),OFFSET(AG1099,1-$Q$5,0,$Q$5,9),TRUE,TRUE),1,10)*$Q$4,"")</f>
        <v/>
      </c>
      <c r="AZ1099" s="9">
        <f>IF(AND((ROW()-7)&gt;=$Q$5,(ROW()-6)&lt;=$Q$3),INDEX(LINEST(OFFSET(AF1099,1-$Q$5,0,$Q$5,1),OFFSET(AG1099,1-$Q$5,0,$Q$5,9),TRUE,TRUE),1,9),"")</f>
        <v/>
      </c>
      <c r="BA1099" s="9">
        <f>IF(AND((ROW()-7)&gt;=$Q$5,(ROW()-6)&lt;=$Q$3),INDEX(LINEST(OFFSET(AF1099,1-$Q$5,0,$Q$5,1),OFFSET(AG1099,1-$Q$5,0,$Q$5,9),TRUE,TRUE),1,8),"")</f>
        <v/>
      </c>
      <c r="BB1099" s="9">
        <f>IF(AND((ROW()-7)&gt;=$Q$5,(ROW()-6)&lt;=$Q$3),INDEX(LINEST(OFFSET(AF1099,1-$Q$5,0,$Q$5,1),OFFSET(AG1099,1-$Q$5,0,$Q$5,9),TRUE,TRUE),1,7),"")</f>
        <v/>
      </c>
      <c r="BC1099" s="9">
        <f>IF(AND((ROW()-7)&gt;=$Q$5,(ROW()-6)&lt;=$Q$3),INDEX(LINEST(OFFSET(AF1099,1-$Q$5,0,$Q$5,1),OFFSET(AG1099,1-$Q$5,0,$Q$5,9),TRUE,TRUE),1,6),"")</f>
        <v/>
      </c>
      <c r="BD1099" s="9">
        <f>IF(AND((ROW()-7)&gt;=$Q$5,(ROW()-6)&lt;=$Q$3),INDEX(LINEST(OFFSET(AF1099,1-$Q$5,0,$Q$5,1),OFFSET(AG1099,1-$Q$5,0,$Q$5,9),TRUE,TRUE),1,5),"")</f>
        <v/>
      </c>
      <c r="BE1099" s="9">
        <f>IF(AND((ROW()-7)&gt;=$Q$5,(ROW()-6)&lt;=$Q$3),INDEX(LINEST(OFFSET(AF1099,1-$Q$5,0,$Q$5,1),OFFSET(AG1099,1-$Q$5,0,$Q$5,9),TRUE,TRUE),1,4),"")</f>
        <v/>
      </c>
      <c r="BF1099" s="9">
        <f>IF(AND((ROW()-7)&gt;=$Q$5,(ROW()-6)&lt;=$Q$3),INDEX(LINEST(OFFSET(AF1099,1-$Q$5,0,$Q$5,1),OFFSET(AG1099,1-$Q$5,0,$Q$5,9),TRUE,TRUE),1,3),"")</f>
        <v/>
      </c>
      <c r="BG1099" s="9">
        <f>IF(AND((ROW()-7)&gt;=$Q$5,(ROW()-6)&lt;=$Q$3),INDEX(LINEST(OFFSET(AF1099,1-$Q$5,0,$Q$5,1),OFFSET(AG1099,1-$Q$5,0,$Q$5,9),TRUE,TRUE),1,2),"")</f>
        <v/>
      </c>
      <c r="BH1099" s="9">
        <f>IF(AND((ROW()-7)&gt;=$Q$5,(ROW()-6)&lt;=$Q$3),INDEX(LINEST(OFFSET(AF1099,1-$Q$5,0,$Q$5,1),OFFSET(AG1099,1-$Q$5,0,$Q$5,9),TRUE,TRUE),1,1),"")</f>
        <v/>
      </c>
      <c r="BI1099" s="10">
        <f>IF(AND((ROW()-7)&gt;=$Q$5,(ROW()-6)&lt;=$Q$3),INDEX(LINEST(OFFSET(AF1099,1-$Q$5,0,$Q$5,1),OFFSET(AG1099,1-$Q$5,0,$Q$5,9),TRUE,TRUE),3,1),"")</f>
        <v/>
      </c>
      <c r="BL1099" s="9">
        <f>IF(AND((ROW()-6)&lt;=$Q$3,ISNUMBER(AY1098)),AY1098/$Q$4+AZ1098*AG1099+BA1098*AH1099+BB1098*AI1099+BC1098*AJ1099+BD1098*AK1099+BE1098*AL1099+BF1098*AM1099+BG1098*AN1099+BH1098*AO1099,"")</f>
        <v/>
      </c>
      <c r="BM1099">
        <f>IF(ISNUMBER(BL1099),AVERAGE(OFFSET(AF1098,1-$Q$5,0,$Q$5,1)),"")</f>
        <v/>
      </c>
      <c r="BN1099">
        <f>IF(ISNUMBER(BL1099),(AF1099-BL1099)^2,"")</f>
        <v/>
      </c>
      <c r="BO1099">
        <f>IF(ISNUMBER(BL1099),AF1099^2,"")</f>
        <v/>
      </c>
      <c r="BP1099">
        <f>IF(ISNUMBER(BL1099),(AF1099-BM1099)^2,"")</f>
        <v/>
      </c>
    </row>
    <row r="1100">
      <c r="O1100">
        <f>IF($R1100="","",IF($Q$1="Weekly",INT(($R1100-2)/7),IF($Q$1="Quarterly",YEAR($R1100)*4+ROUNDUP(MONTH($R1100)/3),YEAR($R1100)*12+MONTH($R1100))))</f>
        <v/>
      </c>
      <c r="P1100">
        <f>IF($R1100="","",IF($R1101="",1,IF($O1100&lt;&gt;$O1101,1,0)))</f>
        <v/>
      </c>
      <c r="Q1100">
        <f>IF($P1100=1,SUM($P$7:$P1100),"")</f>
        <v/>
      </c>
      <c r="R1100">
        <f>IF($A1100="","",IF(ISNUMBER($A1100),$A1100,IFERROR(DATEVALUE($A1100),NA())))</f>
        <v/>
      </c>
      <c r="S1100" s="7">
        <f>IFERROR(INDEX($R$7:$R$60000,MATCH(ROW()-6,$Q$7:$Q$60000,0)),"")</f>
        <v/>
      </c>
      <c r="T1100">
        <f>IFERROR(INDEX($B$7:$B$60000,MATCH(ROW()-6,$Q$7:$Q$60000,0))*1,"")</f>
        <v/>
      </c>
      <c r="U1100">
        <f>IFERROR(INDEX($C$7:$C$60000,MATCH(ROW()-6,$Q$7:$Q$60000,0))*1,"")</f>
        <v/>
      </c>
      <c r="V1100">
        <f>IFERROR(INDEX($D$7:$D$60000,MATCH(ROW()-6,$Q$7:$Q$60000,0))*1,"")</f>
        <v/>
      </c>
      <c r="W1100">
        <f>IFERROR(INDEX($E$7:$E$60000,MATCH(ROW()-6,$Q$7:$Q$60000,0))*1,"")</f>
        <v/>
      </c>
      <c r="X1100">
        <f>IFERROR(INDEX($F$7:$F$60000,MATCH(ROW()-6,$Q$7:$Q$60000,0))*1,"")</f>
        <v/>
      </c>
      <c r="Y1100">
        <f>IFERROR(INDEX($G$7:$G$60000,MATCH(ROW()-6,$Q$7:$Q$60000,0))*1,"")</f>
        <v/>
      </c>
      <c r="Z1100">
        <f>IFERROR(INDEX($H$7:$H$60000,MATCH(ROW()-6,$Q$7:$Q$60000,0))*1,"")</f>
        <v/>
      </c>
      <c r="AA1100">
        <f>IFERROR(INDEX($I$7:$I$60000,MATCH(ROW()-6,$Q$7:$Q$60000,0))*1,"")</f>
        <v/>
      </c>
      <c r="AB1100">
        <f>IFERROR(INDEX($J$7:$J$60000,MATCH(ROW()-6,$Q$7:$Q$60000,0))*1,"")</f>
        <v/>
      </c>
      <c r="AC1100">
        <f>IFERROR(INDEX($K$7:$K$60000,MATCH(ROW()-6,$Q$7:$Q$60000,0))*1,"")</f>
        <v/>
      </c>
      <c r="AF1100" s="9">
        <f>IF(OR($S1100="",$S1099=""),"",IF($B$5="diff",($T1100-$T1099),LN($T1100/$T1099)))</f>
        <v/>
      </c>
      <c r="AG1100" s="9">
        <f>IF(OR($S1100="",$S1099=""),"",IF($C$5="diff",(U1100-U1099),LN(U1100/U1099)))</f>
        <v/>
      </c>
      <c r="AH1100" s="9">
        <f>IF(OR($S1100="",$S1099=""),"",IF($D$5="diff",(V1100-V1099),LN(V1100/V1099)))</f>
        <v/>
      </c>
      <c r="AI1100" s="9">
        <f>IF(OR($S1100="",$S1099=""),"",IF($E$5="diff",(W1100-W1099),LN(W1100/W1099)))</f>
        <v/>
      </c>
      <c r="AJ1100" s="9">
        <f>IF(OR($S1100="",$S1099=""),"",IF($F$5="diff",(X1100-X1099),LN(X1100/X1099)))</f>
        <v/>
      </c>
      <c r="AK1100" s="9">
        <f>IF(OR($S1100="",$S1099=""),"",IF($G$5="diff",(Y1100-Y1099),LN(Y1100/Y1099)))</f>
        <v/>
      </c>
      <c r="AL1100" s="9">
        <f>IF(OR($S1100="",$S1099=""),"",IF($H$5="diff",(Z1100-Z1099),LN(Z1100/Z1099)))</f>
        <v/>
      </c>
      <c r="AM1100" s="9">
        <f>IF(OR($S1100="",$S1099=""),"",IF($I$5="diff",(AA1100-AA1099),LN(AA1100/AA1099)))</f>
        <v/>
      </c>
      <c r="AN1100" s="9">
        <f>IF(OR($S1100="",$S1099=""),"",IF($J$5="diff",(AB1100-AB1099),LN(AB1100/AB1099)))</f>
        <v/>
      </c>
      <c r="AO1100" s="9">
        <f>IF(OR($S1100="",$S1099=""),"",IF($K$5="diff",(AC1100-AC1099),LN(AC1100/AC1099)))</f>
        <v/>
      </c>
      <c r="AR1100" s="9">
        <f>IF($AF1100="","",$AU$13+$AU$4*AG1100+$AU$5*AH1100+$AU$6*AI1100+$AU$7*AJ1100+$AU$8*AK1100+$AU$9*AL1100+$AU$10*AM1100+$AU$11*AN1100+$AU$12*AO1100)</f>
        <v/>
      </c>
      <c r="AY1100" s="10">
        <f>IF(AND((ROW()-7)&gt;=$Q$5,(ROW()-6)&lt;=$Q$3),INDEX(LINEST(OFFSET(AF1100,1-$Q$5,0,$Q$5,1),OFFSET(AG1100,1-$Q$5,0,$Q$5,9),TRUE,TRUE),1,10)*$Q$4,"")</f>
        <v/>
      </c>
      <c r="AZ1100" s="9">
        <f>IF(AND((ROW()-7)&gt;=$Q$5,(ROW()-6)&lt;=$Q$3),INDEX(LINEST(OFFSET(AF1100,1-$Q$5,0,$Q$5,1),OFFSET(AG1100,1-$Q$5,0,$Q$5,9),TRUE,TRUE),1,9),"")</f>
        <v/>
      </c>
      <c r="BA1100" s="9">
        <f>IF(AND((ROW()-7)&gt;=$Q$5,(ROW()-6)&lt;=$Q$3),INDEX(LINEST(OFFSET(AF1100,1-$Q$5,0,$Q$5,1),OFFSET(AG1100,1-$Q$5,0,$Q$5,9),TRUE,TRUE),1,8),"")</f>
        <v/>
      </c>
      <c r="BB1100" s="9">
        <f>IF(AND((ROW()-7)&gt;=$Q$5,(ROW()-6)&lt;=$Q$3),INDEX(LINEST(OFFSET(AF1100,1-$Q$5,0,$Q$5,1),OFFSET(AG1100,1-$Q$5,0,$Q$5,9),TRUE,TRUE),1,7),"")</f>
        <v/>
      </c>
      <c r="BC1100" s="9">
        <f>IF(AND((ROW()-7)&gt;=$Q$5,(ROW()-6)&lt;=$Q$3),INDEX(LINEST(OFFSET(AF1100,1-$Q$5,0,$Q$5,1),OFFSET(AG1100,1-$Q$5,0,$Q$5,9),TRUE,TRUE),1,6),"")</f>
        <v/>
      </c>
      <c r="BD1100" s="9">
        <f>IF(AND((ROW()-7)&gt;=$Q$5,(ROW()-6)&lt;=$Q$3),INDEX(LINEST(OFFSET(AF1100,1-$Q$5,0,$Q$5,1),OFFSET(AG1100,1-$Q$5,0,$Q$5,9),TRUE,TRUE),1,5),"")</f>
        <v/>
      </c>
      <c r="BE1100" s="9">
        <f>IF(AND((ROW()-7)&gt;=$Q$5,(ROW()-6)&lt;=$Q$3),INDEX(LINEST(OFFSET(AF1100,1-$Q$5,0,$Q$5,1),OFFSET(AG1100,1-$Q$5,0,$Q$5,9),TRUE,TRUE),1,4),"")</f>
        <v/>
      </c>
      <c r="BF1100" s="9">
        <f>IF(AND((ROW()-7)&gt;=$Q$5,(ROW()-6)&lt;=$Q$3),INDEX(LINEST(OFFSET(AF1100,1-$Q$5,0,$Q$5,1),OFFSET(AG1100,1-$Q$5,0,$Q$5,9),TRUE,TRUE),1,3),"")</f>
        <v/>
      </c>
      <c r="BG1100" s="9">
        <f>IF(AND((ROW()-7)&gt;=$Q$5,(ROW()-6)&lt;=$Q$3),INDEX(LINEST(OFFSET(AF1100,1-$Q$5,0,$Q$5,1),OFFSET(AG1100,1-$Q$5,0,$Q$5,9),TRUE,TRUE),1,2),"")</f>
        <v/>
      </c>
      <c r="BH1100" s="9">
        <f>IF(AND((ROW()-7)&gt;=$Q$5,(ROW()-6)&lt;=$Q$3),INDEX(LINEST(OFFSET(AF1100,1-$Q$5,0,$Q$5,1),OFFSET(AG1100,1-$Q$5,0,$Q$5,9),TRUE,TRUE),1,1),"")</f>
        <v/>
      </c>
      <c r="BI1100" s="10">
        <f>IF(AND((ROW()-7)&gt;=$Q$5,(ROW()-6)&lt;=$Q$3),INDEX(LINEST(OFFSET(AF1100,1-$Q$5,0,$Q$5,1),OFFSET(AG1100,1-$Q$5,0,$Q$5,9),TRUE,TRUE),3,1),"")</f>
        <v/>
      </c>
      <c r="BL1100" s="9">
        <f>IF(AND((ROW()-6)&lt;=$Q$3,ISNUMBER(AY1099)),AY1099/$Q$4+AZ1099*AG1100+BA1099*AH1100+BB1099*AI1100+BC1099*AJ1100+BD1099*AK1100+BE1099*AL1100+BF1099*AM1100+BG1099*AN1100+BH1099*AO1100,"")</f>
        <v/>
      </c>
      <c r="BM1100">
        <f>IF(ISNUMBER(BL1100),AVERAGE(OFFSET(AF1099,1-$Q$5,0,$Q$5,1)),"")</f>
        <v/>
      </c>
      <c r="BN1100">
        <f>IF(ISNUMBER(BL1100),(AF1100-BL1100)^2,"")</f>
        <v/>
      </c>
      <c r="BO1100">
        <f>IF(ISNUMBER(BL1100),AF1100^2,"")</f>
        <v/>
      </c>
      <c r="BP1100">
        <f>IF(ISNUMBER(BL1100),(AF1100-BM1100)^2,"")</f>
        <v/>
      </c>
    </row>
    <row r="1101">
      <c r="O1101">
        <f>IF($R1101="","",IF($Q$1="Weekly",INT(($R1101-2)/7),IF($Q$1="Quarterly",YEAR($R1101)*4+ROUNDUP(MONTH($R1101)/3),YEAR($R1101)*12+MONTH($R1101))))</f>
        <v/>
      </c>
      <c r="P1101">
        <f>IF($R1101="","",IF($R1102="",1,IF($O1101&lt;&gt;$O1102,1,0)))</f>
        <v/>
      </c>
      <c r="Q1101">
        <f>IF($P1101=1,SUM($P$7:$P1101),"")</f>
        <v/>
      </c>
      <c r="R1101">
        <f>IF($A1101="","",IF(ISNUMBER($A1101),$A1101,IFERROR(DATEVALUE($A1101),NA())))</f>
        <v/>
      </c>
      <c r="S1101" s="7">
        <f>IFERROR(INDEX($R$7:$R$60000,MATCH(ROW()-6,$Q$7:$Q$60000,0)),"")</f>
        <v/>
      </c>
      <c r="T1101">
        <f>IFERROR(INDEX($B$7:$B$60000,MATCH(ROW()-6,$Q$7:$Q$60000,0))*1,"")</f>
        <v/>
      </c>
      <c r="U1101">
        <f>IFERROR(INDEX($C$7:$C$60000,MATCH(ROW()-6,$Q$7:$Q$60000,0))*1,"")</f>
        <v/>
      </c>
      <c r="V1101">
        <f>IFERROR(INDEX($D$7:$D$60000,MATCH(ROW()-6,$Q$7:$Q$60000,0))*1,"")</f>
        <v/>
      </c>
      <c r="W1101">
        <f>IFERROR(INDEX($E$7:$E$60000,MATCH(ROW()-6,$Q$7:$Q$60000,0))*1,"")</f>
        <v/>
      </c>
      <c r="X1101">
        <f>IFERROR(INDEX($F$7:$F$60000,MATCH(ROW()-6,$Q$7:$Q$60000,0))*1,"")</f>
        <v/>
      </c>
      <c r="Y1101">
        <f>IFERROR(INDEX($G$7:$G$60000,MATCH(ROW()-6,$Q$7:$Q$60000,0))*1,"")</f>
        <v/>
      </c>
      <c r="Z1101">
        <f>IFERROR(INDEX($H$7:$H$60000,MATCH(ROW()-6,$Q$7:$Q$60000,0))*1,"")</f>
        <v/>
      </c>
      <c r="AA1101">
        <f>IFERROR(INDEX($I$7:$I$60000,MATCH(ROW()-6,$Q$7:$Q$60000,0))*1,"")</f>
        <v/>
      </c>
      <c r="AB1101">
        <f>IFERROR(INDEX($J$7:$J$60000,MATCH(ROW()-6,$Q$7:$Q$60000,0))*1,"")</f>
        <v/>
      </c>
      <c r="AC1101">
        <f>IFERROR(INDEX($K$7:$K$60000,MATCH(ROW()-6,$Q$7:$Q$60000,0))*1,"")</f>
        <v/>
      </c>
      <c r="AF1101" s="9">
        <f>IF(OR($S1101="",$S1100=""),"",IF($B$5="diff",($T1101-$T1100),LN($T1101/$T1100)))</f>
        <v/>
      </c>
      <c r="AG1101" s="9">
        <f>IF(OR($S1101="",$S1100=""),"",IF($C$5="diff",(U1101-U1100),LN(U1101/U1100)))</f>
        <v/>
      </c>
      <c r="AH1101" s="9">
        <f>IF(OR($S1101="",$S1100=""),"",IF($D$5="diff",(V1101-V1100),LN(V1101/V1100)))</f>
        <v/>
      </c>
      <c r="AI1101" s="9">
        <f>IF(OR($S1101="",$S1100=""),"",IF($E$5="diff",(W1101-W1100),LN(W1101/W1100)))</f>
        <v/>
      </c>
      <c r="AJ1101" s="9">
        <f>IF(OR($S1101="",$S1100=""),"",IF($F$5="diff",(X1101-X1100),LN(X1101/X1100)))</f>
        <v/>
      </c>
      <c r="AK1101" s="9">
        <f>IF(OR($S1101="",$S1100=""),"",IF($G$5="diff",(Y1101-Y1100),LN(Y1101/Y1100)))</f>
        <v/>
      </c>
      <c r="AL1101" s="9">
        <f>IF(OR($S1101="",$S1100=""),"",IF($H$5="diff",(Z1101-Z1100),LN(Z1101/Z1100)))</f>
        <v/>
      </c>
      <c r="AM1101" s="9">
        <f>IF(OR($S1101="",$S1100=""),"",IF($I$5="diff",(AA1101-AA1100),LN(AA1101/AA1100)))</f>
        <v/>
      </c>
      <c r="AN1101" s="9">
        <f>IF(OR($S1101="",$S1100=""),"",IF($J$5="diff",(AB1101-AB1100),LN(AB1101/AB1100)))</f>
        <v/>
      </c>
      <c r="AO1101" s="9">
        <f>IF(OR($S1101="",$S1100=""),"",IF($K$5="diff",(AC1101-AC1100),LN(AC1101/AC1100)))</f>
        <v/>
      </c>
      <c r="AR1101" s="9">
        <f>IF($AF1101="","",$AU$13+$AU$4*AG1101+$AU$5*AH1101+$AU$6*AI1101+$AU$7*AJ1101+$AU$8*AK1101+$AU$9*AL1101+$AU$10*AM1101+$AU$11*AN1101+$AU$12*AO1101)</f>
        <v/>
      </c>
      <c r="AY1101" s="10">
        <f>IF(AND((ROW()-7)&gt;=$Q$5,(ROW()-6)&lt;=$Q$3),INDEX(LINEST(OFFSET(AF1101,1-$Q$5,0,$Q$5,1),OFFSET(AG1101,1-$Q$5,0,$Q$5,9),TRUE,TRUE),1,10)*$Q$4,"")</f>
        <v/>
      </c>
      <c r="AZ1101" s="9">
        <f>IF(AND((ROW()-7)&gt;=$Q$5,(ROW()-6)&lt;=$Q$3),INDEX(LINEST(OFFSET(AF1101,1-$Q$5,0,$Q$5,1),OFFSET(AG1101,1-$Q$5,0,$Q$5,9),TRUE,TRUE),1,9),"")</f>
        <v/>
      </c>
      <c r="BA1101" s="9">
        <f>IF(AND((ROW()-7)&gt;=$Q$5,(ROW()-6)&lt;=$Q$3),INDEX(LINEST(OFFSET(AF1101,1-$Q$5,0,$Q$5,1),OFFSET(AG1101,1-$Q$5,0,$Q$5,9),TRUE,TRUE),1,8),"")</f>
        <v/>
      </c>
      <c r="BB1101" s="9">
        <f>IF(AND((ROW()-7)&gt;=$Q$5,(ROW()-6)&lt;=$Q$3),INDEX(LINEST(OFFSET(AF1101,1-$Q$5,0,$Q$5,1),OFFSET(AG1101,1-$Q$5,0,$Q$5,9),TRUE,TRUE),1,7),"")</f>
        <v/>
      </c>
      <c r="BC1101" s="9">
        <f>IF(AND((ROW()-7)&gt;=$Q$5,(ROW()-6)&lt;=$Q$3),INDEX(LINEST(OFFSET(AF1101,1-$Q$5,0,$Q$5,1),OFFSET(AG1101,1-$Q$5,0,$Q$5,9),TRUE,TRUE),1,6),"")</f>
        <v/>
      </c>
      <c r="BD1101" s="9">
        <f>IF(AND((ROW()-7)&gt;=$Q$5,(ROW()-6)&lt;=$Q$3),INDEX(LINEST(OFFSET(AF1101,1-$Q$5,0,$Q$5,1),OFFSET(AG1101,1-$Q$5,0,$Q$5,9),TRUE,TRUE),1,5),"")</f>
        <v/>
      </c>
      <c r="BE1101" s="9">
        <f>IF(AND((ROW()-7)&gt;=$Q$5,(ROW()-6)&lt;=$Q$3),INDEX(LINEST(OFFSET(AF1101,1-$Q$5,0,$Q$5,1),OFFSET(AG1101,1-$Q$5,0,$Q$5,9),TRUE,TRUE),1,4),"")</f>
        <v/>
      </c>
      <c r="BF1101" s="9">
        <f>IF(AND((ROW()-7)&gt;=$Q$5,(ROW()-6)&lt;=$Q$3),INDEX(LINEST(OFFSET(AF1101,1-$Q$5,0,$Q$5,1),OFFSET(AG1101,1-$Q$5,0,$Q$5,9),TRUE,TRUE),1,3),"")</f>
        <v/>
      </c>
      <c r="BG1101" s="9">
        <f>IF(AND((ROW()-7)&gt;=$Q$5,(ROW()-6)&lt;=$Q$3),INDEX(LINEST(OFFSET(AF1101,1-$Q$5,0,$Q$5,1),OFFSET(AG1101,1-$Q$5,0,$Q$5,9),TRUE,TRUE),1,2),"")</f>
        <v/>
      </c>
      <c r="BH1101" s="9">
        <f>IF(AND((ROW()-7)&gt;=$Q$5,(ROW()-6)&lt;=$Q$3),INDEX(LINEST(OFFSET(AF1101,1-$Q$5,0,$Q$5,1),OFFSET(AG1101,1-$Q$5,0,$Q$5,9),TRUE,TRUE),1,1),"")</f>
        <v/>
      </c>
      <c r="BI1101" s="10">
        <f>IF(AND((ROW()-7)&gt;=$Q$5,(ROW()-6)&lt;=$Q$3),INDEX(LINEST(OFFSET(AF1101,1-$Q$5,0,$Q$5,1),OFFSET(AG1101,1-$Q$5,0,$Q$5,9),TRUE,TRUE),3,1),"")</f>
        <v/>
      </c>
      <c r="BL1101" s="9">
        <f>IF(AND((ROW()-6)&lt;=$Q$3,ISNUMBER(AY1100)),AY1100/$Q$4+AZ1100*AG1101+BA1100*AH1101+BB1100*AI1101+BC1100*AJ1101+BD1100*AK1101+BE1100*AL1101+BF1100*AM1101+BG1100*AN1101+BH1100*AO1101,"")</f>
        <v/>
      </c>
      <c r="BM1101">
        <f>IF(ISNUMBER(BL1101),AVERAGE(OFFSET(AF1100,1-$Q$5,0,$Q$5,1)),"")</f>
        <v/>
      </c>
      <c r="BN1101">
        <f>IF(ISNUMBER(BL1101),(AF1101-BL1101)^2,"")</f>
        <v/>
      </c>
      <c r="BO1101">
        <f>IF(ISNUMBER(BL1101),AF1101^2,"")</f>
        <v/>
      </c>
      <c r="BP1101">
        <f>IF(ISNUMBER(BL1101),(AF1101-BM1101)^2,"")</f>
        <v/>
      </c>
    </row>
    <row r="1102">
      <c r="O1102">
        <f>IF($R1102="","",IF($Q$1="Weekly",INT(($R1102-2)/7),IF($Q$1="Quarterly",YEAR($R1102)*4+ROUNDUP(MONTH($R1102)/3),YEAR($R1102)*12+MONTH($R1102))))</f>
        <v/>
      </c>
      <c r="P1102">
        <f>IF($R1102="","",IF($R1103="",1,IF($O1102&lt;&gt;$O1103,1,0)))</f>
        <v/>
      </c>
      <c r="Q1102">
        <f>IF($P1102=1,SUM($P$7:$P1102),"")</f>
        <v/>
      </c>
      <c r="R1102">
        <f>IF($A1102="","",IF(ISNUMBER($A1102),$A1102,IFERROR(DATEVALUE($A1102),NA())))</f>
        <v/>
      </c>
      <c r="S1102" s="7">
        <f>IFERROR(INDEX($R$7:$R$60000,MATCH(ROW()-6,$Q$7:$Q$60000,0)),"")</f>
        <v/>
      </c>
      <c r="T1102">
        <f>IFERROR(INDEX($B$7:$B$60000,MATCH(ROW()-6,$Q$7:$Q$60000,0))*1,"")</f>
        <v/>
      </c>
      <c r="U1102">
        <f>IFERROR(INDEX($C$7:$C$60000,MATCH(ROW()-6,$Q$7:$Q$60000,0))*1,"")</f>
        <v/>
      </c>
      <c r="V1102">
        <f>IFERROR(INDEX($D$7:$D$60000,MATCH(ROW()-6,$Q$7:$Q$60000,0))*1,"")</f>
        <v/>
      </c>
      <c r="W1102">
        <f>IFERROR(INDEX($E$7:$E$60000,MATCH(ROW()-6,$Q$7:$Q$60000,0))*1,"")</f>
        <v/>
      </c>
      <c r="X1102">
        <f>IFERROR(INDEX($F$7:$F$60000,MATCH(ROW()-6,$Q$7:$Q$60000,0))*1,"")</f>
        <v/>
      </c>
      <c r="Y1102">
        <f>IFERROR(INDEX($G$7:$G$60000,MATCH(ROW()-6,$Q$7:$Q$60000,0))*1,"")</f>
        <v/>
      </c>
      <c r="Z1102">
        <f>IFERROR(INDEX($H$7:$H$60000,MATCH(ROW()-6,$Q$7:$Q$60000,0))*1,"")</f>
        <v/>
      </c>
      <c r="AA1102">
        <f>IFERROR(INDEX($I$7:$I$60000,MATCH(ROW()-6,$Q$7:$Q$60000,0))*1,"")</f>
        <v/>
      </c>
      <c r="AB1102">
        <f>IFERROR(INDEX($J$7:$J$60000,MATCH(ROW()-6,$Q$7:$Q$60000,0))*1,"")</f>
        <v/>
      </c>
      <c r="AC1102">
        <f>IFERROR(INDEX($K$7:$K$60000,MATCH(ROW()-6,$Q$7:$Q$60000,0))*1,"")</f>
        <v/>
      </c>
      <c r="AF1102" s="9">
        <f>IF(OR($S1102="",$S1101=""),"",IF($B$5="diff",($T1102-$T1101),LN($T1102/$T1101)))</f>
        <v/>
      </c>
      <c r="AG1102" s="9">
        <f>IF(OR($S1102="",$S1101=""),"",IF($C$5="diff",(U1102-U1101),LN(U1102/U1101)))</f>
        <v/>
      </c>
      <c r="AH1102" s="9">
        <f>IF(OR($S1102="",$S1101=""),"",IF($D$5="diff",(V1102-V1101),LN(V1102/V1101)))</f>
        <v/>
      </c>
      <c r="AI1102" s="9">
        <f>IF(OR($S1102="",$S1101=""),"",IF($E$5="diff",(W1102-W1101),LN(W1102/W1101)))</f>
        <v/>
      </c>
      <c r="AJ1102" s="9">
        <f>IF(OR($S1102="",$S1101=""),"",IF($F$5="diff",(X1102-X1101),LN(X1102/X1101)))</f>
        <v/>
      </c>
      <c r="AK1102" s="9">
        <f>IF(OR($S1102="",$S1101=""),"",IF($G$5="diff",(Y1102-Y1101),LN(Y1102/Y1101)))</f>
        <v/>
      </c>
      <c r="AL1102" s="9">
        <f>IF(OR($S1102="",$S1101=""),"",IF($H$5="diff",(Z1102-Z1101),LN(Z1102/Z1101)))</f>
        <v/>
      </c>
      <c r="AM1102" s="9">
        <f>IF(OR($S1102="",$S1101=""),"",IF($I$5="diff",(AA1102-AA1101),LN(AA1102/AA1101)))</f>
        <v/>
      </c>
      <c r="AN1102" s="9">
        <f>IF(OR($S1102="",$S1101=""),"",IF($J$5="diff",(AB1102-AB1101),LN(AB1102/AB1101)))</f>
        <v/>
      </c>
      <c r="AO1102" s="9">
        <f>IF(OR($S1102="",$S1101=""),"",IF($K$5="diff",(AC1102-AC1101),LN(AC1102/AC1101)))</f>
        <v/>
      </c>
      <c r="AR1102" s="9">
        <f>IF($AF1102="","",$AU$13+$AU$4*AG1102+$AU$5*AH1102+$AU$6*AI1102+$AU$7*AJ1102+$AU$8*AK1102+$AU$9*AL1102+$AU$10*AM1102+$AU$11*AN1102+$AU$12*AO1102)</f>
        <v/>
      </c>
      <c r="AY1102" s="10">
        <f>IF(AND((ROW()-7)&gt;=$Q$5,(ROW()-6)&lt;=$Q$3),INDEX(LINEST(OFFSET(AF1102,1-$Q$5,0,$Q$5,1),OFFSET(AG1102,1-$Q$5,0,$Q$5,9),TRUE,TRUE),1,10)*$Q$4,"")</f>
        <v/>
      </c>
      <c r="AZ1102" s="9">
        <f>IF(AND((ROW()-7)&gt;=$Q$5,(ROW()-6)&lt;=$Q$3),INDEX(LINEST(OFFSET(AF1102,1-$Q$5,0,$Q$5,1),OFFSET(AG1102,1-$Q$5,0,$Q$5,9),TRUE,TRUE),1,9),"")</f>
        <v/>
      </c>
      <c r="BA1102" s="9">
        <f>IF(AND((ROW()-7)&gt;=$Q$5,(ROW()-6)&lt;=$Q$3),INDEX(LINEST(OFFSET(AF1102,1-$Q$5,0,$Q$5,1),OFFSET(AG1102,1-$Q$5,0,$Q$5,9),TRUE,TRUE),1,8),"")</f>
        <v/>
      </c>
      <c r="BB1102" s="9">
        <f>IF(AND((ROW()-7)&gt;=$Q$5,(ROW()-6)&lt;=$Q$3),INDEX(LINEST(OFFSET(AF1102,1-$Q$5,0,$Q$5,1),OFFSET(AG1102,1-$Q$5,0,$Q$5,9),TRUE,TRUE),1,7),"")</f>
        <v/>
      </c>
      <c r="BC1102" s="9">
        <f>IF(AND((ROW()-7)&gt;=$Q$5,(ROW()-6)&lt;=$Q$3),INDEX(LINEST(OFFSET(AF1102,1-$Q$5,0,$Q$5,1),OFFSET(AG1102,1-$Q$5,0,$Q$5,9),TRUE,TRUE),1,6),"")</f>
        <v/>
      </c>
      <c r="BD1102" s="9">
        <f>IF(AND((ROW()-7)&gt;=$Q$5,(ROW()-6)&lt;=$Q$3),INDEX(LINEST(OFFSET(AF1102,1-$Q$5,0,$Q$5,1),OFFSET(AG1102,1-$Q$5,0,$Q$5,9),TRUE,TRUE),1,5),"")</f>
        <v/>
      </c>
      <c r="BE1102" s="9">
        <f>IF(AND((ROW()-7)&gt;=$Q$5,(ROW()-6)&lt;=$Q$3),INDEX(LINEST(OFFSET(AF1102,1-$Q$5,0,$Q$5,1),OFFSET(AG1102,1-$Q$5,0,$Q$5,9),TRUE,TRUE),1,4),"")</f>
        <v/>
      </c>
      <c r="BF1102" s="9">
        <f>IF(AND((ROW()-7)&gt;=$Q$5,(ROW()-6)&lt;=$Q$3),INDEX(LINEST(OFFSET(AF1102,1-$Q$5,0,$Q$5,1),OFFSET(AG1102,1-$Q$5,0,$Q$5,9),TRUE,TRUE),1,3),"")</f>
        <v/>
      </c>
      <c r="BG1102" s="9">
        <f>IF(AND((ROW()-7)&gt;=$Q$5,(ROW()-6)&lt;=$Q$3),INDEX(LINEST(OFFSET(AF1102,1-$Q$5,0,$Q$5,1),OFFSET(AG1102,1-$Q$5,0,$Q$5,9),TRUE,TRUE),1,2),"")</f>
        <v/>
      </c>
      <c r="BH1102" s="9">
        <f>IF(AND((ROW()-7)&gt;=$Q$5,(ROW()-6)&lt;=$Q$3),INDEX(LINEST(OFFSET(AF1102,1-$Q$5,0,$Q$5,1),OFFSET(AG1102,1-$Q$5,0,$Q$5,9),TRUE,TRUE),1,1),"")</f>
        <v/>
      </c>
      <c r="BI1102" s="10">
        <f>IF(AND((ROW()-7)&gt;=$Q$5,(ROW()-6)&lt;=$Q$3),INDEX(LINEST(OFFSET(AF1102,1-$Q$5,0,$Q$5,1),OFFSET(AG1102,1-$Q$5,0,$Q$5,9),TRUE,TRUE),3,1),"")</f>
        <v/>
      </c>
      <c r="BL1102" s="9">
        <f>IF(AND((ROW()-6)&lt;=$Q$3,ISNUMBER(AY1101)),AY1101/$Q$4+AZ1101*AG1102+BA1101*AH1102+BB1101*AI1102+BC1101*AJ1102+BD1101*AK1102+BE1101*AL1102+BF1101*AM1102+BG1101*AN1102+BH1101*AO1102,"")</f>
        <v/>
      </c>
      <c r="BM1102">
        <f>IF(ISNUMBER(BL1102),AVERAGE(OFFSET(AF1101,1-$Q$5,0,$Q$5,1)),"")</f>
        <v/>
      </c>
      <c r="BN1102">
        <f>IF(ISNUMBER(BL1102),(AF1102-BL1102)^2,"")</f>
        <v/>
      </c>
      <c r="BO1102">
        <f>IF(ISNUMBER(BL1102),AF1102^2,"")</f>
        <v/>
      </c>
      <c r="BP1102">
        <f>IF(ISNUMBER(BL1102),(AF1102-BM1102)^2,"")</f>
        <v/>
      </c>
    </row>
    <row r="1103">
      <c r="O1103">
        <f>IF($R1103="","",IF($Q$1="Weekly",INT(($R1103-2)/7),IF($Q$1="Quarterly",YEAR($R1103)*4+ROUNDUP(MONTH($R1103)/3),YEAR($R1103)*12+MONTH($R1103))))</f>
        <v/>
      </c>
      <c r="P1103">
        <f>IF($R1103="","",IF($R1104="",1,IF($O1103&lt;&gt;$O1104,1,0)))</f>
        <v/>
      </c>
      <c r="Q1103">
        <f>IF($P1103=1,SUM($P$7:$P1103),"")</f>
        <v/>
      </c>
      <c r="R1103">
        <f>IF($A1103="","",IF(ISNUMBER($A1103),$A1103,IFERROR(DATEVALUE($A1103),NA())))</f>
        <v/>
      </c>
      <c r="S1103" s="7">
        <f>IFERROR(INDEX($R$7:$R$60000,MATCH(ROW()-6,$Q$7:$Q$60000,0)),"")</f>
        <v/>
      </c>
      <c r="T1103">
        <f>IFERROR(INDEX($B$7:$B$60000,MATCH(ROW()-6,$Q$7:$Q$60000,0))*1,"")</f>
        <v/>
      </c>
      <c r="U1103">
        <f>IFERROR(INDEX($C$7:$C$60000,MATCH(ROW()-6,$Q$7:$Q$60000,0))*1,"")</f>
        <v/>
      </c>
      <c r="V1103">
        <f>IFERROR(INDEX($D$7:$D$60000,MATCH(ROW()-6,$Q$7:$Q$60000,0))*1,"")</f>
        <v/>
      </c>
      <c r="W1103">
        <f>IFERROR(INDEX($E$7:$E$60000,MATCH(ROW()-6,$Q$7:$Q$60000,0))*1,"")</f>
        <v/>
      </c>
      <c r="X1103">
        <f>IFERROR(INDEX($F$7:$F$60000,MATCH(ROW()-6,$Q$7:$Q$60000,0))*1,"")</f>
        <v/>
      </c>
      <c r="Y1103">
        <f>IFERROR(INDEX($G$7:$G$60000,MATCH(ROW()-6,$Q$7:$Q$60000,0))*1,"")</f>
        <v/>
      </c>
      <c r="Z1103">
        <f>IFERROR(INDEX($H$7:$H$60000,MATCH(ROW()-6,$Q$7:$Q$60000,0))*1,"")</f>
        <v/>
      </c>
      <c r="AA1103">
        <f>IFERROR(INDEX($I$7:$I$60000,MATCH(ROW()-6,$Q$7:$Q$60000,0))*1,"")</f>
        <v/>
      </c>
      <c r="AB1103">
        <f>IFERROR(INDEX($J$7:$J$60000,MATCH(ROW()-6,$Q$7:$Q$60000,0))*1,"")</f>
        <v/>
      </c>
      <c r="AC1103">
        <f>IFERROR(INDEX($K$7:$K$60000,MATCH(ROW()-6,$Q$7:$Q$60000,0))*1,"")</f>
        <v/>
      </c>
      <c r="AF1103" s="9">
        <f>IF(OR($S1103="",$S1102=""),"",IF($B$5="diff",($T1103-$T1102),LN($T1103/$T1102)))</f>
        <v/>
      </c>
      <c r="AG1103" s="9">
        <f>IF(OR($S1103="",$S1102=""),"",IF($C$5="diff",(U1103-U1102),LN(U1103/U1102)))</f>
        <v/>
      </c>
      <c r="AH1103" s="9">
        <f>IF(OR($S1103="",$S1102=""),"",IF($D$5="diff",(V1103-V1102),LN(V1103/V1102)))</f>
        <v/>
      </c>
      <c r="AI1103" s="9">
        <f>IF(OR($S1103="",$S1102=""),"",IF($E$5="diff",(W1103-W1102),LN(W1103/W1102)))</f>
        <v/>
      </c>
      <c r="AJ1103" s="9">
        <f>IF(OR($S1103="",$S1102=""),"",IF($F$5="diff",(X1103-X1102),LN(X1103/X1102)))</f>
        <v/>
      </c>
      <c r="AK1103" s="9">
        <f>IF(OR($S1103="",$S1102=""),"",IF($G$5="diff",(Y1103-Y1102),LN(Y1103/Y1102)))</f>
        <v/>
      </c>
      <c r="AL1103" s="9">
        <f>IF(OR($S1103="",$S1102=""),"",IF($H$5="diff",(Z1103-Z1102),LN(Z1103/Z1102)))</f>
        <v/>
      </c>
      <c r="AM1103" s="9">
        <f>IF(OR($S1103="",$S1102=""),"",IF($I$5="diff",(AA1103-AA1102),LN(AA1103/AA1102)))</f>
        <v/>
      </c>
      <c r="AN1103" s="9">
        <f>IF(OR($S1103="",$S1102=""),"",IF($J$5="diff",(AB1103-AB1102),LN(AB1103/AB1102)))</f>
        <v/>
      </c>
      <c r="AO1103" s="9">
        <f>IF(OR($S1103="",$S1102=""),"",IF($K$5="diff",(AC1103-AC1102),LN(AC1103/AC1102)))</f>
        <v/>
      </c>
      <c r="AR1103" s="9">
        <f>IF($AF1103="","",$AU$13+$AU$4*AG1103+$AU$5*AH1103+$AU$6*AI1103+$AU$7*AJ1103+$AU$8*AK1103+$AU$9*AL1103+$AU$10*AM1103+$AU$11*AN1103+$AU$12*AO1103)</f>
        <v/>
      </c>
      <c r="AY1103" s="10">
        <f>IF(AND((ROW()-7)&gt;=$Q$5,(ROW()-6)&lt;=$Q$3),INDEX(LINEST(OFFSET(AF1103,1-$Q$5,0,$Q$5,1),OFFSET(AG1103,1-$Q$5,0,$Q$5,9),TRUE,TRUE),1,10)*$Q$4,"")</f>
        <v/>
      </c>
      <c r="AZ1103" s="9">
        <f>IF(AND((ROW()-7)&gt;=$Q$5,(ROW()-6)&lt;=$Q$3),INDEX(LINEST(OFFSET(AF1103,1-$Q$5,0,$Q$5,1),OFFSET(AG1103,1-$Q$5,0,$Q$5,9),TRUE,TRUE),1,9),"")</f>
        <v/>
      </c>
      <c r="BA1103" s="9">
        <f>IF(AND((ROW()-7)&gt;=$Q$5,(ROW()-6)&lt;=$Q$3),INDEX(LINEST(OFFSET(AF1103,1-$Q$5,0,$Q$5,1),OFFSET(AG1103,1-$Q$5,0,$Q$5,9),TRUE,TRUE),1,8),"")</f>
        <v/>
      </c>
      <c r="BB1103" s="9">
        <f>IF(AND((ROW()-7)&gt;=$Q$5,(ROW()-6)&lt;=$Q$3),INDEX(LINEST(OFFSET(AF1103,1-$Q$5,0,$Q$5,1),OFFSET(AG1103,1-$Q$5,0,$Q$5,9),TRUE,TRUE),1,7),"")</f>
        <v/>
      </c>
      <c r="BC1103" s="9">
        <f>IF(AND((ROW()-7)&gt;=$Q$5,(ROW()-6)&lt;=$Q$3),INDEX(LINEST(OFFSET(AF1103,1-$Q$5,0,$Q$5,1),OFFSET(AG1103,1-$Q$5,0,$Q$5,9),TRUE,TRUE),1,6),"")</f>
        <v/>
      </c>
      <c r="BD1103" s="9">
        <f>IF(AND((ROW()-7)&gt;=$Q$5,(ROW()-6)&lt;=$Q$3),INDEX(LINEST(OFFSET(AF1103,1-$Q$5,0,$Q$5,1),OFFSET(AG1103,1-$Q$5,0,$Q$5,9),TRUE,TRUE),1,5),"")</f>
        <v/>
      </c>
      <c r="BE1103" s="9">
        <f>IF(AND((ROW()-7)&gt;=$Q$5,(ROW()-6)&lt;=$Q$3),INDEX(LINEST(OFFSET(AF1103,1-$Q$5,0,$Q$5,1),OFFSET(AG1103,1-$Q$5,0,$Q$5,9),TRUE,TRUE),1,4),"")</f>
        <v/>
      </c>
      <c r="BF1103" s="9">
        <f>IF(AND((ROW()-7)&gt;=$Q$5,(ROW()-6)&lt;=$Q$3),INDEX(LINEST(OFFSET(AF1103,1-$Q$5,0,$Q$5,1),OFFSET(AG1103,1-$Q$5,0,$Q$5,9),TRUE,TRUE),1,3),"")</f>
        <v/>
      </c>
      <c r="BG1103" s="9">
        <f>IF(AND((ROW()-7)&gt;=$Q$5,(ROW()-6)&lt;=$Q$3),INDEX(LINEST(OFFSET(AF1103,1-$Q$5,0,$Q$5,1),OFFSET(AG1103,1-$Q$5,0,$Q$5,9),TRUE,TRUE),1,2),"")</f>
        <v/>
      </c>
      <c r="BH1103" s="9">
        <f>IF(AND((ROW()-7)&gt;=$Q$5,(ROW()-6)&lt;=$Q$3),INDEX(LINEST(OFFSET(AF1103,1-$Q$5,0,$Q$5,1),OFFSET(AG1103,1-$Q$5,0,$Q$5,9),TRUE,TRUE),1,1),"")</f>
        <v/>
      </c>
      <c r="BI1103" s="10">
        <f>IF(AND((ROW()-7)&gt;=$Q$5,(ROW()-6)&lt;=$Q$3),INDEX(LINEST(OFFSET(AF1103,1-$Q$5,0,$Q$5,1),OFFSET(AG1103,1-$Q$5,0,$Q$5,9),TRUE,TRUE),3,1),"")</f>
        <v/>
      </c>
      <c r="BL1103" s="9">
        <f>IF(AND((ROW()-6)&lt;=$Q$3,ISNUMBER(AY1102)),AY1102/$Q$4+AZ1102*AG1103+BA1102*AH1103+BB1102*AI1103+BC1102*AJ1103+BD1102*AK1103+BE1102*AL1103+BF1102*AM1103+BG1102*AN1103+BH1102*AO1103,"")</f>
        <v/>
      </c>
      <c r="BM1103">
        <f>IF(ISNUMBER(BL1103),AVERAGE(OFFSET(AF1102,1-$Q$5,0,$Q$5,1)),"")</f>
        <v/>
      </c>
      <c r="BN1103">
        <f>IF(ISNUMBER(BL1103),(AF1103-BL1103)^2,"")</f>
        <v/>
      </c>
      <c r="BO1103">
        <f>IF(ISNUMBER(BL1103),AF1103^2,"")</f>
        <v/>
      </c>
      <c r="BP1103">
        <f>IF(ISNUMBER(BL1103),(AF1103-BM1103)^2,"")</f>
        <v/>
      </c>
    </row>
    <row r="1104">
      <c r="O1104">
        <f>IF($R1104="","",IF($Q$1="Weekly",INT(($R1104-2)/7),IF($Q$1="Quarterly",YEAR($R1104)*4+ROUNDUP(MONTH($R1104)/3),YEAR($R1104)*12+MONTH($R1104))))</f>
        <v/>
      </c>
      <c r="P1104">
        <f>IF($R1104="","",IF($R1105="",1,IF($O1104&lt;&gt;$O1105,1,0)))</f>
        <v/>
      </c>
      <c r="Q1104">
        <f>IF($P1104=1,SUM($P$7:$P1104),"")</f>
        <v/>
      </c>
      <c r="R1104">
        <f>IF($A1104="","",IF(ISNUMBER($A1104),$A1104,IFERROR(DATEVALUE($A1104),NA())))</f>
        <v/>
      </c>
      <c r="S1104" s="7">
        <f>IFERROR(INDEX($R$7:$R$60000,MATCH(ROW()-6,$Q$7:$Q$60000,0)),"")</f>
        <v/>
      </c>
      <c r="T1104">
        <f>IFERROR(INDEX($B$7:$B$60000,MATCH(ROW()-6,$Q$7:$Q$60000,0))*1,"")</f>
        <v/>
      </c>
      <c r="U1104">
        <f>IFERROR(INDEX($C$7:$C$60000,MATCH(ROW()-6,$Q$7:$Q$60000,0))*1,"")</f>
        <v/>
      </c>
      <c r="V1104">
        <f>IFERROR(INDEX($D$7:$D$60000,MATCH(ROW()-6,$Q$7:$Q$60000,0))*1,"")</f>
        <v/>
      </c>
      <c r="W1104">
        <f>IFERROR(INDEX($E$7:$E$60000,MATCH(ROW()-6,$Q$7:$Q$60000,0))*1,"")</f>
        <v/>
      </c>
      <c r="X1104">
        <f>IFERROR(INDEX($F$7:$F$60000,MATCH(ROW()-6,$Q$7:$Q$60000,0))*1,"")</f>
        <v/>
      </c>
      <c r="Y1104">
        <f>IFERROR(INDEX($G$7:$G$60000,MATCH(ROW()-6,$Q$7:$Q$60000,0))*1,"")</f>
        <v/>
      </c>
      <c r="Z1104">
        <f>IFERROR(INDEX($H$7:$H$60000,MATCH(ROW()-6,$Q$7:$Q$60000,0))*1,"")</f>
        <v/>
      </c>
      <c r="AA1104">
        <f>IFERROR(INDEX($I$7:$I$60000,MATCH(ROW()-6,$Q$7:$Q$60000,0))*1,"")</f>
        <v/>
      </c>
      <c r="AB1104">
        <f>IFERROR(INDEX($J$7:$J$60000,MATCH(ROW()-6,$Q$7:$Q$60000,0))*1,"")</f>
        <v/>
      </c>
      <c r="AC1104">
        <f>IFERROR(INDEX($K$7:$K$60000,MATCH(ROW()-6,$Q$7:$Q$60000,0))*1,"")</f>
        <v/>
      </c>
      <c r="AF1104" s="9">
        <f>IF(OR($S1104="",$S1103=""),"",IF($B$5="diff",($T1104-$T1103),LN($T1104/$T1103)))</f>
        <v/>
      </c>
      <c r="AG1104" s="9">
        <f>IF(OR($S1104="",$S1103=""),"",IF($C$5="diff",(U1104-U1103),LN(U1104/U1103)))</f>
        <v/>
      </c>
      <c r="AH1104" s="9">
        <f>IF(OR($S1104="",$S1103=""),"",IF($D$5="diff",(V1104-V1103),LN(V1104/V1103)))</f>
        <v/>
      </c>
      <c r="AI1104" s="9">
        <f>IF(OR($S1104="",$S1103=""),"",IF($E$5="diff",(W1104-W1103),LN(W1104/W1103)))</f>
        <v/>
      </c>
      <c r="AJ1104" s="9">
        <f>IF(OR($S1104="",$S1103=""),"",IF($F$5="diff",(X1104-X1103),LN(X1104/X1103)))</f>
        <v/>
      </c>
      <c r="AK1104" s="9">
        <f>IF(OR($S1104="",$S1103=""),"",IF($G$5="diff",(Y1104-Y1103),LN(Y1104/Y1103)))</f>
        <v/>
      </c>
      <c r="AL1104" s="9">
        <f>IF(OR($S1104="",$S1103=""),"",IF($H$5="diff",(Z1104-Z1103),LN(Z1104/Z1103)))</f>
        <v/>
      </c>
      <c r="AM1104" s="9">
        <f>IF(OR($S1104="",$S1103=""),"",IF($I$5="diff",(AA1104-AA1103),LN(AA1104/AA1103)))</f>
        <v/>
      </c>
      <c r="AN1104" s="9">
        <f>IF(OR($S1104="",$S1103=""),"",IF($J$5="diff",(AB1104-AB1103),LN(AB1104/AB1103)))</f>
        <v/>
      </c>
      <c r="AO1104" s="9">
        <f>IF(OR($S1104="",$S1103=""),"",IF($K$5="diff",(AC1104-AC1103),LN(AC1104/AC1103)))</f>
        <v/>
      </c>
      <c r="AR1104" s="9">
        <f>IF($AF1104="","",$AU$13+$AU$4*AG1104+$AU$5*AH1104+$AU$6*AI1104+$AU$7*AJ1104+$AU$8*AK1104+$AU$9*AL1104+$AU$10*AM1104+$AU$11*AN1104+$AU$12*AO1104)</f>
        <v/>
      </c>
      <c r="AY1104" s="10">
        <f>IF(AND((ROW()-7)&gt;=$Q$5,(ROW()-6)&lt;=$Q$3),INDEX(LINEST(OFFSET(AF1104,1-$Q$5,0,$Q$5,1),OFFSET(AG1104,1-$Q$5,0,$Q$5,9),TRUE,TRUE),1,10)*$Q$4,"")</f>
        <v/>
      </c>
      <c r="AZ1104" s="9">
        <f>IF(AND((ROW()-7)&gt;=$Q$5,(ROW()-6)&lt;=$Q$3),INDEX(LINEST(OFFSET(AF1104,1-$Q$5,0,$Q$5,1),OFFSET(AG1104,1-$Q$5,0,$Q$5,9),TRUE,TRUE),1,9),"")</f>
        <v/>
      </c>
      <c r="BA1104" s="9">
        <f>IF(AND((ROW()-7)&gt;=$Q$5,(ROW()-6)&lt;=$Q$3),INDEX(LINEST(OFFSET(AF1104,1-$Q$5,0,$Q$5,1),OFFSET(AG1104,1-$Q$5,0,$Q$5,9),TRUE,TRUE),1,8),"")</f>
        <v/>
      </c>
      <c r="BB1104" s="9">
        <f>IF(AND((ROW()-7)&gt;=$Q$5,(ROW()-6)&lt;=$Q$3),INDEX(LINEST(OFFSET(AF1104,1-$Q$5,0,$Q$5,1),OFFSET(AG1104,1-$Q$5,0,$Q$5,9),TRUE,TRUE),1,7),"")</f>
        <v/>
      </c>
      <c r="BC1104" s="9">
        <f>IF(AND((ROW()-7)&gt;=$Q$5,(ROW()-6)&lt;=$Q$3),INDEX(LINEST(OFFSET(AF1104,1-$Q$5,0,$Q$5,1),OFFSET(AG1104,1-$Q$5,0,$Q$5,9),TRUE,TRUE),1,6),"")</f>
        <v/>
      </c>
      <c r="BD1104" s="9">
        <f>IF(AND((ROW()-7)&gt;=$Q$5,(ROW()-6)&lt;=$Q$3),INDEX(LINEST(OFFSET(AF1104,1-$Q$5,0,$Q$5,1),OFFSET(AG1104,1-$Q$5,0,$Q$5,9),TRUE,TRUE),1,5),"")</f>
        <v/>
      </c>
      <c r="BE1104" s="9">
        <f>IF(AND((ROW()-7)&gt;=$Q$5,(ROW()-6)&lt;=$Q$3),INDEX(LINEST(OFFSET(AF1104,1-$Q$5,0,$Q$5,1),OFFSET(AG1104,1-$Q$5,0,$Q$5,9),TRUE,TRUE),1,4),"")</f>
        <v/>
      </c>
      <c r="BF1104" s="9">
        <f>IF(AND((ROW()-7)&gt;=$Q$5,(ROW()-6)&lt;=$Q$3),INDEX(LINEST(OFFSET(AF1104,1-$Q$5,0,$Q$5,1),OFFSET(AG1104,1-$Q$5,0,$Q$5,9),TRUE,TRUE),1,3),"")</f>
        <v/>
      </c>
      <c r="BG1104" s="9">
        <f>IF(AND((ROW()-7)&gt;=$Q$5,(ROW()-6)&lt;=$Q$3),INDEX(LINEST(OFFSET(AF1104,1-$Q$5,0,$Q$5,1),OFFSET(AG1104,1-$Q$5,0,$Q$5,9),TRUE,TRUE),1,2),"")</f>
        <v/>
      </c>
      <c r="BH1104" s="9">
        <f>IF(AND((ROW()-7)&gt;=$Q$5,(ROW()-6)&lt;=$Q$3),INDEX(LINEST(OFFSET(AF1104,1-$Q$5,0,$Q$5,1),OFFSET(AG1104,1-$Q$5,0,$Q$5,9),TRUE,TRUE),1,1),"")</f>
        <v/>
      </c>
      <c r="BI1104" s="10">
        <f>IF(AND((ROW()-7)&gt;=$Q$5,(ROW()-6)&lt;=$Q$3),INDEX(LINEST(OFFSET(AF1104,1-$Q$5,0,$Q$5,1),OFFSET(AG1104,1-$Q$5,0,$Q$5,9),TRUE,TRUE),3,1),"")</f>
        <v/>
      </c>
      <c r="BL1104" s="9">
        <f>IF(AND((ROW()-6)&lt;=$Q$3,ISNUMBER(AY1103)),AY1103/$Q$4+AZ1103*AG1104+BA1103*AH1104+BB1103*AI1104+BC1103*AJ1104+BD1103*AK1104+BE1103*AL1104+BF1103*AM1104+BG1103*AN1104+BH1103*AO1104,"")</f>
        <v/>
      </c>
      <c r="BM1104">
        <f>IF(ISNUMBER(BL1104),AVERAGE(OFFSET(AF1103,1-$Q$5,0,$Q$5,1)),"")</f>
        <v/>
      </c>
      <c r="BN1104">
        <f>IF(ISNUMBER(BL1104),(AF1104-BL1104)^2,"")</f>
        <v/>
      </c>
      <c r="BO1104">
        <f>IF(ISNUMBER(BL1104),AF1104^2,"")</f>
        <v/>
      </c>
      <c r="BP1104">
        <f>IF(ISNUMBER(BL1104),(AF1104-BM1104)^2,"")</f>
        <v/>
      </c>
    </row>
    <row r="1105">
      <c r="O1105">
        <f>IF($R1105="","",IF($Q$1="Weekly",INT(($R1105-2)/7),IF($Q$1="Quarterly",YEAR($R1105)*4+ROUNDUP(MONTH($R1105)/3),YEAR($R1105)*12+MONTH($R1105))))</f>
        <v/>
      </c>
      <c r="P1105">
        <f>IF($R1105="","",IF($R1106="",1,IF($O1105&lt;&gt;$O1106,1,0)))</f>
        <v/>
      </c>
      <c r="Q1105">
        <f>IF($P1105=1,SUM($P$7:$P1105),"")</f>
        <v/>
      </c>
      <c r="R1105">
        <f>IF($A1105="","",IF(ISNUMBER($A1105),$A1105,IFERROR(DATEVALUE($A1105),NA())))</f>
        <v/>
      </c>
      <c r="S1105" s="7">
        <f>IFERROR(INDEX($R$7:$R$60000,MATCH(ROW()-6,$Q$7:$Q$60000,0)),"")</f>
        <v/>
      </c>
      <c r="T1105">
        <f>IFERROR(INDEX($B$7:$B$60000,MATCH(ROW()-6,$Q$7:$Q$60000,0))*1,"")</f>
        <v/>
      </c>
      <c r="U1105">
        <f>IFERROR(INDEX($C$7:$C$60000,MATCH(ROW()-6,$Q$7:$Q$60000,0))*1,"")</f>
        <v/>
      </c>
      <c r="V1105">
        <f>IFERROR(INDEX($D$7:$D$60000,MATCH(ROW()-6,$Q$7:$Q$60000,0))*1,"")</f>
        <v/>
      </c>
      <c r="W1105">
        <f>IFERROR(INDEX($E$7:$E$60000,MATCH(ROW()-6,$Q$7:$Q$60000,0))*1,"")</f>
        <v/>
      </c>
      <c r="X1105">
        <f>IFERROR(INDEX($F$7:$F$60000,MATCH(ROW()-6,$Q$7:$Q$60000,0))*1,"")</f>
        <v/>
      </c>
      <c r="Y1105">
        <f>IFERROR(INDEX($G$7:$G$60000,MATCH(ROW()-6,$Q$7:$Q$60000,0))*1,"")</f>
        <v/>
      </c>
      <c r="Z1105">
        <f>IFERROR(INDEX($H$7:$H$60000,MATCH(ROW()-6,$Q$7:$Q$60000,0))*1,"")</f>
        <v/>
      </c>
      <c r="AA1105">
        <f>IFERROR(INDEX($I$7:$I$60000,MATCH(ROW()-6,$Q$7:$Q$60000,0))*1,"")</f>
        <v/>
      </c>
      <c r="AB1105">
        <f>IFERROR(INDEX($J$7:$J$60000,MATCH(ROW()-6,$Q$7:$Q$60000,0))*1,"")</f>
        <v/>
      </c>
      <c r="AC1105">
        <f>IFERROR(INDEX($K$7:$K$60000,MATCH(ROW()-6,$Q$7:$Q$60000,0))*1,"")</f>
        <v/>
      </c>
      <c r="AF1105" s="9">
        <f>IF(OR($S1105="",$S1104=""),"",IF($B$5="diff",($T1105-$T1104),LN($T1105/$T1104)))</f>
        <v/>
      </c>
      <c r="AG1105" s="9">
        <f>IF(OR($S1105="",$S1104=""),"",IF($C$5="diff",(U1105-U1104),LN(U1105/U1104)))</f>
        <v/>
      </c>
      <c r="AH1105" s="9">
        <f>IF(OR($S1105="",$S1104=""),"",IF($D$5="diff",(V1105-V1104),LN(V1105/V1104)))</f>
        <v/>
      </c>
      <c r="AI1105" s="9">
        <f>IF(OR($S1105="",$S1104=""),"",IF($E$5="diff",(W1105-W1104),LN(W1105/W1104)))</f>
        <v/>
      </c>
      <c r="AJ1105" s="9">
        <f>IF(OR($S1105="",$S1104=""),"",IF($F$5="diff",(X1105-X1104),LN(X1105/X1104)))</f>
        <v/>
      </c>
      <c r="AK1105" s="9">
        <f>IF(OR($S1105="",$S1104=""),"",IF($G$5="diff",(Y1105-Y1104),LN(Y1105/Y1104)))</f>
        <v/>
      </c>
      <c r="AL1105" s="9">
        <f>IF(OR($S1105="",$S1104=""),"",IF($H$5="diff",(Z1105-Z1104),LN(Z1105/Z1104)))</f>
        <v/>
      </c>
      <c r="AM1105" s="9">
        <f>IF(OR($S1105="",$S1104=""),"",IF($I$5="diff",(AA1105-AA1104),LN(AA1105/AA1104)))</f>
        <v/>
      </c>
      <c r="AN1105" s="9">
        <f>IF(OR($S1105="",$S1104=""),"",IF($J$5="diff",(AB1105-AB1104),LN(AB1105/AB1104)))</f>
        <v/>
      </c>
      <c r="AO1105" s="9">
        <f>IF(OR($S1105="",$S1104=""),"",IF($K$5="diff",(AC1105-AC1104),LN(AC1105/AC1104)))</f>
        <v/>
      </c>
      <c r="AR1105" s="9">
        <f>IF($AF1105="","",$AU$13+$AU$4*AG1105+$AU$5*AH1105+$AU$6*AI1105+$AU$7*AJ1105+$AU$8*AK1105+$AU$9*AL1105+$AU$10*AM1105+$AU$11*AN1105+$AU$12*AO1105)</f>
        <v/>
      </c>
      <c r="AY1105" s="10">
        <f>IF(AND((ROW()-7)&gt;=$Q$5,(ROW()-6)&lt;=$Q$3),INDEX(LINEST(OFFSET(AF1105,1-$Q$5,0,$Q$5,1),OFFSET(AG1105,1-$Q$5,0,$Q$5,9),TRUE,TRUE),1,10)*$Q$4,"")</f>
        <v/>
      </c>
      <c r="AZ1105" s="9">
        <f>IF(AND((ROW()-7)&gt;=$Q$5,(ROW()-6)&lt;=$Q$3),INDEX(LINEST(OFFSET(AF1105,1-$Q$5,0,$Q$5,1),OFFSET(AG1105,1-$Q$5,0,$Q$5,9),TRUE,TRUE),1,9),"")</f>
        <v/>
      </c>
      <c r="BA1105" s="9">
        <f>IF(AND((ROW()-7)&gt;=$Q$5,(ROW()-6)&lt;=$Q$3),INDEX(LINEST(OFFSET(AF1105,1-$Q$5,0,$Q$5,1),OFFSET(AG1105,1-$Q$5,0,$Q$5,9),TRUE,TRUE),1,8),"")</f>
        <v/>
      </c>
      <c r="BB1105" s="9">
        <f>IF(AND((ROW()-7)&gt;=$Q$5,(ROW()-6)&lt;=$Q$3),INDEX(LINEST(OFFSET(AF1105,1-$Q$5,0,$Q$5,1),OFFSET(AG1105,1-$Q$5,0,$Q$5,9),TRUE,TRUE),1,7),"")</f>
        <v/>
      </c>
      <c r="BC1105" s="9">
        <f>IF(AND((ROW()-7)&gt;=$Q$5,(ROW()-6)&lt;=$Q$3),INDEX(LINEST(OFFSET(AF1105,1-$Q$5,0,$Q$5,1),OFFSET(AG1105,1-$Q$5,0,$Q$5,9),TRUE,TRUE),1,6),"")</f>
        <v/>
      </c>
      <c r="BD1105" s="9">
        <f>IF(AND((ROW()-7)&gt;=$Q$5,(ROW()-6)&lt;=$Q$3),INDEX(LINEST(OFFSET(AF1105,1-$Q$5,0,$Q$5,1),OFFSET(AG1105,1-$Q$5,0,$Q$5,9),TRUE,TRUE),1,5),"")</f>
        <v/>
      </c>
      <c r="BE1105" s="9">
        <f>IF(AND((ROW()-7)&gt;=$Q$5,(ROW()-6)&lt;=$Q$3),INDEX(LINEST(OFFSET(AF1105,1-$Q$5,0,$Q$5,1),OFFSET(AG1105,1-$Q$5,0,$Q$5,9),TRUE,TRUE),1,4),"")</f>
        <v/>
      </c>
      <c r="BF1105" s="9">
        <f>IF(AND((ROW()-7)&gt;=$Q$5,(ROW()-6)&lt;=$Q$3),INDEX(LINEST(OFFSET(AF1105,1-$Q$5,0,$Q$5,1),OFFSET(AG1105,1-$Q$5,0,$Q$5,9),TRUE,TRUE),1,3),"")</f>
        <v/>
      </c>
      <c r="BG1105" s="9">
        <f>IF(AND((ROW()-7)&gt;=$Q$5,(ROW()-6)&lt;=$Q$3),INDEX(LINEST(OFFSET(AF1105,1-$Q$5,0,$Q$5,1),OFFSET(AG1105,1-$Q$5,0,$Q$5,9),TRUE,TRUE),1,2),"")</f>
        <v/>
      </c>
      <c r="BH1105" s="9">
        <f>IF(AND((ROW()-7)&gt;=$Q$5,(ROW()-6)&lt;=$Q$3),INDEX(LINEST(OFFSET(AF1105,1-$Q$5,0,$Q$5,1),OFFSET(AG1105,1-$Q$5,0,$Q$5,9),TRUE,TRUE),1,1),"")</f>
        <v/>
      </c>
      <c r="BI1105" s="10">
        <f>IF(AND((ROW()-7)&gt;=$Q$5,(ROW()-6)&lt;=$Q$3),INDEX(LINEST(OFFSET(AF1105,1-$Q$5,0,$Q$5,1),OFFSET(AG1105,1-$Q$5,0,$Q$5,9),TRUE,TRUE),3,1),"")</f>
        <v/>
      </c>
      <c r="BL1105" s="9">
        <f>IF(AND((ROW()-6)&lt;=$Q$3,ISNUMBER(AY1104)),AY1104/$Q$4+AZ1104*AG1105+BA1104*AH1105+BB1104*AI1105+BC1104*AJ1105+BD1104*AK1105+BE1104*AL1105+BF1104*AM1105+BG1104*AN1105+BH1104*AO1105,"")</f>
        <v/>
      </c>
      <c r="BM1105">
        <f>IF(ISNUMBER(BL1105),AVERAGE(OFFSET(AF1104,1-$Q$5,0,$Q$5,1)),"")</f>
        <v/>
      </c>
      <c r="BN1105">
        <f>IF(ISNUMBER(BL1105),(AF1105-BL1105)^2,"")</f>
        <v/>
      </c>
      <c r="BO1105">
        <f>IF(ISNUMBER(BL1105),AF1105^2,"")</f>
        <v/>
      </c>
      <c r="BP1105">
        <f>IF(ISNUMBER(BL1105),(AF1105-BM1105)^2,"")</f>
        <v/>
      </c>
    </row>
    <row r="1106">
      <c r="O1106">
        <f>IF($R1106="","",IF($Q$1="Weekly",INT(($R1106-2)/7),IF($Q$1="Quarterly",YEAR($R1106)*4+ROUNDUP(MONTH($R1106)/3),YEAR($R1106)*12+MONTH($R1106))))</f>
        <v/>
      </c>
      <c r="P1106">
        <f>IF($R1106="","",IF($R1107="",1,IF($O1106&lt;&gt;$O1107,1,0)))</f>
        <v/>
      </c>
      <c r="Q1106">
        <f>IF($P1106=1,SUM($P$7:$P1106),"")</f>
        <v/>
      </c>
      <c r="R1106">
        <f>IF($A1106="","",IF(ISNUMBER($A1106),$A1106,IFERROR(DATEVALUE($A1106),NA())))</f>
        <v/>
      </c>
      <c r="S1106" s="7">
        <f>IFERROR(INDEX($R$7:$R$60000,MATCH(ROW()-6,$Q$7:$Q$60000,0)),"")</f>
        <v/>
      </c>
      <c r="T1106">
        <f>IFERROR(INDEX($B$7:$B$60000,MATCH(ROW()-6,$Q$7:$Q$60000,0))*1,"")</f>
        <v/>
      </c>
      <c r="U1106">
        <f>IFERROR(INDEX($C$7:$C$60000,MATCH(ROW()-6,$Q$7:$Q$60000,0))*1,"")</f>
        <v/>
      </c>
      <c r="V1106">
        <f>IFERROR(INDEX($D$7:$D$60000,MATCH(ROW()-6,$Q$7:$Q$60000,0))*1,"")</f>
        <v/>
      </c>
      <c r="W1106">
        <f>IFERROR(INDEX($E$7:$E$60000,MATCH(ROW()-6,$Q$7:$Q$60000,0))*1,"")</f>
        <v/>
      </c>
      <c r="X1106">
        <f>IFERROR(INDEX($F$7:$F$60000,MATCH(ROW()-6,$Q$7:$Q$60000,0))*1,"")</f>
        <v/>
      </c>
      <c r="Y1106">
        <f>IFERROR(INDEX($G$7:$G$60000,MATCH(ROW()-6,$Q$7:$Q$60000,0))*1,"")</f>
        <v/>
      </c>
      <c r="Z1106">
        <f>IFERROR(INDEX($H$7:$H$60000,MATCH(ROW()-6,$Q$7:$Q$60000,0))*1,"")</f>
        <v/>
      </c>
      <c r="AA1106">
        <f>IFERROR(INDEX($I$7:$I$60000,MATCH(ROW()-6,$Q$7:$Q$60000,0))*1,"")</f>
        <v/>
      </c>
      <c r="AB1106">
        <f>IFERROR(INDEX($J$7:$J$60000,MATCH(ROW()-6,$Q$7:$Q$60000,0))*1,"")</f>
        <v/>
      </c>
      <c r="AC1106">
        <f>IFERROR(INDEX($K$7:$K$60000,MATCH(ROW()-6,$Q$7:$Q$60000,0))*1,"")</f>
        <v/>
      </c>
      <c r="AF1106" s="9">
        <f>IF(OR($S1106="",$S1105=""),"",IF($B$5="diff",($T1106-$T1105),LN($T1106/$T1105)))</f>
        <v/>
      </c>
      <c r="AG1106" s="9">
        <f>IF(OR($S1106="",$S1105=""),"",IF($C$5="diff",(U1106-U1105),LN(U1106/U1105)))</f>
        <v/>
      </c>
      <c r="AH1106" s="9">
        <f>IF(OR($S1106="",$S1105=""),"",IF($D$5="diff",(V1106-V1105),LN(V1106/V1105)))</f>
        <v/>
      </c>
      <c r="AI1106" s="9">
        <f>IF(OR($S1106="",$S1105=""),"",IF($E$5="diff",(W1106-W1105),LN(W1106/W1105)))</f>
        <v/>
      </c>
      <c r="AJ1106" s="9">
        <f>IF(OR($S1106="",$S1105=""),"",IF($F$5="diff",(X1106-X1105),LN(X1106/X1105)))</f>
        <v/>
      </c>
      <c r="AK1106" s="9">
        <f>IF(OR($S1106="",$S1105=""),"",IF($G$5="diff",(Y1106-Y1105),LN(Y1106/Y1105)))</f>
        <v/>
      </c>
      <c r="AL1106" s="9">
        <f>IF(OR($S1106="",$S1105=""),"",IF($H$5="diff",(Z1106-Z1105),LN(Z1106/Z1105)))</f>
        <v/>
      </c>
      <c r="AM1106" s="9">
        <f>IF(OR($S1106="",$S1105=""),"",IF($I$5="diff",(AA1106-AA1105),LN(AA1106/AA1105)))</f>
        <v/>
      </c>
      <c r="AN1106" s="9">
        <f>IF(OR($S1106="",$S1105=""),"",IF($J$5="diff",(AB1106-AB1105),LN(AB1106/AB1105)))</f>
        <v/>
      </c>
      <c r="AO1106" s="9">
        <f>IF(OR($S1106="",$S1105=""),"",IF($K$5="diff",(AC1106-AC1105),LN(AC1106/AC1105)))</f>
        <v/>
      </c>
      <c r="AR1106" s="9">
        <f>IF($AF1106="","",$AU$13+$AU$4*AG1106+$AU$5*AH1106+$AU$6*AI1106+$AU$7*AJ1106+$AU$8*AK1106+$AU$9*AL1106+$AU$10*AM1106+$AU$11*AN1106+$AU$12*AO1106)</f>
        <v/>
      </c>
      <c r="AY1106" s="10">
        <f>IF(AND((ROW()-7)&gt;=$Q$5,(ROW()-6)&lt;=$Q$3),INDEX(LINEST(OFFSET(AF1106,1-$Q$5,0,$Q$5,1),OFFSET(AG1106,1-$Q$5,0,$Q$5,9),TRUE,TRUE),1,10)*$Q$4,"")</f>
        <v/>
      </c>
      <c r="AZ1106" s="9">
        <f>IF(AND((ROW()-7)&gt;=$Q$5,(ROW()-6)&lt;=$Q$3),INDEX(LINEST(OFFSET(AF1106,1-$Q$5,0,$Q$5,1),OFFSET(AG1106,1-$Q$5,0,$Q$5,9),TRUE,TRUE),1,9),"")</f>
        <v/>
      </c>
      <c r="BA1106" s="9">
        <f>IF(AND((ROW()-7)&gt;=$Q$5,(ROW()-6)&lt;=$Q$3),INDEX(LINEST(OFFSET(AF1106,1-$Q$5,0,$Q$5,1),OFFSET(AG1106,1-$Q$5,0,$Q$5,9),TRUE,TRUE),1,8),"")</f>
        <v/>
      </c>
      <c r="BB1106" s="9">
        <f>IF(AND((ROW()-7)&gt;=$Q$5,(ROW()-6)&lt;=$Q$3),INDEX(LINEST(OFFSET(AF1106,1-$Q$5,0,$Q$5,1),OFFSET(AG1106,1-$Q$5,0,$Q$5,9),TRUE,TRUE),1,7),"")</f>
        <v/>
      </c>
      <c r="BC1106" s="9">
        <f>IF(AND((ROW()-7)&gt;=$Q$5,(ROW()-6)&lt;=$Q$3),INDEX(LINEST(OFFSET(AF1106,1-$Q$5,0,$Q$5,1),OFFSET(AG1106,1-$Q$5,0,$Q$5,9),TRUE,TRUE),1,6),"")</f>
        <v/>
      </c>
      <c r="BD1106" s="9">
        <f>IF(AND((ROW()-7)&gt;=$Q$5,(ROW()-6)&lt;=$Q$3),INDEX(LINEST(OFFSET(AF1106,1-$Q$5,0,$Q$5,1),OFFSET(AG1106,1-$Q$5,0,$Q$5,9),TRUE,TRUE),1,5),"")</f>
        <v/>
      </c>
      <c r="BE1106" s="9">
        <f>IF(AND((ROW()-7)&gt;=$Q$5,(ROW()-6)&lt;=$Q$3),INDEX(LINEST(OFFSET(AF1106,1-$Q$5,0,$Q$5,1),OFFSET(AG1106,1-$Q$5,0,$Q$5,9),TRUE,TRUE),1,4),"")</f>
        <v/>
      </c>
      <c r="BF1106" s="9">
        <f>IF(AND((ROW()-7)&gt;=$Q$5,(ROW()-6)&lt;=$Q$3),INDEX(LINEST(OFFSET(AF1106,1-$Q$5,0,$Q$5,1),OFFSET(AG1106,1-$Q$5,0,$Q$5,9),TRUE,TRUE),1,3),"")</f>
        <v/>
      </c>
      <c r="BG1106" s="9">
        <f>IF(AND((ROW()-7)&gt;=$Q$5,(ROW()-6)&lt;=$Q$3),INDEX(LINEST(OFFSET(AF1106,1-$Q$5,0,$Q$5,1),OFFSET(AG1106,1-$Q$5,0,$Q$5,9),TRUE,TRUE),1,2),"")</f>
        <v/>
      </c>
      <c r="BH1106" s="9">
        <f>IF(AND((ROW()-7)&gt;=$Q$5,(ROW()-6)&lt;=$Q$3),INDEX(LINEST(OFFSET(AF1106,1-$Q$5,0,$Q$5,1),OFFSET(AG1106,1-$Q$5,0,$Q$5,9),TRUE,TRUE),1,1),"")</f>
        <v/>
      </c>
      <c r="BI1106" s="10">
        <f>IF(AND((ROW()-7)&gt;=$Q$5,(ROW()-6)&lt;=$Q$3),INDEX(LINEST(OFFSET(AF1106,1-$Q$5,0,$Q$5,1),OFFSET(AG1106,1-$Q$5,0,$Q$5,9),TRUE,TRUE),3,1),"")</f>
        <v/>
      </c>
      <c r="BL1106" s="9">
        <f>IF(AND((ROW()-6)&lt;=$Q$3,ISNUMBER(AY1105)),AY1105/$Q$4+AZ1105*AG1106+BA1105*AH1106+BB1105*AI1106+BC1105*AJ1106+BD1105*AK1106+BE1105*AL1106+BF1105*AM1106+BG1105*AN1106+BH1105*AO1106,"")</f>
        <v/>
      </c>
      <c r="BM1106">
        <f>IF(ISNUMBER(BL1106),AVERAGE(OFFSET(AF1105,1-$Q$5,0,$Q$5,1)),"")</f>
        <v/>
      </c>
      <c r="BN1106">
        <f>IF(ISNUMBER(BL1106),(AF1106-BL1106)^2,"")</f>
        <v/>
      </c>
      <c r="BO1106">
        <f>IF(ISNUMBER(BL1106),AF1106^2,"")</f>
        <v/>
      </c>
      <c r="BP1106">
        <f>IF(ISNUMBER(BL1106),(AF1106-BM1106)^2,"")</f>
        <v/>
      </c>
    </row>
    <row r="1107">
      <c r="O1107">
        <f>IF($R1107="","",IF($Q$1="Weekly",INT(($R1107-2)/7),IF($Q$1="Quarterly",YEAR($R1107)*4+ROUNDUP(MONTH($R1107)/3),YEAR($R1107)*12+MONTH($R1107))))</f>
        <v/>
      </c>
      <c r="P1107">
        <f>IF($R1107="","",IF($R1108="",1,IF($O1107&lt;&gt;$O1108,1,0)))</f>
        <v/>
      </c>
      <c r="Q1107">
        <f>IF($P1107=1,SUM($P$7:$P1107),"")</f>
        <v/>
      </c>
      <c r="R1107">
        <f>IF($A1107="","",IF(ISNUMBER($A1107),$A1107,IFERROR(DATEVALUE($A1107),NA())))</f>
        <v/>
      </c>
      <c r="S1107" s="7">
        <f>IFERROR(INDEX($R$7:$R$60000,MATCH(ROW()-6,$Q$7:$Q$60000,0)),"")</f>
        <v/>
      </c>
      <c r="T1107">
        <f>IFERROR(INDEX($B$7:$B$60000,MATCH(ROW()-6,$Q$7:$Q$60000,0))*1,"")</f>
        <v/>
      </c>
      <c r="U1107">
        <f>IFERROR(INDEX($C$7:$C$60000,MATCH(ROW()-6,$Q$7:$Q$60000,0))*1,"")</f>
        <v/>
      </c>
      <c r="V1107">
        <f>IFERROR(INDEX($D$7:$D$60000,MATCH(ROW()-6,$Q$7:$Q$60000,0))*1,"")</f>
        <v/>
      </c>
      <c r="W1107">
        <f>IFERROR(INDEX($E$7:$E$60000,MATCH(ROW()-6,$Q$7:$Q$60000,0))*1,"")</f>
        <v/>
      </c>
      <c r="X1107">
        <f>IFERROR(INDEX($F$7:$F$60000,MATCH(ROW()-6,$Q$7:$Q$60000,0))*1,"")</f>
        <v/>
      </c>
      <c r="Y1107">
        <f>IFERROR(INDEX($G$7:$G$60000,MATCH(ROW()-6,$Q$7:$Q$60000,0))*1,"")</f>
        <v/>
      </c>
      <c r="Z1107">
        <f>IFERROR(INDEX($H$7:$H$60000,MATCH(ROW()-6,$Q$7:$Q$60000,0))*1,"")</f>
        <v/>
      </c>
      <c r="AA1107">
        <f>IFERROR(INDEX($I$7:$I$60000,MATCH(ROW()-6,$Q$7:$Q$60000,0))*1,"")</f>
        <v/>
      </c>
      <c r="AB1107">
        <f>IFERROR(INDEX($J$7:$J$60000,MATCH(ROW()-6,$Q$7:$Q$60000,0))*1,"")</f>
        <v/>
      </c>
      <c r="AC1107">
        <f>IFERROR(INDEX($K$7:$K$60000,MATCH(ROW()-6,$Q$7:$Q$60000,0))*1,"")</f>
        <v/>
      </c>
      <c r="AF1107" s="9">
        <f>IF(OR($S1107="",$S1106=""),"",IF($B$5="diff",($T1107-$T1106),LN($T1107/$T1106)))</f>
        <v/>
      </c>
      <c r="AG1107" s="9">
        <f>IF(OR($S1107="",$S1106=""),"",IF($C$5="diff",(U1107-U1106),LN(U1107/U1106)))</f>
        <v/>
      </c>
      <c r="AH1107" s="9">
        <f>IF(OR($S1107="",$S1106=""),"",IF($D$5="diff",(V1107-V1106),LN(V1107/V1106)))</f>
        <v/>
      </c>
      <c r="AI1107" s="9">
        <f>IF(OR($S1107="",$S1106=""),"",IF($E$5="diff",(W1107-W1106),LN(W1107/W1106)))</f>
        <v/>
      </c>
      <c r="AJ1107" s="9">
        <f>IF(OR($S1107="",$S1106=""),"",IF($F$5="diff",(X1107-X1106),LN(X1107/X1106)))</f>
        <v/>
      </c>
      <c r="AK1107" s="9">
        <f>IF(OR($S1107="",$S1106=""),"",IF($G$5="diff",(Y1107-Y1106),LN(Y1107/Y1106)))</f>
        <v/>
      </c>
      <c r="AL1107" s="9">
        <f>IF(OR($S1107="",$S1106=""),"",IF($H$5="diff",(Z1107-Z1106),LN(Z1107/Z1106)))</f>
        <v/>
      </c>
      <c r="AM1107" s="9">
        <f>IF(OR($S1107="",$S1106=""),"",IF($I$5="diff",(AA1107-AA1106),LN(AA1107/AA1106)))</f>
        <v/>
      </c>
      <c r="AN1107" s="9">
        <f>IF(OR($S1107="",$S1106=""),"",IF($J$5="diff",(AB1107-AB1106),LN(AB1107/AB1106)))</f>
        <v/>
      </c>
      <c r="AO1107" s="9">
        <f>IF(OR($S1107="",$S1106=""),"",IF($K$5="diff",(AC1107-AC1106),LN(AC1107/AC1106)))</f>
        <v/>
      </c>
      <c r="AR1107" s="9">
        <f>IF($AF1107="","",$AU$13+$AU$4*AG1107+$AU$5*AH1107+$AU$6*AI1107+$AU$7*AJ1107+$AU$8*AK1107+$AU$9*AL1107+$AU$10*AM1107+$AU$11*AN1107+$AU$12*AO1107)</f>
        <v/>
      </c>
      <c r="AY1107" s="10">
        <f>IF(AND((ROW()-7)&gt;=$Q$5,(ROW()-6)&lt;=$Q$3),INDEX(LINEST(OFFSET(AF1107,1-$Q$5,0,$Q$5,1),OFFSET(AG1107,1-$Q$5,0,$Q$5,9),TRUE,TRUE),1,10)*$Q$4,"")</f>
        <v/>
      </c>
      <c r="AZ1107" s="9">
        <f>IF(AND((ROW()-7)&gt;=$Q$5,(ROW()-6)&lt;=$Q$3),INDEX(LINEST(OFFSET(AF1107,1-$Q$5,0,$Q$5,1),OFFSET(AG1107,1-$Q$5,0,$Q$5,9),TRUE,TRUE),1,9),"")</f>
        <v/>
      </c>
      <c r="BA1107" s="9">
        <f>IF(AND((ROW()-7)&gt;=$Q$5,(ROW()-6)&lt;=$Q$3),INDEX(LINEST(OFFSET(AF1107,1-$Q$5,0,$Q$5,1),OFFSET(AG1107,1-$Q$5,0,$Q$5,9),TRUE,TRUE),1,8),"")</f>
        <v/>
      </c>
      <c r="BB1107" s="9">
        <f>IF(AND((ROW()-7)&gt;=$Q$5,(ROW()-6)&lt;=$Q$3),INDEX(LINEST(OFFSET(AF1107,1-$Q$5,0,$Q$5,1),OFFSET(AG1107,1-$Q$5,0,$Q$5,9),TRUE,TRUE),1,7),"")</f>
        <v/>
      </c>
      <c r="BC1107" s="9">
        <f>IF(AND((ROW()-7)&gt;=$Q$5,(ROW()-6)&lt;=$Q$3),INDEX(LINEST(OFFSET(AF1107,1-$Q$5,0,$Q$5,1),OFFSET(AG1107,1-$Q$5,0,$Q$5,9),TRUE,TRUE),1,6),"")</f>
        <v/>
      </c>
      <c r="BD1107" s="9">
        <f>IF(AND((ROW()-7)&gt;=$Q$5,(ROW()-6)&lt;=$Q$3),INDEX(LINEST(OFFSET(AF1107,1-$Q$5,0,$Q$5,1),OFFSET(AG1107,1-$Q$5,0,$Q$5,9),TRUE,TRUE),1,5),"")</f>
        <v/>
      </c>
      <c r="BE1107" s="9">
        <f>IF(AND((ROW()-7)&gt;=$Q$5,(ROW()-6)&lt;=$Q$3),INDEX(LINEST(OFFSET(AF1107,1-$Q$5,0,$Q$5,1),OFFSET(AG1107,1-$Q$5,0,$Q$5,9),TRUE,TRUE),1,4),"")</f>
        <v/>
      </c>
      <c r="BF1107" s="9">
        <f>IF(AND((ROW()-7)&gt;=$Q$5,(ROW()-6)&lt;=$Q$3),INDEX(LINEST(OFFSET(AF1107,1-$Q$5,0,$Q$5,1),OFFSET(AG1107,1-$Q$5,0,$Q$5,9),TRUE,TRUE),1,3),"")</f>
        <v/>
      </c>
      <c r="BG1107" s="9">
        <f>IF(AND((ROW()-7)&gt;=$Q$5,(ROW()-6)&lt;=$Q$3),INDEX(LINEST(OFFSET(AF1107,1-$Q$5,0,$Q$5,1),OFFSET(AG1107,1-$Q$5,0,$Q$5,9),TRUE,TRUE),1,2),"")</f>
        <v/>
      </c>
      <c r="BH1107" s="9">
        <f>IF(AND((ROW()-7)&gt;=$Q$5,(ROW()-6)&lt;=$Q$3),INDEX(LINEST(OFFSET(AF1107,1-$Q$5,0,$Q$5,1),OFFSET(AG1107,1-$Q$5,0,$Q$5,9),TRUE,TRUE),1,1),"")</f>
        <v/>
      </c>
      <c r="BI1107" s="10">
        <f>IF(AND((ROW()-7)&gt;=$Q$5,(ROW()-6)&lt;=$Q$3),INDEX(LINEST(OFFSET(AF1107,1-$Q$5,0,$Q$5,1),OFFSET(AG1107,1-$Q$5,0,$Q$5,9),TRUE,TRUE),3,1),"")</f>
        <v/>
      </c>
      <c r="BL1107" s="9">
        <f>IF(AND((ROW()-6)&lt;=$Q$3,ISNUMBER(AY1106)),AY1106/$Q$4+AZ1106*AG1107+BA1106*AH1107+BB1106*AI1107+BC1106*AJ1107+BD1106*AK1107+BE1106*AL1107+BF1106*AM1107+BG1106*AN1107+BH1106*AO1107,"")</f>
        <v/>
      </c>
      <c r="BM1107">
        <f>IF(ISNUMBER(BL1107),AVERAGE(OFFSET(AF1106,1-$Q$5,0,$Q$5,1)),"")</f>
        <v/>
      </c>
      <c r="BN1107">
        <f>IF(ISNUMBER(BL1107),(AF1107-BL1107)^2,"")</f>
        <v/>
      </c>
      <c r="BO1107">
        <f>IF(ISNUMBER(BL1107),AF1107^2,"")</f>
        <v/>
      </c>
      <c r="BP1107">
        <f>IF(ISNUMBER(BL1107),(AF1107-BM1107)^2,"")</f>
        <v/>
      </c>
    </row>
    <row r="1108">
      <c r="O1108">
        <f>IF($R1108="","",IF($Q$1="Weekly",INT(($R1108-2)/7),IF($Q$1="Quarterly",YEAR($R1108)*4+ROUNDUP(MONTH($R1108)/3),YEAR($R1108)*12+MONTH($R1108))))</f>
        <v/>
      </c>
      <c r="P1108">
        <f>IF($R1108="","",IF($R1109="",1,IF($O1108&lt;&gt;$O1109,1,0)))</f>
        <v/>
      </c>
      <c r="Q1108">
        <f>IF($P1108=1,SUM($P$7:$P1108),"")</f>
        <v/>
      </c>
      <c r="R1108">
        <f>IF($A1108="","",IF(ISNUMBER($A1108),$A1108,IFERROR(DATEVALUE($A1108),NA())))</f>
        <v/>
      </c>
      <c r="S1108" s="7">
        <f>IFERROR(INDEX($R$7:$R$60000,MATCH(ROW()-6,$Q$7:$Q$60000,0)),"")</f>
        <v/>
      </c>
      <c r="T1108">
        <f>IFERROR(INDEX($B$7:$B$60000,MATCH(ROW()-6,$Q$7:$Q$60000,0))*1,"")</f>
        <v/>
      </c>
      <c r="U1108">
        <f>IFERROR(INDEX($C$7:$C$60000,MATCH(ROW()-6,$Q$7:$Q$60000,0))*1,"")</f>
        <v/>
      </c>
      <c r="V1108">
        <f>IFERROR(INDEX($D$7:$D$60000,MATCH(ROW()-6,$Q$7:$Q$60000,0))*1,"")</f>
        <v/>
      </c>
      <c r="W1108">
        <f>IFERROR(INDEX($E$7:$E$60000,MATCH(ROW()-6,$Q$7:$Q$60000,0))*1,"")</f>
        <v/>
      </c>
      <c r="X1108">
        <f>IFERROR(INDEX($F$7:$F$60000,MATCH(ROW()-6,$Q$7:$Q$60000,0))*1,"")</f>
        <v/>
      </c>
      <c r="Y1108">
        <f>IFERROR(INDEX($G$7:$G$60000,MATCH(ROW()-6,$Q$7:$Q$60000,0))*1,"")</f>
        <v/>
      </c>
      <c r="Z1108">
        <f>IFERROR(INDEX($H$7:$H$60000,MATCH(ROW()-6,$Q$7:$Q$60000,0))*1,"")</f>
        <v/>
      </c>
      <c r="AA1108">
        <f>IFERROR(INDEX($I$7:$I$60000,MATCH(ROW()-6,$Q$7:$Q$60000,0))*1,"")</f>
        <v/>
      </c>
      <c r="AB1108">
        <f>IFERROR(INDEX($J$7:$J$60000,MATCH(ROW()-6,$Q$7:$Q$60000,0))*1,"")</f>
        <v/>
      </c>
      <c r="AC1108">
        <f>IFERROR(INDEX($K$7:$K$60000,MATCH(ROW()-6,$Q$7:$Q$60000,0))*1,"")</f>
        <v/>
      </c>
      <c r="AF1108" s="9">
        <f>IF(OR($S1108="",$S1107=""),"",IF($B$5="diff",($T1108-$T1107),LN($T1108/$T1107)))</f>
        <v/>
      </c>
      <c r="AG1108" s="9">
        <f>IF(OR($S1108="",$S1107=""),"",IF($C$5="diff",(U1108-U1107),LN(U1108/U1107)))</f>
        <v/>
      </c>
      <c r="AH1108" s="9">
        <f>IF(OR($S1108="",$S1107=""),"",IF($D$5="diff",(V1108-V1107),LN(V1108/V1107)))</f>
        <v/>
      </c>
      <c r="AI1108" s="9">
        <f>IF(OR($S1108="",$S1107=""),"",IF($E$5="diff",(W1108-W1107),LN(W1108/W1107)))</f>
        <v/>
      </c>
      <c r="AJ1108" s="9">
        <f>IF(OR($S1108="",$S1107=""),"",IF($F$5="diff",(X1108-X1107),LN(X1108/X1107)))</f>
        <v/>
      </c>
      <c r="AK1108" s="9">
        <f>IF(OR($S1108="",$S1107=""),"",IF($G$5="diff",(Y1108-Y1107),LN(Y1108/Y1107)))</f>
        <v/>
      </c>
      <c r="AL1108" s="9">
        <f>IF(OR($S1108="",$S1107=""),"",IF($H$5="diff",(Z1108-Z1107),LN(Z1108/Z1107)))</f>
        <v/>
      </c>
      <c r="AM1108" s="9">
        <f>IF(OR($S1108="",$S1107=""),"",IF($I$5="diff",(AA1108-AA1107),LN(AA1108/AA1107)))</f>
        <v/>
      </c>
      <c r="AN1108" s="9">
        <f>IF(OR($S1108="",$S1107=""),"",IF($J$5="diff",(AB1108-AB1107),LN(AB1108/AB1107)))</f>
        <v/>
      </c>
      <c r="AO1108" s="9">
        <f>IF(OR($S1108="",$S1107=""),"",IF($K$5="diff",(AC1108-AC1107),LN(AC1108/AC1107)))</f>
        <v/>
      </c>
      <c r="AR1108" s="9">
        <f>IF($AF1108="","",$AU$13+$AU$4*AG1108+$AU$5*AH1108+$AU$6*AI1108+$AU$7*AJ1108+$AU$8*AK1108+$AU$9*AL1108+$AU$10*AM1108+$AU$11*AN1108+$AU$12*AO1108)</f>
        <v/>
      </c>
      <c r="AY1108" s="10">
        <f>IF(AND((ROW()-7)&gt;=$Q$5,(ROW()-6)&lt;=$Q$3),INDEX(LINEST(OFFSET(AF1108,1-$Q$5,0,$Q$5,1),OFFSET(AG1108,1-$Q$5,0,$Q$5,9),TRUE,TRUE),1,10)*$Q$4,"")</f>
        <v/>
      </c>
      <c r="AZ1108" s="9">
        <f>IF(AND((ROW()-7)&gt;=$Q$5,(ROW()-6)&lt;=$Q$3),INDEX(LINEST(OFFSET(AF1108,1-$Q$5,0,$Q$5,1),OFFSET(AG1108,1-$Q$5,0,$Q$5,9),TRUE,TRUE),1,9),"")</f>
        <v/>
      </c>
      <c r="BA1108" s="9">
        <f>IF(AND((ROW()-7)&gt;=$Q$5,(ROW()-6)&lt;=$Q$3),INDEX(LINEST(OFFSET(AF1108,1-$Q$5,0,$Q$5,1),OFFSET(AG1108,1-$Q$5,0,$Q$5,9),TRUE,TRUE),1,8),"")</f>
        <v/>
      </c>
      <c r="BB1108" s="9">
        <f>IF(AND((ROW()-7)&gt;=$Q$5,(ROW()-6)&lt;=$Q$3),INDEX(LINEST(OFFSET(AF1108,1-$Q$5,0,$Q$5,1),OFFSET(AG1108,1-$Q$5,0,$Q$5,9),TRUE,TRUE),1,7),"")</f>
        <v/>
      </c>
      <c r="BC1108" s="9">
        <f>IF(AND((ROW()-7)&gt;=$Q$5,(ROW()-6)&lt;=$Q$3),INDEX(LINEST(OFFSET(AF1108,1-$Q$5,0,$Q$5,1),OFFSET(AG1108,1-$Q$5,0,$Q$5,9),TRUE,TRUE),1,6),"")</f>
        <v/>
      </c>
      <c r="BD1108" s="9">
        <f>IF(AND((ROW()-7)&gt;=$Q$5,(ROW()-6)&lt;=$Q$3),INDEX(LINEST(OFFSET(AF1108,1-$Q$5,0,$Q$5,1),OFFSET(AG1108,1-$Q$5,0,$Q$5,9),TRUE,TRUE),1,5),"")</f>
        <v/>
      </c>
      <c r="BE1108" s="9">
        <f>IF(AND((ROW()-7)&gt;=$Q$5,(ROW()-6)&lt;=$Q$3),INDEX(LINEST(OFFSET(AF1108,1-$Q$5,0,$Q$5,1),OFFSET(AG1108,1-$Q$5,0,$Q$5,9),TRUE,TRUE),1,4),"")</f>
        <v/>
      </c>
      <c r="BF1108" s="9">
        <f>IF(AND((ROW()-7)&gt;=$Q$5,(ROW()-6)&lt;=$Q$3),INDEX(LINEST(OFFSET(AF1108,1-$Q$5,0,$Q$5,1),OFFSET(AG1108,1-$Q$5,0,$Q$5,9),TRUE,TRUE),1,3),"")</f>
        <v/>
      </c>
      <c r="BG1108" s="9">
        <f>IF(AND((ROW()-7)&gt;=$Q$5,(ROW()-6)&lt;=$Q$3),INDEX(LINEST(OFFSET(AF1108,1-$Q$5,0,$Q$5,1),OFFSET(AG1108,1-$Q$5,0,$Q$5,9),TRUE,TRUE),1,2),"")</f>
        <v/>
      </c>
      <c r="BH1108" s="9">
        <f>IF(AND((ROW()-7)&gt;=$Q$5,(ROW()-6)&lt;=$Q$3),INDEX(LINEST(OFFSET(AF1108,1-$Q$5,0,$Q$5,1),OFFSET(AG1108,1-$Q$5,0,$Q$5,9),TRUE,TRUE),1,1),"")</f>
        <v/>
      </c>
      <c r="BI1108" s="10">
        <f>IF(AND((ROW()-7)&gt;=$Q$5,(ROW()-6)&lt;=$Q$3),INDEX(LINEST(OFFSET(AF1108,1-$Q$5,0,$Q$5,1),OFFSET(AG1108,1-$Q$5,0,$Q$5,9),TRUE,TRUE),3,1),"")</f>
        <v/>
      </c>
      <c r="BL1108" s="9">
        <f>IF(AND((ROW()-6)&lt;=$Q$3,ISNUMBER(AY1107)),AY1107/$Q$4+AZ1107*AG1108+BA1107*AH1108+BB1107*AI1108+BC1107*AJ1108+BD1107*AK1108+BE1107*AL1108+BF1107*AM1108+BG1107*AN1108+BH1107*AO1108,"")</f>
        <v/>
      </c>
      <c r="BM1108">
        <f>IF(ISNUMBER(BL1108),AVERAGE(OFFSET(AF1107,1-$Q$5,0,$Q$5,1)),"")</f>
        <v/>
      </c>
      <c r="BN1108">
        <f>IF(ISNUMBER(BL1108),(AF1108-BL1108)^2,"")</f>
        <v/>
      </c>
      <c r="BO1108">
        <f>IF(ISNUMBER(BL1108),AF1108^2,"")</f>
        <v/>
      </c>
      <c r="BP1108">
        <f>IF(ISNUMBER(BL1108),(AF1108-BM1108)^2,"")</f>
        <v/>
      </c>
    </row>
    <row r="1109">
      <c r="O1109">
        <f>IF($R1109="","",IF($Q$1="Weekly",INT(($R1109-2)/7),IF($Q$1="Quarterly",YEAR($R1109)*4+ROUNDUP(MONTH($R1109)/3),YEAR($R1109)*12+MONTH($R1109))))</f>
        <v/>
      </c>
      <c r="P1109">
        <f>IF($R1109="","",IF($R1110="",1,IF($O1109&lt;&gt;$O1110,1,0)))</f>
        <v/>
      </c>
      <c r="Q1109">
        <f>IF($P1109=1,SUM($P$7:$P1109),"")</f>
        <v/>
      </c>
      <c r="R1109">
        <f>IF($A1109="","",IF(ISNUMBER($A1109),$A1109,IFERROR(DATEVALUE($A1109),NA())))</f>
        <v/>
      </c>
      <c r="S1109" s="7">
        <f>IFERROR(INDEX($R$7:$R$60000,MATCH(ROW()-6,$Q$7:$Q$60000,0)),"")</f>
        <v/>
      </c>
      <c r="T1109">
        <f>IFERROR(INDEX($B$7:$B$60000,MATCH(ROW()-6,$Q$7:$Q$60000,0))*1,"")</f>
        <v/>
      </c>
      <c r="U1109">
        <f>IFERROR(INDEX($C$7:$C$60000,MATCH(ROW()-6,$Q$7:$Q$60000,0))*1,"")</f>
        <v/>
      </c>
      <c r="V1109">
        <f>IFERROR(INDEX($D$7:$D$60000,MATCH(ROW()-6,$Q$7:$Q$60000,0))*1,"")</f>
        <v/>
      </c>
      <c r="W1109">
        <f>IFERROR(INDEX($E$7:$E$60000,MATCH(ROW()-6,$Q$7:$Q$60000,0))*1,"")</f>
        <v/>
      </c>
      <c r="X1109">
        <f>IFERROR(INDEX($F$7:$F$60000,MATCH(ROW()-6,$Q$7:$Q$60000,0))*1,"")</f>
        <v/>
      </c>
      <c r="Y1109">
        <f>IFERROR(INDEX($G$7:$G$60000,MATCH(ROW()-6,$Q$7:$Q$60000,0))*1,"")</f>
        <v/>
      </c>
      <c r="Z1109">
        <f>IFERROR(INDEX($H$7:$H$60000,MATCH(ROW()-6,$Q$7:$Q$60000,0))*1,"")</f>
        <v/>
      </c>
      <c r="AA1109">
        <f>IFERROR(INDEX($I$7:$I$60000,MATCH(ROW()-6,$Q$7:$Q$60000,0))*1,"")</f>
        <v/>
      </c>
      <c r="AB1109">
        <f>IFERROR(INDEX($J$7:$J$60000,MATCH(ROW()-6,$Q$7:$Q$60000,0))*1,"")</f>
        <v/>
      </c>
      <c r="AC1109">
        <f>IFERROR(INDEX($K$7:$K$60000,MATCH(ROW()-6,$Q$7:$Q$60000,0))*1,"")</f>
        <v/>
      </c>
      <c r="AF1109" s="9">
        <f>IF(OR($S1109="",$S1108=""),"",IF($B$5="diff",($T1109-$T1108),LN($T1109/$T1108)))</f>
        <v/>
      </c>
      <c r="AG1109" s="9">
        <f>IF(OR($S1109="",$S1108=""),"",IF($C$5="diff",(U1109-U1108),LN(U1109/U1108)))</f>
        <v/>
      </c>
      <c r="AH1109" s="9">
        <f>IF(OR($S1109="",$S1108=""),"",IF($D$5="diff",(V1109-V1108),LN(V1109/V1108)))</f>
        <v/>
      </c>
      <c r="AI1109" s="9">
        <f>IF(OR($S1109="",$S1108=""),"",IF($E$5="diff",(W1109-W1108),LN(W1109/W1108)))</f>
        <v/>
      </c>
      <c r="AJ1109" s="9">
        <f>IF(OR($S1109="",$S1108=""),"",IF($F$5="diff",(X1109-X1108),LN(X1109/X1108)))</f>
        <v/>
      </c>
      <c r="AK1109" s="9">
        <f>IF(OR($S1109="",$S1108=""),"",IF($G$5="diff",(Y1109-Y1108),LN(Y1109/Y1108)))</f>
        <v/>
      </c>
      <c r="AL1109" s="9">
        <f>IF(OR($S1109="",$S1108=""),"",IF($H$5="diff",(Z1109-Z1108),LN(Z1109/Z1108)))</f>
        <v/>
      </c>
      <c r="AM1109" s="9">
        <f>IF(OR($S1109="",$S1108=""),"",IF($I$5="diff",(AA1109-AA1108),LN(AA1109/AA1108)))</f>
        <v/>
      </c>
      <c r="AN1109" s="9">
        <f>IF(OR($S1109="",$S1108=""),"",IF($J$5="diff",(AB1109-AB1108),LN(AB1109/AB1108)))</f>
        <v/>
      </c>
      <c r="AO1109" s="9">
        <f>IF(OR($S1109="",$S1108=""),"",IF($K$5="diff",(AC1109-AC1108),LN(AC1109/AC1108)))</f>
        <v/>
      </c>
      <c r="AR1109" s="9">
        <f>IF($AF1109="","",$AU$13+$AU$4*AG1109+$AU$5*AH1109+$AU$6*AI1109+$AU$7*AJ1109+$AU$8*AK1109+$AU$9*AL1109+$AU$10*AM1109+$AU$11*AN1109+$AU$12*AO1109)</f>
        <v/>
      </c>
      <c r="AY1109" s="10">
        <f>IF(AND((ROW()-7)&gt;=$Q$5,(ROW()-6)&lt;=$Q$3),INDEX(LINEST(OFFSET(AF1109,1-$Q$5,0,$Q$5,1),OFFSET(AG1109,1-$Q$5,0,$Q$5,9),TRUE,TRUE),1,10)*$Q$4,"")</f>
        <v/>
      </c>
      <c r="AZ1109" s="9">
        <f>IF(AND((ROW()-7)&gt;=$Q$5,(ROW()-6)&lt;=$Q$3),INDEX(LINEST(OFFSET(AF1109,1-$Q$5,0,$Q$5,1),OFFSET(AG1109,1-$Q$5,0,$Q$5,9),TRUE,TRUE),1,9),"")</f>
        <v/>
      </c>
      <c r="BA1109" s="9">
        <f>IF(AND((ROW()-7)&gt;=$Q$5,(ROW()-6)&lt;=$Q$3),INDEX(LINEST(OFFSET(AF1109,1-$Q$5,0,$Q$5,1),OFFSET(AG1109,1-$Q$5,0,$Q$5,9),TRUE,TRUE),1,8),"")</f>
        <v/>
      </c>
      <c r="BB1109" s="9">
        <f>IF(AND((ROW()-7)&gt;=$Q$5,(ROW()-6)&lt;=$Q$3),INDEX(LINEST(OFFSET(AF1109,1-$Q$5,0,$Q$5,1),OFFSET(AG1109,1-$Q$5,0,$Q$5,9),TRUE,TRUE),1,7),"")</f>
        <v/>
      </c>
      <c r="BC1109" s="9">
        <f>IF(AND((ROW()-7)&gt;=$Q$5,(ROW()-6)&lt;=$Q$3),INDEX(LINEST(OFFSET(AF1109,1-$Q$5,0,$Q$5,1),OFFSET(AG1109,1-$Q$5,0,$Q$5,9),TRUE,TRUE),1,6),"")</f>
        <v/>
      </c>
      <c r="BD1109" s="9">
        <f>IF(AND((ROW()-7)&gt;=$Q$5,(ROW()-6)&lt;=$Q$3),INDEX(LINEST(OFFSET(AF1109,1-$Q$5,0,$Q$5,1),OFFSET(AG1109,1-$Q$5,0,$Q$5,9),TRUE,TRUE),1,5),"")</f>
        <v/>
      </c>
      <c r="BE1109" s="9">
        <f>IF(AND((ROW()-7)&gt;=$Q$5,(ROW()-6)&lt;=$Q$3),INDEX(LINEST(OFFSET(AF1109,1-$Q$5,0,$Q$5,1),OFFSET(AG1109,1-$Q$5,0,$Q$5,9),TRUE,TRUE),1,4),"")</f>
        <v/>
      </c>
      <c r="BF1109" s="9">
        <f>IF(AND((ROW()-7)&gt;=$Q$5,(ROW()-6)&lt;=$Q$3),INDEX(LINEST(OFFSET(AF1109,1-$Q$5,0,$Q$5,1),OFFSET(AG1109,1-$Q$5,0,$Q$5,9),TRUE,TRUE),1,3),"")</f>
        <v/>
      </c>
      <c r="BG1109" s="9">
        <f>IF(AND((ROW()-7)&gt;=$Q$5,(ROW()-6)&lt;=$Q$3),INDEX(LINEST(OFFSET(AF1109,1-$Q$5,0,$Q$5,1),OFFSET(AG1109,1-$Q$5,0,$Q$5,9),TRUE,TRUE),1,2),"")</f>
        <v/>
      </c>
      <c r="BH1109" s="9">
        <f>IF(AND((ROW()-7)&gt;=$Q$5,(ROW()-6)&lt;=$Q$3),INDEX(LINEST(OFFSET(AF1109,1-$Q$5,0,$Q$5,1),OFFSET(AG1109,1-$Q$5,0,$Q$5,9),TRUE,TRUE),1,1),"")</f>
        <v/>
      </c>
      <c r="BI1109" s="10">
        <f>IF(AND((ROW()-7)&gt;=$Q$5,(ROW()-6)&lt;=$Q$3),INDEX(LINEST(OFFSET(AF1109,1-$Q$5,0,$Q$5,1),OFFSET(AG1109,1-$Q$5,0,$Q$5,9),TRUE,TRUE),3,1),"")</f>
        <v/>
      </c>
      <c r="BL1109" s="9">
        <f>IF(AND((ROW()-6)&lt;=$Q$3,ISNUMBER(AY1108)),AY1108/$Q$4+AZ1108*AG1109+BA1108*AH1109+BB1108*AI1109+BC1108*AJ1109+BD1108*AK1109+BE1108*AL1109+BF1108*AM1109+BG1108*AN1109+BH1108*AO1109,"")</f>
        <v/>
      </c>
      <c r="BM1109">
        <f>IF(ISNUMBER(BL1109),AVERAGE(OFFSET(AF1108,1-$Q$5,0,$Q$5,1)),"")</f>
        <v/>
      </c>
      <c r="BN1109">
        <f>IF(ISNUMBER(BL1109),(AF1109-BL1109)^2,"")</f>
        <v/>
      </c>
      <c r="BO1109">
        <f>IF(ISNUMBER(BL1109),AF1109^2,"")</f>
        <v/>
      </c>
      <c r="BP1109">
        <f>IF(ISNUMBER(BL1109),(AF1109-BM1109)^2,"")</f>
        <v/>
      </c>
    </row>
    <row r="1110">
      <c r="O1110">
        <f>IF($R1110="","",IF($Q$1="Weekly",INT(($R1110-2)/7),IF($Q$1="Quarterly",YEAR($R1110)*4+ROUNDUP(MONTH($R1110)/3),YEAR($R1110)*12+MONTH($R1110))))</f>
        <v/>
      </c>
      <c r="P1110">
        <f>IF($R1110="","",IF($R1111="",1,IF($O1110&lt;&gt;$O1111,1,0)))</f>
        <v/>
      </c>
      <c r="Q1110">
        <f>IF($P1110=1,SUM($P$7:$P1110),"")</f>
        <v/>
      </c>
      <c r="R1110">
        <f>IF($A1110="","",IF(ISNUMBER($A1110),$A1110,IFERROR(DATEVALUE($A1110),NA())))</f>
        <v/>
      </c>
      <c r="S1110" s="7">
        <f>IFERROR(INDEX($R$7:$R$60000,MATCH(ROW()-6,$Q$7:$Q$60000,0)),"")</f>
        <v/>
      </c>
      <c r="T1110">
        <f>IFERROR(INDEX($B$7:$B$60000,MATCH(ROW()-6,$Q$7:$Q$60000,0))*1,"")</f>
        <v/>
      </c>
      <c r="U1110">
        <f>IFERROR(INDEX($C$7:$C$60000,MATCH(ROW()-6,$Q$7:$Q$60000,0))*1,"")</f>
        <v/>
      </c>
      <c r="V1110">
        <f>IFERROR(INDEX($D$7:$D$60000,MATCH(ROW()-6,$Q$7:$Q$60000,0))*1,"")</f>
        <v/>
      </c>
      <c r="W1110">
        <f>IFERROR(INDEX($E$7:$E$60000,MATCH(ROW()-6,$Q$7:$Q$60000,0))*1,"")</f>
        <v/>
      </c>
      <c r="X1110">
        <f>IFERROR(INDEX($F$7:$F$60000,MATCH(ROW()-6,$Q$7:$Q$60000,0))*1,"")</f>
        <v/>
      </c>
      <c r="Y1110">
        <f>IFERROR(INDEX($G$7:$G$60000,MATCH(ROW()-6,$Q$7:$Q$60000,0))*1,"")</f>
        <v/>
      </c>
      <c r="Z1110">
        <f>IFERROR(INDEX($H$7:$H$60000,MATCH(ROW()-6,$Q$7:$Q$60000,0))*1,"")</f>
        <v/>
      </c>
      <c r="AA1110">
        <f>IFERROR(INDEX($I$7:$I$60000,MATCH(ROW()-6,$Q$7:$Q$60000,0))*1,"")</f>
        <v/>
      </c>
      <c r="AB1110">
        <f>IFERROR(INDEX($J$7:$J$60000,MATCH(ROW()-6,$Q$7:$Q$60000,0))*1,"")</f>
        <v/>
      </c>
      <c r="AC1110">
        <f>IFERROR(INDEX($K$7:$K$60000,MATCH(ROW()-6,$Q$7:$Q$60000,0))*1,"")</f>
        <v/>
      </c>
      <c r="AF1110" s="9">
        <f>IF(OR($S1110="",$S1109=""),"",IF($B$5="diff",($T1110-$T1109),LN($T1110/$T1109)))</f>
        <v/>
      </c>
      <c r="AG1110" s="9">
        <f>IF(OR($S1110="",$S1109=""),"",IF($C$5="diff",(U1110-U1109),LN(U1110/U1109)))</f>
        <v/>
      </c>
      <c r="AH1110" s="9">
        <f>IF(OR($S1110="",$S1109=""),"",IF($D$5="diff",(V1110-V1109),LN(V1110/V1109)))</f>
        <v/>
      </c>
      <c r="AI1110" s="9">
        <f>IF(OR($S1110="",$S1109=""),"",IF($E$5="diff",(W1110-W1109),LN(W1110/W1109)))</f>
        <v/>
      </c>
      <c r="AJ1110" s="9">
        <f>IF(OR($S1110="",$S1109=""),"",IF($F$5="diff",(X1110-X1109),LN(X1110/X1109)))</f>
        <v/>
      </c>
      <c r="AK1110" s="9">
        <f>IF(OR($S1110="",$S1109=""),"",IF($G$5="diff",(Y1110-Y1109),LN(Y1110/Y1109)))</f>
        <v/>
      </c>
      <c r="AL1110" s="9">
        <f>IF(OR($S1110="",$S1109=""),"",IF($H$5="diff",(Z1110-Z1109),LN(Z1110/Z1109)))</f>
        <v/>
      </c>
      <c r="AM1110" s="9">
        <f>IF(OR($S1110="",$S1109=""),"",IF($I$5="diff",(AA1110-AA1109),LN(AA1110/AA1109)))</f>
        <v/>
      </c>
      <c r="AN1110" s="9">
        <f>IF(OR($S1110="",$S1109=""),"",IF($J$5="diff",(AB1110-AB1109),LN(AB1110/AB1109)))</f>
        <v/>
      </c>
      <c r="AO1110" s="9">
        <f>IF(OR($S1110="",$S1109=""),"",IF($K$5="diff",(AC1110-AC1109),LN(AC1110/AC1109)))</f>
        <v/>
      </c>
      <c r="AR1110" s="9">
        <f>IF($AF1110="","",$AU$13+$AU$4*AG1110+$AU$5*AH1110+$AU$6*AI1110+$AU$7*AJ1110+$AU$8*AK1110+$AU$9*AL1110+$AU$10*AM1110+$AU$11*AN1110+$AU$12*AO1110)</f>
        <v/>
      </c>
      <c r="AY1110" s="10">
        <f>IF(AND((ROW()-7)&gt;=$Q$5,(ROW()-6)&lt;=$Q$3),INDEX(LINEST(OFFSET(AF1110,1-$Q$5,0,$Q$5,1),OFFSET(AG1110,1-$Q$5,0,$Q$5,9),TRUE,TRUE),1,10)*$Q$4,"")</f>
        <v/>
      </c>
      <c r="AZ1110" s="9">
        <f>IF(AND((ROW()-7)&gt;=$Q$5,(ROW()-6)&lt;=$Q$3),INDEX(LINEST(OFFSET(AF1110,1-$Q$5,0,$Q$5,1),OFFSET(AG1110,1-$Q$5,0,$Q$5,9),TRUE,TRUE),1,9),"")</f>
        <v/>
      </c>
      <c r="BA1110" s="9">
        <f>IF(AND((ROW()-7)&gt;=$Q$5,(ROW()-6)&lt;=$Q$3),INDEX(LINEST(OFFSET(AF1110,1-$Q$5,0,$Q$5,1),OFFSET(AG1110,1-$Q$5,0,$Q$5,9),TRUE,TRUE),1,8),"")</f>
        <v/>
      </c>
      <c r="BB1110" s="9">
        <f>IF(AND((ROW()-7)&gt;=$Q$5,(ROW()-6)&lt;=$Q$3),INDEX(LINEST(OFFSET(AF1110,1-$Q$5,0,$Q$5,1),OFFSET(AG1110,1-$Q$5,0,$Q$5,9),TRUE,TRUE),1,7),"")</f>
        <v/>
      </c>
      <c r="BC1110" s="9">
        <f>IF(AND((ROW()-7)&gt;=$Q$5,(ROW()-6)&lt;=$Q$3),INDEX(LINEST(OFFSET(AF1110,1-$Q$5,0,$Q$5,1),OFFSET(AG1110,1-$Q$5,0,$Q$5,9),TRUE,TRUE),1,6),"")</f>
        <v/>
      </c>
      <c r="BD1110" s="9">
        <f>IF(AND((ROW()-7)&gt;=$Q$5,(ROW()-6)&lt;=$Q$3),INDEX(LINEST(OFFSET(AF1110,1-$Q$5,0,$Q$5,1),OFFSET(AG1110,1-$Q$5,0,$Q$5,9),TRUE,TRUE),1,5),"")</f>
        <v/>
      </c>
      <c r="BE1110" s="9">
        <f>IF(AND((ROW()-7)&gt;=$Q$5,(ROW()-6)&lt;=$Q$3),INDEX(LINEST(OFFSET(AF1110,1-$Q$5,0,$Q$5,1),OFFSET(AG1110,1-$Q$5,0,$Q$5,9),TRUE,TRUE),1,4),"")</f>
        <v/>
      </c>
      <c r="BF1110" s="9">
        <f>IF(AND((ROW()-7)&gt;=$Q$5,(ROW()-6)&lt;=$Q$3),INDEX(LINEST(OFFSET(AF1110,1-$Q$5,0,$Q$5,1),OFFSET(AG1110,1-$Q$5,0,$Q$5,9),TRUE,TRUE),1,3),"")</f>
        <v/>
      </c>
      <c r="BG1110" s="9">
        <f>IF(AND((ROW()-7)&gt;=$Q$5,(ROW()-6)&lt;=$Q$3),INDEX(LINEST(OFFSET(AF1110,1-$Q$5,0,$Q$5,1),OFFSET(AG1110,1-$Q$5,0,$Q$5,9),TRUE,TRUE),1,2),"")</f>
        <v/>
      </c>
      <c r="BH1110" s="9">
        <f>IF(AND((ROW()-7)&gt;=$Q$5,(ROW()-6)&lt;=$Q$3),INDEX(LINEST(OFFSET(AF1110,1-$Q$5,0,$Q$5,1),OFFSET(AG1110,1-$Q$5,0,$Q$5,9),TRUE,TRUE),1,1),"")</f>
        <v/>
      </c>
      <c r="BI1110" s="10">
        <f>IF(AND((ROW()-7)&gt;=$Q$5,(ROW()-6)&lt;=$Q$3),INDEX(LINEST(OFFSET(AF1110,1-$Q$5,0,$Q$5,1),OFFSET(AG1110,1-$Q$5,0,$Q$5,9),TRUE,TRUE),3,1),"")</f>
        <v/>
      </c>
      <c r="BL1110" s="9">
        <f>IF(AND((ROW()-6)&lt;=$Q$3,ISNUMBER(AY1109)),AY1109/$Q$4+AZ1109*AG1110+BA1109*AH1110+BB1109*AI1110+BC1109*AJ1110+BD1109*AK1110+BE1109*AL1110+BF1109*AM1110+BG1109*AN1110+BH1109*AO1110,"")</f>
        <v/>
      </c>
      <c r="BM1110">
        <f>IF(ISNUMBER(BL1110),AVERAGE(OFFSET(AF1109,1-$Q$5,0,$Q$5,1)),"")</f>
        <v/>
      </c>
      <c r="BN1110">
        <f>IF(ISNUMBER(BL1110),(AF1110-BL1110)^2,"")</f>
        <v/>
      </c>
      <c r="BO1110">
        <f>IF(ISNUMBER(BL1110),AF1110^2,"")</f>
        <v/>
      </c>
      <c r="BP1110">
        <f>IF(ISNUMBER(BL1110),(AF1110-BM1110)^2,"")</f>
        <v/>
      </c>
    </row>
    <row r="1111">
      <c r="O1111">
        <f>IF($R1111="","",IF($Q$1="Weekly",INT(($R1111-2)/7),IF($Q$1="Quarterly",YEAR($R1111)*4+ROUNDUP(MONTH($R1111)/3),YEAR($R1111)*12+MONTH($R1111))))</f>
        <v/>
      </c>
      <c r="P1111">
        <f>IF($R1111="","",IF($R1112="",1,IF($O1111&lt;&gt;$O1112,1,0)))</f>
        <v/>
      </c>
      <c r="Q1111">
        <f>IF($P1111=1,SUM($P$7:$P1111),"")</f>
        <v/>
      </c>
      <c r="R1111">
        <f>IF($A1111="","",IF(ISNUMBER($A1111),$A1111,IFERROR(DATEVALUE($A1111),NA())))</f>
        <v/>
      </c>
      <c r="S1111" s="7">
        <f>IFERROR(INDEX($R$7:$R$60000,MATCH(ROW()-6,$Q$7:$Q$60000,0)),"")</f>
        <v/>
      </c>
      <c r="T1111">
        <f>IFERROR(INDEX($B$7:$B$60000,MATCH(ROW()-6,$Q$7:$Q$60000,0))*1,"")</f>
        <v/>
      </c>
      <c r="U1111">
        <f>IFERROR(INDEX($C$7:$C$60000,MATCH(ROW()-6,$Q$7:$Q$60000,0))*1,"")</f>
        <v/>
      </c>
      <c r="V1111">
        <f>IFERROR(INDEX($D$7:$D$60000,MATCH(ROW()-6,$Q$7:$Q$60000,0))*1,"")</f>
        <v/>
      </c>
      <c r="W1111">
        <f>IFERROR(INDEX($E$7:$E$60000,MATCH(ROW()-6,$Q$7:$Q$60000,0))*1,"")</f>
        <v/>
      </c>
      <c r="X1111">
        <f>IFERROR(INDEX($F$7:$F$60000,MATCH(ROW()-6,$Q$7:$Q$60000,0))*1,"")</f>
        <v/>
      </c>
      <c r="Y1111">
        <f>IFERROR(INDEX($G$7:$G$60000,MATCH(ROW()-6,$Q$7:$Q$60000,0))*1,"")</f>
        <v/>
      </c>
      <c r="Z1111">
        <f>IFERROR(INDEX($H$7:$H$60000,MATCH(ROW()-6,$Q$7:$Q$60000,0))*1,"")</f>
        <v/>
      </c>
      <c r="AA1111">
        <f>IFERROR(INDEX($I$7:$I$60000,MATCH(ROW()-6,$Q$7:$Q$60000,0))*1,"")</f>
        <v/>
      </c>
      <c r="AB1111">
        <f>IFERROR(INDEX($J$7:$J$60000,MATCH(ROW()-6,$Q$7:$Q$60000,0))*1,"")</f>
        <v/>
      </c>
      <c r="AC1111">
        <f>IFERROR(INDEX($K$7:$K$60000,MATCH(ROW()-6,$Q$7:$Q$60000,0))*1,"")</f>
        <v/>
      </c>
      <c r="AF1111" s="9">
        <f>IF(OR($S1111="",$S1110=""),"",IF($B$5="diff",($T1111-$T1110),LN($T1111/$T1110)))</f>
        <v/>
      </c>
      <c r="AG1111" s="9">
        <f>IF(OR($S1111="",$S1110=""),"",IF($C$5="diff",(U1111-U1110),LN(U1111/U1110)))</f>
        <v/>
      </c>
      <c r="AH1111" s="9">
        <f>IF(OR($S1111="",$S1110=""),"",IF($D$5="diff",(V1111-V1110),LN(V1111/V1110)))</f>
        <v/>
      </c>
      <c r="AI1111" s="9">
        <f>IF(OR($S1111="",$S1110=""),"",IF($E$5="diff",(W1111-W1110),LN(W1111/W1110)))</f>
        <v/>
      </c>
      <c r="AJ1111" s="9">
        <f>IF(OR($S1111="",$S1110=""),"",IF($F$5="diff",(X1111-X1110),LN(X1111/X1110)))</f>
        <v/>
      </c>
      <c r="AK1111" s="9">
        <f>IF(OR($S1111="",$S1110=""),"",IF($G$5="diff",(Y1111-Y1110),LN(Y1111/Y1110)))</f>
        <v/>
      </c>
      <c r="AL1111" s="9">
        <f>IF(OR($S1111="",$S1110=""),"",IF($H$5="diff",(Z1111-Z1110),LN(Z1111/Z1110)))</f>
        <v/>
      </c>
      <c r="AM1111" s="9">
        <f>IF(OR($S1111="",$S1110=""),"",IF($I$5="diff",(AA1111-AA1110),LN(AA1111/AA1110)))</f>
        <v/>
      </c>
      <c r="AN1111" s="9">
        <f>IF(OR($S1111="",$S1110=""),"",IF($J$5="diff",(AB1111-AB1110),LN(AB1111/AB1110)))</f>
        <v/>
      </c>
      <c r="AO1111" s="9">
        <f>IF(OR($S1111="",$S1110=""),"",IF($K$5="diff",(AC1111-AC1110),LN(AC1111/AC1110)))</f>
        <v/>
      </c>
      <c r="AR1111" s="9">
        <f>IF($AF1111="","",$AU$13+$AU$4*AG1111+$AU$5*AH1111+$AU$6*AI1111+$AU$7*AJ1111+$AU$8*AK1111+$AU$9*AL1111+$AU$10*AM1111+$AU$11*AN1111+$AU$12*AO1111)</f>
        <v/>
      </c>
      <c r="AY1111" s="10">
        <f>IF(AND((ROW()-7)&gt;=$Q$5,(ROW()-6)&lt;=$Q$3),INDEX(LINEST(OFFSET(AF1111,1-$Q$5,0,$Q$5,1),OFFSET(AG1111,1-$Q$5,0,$Q$5,9),TRUE,TRUE),1,10)*$Q$4,"")</f>
        <v/>
      </c>
      <c r="AZ1111" s="9">
        <f>IF(AND((ROW()-7)&gt;=$Q$5,(ROW()-6)&lt;=$Q$3),INDEX(LINEST(OFFSET(AF1111,1-$Q$5,0,$Q$5,1),OFFSET(AG1111,1-$Q$5,0,$Q$5,9),TRUE,TRUE),1,9),"")</f>
        <v/>
      </c>
      <c r="BA1111" s="9">
        <f>IF(AND((ROW()-7)&gt;=$Q$5,(ROW()-6)&lt;=$Q$3),INDEX(LINEST(OFFSET(AF1111,1-$Q$5,0,$Q$5,1),OFFSET(AG1111,1-$Q$5,0,$Q$5,9),TRUE,TRUE),1,8),"")</f>
        <v/>
      </c>
      <c r="BB1111" s="9">
        <f>IF(AND((ROW()-7)&gt;=$Q$5,(ROW()-6)&lt;=$Q$3),INDEX(LINEST(OFFSET(AF1111,1-$Q$5,0,$Q$5,1),OFFSET(AG1111,1-$Q$5,0,$Q$5,9),TRUE,TRUE),1,7),"")</f>
        <v/>
      </c>
      <c r="BC1111" s="9">
        <f>IF(AND((ROW()-7)&gt;=$Q$5,(ROW()-6)&lt;=$Q$3),INDEX(LINEST(OFFSET(AF1111,1-$Q$5,0,$Q$5,1),OFFSET(AG1111,1-$Q$5,0,$Q$5,9),TRUE,TRUE),1,6),"")</f>
        <v/>
      </c>
      <c r="BD1111" s="9">
        <f>IF(AND((ROW()-7)&gt;=$Q$5,(ROW()-6)&lt;=$Q$3),INDEX(LINEST(OFFSET(AF1111,1-$Q$5,0,$Q$5,1),OFFSET(AG1111,1-$Q$5,0,$Q$5,9),TRUE,TRUE),1,5),"")</f>
        <v/>
      </c>
      <c r="BE1111" s="9">
        <f>IF(AND((ROW()-7)&gt;=$Q$5,(ROW()-6)&lt;=$Q$3),INDEX(LINEST(OFFSET(AF1111,1-$Q$5,0,$Q$5,1),OFFSET(AG1111,1-$Q$5,0,$Q$5,9),TRUE,TRUE),1,4),"")</f>
        <v/>
      </c>
      <c r="BF1111" s="9">
        <f>IF(AND((ROW()-7)&gt;=$Q$5,(ROW()-6)&lt;=$Q$3),INDEX(LINEST(OFFSET(AF1111,1-$Q$5,0,$Q$5,1),OFFSET(AG1111,1-$Q$5,0,$Q$5,9),TRUE,TRUE),1,3),"")</f>
        <v/>
      </c>
      <c r="BG1111" s="9">
        <f>IF(AND((ROW()-7)&gt;=$Q$5,(ROW()-6)&lt;=$Q$3),INDEX(LINEST(OFFSET(AF1111,1-$Q$5,0,$Q$5,1),OFFSET(AG1111,1-$Q$5,0,$Q$5,9),TRUE,TRUE),1,2),"")</f>
        <v/>
      </c>
      <c r="BH1111" s="9">
        <f>IF(AND((ROW()-7)&gt;=$Q$5,(ROW()-6)&lt;=$Q$3),INDEX(LINEST(OFFSET(AF1111,1-$Q$5,0,$Q$5,1),OFFSET(AG1111,1-$Q$5,0,$Q$5,9),TRUE,TRUE),1,1),"")</f>
        <v/>
      </c>
      <c r="BI1111" s="10">
        <f>IF(AND((ROW()-7)&gt;=$Q$5,(ROW()-6)&lt;=$Q$3),INDEX(LINEST(OFFSET(AF1111,1-$Q$5,0,$Q$5,1),OFFSET(AG1111,1-$Q$5,0,$Q$5,9),TRUE,TRUE),3,1),"")</f>
        <v/>
      </c>
      <c r="BL1111" s="9">
        <f>IF(AND((ROW()-6)&lt;=$Q$3,ISNUMBER(AY1110)),AY1110/$Q$4+AZ1110*AG1111+BA1110*AH1111+BB1110*AI1111+BC1110*AJ1111+BD1110*AK1111+BE1110*AL1111+BF1110*AM1111+BG1110*AN1111+BH1110*AO1111,"")</f>
        <v/>
      </c>
      <c r="BM1111">
        <f>IF(ISNUMBER(BL1111),AVERAGE(OFFSET(AF1110,1-$Q$5,0,$Q$5,1)),"")</f>
        <v/>
      </c>
      <c r="BN1111">
        <f>IF(ISNUMBER(BL1111),(AF1111-BL1111)^2,"")</f>
        <v/>
      </c>
      <c r="BO1111">
        <f>IF(ISNUMBER(BL1111),AF1111^2,"")</f>
        <v/>
      </c>
      <c r="BP1111">
        <f>IF(ISNUMBER(BL1111),(AF1111-BM1111)^2,"")</f>
        <v/>
      </c>
    </row>
    <row r="1112">
      <c r="O1112">
        <f>IF($R1112="","",IF($Q$1="Weekly",INT(($R1112-2)/7),IF($Q$1="Quarterly",YEAR($R1112)*4+ROUNDUP(MONTH($R1112)/3),YEAR($R1112)*12+MONTH($R1112))))</f>
        <v/>
      </c>
      <c r="P1112">
        <f>IF($R1112="","",IF($R1113="",1,IF($O1112&lt;&gt;$O1113,1,0)))</f>
        <v/>
      </c>
      <c r="Q1112">
        <f>IF($P1112=1,SUM($P$7:$P1112),"")</f>
        <v/>
      </c>
      <c r="R1112">
        <f>IF($A1112="","",IF(ISNUMBER($A1112),$A1112,IFERROR(DATEVALUE($A1112),NA())))</f>
        <v/>
      </c>
      <c r="S1112" s="7">
        <f>IFERROR(INDEX($R$7:$R$60000,MATCH(ROW()-6,$Q$7:$Q$60000,0)),"")</f>
        <v/>
      </c>
      <c r="T1112">
        <f>IFERROR(INDEX($B$7:$B$60000,MATCH(ROW()-6,$Q$7:$Q$60000,0))*1,"")</f>
        <v/>
      </c>
      <c r="U1112">
        <f>IFERROR(INDEX($C$7:$C$60000,MATCH(ROW()-6,$Q$7:$Q$60000,0))*1,"")</f>
        <v/>
      </c>
      <c r="V1112">
        <f>IFERROR(INDEX($D$7:$D$60000,MATCH(ROW()-6,$Q$7:$Q$60000,0))*1,"")</f>
        <v/>
      </c>
      <c r="W1112">
        <f>IFERROR(INDEX($E$7:$E$60000,MATCH(ROW()-6,$Q$7:$Q$60000,0))*1,"")</f>
        <v/>
      </c>
      <c r="X1112">
        <f>IFERROR(INDEX($F$7:$F$60000,MATCH(ROW()-6,$Q$7:$Q$60000,0))*1,"")</f>
        <v/>
      </c>
      <c r="Y1112">
        <f>IFERROR(INDEX($G$7:$G$60000,MATCH(ROW()-6,$Q$7:$Q$60000,0))*1,"")</f>
        <v/>
      </c>
      <c r="Z1112">
        <f>IFERROR(INDEX($H$7:$H$60000,MATCH(ROW()-6,$Q$7:$Q$60000,0))*1,"")</f>
        <v/>
      </c>
      <c r="AA1112">
        <f>IFERROR(INDEX($I$7:$I$60000,MATCH(ROW()-6,$Q$7:$Q$60000,0))*1,"")</f>
        <v/>
      </c>
      <c r="AB1112">
        <f>IFERROR(INDEX($J$7:$J$60000,MATCH(ROW()-6,$Q$7:$Q$60000,0))*1,"")</f>
        <v/>
      </c>
      <c r="AC1112">
        <f>IFERROR(INDEX($K$7:$K$60000,MATCH(ROW()-6,$Q$7:$Q$60000,0))*1,"")</f>
        <v/>
      </c>
      <c r="AF1112" s="9">
        <f>IF(OR($S1112="",$S1111=""),"",IF($B$5="diff",($T1112-$T1111),LN($T1112/$T1111)))</f>
        <v/>
      </c>
      <c r="AG1112" s="9">
        <f>IF(OR($S1112="",$S1111=""),"",IF($C$5="diff",(U1112-U1111),LN(U1112/U1111)))</f>
        <v/>
      </c>
      <c r="AH1112" s="9">
        <f>IF(OR($S1112="",$S1111=""),"",IF($D$5="diff",(V1112-V1111),LN(V1112/V1111)))</f>
        <v/>
      </c>
      <c r="AI1112" s="9">
        <f>IF(OR($S1112="",$S1111=""),"",IF($E$5="diff",(W1112-W1111),LN(W1112/W1111)))</f>
        <v/>
      </c>
      <c r="AJ1112" s="9">
        <f>IF(OR($S1112="",$S1111=""),"",IF($F$5="diff",(X1112-X1111),LN(X1112/X1111)))</f>
        <v/>
      </c>
      <c r="AK1112" s="9">
        <f>IF(OR($S1112="",$S1111=""),"",IF($G$5="diff",(Y1112-Y1111),LN(Y1112/Y1111)))</f>
        <v/>
      </c>
      <c r="AL1112" s="9">
        <f>IF(OR($S1112="",$S1111=""),"",IF($H$5="diff",(Z1112-Z1111),LN(Z1112/Z1111)))</f>
        <v/>
      </c>
      <c r="AM1112" s="9">
        <f>IF(OR($S1112="",$S1111=""),"",IF($I$5="diff",(AA1112-AA1111),LN(AA1112/AA1111)))</f>
        <v/>
      </c>
      <c r="AN1112" s="9">
        <f>IF(OR($S1112="",$S1111=""),"",IF($J$5="diff",(AB1112-AB1111),LN(AB1112/AB1111)))</f>
        <v/>
      </c>
      <c r="AO1112" s="9">
        <f>IF(OR($S1112="",$S1111=""),"",IF($K$5="diff",(AC1112-AC1111),LN(AC1112/AC1111)))</f>
        <v/>
      </c>
      <c r="AR1112" s="9">
        <f>IF($AF1112="","",$AU$13+$AU$4*AG1112+$AU$5*AH1112+$AU$6*AI1112+$AU$7*AJ1112+$AU$8*AK1112+$AU$9*AL1112+$AU$10*AM1112+$AU$11*AN1112+$AU$12*AO1112)</f>
        <v/>
      </c>
      <c r="AY1112" s="10">
        <f>IF(AND((ROW()-7)&gt;=$Q$5,(ROW()-6)&lt;=$Q$3),INDEX(LINEST(OFFSET(AF1112,1-$Q$5,0,$Q$5,1),OFFSET(AG1112,1-$Q$5,0,$Q$5,9),TRUE,TRUE),1,10)*$Q$4,"")</f>
        <v/>
      </c>
      <c r="AZ1112" s="9">
        <f>IF(AND((ROW()-7)&gt;=$Q$5,(ROW()-6)&lt;=$Q$3),INDEX(LINEST(OFFSET(AF1112,1-$Q$5,0,$Q$5,1),OFFSET(AG1112,1-$Q$5,0,$Q$5,9),TRUE,TRUE),1,9),"")</f>
        <v/>
      </c>
      <c r="BA1112" s="9">
        <f>IF(AND((ROW()-7)&gt;=$Q$5,(ROW()-6)&lt;=$Q$3),INDEX(LINEST(OFFSET(AF1112,1-$Q$5,0,$Q$5,1),OFFSET(AG1112,1-$Q$5,0,$Q$5,9),TRUE,TRUE),1,8),"")</f>
        <v/>
      </c>
      <c r="BB1112" s="9">
        <f>IF(AND((ROW()-7)&gt;=$Q$5,(ROW()-6)&lt;=$Q$3),INDEX(LINEST(OFFSET(AF1112,1-$Q$5,0,$Q$5,1),OFFSET(AG1112,1-$Q$5,0,$Q$5,9),TRUE,TRUE),1,7),"")</f>
        <v/>
      </c>
      <c r="BC1112" s="9">
        <f>IF(AND((ROW()-7)&gt;=$Q$5,(ROW()-6)&lt;=$Q$3),INDEX(LINEST(OFFSET(AF1112,1-$Q$5,0,$Q$5,1),OFFSET(AG1112,1-$Q$5,0,$Q$5,9),TRUE,TRUE),1,6),"")</f>
        <v/>
      </c>
      <c r="BD1112" s="9">
        <f>IF(AND((ROW()-7)&gt;=$Q$5,(ROW()-6)&lt;=$Q$3),INDEX(LINEST(OFFSET(AF1112,1-$Q$5,0,$Q$5,1),OFFSET(AG1112,1-$Q$5,0,$Q$5,9),TRUE,TRUE),1,5),"")</f>
        <v/>
      </c>
      <c r="BE1112" s="9">
        <f>IF(AND((ROW()-7)&gt;=$Q$5,(ROW()-6)&lt;=$Q$3),INDEX(LINEST(OFFSET(AF1112,1-$Q$5,0,$Q$5,1),OFFSET(AG1112,1-$Q$5,0,$Q$5,9),TRUE,TRUE),1,4),"")</f>
        <v/>
      </c>
      <c r="BF1112" s="9">
        <f>IF(AND((ROW()-7)&gt;=$Q$5,(ROW()-6)&lt;=$Q$3),INDEX(LINEST(OFFSET(AF1112,1-$Q$5,0,$Q$5,1),OFFSET(AG1112,1-$Q$5,0,$Q$5,9),TRUE,TRUE),1,3),"")</f>
        <v/>
      </c>
      <c r="BG1112" s="9">
        <f>IF(AND((ROW()-7)&gt;=$Q$5,(ROW()-6)&lt;=$Q$3),INDEX(LINEST(OFFSET(AF1112,1-$Q$5,0,$Q$5,1),OFFSET(AG1112,1-$Q$5,0,$Q$5,9),TRUE,TRUE),1,2),"")</f>
        <v/>
      </c>
      <c r="BH1112" s="9">
        <f>IF(AND((ROW()-7)&gt;=$Q$5,(ROW()-6)&lt;=$Q$3),INDEX(LINEST(OFFSET(AF1112,1-$Q$5,0,$Q$5,1),OFFSET(AG1112,1-$Q$5,0,$Q$5,9),TRUE,TRUE),1,1),"")</f>
        <v/>
      </c>
      <c r="BI1112" s="10">
        <f>IF(AND((ROW()-7)&gt;=$Q$5,(ROW()-6)&lt;=$Q$3),INDEX(LINEST(OFFSET(AF1112,1-$Q$5,0,$Q$5,1),OFFSET(AG1112,1-$Q$5,0,$Q$5,9),TRUE,TRUE),3,1),"")</f>
        <v/>
      </c>
      <c r="BL1112" s="9">
        <f>IF(AND((ROW()-6)&lt;=$Q$3,ISNUMBER(AY1111)),AY1111/$Q$4+AZ1111*AG1112+BA1111*AH1112+BB1111*AI1112+BC1111*AJ1112+BD1111*AK1112+BE1111*AL1112+BF1111*AM1112+BG1111*AN1112+BH1111*AO1112,"")</f>
        <v/>
      </c>
      <c r="BM1112">
        <f>IF(ISNUMBER(BL1112),AVERAGE(OFFSET(AF1111,1-$Q$5,0,$Q$5,1)),"")</f>
        <v/>
      </c>
      <c r="BN1112">
        <f>IF(ISNUMBER(BL1112),(AF1112-BL1112)^2,"")</f>
        <v/>
      </c>
      <c r="BO1112">
        <f>IF(ISNUMBER(BL1112),AF1112^2,"")</f>
        <v/>
      </c>
      <c r="BP1112">
        <f>IF(ISNUMBER(BL1112),(AF1112-BM1112)^2,"")</f>
        <v/>
      </c>
    </row>
    <row r="1113">
      <c r="O1113">
        <f>IF($R1113="","",IF($Q$1="Weekly",INT(($R1113-2)/7),IF($Q$1="Quarterly",YEAR($R1113)*4+ROUNDUP(MONTH($R1113)/3),YEAR($R1113)*12+MONTH($R1113))))</f>
        <v/>
      </c>
      <c r="P1113">
        <f>IF($R1113="","",IF($R1114="",1,IF($O1113&lt;&gt;$O1114,1,0)))</f>
        <v/>
      </c>
      <c r="Q1113">
        <f>IF($P1113=1,SUM($P$7:$P1113),"")</f>
        <v/>
      </c>
      <c r="R1113">
        <f>IF($A1113="","",IF(ISNUMBER($A1113),$A1113,IFERROR(DATEVALUE($A1113),NA())))</f>
        <v/>
      </c>
      <c r="S1113" s="7">
        <f>IFERROR(INDEX($R$7:$R$60000,MATCH(ROW()-6,$Q$7:$Q$60000,0)),"")</f>
        <v/>
      </c>
      <c r="T1113">
        <f>IFERROR(INDEX($B$7:$B$60000,MATCH(ROW()-6,$Q$7:$Q$60000,0))*1,"")</f>
        <v/>
      </c>
      <c r="U1113">
        <f>IFERROR(INDEX($C$7:$C$60000,MATCH(ROW()-6,$Q$7:$Q$60000,0))*1,"")</f>
        <v/>
      </c>
      <c r="V1113">
        <f>IFERROR(INDEX($D$7:$D$60000,MATCH(ROW()-6,$Q$7:$Q$60000,0))*1,"")</f>
        <v/>
      </c>
      <c r="W1113">
        <f>IFERROR(INDEX($E$7:$E$60000,MATCH(ROW()-6,$Q$7:$Q$60000,0))*1,"")</f>
        <v/>
      </c>
      <c r="X1113">
        <f>IFERROR(INDEX($F$7:$F$60000,MATCH(ROW()-6,$Q$7:$Q$60000,0))*1,"")</f>
        <v/>
      </c>
      <c r="Y1113">
        <f>IFERROR(INDEX($G$7:$G$60000,MATCH(ROW()-6,$Q$7:$Q$60000,0))*1,"")</f>
        <v/>
      </c>
      <c r="Z1113">
        <f>IFERROR(INDEX($H$7:$H$60000,MATCH(ROW()-6,$Q$7:$Q$60000,0))*1,"")</f>
        <v/>
      </c>
      <c r="AA1113">
        <f>IFERROR(INDEX($I$7:$I$60000,MATCH(ROW()-6,$Q$7:$Q$60000,0))*1,"")</f>
        <v/>
      </c>
      <c r="AB1113">
        <f>IFERROR(INDEX($J$7:$J$60000,MATCH(ROW()-6,$Q$7:$Q$60000,0))*1,"")</f>
        <v/>
      </c>
      <c r="AC1113">
        <f>IFERROR(INDEX($K$7:$K$60000,MATCH(ROW()-6,$Q$7:$Q$60000,0))*1,"")</f>
        <v/>
      </c>
      <c r="AF1113" s="9">
        <f>IF(OR($S1113="",$S1112=""),"",IF($B$5="diff",($T1113-$T1112),LN($T1113/$T1112)))</f>
        <v/>
      </c>
      <c r="AG1113" s="9">
        <f>IF(OR($S1113="",$S1112=""),"",IF($C$5="diff",(U1113-U1112),LN(U1113/U1112)))</f>
        <v/>
      </c>
      <c r="AH1113" s="9">
        <f>IF(OR($S1113="",$S1112=""),"",IF($D$5="diff",(V1113-V1112),LN(V1113/V1112)))</f>
        <v/>
      </c>
      <c r="AI1113" s="9">
        <f>IF(OR($S1113="",$S1112=""),"",IF($E$5="diff",(W1113-W1112),LN(W1113/W1112)))</f>
        <v/>
      </c>
      <c r="AJ1113" s="9">
        <f>IF(OR($S1113="",$S1112=""),"",IF($F$5="diff",(X1113-X1112),LN(X1113/X1112)))</f>
        <v/>
      </c>
      <c r="AK1113" s="9">
        <f>IF(OR($S1113="",$S1112=""),"",IF($G$5="diff",(Y1113-Y1112),LN(Y1113/Y1112)))</f>
        <v/>
      </c>
      <c r="AL1113" s="9">
        <f>IF(OR($S1113="",$S1112=""),"",IF($H$5="diff",(Z1113-Z1112),LN(Z1113/Z1112)))</f>
        <v/>
      </c>
      <c r="AM1113" s="9">
        <f>IF(OR($S1113="",$S1112=""),"",IF($I$5="diff",(AA1113-AA1112),LN(AA1113/AA1112)))</f>
        <v/>
      </c>
      <c r="AN1113" s="9">
        <f>IF(OR($S1113="",$S1112=""),"",IF($J$5="diff",(AB1113-AB1112),LN(AB1113/AB1112)))</f>
        <v/>
      </c>
      <c r="AO1113" s="9">
        <f>IF(OR($S1113="",$S1112=""),"",IF($K$5="diff",(AC1113-AC1112),LN(AC1113/AC1112)))</f>
        <v/>
      </c>
      <c r="AR1113" s="9">
        <f>IF($AF1113="","",$AU$13+$AU$4*AG1113+$AU$5*AH1113+$AU$6*AI1113+$AU$7*AJ1113+$AU$8*AK1113+$AU$9*AL1113+$AU$10*AM1113+$AU$11*AN1113+$AU$12*AO1113)</f>
        <v/>
      </c>
      <c r="AY1113" s="10">
        <f>IF(AND((ROW()-7)&gt;=$Q$5,(ROW()-6)&lt;=$Q$3),INDEX(LINEST(OFFSET(AF1113,1-$Q$5,0,$Q$5,1),OFFSET(AG1113,1-$Q$5,0,$Q$5,9),TRUE,TRUE),1,10)*$Q$4,"")</f>
        <v/>
      </c>
      <c r="AZ1113" s="9">
        <f>IF(AND((ROW()-7)&gt;=$Q$5,(ROW()-6)&lt;=$Q$3),INDEX(LINEST(OFFSET(AF1113,1-$Q$5,0,$Q$5,1),OFFSET(AG1113,1-$Q$5,0,$Q$5,9),TRUE,TRUE),1,9),"")</f>
        <v/>
      </c>
      <c r="BA1113" s="9">
        <f>IF(AND((ROW()-7)&gt;=$Q$5,(ROW()-6)&lt;=$Q$3),INDEX(LINEST(OFFSET(AF1113,1-$Q$5,0,$Q$5,1),OFFSET(AG1113,1-$Q$5,0,$Q$5,9),TRUE,TRUE),1,8),"")</f>
        <v/>
      </c>
      <c r="BB1113" s="9">
        <f>IF(AND((ROW()-7)&gt;=$Q$5,(ROW()-6)&lt;=$Q$3),INDEX(LINEST(OFFSET(AF1113,1-$Q$5,0,$Q$5,1),OFFSET(AG1113,1-$Q$5,0,$Q$5,9),TRUE,TRUE),1,7),"")</f>
        <v/>
      </c>
      <c r="BC1113" s="9">
        <f>IF(AND((ROW()-7)&gt;=$Q$5,(ROW()-6)&lt;=$Q$3),INDEX(LINEST(OFFSET(AF1113,1-$Q$5,0,$Q$5,1),OFFSET(AG1113,1-$Q$5,0,$Q$5,9),TRUE,TRUE),1,6),"")</f>
        <v/>
      </c>
      <c r="BD1113" s="9">
        <f>IF(AND((ROW()-7)&gt;=$Q$5,(ROW()-6)&lt;=$Q$3),INDEX(LINEST(OFFSET(AF1113,1-$Q$5,0,$Q$5,1),OFFSET(AG1113,1-$Q$5,0,$Q$5,9),TRUE,TRUE),1,5),"")</f>
        <v/>
      </c>
      <c r="BE1113" s="9">
        <f>IF(AND((ROW()-7)&gt;=$Q$5,(ROW()-6)&lt;=$Q$3),INDEX(LINEST(OFFSET(AF1113,1-$Q$5,0,$Q$5,1),OFFSET(AG1113,1-$Q$5,0,$Q$5,9),TRUE,TRUE),1,4),"")</f>
        <v/>
      </c>
      <c r="BF1113" s="9">
        <f>IF(AND((ROW()-7)&gt;=$Q$5,(ROW()-6)&lt;=$Q$3),INDEX(LINEST(OFFSET(AF1113,1-$Q$5,0,$Q$5,1),OFFSET(AG1113,1-$Q$5,0,$Q$5,9),TRUE,TRUE),1,3),"")</f>
        <v/>
      </c>
      <c r="BG1113" s="9">
        <f>IF(AND((ROW()-7)&gt;=$Q$5,(ROW()-6)&lt;=$Q$3),INDEX(LINEST(OFFSET(AF1113,1-$Q$5,0,$Q$5,1),OFFSET(AG1113,1-$Q$5,0,$Q$5,9),TRUE,TRUE),1,2),"")</f>
        <v/>
      </c>
      <c r="BH1113" s="9">
        <f>IF(AND((ROW()-7)&gt;=$Q$5,(ROW()-6)&lt;=$Q$3),INDEX(LINEST(OFFSET(AF1113,1-$Q$5,0,$Q$5,1),OFFSET(AG1113,1-$Q$5,0,$Q$5,9),TRUE,TRUE),1,1),"")</f>
        <v/>
      </c>
      <c r="BI1113" s="10">
        <f>IF(AND((ROW()-7)&gt;=$Q$5,(ROW()-6)&lt;=$Q$3),INDEX(LINEST(OFFSET(AF1113,1-$Q$5,0,$Q$5,1),OFFSET(AG1113,1-$Q$5,0,$Q$5,9),TRUE,TRUE),3,1),"")</f>
        <v/>
      </c>
      <c r="BL1113" s="9">
        <f>IF(AND((ROW()-6)&lt;=$Q$3,ISNUMBER(AY1112)),AY1112/$Q$4+AZ1112*AG1113+BA1112*AH1113+BB1112*AI1113+BC1112*AJ1113+BD1112*AK1113+BE1112*AL1113+BF1112*AM1113+BG1112*AN1113+BH1112*AO1113,"")</f>
        <v/>
      </c>
      <c r="BM1113">
        <f>IF(ISNUMBER(BL1113),AVERAGE(OFFSET(AF1112,1-$Q$5,0,$Q$5,1)),"")</f>
        <v/>
      </c>
      <c r="BN1113">
        <f>IF(ISNUMBER(BL1113),(AF1113-BL1113)^2,"")</f>
        <v/>
      </c>
      <c r="BO1113">
        <f>IF(ISNUMBER(BL1113),AF1113^2,"")</f>
        <v/>
      </c>
      <c r="BP1113">
        <f>IF(ISNUMBER(BL1113),(AF1113-BM1113)^2,"")</f>
        <v/>
      </c>
    </row>
    <row r="1114">
      <c r="O1114">
        <f>IF($R1114="","",IF($Q$1="Weekly",INT(($R1114-2)/7),IF($Q$1="Quarterly",YEAR($R1114)*4+ROUNDUP(MONTH($R1114)/3),YEAR($R1114)*12+MONTH($R1114))))</f>
        <v/>
      </c>
      <c r="P1114">
        <f>IF($R1114="","",IF($R1115="",1,IF($O1114&lt;&gt;$O1115,1,0)))</f>
        <v/>
      </c>
      <c r="Q1114">
        <f>IF($P1114=1,SUM($P$7:$P1114),"")</f>
        <v/>
      </c>
      <c r="R1114">
        <f>IF($A1114="","",IF(ISNUMBER($A1114),$A1114,IFERROR(DATEVALUE($A1114),NA())))</f>
        <v/>
      </c>
      <c r="S1114" s="7">
        <f>IFERROR(INDEX($R$7:$R$60000,MATCH(ROW()-6,$Q$7:$Q$60000,0)),"")</f>
        <v/>
      </c>
      <c r="T1114">
        <f>IFERROR(INDEX($B$7:$B$60000,MATCH(ROW()-6,$Q$7:$Q$60000,0))*1,"")</f>
        <v/>
      </c>
      <c r="U1114">
        <f>IFERROR(INDEX($C$7:$C$60000,MATCH(ROW()-6,$Q$7:$Q$60000,0))*1,"")</f>
        <v/>
      </c>
      <c r="V1114">
        <f>IFERROR(INDEX($D$7:$D$60000,MATCH(ROW()-6,$Q$7:$Q$60000,0))*1,"")</f>
        <v/>
      </c>
      <c r="W1114">
        <f>IFERROR(INDEX($E$7:$E$60000,MATCH(ROW()-6,$Q$7:$Q$60000,0))*1,"")</f>
        <v/>
      </c>
      <c r="X1114">
        <f>IFERROR(INDEX($F$7:$F$60000,MATCH(ROW()-6,$Q$7:$Q$60000,0))*1,"")</f>
        <v/>
      </c>
      <c r="Y1114">
        <f>IFERROR(INDEX($G$7:$G$60000,MATCH(ROW()-6,$Q$7:$Q$60000,0))*1,"")</f>
        <v/>
      </c>
      <c r="Z1114">
        <f>IFERROR(INDEX($H$7:$H$60000,MATCH(ROW()-6,$Q$7:$Q$60000,0))*1,"")</f>
        <v/>
      </c>
      <c r="AA1114">
        <f>IFERROR(INDEX($I$7:$I$60000,MATCH(ROW()-6,$Q$7:$Q$60000,0))*1,"")</f>
        <v/>
      </c>
      <c r="AB1114">
        <f>IFERROR(INDEX($J$7:$J$60000,MATCH(ROW()-6,$Q$7:$Q$60000,0))*1,"")</f>
        <v/>
      </c>
      <c r="AC1114">
        <f>IFERROR(INDEX($K$7:$K$60000,MATCH(ROW()-6,$Q$7:$Q$60000,0))*1,"")</f>
        <v/>
      </c>
      <c r="AF1114" s="9">
        <f>IF(OR($S1114="",$S1113=""),"",IF($B$5="diff",($T1114-$T1113),LN($T1114/$T1113)))</f>
        <v/>
      </c>
      <c r="AG1114" s="9">
        <f>IF(OR($S1114="",$S1113=""),"",IF($C$5="diff",(U1114-U1113),LN(U1114/U1113)))</f>
        <v/>
      </c>
      <c r="AH1114" s="9">
        <f>IF(OR($S1114="",$S1113=""),"",IF($D$5="diff",(V1114-V1113),LN(V1114/V1113)))</f>
        <v/>
      </c>
      <c r="AI1114" s="9">
        <f>IF(OR($S1114="",$S1113=""),"",IF($E$5="diff",(W1114-W1113),LN(W1114/W1113)))</f>
        <v/>
      </c>
      <c r="AJ1114" s="9">
        <f>IF(OR($S1114="",$S1113=""),"",IF($F$5="diff",(X1114-X1113),LN(X1114/X1113)))</f>
        <v/>
      </c>
      <c r="AK1114" s="9">
        <f>IF(OR($S1114="",$S1113=""),"",IF($G$5="diff",(Y1114-Y1113),LN(Y1114/Y1113)))</f>
        <v/>
      </c>
      <c r="AL1114" s="9">
        <f>IF(OR($S1114="",$S1113=""),"",IF($H$5="diff",(Z1114-Z1113),LN(Z1114/Z1113)))</f>
        <v/>
      </c>
      <c r="AM1114" s="9">
        <f>IF(OR($S1114="",$S1113=""),"",IF($I$5="diff",(AA1114-AA1113),LN(AA1114/AA1113)))</f>
        <v/>
      </c>
      <c r="AN1114" s="9">
        <f>IF(OR($S1114="",$S1113=""),"",IF($J$5="diff",(AB1114-AB1113),LN(AB1114/AB1113)))</f>
        <v/>
      </c>
      <c r="AO1114" s="9">
        <f>IF(OR($S1114="",$S1113=""),"",IF($K$5="diff",(AC1114-AC1113),LN(AC1114/AC1113)))</f>
        <v/>
      </c>
      <c r="AR1114" s="9">
        <f>IF($AF1114="","",$AU$13+$AU$4*AG1114+$AU$5*AH1114+$AU$6*AI1114+$AU$7*AJ1114+$AU$8*AK1114+$AU$9*AL1114+$AU$10*AM1114+$AU$11*AN1114+$AU$12*AO1114)</f>
        <v/>
      </c>
      <c r="AY1114" s="10">
        <f>IF(AND((ROW()-7)&gt;=$Q$5,(ROW()-6)&lt;=$Q$3),INDEX(LINEST(OFFSET(AF1114,1-$Q$5,0,$Q$5,1),OFFSET(AG1114,1-$Q$5,0,$Q$5,9),TRUE,TRUE),1,10)*$Q$4,"")</f>
        <v/>
      </c>
      <c r="AZ1114" s="9">
        <f>IF(AND((ROW()-7)&gt;=$Q$5,(ROW()-6)&lt;=$Q$3),INDEX(LINEST(OFFSET(AF1114,1-$Q$5,0,$Q$5,1),OFFSET(AG1114,1-$Q$5,0,$Q$5,9),TRUE,TRUE),1,9),"")</f>
        <v/>
      </c>
      <c r="BA1114" s="9">
        <f>IF(AND((ROW()-7)&gt;=$Q$5,(ROW()-6)&lt;=$Q$3),INDEX(LINEST(OFFSET(AF1114,1-$Q$5,0,$Q$5,1),OFFSET(AG1114,1-$Q$5,0,$Q$5,9),TRUE,TRUE),1,8),"")</f>
        <v/>
      </c>
      <c r="BB1114" s="9">
        <f>IF(AND((ROW()-7)&gt;=$Q$5,(ROW()-6)&lt;=$Q$3),INDEX(LINEST(OFFSET(AF1114,1-$Q$5,0,$Q$5,1),OFFSET(AG1114,1-$Q$5,0,$Q$5,9),TRUE,TRUE),1,7),"")</f>
        <v/>
      </c>
      <c r="BC1114" s="9">
        <f>IF(AND((ROW()-7)&gt;=$Q$5,(ROW()-6)&lt;=$Q$3),INDEX(LINEST(OFFSET(AF1114,1-$Q$5,0,$Q$5,1),OFFSET(AG1114,1-$Q$5,0,$Q$5,9),TRUE,TRUE),1,6),"")</f>
        <v/>
      </c>
      <c r="BD1114" s="9">
        <f>IF(AND((ROW()-7)&gt;=$Q$5,(ROW()-6)&lt;=$Q$3),INDEX(LINEST(OFFSET(AF1114,1-$Q$5,0,$Q$5,1),OFFSET(AG1114,1-$Q$5,0,$Q$5,9),TRUE,TRUE),1,5),"")</f>
        <v/>
      </c>
      <c r="BE1114" s="9">
        <f>IF(AND((ROW()-7)&gt;=$Q$5,(ROW()-6)&lt;=$Q$3),INDEX(LINEST(OFFSET(AF1114,1-$Q$5,0,$Q$5,1),OFFSET(AG1114,1-$Q$5,0,$Q$5,9),TRUE,TRUE),1,4),"")</f>
        <v/>
      </c>
      <c r="BF1114" s="9">
        <f>IF(AND((ROW()-7)&gt;=$Q$5,(ROW()-6)&lt;=$Q$3),INDEX(LINEST(OFFSET(AF1114,1-$Q$5,0,$Q$5,1),OFFSET(AG1114,1-$Q$5,0,$Q$5,9),TRUE,TRUE),1,3),"")</f>
        <v/>
      </c>
      <c r="BG1114" s="9">
        <f>IF(AND((ROW()-7)&gt;=$Q$5,(ROW()-6)&lt;=$Q$3),INDEX(LINEST(OFFSET(AF1114,1-$Q$5,0,$Q$5,1),OFFSET(AG1114,1-$Q$5,0,$Q$5,9),TRUE,TRUE),1,2),"")</f>
        <v/>
      </c>
      <c r="BH1114" s="9">
        <f>IF(AND((ROW()-7)&gt;=$Q$5,(ROW()-6)&lt;=$Q$3),INDEX(LINEST(OFFSET(AF1114,1-$Q$5,0,$Q$5,1),OFFSET(AG1114,1-$Q$5,0,$Q$5,9),TRUE,TRUE),1,1),"")</f>
        <v/>
      </c>
      <c r="BI1114" s="10">
        <f>IF(AND((ROW()-7)&gt;=$Q$5,(ROW()-6)&lt;=$Q$3),INDEX(LINEST(OFFSET(AF1114,1-$Q$5,0,$Q$5,1),OFFSET(AG1114,1-$Q$5,0,$Q$5,9),TRUE,TRUE),3,1),"")</f>
        <v/>
      </c>
      <c r="BL1114" s="9">
        <f>IF(AND((ROW()-6)&lt;=$Q$3,ISNUMBER(AY1113)),AY1113/$Q$4+AZ1113*AG1114+BA1113*AH1114+BB1113*AI1114+BC1113*AJ1114+BD1113*AK1114+BE1113*AL1114+BF1113*AM1114+BG1113*AN1114+BH1113*AO1114,"")</f>
        <v/>
      </c>
      <c r="BM1114">
        <f>IF(ISNUMBER(BL1114),AVERAGE(OFFSET(AF1113,1-$Q$5,0,$Q$5,1)),"")</f>
        <v/>
      </c>
      <c r="BN1114">
        <f>IF(ISNUMBER(BL1114),(AF1114-BL1114)^2,"")</f>
        <v/>
      </c>
      <c r="BO1114">
        <f>IF(ISNUMBER(BL1114),AF1114^2,"")</f>
        <v/>
      </c>
      <c r="BP1114">
        <f>IF(ISNUMBER(BL1114),(AF1114-BM1114)^2,"")</f>
        <v/>
      </c>
    </row>
    <row r="1115">
      <c r="O1115">
        <f>IF($R1115="","",IF($Q$1="Weekly",INT(($R1115-2)/7),IF($Q$1="Quarterly",YEAR($R1115)*4+ROUNDUP(MONTH($R1115)/3),YEAR($R1115)*12+MONTH($R1115))))</f>
        <v/>
      </c>
      <c r="P1115">
        <f>IF($R1115="","",IF($R1116="",1,IF($O1115&lt;&gt;$O1116,1,0)))</f>
        <v/>
      </c>
      <c r="Q1115">
        <f>IF($P1115=1,SUM($P$7:$P1115),"")</f>
        <v/>
      </c>
      <c r="R1115">
        <f>IF($A1115="","",IF(ISNUMBER($A1115),$A1115,IFERROR(DATEVALUE($A1115),NA())))</f>
        <v/>
      </c>
      <c r="S1115" s="7">
        <f>IFERROR(INDEX($R$7:$R$60000,MATCH(ROW()-6,$Q$7:$Q$60000,0)),"")</f>
        <v/>
      </c>
      <c r="T1115">
        <f>IFERROR(INDEX($B$7:$B$60000,MATCH(ROW()-6,$Q$7:$Q$60000,0))*1,"")</f>
        <v/>
      </c>
      <c r="U1115">
        <f>IFERROR(INDEX($C$7:$C$60000,MATCH(ROW()-6,$Q$7:$Q$60000,0))*1,"")</f>
        <v/>
      </c>
      <c r="V1115">
        <f>IFERROR(INDEX($D$7:$D$60000,MATCH(ROW()-6,$Q$7:$Q$60000,0))*1,"")</f>
        <v/>
      </c>
      <c r="W1115">
        <f>IFERROR(INDEX($E$7:$E$60000,MATCH(ROW()-6,$Q$7:$Q$60000,0))*1,"")</f>
        <v/>
      </c>
      <c r="X1115">
        <f>IFERROR(INDEX($F$7:$F$60000,MATCH(ROW()-6,$Q$7:$Q$60000,0))*1,"")</f>
        <v/>
      </c>
      <c r="Y1115">
        <f>IFERROR(INDEX($G$7:$G$60000,MATCH(ROW()-6,$Q$7:$Q$60000,0))*1,"")</f>
        <v/>
      </c>
      <c r="Z1115">
        <f>IFERROR(INDEX($H$7:$H$60000,MATCH(ROW()-6,$Q$7:$Q$60000,0))*1,"")</f>
        <v/>
      </c>
      <c r="AA1115">
        <f>IFERROR(INDEX($I$7:$I$60000,MATCH(ROW()-6,$Q$7:$Q$60000,0))*1,"")</f>
        <v/>
      </c>
      <c r="AB1115">
        <f>IFERROR(INDEX($J$7:$J$60000,MATCH(ROW()-6,$Q$7:$Q$60000,0))*1,"")</f>
        <v/>
      </c>
      <c r="AC1115">
        <f>IFERROR(INDEX($K$7:$K$60000,MATCH(ROW()-6,$Q$7:$Q$60000,0))*1,"")</f>
        <v/>
      </c>
      <c r="AF1115" s="9">
        <f>IF(OR($S1115="",$S1114=""),"",IF($B$5="diff",($T1115-$T1114),LN($T1115/$T1114)))</f>
        <v/>
      </c>
      <c r="AG1115" s="9">
        <f>IF(OR($S1115="",$S1114=""),"",IF($C$5="diff",(U1115-U1114),LN(U1115/U1114)))</f>
        <v/>
      </c>
      <c r="AH1115" s="9">
        <f>IF(OR($S1115="",$S1114=""),"",IF($D$5="diff",(V1115-V1114),LN(V1115/V1114)))</f>
        <v/>
      </c>
      <c r="AI1115" s="9">
        <f>IF(OR($S1115="",$S1114=""),"",IF($E$5="diff",(W1115-W1114),LN(W1115/W1114)))</f>
        <v/>
      </c>
      <c r="AJ1115" s="9">
        <f>IF(OR($S1115="",$S1114=""),"",IF($F$5="diff",(X1115-X1114),LN(X1115/X1114)))</f>
        <v/>
      </c>
      <c r="AK1115" s="9">
        <f>IF(OR($S1115="",$S1114=""),"",IF($G$5="diff",(Y1115-Y1114),LN(Y1115/Y1114)))</f>
        <v/>
      </c>
      <c r="AL1115" s="9">
        <f>IF(OR($S1115="",$S1114=""),"",IF($H$5="diff",(Z1115-Z1114),LN(Z1115/Z1114)))</f>
        <v/>
      </c>
      <c r="AM1115" s="9">
        <f>IF(OR($S1115="",$S1114=""),"",IF($I$5="diff",(AA1115-AA1114),LN(AA1115/AA1114)))</f>
        <v/>
      </c>
      <c r="AN1115" s="9">
        <f>IF(OR($S1115="",$S1114=""),"",IF($J$5="diff",(AB1115-AB1114),LN(AB1115/AB1114)))</f>
        <v/>
      </c>
      <c r="AO1115" s="9">
        <f>IF(OR($S1115="",$S1114=""),"",IF($K$5="diff",(AC1115-AC1114),LN(AC1115/AC1114)))</f>
        <v/>
      </c>
      <c r="AR1115" s="9">
        <f>IF($AF1115="","",$AU$13+$AU$4*AG1115+$AU$5*AH1115+$AU$6*AI1115+$AU$7*AJ1115+$AU$8*AK1115+$AU$9*AL1115+$AU$10*AM1115+$AU$11*AN1115+$AU$12*AO1115)</f>
        <v/>
      </c>
      <c r="AY1115" s="10">
        <f>IF(AND((ROW()-7)&gt;=$Q$5,(ROW()-6)&lt;=$Q$3),INDEX(LINEST(OFFSET(AF1115,1-$Q$5,0,$Q$5,1),OFFSET(AG1115,1-$Q$5,0,$Q$5,9),TRUE,TRUE),1,10)*$Q$4,"")</f>
        <v/>
      </c>
      <c r="AZ1115" s="9">
        <f>IF(AND((ROW()-7)&gt;=$Q$5,(ROW()-6)&lt;=$Q$3),INDEX(LINEST(OFFSET(AF1115,1-$Q$5,0,$Q$5,1),OFFSET(AG1115,1-$Q$5,0,$Q$5,9),TRUE,TRUE),1,9),"")</f>
        <v/>
      </c>
      <c r="BA1115" s="9">
        <f>IF(AND((ROW()-7)&gt;=$Q$5,(ROW()-6)&lt;=$Q$3),INDEX(LINEST(OFFSET(AF1115,1-$Q$5,0,$Q$5,1),OFFSET(AG1115,1-$Q$5,0,$Q$5,9),TRUE,TRUE),1,8),"")</f>
        <v/>
      </c>
      <c r="BB1115" s="9">
        <f>IF(AND((ROW()-7)&gt;=$Q$5,(ROW()-6)&lt;=$Q$3),INDEX(LINEST(OFFSET(AF1115,1-$Q$5,0,$Q$5,1),OFFSET(AG1115,1-$Q$5,0,$Q$5,9),TRUE,TRUE),1,7),"")</f>
        <v/>
      </c>
      <c r="BC1115" s="9">
        <f>IF(AND((ROW()-7)&gt;=$Q$5,(ROW()-6)&lt;=$Q$3),INDEX(LINEST(OFFSET(AF1115,1-$Q$5,0,$Q$5,1),OFFSET(AG1115,1-$Q$5,0,$Q$5,9),TRUE,TRUE),1,6),"")</f>
        <v/>
      </c>
      <c r="BD1115" s="9">
        <f>IF(AND((ROW()-7)&gt;=$Q$5,(ROW()-6)&lt;=$Q$3),INDEX(LINEST(OFFSET(AF1115,1-$Q$5,0,$Q$5,1),OFFSET(AG1115,1-$Q$5,0,$Q$5,9),TRUE,TRUE),1,5),"")</f>
        <v/>
      </c>
      <c r="BE1115" s="9">
        <f>IF(AND((ROW()-7)&gt;=$Q$5,(ROW()-6)&lt;=$Q$3),INDEX(LINEST(OFFSET(AF1115,1-$Q$5,0,$Q$5,1),OFFSET(AG1115,1-$Q$5,0,$Q$5,9),TRUE,TRUE),1,4),"")</f>
        <v/>
      </c>
      <c r="BF1115" s="9">
        <f>IF(AND((ROW()-7)&gt;=$Q$5,(ROW()-6)&lt;=$Q$3),INDEX(LINEST(OFFSET(AF1115,1-$Q$5,0,$Q$5,1),OFFSET(AG1115,1-$Q$5,0,$Q$5,9),TRUE,TRUE),1,3),"")</f>
        <v/>
      </c>
      <c r="BG1115" s="9">
        <f>IF(AND((ROW()-7)&gt;=$Q$5,(ROW()-6)&lt;=$Q$3),INDEX(LINEST(OFFSET(AF1115,1-$Q$5,0,$Q$5,1),OFFSET(AG1115,1-$Q$5,0,$Q$5,9),TRUE,TRUE),1,2),"")</f>
        <v/>
      </c>
      <c r="BH1115" s="9">
        <f>IF(AND((ROW()-7)&gt;=$Q$5,(ROW()-6)&lt;=$Q$3),INDEX(LINEST(OFFSET(AF1115,1-$Q$5,0,$Q$5,1),OFFSET(AG1115,1-$Q$5,0,$Q$5,9),TRUE,TRUE),1,1),"")</f>
        <v/>
      </c>
      <c r="BI1115" s="10">
        <f>IF(AND((ROW()-7)&gt;=$Q$5,(ROW()-6)&lt;=$Q$3),INDEX(LINEST(OFFSET(AF1115,1-$Q$5,0,$Q$5,1),OFFSET(AG1115,1-$Q$5,0,$Q$5,9),TRUE,TRUE),3,1),"")</f>
        <v/>
      </c>
      <c r="BL1115" s="9">
        <f>IF(AND((ROW()-6)&lt;=$Q$3,ISNUMBER(AY1114)),AY1114/$Q$4+AZ1114*AG1115+BA1114*AH1115+BB1114*AI1115+BC1114*AJ1115+BD1114*AK1115+BE1114*AL1115+BF1114*AM1115+BG1114*AN1115+BH1114*AO1115,"")</f>
        <v/>
      </c>
      <c r="BM1115">
        <f>IF(ISNUMBER(BL1115),AVERAGE(OFFSET(AF1114,1-$Q$5,0,$Q$5,1)),"")</f>
        <v/>
      </c>
      <c r="BN1115">
        <f>IF(ISNUMBER(BL1115),(AF1115-BL1115)^2,"")</f>
        <v/>
      </c>
      <c r="BO1115">
        <f>IF(ISNUMBER(BL1115),AF1115^2,"")</f>
        <v/>
      </c>
      <c r="BP1115">
        <f>IF(ISNUMBER(BL1115),(AF1115-BM1115)^2,"")</f>
        <v/>
      </c>
    </row>
    <row r="1116">
      <c r="O1116">
        <f>IF($R1116="","",IF($Q$1="Weekly",INT(($R1116-2)/7),IF($Q$1="Quarterly",YEAR($R1116)*4+ROUNDUP(MONTH($R1116)/3),YEAR($R1116)*12+MONTH($R1116))))</f>
        <v/>
      </c>
      <c r="P1116">
        <f>IF($R1116="","",IF($R1117="",1,IF($O1116&lt;&gt;$O1117,1,0)))</f>
        <v/>
      </c>
      <c r="Q1116">
        <f>IF($P1116=1,SUM($P$7:$P1116),"")</f>
        <v/>
      </c>
      <c r="R1116">
        <f>IF($A1116="","",IF(ISNUMBER($A1116),$A1116,IFERROR(DATEVALUE($A1116),NA())))</f>
        <v/>
      </c>
      <c r="S1116" s="7">
        <f>IFERROR(INDEX($R$7:$R$60000,MATCH(ROW()-6,$Q$7:$Q$60000,0)),"")</f>
        <v/>
      </c>
      <c r="T1116">
        <f>IFERROR(INDEX($B$7:$B$60000,MATCH(ROW()-6,$Q$7:$Q$60000,0))*1,"")</f>
        <v/>
      </c>
      <c r="U1116">
        <f>IFERROR(INDEX($C$7:$C$60000,MATCH(ROW()-6,$Q$7:$Q$60000,0))*1,"")</f>
        <v/>
      </c>
      <c r="V1116">
        <f>IFERROR(INDEX($D$7:$D$60000,MATCH(ROW()-6,$Q$7:$Q$60000,0))*1,"")</f>
        <v/>
      </c>
      <c r="W1116">
        <f>IFERROR(INDEX($E$7:$E$60000,MATCH(ROW()-6,$Q$7:$Q$60000,0))*1,"")</f>
        <v/>
      </c>
      <c r="X1116">
        <f>IFERROR(INDEX($F$7:$F$60000,MATCH(ROW()-6,$Q$7:$Q$60000,0))*1,"")</f>
        <v/>
      </c>
      <c r="Y1116">
        <f>IFERROR(INDEX($G$7:$G$60000,MATCH(ROW()-6,$Q$7:$Q$60000,0))*1,"")</f>
        <v/>
      </c>
      <c r="Z1116">
        <f>IFERROR(INDEX($H$7:$H$60000,MATCH(ROW()-6,$Q$7:$Q$60000,0))*1,"")</f>
        <v/>
      </c>
      <c r="AA1116">
        <f>IFERROR(INDEX($I$7:$I$60000,MATCH(ROW()-6,$Q$7:$Q$60000,0))*1,"")</f>
        <v/>
      </c>
      <c r="AB1116">
        <f>IFERROR(INDEX($J$7:$J$60000,MATCH(ROW()-6,$Q$7:$Q$60000,0))*1,"")</f>
        <v/>
      </c>
      <c r="AC1116">
        <f>IFERROR(INDEX($K$7:$K$60000,MATCH(ROW()-6,$Q$7:$Q$60000,0))*1,"")</f>
        <v/>
      </c>
      <c r="AF1116" s="9">
        <f>IF(OR($S1116="",$S1115=""),"",IF($B$5="diff",($T1116-$T1115),LN($T1116/$T1115)))</f>
        <v/>
      </c>
      <c r="AG1116" s="9">
        <f>IF(OR($S1116="",$S1115=""),"",IF($C$5="diff",(U1116-U1115),LN(U1116/U1115)))</f>
        <v/>
      </c>
      <c r="AH1116" s="9">
        <f>IF(OR($S1116="",$S1115=""),"",IF($D$5="diff",(V1116-V1115),LN(V1116/V1115)))</f>
        <v/>
      </c>
      <c r="AI1116" s="9">
        <f>IF(OR($S1116="",$S1115=""),"",IF($E$5="diff",(W1116-W1115),LN(W1116/W1115)))</f>
        <v/>
      </c>
      <c r="AJ1116" s="9">
        <f>IF(OR($S1116="",$S1115=""),"",IF($F$5="diff",(X1116-X1115),LN(X1116/X1115)))</f>
        <v/>
      </c>
      <c r="AK1116" s="9">
        <f>IF(OR($S1116="",$S1115=""),"",IF($G$5="diff",(Y1116-Y1115),LN(Y1116/Y1115)))</f>
        <v/>
      </c>
      <c r="AL1116" s="9">
        <f>IF(OR($S1116="",$S1115=""),"",IF($H$5="diff",(Z1116-Z1115),LN(Z1116/Z1115)))</f>
        <v/>
      </c>
      <c r="AM1116" s="9">
        <f>IF(OR($S1116="",$S1115=""),"",IF($I$5="diff",(AA1116-AA1115),LN(AA1116/AA1115)))</f>
        <v/>
      </c>
      <c r="AN1116" s="9">
        <f>IF(OR($S1116="",$S1115=""),"",IF($J$5="diff",(AB1116-AB1115),LN(AB1116/AB1115)))</f>
        <v/>
      </c>
      <c r="AO1116" s="9">
        <f>IF(OR($S1116="",$S1115=""),"",IF($K$5="diff",(AC1116-AC1115),LN(AC1116/AC1115)))</f>
        <v/>
      </c>
      <c r="AR1116" s="9">
        <f>IF($AF1116="","",$AU$13+$AU$4*AG1116+$AU$5*AH1116+$AU$6*AI1116+$AU$7*AJ1116+$AU$8*AK1116+$AU$9*AL1116+$AU$10*AM1116+$AU$11*AN1116+$AU$12*AO1116)</f>
        <v/>
      </c>
      <c r="AY1116" s="10">
        <f>IF(AND((ROW()-7)&gt;=$Q$5,(ROW()-6)&lt;=$Q$3),INDEX(LINEST(OFFSET(AF1116,1-$Q$5,0,$Q$5,1),OFFSET(AG1116,1-$Q$5,0,$Q$5,9),TRUE,TRUE),1,10)*$Q$4,"")</f>
        <v/>
      </c>
      <c r="AZ1116" s="9">
        <f>IF(AND((ROW()-7)&gt;=$Q$5,(ROW()-6)&lt;=$Q$3),INDEX(LINEST(OFFSET(AF1116,1-$Q$5,0,$Q$5,1),OFFSET(AG1116,1-$Q$5,0,$Q$5,9),TRUE,TRUE),1,9),"")</f>
        <v/>
      </c>
      <c r="BA1116" s="9">
        <f>IF(AND((ROW()-7)&gt;=$Q$5,(ROW()-6)&lt;=$Q$3),INDEX(LINEST(OFFSET(AF1116,1-$Q$5,0,$Q$5,1),OFFSET(AG1116,1-$Q$5,0,$Q$5,9),TRUE,TRUE),1,8),"")</f>
        <v/>
      </c>
      <c r="BB1116" s="9">
        <f>IF(AND((ROW()-7)&gt;=$Q$5,(ROW()-6)&lt;=$Q$3),INDEX(LINEST(OFFSET(AF1116,1-$Q$5,0,$Q$5,1),OFFSET(AG1116,1-$Q$5,0,$Q$5,9),TRUE,TRUE),1,7),"")</f>
        <v/>
      </c>
      <c r="BC1116" s="9">
        <f>IF(AND((ROW()-7)&gt;=$Q$5,(ROW()-6)&lt;=$Q$3),INDEX(LINEST(OFFSET(AF1116,1-$Q$5,0,$Q$5,1),OFFSET(AG1116,1-$Q$5,0,$Q$5,9),TRUE,TRUE),1,6),"")</f>
        <v/>
      </c>
      <c r="BD1116" s="9">
        <f>IF(AND((ROW()-7)&gt;=$Q$5,(ROW()-6)&lt;=$Q$3),INDEX(LINEST(OFFSET(AF1116,1-$Q$5,0,$Q$5,1),OFFSET(AG1116,1-$Q$5,0,$Q$5,9),TRUE,TRUE),1,5),"")</f>
        <v/>
      </c>
      <c r="BE1116" s="9">
        <f>IF(AND((ROW()-7)&gt;=$Q$5,(ROW()-6)&lt;=$Q$3),INDEX(LINEST(OFFSET(AF1116,1-$Q$5,0,$Q$5,1),OFFSET(AG1116,1-$Q$5,0,$Q$5,9),TRUE,TRUE),1,4),"")</f>
        <v/>
      </c>
      <c r="BF1116" s="9">
        <f>IF(AND((ROW()-7)&gt;=$Q$5,(ROW()-6)&lt;=$Q$3),INDEX(LINEST(OFFSET(AF1116,1-$Q$5,0,$Q$5,1),OFFSET(AG1116,1-$Q$5,0,$Q$5,9),TRUE,TRUE),1,3),"")</f>
        <v/>
      </c>
      <c r="BG1116" s="9">
        <f>IF(AND((ROW()-7)&gt;=$Q$5,(ROW()-6)&lt;=$Q$3),INDEX(LINEST(OFFSET(AF1116,1-$Q$5,0,$Q$5,1),OFFSET(AG1116,1-$Q$5,0,$Q$5,9),TRUE,TRUE),1,2),"")</f>
        <v/>
      </c>
      <c r="BH1116" s="9">
        <f>IF(AND((ROW()-7)&gt;=$Q$5,(ROW()-6)&lt;=$Q$3),INDEX(LINEST(OFFSET(AF1116,1-$Q$5,0,$Q$5,1),OFFSET(AG1116,1-$Q$5,0,$Q$5,9),TRUE,TRUE),1,1),"")</f>
        <v/>
      </c>
      <c r="BI1116" s="10">
        <f>IF(AND((ROW()-7)&gt;=$Q$5,(ROW()-6)&lt;=$Q$3),INDEX(LINEST(OFFSET(AF1116,1-$Q$5,0,$Q$5,1),OFFSET(AG1116,1-$Q$5,0,$Q$5,9),TRUE,TRUE),3,1),"")</f>
        <v/>
      </c>
      <c r="BL1116" s="9">
        <f>IF(AND((ROW()-6)&lt;=$Q$3,ISNUMBER(AY1115)),AY1115/$Q$4+AZ1115*AG1116+BA1115*AH1116+BB1115*AI1116+BC1115*AJ1116+BD1115*AK1116+BE1115*AL1116+BF1115*AM1116+BG1115*AN1116+BH1115*AO1116,"")</f>
        <v/>
      </c>
      <c r="BM1116">
        <f>IF(ISNUMBER(BL1116),AVERAGE(OFFSET(AF1115,1-$Q$5,0,$Q$5,1)),"")</f>
        <v/>
      </c>
      <c r="BN1116">
        <f>IF(ISNUMBER(BL1116),(AF1116-BL1116)^2,"")</f>
        <v/>
      </c>
      <c r="BO1116">
        <f>IF(ISNUMBER(BL1116),AF1116^2,"")</f>
        <v/>
      </c>
      <c r="BP1116">
        <f>IF(ISNUMBER(BL1116),(AF1116-BM1116)^2,"")</f>
        <v/>
      </c>
    </row>
    <row r="1117">
      <c r="O1117">
        <f>IF($R1117="","",IF($Q$1="Weekly",INT(($R1117-2)/7),IF($Q$1="Quarterly",YEAR($R1117)*4+ROUNDUP(MONTH($R1117)/3),YEAR($R1117)*12+MONTH($R1117))))</f>
        <v/>
      </c>
      <c r="P1117">
        <f>IF($R1117="","",IF($R1118="",1,IF($O1117&lt;&gt;$O1118,1,0)))</f>
        <v/>
      </c>
      <c r="Q1117">
        <f>IF($P1117=1,SUM($P$7:$P1117),"")</f>
        <v/>
      </c>
      <c r="R1117">
        <f>IF($A1117="","",IF(ISNUMBER($A1117),$A1117,IFERROR(DATEVALUE($A1117),NA())))</f>
        <v/>
      </c>
      <c r="S1117" s="7">
        <f>IFERROR(INDEX($R$7:$R$60000,MATCH(ROW()-6,$Q$7:$Q$60000,0)),"")</f>
        <v/>
      </c>
      <c r="T1117">
        <f>IFERROR(INDEX($B$7:$B$60000,MATCH(ROW()-6,$Q$7:$Q$60000,0))*1,"")</f>
        <v/>
      </c>
      <c r="U1117">
        <f>IFERROR(INDEX($C$7:$C$60000,MATCH(ROW()-6,$Q$7:$Q$60000,0))*1,"")</f>
        <v/>
      </c>
      <c r="V1117">
        <f>IFERROR(INDEX($D$7:$D$60000,MATCH(ROW()-6,$Q$7:$Q$60000,0))*1,"")</f>
        <v/>
      </c>
      <c r="W1117">
        <f>IFERROR(INDEX($E$7:$E$60000,MATCH(ROW()-6,$Q$7:$Q$60000,0))*1,"")</f>
        <v/>
      </c>
      <c r="X1117">
        <f>IFERROR(INDEX($F$7:$F$60000,MATCH(ROW()-6,$Q$7:$Q$60000,0))*1,"")</f>
        <v/>
      </c>
      <c r="Y1117">
        <f>IFERROR(INDEX($G$7:$G$60000,MATCH(ROW()-6,$Q$7:$Q$60000,0))*1,"")</f>
        <v/>
      </c>
      <c r="Z1117">
        <f>IFERROR(INDEX($H$7:$H$60000,MATCH(ROW()-6,$Q$7:$Q$60000,0))*1,"")</f>
        <v/>
      </c>
      <c r="AA1117">
        <f>IFERROR(INDEX($I$7:$I$60000,MATCH(ROW()-6,$Q$7:$Q$60000,0))*1,"")</f>
        <v/>
      </c>
      <c r="AB1117">
        <f>IFERROR(INDEX($J$7:$J$60000,MATCH(ROW()-6,$Q$7:$Q$60000,0))*1,"")</f>
        <v/>
      </c>
      <c r="AC1117">
        <f>IFERROR(INDEX($K$7:$K$60000,MATCH(ROW()-6,$Q$7:$Q$60000,0))*1,"")</f>
        <v/>
      </c>
      <c r="AF1117" s="9">
        <f>IF(OR($S1117="",$S1116=""),"",IF($B$5="diff",($T1117-$T1116),LN($T1117/$T1116)))</f>
        <v/>
      </c>
      <c r="AG1117" s="9">
        <f>IF(OR($S1117="",$S1116=""),"",IF($C$5="diff",(U1117-U1116),LN(U1117/U1116)))</f>
        <v/>
      </c>
      <c r="AH1117" s="9">
        <f>IF(OR($S1117="",$S1116=""),"",IF($D$5="diff",(V1117-V1116),LN(V1117/V1116)))</f>
        <v/>
      </c>
      <c r="AI1117" s="9">
        <f>IF(OR($S1117="",$S1116=""),"",IF($E$5="diff",(W1117-W1116),LN(W1117/W1116)))</f>
        <v/>
      </c>
      <c r="AJ1117" s="9">
        <f>IF(OR($S1117="",$S1116=""),"",IF($F$5="diff",(X1117-X1116),LN(X1117/X1116)))</f>
        <v/>
      </c>
      <c r="AK1117" s="9">
        <f>IF(OR($S1117="",$S1116=""),"",IF($G$5="diff",(Y1117-Y1116),LN(Y1117/Y1116)))</f>
        <v/>
      </c>
      <c r="AL1117" s="9">
        <f>IF(OR($S1117="",$S1116=""),"",IF($H$5="diff",(Z1117-Z1116),LN(Z1117/Z1116)))</f>
        <v/>
      </c>
      <c r="AM1117" s="9">
        <f>IF(OR($S1117="",$S1116=""),"",IF($I$5="diff",(AA1117-AA1116),LN(AA1117/AA1116)))</f>
        <v/>
      </c>
      <c r="AN1117" s="9">
        <f>IF(OR($S1117="",$S1116=""),"",IF($J$5="diff",(AB1117-AB1116),LN(AB1117/AB1116)))</f>
        <v/>
      </c>
      <c r="AO1117" s="9">
        <f>IF(OR($S1117="",$S1116=""),"",IF($K$5="diff",(AC1117-AC1116),LN(AC1117/AC1116)))</f>
        <v/>
      </c>
      <c r="AR1117" s="9">
        <f>IF($AF1117="","",$AU$13+$AU$4*AG1117+$AU$5*AH1117+$AU$6*AI1117+$AU$7*AJ1117+$AU$8*AK1117+$AU$9*AL1117+$AU$10*AM1117+$AU$11*AN1117+$AU$12*AO1117)</f>
        <v/>
      </c>
      <c r="AY1117" s="10">
        <f>IF(AND((ROW()-7)&gt;=$Q$5,(ROW()-6)&lt;=$Q$3),INDEX(LINEST(OFFSET(AF1117,1-$Q$5,0,$Q$5,1),OFFSET(AG1117,1-$Q$5,0,$Q$5,9),TRUE,TRUE),1,10)*$Q$4,"")</f>
        <v/>
      </c>
      <c r="AZ1117" s="9">
        <f>IF(AND((ROW()-7)&gt;=$Q$5,(ROW()-6)&lt;=$Q$3),INDEX(LINEST(OFFSET(AF1117,1-$Q$5,0,$Q$5,1),OFFSET(AG1117,1-$Q$5,0,$Q$5,9),TRUE,TRUE),1,9),"")</f>
        <v/>
      </c>
      <c r="BA1117" s="9">
        <f>IF(AND((ROW()-7)&gt;=$Q$5,(ROW()-6)&lt;=$Q$3),INDEX(LINEST(OFFSET(AF1117,1-$Q$5,0,$Q$5,1),OFFSET(AG1117,1-$Q$5,0,$Q$5,9),TRUE,TRUE),1,8),"")</f>
        <v/>
      </c>
      <c r="BB1117" s="9">
        <f>IF(AND((ROW()-7)&gt;=$Q$5,(ROW()-6)&lt;=$Q$3),INDEX(LINEST(OFFSET(AF1117,1-$Q$5,0,$Q$5,1),OFFSET(AG1117,1-$Q$5,0,$Q$5,9),TRUE,TRUE),1,7),"")</f>
        <v/>
      </c>
      <c r="BC1117" s="9">
        <f>IF(AND((ROW()-7)&gt;=$Q$5,(ROW()-6)&lt;=$Q$3),INDEX(LINEST(OFFSET(AF1117,1-$Q$5,0,$Q$5,1),OFFSET(AG1117,1-$Q$5,0,$Q$5,9),TRUE,TRUE),1,6),"")</f>
        <v/>
      </c>
      <c r="BD1117" s="9">
        <f>IF(AND((ROW()-7)&gt;=$Q$5,(ROW()-6)&lt;=$Q$3),INDEX(LINEST(OFFSET(AF1117,1-$Q$5,0,$Q$5,1),OFFSET(AG1117,1-$Q$5,0,$Q$5,9),TRUE,TRUE),1,5),"")</f>
        <v/>
      </c>
      <c r="BE1117" s="9">
        <f>IF(AND((ROW()-7)&gt;=$Q$5,(ROW()-6)&lt;=$Q$3),INDEX(LINEST(OFFSET(AF1117,1-$Q$5,0,$Q$5,1),OFFSET(AG1117,1-$Q$5,0,$Q$5,9),TRUE,TRUE),1,4),"")</f>
        <v/>
      </c>
      <c r="BF1117" s="9">
        <f>IF(AND((ROW()-7)&gt;=$Q$5,(ROW()-6)&lt;=$Q$3),INDEX(LINEST(OFFSET(AF1117,1-$Q$5,0,$Q$5,1),OFFSET(AG1117,1-$Q$5,0,$Q$5,9),TRUE,TRUE),1,3),"")</f>
        <v/>
      </c>
      <c r="BG1117" s="9">
        <f>IF(AND((ROW()-7)&gt;=$Q$5,(ROW()-6)&lt;=$Q$3),INDEX(LINEST(OFFSET(AF1117,1-$Q$5,0,$Q$5,1),OFFSET(AG1117,1-$Q$5,0,$Q$5,9),TRUE,TRUE),1,2),"")</f>
        <v/>
      </c>
      <c r="BH1117" s="9">
        <f>IF(AND((ROW()-7)&gt;=$Q$5,(ROW()-6)&lt;=$Q$3),INDEX(LINEST(OFFSET(AF1117,1-$Q$5,0,$Q$5,1),OFFSET(AG1117,1-$Q$5,0,$Q$5,9),TRUE,TRUE),1,1),"")</f>
        <v/>
      </c>
      <c r="BI1117" s="10">
        <f>IF(AND((ROW()-7)&gt;=$Q$5,(ROW()-6)&lt;=$Q$3),INDEX(LINEST(OFFSET(AF1117,1-$Q$5,0,$Q$5,1),OFFSET(AG1117,1-$Q$5,0,$Q$5,9),TRUE,TRUE),3,1),"")</f>
        <v/>
      </c>
      <c r="BL1117" s="9">
        <f>IF(AND((ROW()-6)&lt;=$Q$3,ISNUMBER(AY1116)),AY1116/$Q$4+AZ1116*AG1117+BA1116*AH1117+BB1116*AI1117+BC1116*AJ1117+BD1116*AK1117+BE1116*AL1117+BF1116*AM1117+BG1116*AN1117+BH1116*AO1117,"")</f>
        <v/>
      </c>
      <c r="BM1117">
        <f>IF(ISNUMBER(BL1117),AVERAGE(OFFSET(AF1116,1-$Q$5,0,$Q$5,1)),"")</f>
        <v/>
      </c>
      <c r="BN1117">
        <f>IF(ISNUMBER(BL1117),(AF1117-BL1117)^2,"")</f>
        <v/>
      </c>
      <c r="BO1117">
        <f>IF(ISNUMBER(BL1117),AF1117^2,"")</f>
        <v/>
      </c>
      <c r="BP1117">
        <f>IF(ISNUMBER(BL1117),(AF1117-BM1117)^2,"")</f>
        <v/>
      </c>
    </row>
    <row r="1118">
      <c r="O1118">
        <f>IF($R1118="","",IF($Q$1="Weekly",INT(($R1118-2)/7),IF($Q$1="Quarterly",YEAR($R1118)*4+ROUNDUP(MONTH($R1118)/3),YEAR($R1118)*12+MONTH($R1118))))</f>
        <v/>
      </c>
      <c r="P1118">
        <f>IF($R1118="","",IF($R1119="",1,IF($O1118&lt;&gt;$O1119,1,0)))</f>
        <v/>
      </c>
      <c r="Q1118">
        <f>IF($P1118=1,SUM($P$7:$P1118),"")</f>
        <v/>
      </c>
      <c r="R1118">
        <f>IF($A1118="","",IF(ISNUMBER($A1118),$A1118,IFERROR(DATEVALUE($A1118),NA())))</f>
        <v/>
      </c>
      <c r="S1118" s="7">
        <f>IFERROR(INDEX($R$7:$R$60000,MATCH(ROW()-6,$Q$7:$Q$60000,0)),"")</f>
        <v/>
      </c>
      <c r="T1118">
        <f>IFERROR(INDEX($B$7:$B$60000,MATCH(ROW()-6,$Q$7:$Q$60000,0))*1,"")</f>
        <v/>
      </c>
      <c r="U1118">
        <f>IFERROR(INDEX($C$7:$C$60000,MATCH(ROW()-6,$Q$7:$Q$60000,0))*1,"")</f>
        <v/>
      </c>
      <c r="V1118">
        <f>IFERROR(INDEX($D$7:$D$60000,MATCH(ROW()-6,$Q$7:$Q$60000,0))*1,"")</f>
        <v/>
      </c>
      <c r="W1118">
        <f>IFERROR(INDEX($E$7:$E$60000,MATCH(ROW()-6,$Q$7:$Q$60000,0))*1,"")</f>
        <v/>
      </c>
      <c r="X1118">
        <f>IFERROR(INDEX($F$7:$F$60000,MATCH(ROW()-6,$Q$7:$Q$60000,0))*1,"")</f>
        <v/>
      </c>
      <c r="Y1118">
        <f>IFERROR(INDEX($G$7:$G$60000,MATCH(ROW()-6,$Q$7:$Q$60000,0))*1,"")</f>
        <v/>
      </c>
      <c r="Z1118">
        <f>IFERROR(INDEX($H$7:$H$60000,MATCH(ROW()-6,$Q$7:$Q$60000,0))*1,"")</f>
        <v/>
      </c>
      <c r="AA1118">
        <f>IFERROR(INDEX($I$7:$I$60000,MATCH(ROW()-6,$Q$7:$Q$60000,0))*1,"")</f>
        <v/>
      </c>
      <c r="AB1118">
        <f>IFERROR(INDEX($J$7:$J$60000,MATCH(ROW()-6,$Q$7:$Q$60000,0))*1,"")</f>
        <v/>
      </c>
      <c r="AC1118">
        <f>IFERROR(INDEX($K$7:$K$60000,MATCH(ROW()-6,$Q$7:$Q$60000,0))*1,"")</f>
        <v/>
      </c>
      <c r="AF1118" s="9">
        <f>IF(OR($S1118="",$S1117=""),"",IF($B$5="diff",($T1118-$T1117),LN($T1118/$T1117)))</f>
        <v/>
      </c>
      <c r="AG1118" s="9">
        <f>IF(OR($S1118="",$S1117=""),"",IF($C$5="diff",(U1118-U1117),LN(U1118/U1117)))</f>
        <v/>
      </c>
      <c r="AH1118" s="9">
        <f>IF(OR($S1118="",$S1117=""),"",IF($D$5="diff",(V1118-V1117),LN(V1118/V1117)))</f>
        <v/>
      </c>
      <c r="AI1118" s="9">
        <f>IF(OR($S1118="",$S1117=""),"",IF($E$5="diff",(W1118-W1117),LN(W1118/W1117)))</f>
        <v/>
      </c>
      <c r="AJ1118" s="9">
        <f>IF(OR($S1118="",$S1117=""),"",IF($F$5="diff",(X1118-X1117),LN(X1118/X1117)))</f>
        <v/>
      </c>
      <c r="AK1118" s="9">
        <f>IF(OR($S1118="",$S1117=""),"",IF($G$5="diff",(Y1118-Y1117),LN(Y1118/Y1117)))</f>
        <v/>
      </c>
      <c r="AL1118" s="9">
        <f>IF(OR($S1118="",$S1117=""),"",IF($H$5="diff",(Z1118-Z1117),LN(Z1118/Z1117)))</f>
        <v/>
      </c>
      <c r="AM1118" s="9">
        <f>IF(OR($S1118="",$S1117=""),"",IF($I$5="diff",(AA1118-AA1117),LN(AA1118/AA1117)))</f>
        <v/>
      </c>
      <c r="AN1118" s="9">
        <f>IF(OR($S1118="",$S1117=""),"",IF($J$5="diff",(AB1118-AB1117),LN(AB1118/AB1117)))</f>
        <v/>
      </c>
      <c r="AO1118" s="9">
        <f>IF(OR($S1118="",$S1117=""),"",IF($K$5="diff",(AC1118-AC1117),LN(AC1118/AC1117)))</f>
        <v/>
      </c>
      <c r="AR1118" s="9">
        <f>IF($AF1118="","",$AU$13+$AU$4*AG1118+$AU$5*AH1118+$AU$6*AI1118+$AU$7*AJ1118+$AU$8*AK1118+$AU$9*AL1118+$AU$10*AM1118+$AU$11*AN1118+$AU$12*AO1118)</f>
        <v/>
      </c>
      <c r="AY1118" s="10">
        <f>IF(AND((ROW()-7)&gt;=$Q$5,(ROW()-6)&lt;=$Q$3),INDEX(LINEST(OFFSET(AF1118,1-$Q$5,0,$Q$5,1),OFFSET(AG1118,1-$Q$5,0,$Q$5,9),TRUE,TRUE),1,10)*$Q$4,"")</f>
        <v/>
      </c>
      <c r="AZ1118" s="9">
        <f>IF(AND((ROW()-7)&gt;=$Q$5,(ROW()-6)&lt;=$Q$3),INDEX(LINEST(OFFSET(AF1118,1-$Q$5,0,$Q$5,1),OFFSET(AG1118,1-$Q$5,0,$Q$5,9),TRUE,TRUE),1,9),"")</f>
        <v/>
      </c>
      <c r="BA1118" s="9">
        <f>IF(AND((ROW()-7)&gt;=$Q$5,(ROW()-6)&lt;=$Q$3),INDEX(LINEST(OFFSET(AF1118,1-$Q$5,0,$Q$5,1),OFFSET(AG1118,1-$Q$5,0,$Q$5,9),TRUE,TRUE),1,8),"")</f>
        <v/>
      </c>
      <c r="BB1118" s="9">
        <f>IF(AND((ROW()-7)&gt;=$Q$5,(ROW()-6)&lt;=$Q$3),INDEX(LINEST(OFFSET(AF1118,1-$Q$5,0,$Q$5,1),OFFSET(AG1118,1-$Q$5,0,$Q$5,9),TRUE,TRUE),1,7),"")</f>
        <v/>
      </c>
      <c r="BC1118" s="9">
        <f>IF(AND((ROW()-7)&gt;=$Q$5,(ROW()-6)&lt;=$Q$3),INDEX(LINEST(OFFSET(AF1118,1-$Q$5,0,$Q$5,1),OFFSET(AG1118,1-$Q$5,0,$Q$5,9),TRUE,TRUE),1,6),"")</f>
        <v/>
      </c>
      <c r="BD1118" s="9">
        <f>IF(AND((ROW()-7)&gt;=$Q$5,(ROW()-6)&lt;=$Q$3),INDEX(LINEST(OFFSET(AF1118,1-$Q$5,0,$Q$5,1),OFFSET(AG1118,1-$Q$5,0,$Q$5,9),TRUE,TRUE),1,5),"")</f>
        <v/>
      </c>
      <c r="BE1118" s="9">
        <f>IF(AND((ROW()-7)&gt;=$Q$5,(ROW()-6)&lt;=$Q$3),INDEX(LINEST(OFFSET(AF1118,1-$Q$5,0,$Q$5,1),OFFSET(AG1118,1-$Q$5,0,$Q$5,9),TRUE,TRUE),1,4),"")</f>
        <v/>
      </c>
      <c r="BF1118" s="9">
        <f>IF(AND((ROW()-7)&gt;=$Q$5,(ROW()-6)&lt;=$Q$3),INDEX(LINEST(OFFSET(AF1118,1-$Q$5,0,$Q$5,1),OFFSET(AG1118,1-$Q$5,0,$Q$5,9),TRUE,TRUE),1,3),"")</f>
        <v/>
      </c>
      <c r="BG1118" s="9">
        <f>IF(AND((ROW()-7)&gt;=$Q$5,(ROW()-6)&lt;=$Q$3),INDEX(LINEST(OFFSET(AF1118,1-$Q$5,0,$Q$5,1),OFFSET(AG1118,1-$Q$5,0,$Q$5,9),TRUE,TRUE),1,2),"")</f>
        <v/>
      </c>
      <c r="BH1118" s="9">
        <f>IF(AND((ROW()-7)&gt;=$Q$5,(ROW()-6)&lt;=$Q$3),INDEX(LINEST(OFFSET(AF1118,1-$Q$5,0,$Q$5,1),OFFSET(AG1118,1-$Q$5,0,$Q$5,9),TRUE,TRUE),1,1),"")</f>
        <v/>
      </c>
      <c r="BI1118" s="10">
        <f>IF(AND((ROW()-7)&gt;=$Q$5,(ROW()-6)&lt;=$Q$3),INDEX(LINEST(OFFSET(AF1118,1-$Q$5,0,$Q$5,1),OFFSET(AG1118,1-$Q$5,0,$Q$5,9),TRUE,TRUE),3,1),"")</f>
        <v/>
      </c>
      <c r="BL1118" s="9">
        <f>IF(AND((ROW()-6)&lt;=$Q$3,ISNUMBER(AY1117)),AY1117/$Q$4+AZ1117*AG1118+BA1117*AH1118+BB1117*AI1118+BC1117*AJ1118+BD1117*AK1118+BE1117*AL1118+BF1117*AM1118+BG1117*AN1118+BH1117*AO1118,"")</f>
        <v/>
      </c>
      <c r="BM1118">
        <f>IF(ISNUMBER(BL1118),AVERAGE(OFFSET(AF1117,1-$Q$5,0,$Q$5,1)),"")</f>
        <v/>
      </c>
      <c r="BN1118">
        <f>IF(ISNUMBER(BL1118),(AF1118-BL1118)^2,"")</f>
        <v/>
      </c>
      <c r="BO1118">
        <f>IF(ISNUMBER(BL1118),AF1118^2,"")</f>
        <v/>
      </c>
      <c r="BP1118">
        <f>IF(ISNUMBER(BL1118),(AF1118-BM1118)^2,"")</f>
        <v/>
      </c>
    </row>
    <row r="1119">
      <c r="O1119">
        <f>IF($R1119="","",IF($Q$1="Weekly",INT(($R1119-2)/7),IF($Q$1="Quarterly",YEAR($R1119)*4+ROUNDUP(MONTH($R1119)/3),YEAR($R1119)*12+MONTH($R1119))))</f>
        <v/>
      </c>
      <c r="P1119">
        <f>IF($R1119="","",IF($R1120="",1,IF($O1119&lt;&gt;$O1120,1,0)))</f>
        <v/>
      </c>
      <c r="Q1119">
        <f>IF($P1119=1,SUM($P$7:$P1119),"")</f>
        <v/>
      </c>
      <c r="R1119">
        <f>IF($A1119="","",IF(ISNUMBER($A1119),$A1119,IFERROR(DATEVALUE($A1119),NA())))</f>
        <v/>
      </c>
      <c r="S1119" s="7">
        <f>IFERROR(INDEX($R$7:$R$60000,MATCH(ROW()-6,$Q$7:$Q$60000,0)),"")</f>
        <v/>
      </c>
      <c r="T1119">
        <f>IFERROR(INDEX($B$7:$B$60000,MATCH(ROW()-6,$Q$7:$Q$60000,0))*1,"")</f>
        <v/>
      </c>
      <c r="U1119">
        <f>IFERROR(INDEX($C$7:$C$60000,MATCH(ROW()-6,$Q$7:$Q$60000,0))*1,"")</f>
        <v/>
      </c>
      <c r="V1119">
        <f>IFERROR(INDEX($D$7:$D$60000,MATCH(ROW()-6,$Q$7:$Q$60000,0))*1,"")</f>
        <v/>
      </c>
      <c r="W1119">
        <f>IFERROR(INDEX($E$7:$E$60000,MATCH(ROW()-6,$Q$7:$Q$60000,0))*1,"")</f>
        <v/>
      </c>
      <c r="X1119">
        <f>IFERROR(INDEX($F$7:$F$60000,MATCH(ROW()-6,$Q$7:$Q$60000,0))*1,"")</f>
        <v/>
      </c>
      <c r="Y1119">
        <f>IFERROR(INDEX($G$7:$G$60000,MATCH(ROW()-6,$Q$7:$Q$60000,0))*1,"")</f>
        <v/>
      </c>
      <c r="Z1119">
        <f>IFERROR(INDEX($H$7:$H$60000,MATCH(ROW()-6,$Q$7:$Q$60000,0))*1,"")</f>
        <v/>
      </c>
      <c r="AA1119">
        <f>IFERROR(INDEX($I$7:$I$60000,MATCH(ROW()-6,$Q$7:$Q$60000,0))*1,"")</f>
        <v/>
      </c>
      <c r="AB1119">
        <f>IFERROR(INDEX($J$7:$J$60000,MATCH(ROW()-6,$Q$7:$Q$60000,0))*1,"")</f>
        <v/>
      </c>
      <c r="AC1119">
        <f>IFERROR(INDEX($K$7:$K$60000,MATCH(ROW()-6,$Q$7:$Q$60000,0))*1,"")</f>
        <v/>
      </c>
      <c r="AF1119" s="9">
        <f>IF(OR($S1119="",$S1118=""),"",IF($B$5="diff",($T1119-$T1118),LN($T1119/$T1118)))</f>
        <v/>
      </c>
      <c r="AG1119" s="9">
        <f>IF(OR($S1119="",$S1118=""),"",IF($C$5="diff",(U1119-U1118),LN(U1119/U1118)))</f>
        <v/>
      </c>
      <c r="AH1119" s="9">
        <f>IF(OR($S1119="",$S1118=""),"",IF($D$5="diff",(V1119-V1118),LN(V1119/V1118)))</f>
        <v/>
      </c>
      <c r="AI1119" s="9">
        <f>IF(OR($S1119="",$S1118=""),"",IF($E$5="diff",(W1119-W1118),LN(W1119/W1118)))</f>
        <v/>
      </c>
      <c r="AJ1119" s="9">
        <f>IF(OR($S1119="",$S1118=""),"",IF($F$5="diff",(X1119-X1118),LN(X1119/X1118)))</f>
        <v/>
      </c>
      <c r="AK1119" s="9">
        <f>IF(OR($S1119="",$S1118=""),"",IF($G$5="diff",(Y1119-Y1118),LN(Y1119/Y1118)))</f>
        <v/>
      </c>
      <c r="AL1119" s="9">
        <f>IF(OR($S1119="",$S1118=""),"",IF($H$5="diff",(Z1119-Z1118),LN(Z1119/Z1118)))</f>
        <v/>
      </c>
      <c r="AM1119" s="9">
        <f>IF(OR($S1119="",$S1118=""),"",IF($I$5="diff",(AA1119-AA1118),LN(AA1119/AA1118)))</f>
        <v/>
      </c>
      <c r="AN1119" s="9">
        <f>IF(OR($S1119="",$S1118=""),"",IF($J$5="diff",(AB1119-AB1118),LN(AB1119/AB1118)))</f>
        <v/>
      </c>
      <c r="AO1119" s="9">
        <f>IF(OR($S1119="",$S1118=""),"",IF($K$5="diff",(AC1119-AC1118),LN(AC1119/AC1118)))</f>
        <v/>
      </c>
      <c r="AR1119" s="9">
        <f>IF($AF1119="","",$AU$13+$AU$4*AG1119+$AU$5*AH1119+$AU$6*AI1119+$AU$7*AJ1119+$AU$8*AK1119+$AU$9*AL1119+$AU$10*AM1119+$AU$11*AN1119+$AU$12*AO1119)</f>
        <v/>
      </c>
      <c r="AY1119" s="10">
        <f>IF(AND((ROW()-7)&gt;=$Q$5,(ROW()-6)&lt;=$Q$3),INDEX(LINEST(OFFSET(AF1119,1-$Q$5,0,$Q$5,1),OFFSET(AG1119,1-$Q$5,0,$Q$5,9),TRUE,TRUE),1,10)*$Q$4,"")</f>
        <v/>
      </c>
      <c r="AZ1119" s="9">
        <f>IF(AND((ROW()-7)&gt;=$Q$5,(ROW()-6)&lt;=$Q$3),INDEX(LINEST(OFFSET(AF1119,1-$Q$5,0,$Q$5,1),OFFSET(AG1119,1-$Q$5,0,$Q$5,9),TRUE,TRUE),1,9),"")</f>
        <v/>
      </c>
      <c r="BA1119" s="9">
        <f>IF(AND((ROW()-7)&gt;=$Q$5,(ROW()-6)&lt;=$Q$3),INDEX(LINEST(OFFSET(AF1119,1-$Q$5,0,$Q$5,1),OFFSET(AG1119,1-$Q$5,0,$Q$5,9),TRUE,TRUE),1,8),"")</f>
        <v/>
      </c>
      <c r="BB1119" s="9">
        <f>IF(AND((ROW()-7)&gt;=$Q$5,(ROW()-6)&lt;=$Q$3),INDEX(LINEST(OFFSET(AF1119,1-$Q$5,0,$Q$5,1),OFFSET(AG1119,1-$Q$5,0,$Q$5,9),TRUE,TRUE),1,7),"")</f>
        <v/>
      </c>
      <c r="BC1119" s="9">
        <f>IF(AND((ROW()-7)&gt;=$Q$5,(ROW()-6)&lt;=$Q$3),INDEX(LINEST(OFFSET(AF1119,1-$Q$5,0,$Q$5,1),OFFSET(AG1119,1-$Q$5,0,$Q$5,9),TRUE,TRUE),1,6),"")</f>
        <v/>
      </c>
      <c r="BD1119" s="9">
        <f>IF(AND((ROW()-7)&gt;=$Q$5,(ROW()-6)&lt;=$Q$3),INDEX(LINEST(OFFSET(AF1119,1-$Q$5,0,$Q$5,1),OFFSET(AG1119,1-$Q$5,0,$Q$5,9),TRUE,TRUE),1,5),"")</f>
        <v/>
      </c>
      <c r="BE1119" s="9">
        <f>IF(AND((ROW()-7)&gt;=$Q$5,(ROW()-6)&lt;=$Q$3),INDEX(LINEST(OFFSET(AF1119,1-$Q$5,0,$Q$5,1),OFFSET(AG1119,1-$Q$5,0,$Q$5,9),TRUE,TRUE),1,4),"")</f>
        <v/>
      </c>
      <c r="BF1119" s="9">
        <f>IF(AND((ROW()-7)&gt;=$Q$5,(ROW()-6)&lt;=$Q$3),INDEX(LINEST(OFFSET(AF1119,1-$Q$5,0,$Q$5,1),OFFSET(AG1119,1-$Q$5,0,$Q$5,9),TRUE,TRUE),1,3),"")</f>
        <v/>
      </c>
      <c r="BG1119" s="9">
        <f>IF(AND((ROW()-7)&gt;=$Q$5,(ROW()-6)&lt;=$Q$3),INDEX(LINEST(OFFSET(AF1119,1-$Q$5,0,$Q$5,1),OFFSET(AG1119,1-$Q$5,0,$Q$5,9),TRUE,TRUE),1,2),"")</f>
        <v/>
      </c>
      <c r="BH1119" s="9">
        <f>IF(AND((ROW()-7)&gt;=$Q$5,(ROW()-6)&lt;=$Q$3),INDEX(LINEST(OFFSET(AF1119,1-$Q$5,0,$Q$5,1),OFFSET(AG1119,1-$Q$5,0,$Q$5,9),TRUE,TRUE),1,1),"")</f>
        <v/>
      </c>
      <c r="BI1119" s="10">
        <f>IF(AND((ROW()-7)&gt;=$Q$5,(ROW()-6)&lt;=$Q$3),INDEX(LINEST(OFFSET(AF1119,1-$Q$5,0,$Q$5,1),OFFSET(AG1119,1-$Q$5,0,$Q$5,9),TRUE,TRUE),3,1),"")</f>
        <v/>
      </c>
      <c r="BL1119" s="9">
        <f>IF(AND((ROW()-6)&lt;=$Q$3,ISNUMBER(AY1118)),AY1118/$Q$4+AZ1118*AG1119+BA1118*AH1119+BB1118*AI1119+BC1118*AJ1119+BD1118*AK1119+BE1118*AL1119+BF1118*AM1119+BG1118*AN1119+BH1118*AO1119,"")</f>
        <v/>
      </c>
      <c r="BM1119">
        <f>IF(ISNUMBER(BL1119),AVERAGE(OFFSET(AF1118,1-$Q$5,0,$Q$5,1)),"")</f>
        <v/>
      </c>
      <c r="BN1119">
        <f>IF(ISNUMBER(BL1119),(AF1119-BL1119)^2,"")</f>
        <v/>
      </c>
      <c r="BO1119">
        <f>IF(ISNUMBER(BL1119),AF1119^2,"")</f>
        <v/>
      </c>
      <c r="BP1119">
        <f>IF(ISNUMBER(BL1119),(AF1119-BM1119)^2,"")</f>
        <v/>
      </c>
    </row>
    <row r="1120">
      <c r="O1120">
        <f>IF($R1120="","",IF($Q$1="Weekly",INT(($R1120-2)/7),IF($Q$1="Quarterly",YEAR($R1120)*4+ROUNDUP(MONTH($R1120)/3),YEAR($R1120)*12+MONTH($R1120))))</f>
        <v/>
      </c>
      <c r="P1120">
        <f>IF($R1120="","",IF($R1121="",1,IF($O1120&lt;&gt;$O1121,1,0)))</f>
        <v/>
      </c>
      <c r="Q1120">
        <f>IF($P1120=1,SUM($P$7:$P1120),"")</f>
        <v/>
      </c>
      <c r="R1120">
        <f>IF($A1120="","",IF(ISNUMBER($A1120),$A1120,IFERROR(DATEVALUE($A1120),NA())))</f>
        <v/>
      </c>
      <c r="S1120" s="7">
        <f>IFERROR(INDEX($R$7:$R$60000,MATCH(ROW()-6,$Q$7:$Q$60000,0)),"")</f>
        <v/>
      </c>
      <c r="T1120">
        <f>IFERROR(INDEX($B$7:$B$60000,MATCH(ROW()-6,$Q$7:$Q$60000,0))*1,"")</f>
        <v/>
      </c>
      <c r="U1120">
        <f>IFERROR(INDEX($C$7:$C$60000,MATCH(ROW()-6,$Q$7:$Q$60000,0))*1,"")</f>
        <v/>
      </c>
      <c r="V1120">
        <f>IFERROR(INDEX($D$7:$D$60000,MATCH(ROW()-6,$Q$7:$Q$60000,0))*1,"")</f>
        <v/>
      </c>
      <c r="W1120">
        <f>IFERROR(INDEX($E$7:$E$60000,MATCH(ROW()-6,$Q$7:$Q$60000,0))*1,"")</f>
        <v/>
      </c>
      <c r="X1120">
        <f>IFERROR(INDEX($F$7:$F$60000,MATCH(ROW()-6,$Q$7:$Q$60000,0))*1,"")</f>
        <v/>
      </c>
      <c r="Y1120">
        <f>IFERROR(INDEX($G$7:$G$60000,MATCH(ROW()-6,$Q$7:$Q$60000,0))*1,"")</f>
        <v/>
      </c>
      <c r="Z1120">
        <f>IFERROR(INDEX($H$7:$H$60000,MATCH(ROW()-6,$Q$7:$Q$60000,0))*1,"")</f>
        <v/>
      </c>
      <c r="AA1120">
        <f>IFERROR(INDEX($I$7:$I$60000,MATCH(ROW()-6,$Q$7:$Q$60000,0))*1,"")</f>
        <v/>
      </c>
      <c r="AB1120">
        <f>IFERROR(INDEX($J$7:$J$60000,MATCH(ROW()-6,$Q$7:$Q$60000,0))*1,"")</f>
        <v/>
      </c>
      <c r="AC1120">
        <f>IFERROR(INDEX($K$7:$K$60000,MATCH(ROW()-6,$Q$7:$Q$60000,0))*1,"")</f>
        <v/>
      </c>
      <c r="AF1120" s="9">
        <f>IF(OR($S1120="",$S1119=""),"",IF($B$5="diff",($T1120-$T1119),LN($T1120/$T1119)))</f>
        <v/>
      </c>
      <c r="AG1120" s="9">
        <f>IF(OR($S1120="",$S1119=""),"",IF($C$5="diff",(U1120-U1119),LN(U1120/U1119)))</f>
        <v/>
      </c>
      <c r="AH1120" s="9">
        <f>IF(OR($S1120="",$S1119=""),"",IF($D$5="diff",(V1120-V1119),LN(V1120/V1119)))</f>
        <v/>
      </c>
      <c r="AI1120" s="9">
        <f>IF(OR($S1120="",$S1119=""),"",IF($E$5="diff",(W1120-W1119),LN(W1120/W1119)))</f>
        <v/>
      </c>
      <c r="AJ1120" s="9">
        <f>IF(OR($S1120="",$S1119=""),"",IF($F$5="diff",(X1120-X1119),LN(X1120/X1119)))</f>
        <v/>
      </c>
      <c r="AK1120" s="9">
        <f>IF(OR($S1120="",$S1119=""),"",IF($G$5="diff",(Y1120-Y1119),LN(Y1120/Y1119)))</f>
        <v/>
      </c>
      <c r="AL1120" s="9">
        <f>IF(OR($S1120="",$S1119=""),"",IF($H$5="diff",(Z1120-Z1119),LN(Z1120/Z1119)))</f>
        <v/>
      </c>
      <c r="AM1120" s="9">
        <f>IF(OR($S1120="",$S1119=""),"",IF($I$5="diff",(AA1120-AA1119),LN(AA1120/AA1119)))</f>
        <v/>
      </c>
      <c r="AN1120" s="9">
        <f>IF(OR($S1120="",$S1119=""),"",IF($J$5="diff",(AB1120-AB1119),LN(AB1120/AB1119)))</f>
        <v/>
      </c>
      <c r="AO1120" s="9">
        <f>IF(OR($S1120="",$S1119=""),"",IF($K$5="diff",(AC1120-AC1119),LN(AC1120/AC1119)))</f>
        <v/>
      </c>
      <c r="AR1120" s="9">
        <f>IF($AF1120="","",$AU$13+$AU$4*AG1120+$AU$5*AH1120+$AU$6*AI1120+$AU$7*AJ1120+$AU$8*AK1120+$AU$9*AL1120+$AU$10*AM1120+$AU$11*AN1120+$AU$12*AO1120)</f>
        <v/>
      </c>
      <c r="AY1120" s="10">
        <f>IF(AND((ROW()-7)&gt;=$Q$5,(ROW()-6)&lt;=$Q$3),INDEX(LINEST(OFFSET(AF1120,1-$Q$5,0,$Q$5,1),OFFSET(AG1120,1-$Q$5,0,$Q$5,9),TRUE,TRUE),1,10)*$Q$4,"")</f>
        <v/>
      </c>
      <c r="AZ1120" s="9">
        <f>IF(AND((ROW()-7)&gt;=$Q$5,(ROW()-6)&lt;=$Q$3),INDEX(LINEST(OFFSET(AF1120,1-$Q$5,0,$Q$5,1),OFFSET(AG1120,1-$Q$5,0,$Q$5,9),TRUE,TRUE),1,9),"")</f>
        <v/>
      </c>
      <c r="BA1120" s="9">
        <f>IF(AND((ROW()-7)&gt;=$Q$5,(ROW()-6)&lt;=$Q$3),INDEX(LINEST(OFFSET(AF1120,1-$Q$5,0,$Q$5,1),OFFSET(AG1120,1-$Q$5,0,$Q$5,9),TRUE,TRUE),1,8),"")</f>
        <v/>
      </c>
      <c r="BB1120" s="9">
        <f>IF(AND((ROW()-7)&gt;=$Q$5,(ROW()-6)&lt;=$Q$3),INDEX(LINEST(OFFSET(AF1120,1-$Q$5,0,$Q$5,1),OFFSET(AG1120,1-$Q$5,0,$Q$5,9),TRUE,TRUE),1,7),"")</f>
        <v/>
      </c>
      <c r="BC1120" s="9">
        <f>IF(AND((ROW()-7)&gt;=$Q$5,(ROW()-6)&lt;=$Q$3),INDEX(LINEST(OFFSET(AF1120,1-$Q$5,0,$Q$5,1),OFFSET(AG1120,1-$Q$5,0,$Q$5,9),TRUE,TRUE),1,6),"")</f>
        <v/>
      </c>
      <c r="BD1120" s="9">
        <f>IF(AND((ROW()-7)&gt;=$Q$5,(ROW()-6)&lt;=$Q$3),INDEX(LINEST(OFFSET(AF1120,1-$Q$5,0,$Q$5,1),OFFSET(AG1120,1-$Q$5,0,$Q$5,9),TRUE,TRUE),1,5),"")</f>
        <v/>
      </c>
      <c r="BE1120" s="9">
        <f>IF(AND((ROW()-7)&gt;=$Q$5,(ROW()-6)&lt;=$Q$3),INDEX(LINEST(OFFSET(AF1120,1-$Q$5,0,$Q$5,1),OFFSET(AG1120,1-$Q$5,0,$Q$5,9),TRUE,TRUE),1,4),"")</f>
        <v/>
      </c>
      <c r="BF1120" s="9">
        <f>IF(AND((ROW()-7)&gt;=$Q$5,(ROW()-6)&lt;=$Q$3),INDEX(LINEST(OFFSET(AF1120,1-$Q$5,0,$Q$5,1),OFFSET(AG1120,1-$Q$5,0,$Q$5,9),TRUE,TRUE),1,3),"")</f>
        <v/>
      </c>
      <c r="BG1120" s="9">
        <f>IF(AND((ROW()-7)&gt;=$Q$5,(ROW()-6)&lt;=$Q$3),INDEX(LINEST(OFFSET(AF1120,1-$Q$5,0,$Q$5,1),OFFSET(AG1120,1-$Q$5,0,$Q$5,9),TRUE,TRUE),1,2),"")</f>
        <v/>
      </c>
      <c r="BH1120" s="9">
        <f>IF(AND((ROW()-7)&gt;=$Q$5,(ROW()-6)&lt;=$Q$3),INDEX(LINEST(OFFSET(AF1120,1-$Q$5,0,$Q$5,1),OFFSET(AG1120,1-$Q$5,0,$Q$5,9),TRUE,TRUE),1,1),"")</f>
        <v/>
      </c>
      <c r="BI1120" s="10">
        <f>IF(AND((ROW()-7)&gt;=$Q$5,(ROW()-6)&lt;=$Q$3),INDEX(LINEST(OFFSET(AF1120,1-$Q$5,0,$Q$5,1),OFFSET(AG1120,1-$Q$5,0,$Q$5,9),TRUE,TRUE),3,1),"")</f>
        <v/>
      </c>
      <c r="BL1120" s="9">
        <f>IF(AND((ROW()-6)&lt;=$Q$3,ISNUMBER(AY1119)),AY1119/$Q$4+AZ1119*AG1120+BA1119*AH1120+BB1119*AI1120+BC1119*AJ1120+BD1119*AK1120+BE1119*AL1120+BF1119*AM1120+BG1119*AN1120+BH1119*AO1120,"")</f>
        <v/>
      </c>
      <c r="BM1120">
        <f>IF(ISNUMBER(BL1120),AVERAGE(OFFSET(AF1119,1-$Q$5,0,$Q$5,1)),"")</f>
        <v/>
      </c>
      <c r="BN1120">
        <f>IF(ISNUMBER(BL1120),(AF1120-BL1120)^2,"")</f>
        <v/>
      </c>
      <c r="BO1120">
        <f>IF(ISNUMBER(BL1120),AF1120^2,"")</f>
        <v/>
      </c>
      <c r="BP1120">
        <f>IF(ISNUMBER(BL1120),(AF1120-BM1120)^2,"")</f>
        <v/>
      </c>
    </row>
    <row r="1121">
      <c r="O1121">
        <f>IF($R1121="","",IF($Q$1="Weekly",INT(($R1121-2)/7),IF($Q$1="Quarterly",YEAR($R1121)*4+ROUNDUP(MONTH($R1121)/3),YEAR($R1121)*12+MONTH($R1121))))</f>
        <v/>
      </c>
      <c r="P1121">
        <f>IF($R1121="","",IF($R1122="",1,IF($O1121&lt;&gt;$O1122,1,0)))</f>
        <v/>
      </c>
      <c r="Q1121">
        <f>IF($P1121=1,SUM($P$7:$P1121),"")</f>
        <v/>
      </c>
      <c r="R1121">
        <f>IF($A1121="","",IF(ISNUMBER($A1121),$A1121,IFERROR(DATEVALUE($A1121),NA())))</f>
        <v/>
      </c>
      <c r="S1121" s="7">
        <f>IFERROR(INDEX($R$7:$R$60000,MATCH(ROW()-6,$Q$7:$Q$60000,0)),"")</f>
        <v/>
      </c>
      <c r="T1121">
        <f>IFERROR(INDEX($B$7:$B$60000,MATCH(ROW()-6,$Q$7:$Q$60000,0))*1,"")</f>
        <v/>
      </c>
      <c r="U1121">
        <f>IFERROR(INDEX($C$7:$C$60000,MATCH(ROW()-6,$Q$7:$Q$60000,0))*1,"")</f>
        <v/>
      </c>
      <c r="V1121">
        <f>IFERROR(INDEX($D$7:$D$60000,MATCH(ROW()-6,$Q$7:$Q$60000,0))*1,"")</f>
        <v/>
      </c>
      <c r="W1121">
        <f>IFERROR(INDEX($E$7:$E$60000,MATCH(ROW()-6,$Q$7:$Q$60000,0))*1,"")</f>
        <v/>
      </c>
      <c r="X1121">
        <f>IFERROR(INDEX($F$7:$F$60000,MATCH(ROW()-6,$Q$7:$Q$60000,0))*1,"")</f>
        <v/>
      </c>
      <c r="Y1121">
        <f>IFERROR(INDEX($G$7:$G$60000,MATCH(ROW()-6,$Q$7:$Q$60000,0))*1,"")</f>
        <v/>
      </c>
      <c r="Z1121">
        <f>IFERROR(INDEX($H$7:$H$60000,MATCH(ROW()-6,$Q$7:$Q$60000,0))*1,"")</f>
        <v/>
      </c>
      <c r="AA1121">
        <f>IFERROR(INDEX($I$7:$I$60000,MATCH(ROW()-6,$Q$7:$Q$60000,0))*1,"")</f>
        <v/>
      </c>
      <c r="AB1121">
        <f>IFERROR(INDEX($J$7:$J$60000,MATCH(ROW()-6,$Q$7:$Q$60000,0))*1,"")</f>
        <v/>
      </c>
      <c r="AC1121">
        <f>IFERROR(INDEX($K$7:$K$60000,MATCH(ROW()-6,$Q$7:$Q$60000,0))*1,"")</f>
        <v/>
      </c>
      <c r="AF1121" s="9">
        <f>IF(OR($S1121="",$S1120=""),"",IF($B$5="diff",($T1121-$T1120),LN($T1121/$T1120)))</f>
        <v/>
      </c>
      <c r="AG1121" s="9">
        <f>IF(OR($S1121="",$S1120=""),"",IF($C$5="diff",(U1121-U1120),LN(U1121/U1120)))</f>
        <v/>
      </c>
      <c r="AH1121" s="9">
        <f>IF(OR($S1121="",$S1120=""),"",IF($D$5="diff",(V1121-V1120),LN(V1121/V1120)))</f>
        <v/>
      </c>
      <c r="AI1121" s="9">
        <f>IF(OR($S1121="",$S1120=""),"",IF($E$5="diff",(W1121-W1120),LN(W1121/W1120)))</f>
        <v/>
      </c>
      <c r="AJ1121" s="9">
        <f>IF(OR($S1121="",$S1120=""),"",IF($F$5="diff",(X1121-X1120),LN(X1121/X1120)))</f>
        <v/>
      </c>
      <c r="AK1121" s="9">
        <f>IF(OR($S1121="",$S1120=""),"",IF($G$5="diff",(Y1121-Y1120),LN(Y1121/Y1120)))</f>
        <v/>
      </c>
      <c r="AL1121" s="9">
        <f>IF(OR($S1121="",$S1120=""),"",IF($H$5="diff",(Z1121-Z1120),LN(Z1121/Z1120)))</f>
        <v/>
      </c>
      <c r="AM1121" s="9">
        <f>IF(OR($S1121="",$S1120=""),"",IF($I$5="diff",(AA1121-AA1120),LN(AA1121/AA1120)))</f>
        <v/>
      </c>
      <c r="AN1121" s="9">
        <f>IF(OR($S1121="",$S1120=""),"",IF($J$5="diff",(AB1121-AB1120),LN(AB1121/AB1120)))</f>
        <v/>
      </c>
      <c r="AO1121" s="9">
        <f>IF(OR($S1121="",$S1120=""),"",IF($K$5="diff",(AC1121-AC1120),LN(AC1121/AC1120)))</f>
        <v/>
      </c>
      <c r="AR1121" s="9">
        <f>IF($AF1121="","",$AU$13+$AU$4*AG1121+$AU$5*AH1121+$AU$6*AI1121+$AU$7*AJ1121+$AU$8*AK1121+$AU$9*AL1121+$AU$10*AM1121+$AU$11*AN1121+$AU$12*AO1121)</f>
        <v/>
      </c>
      <c r="AY1121" s="10">
        <f>IF(AND((ROW()-7)&gt;=$Q$5,(ROW()-6)&lt;=$Q$3),INDEX(LINEST(OFFSET(AF1121,1-$Q$5,0,$Q$5,1),OFFSET(AG1121,1-$Q$5,0,$Q$5,9),TRUE,TRUE),1,10)*$Q$4,"")</f>
        <v/>
      </c>
      <c r="AZ1121" s="9">
        <f>IF(AND((ROW()-7)&gt;=$Q$5,(ROW()-6)&lt;=$Q$3),INDEX(LINEST(OFFSET(AF1121,1-$Q$5,0,$Q$5,1),OFFSET(AG1121,1-$Q$5,0,$Q$5,9),TRUE,TRUE),1,9),"")</f>
        <v/>
      </c>
      <c r="BA1121" s="9">
        <f>IF(AND((ROW()-7)&gt;=$Q$5,(ROW()-6)&lt;=$Q$3),INDEX(LINEST(OFFSET(AF1121,1-$Q$5,0,$Q$5,1),OFFSET(AG1121,1-$Q$5,0,$Q$5,9),TRUE,TRUE),1,8),"")</f>
        <v/>
      </c>
      <c r="BB1121" s="9">
        <f>IF(AND((ROW()-7)&gt;=$Q$5,(ROW()-6)&lt;=$Q$3),INDEX(LINEST(OFFSET(AF1121,1-$Q$5,0,$Q$5,1),OFFSET(AG1121,1-$Q$5,0,$Q$5,9),TRUE,TRUE),1,7),"")</f>
        <v/>
      </c>
      <c r="BC1121" s="9">
        <f>IF(AND((ROW()-7)&gt;=$Q$5,(ROW()-6)&lt;=$Q$3),INDEX(LINEST(OFFSET(AF1121,1-$Q$5,0,$Q$5,1),OFFSET(AG1121,1-$Q$5,0,$Q$5,9),TRUE,TRUE),1,6),"")</f>
        <v/>
      </c>
      <c r="BD1121" s="9">
        <f>IF(AND((ROW()-7)&gt;=$Q$5,(ROW()-6)&lt;=$Q$3),INDEX(LINEST(OFFSET(AF1121,1-$Q$5,0,$Q$5,1),OFFSET(AG1121,1-$Q$5,0,$Q$5,9),TRUE,TRUE),1,5),"")</f>
        <v/>
      </c>
      <c r="BE1121" s="9">
        <f>IF(AND((ROW()-7)&gt;=$Q$5,(ROW()-6)&lt;=$Q$3),INDEX(LINEST(OFFSET(AF1121,1-$Q$5,0,$Q$5,1),OFFSET(AG1121,1-$Q$5,0,$Q$5,9),TRUE,TRUE),1,4),"")</f>
        <v/>
      </c>
      <c r="BF1121" s="9">
        <f>IF(AND((ROW()-7)&gt;=$Q$5,(ROW()-6)&lt;=$Q$3),INDEX(LINEST(OFFSET(AF1121,1-$Q$5,0,$Q$5,1),OFFSET(AG1121,1-$Q$5,0,$Q$5,9),TRUE,TRUE),1,3),"")</f>
        <v/>
      </c>
      <c r="BG1121" s="9">
        <f>IF(AND((ROW()-7)&gt;=$Q$5,(ROW()-6)&lt;=$Q$3),INDEX(LINEST(OFFSET(AF1121,1-$Q$5,0,$Q$5,1),OFFSET(AG1121,1-$Q$5,0,$Q$5,9),TRUE,TRUE),1,2),"")</f>
        <v/>
      </c>
      <c r="BH1121" s="9">
        <f>IF(AND((ROW()-7)&gt;=$Q$5,(ROW()-6)&lt;=$Q$3),INDEX(LINEST(OFFSET(AF1121,1-$Q$5,0,$Q$5,1),OFFSET(AG1121,1-$Q$5,0,$Q$5,9),TRUE,TRUE),1,1),"")</f>
        <v/>
      </c>
      <c r="BI1121" s="10">
        <f>IF(AND((ROW()-7)&gt;=$Q$5,(ROW()-6)&lt;=$Q$3),INDEX(LINEST(OFFSET(AF1121,1-$Q$5,0,$Q$5,1),OFFSET(AG1121,1-$Q$5,0,$Q$5,9),TRUE,TRUE),3,1),"")</f>
        <v/>
      </c>
      <c r="BL1121" s="9">
        <f>IF(AND((ROW()-6)&lt;=$Q$3,ISNUMBER(AY1120)),AY1120/$Q$4+AZ1120*AG1121+BA1120*AH1121+BB1120*AI1121+BC1120*AJ1121+BD1120*AK1121+BE1120*AL1121+BF1120*AM1121+BG1120*AN1121+BH1120*AO1121,"")</f>
        <v/>
      </c>
      <c r="BM1121">
        <f>IF(ISNUMBER(BL1121),AVERAGE(OFFSET(AF1120,1-$Q$5,0,$Q$5,1)),"")</f>
        <v/>
      </c>
      <c r="BN1121">
        <f>IF(ISNUMBER(BL1121),(AF1121-BL1121)^2,"")</f>
        <v/>
      </c>
      <c r="BO1121">
        <f>IF(ISNUMBER(BL1121),AF1121^2,"")</f>
        <v/>
      </c>
      <c r="BP1121">
        <f>IF(ISNUMBER(BL1121),(AF1121-BM1121)^2,"")</f>
        <v/>
      </c>
    </row>
    <row r="1122">
      <c r="O1122">
        <f>IF($R1122="","",IF($Q$1="Weekly",INT(($R1122-2)/7),IF($Q$1="Quarterly",YEAR($R1122)*4+ROUNDUP(MONTH($R1122)/3),YEAR($R1122)*12+MONTH($R1122))))</f>
        <v/>
      </c>
      <c r="P1122">
        <f>IF($R1122="","",IF($R1123="",1,IF($O1122&lt;&gt;$O1123,1,0)))</f>
        <v/>
      </c>
      <c r="Q1122">
        <f>IF($P1122=1,SUM($P$7:$P1122),"")</f>
        <v/>
      </c>
      <c r="R1122">
        <f>IF($A1122="","",IF(ISNUMBER($A1122),$A1122,IFERROR(DATEVALUE($A1122),NA())))</f>
        <v/>
      </c>
      <c r="S1122" s="7">
        <f>IFERROR(INDEX($R$7:$R$60000,MATCH(ROW()-6,$Q$7:$Q$60000,0)),"")</f>
        <v/>
      </c>
      <c r="T1122">
        <f>IFERROR(INDEX($B$7:$B$60000,MATCH(ROW()-6,$Q$7:$Q$60000,0))*1,"")</f>
        <v/>
      </c>
      <c r="U1122">
        <f>IFERROR(INDEX($C$7:$C$60000,MATCH(ROW()-6,$Q$7:$Q$60000,0))*1,"")</f>
        <v/>
      </c>
      <c r="V1122">
        <f>IFERROR(INDEX($D$7:$D$60000,MATCH(ROW()-6,$Q$7:$Q$60000,0))*1,"")</f>
        <v/>
      </c>
      <c r="W1122">
        <f>IFERROR(INDEX($E$7:$E$60000,MATCH(ROW()-6,$Q$7:$Q$60000,0))*1,"")</f>
        <v/>
      </c>
      <c r="X1122">
        <f>IFERROR(INDEX($F$7:$F$60000,MATCH(ROW()-6,$Q$7:$Q$60000,0))*1,"")</f>
        <v/>
      </c>
      <c r="Y1122">
        <f>IFERROR(INDEX($G$7:$G$60000,MATCH(ROW()-6,$Q$7:$Q$60000,0))*1,"")</f>
        <v/>
      </c>
      <c r="Z1122">
        <f>IFERROR(INDEX($H$7:$H$60000,MATCH(ROW()-6,$Q$7:$Q$60000,0))*1,"")</f>
        <v/>
      </c>
      <c r="AA1122">
        <f>IFERROR(INDEX($I$7:$I$60000,MATCH(ROW()-6,$Q$7:$Q$60000,0))*1,"")</f>
        <v/>
      </c>
      <c r="AB1122">
        <f>IFERROR(INDEX($J$7:$J$60000,MATCH(ROW()-6,$Q$7:$Q$60000,0))*1,"")</f>
        <v/>
      </c>
      <c r="AC1122">
        <f>IFERROR(INDEX($K$7:$K$60000,MATCH(ROW()-6,$Q$7:$Q$60000,0))*1,"")</f>
        <v/>
      </c>
      <c r="AF1122" s="9">
        <f>IF(OR($S1122="",$S1121=""),"",IF($B$5="diff",($T1122-$T1121),LN($T1122/$T1121)))</f>
        <v/>
      </c>
      <c r="AG1122" s="9">
        <f>IF(OR($S1122="",$S1121=""),"",IF($C$5="diff",(U1122-U1121),LN(U1122/U1121)))</f>
        <v/>
      </c>
      <c r="AH1122" s="9">
        <f>IF(OR($S1122="",$S1121=""),"",IF($D$5="diff",(V1122-V1121),LN(V1122/V1121)))</f>
        <v/>
      </c>
      <c r="AI1122" s="9">
        <f>IF(OR($S1122="",$S1121=""),"",IF($E$5="diff",(W1122-W1121),LN(W1122/W1121)))</f>
        <v/>
      </c>
      <c r="AJ1122" s="9">
        <f>IF(OR($S1122="",$S1121=""),"",IF($F$5="diff",(X1122-X1121),LN(X1122/X1121)))</f>
        <v/>
      </c>
      <c r="AK1122" s="9">
        <f>IF(OR($S1122="",$S1121=""),"",IF($G$5="diff",(Y1122-Y1121),LN(Y1122/Y1121)))</f>
        <v/>
      </c>
      <c r="AL1122" s="9">
        <f>IF(OR($S1122="",$S1121=""),"",IF($H$5="diff",(Z1122-Z1121),LN(Z1122/Z1121)))</f>
        <v/>
      </c>
      <c r="AM1122" s="9">
        <f>IF(OR($S1122="",$S1121=""),"",IF($I$5="diff",(AA1122-AA1121),LN(AA1122/AA1121)))</f>
        <v/>
      </c>
      <c r="AN1122" s="9">
        <f>IF(OR($S1122="",$S1121=""),"",IF($J$5="diff",(AB1122-AB1121),LN(AB1122/AB1121)))</f>
        <v/>
      </c>
      <c r="AO1122" s="9">
        <f>IF(OR($S1122="",$S1121=""),"",IF($K$5="diff",(AC1122-AC1121),LN(AC1122/AC1121)))</f>
        <v/>
      </c>
      <c r="AR1122" s="9">
        <f>IF($AF1122="","",$AU$13+$AU$4*AG1122+$AU$5*AH1122+$AU$6*AI1122+$AU$7*AJ1122+$AU$8*AK1122+$AU$9*AL1122+$AU$10*AM1122+$AU$11*AN1122+$AU$12*AO1122)</f>
        <v/>
      </c>
      <c r="AY1122" s="10">
        <f>IF(AND((ROW()-7)&gt;=$Q$5,(ROW()-6)&lt;=$Q$3),INDEX(LINEST(OFFSET(AF1122,1-$Q$5,0,$Q$5,1),OFFSET(AG1122,1-$Q$5,0,$Q$5,9),TRUE,TRUE),1,10)*$Q$4,"")</f>
        <v/>
      </c>
      <c r="AZ1122" s="9">
        <f>IF(AND((ROW()-7)&gt;=$Q$5,(ROW()-6)&lt;=$Q$3),INDEX(LINEST(OFFSET(AF1122,1-$Q$5,0,$Q$5,1),OFFSET(AG1122,1-$Q$5,0,$Q$5,9),TRUE,TRUE),1,9),"")</f>
        <v/>
      </c>
      <c r="BA1122" s="9">
        <f>IF(AND((ROW()-7)&gt;=$Q$5,(ROW()-6)&lt;=$Q$3),INDEX(LINEST(OFFSET(AF1122,1-$Q$5,0,$Q$5,1),OFFSET(AG1122,1-$Q$5,0,$Q$5,9),TRUE,TRUE),1,8),"")</f>
        <v/>
      </c>
      <c r="BB1122" s="9">
        <f>IF(AND((ROW()-7)&gt;=$Q$5,(ROW()-6)&lt;=$Q$3),INDEX(LINEST(OFFSET(AF1122,1-$Q$5,0,$Q$5,1),OFFSET(AG1122,1-$Q$5,0,$Q$5,9),TRUE,TRUE),1,7),"")</f>
        <v/>
      </c>
      <c r="BC1122" s="9">
        <f>IF(AND((ROW()-7)&gt;=$Q$5,(ROW()-6)&lt;=$Q$3),INDEX(LINEST(OFFSET(AF1122,1-$Q$5,0,$Q$5,1),OFFSET(AG1122,1-$Q$5,0,$Q$5,9),TRUE,TRUE),1,6),"")</f>
        <v/>
      </c>
      <c r="BD1122" s="9">
        <f>IF(AND((ROW()-7)&gt;=$Q$5,(ROW()-6)&lt;=$Q$3),INDEX(LINEST(OFFSET(AF1122,1-$Q$5,0,$Q$5,1),OFFSET(AG1122,1-$Q$5,0,$Q$5,9),TRUE,TRUE),1,5),"")</f>
        <v/>
      </c>
      <c r="BE1122" s="9">
        <f>IF(AND((ROW()-7)&gt;=$Q$5,(ROW()-6)&lt;=$Q$3),INDEX(LINEST(OFFSET(AF1122,1-$Q$5,0,$Q$5,1),OFFSET(AG1122,1-$Q$5,0,$Q$5,9),TRUE,TRUE),1,4),"")</f>
        <v/>
      </c>
      <c r="BF1122" s="9">
        <f>IF(AND((ROW()-7)&gt;=$Q$5,(ROW()-6)&lt;=$Q$3),INDEX(LINEST(OFFSET(AF1122,1-$Q$5,0,$Q$5,1),OFFSET(AG1122,1-$Q$5,0,$Q$5,9),TRUE,TRUE),1,3),"")</f>
        <v/>
      </c>
      <c r="BG1122" s="9">
        <f>IF(AND((ROW()-7)&gt;=$Q$5,(ROW()-6)&lt;=$Q$3),INDEX(LINEST(OFFSET(AF1122,1-$Q$5,0,$Q$5,1),OFFSET(AG1122,1-$Q$5,0,$Q$5,9),TRUE,TRUE),1,2),"")</f>
        <v/>
      </c>
      <c r="BH1122" s="9">
        <f>IF(AND((ROW()-7)&gt;=$Q$5,(ROW()-6)&lt;=$Q$3),INDEX(LINEST(OFFSET(AF1122,1-$Q$5,0,$Q$5,1),OFFSET(AG1122,1-$Q$5,0,$Q$5,9),TRUE,TRUE),1,1),"")</f>
        <v/>
      </c>
      <c r="BI1122" s="10">
        <f>IF(AND((ROW()-7)&gt;=$Q$5,(ROW()-6)&lt;=$Q$3),INDEX(LINEST(OFFSET(AF1122,1-$Q$5,0,$Q$5,1),OFFSET(AG1122,1-$Q$5,0,$Q$5,9),TRUE,TRUE),3,1),"")</f>
        <v/>
      </c>
      <c r="BL1122" s="9">
        <f>IF(AND((ROW()-6)&lt;=$Q$3,ISNUMBER(AY1121)),AY1121/$Q$4+AZ1121*AG1122+BA1121*AH1122+BB1121*AI1122+BC1121*AJ1122+BD1121*AK1122+BE1121*AL1122+BF1121*AM1122+BG1121*AN1122+BH1121*AO1122,"")</f>
        <v/>
      </c>
      <c r="BM1122">
        <f>IF(ISNUMBER(BL1122),AVERAGE(OFFSET(AF1121,1-$Q$5,0,$Q$5,1)),"")</f>
        <v/>
      </c>
      <c r="BN1122">
        <f>IF(ISNUMBER(BL1122),(AF1122-BL1122)^2,"")</f>
        <v/>
      </c>
      <c r="BO1122">
        <f>IF(ISNUMBER(BL1122),AF1122^2,"")</f>
        <v/>
      </c>
      <c r="BP1122">
        <f>IF(ISNUMBER(BL1122),(AF1122-BM1122)^2,"")</f>
        <v/>
      </c>
    </row>
    <row r="1123">
      <c r="O1123">
        <f>IF($R1123="","",IF($Q$1="Weekly",INT(($R1123-2)/7),IF($Q$1="Quarterly",YEAR($R1123)*4+ROUNDUP(MONTH($R1123)/3),YEAR($R1123)*12+MONTH($R1123))))</f>
        <v/>
      </c>
      <c r="P1123">
        <f>IF($R1123="","",IF($R1124="",1,IF($O1123&lt;&gt;$O1124,1,0)))</f>
        <v/>
      </c>
      <c r="Q1123">
        <f>IF($P1123=1,SUM($P$7:$P1123),"")</f>
        <v/>
      </c>
      <c r="R1123">
        <f>IF($A1123="","",IF(ISNUMBER($A1123),$A1123,IFERROR(DATEVALUE($A1123),NA())))</f>
        <v/>
      </c>
      <c r="S1123" s="7">
        <f>IFERROR(INDEX($R$7:$R$60000,MATCH(ROW()-6,$Q$7:$Q$60000,0)),"")</f>
        <v/>
      </c>
      <c r="T1123">
        <f>IFERROR(INDEX($B$7:$B$60000,MATCH(ROW()-6,$Q$7:$Q$60000,0))*1,"")</f>
        <v/>
      </c>
      <c r="U1123">
        <f>IFERROR(INDEX($C$7:$C$60000,MATCH(ROW()-6,$Q$7:$Q$60000,0))*1,"")</f>
        <v/>
      </c>
      <c r="V1123">
        <f>IFERROR(INDEX($D$7:$D$60000,MATCH(ROW()-6,$Q$7:$Q$60000,0))*1,"")</f>
        <v/>
      </c>
      <c r="W1123">
        <f>IFERROR(INDEX($E$7:$E$60000,MATCH(ROW()-6,$Q$7:$Q$60000,0))*1,"")</f>
        <v/>
      </c>
      <c r="X1123">
        <f>IFERROR(INDEX($F$7:$F$60000,MATCH(ROW()-6,$Q$7:$Q$60000,0))*1,"")</f>
        <v/>
      </c>
      <c r="Y1123">
        <f>IFERROR(INDEX($G$7:$G$60000,MATCH(ROW()-6,$Q$7:$Q$60000,0))*1,"")</f>
        <v/>
      </c>
      <c r="Z1123">
        <f>IFERROR(INDEX($H$7:$H$60000,MATCH(ROW()-6,$Q$7:$Q$60000,0))*1,"")</f>
        <v/>
      </c>
      <c r="AA1123">
        <f>IFERROR(INDEX($I$7:$I$60000,MATCH(ROW()-6,$Q$7:$Q$60000,0))*1,"")</f>
        <v/>
      </c>
      <c r="AB1123">
        <f>IFERROR(INDEX($J$7:$J$60000,MATCH(ROW()-6,$Q$7:$Q$60000,0))*1,"")</f>
        <v/>
      </c>
      <c r="AC1123">
        <f>IFERROR(INDEX($K$7:$K$60000,MATCH(ROW()-6,$Q$7:$Q$60000,0))*1,"")</f>
        <v/>
      </c>
      <c r="AF1123" s="9">
        <f>IF(OR($S1123="",$S1122=""),"",IF($B$5="diff",($T1123-$T1122),LN($T1123/$T1122)))</f>
        <v/>
      </c>
      <c r="AG1123" s="9">
        <f>IF(OR($S1123="",$S1122=""),"",IF($C$5="diff",(U1123-U1122),LN(U1123/U1122)))</f>
        <v/>
      </c>
      <c r="AH1123" s="9">
        <f>IF(OR($S1123="",$S1122=""),"",IF($D$5="diff",(V1123-V1122),LN(V1123/V1122)))</f>
        <v/>
      </c>
      <c r="AI1123" s="9">
        <f>IF(OR($S1123="",$S1122=""),"",IF($E$5="diff",(W1123-W1122),LN(W1123/W1122)))</f>
        <v/>
      </c>
      <c r="AJ1123" s="9">
        <f>IF(OR($S1123="",$S1122=""),"",IF($F$5="diff",(X1123-X1122),LN(X1123/X1122)))</f>
        <v/>
      </c>
      <c r="AK1123" s="9">
        <f>IF(OR($S1123="",$S1122=""),"",IF($G$5="diff",(Y1123-Y1122),LN(Y1123/Y1122)))</f>
        <v/>
      </c>
      <c r="AL1123" s="9">
        <f>IF(OR($S1123="",$S1122=""),"",IF($H$5="diff",(Z1123-Z1122),LN(Z1123/Z1122)))</f>
        <v/>
      </c>
      <c r="AM1123" s="9">
        <f>IF(OR($S1123="",$S1122=""),"",IF($I$5="diff",(AA1123-AA1122),LN(AA1123/AA1122)))</f>
        <v/>
      </c>
      <c r="AN1123" s="9">
        <f>IF(OR($S1123="",$S1122=""),"",IF($J$5="diff",(AB1123-AB1122),LN(AB1123/AB1122)))</f>
        <v/>
      </c>
      <c r="AO1123" s="9">
        <f>IF(OR($S1123="",$S1122=""),"",IF($K$5="diff",(AC1123-AC1122),LN(AC1123/AC1122)))</f>
        <v/>
      </c>
      <c r="AR1123" s="9">
        <f>IF($AF1123="","",$AU$13+$AU$4*AG1123+$AU$5*AH1123+$AU$6*AI1123+$AU$7*AJ1123+$AU$8*AK1123+$AU$9*AL1123+$AU$10*AM1123+$AU$11*AN1123+$AU$12*AO1123)</f>
        <v/>
      </c>
      <c r="AY1123" s="10">
        <f>IF(AND((ROW()-7)&gt;=$Q$5,(ROW()-6)&lt;=$Q$3),INDEX(LINEST(OFFSET(AF1123,1-$Q$5,0,$Q$5,1),OFFSET(AG1123,1-$Q$5,0,$Q$5,9),TRUE,TRUE),1,10)*$Q$4,"")</f>
        <v/>
      </c>
      <c r="AZ1123" s="9">
        <f>IF(AND((ROW()-7)&gt;=$Q$5,(ROW()-6)&lt;=$Q$3),INDEX(LINEST(OFFSET(AF1123,1-$Q$5,0,$Q$5,1),OFFSET(AG1123,1-$Q$5,0,$Q$5,9),TRUE,TRUE),1,9),"")</f>
        <v/>
      </c>
      <c r="BA1123" s="9">
        <f>IF(AND((ROW()-7)&gt;=$Q$5,(ROW()-6)&lt;=$Q$3),INDEX(LINEST(OFFSET(AF1123,1-$Q$5,0,$Q$5,1),OFFSET(AG1123,1-$Q$5,0,$Q$5,9),TRUE,TRUE),1,8),"")</f>
        <v/>
      </c>
      <c r="BB1123" s="9">
        <f>IF(AND((ROW()-7)&gt;=$Q$5,(ROW()-6)&lt;=$Q$3),INDEX(LINEST(OFFSET(AF1123,1-$Q$5,0,$Q$5,1),OFFSET(AG1123,1-$Q$5,0,$Q$5,9),TRUE,TRUE),1,7),"")</f>
        <v/>
      </c>
      <c r="BC1123" s="9">
        <f>IF(AND((ROW()-7)&gt;=$Q$5,(ROW()-6)&lt;=$Q$3),INDEX(LINEST(OFFSET(AF1123,1-$Q$5,0,$Q$5,1),OFFSET(AG1123,1-$Q$5,0,$Q$5,9),TRUE,TRUE),1,6),"")</f>
        <v/>
      </c>
      <c r="BD1123" s="9">
        <f>IF(AND((ROW()-7)&gt;=$Q$5,(ROW()-6)&lt;=$Q$3),INDEX(LINEST(OFFSET(AF1123,1-$Q$5,0,$Q$5,1),OFFSET(AG1123,1-$Q$5,0,$Q$5,9),TRUE,TRUE),1,5),"")</f>
        <v/>
      </c>
      <c r="BE1123" s="9">
        <f>IF(AND((ROW()-7)&gt;=$Q$5,(ROW()-6)&lt;=$Q$3),INDEX(LINEST(OFFSET(AF1123,1-$Q$5,0,$Q$5,1),OFFSET(AG1123,1-$Q$5,0,$Q$5,9),TRUE,TRUE),1,4),"")</f>
        <v/>
      </c>
      <c r="BF1123" s="9">
        <f>IF(AND((ROW()-7)&gt;=$Q$5,(ROW()-6)&lt;=$Q$3),INDEX(LINEST(OFFSET(AF1123,1-$Q$5,0,$Q$5,1),OFFSET(AG1123,1-$Q$5,0,$Q$5,9),TRUE,TRUE),1,3),"")</f>
        <v/>
      </c>
      <c r="BG1123" s="9">
        <f>IF(AND((ROW()-7)&gt;=$Q$5,(ROW()-6)&lt;=$Q$3),INDEX(LINEST(OFFSET(AF1123,1-$Q$5,0,$Q$5,1),OFFSET(AG1123,1-$Q$5,0,$Q$5,9),TRUE,TRUE),1,2),"")</f>
        <v/>
      </c>
      <c r="BH1123" s="9">
        <f>IF(AND((ROW()-7)&gt;=$Q$5,(ROW()-6)&lt;=$Q$3),INDEX(LINEST(OFFSET(AF1123,1-$Q$5,0,$Q$5,1),OFFSET(AG1123,1-$Q$5,0,$Q$5,9),TRUE,TRUE),1,1),"")</f>
        <v/>
      </c>
      <c r="BI1123" s="10">
        <f>IF(AND((ROW()-7)&gt;=$Q$5,(ROW()-6)&lt;=$Q$3),INDEX(LINEST(OFFSET(AF1123,1-$Q$5,0,$Q$5,1),OFFSET(AG1123,1-$Q$5,0,$Q$5,9),TRUE,TRUE),3,1),"")</f>
        <v/>
      </c>
      <c r="BL1123" s="9">
        <f>IF(AND((ROW()-6)&lt;=$Q$3,ISNUMBER(AY1122)),AY1122/$Q$4+AZ1122*AG1123+BA1122*AH1123+BB1122*AI1123+BC1122*AJ1123+BD1122*AK1123+BE1122*AL1123+BF1122*AM1123+BG1122*AN1123+BH1122*AO1123,"")</f>
        <v/>
      </c>
      <c r="BM1123">
        <f>IF(ISNUMBER(BL1123),AVERAGE(OFFSET(AF1122,1-$Q$5,0,$Q$5,1)),"")</f>
        <v/>
      </c>
      <c r="BN1123">
        <f>IF(ISNUMBER(BL1123),(AF1123-BL1123)^2,"")</f>
        <v/>
      </c>
      <c r="BO1123">
        <f>IF(ISNUMBER(BL1123),AF1123^2,"")</f>
        <v/>
      </c>
      <c r="BP1123">
        <f>IF(ISNUMBER(BL1123),(AF1123-BM1123)^2,"")</f>
        <v/>
      </c>
    </row>
    <row r="1124">
      <c r="O1124">
        <f>IF($R1124="","",IF($Q$1="Weekly",INT(($R1124-2)/7),IF($Q$1="Quarterly",YEAR($R1124)*4+ROUNDUP(MONTH($R1124)/3),YEAR($R1124)*12+MONTH($R1124))))</f>
        <v/>
      </c>
      <c r="P1124">
        <f>IF($R1124="","",IF($R1125="",1,IF($O1124&lt;&gt;$O1125,1,0)))</f>
        <v/>
      </c>
      <c r="Q1124">
        <f>IF($P1124=1,SUM($P$7:$P1124),"")</f>
        <v/>
      </c>
      <c r="R1124">
        <f>IF($A1124="","",IF(ISNUMBER($A1124),$A1124,IFERROR(DATEVALUE($A1124),NA())))</f>
        <v/>
      </c>
      <c r="S1124" s="7">
        <f>IFERROR(INDEX($R$7:$R$60000,MATCH(ROW()-6,$Q$7:$Q$60000,0)),"")</f>
        <v/>
      </c>
      <c r="T1124">
        <f>IFERROR(INDEX($B$7:$B$60000,MATCH(ROW()-6,$Q$7:$Q$60000,0))*1,"")</f>
        <v/>
      </c>
      <c r="U1124">
        <f>IFERROR(INDEX($C$7:$C$60000,MATCH(ROW()-6,$Q$7:$Q$60000,0))*1,"")</f>
        <v/>
      </c>
      <c r="V1124">
        <f>IFERROR(INDEX($D$7:$D$60000,MATCH(ROW()-6,$Q$7:$Q$60000,0))*1,"")</f>
        <v/>
      </c>
      <c r="W1124">
        <f>IFERROR(INDEX($E$7:$E$60000,MATCH(ROW()-6,$Q$7:$Q$60000,0))*1,"")</f>
        <v/>
      </c>
      <c r="X1124">
        <f>IFERROR(INDEX($F$7:$F$60000,MATCH(ROW()-6,$Q$7:$Q$60000,0))*1,"")</f>
        <v/>
      </c>
      <c r="Y1124">
        <f>IFERROR(INDEX($G$7:$G$60000,MATCH(ROW()-6,$Q$7:$Q$60000,0))*1,"")</f>
        <v/>
      </c>
      <c r="Z1124">
        <f>IFERROR(INDEX($H$7:$H$60000,MATCH(ROW()-6,$Q$7:$Q$60000,0))*1,"")</f>
        <v/>
      </c>
      <c r="AA1124">
        <f>IFERROR(INDEX($I$7:$I$60000,MATCH(ROW()-6,$Q$7:$Q$60000,0))*1,"")</f>
        <v/>
      </c>
      <c r="AB1124">
        <f>IFERROR(INDEX($J$7:$J$60000,MATCH(ROW()-6,$Q$7:$Q$60000,0))*1,"")</f>
        <v/>
      </c>
      <c r="AC1124">
        <f>IFERROR(INDEX($K$7:$K$60000,MATCH(ROW()-6,$Q$7:$Q$60000,0))*1,"")</f>
        <v/>
      </c>
      <c r="AF1124" s="9">
        <f>IF(OR($S1124="",$S1123=""),"",IF($B$5="diff",($T1124-$T1123),LN($T1124/$T1123)))</f>
        <v/>
      </c>
      <c r="AG1124" s="9">
        <f>IF(OR($S1124="",$S1123=""),"",IF($C$5="diff",(U1124-U1123),LN(U1124/U1123)))</f>
        <v/>
      </c>
      <c r="AH1124" s="9">
        <f>IF(OR($S1124="",$S1123=""),"",IF($D$5="diff",(V1124-V1123),LN(V1124/V1123)))</f>
        <v/>
      </c>
      <c r="AI1124" s="9">
        <f>IF(OR($S1124="",$S1123=""),"",IF($E$5="diff",(W1124-W1123),LN(W1124/W1123)))</f>
        <v/>
      </c>
      <c r="AJ1124" s="9">
        <f>IF(OR($S1124="",$S1123=""),"",IF($F$5="diff",(X1124-X1123),LN(X1124/X1123)))</f>
        <v/>
      </c>
      <c r="AK1124" s="9">
        <f>IF(OR($S1124="",$S1123=""),"",IF($G$5="diff",(Y1124-Y1123),LN(Y1124/Y1123)))</f>
        <v/>
      </c>
      <c r="AL1124" s="9">
        <f>IF(OR($S1124="",$S1123=""),"",IF($H$5="diff",(Z1124-Z1123),LN(Z1124/Z1123)))</f>
        <v/>
      </c>
      <c r="AM1124" s="9">
        <f>IF(OR($S1124="",$S1123=""),"",IF($I$5="diff",(AA1124-AA1123),LN(AA1124/AA1123)))</f>
        <v/>
      </c>
      <c r="AN1124" s="9">
        <f>IF(OR($S1124="",$S1123=""),"",IF($J$5="diff",(AB1124-AB1123),LN(AB1124/AB1123)))</f>
        <v/>
      </c>
      <c r="AO1124" s="9">
        <f>IF(OR($S1124="",$S1123=""),"",IF($K$5="diff",(AC1124-AC1123),LN(AC1124/AC1123)))</f>
        <v/>
      </c>
      <c r="AR1124" s="9">
        <f>IF($AF1124="","",$AU$13+$AU$4*AG1124+$AU$5*AH1124+$AU$6*AI1124+$AU$7*AJ1124+$AU$8*AK1124+$AU$9*AL1124+$AU$10*AM1124+$AU$11*AN1124+$AU$12*AO1124)</f>
        <v/>
      </c>
      <c r="AY1124" s="10">
        <f>IF(AND((ROW()-7)&gt;=$Q$5,(ROW()-6)&lt;=$Q$3),INDEX(LINEST(OFFSET(AF1124,1-$Q$5,0,$Q$5,1),OFFSET(AG1124,1-$Q$5,0,$Q$5,9),TRUE,TRUE),1,10)*$Q$4,"")</f>
        <v/>
      </c>
      <c r="AZ1124" s="9">
        <f>IF(AND((ROW()-7)&gt;=$Q$5,(ROW()-6)&lt;=$Q$3),INDEX(LINEST(OFFSET(AF1124,1-$Q$5,0,$Q$5,1),OFFSET(AG1124,1-$Q$5,0,$Q$5,9),TRUE,TRUE),1,9),"")</f>
        <v/>
      </c>
      <c r="BA1124" s="9">
        <f>IF(AND((ROW()-7)&gt;=$Q$5,(ROW()-6)&lt;=$Q$3),INDEX(LINEST(OFFSET(AF1124,1-$Q$5,0,$Q$5,1),OFFSET(AG1124,1-$Q$5,0,$Q$5,9),TRUE,TRUE),1,8),"")</f>
        <v/>
      </c>
      <c r="BB1124" s="9">
        <f>IF(AND((ROW()-7)&gt;=$Q$5,(ROW()-6)&lt;=$Q$3),INDEX(LINEST(OFFSET(AF1124,1-$Q$5,0,$Q$5,1),OFFSET(AG1124,1-$Q$5,0,$Q$5,9),TRUE,TRUE),1,7),"")</f>
        <v/>
      </c>
      <c r="BC1124" s="9">
        <f>IF(AND((ROW()-7)&gt;=$Q$5,(ROW()-6)&lt;=$Q$3),INDEX(LINEST(OFFSET(AF1124,1-$Q$5,0,$Q$5,1),OFFSET(AG1124,1-$Q$5,0,$Q$5,9),TRUE,TRUE),1,6),"")</f>
        <v/>
      </c>
      <c r="BD1124" s="9">
        <f>IF(AND((ROW()-7)&gt;=$Q$5,(ROW()-6)&lt;=$Q$3),INDEX(LINEST(OFFSET(AF1124,1-$Q$5,0,$Q$5,1),OFFSET(AG1124,1-$Q$5,0,$Q$5,9),TRUE,TRUE),1,5),"")</f>
        <v/>
      </c>
      <c r="BE1124" s="9">
        <f>IF(AND((ROW()-7)&gt;=$Q$5,(ROW()-6)&lt;=$Q$3),INDEX(LINEST(OFFSET(AF1124,1-$Q$5,0,$Q$5,1),OFFSET(AG1124,1-$Q$5,0,$Q$5,9),TRUE,TRUE),1,4),"")</f>
        <v/>
      </c>
      <c r="BF1124" s="9">
        <f>IF(AND((ROW()-7)&gt;=$Q$5,(ROW()-6)&lt;=$Q$3),INDEX(LINEST(OFFSET(AF1124,1-$Q$5,0,$Q$5,1),OFFSET(AG1124,1-$Q$5,0,$Q$5,9),TRUE,TRUE),1,3),"")</f>
        <v/>
      </c>
      <c r="BG1124" s="9">
        <f>IF(AND((ROW()-7)&gt;=$Q$5,(ROW()-6)&lt;=$Q$3),INDEX(LINEST(OFFSET(AF1124,1-$Q$5,0,$Q$5,1),OFFSET(AG1124,1-$Q$5,0,$Q$5,9),TRUE,TRUE),1,2),"")</f>
        <v/>
      </c>
      <c r="BH1124" s="9">
        <f>IF(AND((ROW()-7)&gt;=$Q$5,(ROW()-6)&lt;=$Q$3),INDEX(LINEST(OFFSET(AF1124,1-$Q$5,0,$Q$5,1),OFFSET(AG1124,1-$Q$5,0,$Q$5,9),TRUE,TRUE),1,1),"")</f>
        <v/>
      </c>
      <c r="BI1124" s="10">
        <f>IF(AND((ROW()-7)&gt;=$Q$5,(ROW()-6)&lt;=$Q$3),INDEX(LINEST(OFFSET(AF1124,1-$Q$5,0,$Q$5,1),OFFSET(AG1124,1-$Q$5,0,$Q$5,9),TRUE,TRUE),3,1),"")</f>
        <v/>
      </c>
      <c r="BL1124" s="9">
        <f>IF(AND((ROW()-6)&lt;=$Q$3,ISNUMBER(AY1123)),AY1123/$Q$4+AZ1123*AG1124+BA1123*AH1124+BB1123*AI1124+BC1123*AJ1124+BD1123*AK1124+BE1123*AL1124+BF1123*AM1124+BG1123*AN1124+BH1123*AO1124,"")</f>
        <v/>
      </c>
      <c r="BM1124">
        <f>IF(ISNUMBER(BL1124),AVERAGE(OFFSET(AF1123,1-$Q$5,0,$Q$5,1)),"")</f>
        <v/>
      </c>
      <c r="BN1124">
        <f>IF(ISNUMBER(BL1124),(AF1124-BL1124)^2,"")</f>
        <v/>
      </c>
      <c r="BO1124">
        <f>IF(ISNUMBER(BL1124),AF1124^2,"")</f>
        <v/>
      </c>
      <c r="BP1124">
        <f>IF(ISNUMBER(BL1124),(AF1124-BM1124)^2,"")</f>
        <v/>
      </c>
    </row>
    <row r="1125">
      <c r="O1125">
        <f>IF($R1125="","",IF($Q$1="Weekly",INT(($R1125-2)/7),IF($Q$1="Quarterly",YEAR($R1125)*4+ROUNDUP(MONTH($R1125)/3),YEAR($R1125)*12+MONTH($R1125))))</f>
        <v/>
      </c>
      <c r="P1125">
        <f>IF($R1125="","",IF($R1126="",1,IF($O1125&lt;&gt;$O1126,1,0)))</f>
        <v/>
      </c>
      <c r="Q1125">
        <f>IF($P1125=1,SUM($P$7:$P1125),"")</f>
        <v/>
      </c>
      <c r="R1125">
        <f>IF($A1125="","",IF(ISNUMBER($A1125),$A1125,IFERROR(DATEVALUE($A1125),NA())))</f>
        <v/>
      </c>
      <c r="S1125" s="7">
        <f>IFERROR(INDEX($R$7:$R$60000,MATCH(ROW()-6,$Q$7:$Q$60000,0)),"")</f>
        <v/>
      </c>
      <c r="T1125">
        <f>IFERROR(INDEX($B$7:$B$60000,MATCH(ROW()-6,$Q$7:$Q$60000,0))*1,"")</f>
        <v/>
      </c>
      <c r="U1125">
        <f>IFERROR(INDEX($C$7:$C$60000,MATCH(ROW()-6,$Q$7:$Q$60000,0))*1,"")</f>
        <v/>
      </c>
      <c r="V1125">
        <f>IFERROR(INDEX($D$7:$D$60000,MATCH(ROW()-6,$Q$7:$Q$60000,0))*1,"")</f>
        <v/>
      </c>
      <c r="W1125">
        <f>IFERROR(INDEX($E$7:$E$60000,MATCH(ROW()-6,$Q$7:$Q$60000,0))*1,"")</f>
        <v/>
      </c>
      <c r="X1125">
        <f>IFERROR(INDEX($F$7:$F$60000,MATCH(ROW()-6,$Q$7:$Q$60000,0))*1,"")</f>
        <v/>
      </c>
      <c r="Y1125">
        <f>IFERROR(INDEX($G$7:$G$60000,MATCH(ROW()-6,$Q$7:$Q$60000,0))*1,"")</f>
        <v/>
      </c>
      <c r="Z1125">
        <f>IFERROR(INDEX($H$7:$H$60000,MATCH(ROW()-6,$Q$7:$Q$60000,0))*1,"")</f>
        <v/>
      </c>
      <c r="AA1125">
        <f>IFERROR(INDEX($I$7:$I$60000,MATCH(ROW()-6,$Q$7:$Q$60000,0))*1,"")</f>
        <v/>
      </c>
      <c r="AB1125">
        <f>IFERROR(INDEX($J$7:$J$60000,MATCH(ROW()-6,$Q$7:$Q$60000,0))*1,"")</f>
        <v/>
      </c>
      <c r="AC1125">
        <f>IFERROR(INDEX($K$7:$K$60000,MATCH(ROW()-6,$Q$7:$Q$60000,0))*1,"")</f>
        <v/>
      </c>
      <c r="AF1125" s="9">
        <f>IF(OR($S1125="",$S1124=""),"",IF($B$5="diff",($T1125-$T1124),LN($T1125/$T1124)))</f>
        <v/>
      </c>
      <c r="AG1125" s="9">
        <f>IF(OR($S1125="",$S1124=""),"",IF($C$5="diff",(U1125-U1124),LN(U1125/U1124)))</f>
        <v/>
      </c>
      <c r="AH1125" s="9">
        <f>IF(OR($S1125="",$S1124=""),"",IF($D$5="diff",(V1125-V1124),LN(V1125/V1124)))</f>
        <v/>
      </c>
      <c r="AI1125" s="9">
        <f>IF(OR($S1125="",$S1124=""),"",IF($E$5="diff",(W1125-W1124),LN(W1125/W1124)))</f>
        <v/>
      </c>
      <c r="AJ1125" s="9">
        <f>IF(OR($S1125="",$S1124=""),"",IF($F$5="diff",(X1125-X1124),LN(X1125/X1124)))</f>
        <v/>
      </c>
      <c r="AK1125" s="9">
        <f>IF(OR($S1125="",$S1124=""),"",IF($G$5="diff",(Y1125-Y1124),LN(Y1125/Y1124)))</f>
        <v/>
      </c>
      <c r="AL1125" s="9">
        <f>IF(OR($S1125="",$S1124=""),"",IF($H$5="diff",(Z1125-Z1124),LN(Z1125/Z1124)))</f>
        <v/>
      </c>
      <c r="AM1125" s="9">
        <f>IF(OR($S1125="",$S1124=""),"",IF($I$5="diff",(AA1125-AA1124),LN(AA1125/AA1124)))</f>
        <v/>
      </c>
      <c r="AN1125" s="9">
        <f>IF(OR($S1125="",$S1124=""),"",IF($J$5="diff",(AB1125-AB1124),LN(AB1125/AB1124)))</f>
        <v/>
      </c>
      <c r="AO1125" s="9">
        <f>IF(OR($S1125="",$S1124=""),"",IF($K$5="diff",(AC1125-AC1124),LN(AC1125/AC1124)))</f>
        <v/>
      </c>
      <c r="AR1125" s="9">
        <f>IF($AF1125="","",$AU$13+$AU$4*AG1125+$AU$5*AH1125+$AU$6*AI1125+$AU$7*AJ1125+$AU$8*AK1125+$AU$9*AL1125+$AU$10*AM1125+$AU$11*AN1125+$AU$12*AO1125)</f>
        <v/>
      </c>
      <c r="AY1125" s="10">
        <f>IF(AND((ROW()-7)&gt;=$Q$5,(ROW()-6)&lt;=$Q$3),INDEX(LINEST(OFFSET(AF1125,1-$Q$5,0,$Q$5,1),OFFSET(AG1125,1-$Q$5,0,$Q$5,9),TRUE,TRUE),1,10)*$Q$4,"")</f>
        <v/>
      </c>
      <c r="AZ1125" s="9">
        <f>IF(AND((ROW()-7)&gt;=$Q$5,(ROW()-6)&lt;=$Q$3),INDEX(LINEST(OFFSET(AF1125,1-$Q$5,0,$Q$5,1),OFFSET(AG1125,1-$Q$5,0,$Q$5,9),TRUE,TRUE),1,9),"")</f>
        <v/>
      </c>
      <c r="BA1125" s="9">
        <f>IF(AND((ROW()-7)&gt;=$Q$5,(ROW()-6)&lt;=$Q$3),INDEX(LINEST(OFFSET(AF1125,1-$Q$5,0,$Q$5,1),OFFSET(AG1125,1-$Q$5,0,$Q$5,9),TRUE,TRUE),1,8),"")</f>
        <v/>
      </c>
      <c r="BB1125" s="9">
        <f>IF(AND((ROW()-7)&gt;=$Q$5,(ROW()-6)&lt;=$Q$3),INDEX(LINEST(OFFSET(AF1125,1-$Q$5,0,$Q$5,1),OFFSET(AG1125,1-$Q$5,0,$Q$5,9),TRUE,TRUE),1,7),"")</f>
        <v/>
      </c>
      <c r="BC1125" s="9">
        <f>IF(AND((ROW()-7)&gt;=$Q$5,(ROW()-6)&lt;=$Q$3),INDEX(LINEST(OFFSET(AF1125,1-$Q$5,0,$Q$5,1),OFFSET(AG1125,1-$Q$5,0,$Q$5,9),TRUE,TRUE),1,6),"")</f>
        <v/>
      </c>
      <c r="BD1125" s="9">
        <f>IF(AND((ROW()-7)&gt;=$Q$5,(ROW()-6)&lt;=$Q$3),INDEX(LINEST(OFFSET(AF1125,1-$Q$5,0,$Q$5,1),OFFSET(AG1125,1-$Q$5,0,$Q$5,9),TRUE,TRUE),1,5),"")</f>
        <v/>
      </c>
      <c r="BE1125" s="9">
        <f>IF(AND((ROW()-7)&gt;=$Q$5,(ROW()-6)&lt;=$Q$3),INDEX(LINEST(OFFSET(AF1125,1-$Q$5,0,$Q$5,1),OFFSET(AG1125,1-$Q$5,0,$Q$5,9),TRUE,TRUE),1,4),"")</f>
        <v/>
      </c>
      <c r="BF1125" s="9">
        <f>IF(AND((ROW()-7)&gt;=$Q$5,(ROW()-6)&lt;=$Q$3),INDEX(LINEST(OFFSET(AF1125,1-$Q$5,0,$Q$5,1),OFFSET(AG1125,1-$Q$5,0,$Q$5,9),TRUE,TRUE),1,3),"")</f>
        <v/>
      </c>
      <c r="BG1125" s="9">
        <f>IF(AND((ROW()-7)&gt;=$Q$5,(ROW()-6)&lt;=$Q$3),INDEX(LINEST(OFFSET(AF1125,1-$Q$5,0,$Q$5,1),OFFSET(AG1125,1-$Q$5,0,$Q$5,9),TRUE,TRUE),1,2),"")</f>
        <v/>
      </c>
      <c r="BH1125" s="9">
        <f>IF(AND((ROW()-7)&gt;=$Q$5,(ROW()-6)&lt;=$Q$3),INDEX(LINEST(OFFSET(AF1125,1-$Q$5,0,$Q$5,1),OFFSET(AG1125,1-$Q$5,0,$Q$5,9),TRUE,TRUE),1,1),"")</f>
        <v/>
      </c>
      <c r="BI1125" s="10">
        <f>IF(AND((ROW()-7)&gt;=$Q$5,(ROW()-6)&lt;=$Q$3),INDEX(LINEST(OFFSET(AF1125,1-$Q$5,0,$Q$5,1),OFFSET(AG1125,1-$Q$5,0,$Q$5,9),TRUE,TRUE),3,1),"")</f>
        <v/>
      </c>
      <c r="BL1125" s="9">
        <f>IF(AND((ROW()-6)&lt;=$Q$3,ISNUMBER(AY1124)),AY1124/$Q$4+AZ1124*AG1125+BA1124*AH1125+BB1124*AI1125+BC1124*AJ1125+BD1124*AK1125+BE1124*AL1125+BF1124*AM1125+BG1124*AN1125+BH1124*AO1125,"")</f>
        <v/>
      </c>
      <c r="BM1125">
        <f>IF(ISNUMBER(BL1125),AVERAGE(OFFSET(AF1124,1-$Q$5,0,$Q$5,1)),"")</f>
        <v/>
      </c>
      <c r="BN1125">
        <f>IF(ISNUMBER(BL1125),(AF1125-BL1125)^2,"")</f>
        <v/>
      </c>
      <c r="BO1125">
        <f>IF(ISNUMBER(BL1125),AF1125^2,"")</f>
        <v/>
      </c>
      <c r="BP1125">
        <f>IF(ISNUMBER(BL1125),(AF1125-BM1125)^2,"")</f>
        <v/>
      </c>
    </row>
    <row r="1126">
      <c r="O1126">
        <f>IF($R1126="","",IF($Q$1="Weekly",INT(($R1126-2)/7),IF($Q$1="Quarterly",YEAR($R1126)*4+ROUNDUP(MONTH($R1126)/3),YEAR($R1126)*12+MONTH($R1126))))</f>
        <v/>
      </c>
      <c r="P1126">
        <f>IF($R1126="","",IF($R1127="",1,IF($O1126&lt;&gt;$O1127,1,0)))</f>
        <v/>
      </c>
      <c r="Q1126">
        <f>IF($P1126=1,SUM($P$7:$P1126),"")</f>
        <v/>
      </c>
      <c r="R1126">
        <f>IF($A1126="","",IF(ISNUMBER($A1126),$A1126,IFERROR(DATEVALUE($A1126),NA())))</f>
        <v/>
      </c>
      <c r="S1126" s="7">
        <f>IFERROR(INDEX($R$7:$R$60000,MATCH(ROW()-6,$Q$7:$Q$60000,0)),"")</f>
        <v/>
      </c>
      <c r="T1126">
        <f>IFERROR(INDEX($B$7:$B$60000,MATCH(ROW()-6,$Q$7:$Q$60000,0))*1,"")</f>
        <v/>
      </c>
      <c r="U1126">
        <f>IFERROR(INDEX($C$7:$C$60000,MATCH(ROW()-6,$Q$7:$Q$60000,0))*1,"")</f>
        <v/>
      </c>
      <c r="V1126">
        <f>IFERROR(INDEX($D$7:$D$60000,MATCH(ROW()-6,$Q$7:$Q$60000,0))*1,"")</f>
        <v/>
      </c>
      <c r="W1126">
        <f>IFERROR(INDEX($E$7:$E$60000,MATCH(ROW()-6,$Q$7:$Q$60000,0))*1,"")</f>
        <v/>
      </c>
      <c r="X1126">
        <f>IFERROR(INDEX($F$7:$F$60000,MATCH(ROW()-6,$Q$7:$Q$60000,0))*1,"")</f>
        <v/>
      </c>
      <c r="Y1126">
        <f>IFERROR(INDEX($G$7:$G$60000,MATCH(ROW()-6,$Q$7:$Q$60000,0))*1,"")</f>
        <v/>
      </c>
      <c r="Z1126">
        <f>IFERROR(INDEX($H$7:$H$60000,MATCH(ROW()-6,$Q$7:$Q$60000,0))*1,"")</f>
        <v/>
      </c>
      <c r="AA1126">
        <f>IFERROR(INDEX($I$7:$I$60000,MATCH(ROW()-6,$Q$7:$Q$60000,0))*1,"")</f>
        <v/>
      </c>
      <c r="AB1126">
        <f>IFERROR(INDEX($J$7:$J$60000,MATCH(ROW()-6,$Q$7:$Q$60000,0))*1,"")</f>
        <v/>
      </c>
      <c r="AC1126">
        <f>IFERROR(INDEX($K$7:$K$60000,MATCH(ROW()-6,$Q$7:$Q$60000,0))*1,"")</f>
        <v/>
      </c>
      <c r="AF1126" s="9">
        <f>IF(OR($S1126="",$S1125=""),"",IF($B$5="diff",($T1126-$T1125),LN($T1126/$T1125)))</f>
        <v/>
      </c>
      <c r="AG1126" s="9">
        <f>IF(OR($S1126="",$S1125=""),"",IF($C$5="diff",(U1126-U1125),LN(U1126/U1125)))</f>
        <v/>
      </c>
      <c r="AH1126" s="9">
        <f>IF(OR($S1126="",$S1125=""),"",IF($D$5="diff",(V1126-V1125),LN(V1126/V1125)))</f>
        <v/>
      </c>
      <c r="AI1126" s="9">
        <f>IF(OR($S1126="",$S1125=""),"",IF($E$5="diff",(W1126-W1125),LN(W1126/W1125)))</f>
        <v/>
      </c>
      <c r="AJ1126" s="9">
        <f>IF(OR($S1126="",$S1125=""),"",IF($F$5="diff",(X1126-X1125),LN(X1126/X1125)))</f>
        <v/>
      </c>
      <c r="AK1126" s="9">
        <f>IF(OR($S1126="",$S1125=""),"",IF($G$5="diff",(Y1126-Y1125),LN(Y1126/Y1125)))</f>
        <v/>
      </c>
      <c r="AL1126" s="9">
        <f>IF(OR($S1126="",$S1125=""),"",IF($H$5="diff",(Z1126-Z1125),LN(Z1126/Z1125)))</f>
        <v/>
      </c>
      <c r="AM1126" s="9">
        <f>IF(OR($S1126="",$S1125=""),"",IF($I$5="diff",(AA1126-AA1125),LN(AA1126/AA1125)))</f>
        <v/>
      </c>
      <c r="AN1126" s="9">
        <f>IF(OR($S1126="",$S1125=""),"",IF($J$5="diff",(AB1126-AB1125),LN(AB1126/AB1125)))</f>
        <v/>
      </c>
      <c r="AO1126" s="9">
        <f>IF(OR($S1126="",$S1125=""),"",IF($K$5="diff",(AC1126-AC1125),LN(AC1126/AC1125)))</f>
        <v/>
      </c>
      <c r="AR1126" s="9">
        <f>IF($AF1126="","",$AU$13+$AU$4*AG1126+$AU$5*AH1126+$AU$6*AI1126+$AU$7*AJ1126+$AU$8*AK1126+$AU$9*AL1126+$AU$10*AM1126+$AU$11*AN1126+$AU$12*AO1126)</f>
        <v/>
      </c>
      <c r="AY1126" s="10">
        <f>IF(AND((ROW()-7)&gt;=$Q$5,(ROW()-6)&lt;=$Q$3),INDEX(LINEST(OFFSET(AF1126,1-$Q$5,0,$Q$5,1),OFFSET(AG1126,1-$Q$5,0,$Q$5,9),TRUE,TRUE),1,10)*$Q$4,"")</f>
        <v/>
      </c>
      <c r="AZ1126" s="9">
        <f>IF(AND((ROW()-7)&gt;=$Q$5,(ROW()-6)&lt;=$Q$3),INDEX(LINEST(OFFSET(AF1126,1-$Q$5,0,$Q$5,1),OFFSET(AG1126,1-$Q$5,0,$Q$5,9),TRUE,TRUE),1,9),"")</f>
        <v/>
      </c>
      <c r="BA1126" s="9">
        <f>IF(AND((ROW()-7)&gt;=$Q$5,(ROW()-6)&lt;=$Q$3),INDEX(LINEST(OFFSET(AF1126,1-$Q$5,0,$Q$5,1),OFFSET(AG1126,1-$Q$5,0,$Q$5,9),TRUE,TRUE),1,8),"")</f>
        <v/>
      </c>
      <c r="BB1126" s="9">
        <f>IF(AND((ROW()-7)&gt;=$Q$5,(ROW()-6)&lt;=$Q$3),INDEX(LINEST(OFFSET(AF1126,1-$Q$5,0,$Q$5,1),OFFSET(AG1126,1-$Q$5,0,$Q$5,9),TRUE,TRUE),1,7),"")</f>
        <v/>
      </c>
      <c r="BC1126" s="9">
        <f>IF(AND((ROW()-7)&gt;=$Q$5,(ROW()-6)&lt;=$Q$3),INDEX(LINEST(OFFSET(AF1126,1-$Q$5,0,$Q$5,1),OFFSET(AG1126,1-$Q$5,0,$Q$5,9),TRUE,TRUE),1,6),"")</f>
        <v/>
      </c>
      <c r="BD1126" s="9">
        <f>IF(AND((ROW()-7)&gt;=$Q$5,(ROW()-6)&lt;=$Q$3),INDEX(LINEST(OFFSET(AF1126,1-$Q$5,0,$Q$5,1),OFFSET(AG1126,1-$Q$5,0,$Q$5,9),TRUE,TRUE),1,5),"")</f>
        <v/>
      </c>
      <c r="BE1126" s="9">
        <f>IF(AND((ROW()-7)&gt;=$Q$5,(ROW()-6)&lt;=$Q$3),INDEX(LINEST(OFFSET(AF1126,1-$Q$5,0,$Q$5,1),OFFSET(AG1126,1-$Q$5,0,$Q$5,9),TRUE,TRUE),1,4),"")</f>
        <v/>
      </c>
      <c r="BF1126" s="9">
        <f>IF(AND((ROW()-7)&gt;=$Q$5,(ROW()-6)&lt;=$Q$3),INDEX(LINEST(OFFSET(AF1126,1-$Q$5,0,$Q$5,1),OFFSET(AG1126,1-$Q$5,0,$Q$5,9),TRUE,TRUE),1,3),"")</f>
        <v/>
      </c>
      <c r="BG1126" s="9">
        <f>IF(AND((ROW()-7)&gt;=$Q$5,(ROW()-6)&lt;=$Q$3),INDEX(LINEST(OFFSET(AF1126,1-$Q$5,0,$Q$5,1),OFFSET(AG1126,1-$Q$5,0,$Q$5,9),TRUE,TRUE),1,2),"")</f>
        <v/>
      </c>
      <c r="BH1126" s="9">
        <f>IF(AND((ROW()-7)&gt;=$Q$5,(ROW()-6)&lt;=$Q$3),INDEX(LINEST(OFFSET(AF1126,1-$Q$5,0,$Q$5,1),OFFSET(AG1126,1-$Q$5,0,$Q$5,9),TRUE,TRUE),1,1),"")</f>
        <v/>
      </c>
      <c r="BI1126" s="10">
        <f>IF(AND((ROW()-7)&gt;=$Q$5,(ROW()-6)&lt;=$Q$3),INDEX(LINEST(OFFSET(AF1126,1-$Q$5,0,$Q$5,1),OFFSET(AG1126,1-$Q$5,0,$Q$5,9),TRUE,TRUE),3,1),"")</f>
        <v/>
      </c>
      <c r="BL1126" s="9">
        <f>IF(AND((ROW()-6)&lt;=$Q$3,ISNUMBER(AY1125)),AY1125/$Q$4+AZ1125*AG1126+BA1125*AH1126+BB1125*AI1126+BC1125*AJ1126+BD1125*AK1126+BE1125*AL1126+BF1125*AM1126+BG1125*AN1126+BH1125*AO1126,"")</f>
        <v/>
      </c>
      <c r="BM1126">
        <f>IF(ISNUMBER(BL1126),AVERAGE(OFFSET(AF1125,1-$Q$5,0,$Q$5,1)),"")</f>
        <v/>
      </c>
      <c r="BN1126">
        <f>IF(ISNUMBER(BL1126),(AF1126-BL1126)^2,"")</f>
        <v/>
      </c>
      <c r="BO1126">
        <f>IF(ISNUMBER(BL1126),AF1126^2,"")</f>
        <v/>
      </c>
      <c r="BP1126">
        <f>IF(ISNUMBER(BL1126),(AF1126-BM1126)^2,"")</f>
        <v/>
      </c>
    </row>
    <row r="1127">
      <c r="O1127">
        <f>IF($R1127="","",IF($Q$1="Weekly",INT(($R1127-2)/7),IF($Q$1="Quarterly",YEAR($R1127)*4+ROUNDUP(MONTH($R1127)/3),YEAR($R1127)*12+MONTH($R1127))))</f>
        <v/>
      </c>
      <c r="P1127">
        <f>IF($R1127="","",IF($R1128="",1,IF($O1127&lt;&gt;$O1128,1,0)))</f>
        <v/>
      </c>
      <c r="Q1127">
        <f>IF($P1127=1,SUM($P$7:$P1127),"")</f>
        <v/>
      </c>
      <c r="R1127">
        <f>IF($A1127="","",IF(ISNUMBER($A1127),$A1127,IFERROR(DATEVALUE($A1127),NA())))</f>
        <v/>
      </c>
      <c r="S1127" s="7">
        <f>IFERROR(INDEX($R$7:$R$60000,MATCH(ROW()-6,$Q$7:$Q$60000,0)),"")</f>
        <v/>
      </c>
      <c r="T1127">
        <f>IFERROR(INDEX($B$7:$B$60000,MATCH(ROW()-6,$Q$7:$Q$60000,0))*1,"")</f>
        <v/>
      </c>
      <c r="U1127">
        <f>IFERROR(INDEX($C$7:$C$60000,MATCH(ROW()-6,$Q$7:$Q$60000,0))*1,"")</f>
        <v/>
      </c>
      <c r="V1127">
        <f>IFERROR(INDEX($D$7:$D$60000,MATCH(ROW()-6,$Q$7:$Q$60000,0))*1,"")</f>
        <v/>
      </c>
      <c r="W1127">
        <f>IFERROR(INDEX($E$7:$E$60000,MATCH(ROW()-6,$Q$7:$Q$60000,0))*1,"")</f>
        <v/>
      </c>
      <c r="X1127">
        <f>IFERROR(INDEX($F$7:$F$60000,MATCH(ROW()-6,$Q$7:$Q$60000,0))*1,"")</f>
        <v/>
      </c>
      <c r="Y1127">
        <f>IFERROR(INDEX($G$7:$G$60000,MATCH(ROW()-6,$Q$7:$Q$60000,0))*1,"")</f>
        <v/>
      </c>
      <c r="Z1127">
        <f>IFERROR(INDEX($H$7:$H$60000,MATCH(ROW()-6,$Q$7:$Q$60000,0))*1,"")</f>
        <v/>
      </c>
      <c r="AA1127">
        <f>IFERROR(INDEX($I$7:$I$60000,MATCH(ROW()-6,$Q$7:$Q$60000,0))*1,"")</f>
        <v/>
      </c>
      <c r="AB1127">
        <f>IFERROR(INDEX($J$7:$J$60000,MATCH(ROW()-6,$Q$7:$Q$60000,0))*1,"")</f>
        <v/>
      </c>
      <c r="AC1127">
        <f>IFERROR(INDEX($K$7:$K$60000,MATCH(ROW()-6,$Q$7:$Q$60000,0))*1,"")</f>
        <v/>
      </c>
      <c r="AF1127" s="9">
        <f>IF(OR($S1127="",$S1126=""),"",IF($B$5="diff",($T1127-$T1126),LN($T1127/$T1126)))</f>
        <v/>
      </c>
      <c r="AG1127" s="9">
        <f>IF(OR($S1127="",$S1126=""),"",IF($C$5="diff",(U1127-U1126),LN(U1127/U1126)))</f>
        <v/>
      </c>
      <c r="AH1127" s="9">
        <f>IF(OR($S1127="",$S1126=""),"",IF($D$5="diff",(V1127-V1126),LN(V1127/V1126)))</f>
        <v/>
      </c>
      <c r="AI1127" s="9">
        <f>IF(OR($S1127="",$S1126=""),"",IF($E$5="diff",(W1127-W1126),LN(W1127/W1126)))</f>
        <v/>
      </c>
      <c r="AJ1127" s="9">
        <f>IF(OR($S1127="",$S1126=""),"",IF($F$5="diff",(X1127-X1126),LN(X1127/X1126)))</f>
        <v/>
      </c>
      <c r="AK1127" s="9">
        <f>IF(OR($S1127="",$S1126=""),"",IF($G$5="diff",(Y1127-Y1126),LN(Y1127/Y1126)))</f>
        <v/>
      </c>
      <c r="AL1127" s="9">
        <f>IF(OR($S1127="",$S1126=""),"",IF($H$5="diff",(Z1127-Z1126),LN(Z1127/Z1126)))</f>
        <v/>
      </c>
      <c r="AM1127" s="9">
        <f>IF(OR($S1127="",$S1126=""),"",IF($I$5="diff",(AA1127-AA1126),LN(AA1127/AA1126)))</f>
        <v/>
      </c>
      <c r="AN1127" s="9">
        <f>IF(OR($S1127="",$S1126=""),"",IF($J$5="diff",(AB1127-AB1126),LN(AB1127/AB1126)))</f>
        <v/>
      </c>
      <c r="AO1127" s="9">
        <f>IF(OR($S1127="",$S1126=""),"",IF($K$5="diff",(AC1127-AC1126),LN(AC1127/AC1126)))</f>
        <v/>
      </c>
      <c r="AR1127" s="9">
        <f>IF($AF1127="","",$AU$13+$AU$4*AG1127+$AU$5*AH1127+$AU$6*AI1127+$AU$7*AJ1127+$AU$8*AK1127+$AU$9*AL1127+$AU$10*AM1127+$AU$11*AN1127+$AU$12*AO1127)</f>
        <v/>
      </c>
      <c r="AY1127" s="10">
        <f>IF(AND((ROW()-7)&gt;=$Q$5,(ROW()-6)&lt;=$Q$3),INDEX(LINEST(OFFSET(AF1127,1-$Q$5,0,$Q$5,1),OFFSET(AG1127,1-$Q$5,0,$Q$5,9),TRUE,TRUE),1,10)*$Q$4,"")</f>
        <v/>
      </c>
      <c r="AZ1127" s="9">
        <f>IF(AND((ROW()-7)&gt;=$Q$5,(ROW()-6)&lt;=$Q$3),INDEX(LINEST(OFFSET(AF1127,1-$Q$5,0,$Q$5,1),OFFSET(AG1127,1-$Q$5,0,$Q$5,9),TRUE,TRUE),1,9),"")</f>
        <v/>
      </c>
      <c r="BA1127" s="9">
        <f>IF(AND((ROW()-7)&gt;=$Q$5,(ROW()-6)&lt;=$Q$3),INDEX(LINEST(OFFSET(AF1127,1-$Q$5,0,$Q$5,1),OFFSET(AG1127,1-$Q$5,0,$Q$5,9),TRUE,TRUE),1,8),"")</f>
        <v/>
      </c>
      <c r="BB1127" s="9">
        <f>IF(AND((ROW()-7)&gt;=$Q$5,(ROW()-6)&lt;=$Q$3),INDEX(LINEST(OFFSET(AF1127,1-$Q$5,0,$Q$5,1),OFFSET(AG1127,1-$Q$5,0,$Q$5,9),TRUE,TRUE),1,7),"")</f>
        <v/>
      </c>
      <c r="BC1127" s="9">
        <f>IF(AND((ROW()-7)&gt;=$Q$5,(ROW()-6)&lt;=$Q$3),INDEX(LINEST(OFFSET(AF1127,1-$Q$5,0,$Q$5,1),OFFSET(AG1127,1-$Q$5,0,$Q$5,9),TRUE,TRUE),1,6),"")</f>
        <v/>
      </c>
      <c r="BD1127" s="9">
        <f>IF(AND((ROW()-7)&gt;=$Q$5,(ROW()-6)&lt;=$Q$3),INDEX(LINEST(OFFSET(AF1127,1-$Q$5,0,$Q$5,1),OFFSET(AG1127,1-$Q$5,0,$Q$5,9),TRUE,TRUE),1,5),"")</f>
        <v/>
      </c>
      <c r="BE1127" s="9">
        <f>IF(AND((ROW()-7)&gt;=$Q$5,(ROW()-6)&lt;=$Q$3),INDEX(LINEST(OFFSET(AF1127,1-$Q$5,0,$Q$5,1),OFFSET(AG1127,1-$Q$5,0,$Q$5,9),TRUE,TRUE),1,4),"")</f>
        <v/>
      </c>
      <c r="BF1127" s="9">
        <f>IF(AND((ROW()-7)&gt;=$Q$5,(ROW()-6)&lt;=$Q$3),INDEX(LINEST(OFFSET(AF1127,1-$Q$5,0,$Q$5,1),OFFSET(AG1127,1-$Q$5,0,$Q$5,9),TRUE,TRUE),1,3),"")</f>
        <v/>
      </c>
      <c r="BG1127" s="9">
        <f>IF(AND((ROW()-7)&gt;=$Q$5,(ROW()-6)&lt;=$Q$3),INDEX(LINEST(OFFSET(AF1127,1-$Q$5,0,$Q$5,1),OFFSET(AG1127,1-$Q$5,0,$Q$5,9),TRUE,TRUE),1,2),"")</f>
        <v/>
      </c>
      <c r="BH1127" s="9">
        <f>IF(AND((ROW()-7)&gt;=$Q$5,(ROW()-6)&lt;=$Q$3),INDEX(LINEST(OFFSET(AF1127,1-$Q$5,0,$Q$5,1),OFFSET(AG1127,1-$Q$5,0,$Q$5,9),TRUE,TRUE),1,1),"")</f>
        <v/>
      </c>
      <c r="BI1127" s="10">
        <f>IF(AND((ROW()-7)&gt;=$Q$5,(ROW()-6)&lt;=$Q$3),INDEX(LINEST(OFFSET(AF1127,1-$Q$5,0,$Q$5,1),OFFSET(AG1127,1-$Q$5,0,$Q$5,9),TRUE,TRUE),3,1),"")</f>
        <v/>
      </c>
      <c r="BL1127" s="9">
        <f>IF(AND((ROW()-6)&lt;=$Q$3,ISNUMBER(AY1126)),AY1126/$Q$4+AZ1126*AG1127+BA1126*AH1127+BB1126*AI1127+BC1126*AJ1127+BD1126*AK1127+BE1126*AL1127+BF1126*AM1127+BG1126*AN1127+BH1126*AO1127,"")</f>
        <v/>
      </c>
      <c r="BM1127">
        <f>IF(ISNUMBER(BL1127),AVERAGE(OFFSET(AF1126,1-$Q$5,0,$Q$5,1)),"")</f>
        <v/>
      </c>
      <c r="BN1127">
        <f>IF(ISNUMBER(BL1127),(AF1127-BL1127)^2,"")</f>
        <v/>
      </c>
      <c r="BO1127">
        <f>IF(ISNUMBER(BL1127),AF1127^2,"")</f>
        <v/>
      </c>
      <c r="BP1127">
        <f>IF(ISNUMBER(BL1127),(AF1127-BM1127)^2,"")</f>
        <v/>
      </c>
    </row>
    <row r="1128">
      <c r="O1128">
        <f>IF($R1128="","",IF($Q$1="Weekly",INT(($R1128-2)/7),IF($Q$1="Quarterly",YEAR($R1128)*4+ROUNDUP(MONTH($R1128)/3),YEAR($R1128)*12+MONTH($R1128))))</f>
        <v/>
      </c>
      <c r="P1128">
        <f>IF($R1128="","",IF($R1129="",1,IF($O1128&lt;&gt;$O1129,1,0)))</f>
        <v/>
      </c>
      <c r="Q1128">
        <f>IF($P1128=1,SUM($P$7:$P1128),"")</f>
        <v/>
      </c>
      <c r="R1128">
        <f>IF($A1128="","",IF(ISNUMBER($A1128),$A1128,IFERROR(DATEVALUE($A1128),NA())))</f>
        <v/>
      </c>
      <c r="S1128" s="7">
        <f>IFERROR(INDEX($R$7:$R$60000,MATCH(ROW()-6,$Q$7:$Q$60000,0)),"")</f>
        <v/>
      </c>
      <c r="T1128">
        <f>IFERROR(INDEX($B$7:$B$60000,MATCH(ROW()-6,$Q$7:$Q$60000,0))*1,"")</f>
        <v/>
      </c>
      <c r="U1128">
        <f>IFERROR(INDEX($C$7:$C$60000,MATCH(ROW()-6,$Q$7:$Q$60000,0))*1,"")</f>
        <v/>
      </c>
      <c r="V1128">
        <f>IFERROR(INDEX($D$7:$D$60000,MATCH(ROW()-6,$Q$7:$Q$60000,0))*1,"")</f>
        <v/>
      </c>
      <c r="W1128">
        <f>IFERROR(INDEX($E$7:$E$60000,MATCH(ROW()-6,$Q$7:$Q$60000,0))*1,"")</f>
        <v/>
      </c>
      <c r="X1128">
        <f>IFERROR(INDEX($F$7:$F$60000,MATCH(ROW()-6,$Q$7:$Q$60000,0))*1,"")</f>
        <v/>
      </c>
      <c r="Y1128">
        <f>IFERROR(INDEX($G$7:$G$60000,MATCH(ROW()-6,$Q$7:$Q$60000,0))*1,"")</f>
        <v/>
      </c>
      <c r="Z1128">
        <f>IFERROR(INDEX($H$7:$H$60000,MATCH(ROW()-6,$Q$7:$Q$60000,0))*1,"")</f>
        <v/>
      </c>
      <c r="AA1128">
        <f>IFERROR(INDEX($I$7:$I$60000,MATCH(ROW()-6,$Q$7:$Q$60000,0))*1,"")</f>
        <v/>
      </c>
      <c r="AB1128">
        <f>IFERROR(INDEX($J$7:$J$60000,MATCH(ROW()-6,$Q$7:$Q$60000,0))*1,"")</f>
        <v/>
      </c>
      <c r="AC1128">
        <f>IFERROR(INDEX($K$7:$K$60000,MATCH(ROW()-6,$Q$7:$Q$60000,0))*1,"")</f>
        <v/>
      </c>
      <c r="AF1128" s="9">
        <f>IF(OR($S1128="",$S1127=""),"",IF($B$5="diff",($T1128-$T1127),LN($T1128/$T1127)))</f>
        <v/>
      </c>
      <c r="AG1128" s="9">
        <f>IF(OR($S1128="",$S1127=""),"",IF($C$5="diff",(U1128-U1127),LN(U1128/U1127)))</f>
        <v/>
      </c>
      <c r="AH1128" s="9">
        <f>IF(OR($S1128="",$S1127=""),"",IF($D$5="diff",(V1128-V1127),LN(V1128/V1127)))</f>
        <v/>
      </c>
      <c r="AI1128" s="9">
        <f>IF(OR($S1128="",$S1127=""),"",IF($E$5="diff",(W1128-W1127),LN(W1128/W1127)))</f>
        <v/>
      </c>
      <c r="AJ1128" s="9">
        <f>IF(OR($S1128="",$S1127=""),"",IF($F$5="diff",(X1128-X1127),LN(X1128/X1127)))</f>
        <v/>
      </c>
      <c r="AK1128" s="9">
        <f>IF(OR($S1128="",$S1127=""),"",IF($G$5="diff",(Y1128-Y1127),LN(Y1128/Y1127)))</f>
        <v/>
      </c>
      <c r="AL1128" s="9">
        <f>IF(OR($S1128="",$S1127=""),"",IF($H$5="diff",(Z1128-Z1127),LN(Z1128/Z1127)))</f>
        <v/>
      </c>
      <c r="AM1128" s="9">
        <f>IF(OR($S1128="",$S1127=""),"",IF($I$5="diff",(AA1128-AA1127),LN(AA1128/AA1127)))</f>
        <v/>
      </c>
      <c r="AN1128" s="9">
        <f>IF(OR($S1128="",$S1127=""),"",IF($J$5="diff",(AB1128-AB1127),LN(AB1128/AB1127)))</f>
        <v/>
      </c>
      <c r="AO1128" s="9">
        <f>IF(OR($S1128="",$S1127=""),"",IF($K$5="diff",(AC1128-AC1127),LN(AC1128/AC1127)))</f>
        <v/>
      </c>
      <c r="AR1128" s="9">
        <f>IF($AF1128="","",$AU$13+$AU$4*AG1128+$AU$5*AH1128+$AU$6*AI1128+$AU$7*AJ1128+$AU$8*AK1128+$AU$9*AL1128+$AU$10*AM1128+$AU$11*AN1128+$AU$12*AO1128)</f>
        <v/>
      </c>
      <c r="AY1128" s="10">
        <f>IF(AND((ROW()-7)&gt;=$Q$5,(ROW()-6)&lt;=$Q$3),INDEX(LINEST(OFFSET(AF1128,1-$Q$5,0,$Q$5,1),OFFSET(AG1128,1-$Q$5,0,$Q$5,9),TRUE,TRUE),1,10)*$Q$4,"")</f>
        <v/>
      </c>
      <c r="AZ1128" s="9">
        <f>IF(AND((ROW()-7)&gt;=$Q$5,(ROW()-6)&lt;=$Q$3),INDEX(LINEST(OFFSET(AF1128,1-$Q$5,0,$Q$5,1),OFFSET(AG1128,1-$Q$5,0,$Q$5,9),TRUE,TRUE),1,9),"")</f>
        <v/>
      </c>
      <c r="BA1128" s="9">
        <f>IF(AND((ROW()-7)&gt;=$Q$5,(ROW()-6)&lt;=$Q$3),INDEX(LINEST(OFFSET(AF1128,1-$Q$5,0,$Q$5,1),OFFSET(AG1128,1-$Q$5,0,$Q$5,9),TRUE,TRUE),1,8),"")</f>
        <v/>
      </c>
      <c r="BB1128" s="9">
        <f>IF(AND((ROW()-7)&gt;=$Q$5,(ROW()-6)&lt;=$Q$3),INDEX(LINEST(OFFSET(AF1128,1-$Q$5,0,$Q$5,1),OFFSET(AG1128,1-$Q$5,0,$Q$5,9),TRUE,TRUE),1,7),"")</f>
        <v/>
      </c>
      <c r="BC1128" s="9">
        <f>IF(AND((ROW()-7)&gt;=$Q$5,(ROW()-6)&lt;=$Q$3),INDEX(LINEST(OFFSET(AF1128,1-$Q$5,0,$Q$5,1),OFFSET(AG1128,1-$Q$5,0,$Q$5,9),TRUE,TRUE),1,6),"")</f>
        <v/>
      </c>
      <c r="BD1128" s="9">
        <f>IF(AND((ROW()-7)&gt;=$Q$5,(ROW()-6)&lt;=$Q$3),INDEX(LINEST(OFFSET(AF1128,1-$Q$5,0,$Q$5,1),OFFSET(AG1128,1-$Q$5,0,$Q$5,9),TRUE,TRUE),1,5),"")</f>
        <v/>
      </c>
      <c r="BE1128" s="9">
        <f>IF(AND((ROW()-7)&gt;=$Q$5,(ROW()-6)&lt;=$Q$3),INDEX(LINEST(OFFSET(AF1128,1-$Q$5,0,$Q$5,1),OFFSET(AG1128,1-$Q$5,0,$Q$5,9),TRUE,TRUE),1,4),"")</f>
        <v/>
      </c>
      <c r="BF1128" s="9">
        <f>IF(AND((ROW()-7)&gt;=$Q$5,(ROW()-6)&lt;=$Q$3),INDEX(LINEST(OFFSET(AF1128,1-$Q$5,0,$Q$5,1),OFFSET(AG1128,1-$Q$5,0,$Q$5,9),TRUE,TRUE),1,3),"")</f>
        <v/>
      </c>
      <c r="BG1128" s="9">
        <f>IF(AND((ROW()-7)&gt;=$Q$5,(ROW()-6)&lt;=$Q$3),INDEX(LINEST(OFFSET(AF1128,1-$Q$5,0,$Q$5,1),OFFSET(AG1128,1-$Q$5,0,$Q$5,9),TRUE,TRUE),1,2),"")</f>
        <v/>
      </c>
      <c r="BH1128" s="9">
        <f>IF(AND((ROW()-7)&gt;=$Q$5,(ROW()-6)&lt;=$Q$3),INDEX(LINEST(OFFSET(AF1128,1-$Q$5,0,$Q$5,1),OFFSET(AG1128,1-$Q$5,0,$Q$5,9),TRUE,TRUE),1,1),"")</f>
        <v/>
      </c>
      <c r="BI1128" s="10">
        <f>IF(AND((ROW()-7)&gt;=$Q$5,(ROW()-6)&lt;=$Q$3),INDEX(LINEST(OFFSET(AF1128,1-$Q$5,0,$Q$5,1),OFFSET(AG1128,1-$Q$5,0,$Q$5,9),TRUE,TRUE),3,1),"")</f>
        <v/>
      </c>
      <c r="BL1128" s="9">
        <f>IF(AND((ROW()-6)&lt;=$Q$3,ISNUMBER(AY1127)),AY1127/$Q$4+AZ1127*AG1128+BA1127*AH1128+BB1127*AI1128+BC1127*AJ1128+BD1127*AK1128+BE1127*AL1128+BF1127*AM1128+BG1127*AN1128+BH1127*AO1128,"")</f>
        <v/>
      </c>
      <c r="BM1128">
        <f>IF(ISNUMBER(BL1128),AVERAGE(OFFSET(AF1127,1-$Q$5,0,$Q$5,1)),"")</f>
        <v/>
      </c>
      <c r="BN1128">
        <f>IF(ISNUMBER(BL1128),(AF1128-BL1128)^2,"")</f>
        <v/>
      </c>
      <c r="BO1128">
        <f>IF(ISNUMBER(BL1128),AF1128^2,"")</f>
        <v/>
      </c>
      <c r="BP1128">
        <f>IF(ISNUMBER(BL1128),(AF1128-BM1128)^2,"")</f>
        <v/>
      </c>
    </row>
    <row r="1129">
      <c r="O1129">
        <f>IF($R1129="","",IF($Q$1="Weekly",INT(($R1129-2)/7),IF($Q$1="Quarterly",YEAR($R1129)*4+ROUNDUP(MONTH($R1129)/3),YEAR($R1129)*12+MONTH($R1129))))</f>
        <v/>
      </c>
      <c r="P1129">
        <f>IF($R1129="","",IF($R1130="",1,IF($O1129&lt;&gt;$O1130,1,0)))</f>
        <v/>
      </c>
      <c r="Q1129">
        <f>IF($P1129=1,SUM($P$7:$P1129),"")</f>
        <v/>
      </c>
      <c r="R1129">
        <f>IF($A1129="","",IF(ISNUMBER($A1129),$A1129,IFERROR(DATEVALUE($A1129),NA())))</f>
        <v/>
      </c>
      <c r="S1129" s="7">
        <f>IFERROR(INDEX($R$7:$R$60000,MATCH(ROW()-6,$Q$7:$Q$60000,0)),"")</f>
        <v/>
      </c>
      <c r="T1129">
        <f>IFERROR(INDEX($B$7:$B$60000,MATCH(ROW()-6,$Q$7:$Q$60000,0))*1,"")</f>
        <v/>
      </c>
      <c r="U1129">
        <f>IFERROR(INDEX($C$7:$C$60000,MATCH(ROW()-6,$Q$7:$Q$60000,0))*1,"")</f>
        <v/>
      </c>
      <c r="V1129">
        <f>IFERROR(INDEX($D$7:$D$60000,MATCH(ROW()-6,$Q$7:$Q$60000,0))*1,"")</f>
        <v/>
      </c>
      <c r="W1129">
        <f>IFERROR(INDEX($E$7:$E$60000,MATCH(ROW()-6,$Q$7:$Q$60000,0))*1,"")</f>
        <v/>
      </c>
      <c r="X1129">
        <f>IFERROR(INDEX($F$7:$F$60000,MATCH(ROW()-6,$Q$7:$Q$60000,0))*1,"")</f>
        <v/>
      </c>
      <c r="Y1129">
        <f>IFERROR(INDEX($G$7:$G$60000,MATCH(ROW()-6,$Q$7:$Q$60000,0))*1,"")</f>
        <v/>
      </c>
      <c r="Z1129">
        <f>IFERROR(INDEX($H$7:$H$60000,MATCH(ROW()-6,$Q$7:$Q$60000,0))*1,"")</f>
        <v/>
      </c>
      <c r="AA1129">
        <f>IFERROR(INDEX($I$7:$I$60000,MATCH(ROW()-6,$Q$7:$Q$60000,0))*1,"")</f>
        <v/>
      </c>
      <c r="AB1129">
        <f>IFERROR(INDEX($J$7:$J$60000,MATCH(ROW()-6,$Q$7:$Q$60000,0))*1,"")</f>
        <v/>
      </c>
      <c r="AC1129">
        <f>IFERROR(INDEX($K$7:$K$60000,MATCH(ROW()-6,$Q$7:$Q$60000,0))*1,"")</f>
        <v/>
      </c>
      <c r="AF1129" s="9">
        <f>IF(OR($S1129="",$S1128=""),"",IF($B$5="diff",($T1129-$T1128),LN($T1129/$T1128)))</f>
        <v/>
      </c>
      <c r="AG1129" s="9">
        <f>IF(OR($S1129="",$S1128=""),"",IF($C$5="diff",(U1129-U1128),LN(U1129/U1128)))</f>
        <v/>
      </c>
      <c r="AH1129" s="9">
        <f>IF(OR($S1129="",$S1128=""),"",IF($D$5="diff",(V1129-V1128),LN(V1129/V1128)))</f>
        <v/>
      </c>
      <c r="AI1129" s="9">
        <f>IF(OR($S1129="",$S1128=""),"",IF($E$5="diff",(W1129-W1128),LN(W1129/W1128)))</f>
        <v/>
      </c>
      <c r="AJ1129" s="9">
        <f>IF(OR($S1129="",$S1128=""),"",IF($F$5="diff",(X1129-X1128),LN(X1129/X1128)))</f>
        <v/>
      </c>
      <c r="AK1129" s="9">
        <f>IF(OR($S1129="",$S1128=""),"",IF($G$5="diff",(Y1129-Y1128),LN(Y1129/Y1128)))</f>
        <v/>
      </c>
      <c r="AL1129" s="9">
        <f>IF(OR($S1129="",$S1128=""),"",IF($H$5="diff",(Z1129-Z1128),LN(Z1129/Z1128)))</f>
        <v/>
      </c>
      <c r="AM1129" s="9">
        <f>IF(OR($S1129="",$S1128=""),"",IF($I$5="diff",(AA1129-AA1128),LN(AA1129/AA1128)))</f>
        <v/>
      </c>
      <c r="AN1129" s="9">
        <f>IF(OR($S1129="",$S1128=""),"",IF($J$5="diff",(AB1129-AB1128),LN(AB1129/AB1128)))</f>
        <v/>
      </c>
      <c r="AO1129" s="9">
        <f>IF(OR($S1129="",$S1128=""),"",IF($K$5="diff",(AC1129-AC1128),LN(AC1129/AC1128)))</f>
        <v/>
      </c>
      <c r="AR1129" s="9">
        <f>IF($AF1129="","",$AU$13+$AU$4*AG1129+$AU$5*AH1129+$AU$6*AI1129+$AU$7*AJ1129+$AU$8*AK1129+$AU$9*AL1129+$AU$10*AM1129+$AU$11*AN1129+$AU$12*AO1129)</f>
        <v/>
      </c>
      <c r="AY1129" s="10">
        <f>IF(AND((ROW()-7)&gt;=$Q$5,(ROW()-6)&lt;=$Q$3),INDEX(LINEST(OFFSET(AF1129,1-$Q$5,0,$Q$5,1),OFFSET(AG1129,1-$Q$5,0,$Q$5,9),TRUE,TRUE),1,10)*$Q$4,"")</f>
        <v/>
      </c>
      <c r="AZ1129" s="9">
        <f>IF(AND((ROW()-7)&gt;=$Q$5,(ROW()-6)&lt;=$Q$3),INDEX(LINEST(OFFSET(AF1129,1-$Q$5,0,$Q$5,1),OFFSET(AG1129,1-$Q$5,0,$Q$5,9),TRUE,TRUE),1,9),"")</f>
        <v/>
      </c>
      <c r="BA1129" s="9">
        <f>IF(AND((ROW()-7)&gt;=$Q$5,(ROW()-6)&lt;=$Q$3),INDEX(LINEST(OFFSET(AF1129,1-$Q$5,0,$Q$5,1),OFFSET(AG1129,1-$Q$5,0,$Q$5,9),TRUE,TRUE),1,8),"")</f>
        <v/>
      </c>
      <c r="BB1129" s="9">
        <f>IF(AND((ROW()-7)&gt;=$Q$5,(ROW()-6)&lt;=$Q$3),INDEX(LINEST(OFFSET(AF1129,1-$Q$5,0,$Q$5,1),OFFSET(AG1129,1-$Q$5,0,$Q$5,9),TRUE,TRUE),1,7),"")</f>
        <v/>
      </c>
      <c r="BC1129" s="9">
        <f>IF(AND((ROW()-7)&gt;=$Q$5,(ROW()-6)&lt;=$Q$3),INDEX(LINEST(OFFSET(AF1129,1-$Q$5,0,$Q$5,1),OFFSET(AG1129,1-$Q$5,0,$Q$5,9),TRUE,TRUE),1,6),"")</f>
        <v/>
      </c>
      <c r="BD1129" s="9">
        <f>IF(AND((ROW()-7)&gt;=$Q$5,(ROW()-6)&lt;=$Q$3),INDEX(LINEST(OFFSET(AF1129,1-$Q$5,0,$Q$5,1),OFFSET(AG1129,1-$Q$5,0,$Q$5,9),TRUE,TRUE),1,5),"")</f>
        <v/>
      </c>
      <c r="BE1129" s="9">
        <f>IF(AND((ROW()-7)&gt;=$Q$5,(ROW()-6)&lt;=$Q$3),INDEX(LINEST(OFFSET(AF1129,1-$Q$5,0,$Q$5,1),OFFSET(AG1129,1-$Q$5,0,$Q$5,9),TRUE,TRUE),1,4),"")</f>
        <v/>
      </c>
      <c r="BF1129" s="9">
        <f>IF(AND((ROW()-7)&gt;=$Q$5,(ROW()-6)&lt;=$Q$3),INDEX(LINEST(OFFSET(AF1129,1-$Q$5,0,$Q$5,1),OFFSET(AG1129,1-$Q$5,0,$Q$5,9),TRUE,TRUE),1,3),"")</f>
        <v/>
      </c>
      <c r="BG1129" s="9">
        <f>IF(AND((ROW()-7)&gt;=$Q$5,(ROW()-6)&lt;=$Q$3),INDEX(LINEST(OFFSET(AF1129,1-$Q$5,0,$Q$5,1),OFFSET(AG1129,1-$Q$5,0,$Q$5,9),TRUE,TRUE),1,2),"")</f>
        <v/>
      </c>
      <c r="BH1129" s="9">
        <f>IF(AND((ROW()-7)&gt;=$Q$5,(ROW()-6)&lt;=$Q$3),INDEX(LINEST(OFFSET(AF1129,1-$Q$5,0,$Q$5,1),OFFSET(AG1129,1-$Q$5,0,$Q$5,9),TRUE,TRUE),1,1),"")</f>
        <v/>
      </c>
      <c r="BI1129" s="10">
        <f>IF(AND((ROW()-7)&gt;=$Q$5,(ROW()-6)&lt;=$Q$3),INDEX(LINEST(OFFSET(AF1129,1-$Q$5,0,$Q$5,1),OFFSET(AG1129,1-$Q$5,0,$Q$5,9),TRUE,TRUE),3,1),"")</f>
        <v/>
      </c>
      <c r="BL1129" s="9">
        <f>IF(AND((ROW()-6)&lt;=$Q$3,ISNUMBER(AY1128)),AY1128/$Q$4+AZ1128*AG1129+BA1128*AH1129+BB1128*AI1129+BC1128*AJ1129+BD1128*AK1129+BE1128*AL1129+BF1128*AM1129+BG1128*AN1129+BH1128*AO1129,"")</f>
        <v/>
      </c>
      <c r="BM1129">
        <f>IF(ISNUMBER(BL1129),AVERAGE(OFFSET(AF1128,1-$Q$5,0,$Q$5,1)),"")</f>
        <v/>
      </c>
      <c r="BN1129">
        <f>IF(ISNUMBER(BL1129),(AF1129-BL1129)^2,"")</f>
        <v/>
      </c>
      <c r="BO1129">
        <f>IF(ISNUMBER(BL1129),AF1129^2,"")</f>
        <v/>
      </c>
      <c r="BP1129">
        <f>IF(ISNUMBER(BL1129),(AF1129-BM1129)^2,"")</f>
        <v/>
      </c>
    </row>
    <row r="1130">
      <c r="O1130">
        <f>IF($R1130="","",IF($Q$1="Weekly",INT(($R1130-2)/7),IF($Q$1="Quarterly",YEAR($R1130)*4+ROUNDUP(MONTH($R1130)/3),YEAR($R1130)*12+MONTH($R1130))))</f>
        <v/>
      </c>
      <c r="P1130">
        <f>IF($R1130="","",IF($R1131="",1,IF($O1130&lt;&gt;$O1131,1,0)))</f>
        <v/>
      </c>
      <c r="Q1130">
        <f>IF($P1130=1,SUM($P$7:$P1130),"")</f>
        <v/>
      </c>
      <c r="R1130">
        <f>IF($A1130="","",IF(ISNUMBER($A1130),$A1130,IFERROR(DATEVALUE($A1130),NA())))</f>
        <v/>
      </c>
      <c r="S1130" s="7">
        <f>IFERROR(INDEX($R$7:$R$60000,MATCH(ROW()-6,$Q$7:$Q$60000,0)),"")</f>
        <v/>
      </c>
      <c r="T1130">
        <f>IFERROR(INDEX($B$7:$B$60000,MATCH(ROW()-6,$Q$7:$Q$60000,0))*1,"")</f>
        <v/>
      </c>
      <c r="U1130">
        <f>IFERROR(INDEX($C$7:$C$60000,MATCH(ROW()-6,$Q$7:$Q$60000,0))*1,"")</f>
        <v/>
      </c>
      <c r="V1130">
        <f>IFERROR(INDEX($D$7:$D$60000,MATCH(ROW()-6,$Q$7:$Q$60000,0))*1,"")</f>
        <v/>
      </c>
      <c r="W1130">
        <f>IFERROR(INDEX($E$7:$E$60000,MATCH(ROW()-6,$Q$7:$Q$60000,0))*1,"")</f>
        <v/>
      </c>
      <c r="X1130">
        <f>IFERROR(INDEX($F$7:$F$60000,MATCH(ROW()-6,$Q$7:$Q$60000,0))*1,"")</f>
        <v/>
      </c>
      <c r="Y1130">
        <f>IFERROR(INDEX($G$7:$G$60000,MATCH(ROW()-6,$Q$7:$Q$60000,0))*1,"")</f>
        <v/>
      </c>
      <c r="Z1130">
        <f>IFERROR(INDEX($H$7:$H$60000,MATCH(ROW()-6,$Q$7:$Q$60000,0))*1,"")</f>
        <v/>
      </c>
      <c r="AA1130">
        <f>IFERROR(INDEX($I$7:$I$60000,MATCH(ROW()-6,$Q$7:$Q$60000,0))*1,"")</f>
        <v/>
      </c>
      <c r="AB1130">
        <f>IFERROR(INDEX($J$7:$J$60000,MATCH(ROW()-6,$Q$7:$Q$60000,0))*1,"")</f>
        <v/>
      </c>
      <c r="AC1130">
        <f>IFERROR(INDEX($K$7:$K$60000,MATCH(ROW()-6,$Q$7:$Q$60000,0))*1,"")</f>
        <v/>
      </c>
      <c r="AF1130" s="9">
        <f>IF(OR($S1130="",$S1129=""),"",IF($B$5="diff",($T1130-$T1129),LN($T1130/$T1129)))</f>
        <v/>
      </c>
      <c r="AG1130" s="9">
        <f>IF(OR($S1130="",$S1129=""),"",IF($C$5="diff",(U1130-U1129),LN(U1130/U1129)))</f>
        <v/>
      </c>
      <c r="AH1130" s="9">
        <f>IF(OR($S1130="",$S1129=""),"",IF($D$5="diff",(V1130-V1129),LN(V1130/V1129)))</f>
        <v/>
      </c>
      <c r="AI1130" s="9">
        <f>IF(OR($S1130="",$S1129=""),"",IF($E$5="diff",(W1130-W1129),LN(W1130/W1129)))</f>
        <v/>
      </c>
      <c r="AJ1130" s="9">
        <f>IF(OR($S1130="",$S1129=""),"",IF($F$5="diff",(X1130-X1129),LN(X1130/X1129)))</f>
        <v/>
      </c>
      <c r="AK1130" s="9">
        <f>IF(OR($S1130="",$S1129=""),"",IF($G$5="diff",(Y1130-Y1129),LN(Y1130/Y1129)))</f>
        <v/>
      </c>
      <c r="AL1130" s="9">
        <f>IF(OR($S1130="",$S1129=""),"",IF($H$5="diff",(Z1130-Z1129),LN(Z1130/Z1129)))</f>
        <v/>
      </c>
      <c r="AM1130" s="9">
        <f>IF(OR($S1130="",$S1129=""),"",IF($I$5="diff",(AA1130-AA1129),LN(AA1130/AA1129)))</f>
        <v/>
      </c>
      <c r="AN1130" s="9">
        <f>IF(OR($S1130="",$S1129=""),"",IF($J$5="diff",(AB1130-AB1129),LN(AB1130/AB1129)))</f>
        <v/>
      </c>
      <c r="AO1130" s="9">
        <f>IF(OR($S1130="",$S1129=""),"",IF($K$5="diff",(AC1130-AC1129),LN(AC1130/AC1129)))</f>
        <v/>
      </c>
      <c r="AR1130" s="9">
        <f>IF($AF1130="","",$AU$13+$AU$4*AG1130+$AU$5*AH1130+$AU$6*AI1130+$AU$7*AJ1130+$AU$8*AK1130+$AU$9*AL1130+$AU$10*AM1130+$AU$11*AN1130+$AU$12*AO1130)</f>
        <v/>
      </c>
      <c r="AY1130" s="10">
        <f>IF(AND((ROW()-7)&gt;=$Q$5,(ROW()-6)&lt;=$Q$3),INDEX(LINEST(OFFSET(AF1130,1-$Q$5,0,$Q$5,1),OFFSET(AG1130,1-$Q$5,0,$Q$5,9),TRUE,TRUE),1,10)*$Q$4,"")</f>
        <v/>
      </c>
      <c r="AZ1130" s="9">
        <f>IF(AND((ROW()-7)&gt;=$Q$5,(ROW()-6)&lt;=$Q$3),INDEX(LINEST(OFFSET(AF1130,1-$Q$5,0,$Q$5,1),OFFSET(AG1130,1-$Q$5,0,$Q$5,9),TRUE,TRUE),1,9),"")</f>
        <v/>
      </c>
      <c r="BA1130" s="9">
        <f>IF(AND((ROW()-7)&gt;=$Q$5,(ROW()-6)&lt;=$Q$3),INDEX(LINEST(OFFSET(AF1130,1-$Q$5,0,$Q$5,1),OFFSET(AG1130,1-$Q$5,0,$Q$5,9),TRUE,TRUE),1,8),"")</f>
        <v/>
      </c>
      <c r="BB1130" s="9">
        <f>IF(AND((ROW()-7)&gt;=$Q$5,(ROW()-6)&lt;=$Q$3),INDEX(LINEST(OFFSET(AF1130,1-$Q$5,0,$Q$5,1),OFFSET(AG1130,1-$Q$5,0,$Q$5,9),TRUE,TRUE),1,7),"")</f>
        <v/>
      </c>
      <c r="BC1130" s="9">
        <f>IF(AND((ROW()-7)&gt;=$Q$5,(ROW()-6)&lt;=$Q$3),INDEX(LINEST(OFFSET(AF1130,1-$Q$5,0,$Q$5,1),OFFSET(AG1130,1-$Q$5,0,$Q$5,9),TRUE,TRUE),1,6),"")</f>
        <v/>
      </c>
      <c r="BD1130" s="9">
        <f>IF(AND((ROW()-7)&gt;=$Q$5,(ROW()-6)&lt;=$Q$3),INDEX(LINEST(OFFSET(AF1130,1-$Q$5,0,$Q$5,1),OFFSET(AG1130,1-$Q$5,0,$Q$5,9),TRUE,TRUE),1,5),"")</f>
        <v/>
      </c>
      <c r="BE1130" s="9">
        <f>IF(AND((ROW()-7)&gt;=$Q$5,(ROW()-6)&lt;=$Q$3),INDEX(LINEST(OFFSET(AF1130,1-$Q$5,0,$Q$5,1),OFFSET(AG1130,1-$Q$5,0,$Q$5,9),TRUE,TRUE),1,4),"")</f>
        <v/>
      </c>
      <c r="BF1130" s="9">
        <f>IF(AND((ROW()-7)&gt;=$Q$5,(ROW()-6)&lt;=$Q$3),INDEX(LINEST(OFFSET(AF1130,1-$Q$5,0,$Q$5,1),OFFSET(AG1130,1-$Q$5,0,$Q$5,9),TRUE,TRUE),1,3),"")</f>
        <v/>
      </c>
      <c r="BG1130" s="9">
        <f>IF(AND((ROW()-7)&gt;=$Q$5,(ROW()-6)&lt;=$Q$3),INDEX(LINEST(OFFSET(AF1130,1-$Q$5,0,$Q$5,1),OFFSET(AG1130,1-$Q$5,0,$Q$5,9),TRUE,TRUE),1,2),"")</f>
        <v/>
      </c>
      <c r="BH1130" s="9">
        <f>IF(AND((ROW()-7)&gt;=$Q$5,(ROW()-6)&lt;=$Q$3),INDEX(LINEST(OFFSET(AF1130,1-$Q$5,0,$Q$5,1),OFFSET(AG1130,1-$Q$5,0,$Q$5,9),TRUE,TRUE),1,1),"")</f>
        <v/>
      </c>
      <c r="BI1130" s="10">
        <f>IF(AND((ROW()-7)&gt;=$Q$5,(ROW()-6)&lt;=$Q$3),INDEX(LINEST(OFFSET(AF1130,1-$Q$5,0,$Q$5,1),OFFSET(AG1130,1-$Q$5,0,$Q$5,9),TRUE,TRUE),3,1),"")</f>
        <v/>
      </c>
      <c r="BL1130" s="9">
        <f>IF(AND((ROW()-6)&lt;=$Q$3,ISNUMBER(AY1129)),AY1129/$Q$4+AZ1129*AG1130+BA1129*AH1130+BB1129*AI1130+BC1129*AJ1130+BD1129*AK1130+BE1129*AL1130+BF1129*AM1130+BG1129*AN1130+BH1129*AO1130,"")</f>
        <v/>
      </c>
      <c r="BM1130">
        <f>IF(ISNUMBER(BL1130),AVERAGE(OFFSET(AF1129,1-$Q$5,0,$Q$5,1)),"")</f>
        <v/>
      </c>
      <c r="BN1130">
        <f>IF(ISNUMBER(BL1130),(AF1130-BL1130)^2,"")</f>
        <v/>
      </c>
      <c r="BO1130">
        <f>IF(ISNUMBER(BL1130),AF1130^2,"")</f>
        <v/>
      </c>
      <c r="BP1130">
        <f>IF(ISNUMBER(BL1130),(AF1130-BM1130)^2,"")</f>
        <v/>
      </c>
    </row>
    <row r="1131">
      <c r="O1131">
        <f>IF($R1131="","",IF($Q$1="Weekly",INT(($R1131-2)/7),IF($Q$1="Quarterly",YEAR($R1131)*4+ROUNDUP(MONTH($R1131)/3),YEAR($R1131)*12+MONTH($R1131))))</f>
        <v/>
      </c>
      <c r="P1131">
        <f>IF($R1131="","",IF($R1132="",1,IF($O1131&lt;&gt;$O1132,1,0)))</f>
        <v/>
      </c>
      <c r="Q1131">
        <f>IF($P1131=1,SUM($P$7:$P1131),"")</f>
        <v/>
      </c>
      <c r="R1131">
        <f>IF($A1131="","",IF(ISNUMBER($A1131),$A1131,IFERROR(DATEVALUE($A1131),NA())))</f>
        <v/>
      </c>
      <c r="S1131" s="7">
        <f>IFERROR(INDEX($R$7:$R$60000,MATCH(ROW()-6,$Q$7:$Q$60000,0)),"")</f>
        <v/>
      </c>
      <c r="T1131">
        <f>IFERROR(INDEX($B$7:$B$60000,MATCH(ROW()-6,$Q$7:$Q$60000,0))*1,"")</f>
        <v/>
      </c>
      <c r="U1131">
        <f>IFERROR(INDEX($C$7:$C$60000,MATCH(ROW()-6,$Q$7:$Q$60000,0))*1,"")</f>
        <v/>
      </c>
      <c r="V1131">
        <f>IFERROR(INDEX($D$7:$D$60000,MATCH(ROW()-6,$Q$7:$Q$60000,0))*1,"")</f>
        <v/>
      </c>
      <c r="W1131">
        <f>IFERROR(INDEX($E$7:$E$60000,MATCH(ROW()-6,$Q$7:$Q$60000,0))*1,"")</f>
        <v/>
      </c>
      <c r="X1131">
        <f>IFERROR(INDEX($F$7:$F$60000,MATCH(ROW()-6,$Q$7:$Q$60000,0))*1,"")</f>
        <v/>
      </c>
      <c r="Y1131">
        <f>IFERROR(INDEX($G$7:$G$60000,MATCH(ROW()-6,$Q$7:$Q$60000,0))*1,"")</f>
        <v/>
      </c>
      <c r="Z1131">
        <f>IFERROR(INDEX($H$7:$H$60000,MATCH(ROW()-6,$Q$7:$Q$60000,0))*1,"")</f>
        <v/>
      </c>
      <c r="AA1131">
        <f>IFERROR(INDEX($I$7:$I$60000,MATCH(ROW()-6,$Q$7:$Q$60000,0))*1,"")</f>
        <v/>
      </c>
      <c r="AB1131">
        <f>IFERROR(INDEX($J$7:$J$60000,MATCH(ROW()-6,$Q$7:$Q$60000,0))*1,"")</f>
        <v/>
      </c>
      <c r="AC1131">
        <f>IFERROR(INDEX($K$7:$K$60000,MATCH(ROW()-6,$Q$7:$Q$60000,0))*1,"")</f>
        <v/>
      </c>
      <c r="AF1131" s="9">
        <f>IF(OR($S1131="",$S1130=""),"",IF($B$5="diff",($T1131-$T1130),LN($T1131/$T1130)))</f>
        <v/>
      </c>
      <c r="AG1131" s="9">
        <f>IF(OR($S1131="",$S1130=""),"",IF($C$5="diff",(U1131-U1130),LN(U1131/U1130)))</f>
        <v/>
      </c>
      <c r="AH1131" s="9">
        <f>IF(OR($S1131="",$S1130=""),"",IF($D$5="diff",(V1131-V1130),LN(V1131/V1130)))</f>
        <v/>
      </c>
      <c r="AI1131" s="9">
        <f>IF(OR($S1131="",$S1130=""),"",IF($E$5="diff",(W1131-W1130),LN(W1131/W1130)))</f>
        <v/>
      </c>
      <c r="AJ1131" s="9">
        <f>IF(OR($S1131="",$S1130=""),"",IF($F$5="diff",(X1131-X1130),LN(X1131/X1130)))</f>
        <v/>
      </c>
      <c r="AK1131" s="9">
        <f>IF(OR($S1131="",$S1130=""),"",IF($G$5="diff",(Y1131-Y1130),LN(Y1131/Y1130)))</f>
        <v/>
      </c>
      <c r="AL1131" s="9">
        <f>IF(OR($S1131="",$S1130=""),"",IF($H$5="diff",(Z1131-Z1130),LN(Z1131/Z1130)))</f>
        <v/>
      </c>
      <c r="AM1131" s="9">
        <f>IF(OR($S1131="",$S1130=""),"",IF($I$5="diff",(AA1131-AA1130),LN(AA1131/AA1130)))</f>
        <v/>
      </c>
      <c r="AN1131" s="9">
        <f>IF(OR($S1131="",$S1130=""),"",IF($J$5="diff",(AB1131-AB1130),LN(AB1131/AB1130)))</f>
        <v/>
      </c>
      <c r="AO1131" s="9">
        <f>IF(OR($S1131="",$S1130=""),"",IF($K$5="diff",(AC1131-AC1130),LN(AC1131/AC1130)))</f>
        <v/>
      </c>
      <c r="AR1131" s="9">
        <f>IF($AF1131="","",$AU$13+$AU$4*AG1131+$AU$5*AH1131+$AU$6*AI1131+$AU$7*AJ1131+$AU$8*AK1131+$AU$9*AL1131+$AU$10*AM1131+$AU$11*AN1131+$AU$12*AO1131)</f>
        <v/>
      </c>
      <c r="AY1131" s="10">
        <f>IF(AND((ROW()-7)&gt;=$Q$5,(ROW()-6)&lt;=$Q$3),INDEX(LINEST(OFFSET(AF1131,1-$Q$5,0,$Q$5,1),OFFSET(AG1131,1-$Q$5,0,$Q$5,9),TRUE,TRUE),1,10)*$Q$4,"")</f>
        <v/>
      </c>
      <c r="AZ1131" s="9">
        <f>IF(AND((ROW()-7)&gt;=$Q$5,(ROW()-6)&lt;=$Q$3),INDEX(LINEST(OFFSET(AF1131,1-$Q$5,0,$Q$5,1),OFFSET(AG1131,1-$Q$5,0,$Q$5,9),TRUE,TRUE),1,9),"")</f>
        <v/>
      </c>
      <c r="BA1131" s="9">
        <f>IF(AND((ROW()-7)&gt;=$Q$5,(ROW()-6)&lt;=$Q$3),INDEX(LINEST(OFFSET(AF1131,1-$Q$5,0,$Q$5,1),OFFSET(AG1131,1-$Q$5,0,$Q$5,9),TRUE,TRUE),1,8),"")</f>
        <v/>
      </c>
      <c r="BB1131" s="9">
        <f>IF(AND((ROW()-7)&gt;=$Q$5,(ROW()-6)&lt;=$Q$3),INDEX(LINEST(OFFSET(AF1131,1-$Q$5,0,$Q$5,1),OFFSET(AG1131,1-$Q$5,0,$Q$5,9),TRUE,TRUE),1,7),"")</f>
        <v/>
      </c>
      <c r="BC1131" s="9">
        <f>IF(AND((ROW()-7)&gt;=$Q$5,(ROW()-6)&lt;=$Q$3),INDEX(LINEST(OFFSET(AF1131,1-$Q$5,0,$Q$5,1),OFFSET(AG1131,1-$Q$5,0,$Q$5,9),TRUE,TRUE),1,6),"")</f>
        <v/>
      </c>
      <c r="BD1131" s="9">
        <f>IF(AND((ROW()-7)&gt;=$Q$5,(ROW()-6)&lt;=$Q$3),INDEX(LINEST(OFFSET(AF1131,1-$Q$5,0,$Q$5,1),OFFSET(AG1131,1-$Q$5,0,$Q$5,9),TRUE,TRUE),1,5),"")</f>
        <v/>
      </c>
      <c r="BE1131" s="9">
        <f>IF(AND((ROW()-7)&gt;=$Q$5,(ROW()-6)&lt;=$Q$3),INDEX(LINEST(OFFSET(AF1131,1-$Q$5,0,$Q$5,1),OFFSET(AG1131,1-$Q$5,0,$Q$5,9),TRUE,TRUE),1,4),"")</f>
        <v/>
      </c>
      <c r="BF1131" s="9">
        <f>IF(AND((ROW()-7)&gt;=$Q$5,(ROW()-6)&lt;=$Q$3),INDEX(LINEST(OFFSET(AF1131,1-$Q$5,0,$Q$5,1),OFFSET(AG1131,1-$Q$5,0,$Q$5,9),TRUE,TRUE),1,3),"")</f>
        <v/>
      </c>
      <c r="BG1131" s="9">
        <f>IF(AND((ROW()-7)&gt;=$Q$5,(ROW()-6)&lt;=$Q$3),INDEX(LINEST(OFFSET(AF1131,1-$Q$5,0,$Q$5,1),OFFSET(AG1131,1-$Q$5,0,$Q$5,9),TRUE,TRUE),1,2),"")</f>
        <v/>
      </c>
      <c r="BH1131" s="9">
        <f>IF(AND((ROW()-7)&gt;=$Q$5,(ROW()-6)&lt;=$Q$3),INDEX(LINEST(OFFSET(AF1131,1-$Q$5,0,$Q$5,1),OFFSET(AG1131,1-$Q$5,0,$Q$5,9),TRUE,TRUE),1,1),"")</f>
        <v/>
      </c>
      <c r="BI1131" s="10">
        <f>IF(AND((ROW()-7)&gt;=$Q$5,(ROW()-6)&lt;=$Q$3),INDEX(LINEST(OFFSET(AF1131,1-$Q$5,0,$Q$5,1),OFFSET(AG1131,1-$Q$5,0,$Q$5,9),TRUE,TRUE),3,1),"")</f>
        <v/>
      </c>
      <c r="BL1131" s="9">
        <f>IF(AND((ROW()-6)&lt;=$Q$3,ISNUMBER(AY1130)),AY1130/$Q$4+AZ1130*AG1131+BA1130*AH1131+BB1130*AI1131+BC1130*AJ1131+BD1130*AK1131+BE1130*AL1131+BF1130*AM1131+BG1130*AN1131+BH1130*AO1131,"")</f>
        <v/>
      </c>
      <c r="BM1131">
        <f>IF(ISNUMBER(BL1131),AVERAGE(OFFSET(AF1130,1-$Q$5,0,$Q$5,1)),"")</f>
        <v/>
      </c>
      <c r="BN1131">
        <f>IF(ISNUMBER(BL1131),(AF1131-BL1131)^2,"")</f>
        <v/>
      </c>
      <c r="BO1131">
        <f>IF(ISNUMBER(BL1131),AF1131^2,"")</f>
        <v/>
      </c>
      <c r="BP1131">
        <f>IF(ISNUMBER(BL1131),(AF1131-BM1131)^2,"")</f>
        <v/>
      </c>
    </row>
    <row r="1132">
      <c r="O1132">
        <f>IF($R1132="","",IF($Q$1="Weekly",INT(($R1132-2)/7),IF($Q$1="Quarterly",YEAR($R1132)*4+ROUNDUP(MONTH($R1132)/3),YEAR($R1132)*12+MONTH($R1132))))</f>
        <v/>
      </c>
      <c r="P1132">
        <f>IF($R1132="","",IF($R1133="",1,IF($O1132&lt;&gt;$O1133,1,0)))</f>
        <v/>
      </c>
      <c r="Q1132">
        <f>IF($P1132=1,SUM($P$7:$P1132),"")</f>
        <v/>
      </c>
      <c r="R1132">
        <f>IF($A1132="","",IF(ISNUMBER($A1132),$A1132,IFERROR(DATEVALUE($A1132),NA())))</f>
        <v/>
      </c>
      <c r="S1132" s="7">
        <f>IFERROR(INDEX($R$7:$R$60000,MATCH(ROW()-6,$Q$7:$Q$60000,0)),"")</f>
        <v/>
      </c>
      <c r="T1132">
        <f>IFERROR(INDEX($B$7:$B$60000,MATCH(ROW()-6,$Q$7:$Q$60000,0))*1,"")</f>
        <v/>
      </c>
      <c r="U1132">
        <f>IFERROR(INDEX($C$7:$C$60000,MATCH(ROW()-6,$Q$7:$Q$60000,0))*1,"")</f>
        <v/>
      </c>
      <c r="V1132">
        <f>IFERROR(INDEX($D$7:$D$60000,MATCH(ROW()-6,$Q$7:$Q$60000,0))*1,"")</f>
        <v/>
      </c>
      <c r="W1132">
        <f>IFERROR(INDEX($E$7:$E$60000,MATCH(ROW()-6,$Q$7:$Q$60000,0))*1,"")</f>
        <v/>
      </c>
      <c r="X1132">
        <f>IFERROR(INDEX($F$7:$F$60000,MATCH(ROW()-6,$Q$7:$Q$60000,0))*1,"")</f>
        <v/>
      </c>
      <c r="Y1132">
        <f>IFERROR(INDEX($G$7:$G$60000,MATCH(ROW()-6,$Q$7:$Q$60000,0))*1,"")</f>
        <v/>
      </c>
      <c r="Z1132">
        <f>IFERROR(INDEX($H$7:$H$60000,MATCH(ROW()-6,$Q$7:$Q$60000,0))*1,"")</f>
        <v/>
      </c>
      <c r="AA1132">
        <f>IFERROR(INDEX($I$7:$I$60000,MATCH(ROW()-6,$Q$7:$Q$60000,0))*1,"")</f>
        <v/>
      </c>
      <c r="AB1132">
        <f>IFERROR(INDEX($J$7:$J$60000,MATCH(ROW()-6,$Q$7:$Q$60000,0))*1,"")</f>
        <v/>
      </c>
      <c r="AC1132">
        <f>IFERROR(INDEX($K$7:$K$60000,MATCH(ROW()-6,$Q$7:$Q$60000,0))*1,"")</f>
        <v/>
      </c>
      <c r="AF1132" s="9">
        <f>IF(OR($S1132="",$S1131=""),"",IF($B$5="diff",($T1132-$T1131),LN($T1132/$T1131)))</f>
        <v/>
      </c>
      <c r="AG1132" s="9">
        <f>IF(OR($S1132="",$S1131=""),"",IF($C$5="diff",(U1132-U1131),LN(U1132/U1131)))</f>
        <v/>
      </c>
      <c r="AH1132" s="9">
        <f>IF(OR($S1132="",$S1131=""),"",IF($D$5="diff",(V1132-V1131),LN(V1132/V1131)))</f>
        <v/>
      </c>
      <c r="AI1132" s="9">
        <f>IF(OR($S1132="",$S1131=""),"",IF($E$5="diff",(W1132-W1131),LN(W1132/W1131)))</f>
        <v/>
      </c>
      <c r="AJ1132" s="9">
        <f>IF(OR($S1132="",$S1131=""),"",IF($F$5="diff",(X1132-X1131),LN(X1132/X1131)))</f>
        <v/>
      </c>
      <c r="AK1132" s="9">
        <f>IF(OR($S1132="",$S1131=""),"",IF($G$5="diff",(Y1132-Y1131),LN(Y1132/Y1131)))</f>
        <v/>
      </c>
      <c r="AL1132" s="9">
        <f>IF(OR($S1132="",$S1131=""),"",IF($H$5="diff",(Z1132-Z1131),LN(Z1132/Z1131)))</f>
        <v/>
      </c>
      <c r="AM1132" s="9">
        <f>IF(OR($S1132="",$S1131=""),"",IF($I$5="diff",(AA1132-AA1131),LN(AA1132/AA1131)))</f>
        <v/>
      </c>
      <c r="AN1132" s="9">
        <f>IF(OR($S1132="",$S1131=""),"",IF($J$5="diff",(AB1132-AB1131),LN(AB1132/AB1131)))</f>
        <v/>
      </c>
      <c r="AO1132" s="9">
        <f>IF(OR($S1132="",$S1131=""),"",IF($K$5="diff",(AC1132-AC1131),LN(AC1132/AC1131)))</f>
        <v/>
      </c>
      <c r="AR1132" s="9">
        <f>IF($AF1132="","",$AU$13+$AU$4*AG1132+$AU$5*AH1132+$AU$6*AI1132+$AU$7*AJ1132+$AU$8*AK1132+$AU$9*AL1132+$AU$10*AM1132+$AU$11*AN1132+$AU$12*AO1132)</f>
        <v/>
      </c>
      <c r="AY1132" s="10">
        <f>IF(AND((ROW()-7)&gt;=$Q$5,(ROW()-6)&lt;=$Q$3),INDEX(LINEST(OFFSET(AF1132,1-$Q$5,0,$Q$5,1),OFFSET(AG1132,1-$Q$5,0,$Q$5,9),TRUE,TRUE),1,10)*$Q$4,"")</f>
        <v/>
      </c>
      <c r="AZ1132" s="9">
        <f>IF(AND((ROW()-7)&gt;=$Q$5,(ROW()-6)&lt;=$Q$3),INDEX(LINEST(OFFSET(AF1132,1-$Q$5,0,$Q$5,1),OFFSET(AG1132,1-$Q$5,0,$Q$5,9),TRUE,TRUE),1,9),"")</f>
        <v/>
      </c>
      <c r="BA1132" s="9">
        <f>IF(AND((ROW()-7)&gt;=$Q$5,(ROW()-6)&lt;=$Q$3),INDEX(LINEST(OFFSET(AF1132,1-$Q$5,0,$Q$5,1),OFFSET(AG1132,1-$Q$5,0,$Q$5,9),TRUE,TRUE),1,8),"")</f>
        <v/>
      </c>
      <c r="BB1132" s="9">
        <f>IF(AND((ROW()-7)&gt;=$Q$5,(ROW()-6)&lt;=$Q$3),INDEX(LINEST(OFFSET(AF1132,1-$Q$5,0,$Q$5,1),OFFSET(AG1132,1-$Q$5,0,$Q$5,9),TRUE,TRUE),1,7),"")</f>
        <v/>
      </c>
      <c r="BC1132" s="9">
        <f>IF(AND((ROW()-7)&gt;=$Q$5,(ROW()-6)&lt;=$Q$3),INDEX(LINEST(OFFSET(AF1132,1-$Q$5,0,$Q$5,1),OFFSET(AG1132,1-$Q$5,0,$Q$5,9),TRUE,TRUE),1,6),"")</f>
        <v/>
      </c>
      <c r="BD1132" s="9">
        <f>IF(AND((ROW()-7)&gt;=$Q$5,(ROW()-6)&lt;=$Q$3),INDEX(LINEST(OFFSET(AF1132,1-$Q$5,0,$Q$5,1),OFFSET(AG1132,1-$Q$5,0,$Q$5,9),TRUE,TRUE),1,5),"")</f>
        <v/>
      </c>
      <c r="BE1132" s="9">
        <f>IF(AND((ROW()-7)&gt;=$Q$5,(ROW()-6)&lt;=$Q$3),INDEX(LINEST(OFFSET(AF1132,1-$Q$5,0,$Q$5,1),OFFSET(AG1132,1-$Q$5,0,$Q$5,9),TRUE,TRUE),1,4),"")</f>
        <v/>
      </c>
      <c r="BF1132" s="9">
        <f>IF(AND((ROW()-7)&gt;=$Q$5,(ROW()-6)&lt;=$Q$3),INDEX(LINEST(OFFSET(AF1132,1-$Q$5,0,$Q$5,1),OFFSET(AG1132,1-$Q$5,0,$Q$5,9),TRUE,TRUE),1,3),"")</f>
        <v/>
      </c>
      <c r="BG1132" s="9">
        <f>IF(AND((ROW()-7)&gt;=$Q$5,(ROW()-6)&lt;=$Q$3),INDEX(LINEST(OFFSET(AF1132,1-$Q$5,0,$Q$5,1),OFFSET(AG1132,1-$Q$5,0,$Q$5,9),TRUE,TRUE),1,2),"")</f>
        <v/>
      </c>
      <c r="BH1132" s="9">
        <f>IF(AND((ROW()-7)&gt;=$Q$5,(ROW()-6)&lt;=$Q$3),INDEX(LINEST(OFFSET(AF1132,1-$Q$5,0,$Q$5,1),OFFSET(AG1132,1-$Q$5,0,$Q$5,9),TRUE,TRUE),1,1),"")</f>
        <v/>
      </c>
      <c r="BI1132" s="10">
        <f>IF(AND((ROW()-7)&gt;=$Q$5,(ROW()-6)&lt;=$Q$3),INDEX(LINEST(OFFSET(AF1132,1-$Q$5,0,$Q$5,1),OFFSET(AG1132,1-$Q$5,0,$Q$5,9),TRUE,TRUE),3,1),"")</f>
        <v/>
      </c>
      <c r="BL1132" s="9">
        <f>IF(AND((ROW()-6)&lt;=$Q$3,ISNUMBER(AY1131)),AY1131/$Q$4+AZ1131*AG1132+BA1131*AH1132+BB1131*AI1132+BC1131*AJ1132+BD1131*AK1132+BE1131*AL1132+BF1131*AM1132+BG1131*AN1132+BH1131*AO1132,"")</f>
        <v/>
      </c>
      <c r="BM1132">
        <f>IF(ISNUMBER(BL1132),AVERAGE(OFFSET(AF1131,1-$Q$5,0,$Q$5,1)),"")</f>
        <v/>
      </c>
      <c r="BN1132">
        <f>IF(ISNUMBER(BL1132),(AF1132-BL1132)^2,"")</f>
        <v/>
      </c>
      <c r="BO1132">
        <f>IF(ISNUMBER(BL1132),AF1132^2,"")</f>
        <v/>
      </c>
      <c r="BP1132">
        <f>IF(ISNUMBER(BL1132),(AF1132-BM1132)^2,"")</f>
        <v/>
      </c>
    </row>
    <row r="1133">
      <c r="O1133">
        <f>IF($R1133="","",IF($Q$1="Weekly",INT(($R1133-2)/7),IF($Q$1="Quarterly",YEAR($R1133)*4+ROUNDUP(MONTH($R1133)/3),YEAR($R1133)*12+MONTH($R1133))))</f>
        <v/>
      </c>
      <c r="P1133">
        <f>IF($R1133="","",IF($R1134="",1,IF($O1133&lt;&gt;$O1134,1,0)))</f>
        <v/>
      </c>
      <c r="Q1133">
        <f>IF($P1133=1,SUM($P$7:$P1133),"")</f>
        <v/>
      </c>
      <c r="R1133">
        <f>IF($A1133="","",IF(ISNUMBER($A1133),$A1133,IFERROR(DATEVALUE($A1133),NA())))</f>
        <v/>
      </c>
      <c r="S1133" s="7">
        <f>IFERROR(INDEX($R$7:$R$60000,MATCH(ROW()-6,$Q$7:$Q$60000,0)),"")</f>
        <v/>
      </c>
      <c r="T1133">
        <f>IFERROR(INDEX($B$7:$B$60000,MATCH(ROW()-6,$Q$7:$Q$60000,0))*1,"")</f>
        <v/>
      </c>
      <c r="U1133">
        <f>IFERROR(INDEX($C$7:$C$60000,MATCH(ROW()-6,$Q$7:$Q$60000,0))*1,"")</f>
        <v/>
      </c>
      <c r="V1133">
        <f>IFERROR(INDEX($D$7:$D$60000,MATCH(ROW()-6,$Q$7:$Q$60000,0))*1,"")</f>
        <v/>
      </c>
      <c r="W1133">
        <f>IFERROR(INDEX($E$7:$E$60000,MATCH(ROW()-6,$Q$7:$Q$60000,0))*1,"")</f>
        <v/>
      </c>
      <c r="X1133">
        <f>IFERROR(INDEX($F$7:$F$60000,MATCH(ROW()-6,$Q$7:$Q$60000,0))*1,"")</f>
        <v/>
      </c>
      <c r="Y1133">
        <f>IFERROR(INDEX($G$7:$G$60000,MATCH(ROW()-6,$Q$7:$Q$60000,0))*1,"")</f>
        <v/>
      </c>
      <c r="Z1133">
        <f>IFERROR(INDEX($H$7:$H$60000,MATCH(ROW()-6,$Q$7:$Q$60000,0))*1,"")</f>
        <v/>
      </c>
      <c r="AA1133">
        <f>IFERROR(INDEX($I$7:$I$60000,MATCH(ROW()-6,$Q$7:$Q$60000,0))*1,"")</f>
        <v/>
      </c>
      <c r="AB1133">
        <f>IFERROR(INDEX($J$7:$J$60000,MATCH(ROW()-6,$Q$7:$Q$60000,0))*1,"")</f>
        <v/>
      </c>
      <c r="AC1133">
        <f>IFERROR(INDEX($K$7:$K$60000,MATCH(ROW()-6,$Q$7:$Q$60000,0))*1,"")</f>
        <v/>
      </c>
      <c r="AF1133" s="9">
        <f>IF(OR($S1133="",$S1132=""),"",IF($B$5="diff",($T1133-$T1132),LN($T1133/$T1132)))</f>
        <v/>
      </c>
      <c r="AG1133" s="9">
        <f>IF(OR($S1133="",$S1132=""),"",IF($C$5="diff",(U1133-U1132),LN(U1133/U1132)))</f>
        <v/>
      </c>
      <c r="AH1133" s="9">
        <f>IF(OR($S1133="",$S1132=""),"",IF($D$5="diff",(V1133-V1132),LN(V1133/V1132)))</f>
        <v/>
      </c>
      <c r="AI1133" s="9">
        <f>IF(OR($S1133="",$S1132=""),"",IF($E$5="diff",(W1133-W1132),LN(W1133/W1132)))</f>
        <v/>
      </c>
      <c r="AJ1133" s="9">
        <f>IF(OR($S1133="",$S1132=""),"",IF($F$5="diff",(X1133-X1132),LN(X1133/X1132)))</f>
        <v/>
      </c>
      <c r="AK1133" s="9">
        <f>IF(OR($S1133="",$S1132=""),"",IF($G$5="diff",(Y1133-Y1132),LN(Y1133/Y1132)))</f>
        <v/>
      </c>
      <c r="AL1133" s="9">
        <f>IF(OR($S1133="",$S1132=""),"",IF($H$5="diff",(Z1133-Z1132),LN(Z1133/Z1132)))</f>
        <v/>
      </c>
      <c r="AM1133" s="9">
        <f>IF(OR($S1133="",$S1132=""),"",IF($I$5="diff",(AA1133-AA1132),LN(AA1133/AA1132)))</f>
        <v/>
      </c>
      <c r="AN1133" s="9">
        <f>IF(OR($S1133="",$S1132=""),"",IF($J$5="diff",(AB1133-AB1132),LN(AB1133/AB1132)))</f>
        <v/>
      </c>
      <c r="AO1133" s="9">
        <f>IF(OR($S1133="",$S1132=""),"",IF($K$5="diff",(AC1133-AC1132),LN(AC1133/AC1132)))</f>
        <v/>
      </c>
      <c r="AR1133" s="9">
        <f>IF($AF1133="","",$AU$13+$AU$4*AG1133+$AU$5*AH1133+$AU$6*AI1133+$AU$7*AJ1133+$AU$8*AK1133+$AU$9*AL1133+$AU$10*AM1133+$AU$11*AN1133+$AU$12*AO1133)</f>
        <v/>
      </c>
      <c r="AY1133" s="10">
        <f>IF(AND((ROW()-7)&gt;=$Q$5,(ROW()-6)&lt;=$Q$3),INDEX(LINEST(OFFSET(AF1133,1-$Q$5,0,$Q$5,1),OFFSET(AG1133,1-$Q$5,0,$Q$5,9),TRUE,TRUE),1,10)*$Q$4,"")</f>
        <v/>
      </c>
      <c r="AZ1133" s="9">
        <f>IF(AND((ROW()-7)&gt;=$Q$5,(ROW()-6)&lt;=$Q$3),INDEX(LINEST(OFFSET(AF1133,1-$Q$5,0,$Q$5,1),OFFSET(AG1133,1-$Q$5,0,$Q$5,9),TRUE,TRUE),1,9),"")</f>
        <v/>
      </c>
      <c r="BA1133" s="9">
        <f>IF(AND((ROW()-7)&gt;=$Q$5,(ROW()-6)&lt;=$Q$3),INDEX(LINEST(OFFSET(AF1133,1-$Q$5,0,$Q$5,1),OFFSET(AG1133,1-$Q$5,0,$Q$5,9),TRUE,TRUE),1,8),"")</f>
        <v/>
      </c>
      <c r="BB1133" s="9">
        <f>IF(AND((ROW()-7)&gt;=$Q$5,(ROW()-6)&lt;=$Q$3),INDEX(LINEST(OFFSET(AF1133,1-$Q$5,0,$Q$5,1),OFFSET(AG1133,1-$Q$5,0,$Q$5,9),TRUE,TRUE),1,7),"")</f>
        <v/>
      </c>
      <c r="BC1133" s="9">
        <f>IF(AND((ROW()-7)&gt;=$Q$5,(ROW()-6)&lt;=$Q$3),INDEX(LINEST(OFFSET(AF1133,1-$Q$5,0,$Q$5,1),OFFSET(AG1133,1-$Q$5,0,$Q$5,9),TRUE,TRUE),1,6),"")</f>
        <v/>
      </c>
      <c r="BD1133" s="9">
        <f>IF(AND((ROW()-7)&gt;=$Q$5,(ROW()-6)&lt;=$Q$3),INDEX(LINEST(OFFSET(AF1133,1-$Q$5,0,$Q$5,1),OFFSET(AG1133,1-$Q$5,0,$Q$5,9),TRUE,TRUE),1,5),"")</f>
        <v/>
      </c>
      <c r="BE1133" s="9">
        <f>IF(AND((ROW()-7)&gt;=$Q$5,(ROW()-6)&lt;=$Q$3),INDEX(LINEST(OFFSET(AF1133,1-$Q$5,0,$Q$5,1),OFFSET(AG1133,1-$Q$5,0,$Q$5,9),TRUE,TRUE),1,4),"")</f>
        <v/>
      </c>
      <c r="BF1133" s="9">
        <f>IF(AND((ROW()-7)&gt;=$Q$5,(ROW()-6)&lt;=$Q$3),INDEX(LINEST(OFFSET(AF1133,1-$Q$5,0,$Q$5,1),OFFSET(AG1133,1-$Q$5,0,$Q$5,9),TRUE,TRUE),1,3),"")</f>
        <v/>
      </c>
      <c r="BG1133" s="9">
        <f>IF(AND((ROW()-7)&gt;=$Q$5,(ROW()-6)&lt;=$Q$3),INDEX(LINEST(OFFSET(AF1133,1-$Q$5,0,$Q$5,1),OFFSET(AG1133,1-$Q$5,0,$Q$5,9),TRUE,TRUE),1,2),"")</f>
        <v/>
      </c>
      <c r="BH1133" s="9">
        <f>IF(AND((ROW()-7)&gt;=$Q$5,(ROW()-6)&lt;=$Q$3),INDEX(LINEST(OFFSET(AF1133,1-$Q$5,0,$Q$5,1),OFFSET(AG1133,1-$Q$5,0,$Q$5,9),TRUE,TRUE),1,1),"")</f>
        <v/>
      </c>
      <c r="BI1133" s="10">
        <f>IF(AND((ROW()-7)&gt;=$Q$5,(ROW()-6)&lt;=$Q$3),INDEX(LINEST(OFFSET(AF1133,1-$Q$5,0,$Q$5,1),OFFSET(AG1133,1-$Q$5,0,$Q$5,9),TRUE,TRUE),3,1),"")</f>
        <v/>
      </c>
      <c r="BL1133" s="9">
        <f>IF(AND((ROW()-6)&lt;=$Q$3,ISNUMBER(AY1132)),AY1132/$Q$4+AZ1132*AG1133+BA1132*AH1133+BB1132*AI1133+BC1132*AJ1133+BD1132*AK1133+BE1132*AL1133+BF1132*AM1133+BG1132*AN1133+BH1132*AO1133,"")</f>
        <v/>
      </c>
      <c r="BM1133">
        <f>IF(ISNUMBER(BL1133),AVERAGE(OFFSET(AF1132,1-$Q$5,0,$Q$5,1)),"")</f>
        <v/>
      </c>
      <c r="BN1133">
        <f>IF(ISNUMBER(BL1133),(AF1133-BL1133)^2,"")</f>
        <v/>
      </c>
      <c r="BO1133">
        <f>IF(ISNUMBER(BL1133),AF1133^2,"")</f>
        <v/>
      </c>
      <c r="BP1133">
        <f>IF(ISNUMBER(BL1133),(AF1133-BM1133)^2,"")</f>
        <v/>
      </c>
    </row>
    <row r="1134">
      <c r="O1134">
        <f>IF($R1134="","",IF($Q$1="Weekly",INT(($R1134-2)/7),IF($Q$1="Quarterly",YEAR($R1134)*4+ROUNDUP(MONTH($R1134)/3),YEAR($R1134)*12+MONTH($R1134))))</f>
        <v/>
      </c>
      <c r="P1134">
        <f>IF($R1134="","",IF($R1135="",1,IF($O1134&lt;&gt;$O1135,1,0)))</f>
        <v/>
      </c>
      <c r="Q1134">
        <f>IF($P1134=1,SUM($P$7:$P1134),"")</f>
        <v/>
      </c>
      <c r="R1134">
        <f>IF($A1134="","",IF(ISNUMBER($A1134),$A1134,IFERROR(DATEVALUE($A1134),NA())))</f>
        <v/>
      </c>
      <c r="S1134" s="7">
        <f>IFERROR(INDEX($R$7:$R$60000,MATCH(ROW()-6,$Q$7:$Q$60000,0)),"")</f>
        <v/>
      </c>
      <c r="T1134">
        <f>IFERROR(INDEX($B$7:$B$60000,MATCH(ROW()-6,$Q$7:$Q$60000,0))*1,"")</f>
        <v/>
      </c>
      <c r="U1134">
        <f>IFERROR(INDEX($C$7:$C$60000,MATCH(ROW()-6,$Q$7:$Q$60000,0))*1,"")</f>
        <v/>
      </c>
      <c r="V1134">
        <f>IFERROR(INDEX($D$7:$D$60000,MATCH(ROW()-6,$Q$7:$Q$60000,0))*1,"")</f>
        <v/>
      </c>
      <c r="W1134">
        <f>IFERROR(INDEX($E$7:$E$60000,MATCH(ROW()-6,$Q$7:$Q$60000,0))*1,"")</f>
        <v/>
      </c>
      <c r="X1134">
        <f>IFERROR(INDEX($F$7:$F$60000,MATCH(ROW()-6,$Q$7:$Q$60000,0))*1,"")</f>
        <v/>
      </c>
      <c r="Y1134">
        <f>IFERROR(INDEX($G$7:$G$60000,MATCH(ROW()-6,$Q$7:$Q$60000,0))*1,"")</f>
        <v/>
      </c>
      <c r="Z1134">
        <f>IFERROR(INDEX($H$7:$H$60000,MATCH(ROW()-6,$Q$7:$Q$60000,0))*1,"")</f>
        <v/>
      </c>
      <c r="AA1134">
        <f>IFERROR(INDEX($I$7:$I$60000,MATCH(ROW()-6,$Q$7:$Q$60000,0))*1,"")</f>
        <v/>
      </c>
      <c r="AB1134">
        <f>IFERROR(INDEX($J$7:$J$60000,MATCH(ROW()-6,$Q$7:$Q$60000,0))*1,"")</f>
        <v/>
      </c>
      <c r="AC1134">
        <f>IFERROR(INDEX($K$7:$K$60000,MATCH(ROW()-6,$Q$7:$Q$60000,0))*1,"")</f>
        <v/>
      </c>
      <c r="AF1134" s="9">
        <f>IF(OR($S1134="",$S1133=""),"",IF($B$5="diff",($T1134-$T1133),LN($T1134/$T1133)))</f>
        <v/>
      </c>
      <c r="AG1134" s="9">
        <f>IF(OR($S1134="",$S1133=""),"",IF($C$5="diff",(U1134-U1133),LN(U1134/U1133)))</f>
        <v/>
      </c>
      <c r="AH1134" s="9">
        <f>IF(OR($S1134="",$S1133=""),"",IF($D$5="diff",(V1134-V1133),LN(V1134/V1133)))</f>
        <v/>
      </c>
      <c r="AI1134" s="9">
        <f>IF(OR($S1134="",$S1133=""),"",IF($E$5="diff",(W1134-W1133),LN(W1134/W1133)))</f>
        <v/>
      </c>
      <c r="AJ1134" s="9">
        <f>IF(OR($S1134="",$S1133=""),"",IF($F$5="diff",(X1134-X1133),LN(X1134/X1133)))</f>
        <v/>
      </c>
      <c r="AK1134" s="9">
        <f>IF(OR($S1134="",$S1133=""),"",IF($G$5="diff",(Y1134-Y1133),LN(Y1134/Y1133)))</f>
        <v/>
      </c>
      <c r="AL1134" s="9">
        <f>IF(OR($S1134="",$S1133=""),"",IF($H$5="diff",(Z1134-Z1133),LN(Z1134/Z1133)))</f>
        <v/>
      </c>
      <c r="AM1134" s="9">
        <f>IF(OR($S1134="",$S1133=""),"",IF($I$5="diff",(AA1134-AA1133),LN(AA1134/AA1133)))</f>
        <v/>
      </c>
      <c r="AN1134" s="9">
        <f>IF(OR($S1134="",$S1133=""),"",IF($J$5="diff",(AB1134-AB1133),LN(AB1134/AB1133)))</f>
        <v/>
      </c>
      <c r="AO1134" s="9">
        <f>IF(OR($S1134="",$S1133=""),"",IF($K$5="diff",(AC1134-AC1133),LN(AC1134/AC1133)))</f>
        <v/>
      </c>
      <c r="AR1134" s="9">
        <f>IF($AF1134="","",$AU$13+$AU$4*AG1134+$AU$5*AH1134+$AU$6*AI1134+$AU$7*AJ1134+$AU$8*AK1134+$AU$9*AL1134+$AU$10*AM1134+$AU$11*AN1134+$AU$12*AO1134)</f>
        <v/>
      </c>
      <c r="AY1134" s="10">
        <f>IF(AND((ROW()-7)&gt;=$Q$5,(ROW()-6)&lt;=$Q$3),INDEX(LINEST(OFFSET(AF1134,1-$Q$5,0,$Q$5,1),OFFSET(AG1134,1-$Q$5,0,$Q$5,9),TRUE,TRUE),1,10)*$Q$4,"")</f>
        <v/>
      </c>
      <c r="AZ1134" s="9">
        <f>IF(AND((ROW()-7)&gt;=$Q$5,(ROW()-6)&lt;=$Q$3),INDEX(LINEST(OFFSET(AF1134,1-$Q$5,0,$Q$5,1),OFFSET(AG1134,1-$Q$5,0,$Q$5,9),TRUE,TRUE),1,9),"")</f>
        <v/>
      </c>
      <c r="BA1134" s="9">
        <f>IF(AND((ROW()-7)&gt;=$Q$5,(ROW()-6)&lt;=$Q$3),INDEX(LINEST(OFFSET(AF1134,1-$Q$5,0,$Q$5,1),OFFSET(AG1134,1-$Q$5,0,$Q$5,9),TRUE,TRUE),1,8),"")</f>
        <v/>
      </c>
      <c r="BB1134" s="9">
        <f>IF(AND((ROW()-7)&gt;=$Q$5,(ROW()-6)&lt;=$Q$3),INDEX(LINEST(OFFSET(AF1134,1-$Q$5,0,$Q$5,1),OFFSET(AG1134,1-$Q$5,0,$Q$5,9),TRUE,TRUE),1,7),"")</f>
        <v/>
      </c>
      <c r="BC1134" s="9">
        <f>IF(AND((ROW()-7)&gt;=$Q$5,(ROW()-6)&lt;=$Q$3),INDEX(LINEST(OFFSET(AF1134,1-$Q$5,0,$Q$5,1),OFFSET(AG1134,1-$Q$5,0,$Q$5,9),TRUE,TRUE),1,6),"")</f>
        <v/>
      </c>
      <c r="BD1134" s="9">
        <f>IF(AND((ROW()-7)&gt;=$Q$5,(ROW()-6)&lt;=$Q$3),INDEX(LINEST(OFFSET(AF1134,1-$Q$5,0,$Q$5,1),OFFSET(AG1134,1-$Q$5,0,$Q$5,9),TRUE,TRUE),1,5),"")</f>
        <v/>
      </c>
      <c r="BE1134" s="9">
        <f>IF(AND((ROW()-7)&gt;=$Q$5,(ROW()-6)&lt;=$Q$3),INDEX(LINEST(OFFSET(AF1134,1-$Q$5,0,$Q$5,1),OFFSET(AG1134,1-$Q$5,0,$Q$5,9),TRUE,TRUE),1,4),"")</f>
        <v/>
      </c>
      <c r="BF1134" s="9">
        <f>IF(AND((ROW()-7)&gt;=$Q$5,(ROW()-6)&lt;=$Q$3),INDEX(LINEST(OFFSET(AF1134,1-$Q$5,0,$Q$5,1),OFFSET(AG1134,1-$Q$5,0,$Q$5,9),TRUE,TRUE),1,3),"")</f>
        <v/>
      </c>
      <c r="BG1134" s="9">
        <f>IF(AND((ROW()-7)&gt;=$Q$5,(ROW()-6)&lt;=$Q$3),INDEX(LINEST(OFFSET(AF1134,1-$Q$5,0,$Q$5,1),OFFSET(AG1134,1-$Q$5,0,$Q$5,9),TRUE,TRUE),1,2),"")</f>
        <v/>
      </c>
      <c r="BH1134" s="9">
        <f>IF(AND((ROW()-7)&gt;=$Q$5,(ROW()-6)&lt;=$Q$3),INDEX(LINEST(OFFSET(AF1134,1-$Q$5,0,$Q$5,1),OFFSET(AG1134,1-$Q$5,0,$Q$5,9),TRUE,TRUE),1,1),"")</f>
        <v/>
      </c>
      <c r="BI1134" s="10">
        <f>IF(AND((ROW()-7)&gt;=$Q$5,(ROW()-6)&lt;=$Q$3),INDEX(LINEST(OFFSET(AF1134,1-$Q$5,0,$Q$5,1),OFFSET(AG1134,1-$Q$5,0,$Q$5,9),TRUE,TRUE),3,1),"")</f>
        <v/>
      </c>
      <c r="BL1134" s="9">
        <f>IF(AND((ROW()-6)&lt;=$Q$3,ISNUMBER(AY1133)),AY1133/$Q$4+AZ1133*AG1134+BA1133*AH1134+BB1133*AI1134+BC1133*AJ1134+BD1133*AK1134+BE1133*AL1134+BF1133*AM1134+BG1133*AN1134+BH1133*AO1134,"")</f>
        <v/>
      </c>
      <c r="BM1134">
        <f>IF(ISNUMBER(BL1134),AVERAGE(OFFSET(AF1133,1-$Q$5,0,$Q$5,1)),"")</f>
        <v/>
      </c>
      <c r="BN1134">
        <f>IF(ISNUMBER(BL1134),(AF1134-BL1134)^2,"")</f>
        <v/>
      </c>
      <c r="BO1134">
        <f>IF(ISNUMBER(BL1134),AF1134^2,"")</f>
        <v/>
      </c>
      <c r="BP1134">
        <f>IF(ISNUMBER(BL1134),(AF1134-BM1134)^2,"")</f>
        <v/>
      </c>
    </row>
    <row r="1135">
      <c r="O1135">
        <f>IF($R1135="","",IF($Q$1="Weekly",INT(($R1135-2)/7),IF($Q$1="Quarterly",YEAR($R1135)*4+ROUNDUP(MONTH($R1135)/3),YEAR($R1135)*12+MONTH($R1135))))</f>
        <v/>
      </c>
      <c r="P1135">
        <f>IF($R1135="","",IF($R1136="",1,IF($O1135&lt;&gt;$O1136,1,0)))</f>
        <v/>
      </c>
      <c r="Q1135">
        <f>IF($P1135=1,SUM($P$7:$P1135),"")</f>
        <v/>
      </c>
      <c r="R1135">
        <f>IF($A1135="","",IF(ISNUMBER($A1135),$A1135,IFERROR(DATEVALUE($A1135),NA())))</f>
        <v/>
      </c>
      <c r="S1135" s="7">
        <f>IFERROR(INDEX($R$7:$R$60000,MATCH(ROW()-6,$Q$7:$Q$60000,0)),"")</f>
        <v/>
      </c>
      <c r="T1135">
        <f>IFERROR(INDEX($B$7:$B$60000,MATCH(ROW()-6,$Q$7:$Q$60000,0))*1,"")</f>
        <v/>
      </c>
      <c r="U1135">
        <f>IFERROR(INDEX($C$7:$C$60000,MATCH(ROW()-6,$Q$7:$Q$60000,0))*1,"")</f>
        <v/>
      </c>
      <c r="V1135">
        <f>IFERROR(INDEX($D$7:$D$60000,MATCH(ROW()-6,$Q$7:$Q$60000,0))*1,"")</f>
        <v/>
      </c>
      <c r="W1135">
        <f>IFERROR(INDEX($E$7:$E$60000,MATCH(ROW()-6,$Q$7:$Q$60000,0))*1,"")</f>
        <v/>
      </c>
      <c r="X1135">
        <f>IFERROR(INDEX($F$7:$F$60000,MATCH(ROW()-6,$Q$7:$Q$60000,0))*1,"")</f>
        <v/>
      </c>
      <c r="Y1135">
        <f>IFERROR(INDEX($G$7:$G$60000,MATCH(ROW()-6,$Q$7:$Q$60000,0))*1,"")</f>
        <v/>
      </c>
      <c r="Z1135">
        <f>IFERROR(INDEX($H$7:$H$60000,MATCH(ROW()-6,$Q$7:$Q$60000,0))*1,"")</f>
        <v/>
      </c>
      <c r="AA1135">
        <f>IFERROR(INDEX($I$7:$I$60000,MATCH(ROW()-6,$Q$7:$Q$60000,0))*1,"")</f>
        <v/>
      </c>
      <c r="AB1135">
        <f>IFERROR(INDEX($J$7:$J$60000,MATCH(ROW()-6,$Q$7:$Q$60000,0))*1,"")</f>
        <v/>
      </c>
      <c r="AC1135">
        <f>IFERROR(INDEX($K$7:$K$60000,MATCH(ROW()-6,$Q$7:$Q$60000,0))*1,"")</f>
        <v/>
      </c>
      <c r="AF1135" s="9">
        <f>IF(OR($S1135="",$S1134=""),"",IF($B$5="diff",($T1135-$T1134),LN($T1135/$T1134)))</f>
        <v/>
      </c>
      <c r="AG1135" s="9">
        <f>IF(OR($S1135="",$S1134=""),"",IF($C$5="diff",(U1135-U1134),LN(U1135/U1134)))</f>
        <v/>
      </c>
      <c r="AH1135" s="9">
        <f>IF(OR($S1135="",$S1134=""),"",IF($D$5="diff",(V1135-V1134),LN(V1135/V1134)))</f>
        <v/>
      </c>
      <c r="AI1135" s="9">
        <f>IF(OR($S1135="",$S1134=""),"",IF($E$5="diff",(W1135-W1134),LN(W1135/W1134)))</f>
        <v/>
      </c>
      <c r="AJ1135" s="9">
        <f>IF(OR($S1135="",$S1134=""),"",IF($F$5="diff",(X1135-X1134),LN(X1135/X1134)))</f>
        <v/>
      </c>
      <c r="AK1135" s="9">
        <f>IF(OR($S1135="",$S1134=""),"",IF($G$5="diff",(Y1135-Y1134),LN(Y1135/Y1134)))</f>
        <v/>
      </c>
      <c r="AL1135" s="9">
        <f>IF(OR($S1135="",$S1134=""),"",IF($H$5="diff",(Z1135-Z1134),LN(Z1135/Z1134)))</f>
        <v/>
      </c>
      <c r="AM1135" s="9">
        <f>IF(OR($S1135="",$S1134=""),"",IF($I$5="diff",(AA1135-AA1134),LN(AA1135/AA1134)))</f>
        <v/>
      </c>
      <c r="AN1135" s="9">
        <f>IF(OR($S1135="",$S1134=""),"",IF($J$5="diff",(AB1135-AB1134),LN(AB1135/AB1134)))</f>
        <v/>
      </c>
      <c r="AO1135" s="9">
        <f>IF(OR($S1135="",$S1134=""),"",IF($K$5="diff",(AC1135-AC1134),LN(AC1135/AC1134)))</f>
        <v/>
      </c>
      <c r="AR1135" s="9">
        <f>IF($AF1135="","",$AU$13+$AU$4*AG1135+$AU$5*AH1135+$AU$6*AI1135+$AU$7*AJ1135+$AU$8*AK1135+$AU$9*AL1135+$AU$10*AM1135+$AU$11*AN1135+$AU$12*AO1135)</f>
        <v/>
      </c>
      <c r="AY1135" s="10">
        <f>IF(AND((ROW()-7)&gt;=$Q$5,(ROW()-6)&lt;=$Q$3),INDEX(LINEST(OFFSET(AF1135,1-$Q$5,0,$Q$5,1),OFFSET(AG1135,1-$Q$5,0,$Q$5,9),TRUE,TRUE),1,10)*$Q$4,"")</f>
        <v/>
      </c>
      <c r="AZ1135" s="9">
        <f>IF(AND((ROW()-7)&gt;=$Q$5,(ROW()-6)&lt;=$Q$3),INDEX(LINEST(OFFSET(AF1135,1-$Q$5,0,$Q$5,1),OFFSET(AG1135,1-$Q$5,0,$Q$5,9),TRUE,TRUE),1,9),"")</f>
        <v/>
      </c>
      <c r="BA1135" s="9">
        <f>IF(AND((ROW()-7)&gt;=$Q$5,(ROW()-6)&lt;=$Q$3),INDEX(LINEST(OFFSET(AF1135,1-$Q$5,0,$Q$5,1),OFFSET(AG1135,1-$Q$5,0,$Q$5,9),TRUE,TRUE),1,8),"")</f>
        <v/>
      </c>
      <c r="BB1135" s="9">
        <f>IF(AND((ROW()-7)&gt;=$Q$5,(ROW()-6)&lt;=$Q$3),INDEX(LINEST(OFFSET(AF1135,1-$Q$5,0,$Q$5,1),OFFSET(AG1135,1-$Q$5,0,$Q$5,9),TRUE,TRUE),1,7),"")</f>
        <v/>
      </c>
      <c r="BC1135" s="9">
        <f>IF(AND((ROW()-7)&gt;=$Q$5,(ROW()-6)&lt;=$Q$3),INDEX(LINEST(OFFSET(AF1135,1-$Q$5,0,$Q$5,1),OFFSET(AG1135,1-$Q$5,0,$Q$5,9),TRUE,TRUE),1,6),"")</f>
        <v/>
      </c>
      <c r="BD1135" s="9">
        <f>IF(AND((ROW()-7)&gt;=$Q$5,(ROW()-6)&lt;=$Q$3),INDEX(LINEST(OFFSET(AF1135,1-$Q$5,0,$Q$5,1),OFFSET(AG1135,1-$Q$5,0,$Q$5,9),TRUE,TRUE),1,5),"")</f>
        <v/>
      </c>
      <c r="BE1135" s="9">
        <f>IF(AND((ROW()-7)&gt;=$Q$5,(ROW()-6)&lt;=$Q$3),INDEX(LINEST(OFFSET(AF1135,1-$Q$5,0,$Q$5,1),OFFSET(AG1135,1-$Q$5,0,$Q$5,9),TRUE,TRUE),1,4),"")</f>
        <v/>
      </c>
      <c r="BF1135" s="9">
        <f>IF(AND((ROW()-7)&gt;=$Q$5,(ROW()-6)&lt;=$Q$3),INDEX(LINEST(OFFSET(AF1135,1-$Q$5,0,$Q$5,1),OFFSET(AG1135,1-$Q$5,0,$Q$5,9),TRUE,TRUE),1,3),"")</f>
        <v/>
      </c>
      <c r="BG1135" s="9">
        <f>IF(AND((ROW()-7)&gt;=$Q$5,(ROW()-6)&lt;=$Q$3),INDEX(LINEST(OFFSET(AF1135,1-$Q$5,0,$Q$5,1),OFFSET(AG1135,1-$Q$5,0,$Q$5,9),TRUE,TRUE),1,2),"")</f>
        <v/>
      </c>
      <c r="BH1135" s="9">
        <f>IF(AND((ROW()-7)&gt;=$Q$5,(ROW()-6)&lt;=$Q$3),INDEX(LINEST(OFFSET(AF1135,1-$Q$5,0,$Q$5,1),OFFSET(AG1135,1-$Q$5,0,$Q$5,9),TRUE,TRUE),1,1),"")</f>
        <v/>
      </c>
      <c r="BI1135" s="10">
        <f>IF(AND((ROW()-7)&gt;=$Q$5,(ROW()-6)&lt;=$Q$3),INDEX(LINEST(OFFSET(AF1135,1-$Q$5,0,$Q$5,1),OFFSET(AG1135,1-$Q$5,0,$Q$5,9),TRUE,TRUE),3,1),"")</f>
        <v/>
      </c>
      <c r="BL1135" s="9">
        <f>IF(AND((ROW()-6)&lt;=$Q$3,ISNUMBER(AY1134)),AY1134/$Q$4+AZ1134*AG1135+BA1134*AH1135+BB1134*AI1135+BC1134*AJ1135+BD1134*AK1135+BE1134*AL1135+BF1134*AM1135+BG1134*AN1135+BH1134*AO1135,"")</f>
        <v/>
      </c>
      <c r="BM1135">
        <f>IF(ISNUMBER(BL1135),AVERAGE(OFFSET(AF1134,1-$Q$5,0,$Q$5,1)),"")</f>
        <v/>
      </c>
      <c r="BN1135">
        <f>IF(ISNUMBER(BL1135),(AF1135-BL1135)^2,"")</f>
        <v/>
      </c>
      <c r="BO1135">
        <f>IF(ISNUMBER(BL1135),AF1135^2,"")</f>
        <v/>
      </c>
      <c r="BP1135">
        <f>IF(ISNUMBER(BL1135),(AF1135-BM1135)^2,"")</f>
        <v/>
      </c>
    </row>
    <row r="1136">
      <c r="O1136">
        <f>IF($R1136="","",IF($Q$1="Weekly",INT(($R1136-2)/7),IF($Q$1="Quarterly",YEAR($R1136)*4+ROUNDUP(MONTH($R1136)/3),YEAR($R1136)*12+MONTH($R1136))))</f>
        <v/>
      </c>
      <c r="P1136">
        <f>IF($R1136="","",IF($R1137="",1,IF($O1136&lt;&gt;$O1137,1,0)))</f>
        <v/>
      </c>
      <c r="Q1136">
        <f>IF($P1136=1,SUM($P$7:$P1136),"")</f>
        <v/>
      </c>
      <c r="R1136">
        <f>IF($A1136="","",IF(ISNUMBER($A1136),$A1136,IFERROR(DATEVALUE($A1136),NA())))</f>
        <v/>
      </c>
      <c r="S1136" s="7">
        <f>IFERROR(INDEX($R$7:$R$60000,MATCH(ROW()-6,$Q$7:$Q$60000,0)),"")</f>
        <v/>
      </c>
      <c r="T1136">
        <f>IFERROR(INDEX($B$7:$B$60000,MATCH(ROW()-6,$Q$7:$Q$60000,0))*1,"")</f>
        <v/>
      </c>
      <c r="U1136">
        <f>IFERROR(INDEX($C$7:$C$60000,MATCH(ROW()-6,$Q$7:$Q$60000,0))*1,"")</f>
        <v/>
      </c>
      <c r="V1136">
        <f>IFERROR(INDEX($D$7:$D$60000,MATCH(ROW()-6,$Q$7:$Q$60000,0))*1,"")</f>
        <v/>
      </c>
      <c r="W1136">
        <f>IFERROR(INDEX($E$7:$E$60000,MATCH(ROW()-6,$Q$7:$Q$60000,0))*1,"")</f>
        <v/>
      </c>
      <c r="X1136">
        <f>IFERROR(INDEX($F$7:$F$60000,MATCH(ROW()-6,$Q$7:$Q$60000,0))*1,"")</f>
        <v/>
      </c>
      <c r="Y1136">
        <f>IFERROR(INDEX($G$7:$G$60000,MATCH(ROW()-6,$Q$7:$Q$60000,0))*1,"")</f>
        <v/>
      </c>
      <c r="Z1136">
        <f>IFERROR(INDEX($H$7:$H$60000,MATCH(ROW()-6,$Q$7:$Q$60000,0))*1,"")</f>
        <v/>
      </c>
      <c r="AA1136">
        <f>IFERROR(INDEX($I$7:$I$60000,MATCH(ROW()-6,$Q$7:$Q$60000,0))*1,"")</f>
        <v/>
      </c>
      <c r="AB1136">
        <f>IFERROR(INDEX($J$7:$J$60000,MATCH(ROW()-6,$Q$7:$Q$60000,0))*1,"")</f>
        <v/>
      </c>
      <c r="AC1136">
        <f>IFERROR(INDEX($K$7:$K$60000,MATCH(ROW()-6,$Q$7:$Q$60000,0))*1,"")</f>
        <v/>
      </c>
      <c r="AF1136" s="9">
        <f>IF(OR($S1136="",$S1135=""),"",IF($B$5="diff",($T1136-$T1135),LN($T1136/$T1135)))</f>
        <v/>
      </c>
      <c r="AG1136" s="9">
        <f>IF(OR($S1136="",$S1135=""),"",IF($C$5="diff",(U1136-U1135),LN(U1136/U1135)))</f>
        <v/>
      </c>
      <c r="AH1136" s="9">
        <f>IF(OR($S1136="",$S1135=""),"",IF($D$5="diff",(V1136-V1135),LN(V1136/V1135)))</f>
        <v/>
      </c>
      <c r="AI1136" s="9">
        <f>IF(OR($S1136="",$S1135=""),"",IF($E$5="diff",(W1136-W1135),LN(W1136/W1135)))</f>
        <v/>
      </c>
      <c r="AJ1136" s="9">
        <f>IF(OR($S1136="",$S1135=""),"",IF($F$5="diff",(X1136-X1135),LN(X1136/X1135)))</f>
        <v/>
      </c>
      <c r="AK1136" s="9">
        <f>IF(OR($S1136="",$S1135=""),"",IF($G$5="diff",(Y1136-Y1135),LN(Y1136/Y1135)))</f>
        <v/>
      </c>
      <c r="AL1136" s="9">
        <f>IF(OR($S1136="",$S1135=""),"",IF($H$5="diff",(Z1136-Z1135),LN(Z1136/Z1135)))</f>
        <v/>
      </c>
      <c r="AM1136" s="9">
        <f>IF(OR($S1136="",$S1135=""),"",IF($I$5="diff",(AA1136-AA1135),LN(AA1136/AA1135)))</f>
        <v/>
      </c>
      <c r="AN1136" s="9">
        <f>IF(OR($S1136="",$S1135=""),"",IF($J$5="diff",(AB1136-AB1135),LN(AB1136/AB1135)))</f>
        <v/>
      </c>
      <c r="AO1136" s="9">
        <f>IF(OR($S1136="",$S1135=""),"",IF($K$5="diff",(AC1136-AC1135),LN(AC1136/AC1135)))</f>
        <v/>
      </c>
      <c r="AR1136" s="9">
        <f>IF($AF1136="","",$AU$13+$AU$4*AG1136+$AU$5*AH1136+$AU$6*AI1136+$AU$7*AJ1136+$AU$8*AK1136+$AU$9*AL1136+$AU$10*AM1136+$AU$11*AN1136+$AU$12*AO1136)</f>
        <v/>
      </c>
      <c r="AY1136" s="10">
        <f>IF(AND((ROW()-7)&gt;=$Q$5,(ROW()-6)&lt;=$Q$3),INDEX(LINEST(OFFSET(AF1136,1-$Q$5,0,$Q$5,1),OFFSET(AG1136,1-$Q$5,0,$Q$5,9),TRUE,TRUE),1,10)*$Q$4,"")</f>
        <v/>
      </c>
      <c r="AZ1136" s="9">
        <f>IF(AND((ROW()-7)&gt;=$Q$5,(ROW()-6)&lt;=$Q$3),INDEX(LINEST(OFFSET(AF1136,1-$Q$5,0,$Q$5,1),OFFSET(AG1136,1-$Q$5,0,$Q$5,9),TRUE,TRUE),1,9),"")</f>
        <v/>
      </c>
      <c r="BA1136" s="9">
        <f>IF(AND((ROW()-7)&gt;=$Q$5,(ROW()-6)&lt;=$Q$3),INDEX(LINEST(OFFSET(AF1136,1-$Q$5,0,$Q$5,1),OFFSET(AG1136,1-$Q$5,0,$Q$5,9),TRUE,TRUE),1,8),"")</f>
        <v/>
      </c>
      <c r="BB1136" s="9">
        <f>IF(AND((ROW()-7)&gt;=$Q$5,(ROW()-6)&lt;=$Q$3),INDEX(LINEST(OFFSET(AF1136,1-$Q$5,0,$Q$5,1),OFFSET(AG1136,1-$Q$5,0,$Q$5,9),TRUE,TRUE),1,7),"")</f>
        <v/>
      </c>
      <c r="BC1136" s="9">
        <f>IF(AND((ROW()-7)&gt;=$Q$5,(ROW()-6)&lt;=$Q$3),INDEX(LINEST(OFFSET(AF1136,1-$Q$5,0,$Q$5,1),OFFSET(AG1136,1-$Q$5,0,$Q$5,9),TRUE,TRUE),1,6),"")</f>
        <v/>
      </c>
      <c r="BD1136" s="9">
        <f>IF(AND((ROW()-7)&gt;=$Q$5,(ROW()-6)&lt;=$Q$3),INDEX(LINEST(OFFSET(AF1136,1-$Q$5,0,$Q$5,1),OFFSET(AG1136,1-$Q$5,0,$Q$5,9),TRUE,TRUE),1,5),"")</f>
        <v/>
      </c>
      <c r="BE1136" s="9">
        <f>IF(AND((ROW()-7)&gt;=$Q$5,(ROW()-6)&lt;=$Q$3),INDEX(LINEST(OFFSET(AF1136,1-$Q$5,0,$Q$5,1),OFFSET(AG1136,1-$Q$5,0,$Q$5,9),TRUE,TRUE),1,4),"")</f>
        <v/>
      </c>
      <c r="BF1136" s="9">
        <f>IF(AND((ROW()-7)&gt;=$Q$5,(ROW()-6)&lt;=$Q$3),INDEX(LINEST(OFFSET(AF1136,1-$Q$5,0,$Q$5,1),OFFSET(AG1136,1-$Q$5,0,$Q$5,9),TRUE,TRUE),1,3),"")</f>
        <v/>
      </c>
      <c r="BG1136" s="9">
        <f>IF(AND((ROW()-7)&gt;=$Q$5,(ROW()-6)&lt;=$Q$3),INDEX(LINEST(OFFSET(AF1136,1-$Q$5,0,$Q$5,1),OFFSET(AG1136,1-$Q$5,0,$Q$5,9),TRUE,TRUE),1,2),"")</f>
        <v/>
      </c>
      <c r="BH1136" s="9">
        <f>IF(AND((ROW()-7)&gt;=$Q$5,(ROW()-6)&lt;=$Q$3),INDEX(LINEST(OFFSET(AF1136,1-$Q$5,0,$Q$5,1),OFFSET(AG1136,1-$Q$5,0,$Q$5,9),TRUE,TRUE),1,1),"")</f>
        <v/>
      </c>
      <c r="BI1136" s="10">
        <f>IF(AND((ROW()-7)&gt;=$Q$5,(ROW()-6)&lt;=$Q$3),INDEX(LINEST(OFFSET(AF1136,1-$Q$5,0,$Q$5,1),OFFSET(AG1136,1-$Q$5,0,$Q$5,9),TRUE,TRUE),3,1),"")</f>
        <v/>
      </c>
      <c r="BL1136" s="9">
        <f>IF(AND((ROW()-6)&lt;=$Q$3,ISNUMBER(AY1135)),AY1135/$Q$4+AZ1135*AG1136+BA1135*AH1136+BB1135*AI1136+BC1135*AJ1136+BD1135*AK1136+BE1135*AL1136+BF1135*AM1136+BG1135*AN1136+BH1135*AO1136,"")</f>
        <v/>
      </c>
      <c r="BM1136">
        <f>IF(ISNUMBER(BL1136),AVERAGE(OFFSET(AF1135,1-$Q$5,0,$Q$5,1)),"")</f>
        <v/>
      </c>
      <c r="BN1136">
        <f>IF(ISNUMBER(BL1136),(AF1136-BL1136)^2,"")</f>
        <v/>
      </c>
      <c r="BO1136">
        <f>IF(ISNUMBER(BL1136),AF1136^2,"")</f>
        <v/>
      </c>
      <c r="BP1136">
        <f>IF(ISNUMBER(BL1136),(AF1136-BM1136)^2,"")</f>
        <v/>
      </c>
    </row>
    <row r="1137">
      <c r="O1137">
        <f>IF($R1137="","",IF($Q$1="Weekly",INT(($R1137-2)/7),IF($Q$1="Quarterly",YEAR($R1137)*4+ROUNDUP(MONTH($R1137)/3),YEAR($R1137)*12+MONTH($R1137))))</f>
        <v/>
      </c>
      <c r="P1137">
        <f>IF($R1137="","",IF($R1138="",1,IF($O1137&lt;&gt;$O1138,1,0)))</f>
        <v/>
      </c>
      <c r="Q1137">
        <f>IF($P1137=1,SUM($P$7:$P1137),"")</f>
        <v/>
      </c>
      <c r="R1137">
        <f>IF($A1137="","",IF(ISNUMBER($A1137),$A1137,IFERROR(DATEVALUE($A1137),NA())))</f>
        <v/>
      </c>
      <c r="S1137" s="7">
        <f>IFERROR(INDEX($R$7:$R$60000,MATCH(ROW()-6,$Q$7:$Q$60000,0)),"")</f>
        <v/>
      </c>
      <c r="T1137">
        <f>IFERROR(INDEX($B$7:$B$60000,MATCH(ROW()-6,$Q$7:$Q$60000,0))*1,"")</f>
        <v/>
      </c>
      <c r="U1137">
        <f>IFERROR(INDEX($C$7:$C$60000,MATCH(ROW()-6,$Q$7:$Q$60000,0))*1,"")</f>
        <v/>
      </c>
      <c r="V1137">
        <f>IFERROR(INDEX($D$7:$D$60000,MATCH(ROW()-6,$Q$7:$Q$60000,0))*1,"")</f>
        <v/>
      </c>
      <c r="W1137">
        <f>IFERROR(INDEX($E$7:$E$60000,MATCH(ROW()-6,$Q$7:$Q$60000,0))*1,"")</f>
        <v/>
      </c>
      <c r="X1137">
        <f>IFERROR(INDEX($F$7:$F$60000,MATCH(ROW()-6,$Q$7:$Q$60000,0))*1,"")</f>
        <v/>
      </c>
      <c r="Y1137">
        <f>IFERROR(INDEX($G$7:$G$60000,MATCH(ROW()-6,$Q$7:$Q$60000,0))*1,"")</f>
        <v/>
      </c>
      <c r="Z1137">
        <f>IFERROR(INDEX($H$7:$H$60000,MATCH(ROW()-6,$Q$7:$Q$60000,0))*1,"")</f>
        <v/>
      </c>
      <c r="AA1137">
        <f>IFERROR(INDEX($I$7:$I$60000,MATCH(ROW()-6,$Q$7:$Q$60000,0))*1,"")</f>
        <v/>
      </c>
      <c r="AB1137">
        <f>IFERROR(INDEX($J$7:$J$60000,MATCH(ROW()-6,$Q$7:$Q$60000,0))*1,"")</f>
        <v/>
      </c>
      <c r="AC1137">
        <f>IFERROR(INDEX($K$7:$K$60000,MATCH(ROW()-6,$Q$7:$Q$60000,0))*1,"")</f>
        <v/>
      </c>
      <c r="AF1137" s="9">
        <f>IF(OR($S1137="",$S1136=""),"",IF($B$5="diff",($T1137-$T1136),LN($T1137/$T1136)))</f>
        <v/>
      </c>
      <c r="AG1137" s="9">
        <f>IF(OR($S1137="",$S1136=""),"",IF($C$5="diff",(U1137-U1136),LN(U1137/U1136)))</f>
        <v/>
      </c>
      <c r="AH1137" s="9">
        <f>IF(OR($S1137="",$S1136=""),"",IF($D$5="diff",(V1137-V1136),LN(V1137/V1136)))</f>
        <v/>
      </c>
      <c r="AI1137" s="9">
        <f>IF(OR($S1137="",$S1136=""),"",IF($E$5="diff",(W1137-W1136),LN(W1137/W1136)))</f>
        <v/>
      </c>
      <c r="AJ1137" s="9">
        <f>IF(OR($S1137="",$S1136=""),"",IF($F$5="diff",(X1137-X1136),LN(X1137/X1136)))</f>
        <v/>
      </c>
      <c r="AK1137" s="9">
        <f>IF(OR($S1137="",$S1136=""),"",IF($G$5="diff",(Y1137-Y1136),LN(Y1137/Y1136)))</f>
        <v/>
      </c>
      <c r="AL1137" s="9">
        <f>IF(OR($S1137="",$S1136=""),"",IF($H$5="diff",(Z1137-Z1136),LN(Z1137/Z1136)))</f>
        <v/>
      </c>
      <c r="AM1137" s="9">
        <f>IF(OR($S1137="",$S1136=""),"",IF($I$5="diff",(AA1137-AA1136),LN(AA1137/AA1136)))</f>
        <v/>
      </c>
      <c r="AN1137" s="9">
        <f>IF(OR($S1137="",$S1136=""),"",IF($J$5="diff",(AB1137-AB1136),LN(AB1137/AB1136)))</f>
        <v/>
      </c>
      <c r="AO1137" s="9">
        <f>IF(OR($S1137="",$S1136=""),"",IF($K$5="diff",(AC1137-AC1136),LN(AC1137/AC1136)))</f>
        <v/>
      </c>
      <c r="AR1137" s="9">
        <f>IF($AF1137="","",$AU$13+$AU$4*AG1137+$AU$5*AH1137+$AU$6*AI1137+$AU$7*AJ1137+$AU$8*AK1137+$AU$9*AL1137+$AU$10*AM1137+$AU$11*AN1137+$AU$12*AO1137)</f>
        <v/>
      </c>
      <c r="AY1137" s="10">
        <f>IF(AND((ROW()-7)&gt;=$Q$5,(ROW()-6)&lt;=$Q$3),INDEX(LINEST(OFFSET(AF1137,1-$Q$5,0,$Q$5,1),OFFSET(AG1137,1-$Q$5,0,$Q$5,9),TRUE,TRUE),1,10)*$Q$4,"")</f>
        <v/>
      </c>
      <c r="AZ1137" s="9">
        <f>IF(AND((ROW()-7)&gt;=$Q$5,(ROW()-6)&lt;=$Q$3),INDEX(LINEST(OFFSET(AF1137,1-$Q$5,0,$Q$5,1),OFFSET(AG1137,1-$Q$5,0,$Q$5,9),TRUE,TRUE),1,9),"")</f>
        <v/>
      </c>
      <c r="BA1137" s="9">
        <f>IF(AND((ROW()-7)&gt;=$Q$5,(ROW()-6)&lt;=$Q$3),INDEX(LINEST(OFFSET(AF1137,1-$Q$5,0,$Q$5,1),OFFSET(AG1137,1-$Q$5,0,$Q$5,9),TRUE,TRUE),1,8),"")</f>
        <v/>
      </c>
      <c r="BB1137" s="9">
        <f>IF(AND((ROW()-7)&gt;=$Q$5,(ROW()-6)&lt;=$Q$3),INDEX(LINEST(OFFSET(AF1137,1-$Q$5,0,$Q$5,1),OFFSET(AG1137,1-$Q$5,0,$Q$5,9),TRUE,TRUE),1,7),"")</f>
        <v/>
      </c>
      <c r="BC1137" s="9">
        <f>IF(AND((ROW()-7)&gt;=$Q$5,(ROW()-6)&lt;=$Q$3),INDEX(LINEST(OFFSET(AF1137,1-$Q$5,0,$Q$5,1),OFFSET(AG1137,1-$Q$5,0,$Q$5,9),TRUE,TRUE),1,6),"")</f>
        <v/>
      </c>
      <c r="BD1137" s="9">
        <f>IF(AND((ROW()-7)&gt;=$Q$5,(ROW()-6)&lt;=$Q$3),INDEX(LINEST(OFFSET(AF1137,1-$Q$5,0,$Q$5,1),OFFSET(AG1137,1-$Q$5,0,$Q$5,9),TRUE,TRUE),1,5),"")</f>
        <v/>
      </c>
      <c r="BE1137" s="9">
        <f>IF(AND((ROW()-7)&gt;=$Q$5,(ROW()-6)&lt;=$Q$3),INDEX(LINEST(OFFSET(AF1137,1-$Q$5,0,$Q$5,1),OFFSET(AG1137,1-$Q$5,0,$Q$5,9),TRUE,TRUE),1,4),"")</f>
        <v/>
      </c>
      <c r="BF1137" s="9">
        <f>IF(AND((ROW()-7)&gt;=$Q$5,(ROW()-6)&lt;=$Q$3),INDEX(LINEST(OFFSET(AF1137,1-$Q$5,0,$Q$5,1),OFFSET(AG1137,1-$Q$5,0,$Q$5,9),TRUE,TRUE),1,3),"")</f>
        <v/>
      </c>
      <c r="BG1137" s="9">
        <f>IF(AND((ROW()-7)&gt;=$Q$5,(ROW()-6)&lt;=$Q$3),INDEX(LINEST(OFFSET(AF1137,1-$Q$5,0,$Q$5,1),OFFSET(AG1137,1-$Q$5,0,$Q$5,9),TRUE,TRUE),1,2),"")</f>
        <v/>
      </c>
      <c r="BH1137" s="9">
        <f>IF(AND((ROW()-7)&gt;=$Q$5,(ROW()-6)&lt;=$Q$3),INDEX(LINEST(OFFSET(AF1137,1-$Q$5,0,$Q$5,1),OFFSET(AG1137,1-$Q$5,0,$Q$5,9),TRUE,TRUE),1,1),"")</f>
        <v/>
      </c>
      <c r="BI1137" s="10">
        <f>IF(AND((ROW()-7)&gt;=$Q$5,(ROW()-6)&lt;=$Q$3),INDEX(LINEST(OFFSET(AF1137,1-$Q$5,0,$Q$5,1),OFFSET(AG1137,1-$Q$5,0,$Q$5,9),TRUE,TRUE),3,1),"")</f>
        <v/>
      </c>
      <c r="BL1137" s="9">
        <f>IF(AND((ROW()-6)&lt;=$Q$3,ISNUMBER(AY1136)),AY1136/$Q$4+AZ1136*AG1137+BA1136*AH1137+BB1136*AI1137+BC1136*AJ1137+BD1136*AK1137+BE1136*AL1137+BF1136*AM1137+BG1136*AN1137+BH1136*AO1137,"")</f>
        <v/>
      </c>
      <c r="BM1137">
        <f>IF(ISNUMBER(BL1137),AVERAGE(OFFSET(AF1136,1-$Q$5,0,$Q$5,1)),"")</f>
        <v/>
      </c>
      <c r="BN1137">
        <f>IF(ISNUMBER(BL1137),(AF1137-BL1137)^2,"")</f>
        <v/>
      </c>
      <c r="BO1137">
        <f>IF(ISNUMBER(BL1137),AF1137^2,"")</f>
        <v/>
      </c>
      <c r="BP1137">
        <f>IF(ISNUMBER(BL1137),(AF1137-BM1137)^2,"")</f>
        <v/>
      </c>
    </row>
    <row r="1138">
      <c r="O1138">
        <f>IF($R1138="","",IF($Q$1="Weekly",INT(($R1138-2)/7),IF($Q$1="Quarterly",YEAR($R1138)*4+ROUNDUP(MONTH($R1138)/3),YEAR($R1138)*12+MONTH($R1138))))</f>
        <v/>
      </c>
      <c r="P1138">
        <f>IF($R1138="","",IF($R1139="",1,IF($O1138&lt;&gt;$O1139,1,0)))</f>
        <v/>
      </c>
      <c r="Q1138">
        <f>IF($P1138=1,SUM($P$7:$P1138),"")</f>
        <v/>
      </c>
      <c r="R1138">
        <f>IF($A1138="","",IF(ISNUMBER($A1138),$A1138,IFERROR(DATEVALUE($A1138),NA())))</f>
        <v/>
      </c>
      <c r="S1138" s="7">
        <f>IFERROR(INDEX($R$7:$R$60000,MATCH(ROW()-6,$Q$7:$Q$60000,0)),"")</f>
        <v/>
      </c>
      <c r="T1138">
        <f>IFERROR(INDEX($B$7:$B$60000,MATCH(ROW()-6,$Q$7:$Q$60000,0))*1,"")</f>
        <v/>
      </c>
      <c r="U1138">
        <f>IFERROR(INDEX($C$7:$C$60000,MATCH(ROW()-6,$Q$7:$Q$60000,0))*1,"")</f>
        <v/>
      </c>
      <c r="V1138">
        <f>IFERROR(INDEX($D$7:$D$60000,MATCH(ROW()-6,$Q$7:$Q$60000,0))*1,"")</f>
        <v/>
      </c>
      <c r="W1138">
        <f>IFERROR(INDEX($E$7:$E$60000,MATCH(ROW()-6,$Q$7:$Q$60000,0))*1,"")</f>
        <v/>
      </c>
      <c r="X1138">
        <f>IFERROR(INDEX($F$7:$F$60000,MATCH(ROW()-6,$Q$7:$Q$60000,0))*1,"")</f>
        <v/>
      </c>
      <c r="Y1138">
        <f>IFERROR(INDEX($G$7:$G$60000,MATCH(ROW()-6,$Q$7:$Q$60000,0))*1,"")</f>
        <v/>
      </c>
      <c r="Z1138">
        <f>IFERROR(INDEX($H$7:$H$60000,MATCH(ROW()-6,$Q$7:$Q$60000,0))*1,"")</f>
        <v/>
      </c>
      <c r="AA1138">
        <f>IFERROR(INDEX($I$7:$I$60000,MATCH(ROW()-6,$Q$7:$Q$60000,0))*1,"")</f>
        <v/>
      </c>
      <c r="AB1138">
        <f>IFERROR(INDEX($J$7:$J$60000,MATCH(ROW()-6,$Q$7:$Q$60000,0))*1,"")</f>
        <v/>
      </c>
      <c r="AC1138">
        <f>IFERROR(INDEX($K$7:$K$60000,MATCH(ROW()-6,$Q$7:$Q$60000,0))*1,"")</f>
        <v/>
      </c>
      <c r="AF1138" s="9">
        <f>IF(OR($S1138="",$S1137=""),"",IF($B$5="diff",($T1138-$T1137),LN($T1138/$T1137)))</f>
        <v/>
      </c>
      <c r="AG1138" s="9">
        <f>IF(OR($S1138="",$S1137=""),"",IF($C$5="diff",(U1138-U1137),LN(U1138/U1137)))</f>
        <v/>
      </c>
      <c r="AH1138" s="9">
        <f>IF(OR($S1138="",$S1137=""),"",IF($D$5="diff",(V1138-V1137),LN(V1138/V1137)))</f>
        <v/>
      </c>
      <c r="AI1138" s="9">
        <f>IF(OR($S1138="",$S1137=""),"",IF($E$5="diff",(W1138-W1137),LN(W1138/W1137)))</f>
        <v/>
      </c>
      <c r="AJ1138" s="9">
        <f>IF(OR($S1138="",$S1137=""),"",IF($F$5="diff",(X1138-X1137),LN(X1138/X1137)))</f>
        <v/>
      </c>
      <c r="AK1138" s="9">
        <f>IF(OR($S1138="",$S1137=""),"",IF($G$5="diff",(Y1138-Y1137),LN(Y1138/Y1137)))</f>
        <v/>
      </c>
      <c r="AL1138" s="9">
        <f>IF(OR($S1138="",$S1137=""),"",IF($H$5="diff",(Z1138-Z1137),LN(Z1138/Z1137)))</f>
        <v/>
      </c>
      <c r="AM1138" s="9">
        <f>IF(OR($S1138="",$S1137=""),"",IF($I$5="diff",(AA1138-AA1137),LN(AA1138/AA1137)))</f>
        <v/>
      </c>
      <c r="AN1138" s="9">
        <f>IF(OR($S1138="",$S1137=""),"",IF($J$5="diff",(AB1138-AB1137),LN(AB1138/AB1137)))</f>
        <v/>
      </c>
      <c r="AO1138" s="9">
        <f>IF(OR($S1138="",$S1137=""),"",IF($K$5="diff",(AC1138-AC1137),LN(AC1138/AC1137)))</f>
        <v/>
      </c>
      <c r="AR1138" s="9">
        <f>IF($AF1138="","",$AU$13+$AU$4*AG1138+$AU$5*AH1138+$AU$6*AI1138+$AU$7*AJ1138+$AU$8*AK1138+$AU$9*AL1138+$AU$10*AM1138+$AU$11*AN1138+$AU$12*AO1138)</f>
        <v/>
      </c>
      <c r="AY1138" s="10">
        <f>IF(AND((ROW()-7)&gt;=$Q$5,(ROW()-6)&lt;=$Q$3),INDEX(LINEST(OFFSET(AF1138,1-$Q$5,0,$Q$5,1),OFFSET(AG1138,1-$Q$5,0,$Q$5,9),TRUE,TRUE),1,10)*$Q$4,"")</f>
        <v/>
      </c>
      <c r="AZ1138" s="9">
        <f>IF(AND((ROW()-7)&gt;=$Q$5,(ROW()-6)&lt;=$Q$3),INDEX(LINEST(OFFSET(AF1138,1-$Q$5,0,$Q$5,1),OFFSET(AG1138,1-$Q$5,0,$Q$5,9),TRUE,TRUE),1,9),"")</f>
        <v/>
      </c>
      <c r="BA1138" s="9">
        <f>IF(AND((ROW()-7)&gt;=$Q$5,(ROW()-6)&lt;=$Q$3),INDEX(LINEST(OFFSET(AF1138,1-$Q$5,0,$Q$5,1),OFFSET(AG1138,1-$Q$5,0,$Q$5,9),TRUE,TRUE),1,8),"")</f>
        <v/>
      </c>
      <c r="BB1138" s="9">
        <f>IF(AND((ROW()-7)&gt;=$Q$5,(ROW()-6)&lt;=$Q$3),INDEX(LINEST(OFFSET(AF1138,1-$Q$5,0,$Q$5,1),OFFSET(AG1138,1-$Q$5,0,$Q$5,9),TRUE,TRUE),1,7),"")</f>
        <v/>
      </c>
      <c r="BC1138" s="9">
        <f>IF(AND((ROW()-7)&gt;=$Q$5,(ROW()-6)&lt;=$Q$3),INDEX(LINEST(OFFSET(AF1138,1-$Q$5,0,$Q$5,1),OFFSET(AG1138,1-$Q$5,0,$Q$5,9),TRUE,TRUE),1,6),"")</f>
        <v/>
      </c>
      <c r="BD1138" s="9">
        <f>IF(AND((ROW()-7)&gt;=$Q$5,(ROW()-6)&lt;=$Q$3),INDEX(LINEST(OFFSET(AF1138,1-$Q$5,0,$Q$5,1),OFFSET(AG1138,1-$Q$5,0,$Q$5,9),TRUE,TRUE),1,5),"")</f>
        <v/>
      </c>
      <c r="BE1138" s="9">
        <f>IF(AND((ROW()-7)&gt;=$Q$5,(ROW()-6)&lt;=$Q$3),INDEX(LINEST(OFFSET(AF1138,1-$Q$5,0,$Q$5,1),OFFSET(AG1138,1-$Q$5,0,$Q$5,9),TRUE,TRUE),1,4),"")</f>
        <v/>
      </c>
      <c r="BF1138" s="9">
        <f>IF(AND((ROW()-7)&gt;=$Q$5,(ROW()-6)&lt;=$Q$3),INDEX(LINEST(OFFSET(AF1138,1-$Q$5,0,$Q$5,1),OFFSET(AG1138,1-$Q$5,0,$Q$5,9),TRUE,TRUE),1,3),"")</f>
        <v/>
      </c>
      <c r="BG1138" s="9">
        <f>IF(AND((ROW()-7)&gt;=$Q$5,(ROW()-6)&lt;=$Q$3),INDEX(LINEST(OFFSET(AF1138,1-$Q$5,0,$Q$5,1),OFFSET(AG1138,1-$Q$5,0,$Q$5,9),TRUE,TRUE),1,2),"")</f>
        <v/>
      </c>
      <c r="BH1138" s="9">
        <f>IF(AND((ROW()-7)&gt;=$Q$5,(ROW()-6)&lt;=$Q$3),INDEX(LINEST(OFFSET(AF1138,1-$Q$5,0,$Q$5,1),OFFSET(AG1138,1-$Q$5,0,$Q$5,9),TRUE,TRUE),1,1),"")</f>
        <v/>
      </c>
      <c r="BI1138" s="10">
        <f>IF(AND((ROW()-7)&gt;=$Q$5,(ROW()-6)&lt;=$Q$3),INDEX(LINEST(OFFSET(AF1138,1-$Q$5,0,$Q$5,1),OFFSET(AG1138,1-$Q$5,0,$Q$5,9),TRUE,TRUE),3,1),"")</f>
        <v/>
      </c>
      <c r="BL1138" s="9">
        <f>IF(AND((ROW()-6)&lt;=$Q$3,ISNUMBER(AY1137)),AY1137/$Q$4+AZ1137*AG1138+BA1137*AH1138+BB1137*AI1138+BC1137*AJ1138+BD1137*AK1138+BE1137*AL1138+BF1137*AM1138+BG1137*AN1138+BH1137*AO1138,"")</f>
        <v/>
      </c>
      <c r="BM1138">
        <f>IF(ISNUMBER(BL1138),AVERAGE(OFFSET(AF1137,1-$Q$5,0,$Q$5,1)),"")</f>
        <v/>
      </c>
      <c r="BN1138">
        <f>IF(ISNUMBER(BL1138),(AF1138-BL1138)^2,"")</f>
        <v/>
      </c>
      <c r="BO1138">
        <f>IF(ISNUMBER(BL1138),AF1138^2,"")</f>
        <v/>
      </c>
      <c r="BP1138">
        <f>IF(ISNUMBER(BL1138),(AF1138-BM1138)^2,"")</f>
        <v/>
      </c>
    </row>
    <row r="1139">
      <c r="O1139">
        <f>IF($R1139="","",IF($Q$1="Weekly",INT(($R1139-2)/7),IF($Q$1="Quarterly",YEAR($R1139)*4+ROUNDUP(MONTH($R1139)/3),YEAR($R1139)*12+MONTH($R1139))))</f>
        <v/>
      </c>
      <c r="P1139">
        <f>IF($R1139="","",IF($R1140="",1,IF($O1139&lt;&gt;$O1140,1,0)))</f>
        <v/>
      </c>
      <c r="Q1139">
        <f>IF($P1139=1,SUM($P$7:$P1139),"")</f>
        <v/>
      </c>
      <c r="R1139">
        <f>IF($A1139="","",IF(ISNUMBER($A1139),$A1139,IFERROR(DATEVALUE($A1139),NA())))</f>
        <v/>
      </c>
      <c r="S1139" s="7">
        <f>IFERROR(INDEX($R$7:$R$60000,MATCH(ROW()-6,$Q$7:$Q$60000,0)),"")</f>
        <v/>
      </c>
      <c r="T1139">
        <f>IFERROR(INDEX($B$7:$B$60000,MATCH(ROW()-6,$Q$7:$Q$60000,0))*1,"")</f>
        <v/>
      </c>
      <c r="U1139">
        <f>IFERROR(INDEX($C$7:$C$60000,MATCH(ROW()-6,$Q$7:$Q$60000,0))*1,"")</f>
        <v/>
      </c>
      <c r="V1139">
        <f>IFERROR(INDEX($D$7:$D$60000,MATCH(ROW()-6,$Q$7:$Q$60000,0))*1,"")</f>
        <v/>
      </c>
      <c r="W1139">
        <f>IFERROR(INDEX($E$7:$E$60000,MATCH(ROW()-6,$Q$7:$Q$60000,0))*1,"")</f>
        <v/>
      </c>
      <c r="X1139">
        <f>IFERROR(INDEX($F$7:$F$60000,MATCH(ROW()-6,$Q$7:$Q$60000,0))*1,"")</f>
        <v/>
      </c>
      <c r="Y1139">
        <f>IFERROR(INDEX($G$7:$G$60000,MATCH(ROW()-6,$Q$7:$Q$60000,0))*1,"")</f>
        <v/>
      </c>
      <c r="Z1139">
        <f>IFERROR(INDEX($H$7:$H$60000,MATCH(ROW()-6,$Q$7:$Q$60000,0))*1,"")</f>
        <v/>
      </c>
      <c r="AA1139">
        <f>IFERROR(INDEX($I$7:$I$60000,MATCH(ROW()-6,$Q$7:$Q$60000,0))*1,"")</f>
        <v/>
      </c>
      <c r="AB1139">
        <f>IFERROR(INDEX($J$7:$J$60000,MATCH(ROW()-6,$Q$7:$Q$60000,0))*1,"")</f>
        <v/>
      </c>
      <c r="AC1139">
        <f>IFERROR(INDEX($K$7:$K$60000,MATCH(ROW()-6,$Q$7:$Q$60000,0))*1,"")</f>
        <v/>
      </c>
      <c r="AF1139" s="9">
        <f>IF(OR($S1139="",$S1138=""),"",IF($B$5="diff",($T1139-$T1138),LN($T1139/$T1138)))</f>
        <v/>
      </c>
      <c r="AG1139" s="9">
        <f>IF(OR($S1139="",$S1138=""),"",IF($C$5="diff",(U1139-U1138),LN(U1139/U1138)))</f>
        <v/>
      </c>
      <c r="AH1139" s="9">
        <f>IF(OR($S1139="",$S1138=""),"",IF($D$5="diff",(V1139-V1138),LN(V1139/V1138)))</f>
        <v/>
      </c>
      <c r="AI1139" s="9">
        <f>IF(OR($S1139="",$S1138=""),"",IF($E$5="diff",(W1139-W1138),LN(W1139/W1138)))</f>
        <v/>
      </c>
      <c r="AJ1139" s="9">
        <f>IF(OR($S1139="",$S1138=""),"",IF($F$5="diff",(X1139-X1138),LN(X1139/X1138)))</f>
        <v/>
      </c>
      <c r="AK1139" s="9">
        <f>IF(OR($S1139="",$S1138=""),"",IF($G$5="diff",(Y1139-Y1138),LN(Y1139/Y1138)))</f>
        <v/>
      </c>
      <c r="AL1139" s="9">
        <f>IF(OR($S1139="",$S1138=""),"",IF($H$5="diff",(Z1139-Z1138),LN(Z1139/Z1138)))</f>
        <v/>
      </c>
      <c r="AM1139" s="9">
        <f>IF(OR($S1139="",$S1138=""),"",IF($I$5="diff",(AA1139-AA1138),LN(AA1139/AA1138)))</f>
        <v/>
      </c>
      <c r="AN1139" s="9">
        <f>IF(OR($S1139="",$S1138=""),"",IF($J$5="diff",(AB1139-AB1138),LN(AB1139/AB1138)))</f>
        <v/>
      </c>
      <c r="AO1139" s="9">
        <f>IF(OR($S1139="",$S1138=""),"",IF($K$5="diff",(AC1139-AC1138),LN(AC1139/AC1138)))</f>
        <v/>
      </c>
      <c r="AR1139" s="9">
        <f>IF($AF1139="","",$AU$13+$AU$4*AG1139+$AU$5*AH1139+$AU$6*AI1139+$AU$7*AJ1139+$AU$8*AK1139+$AU$9*AL1139+$AU$10*AM1139+$AU$11*AN1139+$AU$12*AO1139)</f>
        <v/>
      </c>
      <c r="AY1139" s="10">
        <f>IF(AND((ROW()-7)&gt;=$Q$5,(ROW()-6)&lt;=$Q$3),INDEX(LINEST(OFFSET(AF1139,1-$Q$5,0,$Q$5,1),OFFSET(AG1139,1-$Q$5,0,$Q$5,9),TRUE,TRUE),1,10)*$Q$4,"")</f>
        <v/>
      </c>
      <c r="AZ1139" s="9">
        <f>IF(AND((ROW()-7)&gt;=$Q$5,(ROW()-6)&lt;=$Q$3),INDEX(LINEST(OFFSET(AF1139,1-$Q$5,0,$Q$5,1),OFFSET(AG1139,1-$Q$5,0,$Q$5,9),TRUE,TRUE),1,9),"")</f>
        <v/>
      </c>
      <c r="BA1139" s="9">
        <f>IF(AND((ROW()-7)&gt;=$Q$5,(ROW()-6)&lt;=$Q$3),INDEX(LINEST(OFFSET(AF1139,1-$Q$5,0,$Q$5,1),OFFSET(AG1139,1-$Q$5,0,$Q$5,9),TRUE,TRUE),1,8),"")</f>
        <v/>
      </c>
      <c r="BB1139" s="9">
        <f>IF(AND((ROW()-7)&gt;=$Q$5,(ROW()-6)&lt;=$Q$3),INDEX(LINEST(OFFSET(AF1139,1-$Q$5,0,$Q$5,1),OFFSET(AG1139,1-$Q$5,0,$Q$5,9),TRUE,TRUE),1,7),"")</f>
        <v/>
      </c>
      <c r="BC1139" s="9">
        <f>IF(AND((ROW()-7)&gt;=$Q$5,(ROW()-6)&lt;=$Q$3),INDEX(LINEST(OFFSET(AF1139,1-$Q$5,0,$Q$5,1),OFFSET(AG1139,1-$Q$5,0,$Q$5,9),TRUE,TRUE),1,6),"")</f>
        <v/>
      </c>
      <c r="BD1139" s="9">
        <f>IF(AND((ROW()-7)&gt;=$Q$5,(ROW()-6)&lt;=$Q$3),INDEX(LINEST(OFFSET(AF1139,1-$Q$5,0,$Q$5,1),OFFSET(AG1139,1-$Q$5,0,$Q$5,9),TRUE,TRUE),1,5),"")</f>
        <v/>
      </c>
      <c r="BE1139" s="9">
        <f>IF(AND((ROW()-7)&gt;=$Q$5,(ROW()-6)&lt;=$Q$3),INDEX(LINEST(OFFSET(AF1139,1-$Q$5,0,$Q$5,1),OFFSET(AG1139,1-$Q$5,0,$Q$5,9),TRUE,TRUE),1,4),"")</f>
        <v/>
      </c>
      <c r="BF1139" s="9">
        <f>IF(AND((ROW()-7)&gt;=$Q$5,(ROW()-6)&lt;=$Q$3),INDEX(LINEST(OFFSET(AF1139,1-$Q$5,0,$Q$5,1),OFFSET(AG1139,1-$Q$5,0,$Q$5,9),TRUE,TRUE),1,3),"")</f>
        <v/>
      </c>
      <c r="BG1139" s="9">
        <f>IF(AND((ROW()-7)&gt;=$Q$5,(ROW()-6)&lt;=$Q$3),INDEX(LINEST(OFFSET(AF1139,1-$Q$5,0,$Q$5,1),OFFSET(AG1139,1-$Q$5,0,$Q$5,9),TRUE,TRUE),1,2),"")</f>
        <v/>
      </c>
      <c r="BH1139" s="9">
        <f>IF(AND((ROW()-7)&gt;=$Q$5,(ROW()-6)&lt;=$Q$3),INDEX(LINEST(OFFSET(AF1139,1-$Q$5,0,$Q$5,1),OFFSET(AG1139,1-$Q$5,0,$Q$5,9),TRUE,TRUE),1,1),"")</f>
        <v/>
      </c>
      <c r="BI1139" s="10">
        <f>IF(AND((ROW()-7)&gt;=$Q$5,(ROW()-6)&lt;=$Q$3),INDEX(LINEST(OFFSET(AF1139,1-$Q$5,0,$Q$5,1),OFFSET(AG1139,1-$Q$5,0,$Q$5,9),TRUE,TRUE),3,1),"")</f>
        <v/>
      </c>
      <c r="BL1139" s="9">
        <f>IF(AND((ROW()-6)&lt;=$Q$3,ISNUMBER(AY1138)),AY1138/$Q$4+AZ1138*AG1139+BA1138*AH1139+BB1138*AI1139+BC1138*AJ1139+BD1138*AK1139+BE1138*AL1139+BF1138*AM1139+BG1138*AN1139+BH1138*AO1139,"")</f>
        <v/>
      </c>
      <c r="BM1139">
        <f>IF(ISNUMBER(BL1139),AVERAGE(OFFSET(AF1138,1-$Q$5,0,$Q$5,1)),"")</f>
        <v/>
      </c>
      <c r="BN1139">
        <f>IF(ISNUMBER(BL1139),(AF1139-BL1139)^2,"")</f>
        <v/>
      </c>
      <c r="BO1139">
        <f>IF(ISNUMBER(BL1139),AF1139^2,"")</f>
        <v/>
      </c>
      <c r="BP1139">
        <f>IF(ISNUMBER(BL1139),(AF1139-BM1139)^2,"")</f>
        <v/>
      </c>
    </row>
    <row r="1140">
      <c r="O1140">
        <f>IF($R1140="","",IF($Q$1="Weekly",INT(($R1140-2)/7),IF($Q$1="Quarterly",YEAR($R1140)*4+ROUNDUP(MONTH($R1140)/3),YEAR($R1140)*12+MONTH($R1140))))</f>
        <v/>
      </c>
      <c r="P1140">
        <f>IF($R1140="","",IF($R1141="",1,IF($O1140&lt;&gt;$O1141,1,0)))</f>
        <v/>
      </c>
      <c r="Q1140">
        <f>IF($P1140=1,SUM($P$7:$P1140),"")</f>
        <v/>
      </c>
      <c r="R1140">
        <f>IF($A1140="","",IF(ISNUMBER($A1140),$A1140,IFERROR(DATEVALUE($A1140),NA())))</f>
        <v/>
      </c>
      <c r="S1140" s="7">
        <f>IFERROR(INDEX($R$7:$R$60000,MATCH(ROW()-6,$Q$7:$Q$60000,0)),"")</f>
        <v/>
      </c>
      <c r="T1140">
        <f>IFERROR(INDEX($B$7:$B$60000,MATCH(ROW()-6,$Q$7:$Q$60000,0))*1,"")</f>
        <v/>
      </c>
      <c r="U1140">
        <f>IFERROR(INDEX($C$7:$C$60000,MATCH(ROW()-6,$Q$7:$Q$60000,0))*1,"")</f>
        <v/>
      </c>
      <c r="V1140">
        <f>IFERROR(INDEX($D$7:$D$60000,MATCH(ROW()-6,$Q$7:$Q$60000,0))*1,"")</f>
        <v/>
      </c>
      <c r="W1140">
        <f>IFERROR(INDEX($E$7:$E$60000,MATCH(ROW()-6,$Q$7:$Q$60000,0))*1,"")</f>
        <v/>
      </c>
      <c r="X1140">
        <f>IFERROR(INDEX($F$7:$F$60000,MATCH(ROW()-6,$Q$7:$Q$60000,0))*1,"")</f>
        <v/>
      </c>
      <c r="Y1140">
        <f>IFERROR(INDEX($G$7:$G$60000,MATCH(ROW()-6,$Q$7:$Q$60000,0))*1,"")</f>
        <v/>
      </c>
      <c r="Z1140">
        <f>IFERROR(INDEX($H$7:$H$60000,MATCH(ROW()-6,$Q$7:$Q$60000,0))*1,"")</f>
        <v/>
      </c>
      <c r="AA1140">
        <f>IFERROR(INDEX($I$7:$I$60000,MATCH(ROW()-6,$Q$7:$Q$60000,0))*1,"")</f>
        <v/>
      </c>
      <c r="AB1140">
        <f>IFERROR(INDEX($J$7:$J$60000,MATCH(ROW()-6,$Q$7:$Q$60000,0))*1,"")</f>
        <v/>
      </c>
      <c r="AC1140">
        <f>IFERROR(INDEX($K$7:$K$60000,MATCH(ROW()-6,$Q$7:$Q$60000,0))*1,"")</f>
        <v/>
      </c>
      <c r="AF1140" s="9">
        <f>IF(OR($S1140="",$S1139=""),"",IF($B$5="diff",($T1140-$T1139),LN($T1140/$T1139)))</f>
        <v/>
      </c>
      <c r="AG1140" s="9">
        <f>IF(OR($S1140="",$S1139=""),"",IF($C$5="diff",(U1140-U1139),LN(U1140/U1139)))</f>
        <v/>
      </c>
      <c r="AH1140" s="9">
        <f>IF(OR($S1140="",$S1139=""),"",IF($D$5="diff",(V1140-V1139),LN(V1140/V1139)))</f>
        <v/>
      </c>
      <c r="AI1140" s="9">
        <f>IF(OR($S1140="",$S1139=""),"",IF($E$5="diff",(W1140-W1139),LN(W1140/W1139)))</f>
        <v/>
      </c>
      <c r="AJ1140" s="9">
        <f>IF(OR($S1140="",$S1139=""),"",IF($F$5="diff",(X1140-X1139),LN(X1140/X1139)))</f>
        <v/>
      </c>
      <c r="AK1140" s="9">
        <f>IF(OR($S1140="",$S1139=""),"",IF($G$5="diff",(Y1140-Y1139),LN(Y1140/Y1139)))</f>
        <v/>
      </c>
      <c r="AL1140" s="9">
        <f>IF(OR($S1140="",$S1139=""),"",IF($H$5="diff",(Z1140-Z1139),LN(Z1140/Z1139)))</f>
        <v/>
      </c>
      <c r="AM1140" s="9">
        <f>IF(OR($S1140="",$S1139=""),"",IF($I$5="diff",(AA1140-AA1139),LN(AA1140/AA1139)))</f>
        <v/>
      </c>
      <c r="AN1140" s="9">
        <f>IF(OR($S1140="",$S1139=""),"",IF($J$5="diff",(AB1140-AB1139),LN(AB1140/AB1139)))</f>
        <v/>
      </c>
      <c r="AO1140" s="9">
        <f>IF(OR($S1140="",$S1139=""),"",IF($K$5="diff",(AC1140-AC1139),LN(AC1140/AC1139)))</f>
        <v/>
      </c>
      <c r="AR1140" s="9">
        <f>IF($AF1140="","",$AU$13+$AU$4*AG1140+$AU$5*AH1140+$AU$6*AI1140+$AU$7*AJ1140+$AU$8*AK1140+$AU$9*AL1140+$AU$10*AM1140+$AU$11*AN1140+$AU$12*AO1140)</f>
        <v/>
      </c>
      <c r="AY1140" s="10">
        <f>IF(AND((ROW()-7)&gt;=$Q$5,(ROW()-6)&lt;=$Q$3),INDEX(LINEST(OFFSET(AF1140,1-$Q$5,0,$Q$5,1),OFFSET(AG1140,1-$Q$5,0,$Q$5,9),TRUE,TRUE),1,10)*$Q$4,"")</f>
        <v/>
      </c>
      <c r="AZ1140" s="9">
        <f>IF(AND((ROW()-7)&gt;=$Q$5,(ROW()-6)&lt;=$Q$3),INDEX(LINEST(OFFSET(AF1140,1-$Q$5,0,$Q$5,1),OFFSET(AG1140,1-$Q$5,0,$Q$5,9),TRUE,TRUE),1,9),"")</f>
        <v/>
      </c>
      <c r="BA1140" s="9">
        <f>IF(AND((ROW()-7)&gt;=$Q$5,(ROW()-6)&lt;=$Q$3),INDEX(LINEST(OFFSET(AF1140,1-$Q$5,0,$Q$5,1),OFFSET(AG1140,1-$Q$5,0,$Q$5,9),TRUE,TRUE),1,8),"")</f>
        <v/>
      </c>
      <c r="BB1140" s="9">
        <f>IF(AND((ROW()-7)&gt;=$Q$5,(ROW()-6)&lt;=$Q$3),INDEX(LINEST(OFFSET(AF1140,1-$Q$5,0,$Q$5,1),OFFSET(AG1140,1-$Q$5,0,$Q$5,9),TRUE,TRUE),1,7),"")</f>
        <v/>
      </c>
      <c r="BC1140" s="9">
        <f>IF(AND((ROW()-7)&gt;=$Q$5,(ROW()-6)&lt;=$Q$3),INDEX(LINEST(OFFSET(AF1140,1-$Q$5,0,$Q$5,1),OFFSET(AG1140,1-$Q$5,0,$Q$5,9),TRUE,TRUE),1,6),"")</f>
        <v/>
      </c>
      <c r="BD1140" s="9">
        <f>IF(AND((ROW()-7)&gt;=$Q$5,(ROW()-6)&lt;=$Q$3),INDEX(LINEST(OFFSET(AF1140,1-$Q$5,0,$Q$5,1),OFFSET(AG1140,1-$Q$5,0,$Q$5,9),TRUE,TRUE),1,5),"")</f>
        <v/>
      </c>
      <c r="BE1140" s="9">
        <f>IF(AND((ROW()-7)&gt;=$Q$5,(ROW()-6)&lt;=$Q$3),INDEX(LINEST(OFFSET(AF1140,1-$Q$5,0,$Q$5,1),OFFSET(AG1140,1-$Q$5,0,$Q$5,9),TRUE,TRUE),1,4),"")</f>
        <v/>
      </c>
      <c r="BF1140" s="9">
        <f>IF(AND((ROW()-7)&gt;=$Q$5,(ROW()-6)&lt;=$Q$3),INDEX(LINEST(OFFSET(AF1140,1-$Q$5,0,$Q$5,1),OFFSET(AG1140,1-$Q$5,0,$Q$5,9),TRUE,TRUE),1,3),"")</f>
        <v/>
      </c>
      <c r="BG1140" s="9">
        <f>IF(AND((ROW()-7)&gt;=$Q$5,(ROW()-6)&lt;=$Q$3),INDEX(LINEST(OFFSET(AF1140,1-$Q$5,0,$Q$5,1),OFFSET(AG1140,1-$Q$5,0,$Q$5,9),TRUE,TRUE),1,2),"")</f>
        <v/>
      </c>
      <c r="BH1140" s="9">
        <f>IF(AND((ROW()-7)&gt;=$Q$5,(ROW()-6)&lt;=$Q$3),INDEX(LINEST(OFFSET(AF1140,1-$Q$5,0,$Q$5,1),OFFSET(AG1140,1-$Q$5,0,$Q$5,9),TRUE,TRUE),1,1),"")</f>
        <v/>
      </c>
      <c r="BI1140" s="10">
        <f>IF(AND((ROW()-7)&gt;=$Q$5,(ROW()-6)&lt;=$Q$3),INDEX(LINEST(OFFSET(AF1140,1-$Q$5,0,$Q$5,1),OFFSET(AG1140,1-$Q$5,0,$Q$5,9),TRUE,TRUE),3,1),"")</f>
        <v/>
      </c>
      <c r="BL1140" s="9">
        <f>IF(AND((ROW()-6)&lt;=$Q$3,ISNUMBER(AY1139)),AY1139/$Q$4+AZ1139*AG1140+BA1139*AH1140+BB1139*AI1140+BC1139*AJ1140+BD1139*AK1140+BE1139*AL1140+BF1139*AM1140+BG1139*AN1140+BH1139*AO1140,"")</f>
        <v/>
      </c>
      <c r="BM1140">
        <f>IF(ISNUMBER(BL1140),AVERAGE(OFFSET(AF1139,1-$Q$5,0,$Q$5,1)),"")</f>
        <v/>
      </c>
      <c r="BN1140">
        <f>IF(ISNUMBER(BL1140),(AF1140-BL1140)^2,"")</f>
        <v/>
      </c>
      <c r="BO1140">
        <f>IF(ISNUMBER(BL1140),AF1140^2,"")</f>
        <v/>
      </c>
      <c r="BP1140">
        <f>IF(ISNUMBER(BL1140),(AF1140-BM1140)^2,"")</f>
        <v/>
      </c>
    </row>
    <row r="1141">
      <c r="O1141">
        <f>IF($R1141="","",IF($Q$1="Weekly",INT(($R1141-2)/7),IF($Q$1="Quarterly",YEAR($R1141)*4+ROUNDUP(MONTH($R1141)/3),YEAR($R1141)*12+MONTH($R1141))))</f>
        <v/>
      </c>
      <c r="P1141">
        <f>IF($R1141="","",IF($R1142="",1,IF($O1141&lt;&gt;$O1142,1,0)))</f>
        <v/>
      </c>
      <c r="Q1141">
        <f>IF($P1141=1,SUM($P$7:$P1141),"")</f>
        <v/>
      </c>
      <c r="R1141">
        <f>IF($A1141="","",IF(ISNUMBER($A1141),$A1141,IFERROR(DATEVALUE($A1141),NA())))</f>
        <v/>
      </c>
      <c r="S1141" s="7">
        <f>IFERROR(INDEX($R$7:$R$60000,MATCH(ROW()-6,$Q$7:$Q$60000,0)),"")</f>
        <v/>
      </c>
      <c r="T1141">
        <f>IFERROR(INDEX($B$7:$B$60000,MATCH(ROW()-6,$Q$7:$Q$60000,0))*1,"")</f>
        <v/>
      </c>
      <c r="U1141">
        <f>IFERROR(INDEX($C$7:$C$60000,MATCH(ROW()-6,$Q$7:$Q$60000,0))*1,"")</f>
        <v/>
      </c>
      <c r="V1141">
        <f>IFERROR(INDEX($D$7:$D$60000,MATCH(ROW()-6,$Q$7:$Q$60000,0))*1,"")</f>
        <v/>
      </c>
      <c r="W1141">
        <f>IFERROR(INDEX($E$7:$E$60000,MATCH(ROW()-6,$Q$7:$Q$60000,0))*1,"")</f>
        <v/>
      </c>
      <c r="X1141">
        <f>IFERROR(INDEX($F$7:$F$60000,MATCH(ROW()-6,$Q$7:$Q$60000,0))*1,"")</f>
        <v/>
      </c>
      <c r="Y1141">
        <f>IFERROR(INDEX($G$7:$G$60000,MATCH(ROW()-6,$Q$7:$Q$60000,0))*1,"")</f>
        <v/>
      </c>
      <c r="Z1141">
        <f>IFERROR(INDEX($H$7:$H$60000,MATCH(ROW()-6,$Q$7:$Q$60000,0))*1,"")</f>
        <v/>
      </c>
      <c r="AA1141">
        <f>IFERROR(INDEX($I$7:$I$60000,MATCH(ROW()-6,$Q$7:$Q$60000,0))*1,"")</f>
        <v/>
      </c>
      <c r="AB1141">
        <f>IFERROR(INDEX($J$7:$J$60000,MATCH(ROW()-6,$Q$7:$Q$60000,0))*1,"")</f>
        <v/>
      </c>
      <c r="AC1141">
        <f>IFERROR(INDEX($K$7:$K$60000,MATCH(ROW()-6,$Q$7:$Q$60000,0))*1,"")</f>
        <v/>
      </c>
      <c r="AF1141" s="9">
        <f>IF(OR($S1141="",$S1140=""),"",IF($B$5="diff",($T1141-$T1140),LN($T1141/$T1140)))</f>
        <v/>
      </c>
      <c r="AG1141" s="9">
        <f>IF(OR($S1141="",$S1140=""),"",IF($C$5="diff",(U1141-U1140),LN(U1141/U1140)))</f>
        <v/>
      </c>
      <c r="AH1141" s="9">
        <f>IF(OR($S1141="",$S1140=""),"",IF($D$5="diff",(V1141-V1140),LN(V1141/V1140)))</f>
        <v/>
      </c>
      <c r="AI1141" s="9">
        <f>IF(OR($S1141="",$S1140=""),"",IF($E$5="diff",(W1141-W1140),LN(W1141/W1140)))</f>
        <v/>
      </c>
      <c r="AJ1141" s="9">
        <f>IF(OR($S1141="",$S1140=""),"",IF($F$5="diff",(X1141-X1140),LN(X1141/X1140)))</f>
        <v/>
      </c>
      <c r="AK1141" s="9">
        <f>IF(OR($S1141="",$S1140=""),"",IF($G$5="diff",(Y1141-Y1140),LN(Y1141/Y1140)))</f>
        <v/>
      </c>
      <c r="AL1141" s="9">
        <f>IF(OR($S1141="",$S1140=""),"",IF($H$5="diff",(Z1141-Z1140),LN(Z1141/Z1140)))</f>
        <v/>
      </c>
      <c r="AM1141" s="9">
        <f>IF(OR($S1141="",$S1140=""),"",IF($I$5="diff",(AA1141-AA1140),LN(AA1141/AA1140)))</f>
        <v/>
      </c>
      <c r="AN1141" s="9">
        <f>IF(OR($S1141="",$S1140=""),"",IF($J$5="diff",(AB1141-AB1140),LN(AB1141/AB1140)))</f>
        <v/>
      </c>
      <c r="AO1141" s="9">
        <f>IF(OR($S1141="",$S1140=""),"",IF($K$5="diff",(AC1141-AC1140),LN(AC1141/AC1140)))</f>
        <v/>
      </c>
      <c r="AR1141" s="9">
        <f>IF($AF1141="","",$AU$13+$AU$4*AG1141+$AU$5*AH1141+$AU$6*AI1141+$AU$7*AJ1141+$AU$8*AK1141+$AU$9*AL1141+$AU$10*AM1141+$AU$11*AN1141+$AU$12*AO1141)</f>
        <v/>
      </c>
      <c r="AY1141" s="10">
        <f>IF(AND((ROW()-7)&gt;=$Q$5,(ROW()-6)&lt;=$Q$3),INDEX(LINEST(OFFSET(AF1141,1-$Q$5,0,$Q$5,1),OFFSET(AG1141,1-$Q$5,0,$Q$5,9),TRUE,TRUE),1,10)*$Q$4,"")</f>
        <v/>
      </c>
      <c r="AZ1141" s="9">
        <f>IF(AND((ROW()-7)&gt;=$Q$5,(ROW()-6)&lt;=$Q$3),INDEX(LINEST(OFFSET(AF1141,1-$Q$5,0,$Q$5,1),OFFSET(AG1141,1-$Q$5,0,$Q$5,9),TRUE,TRUE),1,9),"")</f>
        <v/>
      </c>
      <c r="BA1141" s="9">
        <f>IF(AND((ROW()-7)&gt;=$Q$5,(ROW()-6)&lt;=$Q$3),INDEX(LINEST(OFFSET(AF1141,1-$Q$5,0,$Q$5,1),OFFSET(AG1141,1-$Q$5,0,$Q$5,9),TRUE,TRUE),1,8),"")</f>
        <v/>
      </c>
      <c r="BB1141" s="9">
        <f>IF(AND((ROW()-7)&gt;=$Q$5,(ROW()-6)&lt;=$Q$3),INDEX(LINEST(OFFSET(AF1141,1-$Q$5,0,$Q$5,1),OFFSET(AG1141,1-$Q$5,0,$Q$5,9),TRUE,TRUE),1,7),"")</f>
        <v/>
      </c>
      <c r="BC1141" s="9">
        <f>IF(AND((ROW()-7)&gt;=$Q$5,(ROW()-6)&lt;=$Q$3),INDEX(LINEST(OFFSET(AF1141,1-$Q$5,0,$Q$5,1),OFFSET(AG1141,1-$Q$5,0,$Q$5,9),TRUE,TRUE),1,6),"")</f>
        <v/>
      </c>
      <c r="BD1141" s="9">
        <f>IF(AND((ROW()-7)&gt;=$Q$5,(ROW()-6)&lt;=$Q$3),INDEX(LINEST(OFFSET(AF1141,1-$Q$5,0,$Q$5,1),OFFSET(AG1141,1-$Q$5,0,$Q$5,9),TRUE,TRUE),1,5),"")</f>
        <v/>
      </c>
      <c r="BE1141" s="9">
        <f>IF(AND((ROW()-7)&gt;=$Q$5,(ROW()-6)&lt;=$Q$3),INDEX(LINEST(OFFSET(AF1141,1-$Q$5,0,$Q$5,1),OFFSET(AG1141,1-$Q$5,0,$Q$5,9),TRUE,TRUE),1,4),"")</f>
        <v/>
      </c>
      <c r="BF1141" s="9">
        <f>IF(AND((ROW()-7)&gt;=$Q$5,(ROW()-6)&lt;=$Q$3),INDEX(LINEST(OFFSET(AF1141,1-$Q$5,0,$Q$5,1),OFFSET(AG1141,1-$Q$5,0,$Q$5,9),TRUE,TRUE),1,3),"")</f>
        <v/>
      </c>
      <c r="BG1141" s="9">
        <f>IF(AND((ROW()-7)&gt;=$Q$5,(ROW()-6)&lt;=$Q$3),INDEX(LINEST(OFFSET(AF1141,1-$Q$5,0,$Q$5,1),OFFSET(AG1141,1-$Q$5,0,$Q$5,9),TRUE,TRUE),1,2),"")</f>
        <v/>
      </c>
      <c r="BH1141" s="9">
        <f>IF(AND((ROW()-7)&gt;=$Q$5,(ROW()-6)&lt;=$Q$3),INDEX(LINEST(OFFSET(AF1141,1-$Q$5,0,$Q$5,1),OFFSET(AG1141,1-$Q$5,0,$Q$5,9),TRUE,TRUE),1,1),"")</f>
        <v/>
      </c>
      <c r="BI1141" s="10">
        <f>IF(AND((ROW()-7)&gt;=$Q$5,(ROW()-6)&lt;=$Q$3),INDEX(LINEST(OFFSET(AF1141,1-$Q$5,0,$Q$5,1),OFFSET(AG1141,1-$Q$5,0,$Q$5,9),TRUE,TRUE),3,1),"")</f>
        <v/>
      </c>
      <c r="BL1141" s="9">
        <f>IF(AND((ROW()-6)&lt;=$Q$3,ISNUMBER(AY1140)),AY1140/$Q$4+AZ1140*AG1141+BA1140*AH1141+BB1140*AI1141+BC1140*AJ1141+BD1140*AK1141+BE1140*AL1141+BF1140*AM1141+BG1140*AN1141+BH1140*AO1141,"")</f>
        <v/>
      </c>
      <c r="BM1141">
        <f>IF(ISNUMBER(BL1141),AVERAGE(OFFSET(AF1140,1-$Q$5,0,$Q$5,1)),"")</f>
        <v/>
      </c>
      <c r="BN1141">
        <f>IF(ISNUMBER(BL1141),(AF1141-BL1141)^2,"")</f>
        <v/>
      </c>
      <c r="BO1141">
        <f>IF(ISNUMBER(BL1141),AF1141^2,"")</f>
        <v/>
      </c>
      <c r="BP1141">
        <f>IF(ISNUMBER(BL1141),(AF1141-BM1141)^2,"")</f>
        <v/>
      </c>
    </row>
    <row r="1142">
      <c r="O1142">
        <f>IF($R1142="","",IF($Q$1="Weekly",INT(($R1142-2)/7),IF($Q$1="Quarterly",YEAR($R1142)*4+ROUNDUP(MONTH($R1142)/3),YEAR($R1142)*12+MONTH($R1142))))</f>
        <v/>
      </c>
      <c r="P1142">
        <f>IF($R1142="","",IF($R1143="",1,IF($O1142&lt;&gt;$O1143,1,0)))</f>
        <v/>
      </c>
      <c r="Q1142">
        <f>IF($P1142=1,SUM($P$7:$P1142),"")</f>
        <v/>
      </c>
      <c r="R1142">
        <f>IF($A1142="","",IF(ISNUMBER($A1142),$A1142,IFERROR(DATEVALUE($A1142),NA())))</f>
        <v/>
      </c>
      <c r="S1142" s="7">
        <f>IFERROR(INDEX($R$7:$R$60000,MATCH(ROW()-6,$Q$7:$Q$60000,0)),"")</f>
        <v/>
      </c>
      <c r="T1142">
        <f>IFERROR(INDEX($B$7:$B$60000,MATCH(ROW()-6,$Q$7:$Q$60000,0))*1,"")</f>
        <v/>
      </c>
      <c r="U1142">
        <f>IFERROR(INDEX($C$7:$C$60000,MATCH(ROW()-6,$Q$7:$Q$60000,0))*1,"")</f>
        <v/>
      </c>
      <c r="V1142">
        <f>IFERROR(INDEX($D$7:$D$60000,MATCH(ROW()-6,$Q$7:$Q$60000,0))*1,"")</f>
        <v/>
      </c>
      <c r="W1142">
        <f>IFERROR(INDEX($E$7:$E$60000,MATCH(ROW()-6,$Q$7:$Q$60000,0))*1,"")</f>
        <v/>
      </c>
      <c r="X1142">
        <f>IFERROR(INDEX($F$7:$F$60000,MATCH(ROW()-6,$Q$7:$Q$60000,0))*1,"")</f>
        <v/>
      </c>
      <c r="Y1142">
        <f>IFERROR(INDEX($G$7:$G$60000,MATCH(ROW()-6,$Q$7:$Q$60000,0))*1,"")</f>
        <v/>
      </c>
      <c r="Z1142">
        <f>IFERROR(INDEX($H$7:$H$60000,MATCH(ROW()-6,$Q$7:$Q$60000,0))*1,"")</f>
        <v/>
      </c>
      <c r="AA1142">
        <f>IFERROR(INDEX($I$7:$I$60000,MATCH(ROW()-6,$Q$7:$Q$60000,0))*1,"")</f>
        <v/>
      </c>
      <c r="AB1142">
        <f>IFERROR(INDEX($J$7:$J$60000,MATCH(ROW()-6,$Q$7:$Q$60000,0))*1,"")</f>
        <v/>
      </c>
      <c r="AC1142">
        <f>IFERROR(INDEX($K$7:$K$60000,MATCH(ROW()-6,$Q$7:$Q$60000,0))*1,"")</f>
        <v/>
      </c>
      <c r="AF1142" s="9">
        <f>IF(OR($S1142="",$S1141=""),"",IF($B$5="diff",($T1142-$T1141),LN($T1142/$T1141)))</f>
        <v/>
      </c>
      <c r="AG1142" s="9">
        <f>IF(OR($S1142="",$S1141=""),"",IF($C$5="diff",(U1142-U1141),LN(U1142/U1141)))</f>
        <v/>
      </c>
      <c r="AH1142" s="9">
        <f>IF(OR($S1142="",$S1141=""),"",IF($D$5="diff",(V1142-V1141),LN(V1142/V1141)))</f>
        <v/>
      </c>
      <c r="AI1142" s="9">
        <f>IF(OR($S1142="",$S1141=""),"",IF($E$5="diff",(W1142-W1141),LN(W1142/W1141)))</f>
        <v/>
      </c>
      <c r="AJ1142" s="9">
        <f>IF(OR($S1142="",$S1141=""),"",IF($F$5="diff",(X1142-X1141),LN(X1142/X1141)))</f>
        <v/>
      </c>
      <c r="AK1142" s="9">
        <f>IF(OR($S1142="",$S1141=""),"",IF($G$5="diff",(Y1142-Y1141),LN(Y1142/Y1141)))</f>
        <v/>
      </c>
      <c r="AL1142" s="9">
        <f>IF(OR($S1142="",$S1141=""),"",IF($H$5="diff",(Z1142-Z1141),LN(Z1142/Z1141)))</f>
        <v/>
      </c>
      <c r="AM1142" s="9">
        <f>IF(OR($S1142="",$S1141=""),"",IF($I$5="diff",(AA1142-AA1141),LN(AA1142/AA1141)))</f>
        <v/>
      </c>
      <c r="AN1142" s="9">
        <f>IF(OR($S1142="",$S1141=""),"",IF($J$5="diff",(AB1142-AB1141),LN(AB1142/AB1141)))</f>
        <v/>
      </c>
      <c r="AO1142" s="9">
        <f>IF(OR($S1142="",$S1141=""),"",IF($K$5="diff",(AC1142-AC1141),LN(AC1142/AC1141)))</f>
        <v/>
      </c>
      <c r="AR1142" s="9">
        <f>IF($AF1142="","",$AU$13+$AU$4*AG1142+$AU$5*AH1142+$AU$6*AI1142+$AU$7*AJ1142+$AU$8*AK1142+$AU$9*AL1142+$AU$10*AM1142+$AU$11*AN1142+$AU$12*AO1142)</f>
        <v/>
      </c>
      <c r="AY1142" s="10">
        <f>IF(AND((ROW()-7)&gt;=$Q$5,(ROW()-6)&lt;=$Q$3),INDEX(LINEST(OFFSET(AF1142,1-$Q$5,0,$Q$5,1),OFFSET(AG1142,1-$Q$5,0,$Q$5,9),TRUE,TRUE),1,10)*$Q$4,"")</f>
        <v/>
      </c>
      <c r="AZ1142" s="9">
        <f>IF(AND((ROW()-7)&gt;=$Q$5,(ROW()-6)&lt;=$Q$3),INDEX(LINEST(OFFSET(AF1142,1-$Q$5,0,$Q$5,1),OFFSET(AG1142,1-$Q$5,0,$Q$5,9),TRUE,TRUE),1,9),"")</f>
        <v/>
      </c>
      <c r="BA1142" s="9">
        <f>IF(AND((ROW()-7)&gt;=$Q$5,(ROW()-6)&lt;=$Q$3),INDEX(LINEST(OFFSET(AF1142,1-$Q$5,0,$Q$5,1),OFFSET(AG1142,1-$Q$5,0,$Q$5,9),TRUE,TRUE),1,8),"")</f>
        <v/>
      </c>
      <c r="BB1142" s="9">
        <f>IF(AND((ROW()-7)&gt;=$Q$5,(ROW()-6)&lt;=$Q$3),INDEX(LINEST(OFFSET(AF1142,1-$Q$5,0,$Q$5,1),OFFSET(AG1142,1-$Q$5,0,$Q$5,9),TRUE,TRUE),1,7),"")</f>
        <v/>
      </c>
      <c r="BC1142" s="9">
        <f>IF(AND((ROW()-7)&gt;=$Q$5,(ROW()-6)&lt;=$Q$3),INDEX(LINEST(OFFSET(AF1142,1-$Q$5,0,$Q$5,1),OFFSET(AG1142,1-$Q$5,0,$Q$5,9),TRUE,TRUE),1,6),"")</f>
        <v/>
      </c>
      <c r="BD1142" s="9">
        <f>IF(AND((ROW()-7)&gt;=$Q$5,(ROW()-6)&lt;=$Q$3),INDEX(LINEST(OFFSET(AF1142,1-$Q$5,0,$Q$5,1),OFFSET(AG1142,1-$Q$5,0,$Q$5,9),TRUE,TRUE),1,5),"")</f>
        <v/>
      </c>
      <c r="BE1142" s="9">
        <f>IF(AND((ROW()-7)&gt;=$Q$5,(ROW()-6)&lt;=$Q$3),INDEX(LINEST(OFFSET(AF1142,1-$Q$5,0,$Q$5,1),OFFSET(AG1142,1-$Q$5,0,$Q$5,9),TRUE,TRUE),1,4),"")</f>
        <v/>
      </c>
      <c r="BF1142" s="9">
        <f>IF(AND((ROW()-7)&gt;=$Q$5,(ROW()-6)&lt;=$Q$3),INDEX(LINEST(OFFSET(AF1142,1-$Q$5,0,$Q$5,1),OFFSET(AG1142,1-$Q$5,0,$Q$5,9),TRUE,TRUE),1,3),"")</f>
        <v/>
      </c>
      <c r="BG1142" s="9">
        <f>IF(AND((ROW()-7)&gt;=$Q$5,(ROW()-6)&lt;=$Q$3),INDEX(LINEST(OFFSET(AF1142,1-$Q$5,0,$Q$5,1),OFFSET(AG1142,1-$Q$5,0,$Q$5,9),TRUE,TRUE),1,2),"")</f>
        <v/>
      </c>
      <c r="BH1142" s="9">
        <f>IF(AND((ROW()-7)&gt;=$Q$5,(ROW()-6)&lt;=$Q$3),INDEX(LINEST(OFFSET(AF1142,1-$Q$5,0,$Q$5,1),OFFSET(AG1142,1-$Q$5,0,$Q$5,9),TRUE,TRUE),1,1),"")</f>
        <v/>
      </c>
      <c r="BI1142" s="10">
        <f>IF(AND((ROW()-7)&gt;=$Q$5,(ROW()-6)&lt;=$Q$3),INDEX(LINEST(OFFSET(AF1142,1-$Q$5,0,$Q$5,1),OFFSET(AG1142,1-$Q$5,0,$Q$5,9),TRUE,TRUE),3,1),"")</f>
        <v/>
      </c>
      <c r="BL1142" s="9">
        <f>IF(AND((ROW()-6)&lt;=$Q$3,ISNUMBER(AY1141)),AY1141/$Q$4+AZ1141*AG1142+BA1141*AH1142+BB1141*AI1142+BC1141*AJ1142+BD1141*AK1142+BE1141*AL1142+BF1141*AM1142+BG1141*AN1142+BH1141*AO1142,"")</f>
        <v/>
      </c>
      <c r="BM1142">
        <f>IF(ISNUMBER(BL1142),AVERAGE(OFFSET(AF1141,1-$Q$5,0,$Q$5,1)),"")</f>
        <v/>
      </c>
      <c r="BN1142">
        <f>IF(ISNUMBER(BL1142),(AF1142-BL1142)^2,"")</f>
        <v/>
      </c>
      <c r="BO1142">
        <f>IF(ISNUMBER(BL1142),AF1142^2,"")</f>
        <v/>
      </c>
      <c r="BP1142">
        <f>IF(ISNUMBER(BL1142),(AF1142-BM1142)^2,"")</f>
        <v/>
      </c>
    </row>
    <row r="1143">
      <c r="O1143">
        <f>IF($R1143="","",IF($Q$1="Weekly",INT(($R1143-2)/7),IF($Q$1="Quarterly",YEAR($R1143)*4+ROUNDUP(MONTH($R1143)/3),YEAR($R1143)*12+MONTH($R1143))))</f>
        <v/>
      </c>
      <c r="P1143">
        <f>IF($R1143="","",IF($R1144="",1,IF($O1143&lt;&gt;$O1144,1,0)))</f>
        <v/>
      </c>
      <c r="Q1143">
        <f>IF($P1143=1,SUM($P$7:$P1143),"")</f>
        <v/>
      </c>
      <c r="R1143">
        <f>IF($A1143="","",IF(ISNUMBER($A1143),$A1143,IFERROR(DATEVALUE($A1143),NA())))</f>
        <v/>
      </c>
      <c r="S1143" s="7">
        <f>IFERROR(INDEX($R$7:$R$60000,MATCH(ROW()-6,$Q$7:$Q$60000,0)),"")</f>
        <v/>
      </c>
      <c r="T1143">
        <f>IFERROR(INDEX($B$7:$B$60000,MATCH(ROW()-6,$Q$7:$Q$60000,0))*1,"")</f>
        <v/>
      </c>
      <c r="U1143">
        <f>IFERROR(INDEX($C$7:$C$60000,MATCH(ROW()-6,$Q$7:$Q$60000,0))*1,"")</f>
        <v/>
      </c>
      <c r="V1143">
        <f>IFERROR(INDEX($D$7:$D$60000,MATCH(ROW()-6,$Q$7:$Q$60000,0))*1,"")</f>
        <v/>
      </c>
      <c r="W1143">
        <f>IFERROR(INDEX($E$7:$E$60000,MATCH(ROW()-6,$Q$7:$Q$60000,0))*1,"")</f>
        <v/>
      </c>
      <c r="X1143">
        <f>IFERROR(INDEX($F$7:$F$60000,MATCH(ROW()-6,$Q$7:$Q$60000,0))*1,"")</f>
        <v/>
      </c>
      <c r="Y1143">
        <f>IFERROR(INDEX($G$7:$G$60000,MATCH(ROW()-6,$Q$7:$Q$60000,0))*1,"")</f>
        <v/>
      </c>
      <c r="Z1143">
        <f>IFERROR(INDEX($H$7:$H$60000,MATCH(ROW()-6,$Q$7:$Q$60000,0))*1,"")</f>
        <v/>
      </c>
      <c r="AA1143">
        <f>IFERROR(INDEX($I$7:$I$60000,MATCH(ROW()-6,$Q$7:$Q$60000,0))*1,"")</f>
        <v/>
      </c>
      <c r="AB1143">
        <f>IFERROR(INDEX($J$7:$J$60000,MATCH(ROW()-6,$Q$7:$Q$60000,0))*1,"")</f>
        <v/>
      </c>
      <c r="AC1143">
        <f>IFERROR(INDEX($K$7:$K$60000,MATCH(ROW()-6,$Q$7:$Q$60000,0))*1,"")</f>
        <v/>
      </c>
      <c r="AF1143" s="9">
        <f>IF(OR($S1143="",$S1142=""),"",IF($B$5="diff",($T1143-$T1142),LN($T1143/$T1142)))</f>
        <v/>
      </c>
      <c r="AG1143" s="9">
        <f>IF(OR($S1143="",$S1142=""),"",IF($C$5="diff",(U1143-U1142),LN(U1143/U1142)))</f>
        <v/>
      </c>
      <c r="AH1143" s="9">
        <f>IF(OR($S1143="",$S1142=""),"",IF($D$5="diff",(V1143-V1142),LN(V1143/V1142)))</f>
        <v/>
      </c>
      <c r="AI1143" s="9">
        <f>IF(OR($S1143="",$S1142=""),"",IF($E$5="diff",(W1143-W1142),LN(W1143/W1142)))</f>
        <v/>
      </c>
      <c r="AJ1143" s="9">
        <f>IF(OR($S1143="",$S1142=""),"",IF($F$5="diff",(X1143-X1142),LN(X1143/X1142)))</f>
        <v/>
      </c>
      <c r="AK1143" s="9">
        <f>IF(OR($S1143="",$S1142=""),"",IF($G$5="diff",(Y1143-Y1142),LN(Y1143/Y1142)))</f>
        <v/>
      </c>
      <c r="AL1143" s="9">
        <f>IF(OR($S1143="",$S1142=""),"",IF($H$5="diff",(Z1143-Z1142),LN(Z1143/Z1142)))</f>
        <v/>
      </c>
      <c r="AM1143" s="9">
        <f>IF(OR($S1143="",$S1142=""),"",IF($I$5="diff",(AA1143-AA1142),LN(AA1143/AA1142)))</f>
        <v/>
      </c>
      <c r="AN1143" s="9">
        <f>IF(OR($S1143="",$S1142=""),"",IF($J$5="diff",(AB1143-AB1142),LN(AB1143/AB1142)))</f>
        <v/>
      </c>
      <c r="AO1143" s="9">
        <f>IF(OR($S1143="",$S1142=""),"",IF($K$5="diff",(AC1143-AC1142),LN(AC1143/AC1142)))</f>
        <v/>
      </c>
      <c r="AR1143" s="9">
        <f>IF($AF1143="","",$AU$13+$AU$4*AG1143+$AU$5*AH1143+$AU$6*AI1143+$AU$7*AJ1143+$AU$8*AK1143+$AU$9*AL1143+$AU$10*AM1143+$AU$11*AN1143+$AU$12*AO1143)</f>
        <v/>
      </c>
      <c r="AY1143" s="10">
        <f>IF(AND((ROW()-7)&gt;=$Q$5,(ROW()-6)&lt;=$Q$3),INDEX(LINEST(OFFSET(AF1143,1-$Q$5,0,$Q$5,1),OFFSET(AG1143,1-$Q$5,0,$Q$5,9),TRUE,TRUE),1,10)*$Q$4,"")</f>
        <v/>
      </c>
      <c r="AZ1143" s="9">
        <f>IF(AND((ROW()-7)&gt;=$Q$5,(ROW()-6)&lt;=$Q$3),INDEX(LINEST(OFFSET(AF1143,1-$Q$5,0,$Q$5,1),OFFSET(AG1143,1-$Q$5,0,$Q$5,9),TRUE,TRUE),1,9),"")</f>
        <v/>
      </c>
      <c r="BA1143" s="9">
        <f>IF(AND((ROW()-7)&gt;=$Q$5,(ROW()-6)&lt;=$Q$3),INDEX(LINEST(OFFSET(AF1143,1-$Q$5,0,$Q$5,1),OFFSET(AG1143,1-$Q$5,0,$Q$5,9),TRUE,TRUE),1,8),"")</f>
        <v/>
      </c>
      <c r="BB1143" s="9">
        <f>IF(AND((ROW()-7)&gt;=$Q$5,(ROW()-6)&lt;=$Q$3),INDEX(LINEST(OFFSET(AF1143,1-$Q$5,0,$Q$5,1),OFFSET(AG1143,1-$Q$5,0,$Q$5,9),TRUE,TRUE),1,7),"")</f>
        <v/>
      </c>
      <c r="BC1143" s="9">
        <f>IF(AND((ROW()-7)&gt;=$Q$5,(ROW()-6)&lt;=$Q$3),INDEX(LINEST(OFFSET(AF1143,1-$Q$5,0,$Q$5,1),OFFSET(AG1143,1-$Q$5,0,$Q$5,9),TRUE,TRUE),1,6),"")</f>
        <v/>
      </c>
      <c r="BD1143" s="9">
        <f>IF(AND((ROW()-7)&gt;=$Q$5,(ROW()-6)&lt;=$Q$3),INDEX(LINEST(OFFSET(AF1143,1-$Q$5,0,$Q$5,1),OFFSET(AG1143,1-$Q$5,0,$Q$5,9),TRUE,TRUE),1,5),"")</f>
        <v/>
      </c>
      <c r="BE1143" s="9">
        <f>IF(AND((ROW()-7)&gt;=$Q$5,(ROW()-6)&lt;=$Q$3),INDEX(LINEST(OFFSET(AF1143,1-$Q$5,0,$Q$5,1),OFFSET(AG1143,1-$Q$5,0,$Q$5,9),TRUE,TRUE),1,4),"")</f>
        <v/>
      </c>
      <c r="BF1143" s="9">
        <f>IF(AND((ROW()-7)&gt;=$Q$5,(ROW()-6)&lt;=$Q$3),INDEX(LINEST(OFFSET(AF1143,1-$Q$5,0,$Q$5,1),OFFSET(AG1143,1-$Q$5,0,$Q$5,9),TRUE,TRUE),1,3),"")</f>
        <v/>
      </c>
      <c r="BG1143" s="9">
        <f>IF(AND((ROW()-7)&gt;=$Q$5,(ROW()-6)&lt;=$Q$3),INDEX(LINEST(OFFSET(AF1143,1-$Q$5,0,$Q$5,1),OFFSET(AG1143,1-$Q$5,0,$Q$5,9),TRUE,TRUE),1,2),"")</f>
        <v/>
      </c>
      <c r="BH1143" s="9">
        <f>IF(AND((ROW()-7)&gt;=$Q$5,(ROW()-6)&lt;=$Q$3),INDEX(LINEST(OFFSET(AF1143,1-$Q$5,0,$Q$5,1),OFFSET(AG1143,1-$Q$5,0,$Q$5,9),TRUE,TRUE),1,1),"")</f>
        <v/>
      </c>
      <c r="BI1143" s="10">
        <f>IF(AND((ROW()-7)&gt;=$Q$5,(ROW()-6)&lt;=$Q$3),INDEX(LINEST(OFFSET(AF1143,1-$Q$5,0,$Q$5,1),OFFSET(AG1143,1-$Q$5,0,$Q$5,9),TRUE,TRUE),3,1),"")</f>
        <v/>
      </c>
      <c r="BL1143" s="9">
        <f>IF(AND((ROW()-6)&lt;=$Q$3,ISNUMBER(AY1142)),AY1142/$Q$4+AZ1142*AG1143+BA1142*AH1143+BB1142*AI1143+BC1142*AJ1143+BD1142*AK1143+BE1142*AL1143+BF1142*AM1143+BG1142*AN1143+BH1142*AO1143,"")</f>
        <v/>
      </c>
      <c r="BM1143">
        <f>IF(ISNUMBER(BL1143),AVERAGE(OFFSET(AF1142,1-$Q$5,0,$Q$5,1)),"")</f>
        <v/>
      </c>
      <c r="BN1143">
        <f>IF(ISNUMBER(BL1143),(AF1143-BL1143)^2,"")</f>
        <v/>
      </c>
      <c r="BO1143">
        <f>IF(ISNUMBER(BL1143),AF1143^2,"")</f>
        <v/>
      </c>
      <c r="BP1143">
        <f>IF(ISNUMBER(BL1143),(AF1143-BM1143)^2,"")</f>
        <v/>
      </c>
    </row>
    <row r="1144">
      <c r="O1144">
        <f>IF($R1144="","",IF($Q$1="Weekly",INT(($R1144-2)/7),IF($Q$1="Quarterly",YEAR($R1144)*4+ROUNDUP(MONTH($R1144)/3),YEAR($R1144)*12+MONTH($R1144))))</f>
        <v/>
      </c>
      <c r="P1144">
        <f>IF($R1144="","",IF($R1145="",1,IF($O1144&lt;&gt;$O1145,1,0)))</f>
        <v/>
      </c>
      <c r="Q1144">
        <f>IF($P1144=1,SUM($P$7:$P1144),"")</f>
        <v/>
      </c>
      <c r="R1144">
        <f>IF($A1144="","",IF(ISNUMBER($A1144),$A1144,IFERROR(DATEVALUE($A1144),NA())))</f>
        <v/>
      </c>
      <c r="S1144" s="7">
        <f>IFERROR(INDEX($R$7:$R$60000,MATCH(ROW()-6,$Q$7:$Q$60000,0)),"")</f>
        <v/>
      </c>
      <c r="T1144">
        <f>IFERROR(INDEX($B$7:$B$60000,MATCH(ROW()-6,$Q$7:$Q$60000,0))*1,"")</f>
        <v/>
      </c>
      <c r="U1144">
        <f>IFERROR(INDEX($C$7:$C$60000,MATCH(ROW()-6,$Q$7:$Q$60000,0))*1,"")</f>
        <v/>
      </c>
      <c r="V1144">
        <f>IFERROR(INDEX($D$7:$D$60000,MATCH(ROW()-6,$Q$7:$Q$60000,0))*1,"")</f>
        <v/>
      </c>
      <c r="W1144">
        <f>IFERROR(INDEX($E$7:$E$60000,MATCH(ROW()-6,$Q$7:$Q$60000,0))*1,"")</f>
        <v/>
      </c>
      <c r="X1144">
        <f>IFERROR(INDEX($F$7:$F$60000,MATCH(ROW()-6,$Q$7:$Q$60000,0))*1,"")</f>
        <v/>
      </c>
      <c r="Y1144">
        <f>IFERROR(INDEX($G$7:$G$60000,MATCH(ROW()-6,$Q$7:$Q$60000,0))*1,"")</f>
        <v/>
      </c>
      <c r="Z1144">
        <f>IFERROR(INDEX($H$7:$H$60000,MATCH(ROW()-6,$Q$7:$Q$60000,0))*1,"")</f>
        <v/>
      </c>
      <c r="AA1144">
        <f>IFERROR(INDEX($I$7:$I$60000,MATCH(ROW()-6,$Q$7:$Q$60000,0))*1,"")</f>
        <v/>
      </c>
      <c r="AB1144">
        <f>IFERROR(INDEX($J$7:$J$60000,MATCH(ROW()-6,$Q$7:$Q$60000,0))*1,"")</f>
        <v/>
      </c>
      <c r="AC1144">
        <f>IFERROR(INDEX($K$7:$K$60000,MATCH(ROW()-6,$Q$7:$Q$60000,0))*1,"")</f>
        <v/>
      </c>
      <c r="AF1144" s="9">
        <f>IF(OR($S1144="",$S1143=""),"",IF($B$5="diff",($T1144-$T1143),LN($T1144/$T1143)))</f>
        <v/>
      </c>
      <c r="AG1144" s="9">
        <f>IF(OR($S1144="",$S1143=""),"",IF($C$5="diff",(U1144-U1143),LN(U1144/U1143)))</f>
        <v/>
      </c>
      <c r="AH1144" s="9">
        <f>IF(OR($S1144="",$S1143=""),"",IF($D$5="diff",(V1144-V1143),LN(V1144/V1143)))</f>
        <v/>
      </c>
      <c r="AI1144" s="9">
        <f>IF(OR($S1144="",$S1143=""),"",IF($E$5="diff",(W1144-W1143),LN(W1144/W1143)))</f>
        <v/>
      </c>
      <c r="AJ1144" s="9">
        <f>IF(OR($S1144="",$S1143=""),"",IF($F$5="diff",(X1144-X1143),LN(X1144/X1143)))</f>
        <v/>
      </c>
      <c r="AK1144" s="9">
        <f>IF(OR($S1144="",$S1143=""),"",IF($G$5="diff",(Y1144-Y1143),LN(Y1144/Y1143)))</f>
        <v/>
      </c>
      <c r="AL1144" s="9">
        <f>IF(OR($S1144="",$S1143=""),"",IF($H$5="diff",(Z1144-Z1143),LN(Z1144/Z1143)))</f>
        <v/>
      </c>
      <c r="AM1144" s="9">
        <f>IF(OR($S1144="",$S1143=""),"",IF($I$5="diff",(AA1144-AA1143),LN(AA1144/AA1143)))</f>
        <v/>
      </c>
      <c r="AN1144" s="9">
        <f>IF(OR($S1144="",$S1143=""),"",IF($J$5="diff",(AB1144-AB1143),LN(AB1144/AB1143)))</f>
        <v/>
      </c>
      <c r="AO1144" s="9">
        <f>IF(OR($S1144="",$S1143=""),"",IF($K$5="diff",(AC1144-AC1143),LN(AC1144/AC1143)))</f>
        <v/>
      </c>
      <c r="AR1144" s="9">
        <f>IF($AF1144="","",$AU$13+$AU$4*AG1144+$AU$5*AH1144+$AU$6*AI1144+$AU$7*AJ1144+$AU$8*AK1144+$AU$9*AL1144+$AU$10*AM1144+$AU$11*AN1144+$AU$12*AO1144)</f>
        <v/>
      </c>
      <c r="AY1144" s="10">
        <f>IF(AND((ROW()-7)&gt;=$Q$5,(ROW()-6)&lt;=$Q$3),INDEX(LINEST(OFFSET(AF1144,1-$Q$5,0,$Q$5,1),OFFSET(AG1144,1-$Q$5,0,$Q$5,9),TRUE,TRUE),1,10)*$Q$4,"")</f>
        <v/>
      </c>
      <c r="AZ1144" s="9">
        <f>IF(AND((ROW()-7)&gt;=$Q$5,(ROW()-6)&lt;=$Q$3),INDEX(LINEST(OFFSET(AF1144,1-$Q$5,0,$Q$5,1),OFFSET(AG1144,1-$Q$5,0,$Q$5,9),TRUE,TRUE),1,9),"")</f>
        <v/>
      </c>
      <c r="BA1144" s="9">
        <f>IF(AND((ROW()-7)&gt;=$Q$5,(ROW()-6)&lt;=$Q$3),INDEX(LINEST(OFFSET(AF1144,1-$Q$5,0,$Q$5,1),OFFSET(AG1144,1-$Q$5,0,$Q$5,9),TRUE,TRUE),1,8),"")</f>
        <v/>
      </c>
      <c r="BB1144" s="9">
        <f>IF(AND((ROW()-7)&gt;=$Q$5,(ROW()-6)&lt;=$Q$3),INDEX(LINEST(OFFSET(AF1144,1-$Q$5,0,$Q$5,1),OFFSET(AG1144,1-$Q$5,0,$Q$5,9),TRUE,TRUE),1,7),"")</f>
        <v/>
      </c>
      <c r="BC1144" s="9">
        <f>IF(AND((ROW()-7)&gt;=$Q$5,(ROW()-6)&lt;=$Q$3),INDEX(LINEST(OFFSET(AF1144,1-$Q$5,0,$Q$5,1),OFFSET(AG1144,1-$Q$5,0,$Q$5,9),TRUE,TRUE),1,6),"")</f>
        <v/>
      </c>
      <c r="BD1144" s="9">
        <f>IF(AND((ROW()-7)&gt;=$Q$5,(ROW()-6)&lt;=$Q$3),INDEX(LINEST(OFFSET(AF1144,1-$Q$5,0,$Q$5,1),OFFSET(AG1144,1-$Q$5,0,$Q$5,9),TRUE,TRUE),1,5),"")</f>
        <v/>
      </c>
      <c r="BE1144" s="9">
        <f>IF(AND((ROW()-7)&gt;=$Q$5,(ROW()-6)&lt;=$Q$3),INDEX(LINEST(OFFSET(AF1144,1-$Q$5,0,$Q$5,1),OFFSET(AG1144,1-$Q$5,0,$Q$5,9),TRUE,TRUE),1,4),"")</f>
        <v/>
      </c>
      <c r="BF1144" s="9">
        <f>IF(AND((ROW()-7)&gt;=$Q$5,(ROW()-6)&lt;=$Q$3),INDEX(LINEST(OFFSET(AF1144,1-$Q$5,0,$Q$5,1),OFFSET(AG1144,1-$Q$5,0,$Q$5,9),TRUE,TRUE),1,3),"")</f>
        <v/>
      </c>
      <c r="BG1144" s="9">
        <f>IF(AND((ROW()-7)&gt;=$Q$5,(ROW()-6)&lt;=$Q$3),INDEX(LINEST(OFFSET(AF1144,1-$Q$5,0,$Q$5,1),OFFSET(AG1144,1-$Q$5,0,$Q$5,9),TRUE,TRUE),1,2),"")</f>
        <v/>
      </c>
      <c r="BH1144" s="9">
        <f>IF(AND((ROW()-7)&gt;=$Q$5,(ROW()-6)&lt;=$Q$3),INDEX(LINEST(OFFSET(AF1144,1-$Q$5,0,$Q$5,1),OFFSET(AG1144,1-$Q$5,0,$Q$5,9),TRUE,TRUE),1,1),"")</f>
        <v/>
      </c>
      <c r="BI1144" s="10">
        <f>IF(AND((ROW()-7)&gt;=$Q$5,(ROW()-6)&lt;=$Q$3),INDEX(LINEST(OFFSET(AF1144,1-$Q$5,0,$Q$5,1),OFFSET(AG1144,1-$Q$5,0,$Q$5,9),TRUE,TRUE),3,1),"")</f>
        <v/>
      </c>
      <c r="BL1144" s="9">
        <f>IF(AND((ROW()-6)&lt;=$Q$3,ISNUMBER(AY1143)),AY1143/$Q$4+AZ1143*AG1144+BA1143*AH1144+BB1143*AI1144+BC1143*AJ1144+BD1143*AK1144+BE1143*AL1144+BF1143*AM1144+BG1143*AN1144+BH1143*AO1144,"")</f>
        <v/>
      </c>
      <c r="BM1144">
        <f>IF(ISNUMBER(BL1144),AVERAGE(OFFSET(AF1143,1-$Q$5,0,$Q$5,1)),"")</f>
        <v/>
      </c>
      <c r="BN1144">
        <f>IF(ISNUMBER(BL1144),(AF1144-BL1144)^2,"")</f>
        <v/>
      </c>
      <c r="BO1144">
        <f>IF(ISNUMBER(BL1144),AF1144^2,"")</f>
        <v/>
      </c>
      <c r="BP1144">
        <f>IF(ISNUMBER(BL1144),(AF1144-BM1144)^2,"")</f>
        <v/>
      </c>
    </row>
    <row r="1145">
      <c r="O1145">
        <f>IF($R1145="","",IF($Q$1="Weekly",INT(($R1145-2)/7),IF($Q$1="Quarterly",YEAR($R1145)*4+ROUNDUP(MONTH($R1145)/3),YEAR($R1145)*12+MONTH($R1145))))</f>
        <v/>
      </c>
      <c r="P1145">
        <f>IF($R1145="","",IF($R1146="",1,IF($O1145&lt;&gt;$O1146,1,0)))</f>
        <v/>
      </c>
      <c r="Q1145">
        <f>IF($P1145=1,SUM($P$7:$P1145),"")</f>
        <v/>
      </c>
      <c r="R1145">
        <f>IF($A1145="","",IF(ISNUMBER($A1145),$A1145,IFERROR(DATEVALUE($A1145),NA())))</f>
        <v/>
      </c>
      <c r="S1145" s="7">
        <f>IFERROR(INDEX($R$7:$R$60000,MATCH(ROW()-6,$Q$7:$Q$60000,0)),"")</f>
        <v/>
      </c>
      <c r="T1145">
        <f>IFERROR(INDEX($B$7:$B$60000,MATCH(ROW()-6,$Q$7:$Q$60000,0))*1,"")</f>
        <v/>
      </c>
      <c r="U1145">
        <f>IFERROR(INDEX($C$7:$C$60000,MATCH(ROW()-6,$Q$7:$Q$60000,0))*1,"")</f>
        <v/>
      </c>
      <c r="V1145">
        <f>IFERROR(INDEX($D$7:$D$60000,MATCH(ROW()-6,$Q$7:$Q$60000,0))*1,"")</f>
        <v/>
      </c>
      <c r="W1145">
        <f>IFERROR(INDEX($E$7:$E$60000,MATCH(ROW()-6,$Q$7:$Q$60000,0))*1,"")</f>
        <v/>
      </c>
      <c r="X1145">
        <f>IFERROR(INDEX($F$7:$F$60000,MATCH(ROW()-6,$Q$7:$Q$60000,0))*1,"")</f>
        <v/>
      </c>
      <c r="Y1145">
        <f>IFERROR(INDEX($G$7:$G$60000,MATCH(ROW()-6,$Q$7:$Q$60000,0))*1,"")</f>
        <v/>
      </c>
      <c r="Z1145">
        <f>IFERROR(INDEX($H$7:$H$60000,MATCH(ROW()-6,$Q$7:$Q$60000,0))*1,"")</f>
        <v/>
      </c>
      <c r="AA1145">
        <f>IFERROR(INDEX($I$7:$I$60000,MATCH(ROW()-6,$Q$7:$Q$60000,0))*1,"")</f>
        <v/>
      </c>
      <c r="AB1145">
        <f>IFERROR(INDEX($J$7:$J$60000,MATCH(ROW()-6,$Q$7:$Q$60000,0))*1,"")</f>
        <v/>
      </c>
      <c r="AC1145">
        <f>IFERROR(INDEX($K$7:$K$60000,MATCH(ROW()-6,$Q$7:$Q$60000,0))*1,"")</f>
        <v/>
      </c>
      <c r="AF1145" s="9">
        <f>IF(OR($S1145="",$S1144=""),"",IF($B$5="diff",($T1145-$T1144),LN($T1145/$T1144)))</f>
        <v/>
      </c>
      <c r="AG1145" s="9">
        <f>IF(OR($S1145="",$S1144=""),"",IF($C$5="diff",(U1145-U1144),LN(U1145/U1144)))</f>
        <v/>
      </c>
      <c r="AH1145" s="9">
        <f>IF(OR($S1145="",$S1144=""),"",IF($D$5="diff",(V1145-V1144),LN(V1145/V1144)))</f>
        <v/>
      </c>
      <c r="AI1145" s="9">
        <f>IF(OR($S1145="",$S1144=""),"",IF($E$5="diff",(W1145-W1144),LN(W1145/W1144)))</f>
        <v/>
      </c>
      <c r="AJ1145" s="9">
        <f>IF(OR($S1145="",$S1144=""),"",IF($F$5="diff",(X1145-X1144),LN(X1145/X1144)))</f>
        <v/>
      </c>
      <c r="AK1145" s="9">
        <f>IF(OR($S1145="",$S1144=""),"",IF($G$5="diff",(Y1145-Y1144),LN(Y1145/Y1144)))</f>
        <v/>
      </c>
      <c r="AL1145" s="9">
        <f>IF(OR($S1145="",$S1144=""),"",IF($H$5="diff",(Z1145-Z1144),LN(Z1145/Z1144)))</f>
        <v/>
      </c>
      <c r="AM1145" s="9">
        <f>IF(OR($S1145="",$S1144=""),"",IF($I$5="diff",(AA1145-AA1144),LN(AA1145/AA1144)))</f>
        <v/>
      </c>
      <c r="AN1145" s="9">
        <f>IF(OR($S1145="",$S1144=""),"",IF($J$5="diff",(AB1145-AB1144),LN(AB1145/AB1144)))</f>
        <v/>
      </c>
      <c r="AO1145" s="9">
        <f>IF(OR($S1145="",$S1144=""),"",IF($K$5="diff",(AC1145-AC1144),LN(AC1145/AC1144)))</f>
        <v/>
      </c>
      <c r="AR1145" s="9">
        <f>IF($AF1145="","",$AU$13+$AU$4*AG1145+$AU$5*AH1145+$AU$6*AI1145+$AU$7*AJ1145+$AU$8*AK1145+$AU$9*AL1145+$AU$10*AM1145+$AU$11*AN1145+$AU$12*AO1145)</f>
        <v/>
      </c>
      <c r="AY1145" s="10">
        <f>IF(AND((ROW()-7)&gt;=$Q$5,(ROW()-6)&lt;=$Q$3),INDEX(LINEST(OFFSET(AF1145,1-$Q$5,0,$Q$5,1),OFFSET(AG1145,1-$Q$5,0,$Q$5,9),TRUE,TRUE),1,10)*$Q$4,"")</f>
        <v/>
      </c>
      <c r="AZ1145" s="9">
        <f>IF(AND((ROW()-7)&gt;=$Q$5,(ROW()-6)&lt;=$Q$3),INDEX(LINEST(OFFSET(AF1145,1-$Q$5,0,$Q$5,1),OFFSET(AG1145,1-$Q$5,0,$Q$5,9),TRUE,TRUE),1,9),"")</f>
        <v/>
      </c>
      <c r="BA1145" s="9">
        <f>IF(AND((ROW()-7)&gt;=$Q$5,(ROW()-6)&lt;=$Q$3),INDEX(LINEST(OFFSET(AF1145,1-$Q$5,0,$Q$5,1),OFFSET(AG1145,1-$Q$5,0,$Q$5,9),TRUE,TRUE),1,8),"")</f>
        <v/>
      </c>
      <c r="BB1145" s="9">
        <f>IF(AND((ROW()-7)&gt;=$Q$5,(ROW()-6)&lt;=$Q$3),INDEX(LINEST(OFFSET(AF1145,1-$Q$5,0,$Q$5,1),OFFSET(AG1145,1-$Q$5,0,$Q$5,9),TRUE,TRUE),1,7),"")</f>
        <v/>
      </c>
      <c r="BC1145" s="9">
        <f>IF(AND((ROW()-7)&gt;=$Q$5,(ROW()-6)&lt;=$Q$3),INDEX(LINEST(OFFSET(AF1145,1-$Q$5,0,$Q$5,1),OFFSET(AG1145,1-$Q$5,0,$Q$5,9),TRUE,TRUE),1,6),"")</f>
        <v/>
      </c>
      <c r="BD1145" s="9">
        <f>IF(AND((ROW()-7)&gt;=$Q$5,(ROW()-6)&lt;=$Q$3),INDEX(LINEST(OFFSET(AF1145,1-$Q$5,0,$Q$5,1),OFFSET(AG1145,1-$Q$5,0,$Q$5,9),TRUE,TRUE),1,5),"")</f>
        <v/>
      </c>
      <c r="BE1145" s="9">
        <f>IF(AND((ROW()-7)&gt;=$Q$5,(ROW()-6)&lt;=$Q$3),INDEX(LINEST(OFFSET(AF1145,1-$Q$5,0,$Q$5,1),OFFSET(AG1145,1-$Q$5,0,$Q$5,9),TRUE,TRUE),1,4),"")</f>
        <v/>
      </c>
      <c r="BF1145" s="9">
        <f>IF(AND((ROW()-7)&gt;=$Q$5,(ROW()-6)&lt;=$Q$3),INDEX(LINEST(OFFSET(AF1145,1-$Q$5,0,$Q$5,1),OFFSET(AG1145,1-$Q$5,0,$Q$5,9),TRUE,TRUE),1,3),"")</f>
        <v/>
      </c>
      <c r="BG1145" s="9">
        <f>IF(AND((ROW()-7)&gt;=$Q$5,(ROW()-6)&lt;=$Q$3),INDEX(LINEST(OFFSET(AF1145,1-$Q$5,0,$Q$5,1),OFFSET(AG1145,1-$Q$5,0,$Q$5,9),TRUE,TRUE),1,2),"")</f>
        <v/>
      </c>
      <c r="BH1145" s="9">
        <f>IF(AND((ROW()-7)&gt;=$Q$5,(ROW()-6)&lt;=$Q$3),INDEX(LINEST(OFFSET(AF1145,1-$Q$5,0,$Q$5,1),OFFSET(AG1145,1-$Q$5,0,$Q$5,9),TRUE,TRUE),1,1),"")</f>
        <v/>
      </c>
      <c r="BI1145" s="10">
        <f>IF(AND((ROW()-7)&gt;=$Q$5,(ROW()-6)&lt;=$Q$3),INDEX(LINEST(OFFSET(AF1145,1-$Q$5,0,$Q$5,1),OFFSET(AG1145,1-$Q$5,0,$Q$5,9),TRUE,TRUE),3,1),"")</f>
        <v/>
      </c>
      <c r="BL1145" s="9">
        <f>IF(AND((ROW()-6)&lt;=$Q$3,ISNUMBER(AY1144)),AY1144/$Q$4+AZ1144*AG1145+BA1144*AH1145+BB1144*AI1145+BC1144*AJ1145+BD1144*AK1145+BE1144*AL1145+BF1144*AM1145+BG1144*AN1145+BH1144*AO1145,"")</f>
        <v/>
      </c>
      <c r="BM1145">
        <f>IF(ISNUMBER(BL1145),AVERAGE(OFFSET(AF1144,1-$Q$5,0,$Q$5,1)),"")</f>
        <v/>
      </c>
      <c r="BN1145">
        <f>IF(ISNUMBER(BL1145),(AF1145-BL1145)^2,"")</f>
        <v/>
      </c>
      <c r="BO1145">
        <f>IF(ISNUMBER(BL1145),AF1145^2,"")</f>
        <v/>
      </c>
      <c r="BP1145">
        <f>IF(ISNUMBER(BL1145),(AF1145-BM1145)^2,"")</f>
        <v/>
      </c>
    </row>
    <row r="1146">
      <c r="O1146">
        <f>IF($R1146="","",IF($Q$1="Weekly",INT(($R1146-2)/7),IF($Q$1="Quarterly",YEAR($R1146)*4+ROUNDUP(MONTH($R1146)/3),YEAR($R1146)*12+MONTH($R1146))))</f>
        <v/>
      </c>
      <c r="P1146">
        <f>IF($R1146="","",IF($R1147="",1,IF($O1146&lt;&gt;$O1147,1,0)))</f>
        <v/>
      </c>
      <c r="Q1146">
        <f>IF($P1146=1,SUM($P$7:$P1146),"")</f>
        <v/>
      </c>
      <c r="R1146">
        <f>IF($A1146="","",IF(ISNUMBER($A1146),$A1146,IFERROR(DATEVALUE($A1146),NA())))</f>
        <v/>
      </c>
      <c r="S1146" s="7">
        <f>IFERROR(INDEX($R$7:$R$60000,MATCH(ROW()-6,$Q$7:$Q$60000,0)),"")</f>
        <v/>
      </c>
      <c r="T1146">
        <f>IFERROR(INDEX($B$7:$B$60000,MATCH(ROW()-6,$Q$7:$Q$60000,0))*1,"")</f>
        <v/>
      </c>
      <c r="U1146">
        <f>IFERROR(INDEX($C$7:$C$60000,MATCH(ROW()-6,$Q$7:$Q$60000,0))*1,"")</f>
        <v/>
      </c>
      <c r="V1146">
        <f>IFERROR(INDEX($D$7:$D$60000,MATCH(ROW()-6,$Q$7:$Q$60000,0))*1,"")</f>
        <v/>
      </c>
      <c r="W1146">
        <f>IFERROR(INDEX($E$7:$E$60000,MATCH(ROW()-6,$Q$7:$Q$60000,0))*1,"")</f>
        <v/>
      </c>
      <c r="X1146">
        <f>IFERROR(INDEX($F$7:$F$60000,MATCH(ROW()-6,$Q$7:$Q$60000,0))*1,"")</f>
        <v/>
      </c>
      <c r="Y1146">
        <f>IFERROR(INDEX($G$7:$G$60000,MATCH(ROW()-6,$Q$7:$Q$60000,0))*1,"")</f>
        <v/>
      </c>
      <c r="Z1146">
        <f>IFERROR(INDEX($H$7:$H$60000,MATCH(ROW()-6,$Q$7:$Q$60000,0))*1,"")</f>
        <v/>
      </c>
      <c r="AA1146">
        <f>IFERROR(INDEX($I$7:$I$60000,MATCH(ROW()-6,$Q$7:$Q$60000,0))*1,"")</f>
        <v/>
      </c>
      <c r="AB1146">
        <f>IFERROR(INDEX($J$7:$J$60000,MATCH(ROW()-6,$Q$7:$Q$60000,0))*1,"")</f>
        <v/>
      </c>
      <c r="AC1146">
        <f>IFERROR(INDEX($K$7:$K$60000,MATCH(ROW()-6,$Q$7:$Q$60000,0))*1,"")</f>
        <v/>
      </c>
      <c r="AF1146" s="9">
        <f>IF(OR($S1146="",$S1145=""),"",IF($B$5="diff",($T1146-$T1145),LN($T1146/$T1145)))</f>
        <v/>
      </c>
      <c r="AG1146" s="9">
        <f>IF(OR($S1146="",$S1145=""),"",IF($C$5="diff",(U1146-U1145),LN(U1146/U1145)))</f>
        <v/>
      </c>
      <c r="AH1146" s="9">
        <f>IF(OR($S1146="",$S1145=""),"",IF($D$5="diff",(V1146-V1145),LN(V1146/V1145)))</f>
        <v/>
      </c>
      <c r="AI1146" s="9">
        <f>IF(OR($S1146="",$S1145=""),"",IF($E$5="diff",(W1146-W1145),LN(W1146/W1145)))</f>
        <v/>
      </c>
      <c r="AJ1146" s="9">
        <f>IF(OR($S1146="",$S1145=""),"",IF($F$5="diff",(X1146-X1145),LN(X1146/X1145)))</f>
        <v/>
      </c>
      <c r="AK1146" s="9">
        <f>IF(OR($S1146="",$S1145=""),"",IF($G$5="diff",(Y1146-Y1145),LN(Y1146/Y1145)))</f>
        <v/>
      </c>
      <c r="AL1146" s="9">
        <f>IF(OR($S1146="",$S1145=""),"",IF($H$5="diff",(Z1146-Z1145),LN(Z1146/Z1145)))</f>
        <v/>
      </c>
      <c r="AM1146" s="9">
        <f>IF(OR($S1146="",$S1145=""),"",IF($I$5="diff",(AA1146-AA1145),LN(AA1146/AA1145)))</f>
        <v/>
      </c>
      <c r="AN1146" s="9">
        <f>IF(OR($S1146="",$S1145=""),"",IF($J$5="diff",(AB1146-AB1145),LN(AB1146/AB1145)))</f>
        <v/>
      </c>
      <c r="AO1146" s="9">
        <f>IF(OR($S1146="",$S1145=""),"",IF($K$5="diff",(AC1146-AC1145),LN(AC1146/AC1145)))</f>
        <v/>
      </c>
      <c r="AR1146" s="9">
        <f>IF($AF1146="","",$AU$13+$AU$4*AG1146+$AU$5*AH1146+$AU$6*AI1146+$AU$7*AJ1146+$AU$8*AK1146+$AU$9*AL1146+$AU$10*AM1146+$AU$11*AN1146+$AU$12*AO1146)</f>
        <v/>
      </c>
      <c r="AY1146" s="10">
        <f>IF(AND((ROW()-7)&gt;=$Q$5,(ROW()-6)&lt;=$Q$3),INDEX(LINEST(OFFSET(AF1146,1-$Q$5,0,$Q$5,1),OFFSET(AG1146,1-$Q$5,0,$Q$5,9),TRUE,TRUE),1,10)*$Q$4,"")</f>
        <v/>
      </c>
      <c r="AZ1146" s="9">
        <f>IF(AND((ROW()-7)&gt;=$Q$5,(ROW()-6)&lt;=$Q$3),INDEX(LINEST(OFFSET(AF1146,1-$Q$5,0,$Q$5,1),OFFSET(AG1146,1-$Q$5,0,$Q$5,9),TRUE,TRUE),1,9),"")</f>
        <v/>
      </c>
      <c r="BA1146" s="9">
        <f>IF(AND((ROW()-7)&gt;=$Q$5,(ROW()-6)&lt;=$Q$3),INDEX(LINEST(OFFSET(AF1146,1-$Q$5,0,$Q$5,1),OFFSET(AG1146,1-$Q$5,0,$Q$5,9),TRUE,TRUE),1,8),"")</f>
        <v/>
      </c>
      <c r="BB1146" s="9">
        <f>IF(AND((ROW()-7)&gt;=$Q$5,(ROW()-6)&lt;=$Q$3),INDEX(LINEST(OFFSET(AF1146,1-$Q$5,0,$Q$5,1),OFFSET(AG1146,1-$Q$5,0,$Q$5,9),TRUE,TRUE),1,7),"")</f>
        <v/>
      </c>
      <c r="BC1146" s="9">
        <f>IF(AND((ROW()-7)&gt;=$Q$5,(ROW()-6)&lt;=$Q$3),INDEX(LINEST(OFFSET(AF1146,1-$Q$5,0,$Q$5,1),OFFSET(AG1146,1-$Q$5,0,$Q$5,9),TRUE,TRUE),1,6),"")</f>
        <v/>
      </c>
      <c r="BD1146" s="9">
        <f>IF(AND((ROW()-7)&gt;=$Q$5,(ROW()-6)&lt;=$Q$3),INDEX(LINEST(OFFSET(AF1146,1-$Q$5,0,$Q$5,1),OFFSET(AG1146,1-$Q$5,0,$Q$5,9),TRUE,TRUE),1,5),"")</f>
        <v/>
      </c>
      <c r="BE1146" s="9">
        <f>IF(AND((ROW()-7)&gt;=$Q$5,(ROW()-6)&lt;=$Q$3),INDEX(LINEST(OFFSET(AF1146,1-$Q$5,0,$Q$5,1),OFFSET(AG1146,1-$Q$5,0,$Q$5,9),TRUE,TRUE),1,4),"")</f>
        <v/>
      </c>
      <c r="BF1146" s="9">
        <f>IF(AND((ROW()-7)&gt;=$Q$5,(ROW()-6)&lt;=$Q$3),INDEX(LINEST(OFFSET(AF1146,1-$Q$5,0,$Q$5,1),OFFSET(AG1146,1-$Q$5,0,$Q$5,9),TRUE,TRUE),1,3),"")</f>
        <v/>
      </c>
      <c r="BG1146" s="9">
        <f>IF(AND((ROW()-7)&gt;=$Q$5,(ROW()-6)&lt;=$Q$3),INDEX(LINEST(OFFSET(AF1146,1-$Q$5,0,$Q$5,1),OFFSET(AG1146,1-$Q$5,0,$Q$5,9),TRUE,TRUE),1,2),"")</f>
        <v/>
      </c>
      <c r="BH1146" s="9">
        <f>IF(AND((ROW()-7)&gt;=$Q$5,(ROW()-6)&lt;=$Q$3),INDEX(LINEST(OFFSET(AF1146,1-$Q$5,0,$Q$5,1),OFFSET(AG1146,1-$Q$5,0,$Q$5,9),TRUE,TRUE),1,1),"")</f>
        <v/>
      </c>
      <c r="BI1146" s="10">
        <f>IF(AND((ROW()-7)&gt;=$Q$5,(ROW()-6)&lt;=$Q$3),INDEX(LINEST(OFFSET(AF1146,1-$Q$5,0,$Q$5,1),OFFSET(AG1146,1-$Q$5,0,$Q$5,9),TRUE,TRUE),3,1),"")</f>
        <v/>
      </c>
      <c r="BL1146" s="9">
        <f>IF(AND((ROW()-6)&lt;=$Q$3,ISNUMBER(AY1145)),AY1145/$Q$4+AZ1145*AG1146+BA1145*AH1146+BB1145*AI1146+BC1145*AJ1146+BD1145*AK1146+BE1145*AL1146+BF1145*AM1146+BG1145*AN1146+BH1145*AO1146,"")</f>
        <v/>
      </c>
      <c r="BM1146">
        <f>IF(ISNUMBER(BL1146),AVERAGE(OFFSET(AF1145,1-$Q$5,0,$Q$5,1)),"")</f>
        <v/>
      </c>
      <c r="BN1146">
        <f>IF(ISNUMBER(BL1146),(AF1146-BL1146)^2,"")</f>
        <v/>
      </c>
      <c r="BO1146">
        <f>IF(ISNUMBER(BL1146),AF1146^2,"")</f>
        <v/>
      </c>
      <c r="BP1146">
        <f>IF(ISNUMBER(BL1146),(AF1146-BM1146)^2,"")</f>
        <v/>
      </c>
    </row>
    <row r="1147">
      <c r="O1147">
        <f>IF($R1147="","",IF($Q$1="Weekly",INT(($R1147-2)/7),IF($Q$1="Quarterly",YEAR($R1147)*4+ROUNDUP(MONTH($R1147)/3),YEAR($R1147)*12+MONTH($R1147))))</f>
        <v/>
      </c>
      <c r="P1147">
        <f>IF($R1147="","",IF($R1148="",1,IF($O1147&lt;&gt;$O1148,1,0)))</f>
        <v/>
      </c>
      <c r="Q1147">
        <f>IF($P1147=1,SUM($P$7:$P1147),"")</f>
        <v/>
      </c>
      <c r="R1147">
        <f>IF($A1147="","",IF(ISNUMBER($A1147),$A1147,IFERROR(DATEVALUE($A1147),NA())))</f>
        <v/>
      </c>
      <c r="S1147" s="7">
        <f>IFERROR(INDEX($R$7:$R$60000,MATCH(ROW()-6,$Q$7:$Q$60000,0)),"")</f>
        <v/>
      </c>
      <c r="T1147">
        <f>IFERROR(INDEX($B$7:$B$60000,MATCH(ROW()-6,$Q$7:$Q$60000,0))*1,"")</f>
        <v/>
      </c>
      <c r="U1147">
        <f>IFERROR(INDEX($C$7:$C$60000,MATCH(ROW()-6,$Q$7:$Q$60000,0))*1,"")</f>
        <v/>
      </c>
      <c r="V1147">
        <f>IFERROR(INDEX($D$7:$D$60000,MATCH(ROW()-6,$Q$7:$Q$60000,0))*1,"")</f>
        <v/>
      </c>
      <c r="W1147">
        <f>IFERROR(INDEX($E$7:$E$60000,MATCH(ROW()-6,$Q$7:$Q$60000,0))*1,"")</f>
        <v/>
      </c>
      <c r="X1147">
        <f>IFERROR(INDEX($F$7:$F$60000,MATCH(ROW()-6,$Q$7:$Q$60000,0))*1,"")</f>
        <v/>
      </c>
      <c r="Y1147">
        <f>IFERROR(INDEX($G$7:$G$60000,MATCH(ROW()-6,$Q$7:$Q$60000,0))*1,"")</f>
        <v/>
      </c>
      <c r="Z1147">
        <f>IFERROR(INDEX($H$7:$H$60000,MATCH(ROW()-6,$Q$7:$Q$60000,0))*1,"")</f>
        <v/>
      </c>
      <c r="AA1147">
        <f>IFERROR(INDEX($I$7:$I$60000,MATCH(ROW()-6,$Q$7:$Q$60000,0))*1,"")</f>
        <v/>
      </c>
      <c r="AB1147">
        <f>IFERROR(INDEX($J$7:$J$60000,MATCH(ROW()-6,$Q$7:$Q$60000,0))*1,"")</f>
        <v/>
      </c>
      <c r="AC1147">
        <f>IFERROR(INDEX($K$7:$K$60000,MATCH(ROW()-6,$Q$7:$Q$60000,0))*1,"")</f>
        <v/>
      </c>
      <c r="AF1147" s="9">
        <f>IF(OR($S1147="",$S1146=""),"",IF($B$5="diff",($T1147-$T1146),LN($T1147/$T1146)))</f>
        <v/>
      </c>
      <c r="AG1147" s="9">
        <f>IF(OR($S1147="",$S1146=""),"",IF($C$5="diff",(U1147-U1146),LN(U1147/U1146)))</f>
        <v/>
      </c>
      <c r="AH1147" s="9">
        <f>IF(OR($S1147="",$S1146=""),"",IF($D$5="diff",(V1147-V1146),LN(V1147/V1146)))</f>
        <v/>
      </c>
      <c r="AI1147" s="9">
        <f>IF(OR($S1147="",$S1146=""),"",IF($E$5="diff",(W1147-W1146),LN(W1147/W1146)))</f>
        <v/>
      </c>
      <c r="AJ1147" s="9">
        <f>IF(OR($S1147="",$S1146=""),"",IF($F$5="diff",(X1147-X1146),LN(X1147/X1146)))</f>
        <v/>
      </c>
      <c r="AK1147" s="9">
        <f>IF(OR($S1147="",$S1146=""),"",IF($G$5="diff",(Y1147-Y1146),LN(Y1147/Y1146)))</f>
        <v/>
      </c>
      <c r="AL1147" s="9">
        <f>IF(OR($S1147="",$S1146=""),"",IF($H$5="diff",(Z1147-Z1146),LN(Z1147/Z1146)))</f>
        <v/>
      </c>
      <c r="AM1147" s="9">
        <f>IF(OR($S1147="",$S1146=""),"",IF($I$5="diff",(AA1147-AA1146),LN(AA1147/AA1146)))</f>
        <v/>
      </c>
      <c r="AN1147" s="9">
        <f>IF(OR($S1147="",$S1146=""),"",IF($J$5="diff",(AB1147-AB1146),LN(AB1147/AB1146)))</f>
        <v/>
      </c>
      <c r="AO1147" s="9">
        <f>IF(OR($S1147="",$S1146=""),"",IF($K$5="diff",(AC1147-AC1146),LN(AC1147/AC1146)))</f>
        <v/>
      </c>
      <c r="AR1147" s="9">
        <f>IF($AF1147="","",$AU$13+$AU$4*AG1147+$AU$5*AH1147+$AU$6*AI1147+$AU$7*AJ1147+$AU$8*AK1147+$AU$9*AL1147+$AU$10*AM1147+$AU$11*AN1147+$AU$12*AO1147)</f>
        <v/>
      </c>
      <c r="AY1147" s="10">
        <f>IF(AND((ROW()-7)&gt;=$Q$5,(ROW()-6)&lt;=$Q$3),INDEX(LINEST(OFFSET(AF1147,1-$Q$5,0,$Q$5,1),OFFSET(AG1147,1-$Q$5,0,$Q$5,9),TRUE,TRUE),1,10)*$Q$4,"")</f>
        <v/>
      </c>
      <c r="AZ1147" s="9">
        <f>IF(AND((ROW()-7)&gt;=$Q$5,(ROW()-6)&lt;=$Q$3),INDEX(LINEST(OFFSET(AF1147,1-$Q$5,0,$Q$5,1),OFFSET(AG1147,1-$Q$5,0,$Q$5,9),TRUE,TRUE),1,9),"")</f>
        <v/>
      </c>
      <c r="BA1147" s="9">
        <f>IF(AND((ROW()-7)&gt;=$Q$5,(ROW()-6)&lt;=$Q$3),INDEX(LINEST(OFFSET(AF1147,1-$Q$5,0,$Q$5,1),OFFSET(AG1147,1-$Q$5,0,$Q$5,9),TRUE,TRUE),1,8),"")</f>
        <v/>
      </c>
      <c r="BB1147" s="9">
        <f>IF(AND((ROW()-7)&gt;=$Q$5,(ROW()-6)&lt;=$Q$3),INDEX(LINEST(OFFSET(AF1147,1-$Q$5,0,$Q$5,1),OFFSET(AG1147,1-$Q$5,0,$Q$5,9),TRUE,TRUE),1,7),"")</f>
        <v/>
      </c>
      <c r="BC1147" s="9">
        <f>IF(AND((ROW()-7)&gt;=$Q$5,(ROW()-6)&lt;=$Q$3),INDEX(LINEST(OFFSET(AF1147,1-$Q$5,0,$Q$5,1),OFFSET(AG1147,1-$Q$5,0,$Q$5,9),TRUE,TRUE),1,6),"")</f>
        <v/>
      </c>
      <c r="BD1147" s="9">
        <f>IF(AND((ROW()-7)&gt;=$Q$5,(ROW()-6)&lt;=$Q$3),INDEX(LINEST(OFFSET(AF1147,1-$Q$5,0,$Q$5,1),OFFSET(AG1147,1-$Q$5,0,$Q$5,9),TRUE,TRUE),1,5),"")</f>
        <v/>
      </c>
      <c r="BE1147" s="9">
        <f>IF(AND((ROW()-7)&gt;=$Q$5,(ROW()-6)&lt;=$Q$3),INDEX(LINEST(OFFSET(AF1147,1-$Q$5,0,$Q$5,1),OFFSET(AG1147,1-$Q$5,0,$Q$5,9),TRUE,TRUE),1,4),"")</f>
        <v/>
      </c>
      <c r="BF1147" s="9">
        <f>IF(AND((ROW()-7)&gt;=$Q$5,(ROW()-6)&lt;=$Q$3),INDEX(LINEST(OFFSET(AF1147,1-$Q$5,0,$Q$5,1),OFFSET(AG1147,1-$Q$5,0,$Q$5,9),TRUE,TRUE),1,3),"")</f>
        <v/>
      </c>
      <c r="BG1147" s="9">
        <f>IF(AND((ROW()-7)&gt;=$Q$5,(ROW()-6)&lt;=$Q$3),INDEX(LINEST(OFFSET(AF1147,1-$Q$5,0,$Q$5,1),OFFSET(AG1147,1-$Q$5,0,$Q$5,9),TRUE,TRUE),1,2),"")</f>
        <v/>
      </c>
      <c r="BH1147" s="9">
        <f>IF(AND((ROW()-7)&gt;=$Q$5,(ROW()-6)&lt;=$Q$3),INDEX(LINEST(OFFSET(AF1147,1-$Q$5,0,$Q$5,1),OFFSET(AG1147,1-$Q$5,0,$Q$5,9),TRUE,TRUE),1,1),"")</f>
        <v/>
      </c>
      <c r="BI1147" s="10">
        <f>IF(AND((ROW()-7)&gt;=$Q$5,(ROW()-6)&lt;=$Q$3),INDEX(LINEST(OFFSET(AF1147,1-$Q$5,0,$Q$5,1),OFFSET(AG1147,1-$Q$5,0,$Q$5,9),TRUE,TRUE),3,1),"")</f>
        <v/>
      </c>
      <c r="BL1147" s="9">
        <f>IF(AND((ROW()-6)&lt;=$Q$3,ISNUMBER(AY1146)),AY1146/$Q$4+AZ1146*AG1147+BA1146*AH1147+BB1146*AI1147+BC1146*AJ1147+BD1146*AK1147+BE1146*AL1147+BF1146*AM1147+BG1146*AN1147+BH1146*AO1147,"")</f>
        <v/>
      </c>
      <c r="BM1147">
        <f>IF(ISNUMBER(BL1147),AVERAGE(OFFSET(AF1146,1-$Q$5,0,$Q$5,1)),"")</f>
        <v/>
      </c>
      <c r="BN1147">
        <f>IF(ISNUMBER(BL1147),(AF1147-BL1147)^2,"")</f>
        <v/>
      </c>
      <c r="BO1147">
        <f>IF(ISNUMBER(BL1147),AF1147^2,"")</f>
        <v/>
      </c>
      <c r="BP1147">
        <f>IF(ISNUMBER(BL1147),(AF1147-BM1147)^2,"")</f>
        <v/>
      </c>
    </row>
    <row r="1148">
      <c r="O1148">
        <f>IF($R1148="","",IF($Q$1="Weekly",INT(($R1148-2)/7),IF($Q$1="Quarterly",YEAR($R1148)*4+ROUNDUP(MONTH($R1148)/3),YEAR($R1148)*12+MONTH($R1148))))</f>
        <v/>
      </c>
      <c r="P1148">
        <f>IF($R1148="","",IF($R1149="",1,IF($O1148&lt;&gt;$O1149,1,0)))</f>
        <v/>
      </c>
      <c r="Q1148">
        <f>IF($P1148=1,SUM($P$7:$P1148),"")</f>
        <v/>
      </c>
      <c r="R1148">
        <f>IF($A1148="","",IF(ISNUMBER($A1148),$A1148,IFERROR(DATEVALUE($A1148),NA())))</f>
        <v/>
      </c>
      <c r="S1148" s="7">
        <f>IFERROR(INDEX($R$7:$R$60000,MATCH(ROW()-6,$Q$7:$Q$60000,0)),"")</f>
        <v/>
      </c>
      <c r="T1148">
        <f>IFERROR(INDEX($B$7:$B$60000,MATCH(ROW()-6,$Q$7:$Q$60000,0))*1,"")</f>
        <v/>
      </c>
      <c r="U1148">
        <f>IFERROR(INDEX($C$7:$C$60000,MATCH(ROW()-6,$Q$7:$Q$60000,0))*1,"")</f>
        <v/>
      </c>
      <c r="V1148">
        <f>IFERROR(INDEX($D$7:$D$60000,MATCH(ROW()-6,$Q$7:$Q$60000,0))*1,"")</f>
        <v/>
      </c>
      <c r="W1148">
        <f>IFERROR(INDEX($E$7:$E$60000,MATCH(ROW()-6,$Q$7:$Q$60000,0))*1,"")</f>
        <v/>
      </c>
      <c r="X1148">
        <f>IFERROR(INDEX($F$7:$F$60000,MATCH(ROW()-6,$Q$7:$Q$60000,0))*1,"")</f>
        <v/>
      </c>
      <c r="Y1148">
        <f>IFERROR(INDEX($G$7:$G$60000,MATCH(ROW()-6,$Q$7:$Q$60000,0))*1,"")</f>
        <v/>
      </c>
      <c r="Z1148">
        <f>IFERROR(INDEX($H$7:$H$60000,MATCH(ROW()-6,$Q$7:$Q$60000,0))*1,"")</f>
        <v/>
      </c>
      <c r="AA1148">
        <f>IFERROR(INDEX($I$7:$I$60000,MATCH(ROW()-6,$Q$7:$Q$60000,0))*1,"")</f>
        <v/>
      </c>
      <c r="AB1148">
        <f>IFERROR(INDEX($J$7:$J$60000,MATCH(ROW()-6,$Q$7:$Q$60000,0))*1,"")</f>
        <v/>
      </c>
      <c r="AC1148">
        <f>IFERROR(INDEX($K$7:$K$60000,MATCH(ROW()-6,$Q$7:$Q$60000,0))*1,"")</f>
        <v/>
      </c>
      <c r="AF1148" s="9">
        <f>IF(OR($S1148="",$S1147=""),"",IF($B$5="diff",($T1148-$T1147),LN($T1148/$T1147)))</f>
        <v/>
      </c>
      <c r="AG1148" s="9">
        <f>IF(OR($S1148="",$S1147=""),"",IF($C$5="diff",(U1148-U1147),LN(U1148/U1147)))</f>
        <v/>
      </c>
      <c r="AH1148" s="9">
        <f>IF(OR($S1148="",$S1147=""),"",IF($D$5="diff",(V1148-V1147),LN(V1148/V1147)))</f>
        <v/>
      </c>
      <c r="AI1148" s="9">
        <f>IF(OR($S1148="",$S1147=""),"",IF($E$5="diff",(W1148-W1147),LN(W1148/W1147)))</f>
        <v/>
      </c>
      <c r="AJ1148" s="9">
        <f>IF(OR($S1148="",$S1147=""),"",IF($F$5="diff",(X1148-X1147),LN(X1148/X1147)))</f>
        <v/>
      </c>
      <c r="AK1148" s="9">
        <f>IF(OR($S1148="",$S1147=""),"",IF($G$5="diff",(Y1148-Y1147),LN(Y1148/Y1147)))</f>
        <v/>
      </c>
      <c r="AL1148" s="9">
        <f>IF(OR($S1148="",$S1147=""),"",IF($H$5="diff",(Z1148-Z1147),LN(Z1148/Z1147)))</f>
        <v/>
      </c>
      <c r="AM1148" s="9">
        <f>IF(OR($S1148="",$S1147=""),"",IF($I$5="diff",(AA1148-AA1147),LN(AA1148/AA1147)))</f>
        <v/>
      </c>
      <c r="AN1148" s="9">
        <f>IF(OR($S1148="",$S1147=""),"",IF($J$5="diff",(AB1148-AB1147),LN(AB1148/AB1147)))</f>
        <v/>
      </c>
      <c r="AO1148" s="9">
        <f>IF(OR($S1148="",$S1147=""),"",IF($K$5="diff",(AC1148-AC1147),LN(AC1148/AC1147)))</f>
        <v/>
      </c>
      <c r="AR1148" s="9">
        <f>IF($AF1148="","",$AU$13+$AU$4*AG1148+$AU$5*AH1148+$AU$6*AI1148+$AU$7*AJ1148+$AU$8*AK1148+$AU$9*AL1148+$AU$10*AM1148+$AU$11*AN1148+$AU$12*AO1148)</f>
        <v/>
      </c>
      <c r="AY1148" s="10">
        <f>IF(AND((ROW()-7)&gt;=$Q$5,(ROW()-6)&lt;=$Q$3),INDEX(LINEST(OFFSET(AF1148,1-$Q$5,0,$Q$5,1),OFFSET(AG1148,1-$Q$5,0,$Q$5,9),TRUE,TRUE),1,10)*$Q$4,"")</f>
        <v/>
      </c>
      <c r="AZ1148" s="9">
        <f>IF(AND((ROW()-7)&gt;=$Q$5,(ROW()-6)&lt;=$Q$3),INDEX(LINEST(OFFSET(AF1148,1-$Q$5,0,$Q$5,1),OFFSET(AG1148,1-$Q$5,0,$Q$5,9),TRUE,TRUE),1,9),"")</f>
        <v/>
      </c>
      <c r="BA1148" s="9">
        <f>IF(AND((ROW()-7)&gt;=$Q$5,(ROW()-6)&lt;=$Q$3),INDEX(LINEST(OFFSET(AF1148,1-$Q$5,0,$Q$5,1),OFFSET(AG1148,1-$Q$5,0,$Q$5,9),TRUE,TRUE),1,8),"")</f>
        <v/>
      </c>
      <c r="BB1148" s="9">
        <f>IF(AND((ROW()-7)&gt;=$Q$5,(ROW()-6)&lt;=$Q$3),INDEX(LINEST(OFFSET(AF1148,1-$Q$5,0,$Q$5,1),OFFSET(AG1148,1-$Q$5,0,$Q$5,9),TRUE,TRUE),1,7),"")</f>
        <v/>
      </c>
      <c r="BC1148" s="9">
        <f>IF(AND((ROW()-7)&gt;=$Q$5,(ROW()-6)&lt;=$Q$3),INDEX(LINEST(OFFSET(AF1148,1-$Q$5,0,$Q$5,1),OFFSET(AG1148,1-$Q$5,0,$Q$5,9),TRUE,TRUE),1,6),"")</f>
        <v/>
      </c>
      <c r="BD1148" s="9">
        <f>IF(AND((ROW()-7)&gt;=$Q$5,(ROW()-6)&lt;=$Q$3),INDEX(LINEST(OFFSET(AF1148,1-$Q$5,0,$Q$5,1),OFFSET(AG1148,1-$Q$5,0,$Q$5,9),TRUE,TRUE),1,5),"")</f>
        <v/>
      </c>
      <c r="BE1148" s="9">
        <f>IF(AND((ROW()-7)&gt;=$Q$5,(ROW()-6)&lt;=$Q$3),INDEX(LINEST(OFFSET(AF1148,1-$Q$5,0,$Q$5,1),OFFSET(AG1148,1-$Q$5,0,$Q$5,9),TRUE,TRUE),1,4),"")</f>
        <v/>
      </c>
      <c r="BF1148" s="9">
        <f>IF(AND((ROW()-7)&gt;=$Q$5,(ROW()-6)&lt;=$Q$3),INDEX(LINEST(OFFSET(AF1148,1-$Q$5,0,$Q$5,1),OFFSET(AG1148,1-$Q$5,0,$Q$5,9),TRUE,TRUE),1,3),"")</f>
        <v/>
      </c>
      <c r="BG1148" s="9">
        <f>IF(AND((ROW()-7)&gt;=$Q$5,(ROW()-6)&lt;=$Q$3),INDEX(LINEST(OFFSET(AF1148,1-$Q$5,0,$Q$5,1),OFFSET(AG1148,1-$Q$5,0,$Q$5,9),TRUE,TRUE),1,2),"")</f>
        <v/>
      </c>
      <c r="BH1148" s="9">
        <f>IF(AND((ROW()-7)&gt;=$Q$5,(ROW()-6)&lt;=$Q$3),INDEX(LINEST(OFFSET(AF1148,1-$Q$5,0,$Q$5,1),OFFSET(AG1148,1-$Q$5,0,$Q$5,9),TRUE,TRUE),1,1),"")</f>
        <v/>
      </c>
      <c r="BI1148" s="10">
        <f>IF(AND((ROW()-7)&gt;=$Q$5,(ROW()-6)&lt;=$Q$3),INDEX(LINEST(OFFSET(AF1148,1-$Q$5,0,$Q$5,1),OFFSET(AG1148,1-$Q$5,0,$Q$5,9),TRUE,TRUE),3,1),"")</f>
        <v/>
      </c>
      <c r="BL1148" s="9">
        <f>IF(AND((ROW()-6)&lt;=$Q$3,ISNUMBER(AY1147)),AY1147/$Q$4+AZ1147*AG1148+BA1147*AH1148+BB1147*AI1148+BC1147*AJ1148+BD1147*AK1148+BE1147*AL1148+BF1147*AM1148+BG1147*AN1148+BH1147*AO1148,"")</f>
        <v/>
      </c>
      <c r="BM1148">
        <f>IF(ISNUMBER(BL1148),AVERAGE(OFFSET(AF1147,1-$Q$5,0,$Q$5,1)),"")</f>
        <v/>
      </c>
      <c r="BN1148">
        <f>IF(ISNUMBER(BL1148),(AF1148-BL1148)^2,"")</f>
        <v/>
      </c>
      <c r="BO1148">
        <f>IF(ISNUMBER(BL1148),AF1148^2,"")</f>
        <v/>
      </c>
      <c r="BP1148">
        <f>IF(ISNUMBER(BL1148),(AF1148-BM1148)^2,"")</f>
        <v/>
      </c>
    </row>
    <row r="1149">
      <c r="O1149">
        <f>IF($R1149="","",IF($Q$1="Weekly",INT(($R1149-2)/7),IF($Q$1="Quarterly",YEAR($R1149)*4+ROUNDUP(MONTH($R1149)/3),YEAR($R1149)*12+MONTH($R1149))))</f>
        <v/>
      </c>
      <c r="P1149">
        <f>IF($R1149="","",IF($R1150="",1,IF($O1149&lt;&gt;$O1150,1,0)))</f>
        <v/>
      </c>
      <c r="Q1149">
        <f>IF($P1149=1,SUM($P$7:$P1149),"")</f>
        <v/>
      </c>
      <c r="R1149">
        <f>IF($A1149="","",IF(ISNUMBER($A1149),$A1149,IFERROR(DATEVALUE($A1149),NA())))</f>
        <v/>
      </c>
      <c r="S1149" s="7">
        <f>IFERROR(INDEX($R$7:$R$60000,MATCH(ROW()-6,$Q$7:$Q$60000,0)),"")</f>
        <v/>
      </c>
      <c r="T1149">
        <f>IFERROR(INDEX($B$7:$B$60000,MATCH(ROW()-6,$Q$7:$Q$60000,0))*1,"")</f>
        <v/>
      </c>
      <c r="U1149">
        <f>IFERROR(INDEX($C$7:$C$60000,MATCH(ROW()-6,$Q$7:$Q$60000,0))*1,"")</f>
        <v/>
      </c>
      <c r="V1149">
        <f>IFERROR(INDEX($D$7:$D$60000,MATCH(ROW()-6,$Q$7:$Q$60000,0))*1,"")</f>
        <v/>
      </c>
      <c r="W1149">
        <f>IFERROR(INDEX($E$7:$E$60000,MATCH(ROW()-6,$Q$7:$Q$60000,0))*1,"")</f>
        <v/>
      </c>
      <c r="X1149">
        <f>IFERROR(INDEX($F$7:$F$60000,MATCH(ROW()-6,$Q$7:$Q$60000,0))*1,"")</f>
        <v/>
      </c>
      <c r="Y1149">
        <f>IFERROR(INDEX($G$7:$G$60000,MATCH(ROW()-6,$Q$7:$Q$60000,0))*1,"")</f>
        <v/>
      </c>
      <c r="Z1149">
        <f>IFERROR(INDEX($H$7:$H$60000,MATCH(ROW()-6,$Q$7:$Q$60000,0))*1,"")</f>
        <v/>
      </c>
      <c r="AA1149">
        <f>IFERROR(INDEX($I$7:$I$60000,MATCH(ROW()-6,$Q$7:$Q$60000,0))*1,"")</f>
        <v/>
      </c>
      <c r="AB1149">
        <f>IFERROR(INDEX($J$7:$J$60000,MATCH(ROW()-6,$Q$7:$Q$60000,0))*1,"")</f>
        <v/>
      </c>
      <c r="AC1149">
        <f>IFERROR(INDEX($K$7:$K$60000,MATCH(ROW()-6,$Q$7:$Q$60000,0))*1,"")</f>
        <v/>
      </c>
      <c r="AF1149" s="9">
        <f>IF(OR($S1149="",$S1148=""),"",IF($B$5="diff",($T1149-$T1148),LN($T1149/$T1148)))</f>
        <v/>
      </c>
      <c r="AG1149" s="9">
        <f>IF(OR($S1149="",$S1148=""),"",IF($C$5="diff",(U1149-U1148),LN(U1149/U1148)))</f>
        <v/>
      </c>
      <c r="AH1149" s="9">
        <f>IF(OR($S1149="",$S1148=""),"",IF($D$5="diff",(V1149-V1148),LN(V1149/V1148)))</f>
        <v/>
      </c>
      <c r="AI1149" s="9">
        <f>IF(OR($S1149="",$S1148=""),"",IF($E$5="diff",(W1149-W1148),LN(W1149/W1148)))</f>
        <v/>
      </c>
      <c r="AJ1149" s="9">
        <f>IF(OR($S1149="",$S1148=""),"",IF($F$5="diff",(X1149-X1148),LN(X1149/X1148)))</f>
        <v/>
      </c>
      <c r="AK1149" s="9">
        <f>IF(OR($S1149="",$S1148=""),"",IF($G$5="diff",(Y1149-Y1148),LN(Y1149/Y1148)))</f>
        <v/>
      </c>
      <c r="AL1149" s="9">
        <f>IF(OR($S1149="",$S1148=""),"",IF($H$5="diff",(Z1149-Z1148),LN(Z1149/Z1148)))</f>
        <v/>
      </c>
      <c r="AM1149" s="9">
        <f>IF(OR($S1149="",$S1148=""),"",IF($I$5="diff",(AA1149-AA1148),LN(AA1149/AA1148)))</f>
        <v/>
      </c>
      <c r="AN1149" s="9">
        <f>IF(OR($S1149="",$S1148=""),"",IF($J$5="diff",(AB1149-AB1148),LN(AB1149/AB1148)))</f>
        <v/>
      </c>
      <c r="AO1149" s="9">
        <f>IF(OR($S1149="",$S1148=""),"",IF($K$5="diff",(AC1149-AC1148),LN(AC1149/AC1148)))</f>
        <v/>
      </c>
      <c r="AR1149" s="9">
        <f>IF($AF1149="","",$AU$13+$AU$4*AG1149+$AU$5*AH1149+$AU$6*AI1149+$AU$7*AJ1149+$AU$8*AK1149+$AU$9*AL1149+$AU$10*AM1149+$AU$11*AN1149+$AU$12*AO1149)</f>
        <v/>
      </c>
      <c r="AY1149" s="10">
        <f>IF(AND((ROW()-7)&gt;=$Q$5,(ROW()-6)&lt;=$Q$3),INDEX(LINEST(OFFSET(AF1149,1-$Q$5,0,$Q$5,1),OFFSET(AG1149,1-$Q$5,0,$Q$5,9),TRUE,TRUE),1,10)*$Q$4,"")</f>
        <v/>
      </c>
      <c r="AZ1149" s="9">
        <f>IF(AND((ROW()-7)&gt;=$Q$5,(ROW()-6)&lt;=$Q$3),INDEX(LINEST(OFFSET(AF1149,1-$Q$5,0,$Q$5,1),OFFSET(AG1149,1-$Q$5,0,$Q$5,9),TRUE,TRUE),1,9),"")</f>
        <v/>
      </c>
      <c r="BA1149" s="9">
        <f>IF(AND((ROW()-7)&gt;=$Q$5,(ROW()-6)&lt;=$Q$3),INDEX(LINEST(OFFSET(AF1149,1-$Q$5,0,$Q$5,1),OFFSET(AG1149,1-$Q$5,0,$Q$5,9),TRUE,TRUE),1,8),"")</f>
        <v/>
      </c>
      <c r="BB1149" s="9">
        <f>IF(AND((ROW()-7)&gt;=$Q$5,(ROW()-6)&lt;=$Q$3),INDEX(LINEST(OFFSET(AF1149,1-$Q$5,0,$Q$5,1),OFFSET(AG1149,1-$Q$5,0,$Q$5,9),TRUE,TRUE),1,7),"")</f>
        <v/>
      </c>
      <c r="BC1149" s="9">
        <f>IF(AND((ROW()-7)&gt;=$Q$5,(ROW()-6)&lt;=$Q$3),INDEX(LINEST(OFFSET(AF1149,1-$Q$5,0,$Q$5,1),OFFSET(AG1149,1-$Q$5,0,$Q$5,9),TRUE,TRUE),1,6),"")</f>
        <v/>
      </c>
      <c r="BD1149" s="9">
        <f>IF(AND((ROW()-7)&gt;=$Q$5,(ROW()-6)&lt;=$Q$3),INDEX(LINEST(OFFSET(AF1149,1-$Q$5,0,$Q$5,1),OFFSET(AG1149,1-$Q$5,0,$Q$5,9),TRUE,TRUE),1,5),"")</f>
        <v/>
      </c>
      <c r="BE1149" s="9">
        <f>IF(AND((ROW()-7)&gt;=$Q$5,(ROW()-6)&lt;=$Q$3),INDEX(LINEST(OFFSET(AF1149,1-$Q$5,0,$Q$5,1),OFFSET(AG1149,1-$Q$5,0,$Q$5,9),TRUE,TRUE),1,4),"")</f>
        <v/>
      </c>
      <c r="BF1149" s="9">
        <f>IF(AND((ROW()-7)&gt;=$Q$5,(ROW()-6)&lt;=$Q$3),INDEX(LINEST(OFFSET(AF1149,1-$Q$5,0,$Q$5,1),OFFSET(AG1149,1-$Q$5,0,$Q$5,9),TRUE,TRUE),1,3),"")</f>
        <v/>
      </c>
      <c r="BG1149" s="9">
        <f>IF(AND((ROW()-7)&gt;=$Q$5,(ROW()-6)&lt;=$Q$3),INDEX(LINEST(OFFSET(AF1149,1-$Q$5,0,$Q$5,1),OFFSET(AG1149,1-$Q$5,0,$Q$5,9),TRUE,TRUE),1,2),"")</f>
        <v/>
      </c>
      <c r="BH1149" s="9">
        <f>IF(AND((ROW()-7)&gt;=$Q$5,(ROW()-6)&lt;=$Q$3),INDEX(LINEST(OFFSET(AF1149,1-$Q$5,0,$Q$5,1),OFFSET(AG1149,1-$Q$5,0,$Q$5,9),TRUE,TRUE),1,1),"")</f>
        <v/>
      </c>
      <c r="BI1149" s="10">
        <f>IF(AND((ROW()-7)&gt;=$Q$5,(ROW()-6)&lt;=$Q$3),INDEX(LINEST(OFFSET(AF1149,1-$Q$5,0,$Q$5,1),OFFSET(AG1149,1-$Q$5,0,$Q$5,9),TRUE,TRUE),3,1),"")</f>
        <v/>
      </c>
      <c r="BL1149" s="9">
        <f>IF(AND((ROW()-6)&lt;=$Q$3,ISNUMBER(AY1148)),AY1148/$Q$4+AZ1148*AG1149+BA1148*AH1149+BB1148*AI1149+BC1148*AJ1149+BD1148*AK1149+BE1148*AL1149+BF1148*AM1149+BG1148*AN1149+BH1148*AO1149,"")</f>
        <v/>
      </c>
      <c r="BM1149">
        <f>IF(ISNUMBER(BL1149),AVERAGE(OFFSET(AF1148,1-$Q$5,0,$Q$5,1)),"")</f>
        <v/>
      </c>
      <c r="BN1149">
        <f>IF(ISNUMBER(BL1149),(AF1149-BL1149)^2,"")</f>
        <v/>
      </c>
      <c r="BO1149">
        <f>IF(ISNUMBER(BL1149),AF1149^2,"")</f>
        <v/>
      </c>
      <c r="BP1149">
        <f>IF(ISNUMBER(BL1149),(AF1149-BM1149)^2,"")</f>
        <v/>
      </c>
    </row>
    <row r="1150">
      <c r="O1150">
        <f>IF($R1150="","",IF($Q$1="Weekly",INT(($R1150-2)/7),IF($Q$1="Quarterly",YEAR($R1150)*4+ROUNDUP(MONTH($R1150)/3),YEAR($R1150)*12+MONTH($R1150))))</f>
        <v/>
      </c>
      <c r="P1150">
        <f>IF($R1150="","",IF($R1151="",1,IF($O1150&lt;&gt;$O1151,1,0)))</f>
        <v/>
      </c>
      <c r="Q1150">
        <f>IF($P1150=1,SUM($P$7:$P1150),"")</f>
        <v/>
      </c>
      <c r="R1150">
        <f>IF($A1150="","",IF(ISNUMBER($A1150),$A1150,IFERROR(DATEVALUE($A1150),NA())))</f>
        <v/>
      </c>
      <c r="S1150" s="7">
        <f>IFERROR(INDEX($R$7:$R$60000,MATCH(ROW()-6,$Q$7:$Q$60000,0)),"")</f>
        <v/>
      </c>
      <c r="T1150">
        <f>IFERROR(INDEX($B$7:$B$60000,MATCH(ROW()-6,$Q$7:$Q$60000,0))*1,"")</f>
        <v/>
      </c>
      <c r="U1150">
        <f>IFERROR(INDEX($C$7:$C$60000,MATCH(ROW()-6,$Q$7:$Q$60000,0))*1,"")</f>
        <v/>
      </c>
      <c r="V1150">
        <f>IFERROR(INDEX($D$7:$D$60000,MATCH(ROW()-6,$Q$7:$Q$60000,0))*1,"")</f>
        <v/>
      </c>
      <c r="W1150">
        <f>IFERROR(INDEX($E$7:$E$60000,MATCH(ROW()-6,$Q$7:$Q$60000,0))*1,"")</f>
        <v/>
      </c>
      <c r="X1150">
        <f>IFERROR(INDEX($F$7:$F$60000,MATCH(ROW()-6,$Q$7:$Q$60000,0))*1,"")</f>
        <v/>
      </c>
      <c r="Y1150">
        <f>IFERROR(INDEX($G$7:$G$60000,MATCH(ROW()-6,$Q$7:$Q$60000,0))*1,"")</f>
        <v/>
      </c>
      <c r="Z1150">
        <f>IFERROR(INDEX($H$7:$H$60000,MATCH(ROW()-6,$Q$7:$Q$60000,0))*1,"")</f>
        <v/>
      </c>
      <c r="AA1150">
        <f>IFERROR(INDEX($I$7:$I$60000,MATCH(ROW()-6,$Q$7:$Q$60000,0))*1,"")</f>
        <v/>
      </c>
      <c r="AB1150">
        <f>IFERROR(INDEX($J$7:$J$60000,MATCH(ROW()-6,$Q$7:$Q$60000,0))*1,"")</f>
        <v/>
      </c>
      <c r="AC1150">
        <f>IFERROR(INDEX($K$7:$K$60000,MATCH(ROW()-6,$Q$7:$Q$60000,0))*1,"")</f>
        <v/>
      </c>
      <c r="AF1150" s="9">
        <f>IF(OR($S1150="",$S1149=""),"",IF($B$5="diff",($T1150-$T1149),LN($T1150/$T1149)))</f>
        <v/>
      </c>
      <c r="AG1150" s="9">
        <f>IF(OR($S1150="",$S1149=""),"",IF($C$5="diff",(U1150-U1149),LN(U1150/U1149)))</f>
        <v/>
      </c>
      <c r="AH1150" s="9">
        <f>IF(OR($S1150="",$S1149=""),"",IF($D$5="diff",(V1150-V1149),LN(V1150/V1149)))</f>
        <v/>
      </c>
      <c r="AI1150" s="9">
        <f>IF(OR($S1150="",$S1149=""),"",IF($E$5="diff",(W1150-W1149),LN(W1150/W1149)))</f>
        <v/>
      </c>
      <c r="AJ1150" s="9">
        <f>IF(OR($S1150="",$S1149=""),"",IF($F$5="diff",(X1150-X1149),LN(X1150/X1149)))</f>
        <v/>
      </c>
      <c r="AK1150" s="9">
        <f>IF(OR($S1150="",$S1149=""),"",IF($G$5="diff",(Y1150-Y1149),LN(Y1150/Y1149)))</f>
        <v/>
      </c>
      <c r="AL1150" s="9">
        <f>IF(OR($S1150="",$S1149=""),"",IF($H$5="diff",(Z1150-Z1149),LN(Z1150/Z1149)))</f>
        <v/>
      </c>
      <c r="AM1150" s="9">
        <f>IF(OR($S1150="",$S1149=""),"",IF($I$5="diff",(AA1150-AA1149),LN(AA1150/AA1149)))</f>
        <v/>
      </c>
      <c r="AN1150" s="9">
        <f>IF(OR($S1150="",$S1149=""),"",IF($J$5="diff",(AB1150-AB1149),LN(AB1150/AB1149)))</f>
        <v/>
      </c>
      <c r="AO1150" s="9">
        <f>IF(OR($S1150="",$S1149=""),"",IF($K$5="diff",(AC1150-AC1149),LN(AC1150/AC1149)))</f>
        <v/>
      </c>
      <c r="AR1150" s="9">
        <f>IF($AF1150="","",$AU$13+$AU$4*AG1150+$AU$5*AH1150+$AU$6*AI1150+$AU$7*AJ1150+$AU$8*AK1150+$AU$9*AL1150+$AU$10*AM1150+$AU$11*AN1150+$AU$12*AO1150)</f>
        <v/>
      </c>
      <c r="AY1150" s="10">
        <f>IF(AND((ROW()-7)&gt;=$Q$5,(ROW()-6)&lt;=$Q$3),INDEX(LINEST(OFFSET(AF1150,1-$Q$5,0,$Q$5,1),OFFSET(AG1150,1-$Q$5,0,$Q$5,9),TRUE,TRUE),1,10)*$Q$4,"")</f>
        <v/>
      </c>
      <c r="AZ1150" s="9">
        <f>IF(AND((ROW()-7)&gt;=$Q$5,(ROW()-6)&lt;=$Q$3),INDEX(LINEST(OFFSET(AF1150,1-$Q$5,0,$Q$5,1),OFFSET(AG1150,1-$Q$5,0,$Q$5,9),TRUE,TRUE),1,9),"")</f>
        <v/>
      </c>
      <c r="BA1150" s="9">
        <f>IF(AND((ROW()-7)&gt;=$Q$5,(ROW()-6)&lt;=$Q$3),INDEX(LINEST(OFFSET(AF1150,1-$Q$5,0,$Q$5,1),OFFSET(AG1150,1-$Q$5,0,$Q$5,9),TRUE,TRUE),1,8),"")</f>
        <v/>
      </c>
      <c r="BB1150" s="9">
        <f>IF(AND((ROW()-7)&gt;=$Q$5,(ROW()-6)&lt;=$Q$3),INDEX(LINEST(OFFSET(AF1150,1-$Q$5,0,$Q$5,1),OFFSET(AG1150,1-$Q$5,0,$Q$5,9),TRUE,TRUE),1,7),"")</f>
        <v/>
      </c>
      <c r="BC1150" s="9">
        <f>IF(AND((ROW()-7)&gt;=$Q$5,(ROW()-6)&lt;=$Q$3),INDEX(LINEST(OFFSET(AF1150,1-$Q$5,0,$Q$5,1),OFFSET(AG1150,1-$Q$5,0,$Q$5,9),TRUE,TRUE),1,6),"")</f>
        <v/>
      </c>
      <c r="BD1150" s="9">
        <f>IF(AND((ROW()-7)&gt;=$Q$5,(ROW()-6)&lt;=$Q$3),INDEX(LINEST(OFFSET(AF1150,1-$Q$5,0,$Q$5,1),OFFSET(AG1150,1-$Q$5,0,$Q$5,9),TRUE,TRUE),1,5),"")</f>
        <v/>
      </c>
      <c r="BE1150" s="9">
        <f>IF(AND((ROW()-7)&gt;=$Q$5,(ROW()-6)&lt;=$Q$3),INDEX(LINEST(OFFSET(AF1150,1-$Q$5,0,$Q$5,1),OFFSET(AG1150,1-$Q$5,0,$Q$5,9),TRUE,TRUE),1,4),"")</f>
        <v/>
      </c>
      <c r="BF1150" s="9">
        <f>IF(AND((ROW()-7)&gt;=$Q$5,(ROW()-6)&lt;=$Q$3),INDEX(LINEST(OFFSET(AF1150,1-$Q$5,0,$Q$5,1),OFFSET(AG1150,1-$Q$5,0,$Q$5,9),TRUE,TRUE),1,3),"")</f>
        <v/>
      </c>
      <c r="BG1150" s="9">
        <f>IF(AND((ROW()-7)&gt;=$Q$5,(ROW()-6)&lt;=$Q$3),INDEX(LINEST(OFFSET(AF1150,1-$Q$5,0,$Q$5,1),OFFSET(AG1150,1-$Q$5,0,$Q$5,9),TRUE,TRUE),1,2),"")</f>
        <v/>
      </c>
      <c r="BH1150" s="9">
        <f>IF(AND((ROW()-7)&gt;=$Q$5,(ROW()-6)&lt;=$Q$3),INDEX(LINEST(OFFSET(AF1150,1-$Q$5,0,$Q$5,1),OFFSET(AG1150,1-$Q$5,0,$Q$5,9),TRUE,TRUE),1,1),"")</f>
        <v/>
      </c>
      <c r="BI1150" s="10">
        <f>IF(AND((ROW()-7)&gt;=$Q$5,(ROW()-6)&lt;=$Q$3),INDEX(LINEST(OFFSET(AF1150,1-$Q$5,0,$Q$5,1),OFFSET(AG1150,1-$Q$5,0,$Q$5,9),TRUE,TRUE),3,1),"")</f>
        <v/>
      </c>
      <c r="BL1150" s="9">
        <f>IF(AND((ROW()-6)&lt;=$Q$3,ISNUMBER(AY1149)),AY1149/$Q$4+AZ1149*AG1150+BA1149*AH1150+BB1149*AI1150+BC1149*AJ1150+BD1149*AK1150+BE1149*AL1150+BF1149*AM1150+BG1149*AN1150+BH1149*AO1150,"")</f>
        <v/>
      </c>
      <c r="BM1150">
        <f>IF(ISNUMBER(BL1150),AVERAGE(OFFSET(AF1149,1-$Q$5,0,$Q$5,1)),"")</f>
        <v/>
      </c>
      <c r="BN1150">
        <f>IF(ISNUMBER(BL1150),(AF1150-BL1150)^2,"")</f>
        <v/>
      </c>
      <c r="BO1150">
        <f>IF(ISNUMBER(BL1150),AF1150^2,"")</f>
        <v/>
      </c>
      <c r="BP1150">
        <f>IF(ISNUMBER(BL1150),(AF1150-BM1150)^2,"")</f>
        <v/>
      </c>
    </row>
    <row r="1151">
      <c r="O1151">
        <f>IF($R1151="","",IF($Q$1="Weekly",INT(($R1151-2)/7),IF($Q$1="Quarterly",YEAR($R1151)*4+ROUNDUP(MONTH($R1151)/3),YEAR($R1151)*12+MONTH($R1151))))</f>
        <v/>
      </c>
      <c r="P1151">
        <f>IF($R1151="","",IF($R1152="",1,IF($O1151&lt;&gt;$O1152,1,0)))</f>
        <v/>
      </c>
      <c r="Q1151">
        <f>IF($P1151=1,SUM($P$7:$P1151),"")</f>
        <v/>
      </c>
      <c r="R1151">
        <f>IF($A1151="","",IF(ISNUMBER($A1151),$A1151,IFERROR(DATEVALUE($A1151),NA())))</f>
        <v/>
      </c>
      <c r="S1151" s="7">
        <f>IFERROR(INDEX($R$7:$R$60000,MATCH(ROW()-6,$Q$7:$Q$60000,0)),"")</f>
        <v/>
      </c>
      <c r="T1151">
        <f>IFERROR(INDEX($B$7:$B$60000,MATCH(ROW()-6,$Q$7:$Q$60000,0))*1,"")</f>
        <v/>
      </c>
      <c r="U1151">
        <f>IFERROR(INDEX($C$7:$C$60000,MATCH(ROW()-6,$Q$7:$Q$60000,0))*1,"")</f>
        <v/>
      </c>
      <c r="V1151">
        <f>IFERROR(INDEX($D$7:$D$60000,MATCH(ROW()-6,$Q$7:$Q$60000,0))*1,"")</f>
        <v/>
      </c>
      <c r="W1151">
        <f>IFERROR(INDEX($E$7:$E$60000,MATCH(ROW()-6,$Q$7:$Q$60000,0))*1,"")</f>
        <v/>
      </c>
      <c r="X1151">
        <f>IFERROR(INDEX($F$7:$F$60000,MATCH(ROW()-6,$Q$7:$Q$60000,0))*1,"")</f>
        <v/>
      </c>
      <c r="Y1151">
        <f>IFERROR(INDEX($G$7:$G$60000,MATCH(ROW()-6,$Q$7:$Q$60000,0))*1,"")</f>
        <v/>
      </c>
      <c r="Z1151">
        <f>IFERROR(INDEX($H$7:$H$60000,MATCH(ROW()-6,$Q$7:$Q$60000,0))*1,"")</f>
        <v/>
      </c>
      <c r="AA1151">
        <f>IFERROR(INDEX($I$7:$I$60000,MATCH(ROW()-6,$Q$7:$Q$60000,0))*1,"")</f>
        <v/>
      </c>
      <c r="AB1151">
        <f>IFERROR(INDEX($J$7:$J$60000,MATCH(ROW()-6,$Q$7:$Q$60000,0))*1,"")</f>
        <v/>
      </c>
      <c r="AC1151">
        <f>IFERROR(INDEX($K$7:$K$60000,MATCH(ROW()-6,$Q$7:$Q$60000,0))*1,"")</f>
        <v/>
      </c>
      <c r="AF1151" s="9">
        <f>IF(OR($S1151="",$S1150=""),"",IF($B$5="diff",($T1151-$T1150),LN($T1151/$T1150)))</f>
        <v/>
      </c>
      <c r="AG1151" s="9">
        <f>IF(OR($S1151="",$S1150=""),"",IF($C$5="diff",(U1151-U1150),LN(U1151/U1150)))</f>
        <v/>
      </c>
      <c r="AH1151" s="9">
        <f>IF(OR($S1151="",$S1150=""),"",IF($D$5="diff",(V1151-V1150),LN(V1151/V1150)))</f>
        <v/>
      </c>
      <c r="AI1151" s="9">
        <f>IF(OR($S1151="",$S1150=""),"",IF($E$5="diff",(W1151-W1150),LN(W1151/W1150)))</f>
        <v/>
      </c>
      <c r="AJ1151" s="9">
        <f>IF(OR($S1151="",$S1150=""),"",IF($F$5="diff",(X1151-X1150),LN(X1151/X1150)))</f>
        <v/>
      </c>
      <c r="AK1151" s="9">
        <f>IF(OR($S1151="",$S1150=""),"",IF($G$5="diff",(Y1151-Y1150),LN(Y1151/Y1150)))</f>
        <v/>
      </c>
      <c r="AL1151" s="9">
        <f>IF(OR($S1151="",$S1150=""),"",IF($H$5="diff",(Z1151-Z1150),LN(Z1151/Z1150)))</f>
        <v/>
      </c>
      <c r="AM1151" s="9">
        <f>IF(OR($S1151="",$S1150=""),"",IF($I$5="diff",(AA1151-AA1150),LN(AA1151/AA1150)))</f>
        <v/>
      </c>
      <c r="AN1151" s="9">
        <f>IF(OR($S1151="",$S1150=""),"",IF($J$5="diff",(AB1151-AB1150),LN(AB1151/AB1150)))</f>
        <v/>
      </c>
      <c r="AO1151" s="9">
        <f>IF(OR($S1151="",$S1150=""),"",IF($K$5="diff",(AC1151-AC1150),LN(AC1151/AC1150)))</f>
        <v/>
      </c>
      <c r="AR1151" s="9">
        <f>IF($AF1151="","",$AU$13+$AU$4*AG1151+$AU$5*AH1151+$AU$6*AI1151+$AU$7*AJ1151+$AU$8*AK1151+$AU$9*AL1151+$AU$10*AM1151+$AU$11*AN1151+$AU$12*AO1151)</f>
        <v/>
      </c>
      <c r="AY1151" s="10">
        <f>IF(AND((ROW()-7)&gt;=$Q$5,(ROW()-6)&lt;=$Q$3),INDEX(LINEST(OFFSET(AF1151,1-$Q$5,0,$Q$5,1),OFFSET(AG1151,1-$Q$5,0,$Q$5,9),TRUE,TRUE),1,10)*$Q$4,"")</f>
        <v/>
      </c>
      <c r="AZ1151" s="9">
        <f>IF(AND((ROW()-7)&gt;=$Q$5,(ROW()-6)&lt;=$Q$3),INDEX(LINEST(OFFSET(AF1151,1-$Q$5,0,$Q$5,1),OFFSET(AG1151,1-$Q$5,0,$Q$5,9),TRUE,TRUE),1,9),"")</f>
        <v/>
      </c>
      <c r="BA1151" s="9">
        <f>IF(AND((ROW()-7)&gt;=$Q$5,(ROW()-6)&lt;=$Q$3),INDEX(LINEST(OFFSET(AF1151,1-$Q$5,0,$Q$5,1),OFFSET(AG1151,1-$Q$5,0,$Q$5,9),TRUE,TRUE),1,8),"")</f>
        <v/>
      </c>
      <c r="BB1151" s="9">
        <f>IF(AND((ROW()-7)&gt;=$Q$5,(ROW()-6)&lt;=$Q$3),INDEX(LINEST(OFFSET(AF1151,1-$Q$5,0,$Q$5,1),OFFSET(AG1151,1-$Q$5,0,$Q$5,9),TRUE,TRUE),1,7),"")</f>
        <v/>
      </c>
      <c r="BC1151" s="9">
        <f>IF(AND((ROW()-7)&gt;=$Q$5,(ROW()-6)&lt;=$Q$3),INDEX(LINEST(OFFSET(AF1151,1-$Q$5,0,$Q$5,1),OFFSET(AG1151,1-$Q$5,0,$Q$5,9),TRUE,TRUE),1,6),"")</f>
        <v/>
      </c>
      <c r="BD1151" s="9">
        <f>IF(AND((ROW()-7)&gt;=$Q$5,(ROW()-6)&lt;=$Q$3),INDEX(LINEST(OFFSET(AF1151,1-$Q$5,0,$Q$5,1),OFFSET(AG1151,1-$Q$5,0,$Q$5,9),TRUE,TRUE),1,5),"")</f>
        <v/>
      </c>
      <c r="BE1151" s="9">
        <f>IF(AND((ROW()-7)&gt;=$Q$5,(ROW()-6)&lt;=$Q$3),INDEX(LINEST(OFFSET(AF1151,1-$Q$5,0,$Q$5,1),OFFSET(AG1151,1-$Q$5,0,$Q$5,9),TRUE,TRUE),1,4),"")</f>
        <v/>
      </c>
      <c r="BF1151" s="9">
        <f>IF(AND((ROW()-7)&gt;=$Q$5,(ROW()-6)&lt;=$Q$3),INDEX(LINEST(OFFSET(AF1151,1-$Q$5,0,$Q$5,1),OFFSET(AG1151,1-$Q$5,0,$Q$5,9),TRUE,TRUE),1,3),"")</f>
        <v/>
      </c>
      <c r="BG1151" s="9">
        <f>IF(AND((ROW()-7)&gt;=$Q$5,(ROW()-6)&lt;=$Q$3),INDEX(LINEST(OFFSET(AF1151,1-$Q$5,0,$Q$5,1),OFFSET(AG1151,1-$Q$5,0,$Q$5,9),TRUE,TRUE),1,2),"")</f>
        <v/>
      </c>
      <c r="BH1151" s="9">
        <f>IF(AND((ROW()-7)&gt;=$Q$5,(ROW()-6)&lt;=$Q$3),INDEX(LINEST(OFFSET(AF1151,1-$Q$5,0,$Q$5,1),OFFSET(AG1151,1-$Q$5,0,$Q$5,9),TRUE,TRUE),1,1),"")</f>
        <v/>
      </c>
      <c r="BI1151" s="10">
        <f>IF(AND((ROW()-7)&gt;=$Q$5,(ROW()-6)&lt;=$Q$3),INDEX(LINEST(OFFSET(AF1151,1-$Q$5,0,$Q$5,1),OFFSET(AG1151,1-$Q$5,0,$Q$5,9),TRUE,TRUE),3,1),"")</f>
        <v/>
      </c>
      <c r="BL1151" s="9">
        <f>IF(AND((ROW()-6)&lt;=$Q$3,ISNUMBER(AY1150)),AY1150/$Q$4+AZ1150*AG1151+BA1150*AH1151+BB1150*AI1151+BC1150*AJ1151+BD1150*AK1151+BE1150*AL1151+BF1150*AM1151+BG1150*AN1151+BH1150*AO1151,"")</f>
        <v/>
      </c>
      <c r="BM1151">
        <f>IF(ISNUMBER(BL1151),AVERAGE(OFFSET(AF1150,1-$Q$5,0,$Q$5,1)),"")</f>
        <v/>
      </c>
      <c r="BN1151">
        <f>IF(ISNUMBER(BL1151),(AF1151-BL1151)^2,"")</f>
        <v/>
      </c>
      <c r="BO1151">
        <f>IF(ISNUMBER(BL1151),AF1151^2,"")</f>
        <v/>
      </c>
      <c r="BP1151">
        <f>IF(ISNUMBER(BL1151),(AF1151-BM1151)^2,"")</f>
        <v/>
      </c>
    </row>
    <row r="1152">
      <c r="O1152">
        <f>IF($R1152="","",IF($Q$1="Weekly",INT(($R1152-2)/7),IF($Q$1="Quarterly",YEAR($R1152)*4+ROUNDUP(MONTH($R1152)/3),YEAR($R1152)*12+MONTH($R1152))))</f>
        <v/>
      </c>
      <c r="P1152">
        <f>IF($R1152="","",IF($R1153="",1,IF($O1152&lt;&gt;$O1153,1,0)))</f>
        <v/>
      </c>
      <c r="Q1152">
        <f>IF($P1152=1,SUM($P$7:$P1152),"")</f>
        <v/>
      </c>
      <c r="R1152">
        <f>IF($A1152="","",IF(ISNUMBER($A1152),$A1152,IFERROR(DATEVALUE($A1152),NA())))</f>
        <v/>
      </c>
      <c r="S1152" s="7">
        <f>IFERROR(INDEX($R$7:$R$60000,MATCH(ROW()-6,$Q$7:$Q$60000,0)),"")</f>
        <v/>
      </c>
      <c r="T1152">
        <f>IFERROR(INDEX($B$7:$B$60000,MATCH(ROW()-6,$Q$7:$Q$60000,0))*1,"")</f>
        <v/>
      </c>
      <c r="U1152">
        <f>IFERROR(INDEX($C$7:$C$60000,MATCH(ROW()-6,$Q$7:$Q$60000,0))*1,"")</f>
        <v/>
      </c>
      <c r="V1152">
        <f>IFERROR(INDEX($D$7:$D$60000,MATCH(ROW()-6,$Q$7:$Q$60000,0))*1,"")</f>
        <v/>
      </c>
      <c r="W1152">
        <f>IFERROR(INDEX($E$7:$E$60000,MATCH(ROW()-6,$Q$7:$Q$60000,0))*1,"")</f>
        <v/>
      </c>
      <c r="X1152">
        <f>IFERROR(INDEX($F$7:$F$60000,MATCH(ROW()-6,$Q$7:$Q$60000,0))*1,"")</f>
        <v/>
      </c>
      <c r="Y1152">
        <f>IFERROR(INDEX($G$7:$G$60000,MATCH(ROW()-6,$Q$7:$Q$60000,0))*1,"")</f>
        <v/>
      </c>
      <c r="Z1152">
        <f>IFERROR(INDEX($H$7:$H$60000,MATCH(ROW()-6,$Q$7:$Q$60000,0))*1,"")</f>
        <v/>
      </c>
      <c r="AA1152">
        <f>IFERROR(INDEX($I$7:$I$60000,MATCH(ROW()-6,$Q$7:$Q$60000,0))*1,"")</f>
        <v/>
      </c>
      <c r="AB1152">
        <f>IFERROR(INDEX($J$7:$J$60000,MATCH(ROW()-6,$Q$7:$Q$60000,0))*1,"")</f>
        <v/>
      </c>
      <c r="AC1152">
        <f>IFERROR(INDEX($K$7:$K$60000,MATCH(ROW()-6,$Q$7:$Q$60000,0))*1,"")</f>
        <v/>
      </c>
      <c r="AF1152" s="9">
        <f>IF(OR($S1152="",$S1151=""),"",IF($B$5="diff",($T1152-$T1151),LN($T1152/$T1151)))</f>
        <v/>
      </c>
      <c r="AG1152" s="9">
        <f>IF(OR($S1152="",$S1151=""),"",IF($C$5="diff",(U1152-U1151),LN(U1152/U1151)))</f>
        <v/>
      </c>
      <c r="AH1152" s="9">
        <f>IF(OR($S1152="",$S1151=""),"",IF($D$5="diff",(V1152-V1151),LN(V1152/V1151)))</f>
        <v/>
      </c>
      <c r="AI1152" s="9">
        <f>IF(OR($S1152="",$S1151=""),"",IF($E$5="diff",(W1152-W1151),LN(W1152/W1151)))</f>
        <v/>
      </c>
      <c r="AJ1152" s="9">
        <f>IF(OR($S1152="",$S1151=""),"",IF($F$5="diff",(X1152-X1151),LN(X1152/X1151)))</f>
        <v/>
      </c>
      <c r="AK1152" s="9">
        <f>IF(OR($S1152="",$S1151=""),"",IF($G$5="diff",(Y1152-Y1151),LN(Y1152/Y1151)))</f>
        <v/>
      </c>
      <c r="AL1152" s="9">
        <f>IF(OR($S1152="",$S1151=""),"",IF($H$5="diff",(Z1152-Z1151),LN(Z1152/Z1151)))</f>
        <v/>
      </c>
      <c r="AM1152" s="9">
        <f>IF(OR($S1152="",$S1151=""),"",IF($I$5="diff",(AA1152-AA1151),LN(AA1152/AA1151)))</f>
        <v/>
      </c>
      <c r="AN1152" s="9">
        <f>IF(OR($S1152="",$S1151=""),"",IF($J$5="diff",(AB1152-AB1151),LN(AB1152/AB1151)))</f>
        <v/>
      </c>
      <c r="AO1152" s="9">
        <f>IF(OR($S1152="",$S1151=""),"",IF($K$5="diff",(AC1152-AC1151),LN(AC1152/AC1151)))</f>
        <v/>
      </c>
      <c r="AR1152" s="9">
        <f>IF($AF1152="","",$AU$13+$AU$4*AG1152+$AU$5*AH1152+$AU$6*AI1152+$AU$7*AJ1152+$AU$8*AK1152+$AU$9*AL1152+$AU$10*AM1152+$AU$11*AN1152+$AU$12*AO1152)</f>
        <v/>
      </c>
      <c r="AY1152" s="10">
        <f>IF(AND((ROW()-7)&gt;=$Q$5,(ROW()-6)&lt;=$Q$3),INDEX(LINEST(OFFSET(AF1152,1-$Q$5,0,$Q$5,1),OFFSET(AG1152,1-$Q$5,0,$Q$5,9),TRUE,TRUE),1,10)*$Q$4,"")</f>
        <v/>
      </c>
      <c r="AZ1152" s="9">
        <f>IF(AND((ROW()-7)&gt;=$Q$5,(ROW()-6)&lt;=$Q$3),INDEX(LINEST(OFFSET(AF1152,1-$Q$5,0,$Q$5,1),OFFSET(AG1152,1-$Q$5,0,$Q$5,9),TRUE,TRUE),1,9),"")</f>
        <v/>
      </c>
      <c r="BA1152" s="9">
        <f>IF(AND((ROW()-7)&gt;=$Q$5,(ROW()-6)&lt;=$Q$3),INDEX(LINEST(OFFSET(AF1152,1-$Q$5,0,$Q$5,1),OFFSET(AG1152,1-$Q$5,0,$Q$5,9),TRUE,TRUE),1,8),"")</f>
        <v/>
      </c>
      <c r="BB1152" s="9">
        <f>IF(AND((ROW()-7)&gt;=$Q$5,(ROW()-6)&lt;=$Q$3),INDEX(LINEST(OFFSET(AF1152,1-$Q$5,0,$Q$5,1),OFFSET(AG1152,1-$Q$5,0,$Q$5,9),TRUE,TRUE),1,7),"")</f>
        <v/>
      </c>
      <c r="BC1152" s="9">
        <f>IF(AND((ROW()-7)&gt;=$Q$5,(ROW()-6)&lt;=$Q$3),INDEX(LINEST(OFFSET(AF1152,1-$Q$5,0,$Q$5,1),OFFSET(AG1152,1-$Q$5,0,$Q$5,9),TRUE,TRUE),1,6),"")</f>
        <v/>
      </c>
      <c r="BD1152" s="9">
        <f>IF(AND((ROW()-7)&gt;=$Q$5,(ROW()-6)&lt;=$Q$3),INDEX(LINEST(OFFSET(AF1152,1-$Q$5,0,$Q$5,1),OFFSET(AG1152,1-$Q$5,0,$Q$5,9),TRUE,TRUE),1,5),"")</f>
        <v/>
      </c>
      <c r="BE1152" s="9">
        <f>IF(AND((ROW()-7)&gt;=$Q$5,(ROW()-6)&lt;=$Q$3),INDEX(LINEST(OFFSET(AF1152,1-$Q$5,0,$Q$5,1),OFFSET(AG1152,1-$Q$5,0,$Q$5,9),TRUE,TRUE),1,4),"")</f>
        <v/>
      </c>
      <c r="BF1152" s="9">
        <f>IF(AND((ROW()-7)&gt;=$Q$5,(ROW()-6)&lt;=$Q$3),INDEX(LINEST(OFFSET(AF1152,1-$Q$5,0,$Q$5,1),OFFSET(AG1152,1-$Q$5,0,$Q$5,9),TRUE,TRUE),1,3),"")</f>
        <v/>
      </c>
      <c r="BG1152" s="9">
        <f>IF(AND((ROW()-7)&gt;=$Q$5,(ROW()-6)&lt;=$Q$3),INDEX(LINEST(OFFSET(AF1152,1-$Q$5,0,$Q$5,1),OFFSET(AG1152,1-$Q$5,0,$Q$5,9),TRUE,TRUE),1,2),"")</f>
        <v/>
      </c>
      <c r="BH1152" s="9">
        <f>IF(AND((ROW()-7)&gt;=$Q$5,(ROW()-6)&lt;=$Q$3),INDEX(LINEST(OFFSET(AF1152,1-$Q$5,0,$Q$5,1),OFFSET(AG1152,1-$Q$5,0,$Q$5,9),TRUE,TRUE),1,1),"")</f>
        <v/>
      </c>
      <c r="BI1152" s="10">
        <f>IF(AND((ROW()-7)&gt;=$Q$5,(ROW()-6)&lt;=$Q$3),INDEX(LINEST(OFFSET(AF1152,1-$Q$5,0,$Q$5,1),OFFSET(AG1152,1-$Q$5,0,$Q$5,9),TRUE,TRUE),3,1),"")</f>
        <v/>
      </c>
      <c r="BL1152" s="9">
        <f>IF(AND((ROW()-6)&lt;=$Q$3,ISNUMBER(AY1151)),AY1151/$Q$4+AZ1151*AG1152+BA1151*AH1152+BB1151*AI1152+BC1151*AJ1152+BD1151*AK1152+BE1151*AL1152+BF1151*AM1152+BG1151*AN1152+BH1151*AO1152,"")</f>
        <v/>
      </c>
      <c r="BM1152">
        <f>IF(ISNUMBER(BL1152),AVERAGE(OFFSET(AF1151,1-$Q$5,0,$Q$5,1)),"")</f>
        <v/>
      </c>
      <c r="BN1152">
        <f>IF(ISNUMBER(BL1152),(AF1152-BL1152)^2,"")</f>
        <v/>
      </c>
      <c r="BO1152">
        <f>IF(ISNUMBER(BL1152),AF1152^2,"")</f>
        <v/>
      </c>
      <c r="BP1152">
        <f>IF(ISNUMBER(BL1152),(AF1152-BM1152)^2,"")</f>
        <v/>
      </c>
    </row>
    <row r="1153">
      <c r="O1153">
        <f>IF($R1153="","",IF($Q$1="Weekly",INT(($R1153-2)/7),IF($Q$1="Quarterly",YEAR($R1153)*4+ROUNDUP(MONTH($R1153)/3),YEAR($R1153)*12+MONTH($R1153))))</f>
        <v/>
      </c>
      <c r="P1153">
        <f>IF($R1153="","",IF($R1154="",1,IF($O1153&lt;&gt;$O1154,1,0)))</f>
        <v/>
      </c>
      <c r="Q1153">
        <f>IF($P1153=1,SUM($P$7:$P1153),"")</f>
        <v/>
      </c>
      <c r="R1153">
        <f>IF($A1153="","",IF(ISNUMBER($A1153),$A1153,IFERROR(DATEVALUE($A1153),NA())))</f>
        <v/>
      </c>
      <c r="S1153" s="7">
        <f>IFERROR(INDEX($R$7:$R$60000,MATCH(ROW()-6,$Q$7:$Q$60000,0)),"")</f>
        <v/>
      </c>
      <c r="T1153">
        <f>IFERROR(INDEX($B$7:$B$60000,MATCH(ROW()-6,$Q$7:$Q$60000,0))*1,"")</f>
        <v/>
      </c>
      <c r="U1153">
        <f>IFERROR(INDEX($C$7:$C$60000,MATCH(ROW()-6,$Q$7:$Q$60000,0))*1,"")</f>
        <v/>
      </c>
      <c r="V1153">
        <f>IFERROR(INDEX($D$7:$D$60000,MATCH(ROW()-6,$Q$7:$Q$60000,0))*1,"")</f>
        <v/>
      </c>
      <c r="W1153">
        <f>IFERROR(INDEX($E$7:$E$60000,MATCH(ROW()-6,$Q$7:$Q$60000,0))*1,"")</f>
        <v/>
      </c>
      <c r="X1153">
        <f>IFERROR(INDEX($F$7:$F$60000,MATCH(ROW()-6,$Q$7:$Q$60000,0))*1,"")</f>
        <v/>
      </c>
      <c r="Y1153">
        <f>IFERROR(INDEX($G$7:$G$60000,MATCH(ROW()-6,$Q$7:$Q$60000,0))*1,"")</f>
        <v/>
      </c>
      <c r="Z1153">
        <f>IFERROR(INDEX($H$7:$H$60000,MATCH(ROW()-6,$Q$7:$Q$60000,0))*1,"")</f>
        <v/>
      </c>
      <c r="AA1153">
        <f>IFERROR(INDEX($I$7:$I$60000,MATCH(ROW()-6,$Q$7:$Q$60000,0))*1,"")</f>
        <v/>
      </c>
      <c r="AB1153">
        <f>IFERROR(INDEX($J$7:$J$60000,MATCH(ROW()-6,$Q$7:$Q$60000,0))*1,"")</f>
        <v/>
      </c>
      <c r="AC1153">
        <f>IFERROR(INDEX($K$7:$K$60000,MATCH(ROW()-6,$Q$7:$Q$60000,0))*1,"")</f>
        <v/>
      </c>
      <c r="AF1153" s="9">
        <f>IF(OR($S1153="",$S1152=""),"",IF($B$5="diff",($T1153-$T1152),LN($T1153/$T1152)))</f>
        <v/>
      </c>
      <c r="AG1153" s="9">
        <f>IF(OR($S1153="",$S1152=""),"",IF($C$5="diff",(U1153-U1152),LN(U1153/U1152)))</f>
        <v/>
      </c>
      <c r="AH1153" s="9">
        <f>IF(OR($S1153="",$S1152=""),"",IF($D$5="diff",(V1153-V1152),LN(V1153/V1152)))</f>
        <v/>
      </c>
      <c r="AI1153" s="9">
        <f>IF(OR($S1153="",$S1152=""),"",IF($E$5="diff",(W1153-W1152),LN(W1153/W1152)))</f>
        <v/>
      </c>
      <c r="AJ1153" s="9">
        <f>IF(OR($S1153="",$S1152=""),"",IF($F$5="diff",(X1153-X1152),LN(X1153/X1152)))</f>
        <v/>
      </c>
      <c r="AK1153" s="9">
        <f>IF(OR($S1153="",$S1152=""),"",IF($G$5="diff",(Y1153-Y1152),LN(Y1153/Y1152)))</f>
        <v/>
      </c>
      <c r="AL1153" s="9">
        <f>IF(OR($S1153="",$S1152=""),"",IF($H$5="diff",(Z1153-Z1152),LN(Z1153/Z1152)))</f>
        <v/>
      </c>
      <c r="AM1153" s="9">
        <f>IF(OR($S1153="",$S1152=""),"",IF($I$5="diff",(AA1153-AA1152),LN(AA1153/AA1152)))</f>
        <v/>
      </c>
      <c r="AN1153" s="9">
        <f>IF(OR($S1153="",$S1152=""),"",IF($J$5="diff",(AB1153-AB1152),LN(AB1153/AB1152)))</f>
        <v/>
      </c>
      <c r="AO1153" s="9">
        <f>IF(OR($S1153="",$S1152=""),"",IF($K$5="diff",(AC1153-AC1152),LN(AC1153/AC1152)))</f>
        <v/>
      </c>
      <c r="AR1153" s="9">
        <f>IF($AF1153="","",$AU$13+$AU$4*AG1153+$AU$5*AH1153+$AU$6*AI1153+$AU$7*AJ1153+$AU$8*AK1153+$AU$9*AL1153+$AU$10*AM1153+$AU$11*AN1153+$AU$12*AO1153)</f>
        <v/>
      </c>
      <c r="AY1153" s="10">
        <f>IF(AND((ROW()-7)&gt;=$Q$5,(ROW()-6)&lt;=$Q$3),INDEX(LINEST(OFFSET(AF1153,1-$Q$5,0,$Q$5,1),OFFSET(AG1153,1-$Q$5,0,$Q$5,9),TRUE,TRUE),1,10)*$Q$4,"")</f>
        <v/>
      </c>
      <c r="AZ1153" s="9">
        <f>IF(AND((ROW()-7)&gt;=$Q$5,(ROW()-6)&lt;=$Q$3),INDEX(LINEST(OFFSET(AF1153,1-$Q$5,0,$Q$5,1),OFFSET(AG1153,1-$Q$5,0,$Q$5,9),TRUE,TRUE),1,9),"")</f>
        <v/>
      </c>
      <c r="BA1153" s="9">
        <f>IF(AND((ROW()-7)&gt;=$Q$5,(ROW()-6)&lt;=$Q$3),INDEX(LINEST(OFFSET(AF1153,1-$Q$5,0,$Q$5,1),OFFSET(AG1153,1-$Q$5,0,$Q$5,9),TRUE,TRUE),1,8),"")</f>
        <v/>
      </c>
      <c r="BB1153" s="9">
        <f>IF(AND((ROW()-7)&gt;=$Q$5,(ROW()-6)&lt;=$Q$3),INDEX(LINEST(OFFSET(AF1153,1-$Q$5,0,$Q$5,1),OFFSET(AG1153,1-$Q$5,0,$Q$5,9),TRUE,TRUE),1,7),"")</f>
        <v/>
      </c>
      <c r="BC1153" s="9">
        <f>IF(AND((ROW()-7)&gt;=$Q$5,(ROW()-6)&lt;=$Q$3),INDEX(LINEST(OFFSET(AF1153,1-$Q$5,0,$Q$5,1),OFFSET(AG1153,1-$Q$5,0,$Q$5,9),TRUE,TRUE),1,6),"")</f>
        <v/>
      </c>
      <c r="BD1153" s="9">
        <f>IF(AND((ROW()-7)&gt;=$Q$5,(ROW()-6)&lt;=$Q$3),INDEX(LINEST(OFFSET(AF1153,1-$Q$5,0,$Q$5,1),OFFSET(AG1153,1-$Q$5,0,$Q$5,9),TRUE,TRUE),1,5),"")</f>
        <v/>
      </c>
      <c r="BE1153" s="9">
        <f>IF(AND((ROW()-7)&gt;=$Q$5,(ROW()-6)&lt;=$Q$3),INDEX(LINEST(OFFSET(AF1153,1-$Q$5,0,$Q$5,1),OFFSET(AG1153,1-$Q$5,0,$Q$5,9),TRUE,TRUE),1,4),"")</f>
        <v/>
      </c>
      <c r="BF1153" s="9">
        <f>IF(AND((ROW()-7)&gt;=$Q$5,(ROW()-6)&lt;=$Q$3),INDEX(LINEST(OFFSET(AF1153,1-$Q$5,0,$Q$5,1),OFFSET(AG1153,1-$Q$5,0,$Q$5,9),TRUE,TRUE),1,3),"")</f>
        <v/>
      </c>
      <c r="BG1153" s="9">
        <f>IF(AND((ROW()-7)&gt;=$Q$5,(ROW()-6)&lt;=$Q$3),INDEX(LINEST(OFFSET(AF1153,1-$Q$5,0,$Q$5,1),OFFSET(AG1153,1-$Q$5,0,$Q$5,9),TRUE,TRUE),1,2),"")</f>
        <v/>
      </c>
      <c r="BH1153" s="9">
        <f>IF(AND((ROW()-7)&gt;=$Q$5,(ROW()-6)&lt;=$Q$3),INDEX(LINEST(OFFSET(AF1153,1-$Q$5,0,$Q$5,1),OFFSET(AG1153,1-$Q$5,0,$Q$5,9),TRUE,TRUE),1,1),"")</f>
        <v/>
      </c>
      <c r="BI1153" s="10">
        <f>IF(AND((ROW()-7)&gt;=$Q$5,(ROW()-6)&lt;=$Q$3),INDEX(LINEST(OFFSET(AF1153,1-$Q$5,0,$Q$5,1),OFFSET(AG1153,1-$Q$5,0,$Q$5,9),TRUE,TRUE),3,1),"")</f>
        <v/>
      </c>
      <c r="BL1153" s="9">
        <f>IF(AND((ROW()-6)&lt;=$Q$3,ISNUMBER(AY1152)),AY1152/$Q$4+AZ1152*AG1153+BA1152*AH1153+BB1152*AI1153+BC1152*AJ1153+BD1152*AK1153+BE1152*AL1153+BF1152*AM1153+BG1152*AN1153+BH1152*AO1153,"")</f>
        <v/>
      </c>
      <c r="BM1153">
        <f>IF(ISNUMBER(BL1153),AVERAGE(OFFSET(AF1152,1-$Q$5,0,$Q$5,1)),"")</f>
        <v/>
      </c>
      <c r="BN1153">
        <f>IF(ISNUMBER(BL1153),(AF1153-BL1153)^2,"")</f>
        <v/>
      </c>
      <c r="BO1153">
        <f>IF(ISNUMBER(BL1153),AF1153^2,"")</f>
        <v/>
      </c>
      <c r="BP1153">
        <f>IF(ISNUMBER(BL1153),(AF1153-BM1153)^2,"")</f>
        <v/>
      </c>
    </row>
    <row r="1154">
      <c r="O1154">
        <f>IF($R1154="","",IF($Q$1="Weekly",INT(($R1154-2)/7),IF($Q$1="Quarterly",YEAR($R1154)*4+ROUNDUP(MONTH($R1154)/3),YEAR($R1154)*12+MONTH($R1154))))</f>
        <v/>
      </c>
      <c r="P1154">
        <f>IF($R1154="","",IF($R1155="",1,IF($O1154&lt;&gt;$O1155,1,0)))</f>
        <v/>
      </c>
      <c r="Q1154">
        <f>IF($P1154=1,SUM($P$7:$P1154),"")</f>
        <v/>
      </c>
      <c r="R1154">
        <f>IF($A1154="","",IF(ISNUMBER($A1154),$A1154,IFERROR(DATEVALUE($A1154),NA())))</f>
        <v/>
      </c>
      <c r="S1154" s="7">
        <f>IFERROR(INDEX($R$7:$R$60000,MATCH(ROW()-6,$Q$7:$Q$60000,0)),"")</f>
        <v/>
      </c>
      <c r="T1154">
        <f>IFERROR(INDEX($B$7:$B$60000,MATCH(ROW()-6,$Q$7:$Q$60000,0))*1,"")</f>
        <v/>
      </c>
      <c r="U1154">
        <f>IFERROR(INDEX($C$7:$C$60000,MATCH(ROW()-6,$Q$7:$Q$60000,0))*1,"")</f>
        <v/>
      </c>
      <c r="V1154">
        <f>IFERROR(INDEX($D$7:$D$60000,MATCH(ROW()-6,$Q$7:$Q$60000,0))*1,"")</f>
        <v/>
      </c>
      <c r="W1154">
        <f>IFERROR(INDEX($E$7:$E$60000,MATCH(ROW()-6,$Q$7:$Q$60000,0))*1,"")</f>
        <v/>
      </c>
      <c r="X1154">
        <f>IFERROR(INDEX($F$7:$F$60000,MATCH(ROW()-6,$Q$7:$Q$60000,0))*1,"")</f>
        <v/>
      </c>
      <c r="Y1154">
        <f>IFERROR(INDEX($G$7:$G$60000,MATCH(ROW()-6,$Q$7:$Q$60000,0))*1,"")</f>
        <v/>
      </c>
      <c r="Z1154">
        <f>IFERROR(INDEX($H$7:$H$60000,MATCH(ROW()-6,$Q$7:$Q$60000,0))*1,"")</f>
        <v/>
      </c>
      <c r="AA1154">
        <f>IFERROR(INDEX($I$7:$I$60000,MATCH(ROW()-6,$Q$7:$Q$60000,0))*1,"")</f>
        <v/>
      </c>
      <c r="AB1154">
        <f>IFERROR(INDEX($J$7:$J$60000,MATCH(ROW()-6,$Q$7:$Q$60000,0))*1,"")</f>
        <v/>
      </c>
      <c r="AC1154">
        <f>IFERROR(INDEX($K$7:$K$60000,MATCH(ROW()-6,$Q$7:$Q$60000,0))*1,"")</f>
        <v/>
      </c>
      <c r="AF1154" s="9">
        <f>IF(OR($S1154="",$S1153=""),"",IF($B$5="diff",($T1154-$T1153),LN($T1154/$T1153)))</f>
        <v/>
      </c>
      <c r="AG1154" s="9">
        <f>IF(OR($S1154="",$S1153=""),"",IF($C$5="diff",(U1154-U1153),LN(U1154/U1153)))</f>
        <v/>
      </c>
      <c r="AH1154" s="9">
        <f>IF(OR($S1154="",$S1153=""),"",IF($D$5="diff",(V1154-V1153),LN(V1154/V1153)))</f>
        <v/>
      </c>
      <c r="AI1154" s="9">
        <f>IF(OR($S1154="",$S1153=""),"",IF($E$5="diff",(W1154-W1153),LN(W1154/W1153)))</f>
        <v/>
      </c>
      <c r="AJ1154" s="9">
        <f>IF(OR($S1154="",$S1153=""),"",IF($F$5="diff",(X1154-X1153),LN(X1154/X1153)))</f>
        <v/>
      </c>
      <c r="AK1154" s="9">
        <f>IF(OR($S1154="",$S1153=""),"",IF($G$5="diff",(Y1154-Y1153),LN(Y1154/Y1153)))</f>
        <v/>
      </c>
      <c r="AL1154" s="9">
        <f>IF(OR($S1154="",$S1153=""),"",IF($H$5="diff",(Z1154-Z1153),LN(Z1154/Z1153)))</f>
        <v/>
      </c>
      <c r="AM1154" s="9">
        <f>IF(OR($S1154="",$S1153=""),"",IF($I$5="diff",(AA1154-AA1153),LN(AA1154/AA1153)))</f>
        <v/>
      </c>
      <c r="AN1154" s="9">
        <f>IF(OR($S1154="",$S1153=""),"",IF($J$5="diff",(AB1154-AB1153),LN(AB1154/AB1153)))</f>
        <v/>
      </c>
      <c r="AO1154" s="9">
        <f>IF(OR($S1154="",$S1153=""),"",IF($K$5="diff",(AC1154-AC1153),LN(AC1154/AC1153)))</f>
        <v/>
      </c>
      <c r="AR1154" s="9">
        <f>IF($AF1154="","",$AU$13+$AU$4*AG1154+$AU$5*AH1154+$AU$6*AI1154+$AU$7*AJ1154+$AU$8*AK1154+$AU$9*AL1154+$AU$10*AM1154+$AU$11*AN1154+$AU$12*AO1154)</f>
        <v/>
      </c>
      <c r="AY1154" s="10">
        <f>IF(AND((ROW()-7)&gt;=$Q$5,(ROW()-6)&lt;=$Q$3),INDEX(LINEST(OFFSET(AF1154,1-$Q$5,0,$Q$5,1),OFFSET(AG1154,1-$Q$5,0,$Q$5,9),TRUE,TRUE),1,10)*$Q$4,"")</f>
        <v/>
      </c>
      <c r="AZ1154" s="9">
        <f>IF(AND((ROW()-7)&gt;=$Q$5,(ROW()-6)&lt;=$Q$3),INDEX(LINEST(OFFSET(AF1154,1-$Q$5,0,$Q$5,1),OFFSET(AG1154,1-$Q$5,0,$Q$5,9),TRUE,TRUE),1,9),"")</f>
        <v/>
      </c>
      <c r="BA1154" s="9">
        <f>IF(AND((ROW()-7)&gt;=$Q$5,(ROW()-6)&lt;=$Q$3),INDEX(LINEST(OFFSET(AF1154,1-$Q$5,0,$Q$5,1),OFFSET(AG1154,1-$Q$5,0,$Q$5,9),TRUE,TRUE),1,8),"")</f>
        <v/>
      </c>
      <c r="BB1154" s="9">
        <f>IF(AND((ROW()-7)&gt;=$Q$5,(ROW()-6)&lt;=$Q$3),INDEX(LINEST(OFFSET(AF1154,1-$Q$5,0,$Q$5,1),OFFSET(AG1154,1-$Q$5,0,$Q$5,9),TRUE,TRUE),1,7),"")</f>
        <v/>
      </c>
      <c r="BC1154" s="9">
        <f>IF(AND((ROW()-7)&gt;=$Q$5,(ROW()-6)&lt;=$Q$3),INDEX(LINEST(OFFSET(AF1154,1-$Q$5,0,$Q$5,1),OFFSET(AG1154,1-$Q$5,0,$Q$5,9),TRUE,TRUE),1,6),"")</f>
        <v/>
      </c>
      <c r="BD1154" s="9">
        <f>IF(AND((ROW()-7)&gt;=$Q$5,(ROW()-6)&lt;=$Q$3),INDEX(LINEST(OFFSET(AF1154,1-$Q$5,0,$Q$5,1),OFFSET(AG1154,1-$Q$5,0,$Q$5,9),TRUE,TRUE),1,5),"")</f>
        <v/>
      </c>
      <c r="BE1154" s="9">
        <f>IF(AND((ROW()-7)&gt;=$Q$5,(ROW()-6)&lt;=$Q$3),INDEX(LINEST(OFFSET(AF1154,1-$Q$5,0,$Q$5,1),OFFSET(AG1154,1-$Q$5,0,$Q$5,9),TRUE,TRUE),1,4),"")</f>
        <v/>
      </c>
      <c r="BF1154" s="9">
        <f>IF(AND((ROW()-7)&gt;=$Q$5,(ROW()-6)&lt;=$Q$3),INDEX(LINEST(OFFSET(AF1154,1-$Q$5,0,$Q$5,1),OFFSET(AG1154,1-$Q$5,0,$Q$5,9),TRUE,TRUE),1,3),"")</f>
        <v/>
      </c>
      <c r="BG1154" s="9">
        <f>IF(AND((ROW()-7)&gt;=$Q$5,(ROW()-6)&lt;=$Q$3),INDEX(LINEST(OFFSET(AF1154,1-$Q$5,0,$Q$5,1),OFFSET(AG1154,1-$Q$5,0,$Q$5,9),TRUE,TRUE),1,2),"")</f>
        <v/>
      </c>
      <c r="BH1154" s="9">
        <f>IF(AND((ROW()-7)&gt;=$Q$5,(ROW()-6)&lt;=$Q$3),INDEX(LINEST(OFFSET(AF1154,1-$Q$5,0,$Q$5,1),OFFSET(AG1154,1-$Q$5,0,$Q$5,9),TRUE,TRUE),1,1),"")</f>
        <v/>
      </c>
      <c r="BI1154" s="10">
        <f>IF(AND((ROW()-7)&gt;=$Q$5,(ROW()-6)&lt;=$Q$3),INDEX(LINEST(OFFSET(AF1154,1-$Q$5,0,$Q$5,1),OFFSET(AG1154,1-$Q$5,0,$Q$5,9),TRUE,TRUE),3,1),"")</f>
        <v/>
      </c>
      <c r="BL1154" s="9">
        <f>IF(AND((ROW()-6)&lt;=$Q$3,ISNUMBER(AY1153)),AY1153/$Q$4+AZ1153*AG1154+BA1153*AH1154+BB1153*AI1154+BC1153*AJ1154+BD1153*AK1154+BE1153*AL1154+BF1153*AM1154+BG1153*AN1154+BH1153*AO1154,"")</f>
        <v/>
      </c>
      <c r="BM1154">
        <f>IF(ISNUMBER(BL1154),AVERAGE(OFFSET(AF1153,1-$Q$5,0,$Q$5,1)),"")</f>
        <v/>
      </c>
      <c r="BN1154">
        <f>IF(ISNUMBER(BL1154),(AF1154-BL1154)^2,"")</f>
        <v/>
      </c>
      <c r="BO1154">
        <f>IF(ISNUMBER(BL1154),AF1154^2,"")</f>
        <v/>
      </c>
      <c r="BP1154">
        <f>IF(ISNUMBER(BL1154),(AF1154-BM1154)^2,"")</f>
        <v/>
      </c>
    </row>
    <row r="1155">
      <c r="O1155">
        <f>IF($R1155="","",IF($Q$1="Weekly",INT(($R1155-2)/7),IF($Q$1="Quarterly",YEAR($R1155)*4+ROUNDUP(MONTH($R1155)/3),YEAR($R1155)*12+MONTH($R1155))))</f>
        <v/>
      </c>
      <c r="P1155">
        <f>IF($R1155="","",IF($R1156="",1,IF($O1155&lt;&gt;$O1156,1,0)))</f>
        <v/>
      </c>
      <c r="Q1155">
        <f>IF($P1155=1,SUM($P$7:$P1155),"")</f>
        <v/>
      </c>
      <c r="R1155">
        <f>IF($A1155="","",IF(ISNUMBER($A1155),$A1155,IFERROR(DATEVALUE($A1155),NA())))</f>
        <v/>
      </c>
      <c r="S1155" s="7">
        <f>IFERROR(INDEX($R$7:$R$60000,MATCH(ROW()-6,$Q$7:$Q$60000,0)),"")</f>
        <v/>
      </c>
      <c r="T1155">
        <f>IFERROR(INDEX($B$7:$B$60000,MATCH(ROW()-6,$Q$7:$Q$60000,0))*1,"")</f>
        <v/>
      </c>
      <c r="U1155">
        <f>IFERROR(INDEX($C$7:$C$60000,MATCH(ROW()-6,$Q$7:$Q$60000,0))*1,"")</f>
        <v/>
      </c>
      <c r="V1155">
        <f>IFERROR(INDEX($D$7:$D$60000,MATCH(ROW()-6,$Q$7:$Q$60000,0))*1,"")</f>
        <v/>
      </c>
      <c r="W1155">
        <f>IFERROR(INDEX($E$7:$E$60000,MATCH(ROW()-6,$Q$7:$Q$60000,0))*1,"")</f>
        <v/>
      </c>
      <c r="X1155">
        <f>IFERROR(INDEX($F$7:$F$60000,MATCH(ROW()-6,$Q$7:$Q$60000,0))*1,"")</f>
        <v/>
      </c>
      <c r="Y1155">
        <f>IFERROR(INDEX($G$7:$G$60000,MATCH(ROW()-6,$Q$7:$Q$60000,0))*1,"")</f>
        <v/>
      </c>
      <c r="Z1155">
        <f>IFERROR(INDEX($H$7:$H$60000,MATCH(ROW()-6,$Q$7:$Q$60000,0))*1,"")</f>
        <v/>
      </c>
      <c r="AA1155">
        <f>IFERROR(INDEX($I$7:$I$60000,MATCH(ROW()-6,$Q$7:$Q$60000,0))*1,"")</f>
        <v/>
      </c>
      <c r="AB1155">
        <f>IFERROR(INDEX($J$7:$J$60000,MATCH(ROW()-6,$Q$7:$Q$60000,0))*1,"")</f>
        <v/>
      </c>
      <c r="AC1155">
        <f>IFERROR(INDEX($K$7:$K$60000,MATCH(ROW()-6,$Q$7:$Q$60000,0))*1,"")</f>
        <v/>
      </c>
      <c r="AF1155" s="9">
        <f>IF(OR($S1155="",$S1154=""),"",IF($B$5="diff",($T1155-$T1154),LN($T1155/$T1154)))</f>
        <v/>
      </c>
      <c r="AG1155" s="9">
        <f>IF(OR($S1155="",$S1154=""),"",IF($C$5="diff",(U1155-U1154),LN(U1155/U1154)))</f>
        <v/>
      </c>
      <c r="AH1155" s="9">
        <f>IF(OR($S1155="",$S1154=""),"",IF($D$5="diff",(V1155-V1154),LN(V1155/V1154)))</f>
        <v/>
      </c>
      <c r="AI1155" s="9">
        <f>IF(OR($S1155="",$S1154=""),"",IF($E$5="diff",(W1155-W1154),LN(W1155/W1154)))</f>
        <v/>
      </c>
      <c r="AJ1155" s="9">
        <f>IF(OR($S1155="",$S1154=""),"",IF($F$5="diff",(X1155-X1154),LN(X1155/X1154)))</f>
        <v/>
      </c>
      <c r="AK1155" s="9">
        <f>IF(OR($S1155="",$S1154=""),"",IF($G$5="diff",(Y1155-Y1154),LN(Y1155/Y1154)))</f>
        <v/>
      </c>
      <c r="AL1155" s="9">
        <f>IF(OR($S1155="",$S1154=""),"",IF($H$5="diff",(Z1155-Z1154),LN(Z1155/Z1154)))</f>
        <v/>
      </c>
      <c r="AM1155" s="9">
        <f>IF(OR($S1155="",$S1154=""),"",IF($I$5="diff",(AA1155-AA1154),LN(AA1155/AA1154)))</f>
        <v/>
      </c>
      <c r="AN1155" s="9">
        <f>IF(OR($S1155="",$S1154=""),"",IF($J$5="diff",(AB1155-AB1154),LN(AB1155/AB1154)))</f>
        <v/>
      </c>
      <c r="AO1155" s="9">
        <f>IF(OR($S1155="",$S1154=""),"",IF($K$5="diff",(AC1155-AC1154),LN(AC1155/AC1154)))</f>
        <v/>
      </c>
      <c r="AR1155" s="9">
        <f>IF($AF1155="","",$AU$13+$AU$4*AG1155+$AU$5*AH1155+$AU$6*AI1155+$AU$7*AJ1155+$AU$8*AK1155+$AU$9*AL1155+$AU$10*AM1155+$AU$11*AN1155+$AU$12*AO1155)</f>
        <v/>
      </c>
      <c r="AY1155" s="10">
        <f>IF(AND((ROW()-7)&gt;=$Q$5,(ROW()-6)&lt;=$Q$3),INDEX(LINEST(OFFSET(AF1155,1-$Q$5,0,$Q$5,1),OFFSET(AG1155,1-$Q$5,0,$Q$5,9),TRUE,TRUE),1,10)*$Q$4,"")</f>
        <v/>
      </c>
      <c r="AZ1155" s="9">
        <f>IF(AND((ROW()-7)&gt;=$Q$5,(ROW()-6)&lt;=$Q$3),INDEX(LINEST(OFFSET(AF1155,1-$Q$5,0,$Q$5,1),OFFSET(AG1155,1-$Q$5,0,$Q$5,9),TRUE,TRUE),1,9),"")</f>
        <v/>
      </c>
      <c r="BA1155" s="9">
        <f>IF(AND((ROW()-7)&gt;=$Q$5,(ROW()-6)&lt;=$Q$3),INDEX(LINEST(OFFSET(AF1155,1-$Q$5,0,$Q$5,1),OFFSET(AG1155,1-$Q$5,0,$Q$5,9),TRUE,TRUE),1,8),"")</f>
        <v/>
      </c>
      <c r="BB1155" s="9">
        <f>IF(AND((ROW()-7)&gt;=$Q$5,(ROW()-6)&lt;=$Q$3),INDEX(LINEST(OFFSET(AF1155,1-$Q$5,0,$Q$5,1),OFFSET(AG1155,1-$Q$5,0,$Q$5,9),TRUE,TRUE),1,7),"")</f>
        <v/>
      </c>
      <c r="BC1155" s="9">
        <f>IF(AND((ROW()-7)&gt;=$Q$5,(ROW()-6)&lt;=$Q$3),INDEX(LINEST(OFFSET(AF1155,1-$Q$5,0,$Q$5,1),OFFSET(AG1155,1-$Q$5,0,$Q$5,9),TRUE,TRUE),1,6),"")</f>
        <v/>
      </c>
      <c r="BD1155" s="9">
        <f>IF(AND((ROW()-7)&gt;=$Q$5,(ROW()-6)&lt;=$Q$3),INDEX(LINEST(OFFSET(AF1155,1-$Q$5,0,$Q$5,1),OFFSET(AG1155,1-$Q$5,0,$Q$5,9),TRUE,TRUE),1,5),"")</f>
        <v/>
      </c>
      <c r="BE1155" s="9">
        <f>IF(AND((ROW()-7)&gt;=$Q$5,(ROW()-6)&lt;=$Q$3),INDEX(LINEST(OFFSET(AF1155,1-$Q$5,0,$Q$5,1),OFFSET(AG1155,1-$Q$5,0,$Q$5,9),TRUE,TRUE),1,4),"")</f>
        <v/>
      </c>
      <c r="BF1155" s="9">
        <f>IF(AND((ROW()-7)&gt;=$Q$5,(ROW()-6)&lt;=$Q$3),INDEX(LINEST(OFFSET(AF1155,1-$Q$5,0,$Q$5,1),OFFSET(AG1155,1-$Q$5,0,$Q$5,9),TRUE,TRUE),1,3),"")</f>
        <v/>
      </c>
      <c r="BG1155" s="9">
        <f>IF(AND((ROW()-7)&gt;=$Q$5,(ROW()-6)&lt;=$Q$3),INDEX(LINEST(OFFSET(AF1155,1-$Q$5,0,$Q$5,1),OFFSET(AG1155,1-$Q$5,0,$Q$5,9),TRUE,TRUE),1,2),"")</f>
        <v/>
      </c>
      <c r="BH1155" s="9">
        <f>IF(AND((ROW()-7)&gt;=$Q$5,(ROW()-6)&lt;=$Q$3),INDEX(LINEST(OFFSET(AF1155,1-$Q$5,0,$Q$5,1),OFFSET(AG1155,1-$Q$5,0,$Q$5,9),TRUE,TRUE),1,1),"")</f>
        <v/>
      </c>
      <c r="BI1155" s="10">
        <f>IF(AND((ROW()-7)&gt;=$Q$5,(ROW()-6)&lt;=$Q$3),INDEX(LINEST(OFFSET(AF1155,1-$Q$5,0,$Q$5,1),OFFSET(AG1155,1-$Q$5,0,$Q$5,9),TRUE,TRUE),3,1),"")</f>
        <v/>
      </c>
      <c r="BL1155" s="9">
        <f>IF(AND((ROW()-6)&lt;=$Q$3,ISNUMBER(AY1154)),AY1154/$Q$4+AZ1154*AG1155+BA1154*AH1155+BB1154*AI1155+BC1154*AJ1155+BD1154*AK1155+BE1154*AL1155+BF1154*AM1155+BG1154*AN1155+BH1154*AO1155,"")</f>
        <v/>
      </c>
      <c r="BM1155">
        <f>IF(ISNUMBER(BL1155),AVERAGE(OFFSET(AF1154,1-$Q$5,0,$Q$5,1)),"")</f>
        <v/>
      </c>
      <c r="BN1155">
        <f>IF(ISNUMBER(BL1155),(AF1155-BL1155)^2,"")</f>
        <v/>
      </c>
      <c r="BO1155">
        <f>IF(ISNUMBER(BL1155),AF1155^2,"")</f>
        <v/>
      </c>
      <c r="BP1155">
        <f>IF(ISNUMBER(BL1155),(AF1155-BM1155)^2,"")</f>
        <v/>
      </c>
    </row>
    <row r="1156">
      <c r="O1156">
        <f>IF($R1156="","",IF($Q$1="Weekly",INT(($R1156-2)/7),IF($Q$1="Quarterly",YEAR($R1156)*4+ROUNDUP(MONTH($R1156)/3),YEAR($R1156)*12+MONTH($R1156))))</f>
        <v/>
      </c>
      <c r="P1156">
        <f>IF($R1156="","",IF($R1157="",1,IF($O1156&lt;&gt;$O1157,1,0)))</f>
        <v/>
      </c>
      <c r="Q1156">
        <f>IF($P1156=1,SUM($P$7:$P1156),"")</f>
        <v/>
      </c>
      <c r="R1156">
        <f>IF($A1156="","",IF(ISNUMBER($A1156),$A1156,IFERROR(DATEVALUE($A1156),NA())))</f>
        <v/>
      </c>
      <c r="S1156" s="7">
        <f>IFERROR(INDEX($R$7:$R$60000,MATCH(ROW()-6,$Q$7:$Q$60000,0)),"")</f>
        <v/>
      </c>
      <c r="T1156">
        <f>IFERROR(INDEX($B$7:$B$60000,MATCH(ROW()-6,$Q$7:$Q$60000,0))*1,"")</f>
        <v/>
      </c>
      <c r="U1156">
        <f>IFERROR(INDEX($C$7:$C$60000,MATCH(ROW()-6,$Q$7:$Q$60000,0))*1,"")</f>
        <v/>
      </c>
      <c r="V1156">
        <f>IFERROR(INDEX($D$7:$D$60000,MATCH(ROW()-6,$Q$7:$Q$60000,0))*1,"")</f>
        <v/>
      </c>
      <c r="W1156">
        <f>IFERROR(INDEX($E$7:$E$60000,MATCH(ROW()-6,$Q$7:$Q$60000,0))*1,"")</f>
        <v/>
      </c>
      <c r="X1156">
        <f>IFERROR(INDEX($F$7:$F$60000,MATCH(ROW()-6,$Q$7:$Q$60000,0))*1,"")</f>
        <v/>
      </c>
      <c r="Y1156">
        <f>IFERROR(INDEX($G$7:$G$60000,MATCH(ROW()-6,$Q$7:$Q$60000,0))*1,"")</f>
        <v/>
      </c>
      <c r="Z1156">
        <f>IFERROR(INDEX($H$7:$H$60000,MATCH(ROW()-6,$Q$7:$Q$60000,0))*1,"")</f>
        <v/>
      </c>
      <c r="AA1156">
        <f>IFERROR(INDEX($I$7:$I$60000,MATCH(ROW()-6,$Q$7:$Q$60000,0))*1,"")</f>
        <v/>
      </c>
      <c r="AB1156">
        <f>IFERROR(INDEX($J$7:$J$60000,MATCH(ROW()-6,$Q$7:$Q$60000,0))*1,"")</f>
        <v/>
      </c>
      <c r="AC1156">
        <f>IFERROR(INDEX($K$7:$K$60000,MATCH(ROW()-6,$Q$7:$Q$60000,0))*1,"")</f>
        <v/>
      </c>
      <c r="AF1156" s="9">
        <f>IF(OR($S1156="",$S1155=""),"",IF($B$5="diff",($T1156-$T1155),LN($T1156/$T1155)))</f>
        <v/>
      </c>
      <c r="AG1156" s="9">
        <f>IF(OR($S1156="",$S1155=""),"",IF($C$5="diff",(U1156-U1155),LN(U1156/U1155)))</f>
        <v/>
      </c>
      <c r="AH1156" s="9">
        <f>IF(OR($S1156="",$S1155=""),"",IF($D$5="diff",(V1156-V1155),LN(V1156/V1155)))</f>
        <v/>
      </c>
      <c r="AI1156" s="9">
        <f>IF(OR($S1156="",$S1155=""),"",IF($E$5="diff",(W1156-W1155),LN(W1156/W1155)))</f>
        <v/>
      </c>
      <c r="AJ1156" s="9">
        <f>IF(OR($S1156="",$S1155=""),"",IF($F$5="diff",(X1156-X1155),LN(X1156/X1155)))</f>
        <v/>
      </c>
      <c r="AK1156" s="9">
        <f>IF(OR($S1156="",$S1155=""),"",IF($G$5="diff",(Y1156-Y1155),LN(Y1156/Y1155)))</f>
        <v/>
      </c>
      <c r="AL1156" s="9">
        <f>IF(OR($S1156="",$S1155=""),"",IF($H$5="diff",(Z1156-Z1155),LN(Z1156/Z1155)))</f>
        <v/>
      </c>
      <c r="AM1156" s="9">
        <f>IF(OR($S1156="",$S1155=""),"",IF($I$5="diff",(AA1156-AA1155),LN(AA1156/AA1155)))</f>
        <v/>
      </c>
      <c r="AN1156" s="9">
        <f>IF(OR($S1156="",$S1155=""),"",IF($J$5="diff",(AB1156-AB1155),LN(AB1156/AB1155)))</f>
        <v/>
      </c>
      <c r="AO1156" s="9">
        <f>IF(OR($S1156="",$S1155=""),"",IF($K$5="diff",(AC1156-AC1155),LN(AC1156/AC1155)))</f>
        <v/>
      </c>
      <c r="AR1156" s="9">
        <f>IF($AF1156="","",$AU$13+$AU$4*AG1156+$AU$5*AH1156+$AU$6*AI1156+$AU$7*AJ1156+$AU$8*AK1156+$AU$9*AL1156+$AU$10*AM1156+$AU$11*AN1156+$AU$12*AO1156)</f>
        <v/>
      </c>
      <c r="AY1156" s="10">
        <f>IF(AND((ROW()-7)&gt;=$Q$5,(ROW()-6)&lt;=$Q$3),INDEX(LINEST(OFFSET(AF1156,1-$Q$5,0,$Q$5,1),OFFSET(AG1156,1-$Q$5,0,$Q$5,9),TRUE,TRUE),1,10)*$Q$4,"")</f>
        <v/>
      </c>
      <c r="AZ1156" s="9">
        <f>IF(AND((ROW()-7)&gt;=$Q$5,(ROW()-6)&lt;=$Q$3),INDEX(LINEST(OFFSET(AF1156,1-$Q$5,0,$Q$5,1),OFFSET(AG1156,1-$Q$5,0,$Q$5,9),TRUE,TRUE),1,9),"")</f>
        <v/>
      </c>
      <c r="BA1156" s="9">
        <f>IF(AND((ROW()-7)&gt;=$Q$5,(ROW()-6)&lt;=$Q$3),INDEX(LINEST(OFFSET(AF1156,1-$Q$5,0,$Q$5,1),OFFSET(AG1156,1-$Q$5,0,$Q$5,9),TRUE,TRUE),1,8),"")</f>
        <v/>
      </c>
      <c r="BB1156" s="9">
        <f>IF(AND((ROW()-7)&gt;=$Q$5,(ROW()-6)&lt;=$Q$3),INDEX(LINEST(OFFSET(AF1156,1-$Q$5,0,$Q$5,1),OFFSET(AG1156,1-$Q$5,0,$Q$5,9),TRUE,TRUE),1,7),"")</f>
        <v/>
      </c>
      <c r="BC1156" s="9">
        <f>IF(AND((ROW()-7)&gt;=$Q$5,(ROW()-6)&lt;=$Q$3),INDEX(LINEST(OFFSET(AF1156,1-$Q$5,0,$Q$5,1),OFFSET(AG1156,1-$Q$5,0,$Q$5,9),TRUE,TRUE),1,6),"")</f>
        <v/>
      </c>
      <c r="BD1156" s="9">
        <f>IF(AND((ROW()-7)&gt;=$Q$5,(ROW()-6)&lt;=$Q$3),INDEX(LINEST(OFFSET(AF1156,1-$Q$5,0,$Q$5,1),OFFSET(AG1156,1-$Q$5,0,$Q$5,9),TRUE,TRUE),1,5),"")</f>
        <v/>
      </c>
      <c r="BE1156" s="9">
        <f>IF(AND((ROW()-7)&gt;=$Q$5,(ROW()-6)&lt;=$Q$3),INDEX(LINEST(OFFSET(AF1156,1-$Q$5,0,$Q$5,1),OFFSET(AG1156,1-$Q$5,0,$Q$5,9),TRUE,TRUE),1,4),"")</f>
        <v/>
      </c>
      <c r="BF1156" s="9">
        <f>IF(AND((ROW()-7)&gt;=$Q$5,(ROW()-6)&lt;=$Q$3),INDEX(LINEST(OFFSET(AF1156,1-$Q$5,0,$Q$5,1),OFFSET(AG1156,1-$Q$5,0,$Q$5,9),TRUE,TRUE),1,3),"")</f>
        <v/>
      </c>
      <c r="BG1156" s="9">
        <f>IF(AND((ROW()-7)&gt;=$Q$5,(ROW()-6)&lt;=$Q$3),INDEX(LINEST(OFFSET(AF1156,1-$Q$5,0,$Q$5,1),OFFSET(AG1156,1-$Q$5,0,$Q$5,9),TRUE,TRUE),1,2),"")</f>
        <v/>
      </c>
      <c r="BH1156" s="9">
        <f>IF(AND((ROW()-7)&gt;=$Q$5,(ROW()-6)&lt;=$Q$3),INDEX(LINEST(OFFSET(AF1156,1-$Q$5,0,$Q$5,1),OFFSET(AG1156,1-$Q$5,0,$Q$5,9),TRUE,TRUE),1,1),"")</f>
        <v/>
      </c>
      <c r="BI1156" s="10">
        <f>IF(AND((ROW()-7)&gt;=$Q$5,(ROW()-6)&lt;=$Q$3),INDEX(LINEST(OFFSET(AF1156,1-$Q$5,0,$Q$5,1),OFFSET(AG1156,1-$Q$5,0,$Q$5,9),TRUE,TRUE),3,1),"")</f>
        <v/>
      </c>
      <c r="BL1156" s="9">
        <f>IF(AND((ROW()-6)&lt;=$Q$3,ISNUMBER(AY1155)),AY1155/$Q$4+AZ1155*AG1156+BA1155*AH1156+BB1155*AI1156+BC1155*AJ1156+BD1155*AK1156+BE1155*AL1156+BF1155*AM1156+BG1155*AN1156+BH1155*AO1156,"")</f>
        <v/>
      </c>
      <c r="BM1156">
        <f>IF(ISNUMBER(BL1156),AVERAGE(OFFSET(AF1155,1-$Q$5,0,$Q$5,1)),"")</f>
        <v/>
      </c>
      <c r="BN1156">
        <f>IF(ISNUMBER(BL1156),(AF1156-BL1156)^2,"")</f>
        <v/>
      </c>
      <c r="BO1156">
        <f>IF(ISNUMBER(BL1156),AF1156^2,"")</f>
        <v/>
      </c>
      <c r="BP1156">
        <f>IF(ISNUMBER(BL1156),(AF1156-BM1156)^2,"")</f>
        <v/>
      </c>
    </row>
    <row r="1157">
      <c r="O1157">
        <f>IF($R1157="","",IF($Q$1="Weekly",INT(($R1157-2)/7),IF($Q$1="Quarterly",YEAR($R1157)*4+ROUNDUP(MONTH($R1157)/3),YEAR($R1157)*12+MONTH($R1157))))</f>
        <v/>
      </c>
      <c r="P1157">
        <f>IF($R1157="","",IF($R1158="",1,IF($O1157&lt;&gt;$O1158,1,0)))</f>
        <v/>
      </c>
      <c r="Q1157">
        <f>IF($P1157=1,SUM($P$7:$P1157),"")</f>
        <v/>
      </c>
      <c r="R1157">
        <f>IF($A1157="","",IF(ISNUMBER($A1157),$A1157,IFERROR(DATEVALUE($A1157),NA())))</f>
        <v/>
      </c>
      <c r="S1157" s="7">
        <f>IFERROR(INDEX($R$7:$R$60000,MATCH(ROW()-6,$Q$7:$Q$60000,0)),"")</f>
        <v/>
      </c>
      <c r="T1157">
        <f>IFERROR(INDEX($B$7:$B$60000,MATCH(ROW()-6,$Q$7:$Q$60000,0))*1,"")</f>
        <v/>
      </c>
      <c r="U1157">
        <f>IFERROR(INDEX($C$7:$C$60000,MATCH(ROW()-6,$Q$7:$Q$60000,0))*1,"")</f>
        <v/>
      </c>
      <c r="V1157">
        <f>IFERROR(INDEX($D$7:$D$60000,MATCH(ROW()-6,$Q$7:$Q$60000,0))*1,"")</f>
        <v/>
      </c>
      <c r="W1157">
        <f>IFERROR(INDEX($E$7:$E$60000,MATCH(ROW()-6,$Q$7:$Q$60000,0))*1,"")</f>
        <v/>
      </c>
      <c r="X1157">
        <f>IFERROR(INDEX($F$7:$F$60000,MATCH(ROW()-6,$Q$7:$Q$60000,0))*1,"")</f>
        <v/>
      </c>
      <c r="Y1157">
        <f>IFERROR(INDEX($G$7:$G$60000,MATCH(ROW()-6,$Q$7:$Q$60000,0))*1,"")</f>
        <v/>
      </c>
      <c r="Z1157">
        <f>IFERROR(INDEX($H$7:$H$60000,MATCH(ROW()-6,$Q$7:$Q$60000,0))*1,"")</f>
        <v/>
      </c>
      <c r="AA1157">
        <f>IFERROR(INDEX($I$7:$I$60000,MATCH(ROW()-6,$Q$7:$Q$60000,0))*1,"")</f>
        <v/>
      </c>
      <c r="AB1157">
        <f>IFERROR(INDEX($J$7:$J$60000,MATCH(ROW()-6,$Q$7:$Q$60000,0))*1,"")</f>
        <v/>
      </c>
      <c r="AC1157">
        <f>IFERROR(INDEX($K$7:$K$60000,MATCH(ROW()-6,$Q$7:$Q$60000,0))*1,"")</f>
        <v/>
      </c>
      <c r="AF1157" s="9">
        <f>IF(OR($S1157="",$S1156=""),"",IF($B$5="diff",($T1157-$T1156),LN($T1157/$T1156)))</f>
        <v/>
      </c>
      <c r="AG1157" s="9">
        <f>IF(OR($S1157="",$S1156=""),"",IF($C$5="diff",(U1157-U1156),LN(U1157/U1156)))</f>
        <v/>
      </c>
      <c r="AH1157" s="9">
        <f>IF(OR($S1157="",$S1156=""),"",IF($D$5="diff",(V1157-V1156),LN(V1157/V1156)))</f>
        <v/>
      </c>
      <c r="AI1157" s="9">
        <f>IF(OR($S1157="",$S1156=""),"",IF($E$5="diff",(W1157-W1156),LN(W1157/W1156)))</f>
        <v/>
      </c>
      <c r="AJ1157" s="9">
        <f>IF(OR($S1157="",$S1156=""),"",IF($F$5="diff",(X1157-X1156),LN(X1157/X1156)))</f>
        <v/>
      </c>
      <c r="AK1157" s="9">
        <f>IF(OR($S1157="",$S1156=""),"",IF($G$5="diff",(Y1157-Y1156),LN(Y1157/Y1156)))</f>
        <v/>
      </c>
      <c r="AL1157" s="9">
        <f>IF(OR($S1157="",$S1156=""),"",IF($H$5="diff",(Z1157-Z1156),LN(Z1157/Z1156)))</f>
        <v/>
      </c>
      <c r="AM1157" s="9">
        <f>IF(OR($S1157="",$S1156=""),"",IF($I$5="diff",(AA1157-AA1156),LN(AA1157/AA1156)))</f>
        <v/>
      </c>
      <c r="AN1157" s="9">
        <f>IF(OR($S1157="",$S1156=""),"",IF($J$5="diff",(AB1157-AB1156),LN(AB1157/AB1156)))</f>
        <v/>
      </c>
      <c r="AO1157" s="9">
        <f>IF(OR($S1157="",$S1156=""),"",IF($K$5="diff",(AC1157-AC1156),LN(AC1157/AC1156)))</f>
        <v/>
      </c>
      <c r="AR1157" s="9">
        <f>IF($AF1157="","",$AU$13+$AU$4*AG1157+$AU$5*AH1157+$AU$6*AI1157+$AU$7*AJ1157+$AU$8*AK1157+$AU$9*AL1157+$AU$10*AM1157+$AU$11*AN1157+$AU$12*AO1157)</f>
        <v/>
      </c>
      <c r="AY1157" s="10">
        <f>IF(AND((ROW()-7)&gt;=$Q$5,(ROW()-6)&lt;=$Q$3),INDEX(LINEST(OFFSET(AF1157,1-$Q$5,0,$Q$5,1),OFFSET(AG1157,1-$Q$5,0,$Q$5,9),TRUE,TRUE),1,10)*$Q$4,"")</f>
        <v/>
      </c>
      <c r="AZ1157" s="9">
        <f>IF(AND((ROW()-7)&gt;=$Q$5,(ROW()-6)&lt;=$Q$3),INDEX(LINEST(OFFSET(AF1157,1-$Q$5,0,$Q$5,1),OFFSET(AG1157,1-$Q$5,0,$Q$5,9),TRUE,TRUE),1,9),"")</f>
        <v/>
      </c>
      <c r="BA1157" s="9">
        <f>IF(AND((ROW()-7)&gt;=$Q$5,(ROW()-6)&lt;=$Q$3),INDEX(LINEST(OFFSET(AF1157,1-$Q$5,0,$Q$5,1),OFFSET(AG1157,1-$Q$5,0,$Q$5,9),TRUE,TRUE),1,8),"")</f>
        <v/>
      </c>
      <c r="BB1157" s="9">
        <f>IF(AND((ROW()-7)&gt;=$Q$5,(ROW()-6)&lt;=$Q$3),INDEX(LINEST(OFFSET(AF1157,1-$Q$5,0,$Q$5,1),OFFSET(AG1157,1-$Q$5,0,$Q$5,9),TRUE,TRUE),1,7),"")</f>
        <v/>
      </c>
      <c r="BC1157" s="9">
        <f>IF(AND((ROW()-7)&gt;=$Q$5,(ROW()-6)&lt;=$Q$3),INDEX(LINEST(OFFSET(AF1157,1-$Q$5,0,$Q$5,1),OFFSET(AG1157,1-$Q$5,0,$Q$5,9),TRUE,TRUE),1,6),"")</f>
        <v/>
      </c>
      <c r="BD1157" s="9">
        <f>IF(AND((ROW()-7)&gt;=$Q$5,(ROW()-6)&lt;=$Q$3),INDEX(LINEST(OFFSET(AF1157,1-$Q$5,0,$Q$5,1),OFFSET(AG1157,1-$Q$5,0,$Q$5,9),TRUE,TRUE),1,5),"")</f>
        <v/>
      </c>
      <c r="BE1157" s="9">
        <f>IF(AND((ROW()-7)&gt;=$Q$5,(ROW()-6)&lt;=$Q$3),INDEX(LINEST(OFFSET(AF1157,1-$Q$5,0,$Q$5,1),OFFSET(AG1157,1-$Q$5,0,$Q$5,9),TRUE,TRUE),1,4),"")</f>
        <v/>
      </c>
      <c r="BF1157" s="9">
        <f>IF(AND((ROW()-7)&gt;=$Q$5,(ROW()-6)&lt;=$Q$3),INDEX(LINEST(OFFSET(AF1157,1-$Q$5,0,$Q$5,1),OFFSET(AG1157,1-$Q$5,0,$Q$5,9),TRUE,TRUE),1,3),"")</f>
        <v/>
      </c>
      <c r="BG1157" s="9">
        <f>IF(AND((ROW()-7)&gt;=$Q$5,(ROW()-6)&lt;=$Q$3),INDEX(LINEST(OFFSET(AF1157,1-$Q$5,0,$Q$5,1),OFFSET(AG1157,1-$Q$5,0,$Q$5,9),TRUE,TRUE),1,2),"")</f>
        <v/>
      </c>
      <c r="BH1157" s="9">
        <f>IF(AND((ROW()-7)&gt;=$Q$5,(ROW()-6)&lt;=$Q$3),INDEX(LINEST(OFFSET(AF1157,1-$Q$5,0,$Q$5,1),OFFSET(AG1157,1-$Q$5,0,$Q$5,9),TRUE,TRUE),1,1),"")</f>
        <v/>
      </c>
      <c r="BI1157" s="10">
        <f>IF(AND((ROW()-7)&gt;=$Q$5,(ROW()-6)&lt;=$Q$3),INDEX(LINEST(OFFSET(AF1157,1-$Q$5,0,$Q$5,1),OFFSET(AG1157,1-$Q$5,0,$Q$5,9),TRUE,TRUE),3,1),"")</f>
        <v/>
      </c>
      <c r="BL1157" s="9">
        <f>IF(AND((ROW()-6)&lt;=$Q$3,ISNUMBER(AY1156)),AY1156/$Q$4+AZ1156*AG1157+BA1156*AH1157+BB1156*AI1157+BC1156*AJ1157+BD1156*AK1157+BE1156*AL1157+BF1156*AM1157+BG1156*AN1157+BH1156*AO1157,"")</f>
        <v/>
      </c>
      <c r="BM1157">
        <f>IF(ISNUMBER(BL1157),AVERAGE(OFFSET(AF1156,1-$Q$5,0,$Q$5,1)),"")</f>
        <v/>
      </c>
      <c r="BN1157">
        <f>IF(ISNUMBER(BL1157),(AF1157-BL1157)^2,"")</f>
        <v/>
      </c>
      <c r="BO1157">
        <f>IF(ISNUMBER(BL1157),AF1157^2,"")</f>
        <v/>
      </c>
      <c r="BP1157">
        <f>IF(ISNUMBER(BL1157),(AF1157-BM1157)^2,"")</f>
        <v/>
      </c>
    </row>
    <row r="1158">
      <c r="O1158">
        <f>IF($R1158="","",IF($Q$1="Weekly",INT(($R1158-2)/7),IF($Q$1="Quarterly",YEAR($R1158)*4+ROUNDUP(MONTH($R1158)/3),YEAR($R1158)*12+MONTH($R1158))))</f>
        <v/>
      </c>
      <c r="P1158">
        <f>IF($R1158="","",IF($R1159="",1,IF($O1158&lt;&gt;$O1159,1,0)))</f>
        <v/>
      </c>
      <c r="Q1158">
        <f>IF($P1158=1,SUM($P$7:$P1158),"")</f>
        <v/>
      </c>
      <c r="R1158">
        <f>IF($A1158="","",IF(ISNUMBER($A1158),$A1158,IFERROR(DATEVALUE($A1158),NA())))</f>
        <v/>
      </c>
      <c r="S1158" s="7">
        <f>IFERROR(INDEX($R$7:$R$60000,MATCH(ROW()-6,$Q$7:$Q$60000,0)),"")</f>
        <v/>
      </c>
      <c r="T1158">
        <f>IFERROR(INDEX($B$7:$B$60000,MATCH(ROW()-6,$Q$7:$Q$60000,0))*1,"")</f>
        <v/>
      </c>
      <c r="U1158">
        <f>IFERROR(INDEX($C$7:$C$60000,MATCH(ROW()-6,$Q$7:$Q$60000,0))*1,"")</f>
        <v/>
      </c>
      <c r="V1158">
        <f>IFERROR(INDEX($D$7:$D$60000,MATCH(ROW()-6,$Q$7:$Q$60000,0))*1,"")</f>
        <v/>
      </c>
      <c r="W1158">
        <f>IFERROR(INDEX($E$7:$E$60000,MATCH(ROW()-6,$Q$7:$Q$60000,0))*1,"")</f>
        <v/>
      </c>
      <c r="X1158">
        <f>IFERROR(INDEX($F$7:$F$60000,MATCH(ROW()-6,$Q$7:$Q$60000,0))*1,"")</f>
        <v/>
      </c>
      <c r="Y1158">
        <f>IFERROR(INDEX($G$7:$G$60000,MATCH(ROW()-6,$Q$7:$Q$60000,0))*1,"")</f>
        <v/>
      </c>
      <c r="Z1158">
        <f>IFERROR(INDEX($H$7:$H$60000,MATCH(ROW()-6,$Q$7:$Q$60000,0))*1,"")</f>
        <v/>
      </c>
      <c r="AA1158">
        <f>IFERROR(INDEX($I$7:$I$60000,MATCH(ROW()-6,$Q$7:$Q$60000,0))*1,"")</f>
        <v/>
      </c>
      <c r="AB1158">
        <f>IFERROR(INDEX($J$7:$J$60000,MATCH(ROW()-6,$Q$7:$Q$60000,0))*1,"")</f>
        <v/>
      </c>
      <c r="AC1158">
        <f>IFERROR(INDEX($K$7:$K$60000,MATCH(ROW()-6,$Q$7:$Q$60000,0))*1,"")</f>
        <v/>
      </c>
      <c r="AF1158" s="9">
        <f>IF(OR($S1158="",$S1157=""),"",IF($B$5="diff",($T1158-$T1157),LN($T1158/$T1157)))</f>
        <v/>
      </c>
      <c r="AG1158" s="9">
        <f>IF(OR($S1158="",$S1157=""),"",IF($C$5="diff",(U1158-U1157),LN(U1158/U1157)))</f>
        <v/>
      </c>
      <c r="AH1158" s="9">
        <f>IF(OR($S1158="",$S1157=""),"",IF($D$5="diff",(V1158-V1157),LN(V1158/V1157)))</f>
        <v/>
      </c>
      <c r="AI1158" s="9">
        <f>IF(OR($S1158="",$S1157=""),"",IF($E$5="diff",(W1158-W1157),LN(W1158/W1157)))</f>
        <v/>
      </c>
      <c r="AJ1158" s="9">
        <f>IF(OR($S1158="",$S1157=""),"",IF($F$5="diff",(X1158-X1157),LN(X1158/X1157)))</f>
        <v/>
      </c>
      <c r="AK1158" s="9">
        <f>IF(OR($S1158="",$S1157=""),"",IF($G$5="diff",(Y1158-Y1157),LN(Y1158/Y1157)))</f>
        <v/>
      </c>
      <c r="AL1158" s="9">
        <f>IF(OR($S1158="",$S1157=""),"",IF($H$5="diff",(Z1158-Z1157),LN(Z1158/Z1157)))</f>
        <v/>
      </c>
      <c r="AM1158" s="9">
        <f>IF(OR($S1158="",$S1157=""),"",IF($I$5="diff",(AA1158-AA1157),LN(AA1158/AA1157)))</f>
        <v/>
      </c>
      <c r="AN1158" s="9">
        <f>IF(OR($S1158="",$S1157=""),"",IF($J$5="diff",(AB1158-AB1157),LN(AB1158/AB1157)))</f>
        <v/>
      </c>
      <c r="AO1158" s="9">
        <f>IF(OR($S1158="",$S1157=""),"",IF($K$5="diff",(AC1158-AC1157),LN(AC1158/AC1157)))</f>
        <v/>
      </c>
      <c r="AR1158" s="9">
        <f>IF($AF1158="","",$AU$13+$AU$4*AG1158+$AU$5*AH1158+$AU$6*AI1158+$AU$7*AJ1158+$AU$8*AK1158+$AU$9*AL1158+$AU$10*AM1158+$AU$11*AN1158+$AU$12*AO1158)</f>
        <v/>
      </c>
      <c r="AY1158" s="10">
        <f>IF(AND((ROW()-7)&gt;=$Q$5,(ROW()-6)&lt;=$Q$3),INDEX(LINEST(OFFSET(AF1158,1-$Q$5,0,$Q$5,1),OFFSET(AG1158,1-$Q$5,0,$Q$5,9),TRUE,TRUE),1,10)*$Q$4,"")</f>
        <v/>
      </c>
      <c r="AZ1158" s="9">
        <f>IF(AND((ROW()-7)&gt;=$Q$5,(ROW()-6)&lt;=$Q$3),INDEX(LINEST(OFFSET(AF1158,1-$Q$5,0,$Q$5,1),OFFSET(AG1158,1-$Q$5,0,$Q$5,9),TRUE,TRUE),1,9),"")</f>
        <v/>
      </c>
      <c r="BA1158" s="9">
        <f>IF(AND((ROW()-7)&gt;=$Q$5,(ROW()-6)&lt;=$Q$3),INDEX(LINEST(OFFSET(AF1158,1-$Q$5,0,$Q$5,1),OFFSET(AG1158,1-$Q$5,0,$Q$5,9),TRUE,TRUE),1,8),"")</f>
        <v/>
      </c>
      <c r="BB1158" s="9">
        <f>IF(AND((ROW()-7)&gt;=$Q$5,(ROW()-6)&lt;=$Q$3),INDEX(LINEST(OFFSET(AF1158,1-$Q$5,0,$Q$5,1),OFFSET(AG1158,1-$Q$5,0,$Q$5,9),TRUE,TRUE),1,7),"")</f>
        <v/>
      </c>
      <c r="BC1158" s="9">
        <f>IF(AND((ROW()-7)&gt;=$Q$5,(ROW()-6)&lt;=$Q$3),INDEX(LINEST(OFFSET(AF1158,1-$Q$5,0,$Q$5,1),OFFSET(AG1158,1-$Q$5,0,$Q$5,9),TRUE,TRUE),1,6),"")</f>
        <v/>
      </c>
      <c r="BD1158" s="9">
        <f>IF(AND((ROW()-7)&gt;=$Q$5,(ROW()-6)&lt;=$Q$3),INDEX(LINEST(OFFSET(AF1158,1-$Q$5,0,$Q$5,1),OFFSET(AG1158,1-$Q$5,0,$Q$5,9),TRUE,TRUE),1,5),"")</f>
        <v/>
      </c>
      <c r="BE1158" s="9">
        <f>IF(AND((ROW()-7)&gt;=$Q$5,(ROW()-6)&lt;=$Q$3),INDEX(LINEST(OFFSET(AF1158,1-$Q$5,0,$Q$5,1),OFFSET(AG1158,1-$Q$5,0,$Q$5,9),TRUE,TRUE),1,4),"")</f>
        <v/>
      </c>
      <c r="BF1158" s="9">
        <f>IF(AND((ROW()-7)&gt;=$Q$5,(ROW()-6)&lt;=$Q$3),INDEX(LINEST(OFFSET(AF1158,1-$Q$5,0,$Q$5,1),OFFSET(AG1158,1-$Q$5,0,$Q$5,9),TRUE,TRUE),1,3),"")</f>
        <v/>
      </c>
      <c r="BG1158" s="9">
        <f>IF(AND((ROW()-7)&gt;=$Q$5,(ROW()-6)&lt;=$Q$3),INDEX(LINEST(OFFSET(AF1158,1-$Q$5,0,$Q$5,1),OFFSET(AG1158,1-$Q$5,0,$Q$5,9),TRUE,TRUE),1,2),"")</f>
        <v/>
      </c>
      <c r="BH1158" s="9">
        <f>IF(AND((ROW()-7)&gt;=$Q$5,(ROW()-6)&lt;=$Q$3),INDEX(LINEST(OFFSET(AF1158,1-$Q$5,0,$Q$5,1),OFFSET(AG1158,1-$Q$5,0,$Q$5,9),TRUE,TRUE),1,1),"")</f>
        <v/>
      </c>
      <c r="BI1158" s="10">
        <f>IF(AND((ROW()-7)&gt;=$Q$5,(ROW()-6)&lt;=$Q$3),INDEX(LINEST(OFFSET(AF1158,1-$Q$5,0,$Q$5,1),OFFSET(AG1158,1-$Q$5,0,$Q$5,9),TRUE,TRUE),3,1),"")</f>
        <v/>
      </c>
      <c r="BL1158" s="9">
        <f>IF(AND((ROW()-6)&lt;=$Q$3,ISNUMBER(AY1157)),AY1157/$Q$4+AZ1157*AG1158+BA1157*AH1158+BB1157*AI1158+BC1157*AJ1158+BD1157*AK1158+BE1157*AL1158+BF1157*AM1158+BG1157*AN1158+BH1157*AO1158,"")</f>
        <v/>
      </c>
      <c r="BM1158">
        <f>IF(ISNUMBER(BL1158),AVERAGE(OFFSET(AF1157,1-$Q$5,0,$Q$5,1)),"")</f>
        <v/>
      </c>
      <c r="BN1158">
        <f>IF(ISNUMBER(BL1158),(AF1158-BL1158)^2,"")</f>
        <v/>
      </c>
      <c r="BO1158">
        <f>IF(ISNUMBER(BL1158),AF1158^2,"")</f>
        <v/>
      </c>
      <c r="BP1158">
        <f>IF(ISNUMBER(BL1158),(AF1158-BM1158)^2,"")</f>
        <v/>
      </c>
    </row>
    <row r="1159">
      <c r="O1159">
        <f>IF($R1159="","",IF($Q$1="Weekly",INT(($R1159-2)/7),IF($Q$1="Quarterly",YEAR($R1159)*4+ROUNDUP(MONTH($R1159)/3),YEAR($R1159)*12+MONTH($R1159))))</f>
        <v/>
      </c>
      <c r="P1159">
        <f>IF($R1159="","",IF($R1160="",1,IF($O1159&lt;&gt;$O1160,1,0)))</f>
        <v/>
      </c>
      <c r="Q1159">
        <f>IF($P1159=1,SUM($P$7:$P1159),"")</f>
        <v/>
      </c>
      <c r="R1159">
        <f>IF($A1159="","",IF(ISNUMBER($A1159),$A1159,IFERROR(DATEVALUE($A1159),NA())))</f>
        <v/>
      </c>
      <c r="S1159" s="7">
        <f>IFERROR(INDEX($R$7:$R$60000,MATCH(ROW()-6,$Q$7:$Q$60000,0)),"")</f>
        <v/>
      </c>
      <c r="T1159">
        <f>IFERROR(INDEX($B$7:$B$60000,MATCH(ROW()-6,$Q$7:$Q$60000,0))*1,"")</f>
        <v/>
      </c>
      <c r="U1159">
        <f>IFERROR(INDEX($C$7:$C$60000,MATCH(ROW()-6,$Q$7:$Q$60000,0))*1,"")</f>
        <v/>
      </c>
      <c r="V1159">
        <f>IFERROR(INDEX($D$7:$D$60000,MATCH(ROW()-6,$Q$7:$Q$60000,0))*1,"")</f>
        <v/>
      </c>
      <c r="W1159">
        <f>IFERROR(INDEX($E$7:$E$60000,MATCH(ROW()-6,$Q$7:$Q$60000,0))*1,"")</f>
        <v/>
      </c>
      <c r="X1159">
        <f>IFERROR(INDEX($F$7:$F$60000,MATCH(ROW()-6,$Q$7:$Q$60000,0))*1,"")</f>
        <v/>
      </c>
      <c r="Y1159">
        <f>IFERROR(INDEX($G$7:$G$60000,MATCH(ROW()-6,$Q$7:$Q$60000,0))*1,"")</f>
        <v/>
      </c>
      <c r="Z1159">
        <f>IFERROR(INDEX($H$7:$H$60000,MATCH(ROW()-6,$Q$7:$Q$60000,0))*1,"")</f>
        <v/>
      </c>
      <c r="AA1159">
        <f>IFERROR(INDEX($I$7:$I$60000,MATCH(ROW()-6,$Q$7:$Q$60000,0))*1,"")</f>
        <v/>
      </c>
      <c r="AB1159">
        <f>IFERROR(INDEX($J$7:$J$60000,MATCH(ROW()-6,$Q$7:$Q$60000,0))*1,"")</f>
        <v/>
      </c>
      <c r="AC1159">
        <f>IFERROR(INDEX($K$7:$K$60000,MATCH(ROW()-6,$Q$7:$Q$60000,0))*1,"")</f>
        <v/>
      </c>
      <c r="AF1159" s="9">
        <f>IF(OR($S1159="",$S1158=""),"",IF($B$5="diff",($T1159-$T1158),LN($T1159/$T1158)))</f>
        <v/>
      </c>
      <c r="AG1159" s="9">
        <f>IF(OR($S1159="",$S1158=""),"",IF($C$5="diff",(U1159-U1158),LN(U1159/U1158)))</f>
        <v/>
      </c>
      <c r="AH1159" s="9">
        <f>IF(OR($S1159="",$S1158=""),"",IF($D$5="diff",(V1159-V1158),LN(V1159/V1158)))</f>
        <v/>
      </c>
      <c r="AI1159" s="9">
        <f>IF(OR($S1159="",$S1158=""),"",IF($E$5="diff",(W1159-W1158),LN(W1159/W1158)))</f>
        <v/>
      </c>
      <c r="AJ1159" s="9">
        <f>IF(OR($S1159="",$S1158=""),"",IF($F$5="diff",(X1159-X1158),LN(X1159/X1158)))</f>
        <v/>
      </c>
      <c r="AK1159" s="9">
        <f>IF(OR($S1159="",$S1158=""),"",IF($G$5="diff",(Y1159-Y1158),LN(Y1159/Y1158)))</f>
        <v/>
      </c>
      <c r="AL1159" s="9">
        <f>IF(OR($S1159="",$S1158=""),"",IF($H$5="diff",(Z1159-Z1158),LN(Z1159/Z1158)))</f>
        <v/>
      </c>
      <c r="AM1159" s="9">
        <f>IF(OR($S1159="",$S1158=""),"",IF($I$5="diff",(AA1159-AA1158),LN(AA1159/AA1158)))</f>
        <v/>
      </c>
      <c r="AN1159" s="9">
        <f>IF(OR($S1159="",$S1158=""),"",IF($J$5="diff",(AB1159-AB1158),LN(AB1159/AB1158)))</f>
        <v/>
      </c>
      <c r="AO1159" s="9">
        <f>IF(OR($S1159="",$S1158=""),"",IF($K$5="diff",(AC1159-AC1158),LN(AC1159/AC1158)))</f>
        <v/>
      </c>
      <c r="AR1159" s="9">
        <f>IF($AF1159="","",$AU$13+$AU$4*AG1159+$AU$5*AH1159+$AU$6*AI1159+$AU$7*AJ1159+$AU$8*AK1159+$AU$9*AL1159+$AU$10*AM1159+$AU$11*AN1159+$AU$12*AO1159)</f>
        <v/>
      </c>
      <c r="AY1159" s="10">
        <f>IF(AND((ROW()-7)&gt;=$Q$5,(ROW()-6)&lt;=$Q$3),INDEX(LINEST(OFFSET(AF1159,1-$Q$5,0,$Q$5,1),OFFSET(AG1159,1-$Q$5,0,$Q$5,9),TRUE,TRUE),1,10)*$Q$4,"")</f>
        <v/>
      </c>
      <c r="AZ1159" s="9">
        <f>IF(AND((ROW()-7)&gt;=$Q$5,(ROW()-6)&lt;=$Q$3),INDEX(LINEST(OFFSET(AF1159,1-$Q$5,0,$Q$5,1),OFFSET(AG1159,1-$Q$5,0,$Q$5,9),TRUE,TRUE),1,9),"")</f>
        <v/>
      </c>
      <c r="BA1159" s="9">
        <f>IF(AND((ROW()-7)&gt;=$Q$5,(ROW()-6)&lt;=$Q$3),INDEX(LINEST(OFFSET(AF1159,1-$Q$5,0,$Q$5,1),OFFSET(AG1159,1-$Q$5,0,$Q$5,9),TRUE,TRUE),1,8),"")</f>
        <v/>
      </c>
      <c r="BB1159" s="9">
        <f>IF(AND((ROW()-7)&gt;=$Q$5,(ROW()-6)&lt;=$Q$3),INDEX(LINEST(OFFSET(AF1159,1-$Q$5,0,$Q$5,1),OFFSET(AG1159,1-$Q$5,0,$Q$5,9),TRUE,TRUE),1,7),"")</f>
        <v/>
      </c>
      <c r="BC1159" s="9">
        <f>IF(AND((ROW()-7)&gt;=$Q$5,(ROW()-6)&lt;=$Q$3),INDEX(LINEST(OFFSET(AF1159,1-$Q$5,0,$Q$5,1),OFFSET(AG1159,1-$Q$5,0,$Q$5,9),TRUE,TRUE),1,6),"")</f>
        <v/>
      </c>
      <c r="BD1159" s="9">
        <f>IF(AND((ROW()-7)&gt;=$Q$5,(ROW()-6)&lt;=$Q$3),INDEX(LINEST(OFFSET(AF1159,1-$Q$5,0,$Q$5,1),OFFSET(AG1159,1-$Q$5,0,$Q$5,9),TRUE,TRUE),1,5),"")</f>
        <v/>
      </c>
      <c r="BE1159" s="9">
        <f>IF(AND((ROW()-7)&gt;=$Q$5,(ROW()-6)&lt;=$Q$3),INDEX(LINEST(OFFSET(AF1159,1-$Q$5,0,$Q$5,1),OFFSET(AG1159,1-$Q$5,0,$Q$5,9),TRUE,TRUE),1,4),"")</f>
        <v/>
      </c>
      <c r="BF1159" s="9">
        <f>IF(AND((ROW()-7)&gt;=$Q$5,(ROW()-6)&lt;=$Q$3),INDEX(LINEST(OFFSET(AF1159,1-$Q$5,0,$Q$5,1),OFFSET(AG1159,1-$Q$5,0,$Q$5,9),TRUE,TRUE),1,3),"")</f>
        <v/>
      </c>
      <c r="BG1159" s="9">
        <f>IF(AND((ROW()-7)&gt;=$Q$5,(ROW()-6)&lt;=$Q$3),INDEX(LINEST(OFFSET(AF1159,1-$Q$5,0,$Q$5,1),OFFSET(AG1159,1-$Q$5,0,$Q$5,9),TRUE,TRUE),1,2),"")</f>
        <v/>
      </c>
      <c r="BH1159" s="9">
        <f>IF(AND((ROW()-7)&gt;=$Q$5,(ROW()-6)&lt;=$Q$3),INDEX(LINEST(OFFSET(AF1159,1-$Q$5,0,$Q$5,1),OFFSET(AG1159,1-$Q$5,0,$Q$5,9),TRUE,TRUE),1,1),"")</f>
        <v/>
      </c>
      <c r="BI1159" s="10">
        <f>IF(AND((ROW()-7)&gt;=$Q$5,(ROW()-6)&lt;=$Q$3),INDEX(LINEST(OFFSET(AF1159,1-$Q$5,0,$Q$5,1),OFFSET(AG1159,1-$Q$5,0,$Q$5,9),TRUE,TRUE),3,1),"")</f>
        <v/>
      </c>
      <c r="BL1159" s="9">
        <f>IF(AND((ROW()-6)&lt;=$Q$3,ISNUMBER(AY1158)),AY1158/$Q$4+AZ1158*AG1159+BA1158*AH1159+BB1158*AI1159+BC1158*AJ1159+BD1158*AK1159+BE1158*AL1159+BF1158*AM1159+BG1158*AN1159+BH1158*AO1159,"")</f>
        <v/>
      </c>
      <c r="BM1159">
        <f>IF(ISNUMBER(BL1159),AVERAGE(OFFSET(AF1158,1-$Q$5,0,$Q$5,1)),"")</f>
        <v/>
      </c>
      <c r="BN1159">
        <f>IF(ISNUMBER(BL1159),(AF1159-BL1159)^2,"")</f>
        <v/>
      </c>
      <c r="BO1159">
        <f>IF(ISNUMBER(BL1159),AF1159^2,"")</f>
        <v/>
      </c>
      <c r="BP1159">
        <f>IF(ISNUMBER(BL1159),(AF1159-BM1159)^2,"")</f>
        <v/>
      </c>
    </row>
    <row r="1160">
      <c r="O1160">
        <f>IF($R1160="","",IF($Q$1="Weekly",INT(($R1160-2)/7),IF($Q$1="Quarterly",YEAR($R1160)*4+ROUNDUP(MONTH($R1160)/3),YEAR($R1160)*12+MONTH($R1160))))</f>
        <v/>
      </c>
      <c r="P1160">
        <f>IF($R1160="","",IF($R1161="",1,IF($O1160&lt;&gt;$O1161,1,0)))</f>
        <v/>
      </c>
      <c r="Q1160">
        <f>IF($P1160=1,SUM($P$7:$P1160),"")</f>
        <v/>
      </c>
      <c r="R1160">
        <f>IF($A1160="","",IF(ISNUMBER($A1160),$A1160,IFERROR(DATEVALUE($A1160),NA())))</f>
        <v/>
      </c>
      <c r="S1160" s="7">
        <f>IFERROR(INDEX($R$7:$R$60000,MATCH(ROW()-6,$Q$7:$Q$60000,0)),"")</f>
        <v/>
      </c>
      <c r="T1160">
        <f>IFERROR(INDEX($B$7:$B$60000,MATCH(ROW()-6,$Q$7:$Q$60000,0))*1,"")</f>
        <v/>
      </c>
      <c r="U1160">
        <f>IFERROR(INDEX($C$7:$C$60000,MATCH(ROW()-6,$Q$7:$Q$60000,0))*1,"")</f>
        <v/>
      </c>
      <c r="V1160">
        <f>IFERROR(INDEX($D$7:$D$60000,MATCH(ROW()-6,$Q$7:$Q$60000,0))*1,"")</f>
        <v/>
      </c>
      <c r="W1160">
        <f>IFERROR(INDEX($E$7:$E$60000,MATCH(ROW()-6,$Q$7:$Q$60000,0))*1,"")</f>
        <v/>
      </c>
      <c r="X1160">
        <f>IFERROR(INDEX($F$7:$F$60000,MATCH(ROW()-6,$Q$7:$Q$60000,0))*1,"")</f>
        <v/>
      </c>
      <c r="Y1160">
        <f>IFERROR(INDEX($G$7:$G$60000,MATCH(ROW()-6,$Q$7:$Q$60000,0))*1,"")</f>
        <v/>
      </c>
      <c r="Z1160">
        <f>IFERROR(INDEX($H$7:$H$60000,MATCH(ROW()-6,$Q$7:$Q$60000,0))*1,"")</f>
        <v/>
      </c>
      <c r="AA1160">
        <f>IFERROR(INDEX($I$7:$I$60000,MATCH(ROW()-6,$Q$7:$Q$60000,0))*1,"")</f>
        <v/>
      </c>
      <c r="AB1160">
        <f>IFERROR(INDEX($J$7:$J$60000,MATCH(ROW()-6,$Q$7:$Q$60000,0))*1,"")</f>
        <v/>
      </c>
      <c r="AC1160">
        <f>IFERROR(INDEX($K$7:$K$60000,MATCH(ROW()-6,$Q$7:$Q$60000,0))*1,"")</f>
        <v/>
      </c>
      <c r="AF1160" s="9">
        <f>IF(OR($S1160="",$S1159=""),"",IF($B$5="diff",($T1160-$T1159),LN($T1160/$T1159)))</f>
        <v/>
      </c>
      <c r="AG1160" s="9">
        <f>IF(OR($S1160="",$S1159=""),"",IF($C$5="diff",(U1160-U1159),LN(U1160/U1159)))</f>
        <v/>
      </c>
      <c r="AH1160" s="9">
        <f>IF(OR($S1160="",$S1159=""),"",IF($D$5="diff",(V1160-V1159),LN(V1160/V1159)))</f>
        <v/>
      </c>
      <c r="AI1160" s="9">
        <f>IF(OR($S1160="",$S1159=""),"",IF($E$5="diff",(W1160-W1159),LN(W1160/W1159)))</f>
        <v/>
      </c>
      <c r="AJ1160" s="9">
        <f>IF(OR($S1160="",$S1159=""),"",IF($F$5="diff",(X1160-X1159),LN(X1160/X1159)))</f>
        <v/>
      </c>
      <c r="AK1160" s="9">
        <f>IF(OR($S1160="",$S1159=""),"",IF($G$5="diff",(Y1160-Y1159),LN(Y1160/Y1159)))</f>
        <v/>
      </c>
      <c r="AL1160" s="9">
        <f>IF(OR($S1160="",$S1159=""),"",IF($H$5="diff",(Z1160-Z1159),LN(Z1160/Z1159)))</f>
        <v/>
      </c>
      <c r="AM1160" s="9">
        <f>IF(OR($S1160="",$S1159=""),"",IF($I$5="diff",(AA1160-AA1159),LN(AA1160/AA1159)))</f>
        <v/>
      </c>
      <c r="AN1160" s="9">
        <f>IF(OR($S1160="",$S1159=""),"",IF($J$5="diff",(AB1160-AB1159),LN(AB1160/AB1159)))</f>
        <v/>
      </c>
      <c r="AO1160" s="9">
        <f>IF(OR($S1160="",$S1159=""),"",IF($K$5="diff",(AC1160-AC1159),LN(AC1160/AC1159)))</f>
        <v/>
      </c>
      <c r="AR1160" s="9">
        <f>IF($AF1160="","",$AU$13+$AU$4*AG1160+$AU$5*AH1160+$AU$6*AI1160+$AU$7*AJ1160+$AU$8*AK1160+$AU$9*AL1160+$AU$10*AM1160+$AU$11*AN1160+$AU$12*AO1160)</f>
        <v/>
      </c>
      <c r="AY1160" s="10">
        <f>IF(AND((ROW()-7)&gt;=$Q$5,(ROW()-6)&lt;=$Q$3),INDEX(LINEST(OFFSET(AF1160,1-$Q$5,0,$Q$5,1),OFFSET(AG1160,1-$Q$5,0,$Q$5,9),TRUE,TRUE),1,10)*$Q$4,"")</f>
        <v/>
      </c>
      <c r="AZ1160" s="9">
        <f>IF(AND((ROW()-7)&gt;=$Q$5,(ROW()-6)&lt;=$Q$3),INDEX(LINEST(OFFSET(AF1160,1-$Q$5,0,$Q$5,1),OFFSET(AG1160,1-$Q$5,0,$Q$5,9),TRUE,TRUE),1,9),"")</f>
        <v/>
      </c>
      <c r="BA1160" s="9">
        <f>IF(AND((ROW()-7)&gt;=$Q$5,(ROW()-6)&lt;=$Q$3),INDEX(LINEST(OFFSET(AF1160,1-$Q$5,0,$Q$5,1),OFFSET(AG1160,1-$Q$5,0,$Q$5,9),TRUE,TRUE),1,8),"")</f>
        <v/>
      </c>
      <c r="BB1160" s="9">
        <f>IF(AND((ROW()-7)&gt;=$Q$5,(ROW()-6)&lt;=$Q$3),INDEX(LINEST(OFFSET(AF1160,1-$Q$5,0,$Q$5,1),OFFSET(AG1160,1-$Q$5,0,$Q$5,9),TRUE,TRUE),1,7),"")</f>
        <v/>
      </c>
      <c r="BC1160" s="9">
        <f>IF(AND((ROW()-7)&gt;=$Q$5,(ROW()-6)&lt;=$Q$3),INDEX(LINEST(OFFSET(AF1160,1-$Q$5,0,$Q$5,1),OFFSET(AG1160,1-$Q$5,0,$Q$5,9),TRUE,TRUE),1,6),"")</f>
        <v/>
      </c>
      <c r="BD1160" s="9">
        <f>IF(AND((ROW()-7)&gt;=$Q$5,(ROW()-6)&lt;=$Q$3),INDEX(LINEST(OFFSET(AF1160,1-$Q$5,0,$Q$5,1),OFFSET(AG1160,1-$Q$5,0,$Q$5,9),TRUE,TRUE),1,5),"")</f>
        <v/>
      </c>
      <c r="BE1160" s="9">
        <f>IF(AND((ROW()-7)&gt;=$Q$5,(ROW()-6)&lt;=$Q$3),INDEX(LINEST(OFFSET(AF1160,1-$Q$5,0,$Q$5,1),OFFSET(AG1160,1-$Q$5,0,$Q$5,9),TRUE,TRUE),1,4),"")</f>
        <v/>
      </c>
      <c r="BF1160" s="9">
        <f>IF(AND((ROW()-7)&gt;=$Q$5,(ROW()-6)&lt;=$Q$3),INDEX(LINEST(OFFSET(AF1160,1-$Q$5,0,$Q$5,1),OFFSET(AG1160,1-$Q$5,0,$Q$5,9),TRUE,TRUE),1,3),"")</f>
        <v/>
      </c>
      <c r="BG1160" s="9">
        <f>IF(AND((ROW()-7)&gt;=$Q$5,(ROW()-6)&lt;=$Q$3),INDEX(LINEST(OFFSET(AF1160,1-$Q$5,0,$Q$5,1),OFFSET(AG1160,1-$Q$5,0,$Q$5,9),TRUE,TRUE),1,2),"")</f>
        <v/>
      </c>
      <c r="BH1160" s="9">
        <f>IF(AND((ROW()-7)&gt;=$Q$5,(ROW()-6)&lt;=$Q$3),INDEX(LINEST(OFFSET(AF1160,1-$Q$5,0,$Q$5,1),OFFSET(AG1160,1-$Q$5,0,$Q$5,9),TRUE,TRUE),1,1),"")</f>
        <v/>
      </c>
      <c r="BI1160" s="10">
        <f>IF(AND((ROW()-7)&gt;=$Q$5,(ROW()-6)&lt;=$Q$3),INDEX(LINEST(OFFSET(AF1160,1-$Q$5,0,$Q$5,1),OFFSET(AG1160,1-$Q$5,0,$Q$5,9),TRUE,TRUE),3,1),"")</f>
        <v/>
      </c>
      <c r="BL1160" s="9">
        <f>IF(AND((ROW()-6)&lt;=$Q$3,ISNUMBER(AY1159)),AY1159/$Q$4+AZ1159*AG1160+BA1159*AH1160+BB1159*AI1160+BC1159*AJ1160+BD1159*AK1160+BE1159*AL1160+BF1159*AM1160+BG1159*AN1160+BH1159*AO1160,"")</f>
        <v/>
      </c>
      <c r="BM1160">
        <f>IF(ISNUMBER(BL1160),AVERAGE(OFFSET(AF1159,1-$Q$5,0,$Q$5,1)),"")</f>
        <v/>
      </c>
      <c r="BN1160">
        <f>IF(ISNUMBER(BL1160),(AF1160-BL1160)^2,"")</f>
        <v/>
      </c>
      <c r="BO1160">
        <f>IF(ISNUMBER(BL1160),AF1160^2,"")</f>
        <v/>
      </c>
      <c r="BP1160">
        <f>IF(ISNUMBER(BL1160),(AF1160-BM1160)^2,"")</f>
        <v/>
      </c>
    </row>
    <row r="1161">
      <c r="O1161">
        <f>IF($R1161="","",IF($Q$1="Weekly",INT(($R1161-2)/7),IF($Q$1="Quarterly",YEAR($R1161)*4+ROUNDUP(MONTH($R1161)/3),YEAR($R1161)*12+MONTH($R1161))))</f>
        <v/>
      </c>
      <c r="P1161">
        <f>IF($R1161="","",IF($R1162="",1,IF($O1161&lt;&gt;$O1162,1,0)))</f>
        <v/>
      </c>
      <c r="Q1161">
        <f>IF($P1161=1,SUM($P$7:$P1161),"")</f>
        <v/>
      </c>
      <c r="R1161">
        <f>IF($A1161="","",IF(ISNUMBER($A1161),$A1161,IFERROR(DATEVALUE($A1161),NA())))</f>
        <v/>
      </c>
      <c r="S1161" s="7">
        <f>IFERROR(INDEX($R$7:$R$60000,MATCH(ROW()-6,$Q$7:$Q$60000,0)),"")</f>
        <v/>
      </c>
      <c r="T1161">
        <f>IFERROR(INDEX($B$7:$B$60000,MATCH(ROW()-6,$Q$7:$Q$60000,0))*1,"")</f>
        <v/>
      </c>
      <c r="U1161">
        <f>IFERROR(INDEX($C$7:$C$60000,MATCH(ROW()-6,$Q$7:$Q$60000,0))*1,"")</f>
        <v/>
      </c>
      <c r="V1161">
        <f>IFERROR(INDEX($D$7:$D$60000,MATCH(ROW()-6,$Q$7:$Q$60000,0))*1,"")</f>
        <v/>
      </c>
      <c r="W1161">
        <f>IFERROR(INDEX($E$7:$E$60000,MATCH(ROW()-6,$Q$7:$Q$60000,0))*1,"")</f>
        <v/>
      </c>
      <c r="X1161">
        <f>IFERROR(INDEX($F$7:$F$60000,MATCH(ROW()-6,$Q$7:$Q$60000,0))*1,"")</f>
        <v/>
      </c>
      <c r="Y1161">
        <f>IFERROR(INDEX($G$7:$G$60000,MATCH(ROW()-6,$Q$7:$Q$60000,0))*1,"")</f>
        <v/>
      </c>
      <c r="Z1161">
        <f>IFERROR(INDEX($H$7:$H$60000,MATCH(ROW()-6,$Q$7:$Q$60000,0))*1,"")</f>
        <v/>
      </c>
      <c r="AA1161">
        <f>IFERROR(INDEX($I$7:$I$60000,MATCH(ROW()-6,$Q$7:$Q$60000,0))*1,"")</f>
        <v/>
      </c>
      <c r="AB1161">
        <f>IFERROR(INDEX($J$7:$J$60000,MATCH(ROW()-6,$Q$7:$Q$60000,0))*1,"")</f>
        <v/>
      </c>
      <c r="AC1161">
        <f>IFERROR(INDEX($K$7:$K$60000,MATCH(ROW()-6,$Q$7:$Q$60000,0))*1,"")</f>
        <v/>
      </c>
      <c r="AF1161" s="9">
        <f>IF(OR($S1161="",$S1160=""),"",IF($B$5="diff",($T1161-$T1160),LN($T1161/$T1160)))</f>
        <v/>
      </c>
      <c r="AG1161" s="9">
        <f>IF(OR($S1161="",$S1160=""),"",IF($C$5="diff",(U1161-U1160),LN(U1161/U1160)))</f>
        <v/>
      </c>
      <c r="AH1161" s="9">
        <f>IF(OR($S1161="",$S1160=""),"",IF($D$5="diff",(V1161-V1160),LN(V1161/V1160)))</f>
        <v/>
      </c>
      <c r="AI1161" s="9">
        <f>IF(OR($S1161="",$S1160=""),"",IF($E$5="diff",(W1161-W1160),LN(W1161/W1160)))</f>
        <v/>
      </c>
      <c r="AJ1161" s="9">
        <f>IF(OR($S1161="",$S1160=""),"",IF($F$5="diff",(X1161-X1160),LN(X1161/X1160)))</f>
        <v/>
      </c>
      <c r="AK1161" s="9">
        <f>IF(OR($S1161="",$S1160=""),"",IF($G$5="diff",(Y1161-Y1160),LN(Y1161/Y1160)))</f>
        <v/>
      </c>
      <c r="AL1161" s="9">
        <f>IF(OR($S1161="",$S1160=""),"",IF($H$5="diff",(Z1161-Z1160),LN(Z1161/Z1160)))</f>
        <v/>
      </c>
      <c r="AM1161" s="9">
        <f>IF(OR($S1161="",$S1160=""),"",IF($I$5="diff",(AA1161-AA1160),LN(AA1161/AA1160)))</f>
        <v/>
      </c>
      <c r="AN1161" s="9">
        <f>IF(OR($S1161="",$S1160=""),"",IF($J$5="diff",(AB1161-AB1160),LN(AB1161/AB1160)))</f>
        <v/>
      </c>
      <c r="AO1161" s="9">
        <f>IF(OR($S1161="",$S1160=""),"",IF($K$5="diff",(AC1161-AC1160),LN(AC1161/AC1160)))</f>
        <v/>
      </c>
      <c r="AR1161" s="9">
        <f>IF($AF1161="","",$AU$13+$AU$4*AG1161+$AU$5*AH1161+$AU$6*AI1161+$AU$7*AJ1161+$AU$8*AK1161+$AU$9*AL1161+$AU$10*AM1161+$AU$11*AN1161+$AU$12*AO1161)</f>
        <v/>
      </c>
      <c r="AY1161" s="10">
        <f>IF(AND((ROW()-7)&gt;=$Q$5,(ROW()-6)&lt;=$Q$3),INDEX(LINEST(OFFSET(AF1161,1-$Q$5,0,$Q$5,1),OFFSET(AG1161,1-$Q$5,0,$Q$5,9),TRUE,TRUE),1,10)*$Q$4,"")</f>
        <v/>
      </c>
      <c r="AZ1161" s="9">
        <f>IF(AND((ROW()-7)&gt;=$Q$5,(ROW()-6)&lt;=$Q$3),INDEX(LINEST(OFFSET(AF1161,1-$Q$5,0,$Q$5,1),OFFSET(AG1161,1-$Q$5,0,$Q$5,9),TRUE,TRUE),1,9),"")</f>
        <v/>
      </c>
      <c r="BA1161" s="9">
        <f>IF(AND((ROW()-7)&gt;=$Q$5,(ROW()-6)&lt;=$Q$3),INDEX(LINEST(OFFSET(AF1161,1-$Q$5,0,$Q$5,1),OFFSET(AG1161,1-$Q$5,0,$Q$5,9),TRUE,TRUE),1,8),"")</f>
        <v/>
      </c>
      <c r="BB1161" s="9">
        <f>IF(AND((ROW()-7)&gt;=$Q$5,(ROW()-6)&lt;=$Q$3),INDEX(LINEST(OFFSET(AF1161,1-$Q$5,0,$Q$5,1),OFFSET(AG1161,1-$Q$5,0,$Q$5,9),TRUE,TRUE),1,7),"")</f>
        <v/>
      </c>
      <c r="BC1161" s="9">
        <f>IF(AND((ROW()-7)&gt;=$Q$5,(ROW()-6)&lt;=$Q$3),INDEX(LINEST(OFFSET(AF1161,1-$Q$5,0,$Q$5,1),OFFSET(AG1161,1-$Q$5,0,$Q$5,9),TRUE,TRUE),1,6),"")</f>
        <v/>
      </c>
      <c r="BD1161" s="9">
        <f>IF(AND((ROW()-7)&gt;=$Q$5,(ROW()-6)&lt;=$Q$3),INDEX(LINEST(OFFSET(AF1161,1-$Q$5,0,$Q$5,1),OFFSET(AG1161,1-$Q$5,0,$Q$5,9),TRUE,TRUE),1,5),"")</f>
        <v/>
      </c>
      <c r="BE1161" s="9">
        <f>IF(AND((ROW()-7)&gt;=$Q$5,(ROW()-6)&lt;=$Q$3),INDEX(LINEST(OFFSET(AF1161,1-$Q$5,0,$Q$5,1),OFFSET(AG1161,1-$Q$5,0,$Q$5,9),TRUE,TRUE),1,4),"")</f>
        <v/>
      </c>
      <c r="BF1161" s="9">
        <f>IF(AND((ROW()-7)&gt;=$Q$5,(ROW()-6)&lt;=$Q$3),INDEX(LINEST(OFFSET(AF1161,1-$Q$5,0,$Q$5,1),OFFSET(AG1161,1-$Q$5,0,$Q$5,9),TRUE,TRUE),1,3),"")</f>
        <v/>
      </c>
      <c r="BG1161" s="9">
        <f>IF(AND((ROW()-7)&gt;=$Q$5,(ROW()-6)&lt;=$Q$3),INDEX(LINEST(OFFSET(AF1161,1-$Q$5,0,$Q$5,1),OFFSET(AG1161,1-$Q$5,0,$Q$5,9),TRUE,TRUE),1,2),"")</f>
        <v/>
      </c>
      <c r="BH1161" s="9">
        <f>IF(AND((ROW()-7)&gt;=$Q$5,(ROW()-6)&lt;=$Q$3),INDEX(LINEST(OFFSET(AF1161,1-$Q$5,0,$Q$5,1),OFFSET(AG1161,1-$Q$5,0,$Q$5,9),TRUE,TRUE),1,1),"")</f>
        <v/>
      </c>
      <c r="BI1161" s="10">
        <f>IF(AND((ROW()-7)&gt;=$Q$5,(ROW()-6)&lt;=$Q$3),INDEX(LINEST(OFFSET(AF1161,1-$Q$5,0,$Q$5,1),OFFSET(AG1161,1-$Q$5,0,$Q$5,9),TRUE,TRUE),3,1),"")</f>
        <v/>
      </c>
      <c r="BL1161" s="9">
        <f>IF(AND((ROW()-6)&lt;=$Q$3,ISNUMBER(AY1160)),AY1160/$Q$4+AZ1160*AG1161+BA1160*AH1161+BB1160*AI1161+BC1160*AJ1161+BD1160*AK1161+BE1160*AL1161+BF1160*AM1161+BG1160*AN1161+BH1160*AO1161,"")</f>
        <v/>
      </c>
      <c r="BM1161">
        <f>IF(ISNUMBER(BL1161),AVERAGE(OFFSET(AF1160,1-$Q$5,0,$Q$5,1)),"")</f>
        <v/>
      </c>
      <c r="BN1161">
        <f>IF(ISNUMBER(BL1161),(AF1161-BL1161)^2,"")</f>
        <v/>
      </c>
      <c r="BO1161">
        <f>IF(ISNUMBER(BL1161),AF1161^2,"")</f>
        <v/>
      </c>
      <c r="BP1161">
        <f>IF(ISNUMBER(BL1161),(AF1161-BM1161)^2,"")</f>
        <v/>
      </c>
    </row>
    <row r="1162">
      <c r="O1162">
        <f>IF($R1162="","",IF($Q$1="Weekly",INT(($R1162-2)/7),IF($Q$1="Quarterly",YEAR($R1162)*4+ROUNDUP(MONTH($R1162)/3),YEAR($R1162)*12+MONTH($R1162))))</f>
        <v/>
      </c>
      <c r="P1162">
        <f>IF($R1162="","",IF($R1163="",1,IF($O1162&lt;&gt;$O1163,1,0)))</f>
        <v/>
      </c>
      <c r="Q1162">
        <f>IF($P1162=1,SUM($P$7:$P1162),"")</f>
        <v/>
      </c>
      <c r="R1162">
        <f>IF($A1162="","",IF(ISNUMBER($A1162),$A1162,IFERROR(DATEVALUE($A1162),NA())))</f>
        <v/>
      </c>
      <c r="S1162" s="7">
        <f>IFERROR(INDEX($R$7:$R$60000,MATCH(ROW()-6,$Q$7:$Q$60000,0)),"")</f>
        <v/>
      </c>
      <c r="T1162">
        <f>IFERROR(INDEX($B$7:$B$60000,MATCH(ROW()-6,$Q$7:$Q$60000,0))*1,"")</f>
        <v/>
      </c>
      <c r="U1162">
        <f>IFERROR(INDEX($C$7:$C$60000,MATCH(ROW()-6,$Q$7:$Q$60000,0))*1,"")</f>
        <v/>
      </c>
      <c r="V1162">
        <f>IFERROR(INDEX($D$7:$D$60000,MATCH(ROW()-6,$Q$7:$Q$60000,0))*1,"")</f>
        <v/>
      </c>
      <c r="W1162">
        <f>IFERROR(INDEX($E$7:$E$60000,MATCH(ROW()-6,$Q$7:$Q$60000,0))*1,"")</f>
        <v/>
      </c>
      <c r="X1162">
        <f>IFERROR(INDEX($F$7:$F$60000,MATCH(ROW()-6,$Q$7:$Q$60000,0))*1,"")</f>
        <v/>
      </c>
      <c r="Y1162">
        <f>IFERROR(INDEX($G$7:$G$60000,MATCH(ROW()-6,$Q$7:$Q$60000,0))*1,"")</f>
        <v/>
      </c>
      <c r="Z1162">
        <f>IFERROR(INDEX($H$7:$H$60000,MATCH(ROW()-6,$Q$7:$Q$60000,0))*1,"")</f>
        <v/>
      </c>
      <c r="AA1162">
        <f>IFERROR(INDEX($I$7:$I$60000,MATCH(ROW()-6,$Q$7:$Q$60000,0))*1,"")</f>
        <v/>
      </c>
      <c r="AB1162">
        <f>IFERROR(INDEX($J$7:$J$60000,MATCH(ROW()-6,$Q$7:$Q$60000,0))*1,"")</f>
        <v/>
      </c>
      <c r="AC1162">
        <f>IFERROR(INDEX($K$7:$K$60000,MATCH(ROW()-6,$Q$7:$Q$60000,0))*1,"")</f>
        <v/>
      </c>
      <c r="AF1162" s="9">
        <f>IF(OR($S1162="",$S1161=""),"",IF($B$5="diff",($T1162-$T1161),LN($T1162/$T1161)))</f>
        <v/>
      </c>
      <c r="AG1162" s="9">
        <f>IF(OR($S1162="",$S1161=""),"",IF($C$5="diff",(U1162-U1161),LN(U1162/U1161)))</f>
        <v/>
      </c>
      <c r="AH1162" s="9">
        <f>IF(OR($S1162="",$S1161=""),"",IF($D$5="diff",(V1162-V1161),LN(V1162/V1161)))</f>
        <v/>
      </c>
      <c r="AI1162" s="9">
        <f>IF(OR($S1162="",$S1161=""),"",IF($E$5="diff",(W1162-W1161),LN(W1162/W1161)))</f>
        <v/>
      </c>
      <c r="AJ1162" s="9">
        <f>IF(OR($S1162="",$S1161=""),"",IF($F$5="diff",(X1162-X1161),LN(X1162/X1161)))</f>
        <v/>
      </c>
      <c r="AK1162" s="9">
        <f>IF(OR($S1162="",$S1161=""),"",IF($G$5="diff",(Y1162-Y1161),LN(Y1162/Y1161)))</f>
        <v/>
      </c>
      <c r="AL1162" s="9">
        <f>IF(OR($S1162="",$S1161=""),"",IF($H$5="diff",(Z1162-Z1161),LN(Z1162/Z1161)))</f>
        <v/>
      </c>
      <c r="AM1162" s="9">
        <f>IF(OR($S1162="",$S1161=""),"",IF($I$5="diff",(AA1162-AA1161),LN(AA1162/AA1161)))</f>
        <v/>
      </c>
      <c r="AN1162" s="9">
        <f>IF(OR($S1162="",$S1161=""),"",IF($J$5="diff",(AB1162-AB1161),LN(AB1162/AB1161)))</f>
        <v/>
      </c>
      <c r="AO1162" s="9">
        <f>IF(OR($S1162="",$S1161=""),"",IF($K$5="diff",(AC1162-AC1161),LN(AC1162/AC1161)))</f>
        <v/>
      </c>
      <c r="AR1162" s="9">
        <f>IF($AF1162="","",$AU$13+$AU$4*AG1162+$AU$5*AH1162+$AU$6*AI1162+$AU$7*AJ1162+$AU$8*AK1162+$AU$9*AL1162+$AU$10*AM1162+$AU$11*AN1162+$AU$12*AO1162)</f>
        <v/>
      </c>
      <c r="AY1162" s="10">
        <f>IF(AND((ROW()-7)&gt;=$Q$5,(ROW()-6)&lt;=$Q$3),INDEX(LINEST(OFFSET(AF1162,1-$Q$5,0,$Q$5,1),OFFSET(AG1162,1-$Q$5,0,$Q$5,9),TRUE,TRUE),1,10)*$Q$4,"")</f>
        <v/>
      </c>
      <c r="AZ1162" s="9">
        <f>IF(AND((ROW()-7)&gt;=$Q$5,(ROW()-6)&lt;=$Q$3),INDEX(LINEST(OFFSET(AF1162,1-$Q$5,0,$Q$5,1),OFFSET(AG1162,1-$Q$5,0,$Q$5,9),TRUE,TRUE),1,9),"")</f>
        <v/>
      </c>
      <c r="BA1162" s="9">
        <f>IF(AND((ROW()-7)&gt;=$Q$5,(ROW()-6)&lt;=$Q$3),INDEX(LINEST(OFFSET(AF1162,1-$Q$5,0,$Q$5,1),OFFSET(AG1162,1-$Q$5,0,$Q$5,9),TRUE,TRUE),1,8),"")</f>
        <v/>
      </c>
      <c r="BB1162" s="9">
        <f>IF(AND((ROW()-7)&gt;=$Q$5,(ROW()-6)&lt;=$Q$3),INDEX(LINEST(OFFSET(AF1162,1-$Q$5,0,$Q$5,1),OFFSET(AG1162,1-$Q$5,0,$Q$5,9),TRUE,TRUE),1,7),"")</f>
        <v/>
      </c>
      <c r="BC1162" s="9">
        <f>IF(AND((ROW()-7)&gt;=$Q$5,(ROW()-6)&lt;=$Q$3),INDEX(LINEST(OFFSET(AF1162,1-$Q$5,0,$Q$5,1),OFFSET(AG1162,1-$Q$5,0,$Q$5,9),TRUE,TRUE),1,6),"")</f>
        <v/>
      </c>
      <c r="BD1162" s="9">
        <f>IF(AND((ROW()-7)&gt;=$Q$5,(ROW()-6)&lt;=$Q$3),INDEX(LINEST(OFFSET(AF1162,1-$Q$5,0,$Q$5,1),OFFSET(AG1162,1-$Q$5,0,$Q$5,9),TRUE,TRUE),1,5),"")</f>
        <v/>
      </c>
      <c r="BE1162" s="9">
        <f>IF(AND((ROW()-7)&gt;=$Q$5,(ROW()-6)&lt;=$Q$3),INDEX(LINEST(OFFSET(AF1162,1-$Q$5,0,$Q$5,1),OFFSET(AG1162,1-$Q$5,0,$Q$5,9),TRUE,TRUE),1,4),"")</f>
        <v/>
      </c>
      <c r="BF1162" s="9">
        <f>IF(AND((ROW()-7)&gt;=$Q$5,(ROW()-6)&lt;=$Q$3),INDEX(LINEST(OFFSET(AF1162,1-$Q$5,0,$Q$5,1),OFFSET(AG1162,1-$Q$5,0,$Q$5,9),TRUE,TRUE),1,3),"")</f>
        <v/>
      </c>
      <c r="BG1162" s="9">
        <f>IF(AND((ROW()-7)&gt;=$Q$5,(ROW()-6)&lt;=$Q$3),INDEX(LINEST(OFFSET(AF1162,1-$Q$5,0,$Q$5,1),OFFSET(AG1162,1-$Q$5,0,$Q$5,9),TRUE,TRUE),1,2),"")</f>
        <v/>
      </c>
      <c r="BH1162" s="9">
        <f>IF(AND((ROW()-7)&gt;=$Q$5,(ROW()-6)&lt;=$Q$3),INDEX(LINEST(OFFSET(AF1162,1-$Q$5,0,$Q$5,1),OFFSET(AG1162,1-$Q$5,0,$Q$5,9),TRUE,TRUE),1,1),"")</f>
        <v/>
      </c>
      <c r="BI1162" s="10">
        <f>IF(AND((ROW()-7)&gt;=$Q$5,(ROW()-6)&lt;=$Q$3),INDEX(LINEST(OFFSET(AF1162,1-$Q$5,0,$Q$5,1),OFFSET(AG1162,1-$Q$5,0,$Q$5,9),TRUE,TRUE),3,1),"")</f>
        <v/>
      </c>
      <c r="BL1162" s="9">
        <f>IF(AND((ROW()-6)&lt;=$Q$3,ISNUMBER(AY1161)),AY1161/$Q$4+AZ1161*AG1162+BA1161*AH1162+BB1161*AI1162+BC1161*AJ1162+BD1161*AK1162+BE1161*AL1162+BF1161*AM1162+BG1161*AN1162+BH1161*AO1162,"")</f>
        <v/>
      </c>
      <c r="BM1162">
        <f>IF(ISNUMBER(BL1162),AVERAGE(OFFSET(AF1161,1-$Q$5,0,$Q$5,1)),"")</f>
        <v/>
      </c>
      <c r="BN1162">
        <f>IF(ISNUMBER(BL1162),(AF1162-BL1162)^2,"")</f>
        <v/>
      </c>
      <c r="BO1162">
        <f>IF(ISNUMBER(BL1162),AF1162^2,"")</f>
        <v/>
      </c>
      <c r="BP1162">
        <f>IF(ISNUMBER(BL1162),(AF1162-BM1162)^2,"")</f>
        <v/>
      </c>
    </row>
    <row r="1163">
      <c r="O1163">
        <f>IF($R1163="","",IF($Q$1="Weekly",INT(($R1163-2)/7),IF($Q$1="Quarterly",YEAR($R1163)*4+ROUNDUP(MONTH($R1163)/3),YEAR($R1163)*12+MONTH($R1163))))</f>
        <v/>
      </c>
      <c r="P1163">
        <f>IF($R1163="","",IF($R1164="",1,IF($O1163&lt;&gt;$O1164,1,0)))</f>
        <v/>
      </c>
      <c r="Q1163">
        <f>IF($P1163=1,SUM($P$7:$P1163),"")</f>
        <v/>
      </c>
      <c r="R1163">
        <f>IF($A1163="","",IF(ISNUMBER($A1163),$A1163,IFERROR(DATEVALUE($A1163),NA())))</f>
        <v/>
      </c>
      <c r="S1163" s="7">
        <f>IFERROR(INDEX($R$7:$R$60000,MATCH(ROW()-6,$Q$7:$Q$60000,0)),"")</f>
        <v/>
      </c>
      <c r="T1163">
        <f>IFERROR(INDEX($B$7:$B$60000,MATCH(ROW()-6,$Q$7:$Q$60000,0))*1,"")</f>
        <v/>
      </c>
      <c r="U1163">
        <f>IFERROR(INDEX($C$7:$C$60000,MATCH(ROW()-6,$Q$7:$Q$60000,0))*1,"")</f>
        <v/>
      </c>
      <c r="V1163">
        <f>IFERROR(INDEX($D$7:$D$60000,MATCH(ROW()-6,$Q$7:$Q$60000,0))*1,"")</f>
        <v/>
      </c>
      <c r="W1163">
        <f>IFERROR(INDEX($E$7:$E$60000,MATCH(ROW()-6,$Q$7:$Q$60000,0))*1,"")</f>
        <v/>
      </c>
      <c r="X1163">
        <f>IFERROR(INDEX($F$7:$F$60000,MATCH(ROW()-6,$Q$7:$Q$60000,0))*1,"")</f>
        <v/>
      </c>
      <c r="Y1163">
        <f>IFERROR(INDEX($G$7:$G$60000,MATCH(ROW()-6,$Q$7:$Q$60000,0))*1,"")</f>
        <v/>
      </c>
      <c r="Z1163">
        <f>IFERROR(INDEX($H$7:$H$60000,MATCH(ROW()-6,$Q$7:$Q$60000,0))*1,"")</f>
        <v/>
      </c>
      <c r="AA1163">
        <f>IFERROR(INDEX($I$7:$I$60000,MATCH(ROW()-6,$Q$7:$Q$60000,0))*1,"")</f>
        <v/>
      </c>
      <c r="AB1163">
        <f>IFERROR(INDEX($J$7:$J$60000,MATCH(ROW()-6,$Q$7:$Q$60000,0))*1,"")</f>
        <v/>
      </c>
      <c r="AC1163">
        <f>IFERROR(INDEX($K$7:$K$60000,MATCH(ROW()-6,$Q$7:$Q$60000,0))*1,"")</f>
        <v/>
      </c>
      <c r="AF1163" s="9">
        <f>IF(OR($S1163="",$S1162=""),"",IF($B$5="diff",($T1163-$T1162),LN($T1163/$T1162)))</f>
        <v/>
      </c>
      <c r="AG1163" s="9">
        <f>IF(OR($S1163="",$S1162=""),"",IF($C$5="diff",(U1163-U1162),LN(U1163/U1162)))</f>
        <v/>
      </c>
      <c r="AH1163" s="9">
        <f>IF(OR($S1163="",$S1162=""),"",IF($D$5="diff",(V1163-V1162),LN(V1163/V1162)))</f>
        <v/>
      </c>
      <c r="AI1163" s="9">
        <f>IF(OR($S1163="",$S1162=""),"",IF($E$5="diff",(W1163-W1162),LN(W1163/W1162)))</f>
        <v/>
      </c>
      <c r="AJ1163" s="9">
        <f>IF(OR($S1163="",$S1162=""),"",IF($F$5="diff",(X1163-X1162),LN(X1163/X1162)))</f>
        <v/>
      </c>
      <c r="AK1163" s="9">
        <f>IF(OR($S1163="",$S1162=""),"",IF($G$5="diff",(Y1163-Y1162),LN(Y1163/Y1162)))</f>
        <v/>
      </c>
      <c r="AL1163" s="9">
        <f>IF(OR($S1163="",$S1162=""),"",IF($H$5="diff",(Z1163-Z1162),LN(Z1163/Z1162)))</f>
        <v/>
      </c>
      <c r="AM1163" s="9">
        <f>IF(OR($S1163="",$S1162=""),"",IF($I$5="diff",(AA1163-AA1162),LN(AA1163/AA1162)))</f>
        <v/>
      </c>
      <c r="AN1163" s="9">
        <f>IF(OR($S1163="",$S1162=""),"",IF($J$5="diff",(AB1163-AB1162),LN(AB1163/AB1162)))</f>
        <v/>
      </c>
      <c r="AO1163" s="9">
        <f>IF(OR($S1163="",$S1162=""),"",IF($K$5="diff",(AC1163-AC1162),LN(AC1163/AC1162)))</f>
        <v/>
      </c>
      <c r="AR1163" s="9">
        <f>IF($AF1163="","",$AU$13+$AU$4*AG1163+$AU$5*AH1163+$AU$6*AI1163+$AU$7*AJ1163+$AU$8*AK1163+$AU$9*AL1163+$AU$10*AM1163+$AU$11*AN1163+$AU$12*AO1163)</f>
        <v/>
      </c>
      <c r="AY1163" s="10">
        <f>IF(AND((ROW()-7)&gt;=$Q$5,(ROW()-6)&lt;=$Q$3),INDEX(LINEST(OFFSET(AF1163,1-$Q$5,0,$Q$5,1),OFFSET(AG1163,1-$Q$5,0,$Q$5,9),TRUE,TRUE),1,10)*$Q$4,"")</f>
        <v/>
      </c>
      <c r="AZ1163" s="9">
        <f>IF(AND((ROW()-7)&gt;=$Q$5,(ROW()-6)&lt;=$Q$3),INDEX(LINEST(OFFSET(AF1163,1-$Q$5,0,$Q$5,1),OFFSET(AG1163,1-$Q$5,0,$Q$5,9),TRUE,TRUE),1,9),"")</f>
        <v/>
      </c>
      <c r="BA1163" s="9">
        <f>IF(AND((ROW()-7)&gt;=$Q$5,(ROW()-6)&lt;=$Q$3),INDEX(LINEST(OFFSET(AF1163,1-$Q$5,0,$Q$5,1),OFFSET(AG1163,1-$Q$5,0,$Q$5,9),TRUE,TRUE),1,8),"")</f>
        <v/>
      </c>
      <c r="BB1163" s="9">
        <f>IF(AND((ROW()-7)&gt;=$Q$5,(ROW()-6)&lt;=$Q$3),INDEX(LINEST(OFFSET(AF1163,1-$Q$5,0,$Q$5,1),OFFSET(AG1163,1-$Q$5,0,$Q$5,9),TRUE,TRUE),1,7),"")</f>
        <v/>
      </c>
      <c r="BC1163" s="9">
        <f>IF(AND((ROW()-7)&gt;=$Q$5,(ROW()-6)&lt;=$Q$3),INDEX(LINEST(OFFSET(AF1163,1-$Q$5,0,$Q$5,1),OFFSET(AG1163,1-$Q$5,0,$Q$5,9),TRUE,TRUE),1,6),"")</f>
        <v/>
      </c>
      <c r="BD1163" s="9">
        <f>IF(AND((ROW()-7)&gt;=$Q$5,(ROW()-6)&lt;=$Q$3),INDEX(LINEST(OFFSET(AF1163,1-$Q$5,0,$Q$5,1),OFFSET(AG1163,1-$Q$5,0,$Q$5,9),TRUE,TRUE),1,5),"")</f>
        <v/>
      </c>
      <c r="BE1163" s="9">
        <f>IF(AND((ROW()-7)&gt;=$Q$5,(ROW()-6)&lt;=$Q$3),INDEX(LINEST(OFFSET(AF1163,1-$Q$5,0,$Q$5,1),OFFSET(AG1163,1-$Q$5,0,$Q$5,9),TRUE,TRUE),1,4),"")</f>
        <v/>
      </c>
      <c r="BF1163" s="9">
        <f>IF(AND((ROW()-7)&gt;=$Q$5,(ROW()-6)&lt;=$Q$3),INDEX(LINEST(OFFSET(AF1163,1-$Q$5,0,$Q$5,1),OFFSET(AG1163,1-$Q$5,0,$Q$5,9),TRUE,TRUE),1,3),"")</f>
        <v/>
      </c>
      <c r="BG1163" s="9">
        <f>IF(AND((ROW()-7)&gt;=$Q$5,(ROW()-6)&lt;=$Q$3),INDEX(LINEST(OFFSET(AF1163,1-$Q$5,0,$Q$5,1),OFFSET(AG1163,1-$Q$5,0,$Q$5,9),TRUE,TRUE),1,2),"")</f>
        <v/>
      </c>
      <c r="BH1163" s="9">
        <f>IF(AND((ROW()-7)&gt;=$Q$5,(ROW()-6)&lt;=$Q$3),INDEX(LINEST(OFFSET(AF1163,1-$Q$5,0,$Q$5,1),OFFSET(AG1163,1-$Q$5,0,$Q$5,9),TRUE,TRUE),1,1),"")</f>
        <v/>
      </c>
      <c r="BI1163" s="10">
        <f>IF(AND((ROW()-7)&gt;=$Q$5,(ROW()-6)&lt;=$Q$3),INDEX(LINEST(OFFSET(AF1163,1-$Q$5,0,$Q$5,1),OFFSET(AG1163,1-$Q$5,0,$Q$5,9),TRUE,TRUE),3,1),"")</f>
        <v/>
      </c>
      <c r="BL1163" s="9">
        <f>IF(AND((ROW()-6)&lt;=$Q$3,ISNUMBER(AY1162)),AY1162/$Q$4+AZ1162*AG1163+BA1162*AH1163+BB1162*AI1163+BC1162*AJ1163+BD1162*AK1163+BE1162*AL1163+BF1162*AM1163+BG1162*AN1163+BH1162*AO1163,"")</f>
        <v/>
      </c>
      <c r="BM1163">
        <f>IF(ISNUMBER(BL1163),AVERAGE(OFFSET(AF1162,1-$Q$5,0,$Q$5,1)),"")</f>
        <v/>
      </c>
      <c r="BN1163">
        <f>IF(ISNUMBER(BL1163),(AF1163-BL1163)^2,"")</f>
        <v/>
      </c>
      <c r="BO1163">
        <f>IF(ISNUMBER(BL1163),AF1163^2,"")</f>
        <v/>
      </c>
      <c r="BP1163">
        <f>IF(ISNUMBER(BL1163),(AF1163-BM1163)^2,"")</f>
        <v/>
      </c>
    </row>
    <row r="1164">
      <c r="O1164">
        <f>IF($R1164="","",IF($Q$1="Weekly",INT(($R1164-2)/7),IF($Q$1="Quarterly",YEAR($R1164)*4+ROUNDUP(MONTH($R1164)/3),YEAR($R1164)*12+MONTH($R1164))))</f>
        <v/>
      </c>
      <c r="P1164">
        <f>IF($R1164="","",IF($R1165="",1,IF($O1164&lt;&gt;$O1165,1,0)))</f>
        <v/>
      </c>
      <c r="Q1164">
        <f>IF($P1164=1,SUM($P$7:$P1164),"")</f>
        <v/>
      </c>
      <c r="R1164">
        <f>IF($A1164="","",IF(ISNUMBER($A1164),$A1164,IFERROR(DATEVALUE($A1164),NA())))</f>
        <v/>
      </c>
      <c r="S1164" s="7">
        <f>IFERROR(INDEX($R$7:$R$60000,MATCH(ROW()-6,$Q$7:$Q$60000,0)),"")</f>
        <v/>
      </c>
      <c r="T1164">
        <f>IFERROR(INDEX($B$7:$B$60000,MATCH(ROW()-6,$Q$7:$Q$60000,0))*1,"")</f>
        <v/>
      </c>
      <c r="U1164">
        <f>IFERROR(INDEX($C$7:$C$60000,MATCH(ROW()-6,$Q$7:$Q$60000,0))*1,"")</f>
        <v/>
      </c>
      <c r="V1164">
        <f>IFERROR(INDEX($D$7:$D$60000,MATCH(ROW()-6,$Q$7:$Q$60000,0))*1,"")</f>
        <v/>
      </c>
      <c r="W1164">
        <f>IFERROR(INDEX($E$7:$E$60000,MATCH(ROW()-6,$Q$7:$Q$60000,0))*1,"")</f>
        <v/>
      </c>
      <c r="X1164">
        <f>IFERROR(INDEX($F$7:$F$60000,MATCH(ROW()-6,$Q$7:$Q$60000,0))*1,"")</f>
        <v/>
      </c>
      <c r="Y1164">
        <f>IFERROR(INDEX($G$7:$G$60000,MATCH(ROW()-6,$Q$7:$Q$60000,0))*1,"")</f>
        <v/>
      </c>
      <c r="Z1164">
        <f>IFERROR(INDEX($H$7:$H$60000,MATCH(ROW()-6,$Q$7:$Q$60000,0))*1,"")</f>
        <v/>
      </c>
      <c r="AA1164">
        <f>IFERROR(INDEX($I$7:$I$60000,MATCH(ROW()-6,$Q$7:$Q$60000,0))*1,"")</f>
        <v/>
      </c>
      <c r="AB1164">
        <f>IFERROR(INDEX($J$7:$J$60000,MATCH(ROW()-6,$Q$7:$Q$60000,0))*1,"")</f>
        <v/>
      </c>
      <c r="AC1164">
        <f>IFERROR(INDEX($K$7:$K$60000,MATCH(ROW()-6,$Q$7:$Q$60000,0))*1,"")</f>
        <v/>
      </c>
      <c r="AF1164" s="9">
        <f>IF(OR($S1164="",$S1163=""),"",IF($B$5="diff",($T1164-$T1163),LN($T1164/$T1163)))</f>
        <v/>
      </c>
      <c r="AG1164" s="9">
        <f>IF(OR($S1164="",$S1163=""),"",IF($C$5="diff",(U1164-U1163),LN(U1164/U1163)))</f>
        <v/>
      </c>
      <c r="AH1164" s="9">
        <f>IF(OR($S1164="",$S1163=""),"",IF($D$5="diff",(V1164-V1163),LN(V1164/V1163)))</f>
        <v/>
      </c>
      <c r="AI1164" s="9">
        <f>IF(OR($S1164="",$S1163=""),"",IF($E$5="diff",(W1164-W1163),LN(W1164/W1163)))</f>
        <v/>
      </c>
      <c r="AJ1164" s="9">
        <f>IF(OR($S1164="",$S1163=""),"",IF($F$5="diff",(X1164-X1163),LN(X1164/X1163)))</f>
        <v/>
      </c>
      <c r="AK1164" s="9">
        <f>IF(OR($S1164="",$S1163=""),"",IF($G$5="diff",(Y1164-Y1163),LN(Y1164/Y1163)))</f>
        <v/>
      </c>
      <c r="AL1164" s="9">
        <f>IF(OR($S1164="",$S1163=""),"",IF($H$5="diff",(Z1164-Z1163),LN(Z1164/Z1163)))</f>
        <v/>
      </c>
      <c r="AM1164" s="9">
        <f>IF(OR($S1164="",$S1163=""),"",IF($I$5="diff",(AA1164-AA1163),LN(AA1164/AA1163)))</f>
        <v/>
      </c>
      <c r="AN1164" s="9">
        <f>IF(OR($S1164="",$S1163=""),"",IF($J$5="diff",(AB1164-AB1163),LN(AB1164/AB1163)))</f>
        <v/>
      </c>
      <c r="AO1164" s="9">
        <f>IF(OR($S1164="",$S1163=""),"",IF($K$5="diff",(AC1164-AC1163),LN(AC1164/AC1163)))</f>
        <v/>
      </c>
      <c r="AR1164" s="9">
        <f>IF($AF1164="","",$AU$13+$AU$4*AG1164+$AU$5*AH1164+$AU$6*AI1164+$AU$7*AJ1164+$AU$8*AK1164+$AU$9*AL1164+$AU$10*AM1164+$AU$11*AN1164+$AU$12*AO1164)</f>
        <v/>
      </c>
      <c r="AY1164" s="10">
        <f>IF(AND((ROW()-7)&gt;=$Q$5,(ROW()-6)&lt;=$Q$3),INDEX(LINEST(OFFSET(AF1164,1-$Q$5,0,$Q$5,1),OFFSET(AG1164,1-$Q$5,0,$Q$5,9),TRUE,TRUE),1,10)*$Q$4,"")</f>
        <v/>
      </c>
      <c r="AZ1164" s="9">
        <f>IF(AND((ROW()-7)&gt;=$Q$5,(ROW()-6)&lt;=$Q$3),INDEX(LINEST(OFFSET(AF1164,1-$Q$5,0,$Q$5,1),OFFSET(AG1164,1-$Q$5,0,$Q$5,9),TRUE,TRUE),1,9),"")</f>
        <v/>
      </c>
      <c r="BA1164" s="9">
        <f>IF(AND((ROW()-7)&gt;=$Q$5,(ROW()-6)&lt;=$Q$3),INDEX(LINEST(OFFSET(AF1164,1-$Q$5,0,$Q$5,1),OFFSET(AG1164,1-$Q$5,0,$Q$5,9),TRUE,TRUE),1,8),"")</f>
        <v/>
      </c>
      <c r="BB1164" s="9">
        <f>IF(AND((ROW()-7)&gt;=$Q$5,(ROW()-6)&lt;=$Q$3),INDEX(LINEST(OFFSET(AF1164,1-$Q$5,0,$Q$5,1),OFFSET(AG1164,1-$Q$5,0,$Q$5,9),TRUE,TRUE),1,7),"")</f>
        <v/>
      </c>
      <c r="BC1164" s="9">
        <f>IF(AND((ROW()-7)&gt;=$Q$5,(ROW()-6)&lt;=$Q$3),INDEX(LINEST(OFFSET(AF1164,1-$Q$5,0,$Q$5,1),OFFSET(AG1164,1-$Q$5,0,$Q$5,9),TRUE,TRUE),1,6),"")</f>
        <v/>
      </c>
      <c r="BD1164" s="9">
        <f>IF(AND((ROW()-7)&gt;=$Q$5,(ROW()-6)&lt;=$Q$3),INDEX(LINEST(OFFSET(AF1164,1-$Q$5,0,$Q$5,1),OFFSET(AG1164,1-$Q$5,0,$Q$5,9),TRUE,TRUE),1,5),"")</f>
        <v/>
      </c>
      <c r="BE1164" s="9">
        <f>IF(AND((ROW()-7)&gt;=$Q$5,(ROW()-6)&lt;=$Q$3),INDEX(LINEST(OFFSET(AF1164,1-$Q$5,0,$Q$5,1),OFFSET(AG1164,1-$Q$5,0,$Q$5,9),TRUE,TRUE),1,4),"")</f>
        <v/>
      </c>
      <c r="BF1164" s="9">
        <f>IF(AND((ROW()-7)&gt;=$Q$5,(ROW()-6)&lt;=$Q$3),INDEX(LINEST(OFFSET(AF1164,1-$Q$5,0,$Q$5,1),OFFSET(AG1164,1-$Q$5,0,$Q$5,9),TRUE,TRUE),1,3),"")</f>
        <v/>
      </c>
      <c r="BG1164" s="9">
        <f>IF(AND((ROW()-7)&gt;=$Q$5,(ROW()-6)&lt;=$Q$3),INDEX(LINEST(OFFSET(AF1164,1-$Q$5,0,$Q$5,1),OFFSET(AG1164,1-$Q$5,0,$Q$5,9),TRUE,TRUE),1,2),"")</f>
        <v/>
      </c>
      <c r="BH1164" s="9">
        <f>IF(AND((ROW()-7)&gt;=$Q$5,(ROW()-6)&lt;=$Q$3),INDEX(LINEST(OFFSET(AF1164,1-$Q$5,0,$Q$5,1),OFFSET(AG1164,1-$Q$5,0,$Q$5,9),TRUE,TRUE),1,1),"")</f>
        <v/>
      </c>
      <c r="BI1164" s="10">
        <f>IF(AND((ROW()-7)&gt;=$Q$5,(ROW()-6)&lt;=$Q$3),INDEX(LINEST(OFFSET(AF1164,1-$Q$5,0,$Q$5,1),OFFSET(AG1164,1-$Q$5,0,$Q$5,9),TRUE,TRUE),3,1),"")</f>
        <v/>
      </c>
      <c r="BL1164" s="9">
        <f>IF(AND((ROW()-6)&lt;=$Q$3,ISNUMBER(AY1163)),AY1163/$Q$4+AZ1163*AG1164+BA1163*AH1164+BB1163*AI1164+BC1163*AJ1164+BD1163*AK1164+BE1163*AL1164+BF1163*AM1164+BG1163*AN1164+BH1163*AO1164,"")</f>
        <v/>
      </c>
      <c r="BM1164">
        <f>IF(ISNUMBER(BL1164),AVERAGE(OFFSET(AF1163,1-$Q$5,0,$Q$5,1)),"")</f>
        <v/>
      </c>
      <c r="BN1164">
        <f>IF(ISNUMBER(BL1164),(AF1164-BL1164)^2,"")</f>
        <v/>
      </c>
      <c r="BO1164">
        <f>IF(ISNUMBER(BL1164),AF1164^2,"")</f>
        <v/>
      </c>
      <c r="BP1164">
        <f>IF(ISNUMBER(BL1164),(AF1164-BM1164)^2,"")</f>
        <v/>
      </c>
    </row>
    <row r="1165">
      <c r="O1165">
        <f>IF($R1165="","",IF($Q$1="Weekly",INT(($R1165-2)/7),IF($Q$1="Quarterly",YEAR($R1165)*4+ROUNDUP(MONTH($R1165)/3),YEAR($R1165)*12+MONTH($R1165))))</f>
        <v/>
      </c>
      <c r="P1165">
        <f>IF($R1165="","",IF($R1166="",1,IF($O1165&lt;&gt;$O1166,1,0)))</f>
        <v/>
      </c>
      <c r="Q1165">
        <f>IF($P1165=1,SUM($P$7:$P1165),"")</f>
        <v/>
      </c>
      <c r="R1165">
        <f>IF($A1165="","",IF(ISNUMBER($A1165),$A1165,IFERROR(DATEVALUE($A1165),NA())))</f>
        <v/>
      </c>
      <c r="S1165" s="7">
        <f>IFERROR(INDEX($R$7:$R$60000,MATCH(ROW()-6,$Q$7:$Q$60000,0)),"")</f>
        <v/>
      </c>
      <c r="T1165">
        <f>IFERROR(INDEX($B$7:$B$60000,MATCH(ROW()-6,$Q$7:$Q$60000,0))*1,"")</f>
        <v/>
      </c>
      <c r="U1165">
        <f>IFERROR(INDEX($C$7:$C$60000,MATCH(ROW()-6,$Q$7:$Q$60000,0))*1,"")</f>
        <v/>
      </c>
      <c r="V1165">
        <f>IFERROR(INDEX($D$7:$D$60000,MATCH(ROW()-6,$Q$7:$Q$60000,0))*1,"")</f>
        <v/>
      </c>
      <c r="W1165">
        <f>IFERROR(INDEX($E$7:$E$60000,MATCH(ROW()-6,$Q$7:$Q$60000,0))*1,"")</f>
        <v/>
      </c>
      <c r="X1165">
        <f>IFERROR(INDEX($F$7:$F$60000,MATCH(ROW()-6,$Q$7:$Q$60000,0))*1,"")</f>
        <v/>
      </c>
      <c r="Y1165">
        <f>IFERROR(INDEX($G$7:$G$60000,MATCH(ROW()-6,$Q$7:$Q$60000,0))*1,"")</f>
        <v/>
      </c>
      <c r="Z1165">
        <f>IFERROR(INDEX($H$7:$H$60000,MATCH(ROW()-6,$Q$7:$Q$60000,0))*1,"")</f>
        <v/>
      </c>
      <c r="AA1165">
        <f>IFERROR(INDEX($I$7:$I$60000,MATCH(ROW()-6,$Q$7:$Q$60000,0))*1,"")</f>
        <v/>
      </c>
      <c r="AB1165">
        <f>IFERROR(INDEX($J$7:$J$60000,MATCH(ROW()-6,$Q$7:$Q$60000,0))*1,"")</f>
        <v/>
      </c>
      <c r="AC1165">
        <f>IFERROR(INDEX($K$7:$K$60000,MATCH(ROW()-6,$Q$7:$Q$60000,0))*1,"")</f>
        <v/>
      </c>
      <c r="AF1165" s="9">
        <f>IF(OR($S1165="",$S1164=""),"",IF($B$5="diff",($T1165-$T1164),LN($T1165/$T1164)))</f>
        <v/>
      </c>
      <c r="AG1165" s="9">
        <f>IF(OR($S1165="",$S1164=""),"",IF($C$5="diff",(U1165-U1164),LN(U1165/U1164)))</f>
        <v/>
      </c>
      <c r="AH1165" s="9">
        <f>IF(OR($S1165="",$S1164=""),"",IF($D$5="diff",(V1165-V1164),LN(V1165/V1164)))</f>
        <v/>
      </c>
      <c r="AI1165" s="9">
        <f>IF(OR($S1165="",$S1164=""),"",IF($E$5="diff",(W1165-W1164),LN(W1165/W1164)))</f>
        <v/>
      </c>
      <c r="AJ1165" s="9">
        <f>IF(OR($S1165="",$S1164=""),"",IF($F$5="diff",(X1165-X1164),LN(X1165/X1164)))</f>
        <v/>
      </c>
      <c r="AK1165" s="9">
        <f>IF(OR($S1165="",$S1164=""),"",IF($G$5="diff",(Y1165-Y1164),LN(Y1165/Y1164)))</f>
        <v/>
      </c>
      <c r="AL1165" s="9">
        <f>IF(OR($S1165="",$S1164=""),"",IF($H$5="diff",(Z1165-Z1164),LN(Z1165/Z1164)))</f>
        <v/>
      </c>
      <c r="AM1165" s="9">
        <f>IF(OR($S1165="",$S1164=""),"",IF($I$5="diff",(AA1165-AA1164),LN(AA1165/AA1164)))</f>
        <v/>
      </c>
      <c r="AN1165" s="9">
        <f>IF(OR($S1165="",$S1164=""),"",IF($J$5="diff",(AB1165-AB1164),LN(AB1165/AB1164)))</f>
        <v/>
      </c>
      <c r="AO1165" s="9">
        <f>IF(OR($S1165="",$S1164=""),"",IF($K$5="diff",(AC1165-AC1164),LN(AC1165/AC1164)))</f>
        <v/>
      </c>
      <c r="AR1165" s="9">
        <f>IF($AF1165="","",$AU$13+$AU$4*AG1165+$AU$5*AH1165+$AU$6*AI1165+$AU$7*AJ1165+$AU$8*AK1165+$AU$9*AL1165+$AU$10*AM1165+$AU$11*AN1165+$AU$12*AO1165)</f>
        <v/>
      </c>
      <c r="AY1165" s="10">
        <f>IF(AND((ROW()-7)&gt;=$Q$5,(ROW()-6)&lt;=$Q$3),INDEX(LINEST(OFFSET(AF1165,1-$Q$5,0,$Q$5,1),OFFSET(AG1165,1-$Q$5,0,$Q$5,9),TRUE,TRUE),1,10)*$Q$4,"")</f>
        <v/>
      </c>
      <c r="AZ1165" s="9">
        <f>IF(AND((ROW()-7)&gt;=$Q$5,(ROW()-6)&lt;=$Q$3),INDEX(LINEST(OFFSET(AF1165,1-$Q$5,0,$Q$5,1),OFFSET(AG1165,1-$Q$5,0,$Q$5,9),TRUE,TRUE),1,9),"")</f>
        <v/>
      </c>
      <c r="BA1165" s="9">
        <f>IF(AND((ROW()-7)&gt;=$Q$5,(ROW()-6)&lt;=$Q$3),INDEX(LINEST(OFFSET(AF1165,1-$Q$5,0,$Q$5,1),OFFSET(AG1165,1-$Q$5,0,$Q$5,9),TRUE,TRUE),1,8),"")</f>
        <v/>
      </c>
      <c r="BB1165" s="9">
        <f>IF(AND((ROW()-7)&gt;=$Q$5,(ROW()-6)&lt;=$Q$3),INDEX(LINEST(OFFSET(AF1165,1-$Q$5,0,$Q$5,1),OFFSET(AG1165,1-$Q$5,0,$Q$5,9),TRUE,TRUE),1,7),"")</f>
        <v/>
      </c>
      <c r="BC1165" s="9">
        <f>IF(AND((ROW()-7)&gt;=$Q$5,(ROW()-6)&lt;=$Q$3),INDEX(LINEST(OFFSET(AF1165,1-$Q$5,0,$Q$5,1),OFFSET(AG1165,1-$Q$5,0,$Q$5,9),TRUE,TRUE),1,6),"")</f>
        <v/>
      </c>
      <c r="BD1165" s="9">
        <f>IF(AND((ROW()-7)&gt;=$Q$5,(ROW()-6)&lt;=$Q$3),INDEX(LINEST(OFFSET(AF1165,1-$Q$5,0,$Q$5,1),OFFSET(AG1165,1-$Q$5,0,$Q$5,9),TRUE,TRUE),1,5),"")</f>
        <v/>
      </c>
      <c r="BE1165" s="9">
        <f>IF(AND((ROW()-7)&gt;=$Q$5,(ROW()-6)&lt;=$Q$3),INDEX(LINEST(OFFSET(AF1165,1-$Q$5,0,$Q$5,1),OFFSET(AG1165,1-$Q$5,0,$Q$5,9),TRUE,TRUE),1,4),"")</f>
        <v/>
      </c>
      <c r="BF1165" s="9">
        <f>IF(AND((ROW()-7)&gt;=$Q$5,(ROW()-6)&lt;=$Q$3),INDEX(LINEST(OFFSET(AF1165,1-$Q$5,0,$Q$5,1),OFFSET(AG1165,1-$Q$5,0,$Q$5,9),TRUE,TRUE),1,3),"")</f>
        <v/>
      </c>
      <c r="BG1165" s="9">
        <f>IF(AND((ROW()-7)&gt;=$Q$5,(ROW()-6)&lt;=$Q$3),INDEX(LINEST(OFFSET(AF1165,1-$Q$5,0,$Q$5,1),OFFSET(AG1165,1-$Q$5,0,$Q$5,9),TRUE,TRUE),1,2),"")</f>
        <v/>
      </c>
      <c r="BH1165" s="9">
        <f>IF(AND((ROW()-7)&gt;=$Q$5,(ROW()-6)&lt;=$Q$3),INDEX(LINEST(OFFSET(AF1165,1-$Q$5,0,$Q$5,1),OFFSET(AG1165,1-$Q$5,0,$Q$5,9),TRUE,TRUE),1,1),"")</f>
        <v/>
      </c>
      <c r="BI1165" s="10">
        <f>IF(AND((ROW()-7)&gt;=$Q$5,(ROW()-6)&lt;=$Q$3),INDEX(LINEST(OFFSET(AF1165,1-$Q$5,0,$Q$5,1),OFFSET(AG1165,1-$Q$5,0,$Q$5,9),TRUE,TRUE),3,1),"")</f>
        <v/>
      </c>
      <c r="BL1165" s="9">
        <f>IF(AND((ROW()-6)&lt;=$Q$3,ISNUMBER(AY1164)),AY1164/$Q$4+AZ1164*AG1165+BA1164*AH1165+BB1164*AI1165+BC1164*AJ1165+BD1164*AK1165+BE1164*AL1165+BF1164*AM1165+BG1164*AN1165+BH1164*AO1165,"")</f>
        <v/>
      </c>
      <c r="BM1165">
        <f>IF(ISNUMBER(BL1165),AVERAGE(OFFSET(AF1164,1-$Q$5,0,$Q$5,1)),"")</f>
        <v/>
      </c>
      <c r="BN1165">
        <f>IF(ISNUMBER(BL1165),(AF1165-BL1165)^2,"")</f>
        <v/>
      </c>
      <c r="BO1165">
        <f>IF(ISNUMBER(BL1165),AF1165^2,"")</f>
        <v/>
      </c>
      <c r="BP1165">
        <f>IF(ISNUMBER(BL1165),(AF1165-BM1165)^2,"")</f>
        <v/>
      </c>
    </row>
    <row r="1166">
      <c r="O1166">
        <f>IF($R1166="","",IF($Q$1="Weekly",INT(($R1166-2)/7),IF($Q$1="Quarterly",YEAR($R1166)*4+ROUNDUP(MONTH($R1166)/3),YEAR($R1166)*12+MONTH($R1166))))</f>
        <v/>
      </c>
      <c r="P1166">
        <f>IF($R1166="","",IF($R1167="",1,IF($O1166&lt;&gt;$O1167,1,0)))</f>
        <v/>
      </c>
      <c r="Q1166">
        <f>IF($P1166=1,SUM($P$7:$P1166),"")</f>
        <v/>
      </c>
      <c r="R1166">
        <f>IF($A1166="","",IF(ISNUMBER($A1166),$A1166,IFERROR(DATEVALUE($A1166),NA())))</f>
        <v/>
      </c>
      <c r="S1166" s="7">
        <f>IFERROR(INDEX($R$7:$R$60000,MATCH(ROW()-6,$Q$7:$Q$60000,0)),"")</f>
        <v/>
      </c>
      <c r="T1166">
        <f>IFERROR(INDEX($B$7:$B$60000,MATCH(ROW()-6,$Q$7:$Q$60000,0))*1,"")</f>
        <v/>
      </c>
      <c r="U1166">
        <f>IFERROR(INDEX($C$7:$C$60000,MATCH(ROW()-6,$Q$7:$Q$60000,0))*1,"")</f>
        <v/>
      </c>
      <c r="V1166">
        <f>IFERROR(INDEX($D$7:$D$60000,MATCH(ROW()-6,$Q$7:$Q$60000,0))*1,"")</f>
        <v/>
      </c>
      <c r="W1166">
        <f>IFERROR(INDEX($E$7:$E$60000,MATCH(ROW()-6,$Q$7:$Q$60000,0))*1,"")</f>
        <v/>
      </c>
      <c r="X1166">
        <f>IFERROR(INDEX($F$7:$F$60000,MATCH(ROW()-6,$Q$7:$Q$60000,0))*1,"")</f>
        <v/>
      </c>
      <c r="Y1166">
        <f>IFERROR(INDEX($G$7:$G$60000,MATCH(ROW()-6,$Q$7:$Q$60000,0))*1,"")</f>
        <v/>
      </c>
      <c r="Z1166">
        <f>IFERROR(INDEX($H$7:$H$60000,MATCH(ROW()-6,$Q$7:$Q$60000,0))*1,"")</f>
        <v/>
      </c>
      <c r="AA1166">
        <f>IFERROR(INDEX($I$7:$I$60000,MATCH(ROW()-6,$Q$7:$Q$60000,0))*1,"")</f>
        <v/>
      </c>
      <c r="AB1166">
        <f>IFERROR(INDEX($J$7:$J$60000,MATCH(ROW()-6,$Q$7:$Q$60000,0))*1,"")</f>
        <v/>
      </c>
      <c r="AC1166">
        <f>IFERROR(INDEX($K$7:$K$60000,MATCH(ROW()-6,$Q$7:$Q$60000,0))*1,"")</f>
        <v/>
      </c>
      <c r="AF1166" s="9">
        <f>IF(OR($S1166="",$S1165=""),"",IF($B$5="diff",($T1166-$T1165),LN($T1166/$T1165)))</f>
        <v/>
      </c>
      <c r="AG1166" s="9">
        <f>IF(OR($S1166="",$S1165=""),"",IF($C$5="diff",(U1166-U1165),LN(U1166/U1165)))</f>
        <v/>
      </c>
      <c r="AH1166" s="9">
        <f>IF(OR($S1166="",$S1165=""),"",IF($D$5="diff",(V1166-V1165),LN(V1166/V1165)))</f>
        <v/>
      </c>
      <c r="AI1166" s="9">
        <f>IF(OR($S1166="",$S1165=""),"",IF($E$5="diff",(W1166-W1165),LN(W1166/W1165)))</f>
        <v/>
      </c>
      <c r="AJ1166" s="9">
        <f>IF(OR($S1166="",$S1165=""),"",IF($F$5="diff",(X1166-X1165),LN(X1166/X1165)))</f>
        <v/>
      </c>
      <c r="AK1166" s="9">
        <f>IF(OR($S1166="",$S1165=""),"",IF($G$5="diff",(Y1166-Y1165),LN(Y1166/Y1165)))</f>
        <v/>
      </c>
      <c r="AL1166" s="9">
        <f>IF(OR($S1166="",$S1165=""),"",IF($H$5="diff",(Z1166-Z1165),LN(Z1166/Z1165)))</f>
        <v/>
      </c>
      <c r="AM1166" s="9">
        <f>IF(OR($S1166="",$S1165=""),"",IF($I$5="diff",(AA1166-AA1165),LN(AA1166/AA1165)))</f>
        <v/>
      </c>
      <c r="AN1166" s="9">
        <f>IF(OR($S1166="",$S1165=""),"",IF($J$5="diff",(AB1166-AB1165),LN(AB1166/AB1165)))</f>
        <v/>
      </c>
      <c r="AO1166" s="9">
        <f>IF(OR($S1166="",$S1165=""),"",IF($K$5="diff",(AC1166-AC1165),LN(AC1166/AC1165)))</f>
        <v/>
      </c>
      <c r="AR1166" s="9">
        <f>IF($AF1166="","",$AU$13+$AU$4*AG1166+$AU$5*AH1166+$AU$6*AI1166+$AU$7*AJ1166+$AU$8*AK1166+$AU$9*AL1166+$AU$10*AM1166+$AU$11*AN1166+$AU$12*AO1166)</f>
        <v/>
      </c>
      <c r="AY1166" s="10">
        <f>IF(AND((ROW()-7)&gt;=$Q$5,(ROW()-6)&lt;=$Q$3),INDEX(LINEST(OFFSET(AF1166,1-$Q$5,0,$Q$5,1),OFFSET(AG1166,1-$Q$5,0,$Q$5,9),TRUE,TRUE),1,10)*$Q$4,"")</f>
        <v/>
      </c>
      <c r="AZ1166" s="9">
        <f>IF(AND((ROW()-7)&gt;=$Q$5,(ROW()-6)&lt;=$Q$3),INDEX(LINEST(OFFSET(AF1166,1-$Q$5,0,$Q$5,1),OFFSET(AG1166,1-$Q$5,0,$Q$5,9),TRUE,TRUE),1,9),"")</f>
        <v/>
      </c>
      <c r="BA1166" s="9">
        <f>IF(AND((ROW()-7)&gt;=$Q$5,(ROW()-6)&lt;=$Q$3),INDEX(LINEST(OFFSET(AF1166,1-$Q$5,0,$Q$5,1),OFFSET(AG1166,1-$Q$5,0,$Q$5,9),TRUE,TRUE),1,8),"")</f>
        <v/>
      </c>
      <c r="BB1166" s="9">
        <f>IF(AND((ROW()-7)&gt;=$Q$5,(ROW()-6)&lt;=$Q$3),INDEX(LINEST(OFFSET(AF1166,1-$Q$5,0,$Q$5,1),OFFSET(AG1166,1-$Q$5,0,$Q$5,9),TRUE,TRUE),1,7),"")</f>
        <v/>
      </c>
      <c r="BC1166" s="9">
        <f>IF(AND((ROW()-7)&gt;=$Q$5,(ROW()-6)&lt;=$Q$3),INDEX(LINEST(OFFSET(AF1166,1-$Q$5,0,$Q$5,1),OFFSET(AG1166,1-$Q$5,0,$Q$5,9),TRUE,TRUE),1,6),"")</f>
        <v/>
      </c>
      <c r="BD1166" s="9">
        <f>IF(AND((ROW()-7)&gt;=$Q$5,(ROW()-6)&lt;=$Q$3),INDEX(LINEST(OFFSET(AF1166,1-$Q$5,0,$Q$5,1),OFFSET(AG1166,1-$Q$5,0,$Q$5,9),TRUE,TRUE),1,5),"")</f>
        <v/>
      </c>
      <c r="BE1166" s="9">
        <f>IF(AND((ROW()-7)&gt;=$Q$5,(ROW()-6)&lt;=$Q$3),INDEX(LINEST(OFFSET(AF1166,1-$Q$5,0,$Q$5,1),OFFSET(AG1166,1-$Q$5,0,$Q$5,9),TRUE,TRUE),1,4),"")</f>
        <v/>
      </c>
      <c r="BF1166" s="9">
        <f>IF(AND((ROW()-7)&gt;=$Q$5,(ROW()-6)&lt;=$Q$3),INDEX(LINEST(OFFSET(AF1166,1-$Q$5,0,$Q$5,1),OFFSET(AG1166,1-$Q$5,0,$Q$5,9),TRUE,TRUE),1,3),"")</f>
        <v/>
      </c>
      <c r="BG1166" s="9">
        <f>IF(AND((ROW()-7)&gt;=$Q$5,(ROW()-6)&lt;=$Q$3),INDEX(LINEST(OFFSET(AF1166,1-$Q$5,0,$Q$5,1),OFFSET(AG1166,1-$Q$5,0,$Q$5,9),TRUE,TRUE),1,2),"")</f>
        <v/>
      </c>
      <c r="BH1166" s="9">
        <f>IF(AND((ROW()-7)&gt;=$Q$5,(ROW()-6)&lt;=$Q$3),INDEX(LINEST(OFFSET(AF1166,1-$Q$5,0,$Q$5,1),OFFSET(AG1166,1-$Q$5,0,$Q$5,9),TRUE,TRUE),1,1),"")</f>
        <v/>
      </c>
      <c r="BI1166" s="10">
        <f>IF(AND((ROW()-7)&gt;=$Q$5,(ROW()-6)&lt;=$Q$3),INDEX(LINEST(OFFSET(AF1166,1-$Q$5,0,$Q$5,1),OFFSET(AG1166,1-$Q$5,0,$Q$5,9),TRUE,TRUE),3,1),"")</f>
        <v/>
      </c>
      <c r="BL1166" s="9">
        <f>IF(AND((ROW()-6)&lt;=$Q$3,ISNUMBER(AY1165)),AY1165/$Q$4+AZ1165*AG1166+BA1165*AH1166+BB1165*AI1166+BC1165*AJ1166+BD1165*AK1166+BE1165*AL1166+BF1165*AM1166+BG1165*AN1166+BH1165*AO1166,"")</f>
        <v/>
      </c>
      <c r="BM1166">
        <f>IF(ISNUMBER(BL1166),AVERAGE(OFFSET(AF1165,1-$Q$5,0,$Q$5,1)),"")</f>
        <v/>
      </c>
      <c r="BN1166">
        <f>IF(ISNUMBER(BL1166),(AF1166-BL1166)^2,"")</f>
        <v/>
      </c>
      <c r="BO1166">
        <f>IF(ISNUMBER(BL1166),AF1166^2,"")</f>
        <v/>
      </c>
      <c r="BP1166">
        <f>IF(ISNUMBER(BL1166),(AF1166-BM1166)^2,"")</f>
        <v/>
      </c>
    </row>
    <row r="1167">
      <c r="O1167">
        <f>IF($R1167="","",IF($Q$1="Weekly",INT(($R1167-2)/7),IF($Q$1="Quarterly",YEAR($R1167)*4+ROUNDUP(MONTH($R1167)/3),YEAR($R1167)*12+MONTH($R1167))))</f>
        <v/>
      </c>
      <c r="P1167">
        <f>IF($R1167="","",IF($R1168="",1,IF($O1167&lt;&gt;$O1168,1,0)))</f>
        <v/>
      </c>
      <c r="Q1167">
        <f>IF($P1167=1,SUM($P$7:$P1167),"")</f>
        <v/>
      </c>
      <c r="R1167">
        <f>IF($A1167="","",IF(ISNUMBER($A1167),$A1167,IFERROR(DATEVALUE($A1167),NA())))</f>
        <v/>
      </c>
      <c r="S1167" s="7">
        <f>IFERROR(INDEX($R$7:$R$60000,MATCH(ROW()-6,$Q$7:$Q$60000,0)),"")</f>
        <v/>
      </c>
      <c r="T1167">
        <f>IFERROR(INDEX($B$7:$B$60000,MATCH(ROW()-6,$Q$7:$Q$60000,0))*1,"")</f>
        <v/>
      </c>
      <c r="U1167">
        <f>IFERROR(INDEX($C$7:$C$60000,MATCH(ROW()-6,$Q$7:$Q$60000,0))*1,"")</f>
        <v/>
      </c>
      <c r="V1167">
        <f>IFERROR(INDEX($D$7:$D$60000,MATCH(ROW()-6,$Q$7:$Q$60000,0))*1,"")</f>
        <v/>
      </c>
      <c r="W1167">
        <f>IFERROR(INDEX($E$7:$E$60000,MATCH(ROW()-6,$Q$7:$Q$60000,0))*1,"")</f>
        <v/>
      </c>
      <c r="X1167">
        <f>IFERROR(INDEX($F$7:$F$60000,MATCH(ROW()-6,$Q$7:$Q$60000,0))*1,"")</f>
        <v/>
      </c>
      <c r="Y1167">
        <f>IFERROR(INDEX($G$7:$G$60000,MATCH(ROW()-6,$Q$7:$Q$60000,0))*1,"")</f>
        <v/>
      </c>
      <c r="Z1167">
        <f>IFERROR(INDEX($H$7:$H$60000,MATCH(ROW()-6,$Q$7:$Q$60000,0))*1,"")</f>
        <v/>
      </c>
      <c r="AA1167">
        <f>IFERROR(INDEX($I$7:$I$60000,MATCH(ROW()-6,$Q$7:$Q$60000,0))*1,"")</f>
        <v/>
      </c>
      <c r="AB1167">
        <f>IFERROR(INDEX($J$7:$J$60000,MATCH(ROW()-6,$Q$7:$Q$60000,0))*1,"")</f>
        <v/>
      </c>
      <c r="AC1167">
        <f>IFERROR(INDEX($K$7:$K$60000,MATCH(ROW()-6,$Q$7:$Q$60000,0))*1,"")</f>
        <v/>
      </c>
      <c r="AF1167" s="9">
        <f>IF(OR($S1167="",$S1166=""),"",IF($B$5="diff",($T1167-$T1166),LN($T1167/$T1166)))</f>
        <v/>
      </c>
      <c r="AG1167" s="9">
        <f>IF(OR($S1167="",$S1166=""),"",IF($C$5="diff",(U1167-U1166),LN(U1167/U1166)))</f>
        <v/>
      </c>
      <c r="AH1167" s="9">
        <f>IF(OR($S1167="",$S1166=""),"",IF($D$5="diff",(V1167-V1166),LN(V1167/V1166)))</f>
        <v/>
      </c>
      <c r="AI1167" s="9">
        <f>IF(OR($S1167="",$S1166=""),"",IF($E$5="diff",(W1167-W1166),LN(W1167/W1166)))</f>
        <v/>
      </c>
      <c r="AJ1167" s="9">
        <f>IF(OR($S1167="",$S1166=""),"",IF($F$5="diff",(X1167-X1166),LN(X1167/X1166)))</f>
        <v/>
      </c>
      <c r="AK1167" s="9">
        <f>IF(OR($S1167="",$S1166=""),"",IF($G$5="diff",(Y1167-Y1166),LN(Y1167/Y1166)))</f>
        <v/>
      </c>
      <c r="AL1167" s="9">
        <f>IF(OR($S1167="",$S1166=""),"",IF($H$5="diff",(Z1167-Z1166),LN(Z1167/Z1166)))</f>
        <v/>
      </c>
      <c r="AM1167" s="9">
        <f>IF(OR($S1167="",$S1166=""),"",IF($I$5="diff",(AA1167-AA1166),LN(AA1167/AA1166)))</f>
        <v/>
      </c>
      <c r="AN1167" s="9">
        <f>IF(OR($S1167="",$S1166=""),"",IF($J$5="diff",(AB1167-AB1166),LN(AB1167/AB1166)))</f>
        <v/>
      </c>
      <c r="AO1167" s="9">
        <f>IF(OR($S1167="",$S1166=""),"",IF($K$5="diff",(AC1167-AC1166),LN(AC1167/AC1166)))</f>
        <v/>
      </c>
      <c r="AR1167" s="9">
        <f>IF($AF1167="","",$AU$13+$AU$4*AG1167+$AU$5*AH1167+$AU$6*AI1167+$AU$7*AJ1167+$AU$8*AK1167+$AU$9*AL1167+$AU$10*AM1167+$AU$11*AN1167+$AU$12*AO1167)</f>
        <v/>
      </c>
      <c r="AY1167" s="10">
        <f>IF(AND((ROW()-7)&gt;=$Q$5,(ROW()-6)&lt;=$Q$3),INDEX(LINEST(OFFSET(AF1167,1-$Q$5,0,$Q$5,1),OFFSET(AG1167,1-$Q$5,0,$Q$5,9),TRUE,TRUE),1,10)*$Q$4,"")</f>
        <v/>
      </c>
      <c r="AZ1167" s="9">
        <f>IF(AND((ROW()-7)&gt;=$Q$5,(ROW()-6)&lt;=$Q$3),INDEX(LINEST(OFFSET(AF1167,1-$Q$5,0,$Q$5,1),OFFSET(AG1167,1-$Q$5,0,$Q$5,9),TRUE,TRUE),1,9),"")</f>
        <v/>
      </c>
      <c r="BA1167" s="9">
        <f>IF(AND((ROW()-7)&gt;=$Q$5,(ROW()-6)&lt;=$Q$3),INDEX(LINEST(OFFSET(AF1167,1-$Q$5,0,$Q$5,1),OFFSET(AG1167,1-$Q$5,0,$Q$5,9),TRUE,TRUE),1,8),"")</f>
        <v/>
      </c>
      <c r="BB1167" s="9">
        <f>IF(AND((ROW()-7)&gt;=$Q$5,(ROW()-6)&lt;=$Q$3),INDEX(LINEST(OFFSET(AF1167,1-$Q$5,0,$Q$5,1),OFFSET(AG1167,1-$Q$5,0,$Q$5,9),TRUE,TRUE),1,7),"")</f>
        <v/>
      </c>
      <c r="BC1167" s="9">
        <f>IF(AND((ROW()-7)&gt;=$Q$5,(ROW()-6)&lt;=$Q$3),INDEX(LINEST(OFFSET(AF1167,1-$Q$5,0,$Q$5,1),OFFSET(AG1167,1-$Q$5,0,$Q$5,9),TRUE,TRUE),1,6),"")</f>
        <v/>
      </c>
      <c r="BD1167" s="9">
        <f>IF(AND((ROW()-7)&gt;=$Q$5,(ROW()-6)&lt;=$Q$3),INDEX(LINEST(OFFSET(AF1167,1-$Q$5,0,$Q$5,1),OFFSET(AG1167,1-$Q$5,0,$Q$5,9),TRUE,TRUE),1,5),"")</f>
        <v/>
      </c>
      <c r="BE1167" s="9">
        <f>IF(AND((ROW()-7)&gt;=$Q$5,(ROW()-6)&lt;=$Q$3),INDEX(LINEST(OFFSET(AF1167,1-$Q$5,0,$Q$5,1),OFFSET(AG1167,1-$Q$5,0,$Q$5,9),TRUE,TRUE),1,4),"")</f>
        <v/>
      </c>
      <c r="BF1167" s="9">
        <f>IF(AND((ROW()-7)&gt;=$Q$5,(ROW()-6)&lt;=$Q$3),INDEX(LINEST(OFFSET(AF1167,1-$Q$5,0,$Q$5,1),OFFSET(AG1167,1-$Q$5,0,$Q$5,9),TRUE,TRUE),1,3),"")</f>
        <v/>
      </c>
      <c r="BG1167" s="9">
        <f>IF(AND((ROW()-7)&gt;=$Q$5,(ROW()-6)&lt;=$Q$3),INDEX(LINEST(OFFSET(AF1167,1-$Q$5,0,$Q$5,1),OFFSET(AG1167,1-$Q$5,0,$Q$5,9),TRUE,TRUE),1,2),"")</f>
        <v/>
      </c>
      <c r="BH1167" s="9">
        <f>IF(AND((ROW()-7)&gt;=$Q$5,(ROW()-6)&lt;=$Q$3),INDEX(LINEST(OFFSET(AF1167,1-$Q$5,0,$Q$5,1),OFFSET(AG1167,1-$Q$5,0,$Q$5,9),TRUE,TRUE),1,1),"")</f>
        <v/>
      </c>
      <c r="BI1167" s="10">
        <f>IF(AND((ROW()-7)&gt;=$Q$5,(ROW()-6)&lt;=$Q$3),INDEX(LINEST(OFFSET(AF1167,1-$Q$5,0,$Q$5,1),OFFSET(AG1167,1-$Q$5,0,$Q$5,9),TRUE,TRUE),3,1),"")</f>
        <v/>
      </c>
      <c r="BL1167" s="9">
        <f>IF(AND((ROW()-6)&lt;=$Q$3,ISNUMBER(AY1166)),AY1166/$Q$4+AZ1166*AG1167+BA1166*AH1167+BB1166*AI1167+BC1166*AJ1167+BD1166*AK1167+BE1166*AL1167+BF1166*AM1167+BG1166*AN1167+BH1166*AO1167,"")</f>
        <v/>
      </c>
      <c r="BM1167">
        <f>IF(ISNUMBER(BL1167),AVERAGE(OFFSET(AF1166,1-$Q$5,0,$Q$5,1)),"")</f>
        <v/>
      </c>
      <c r="BN1167">
        <f>IF(ISNUMBER(BL1167),(AF1167-BL1167)^2,"")</f>
        <v/>
      </c>
      <c r="BO1167">
        <f>IF(ISNUMBER(BL1167),AF1167^2,"")</f>
        <v/>
      </c>
      <c r="BP1167">
        <f>IF(ISNUMBER(BL1167),(AF1167-BM1167)^2,"")</f>
        <v/>
      </c>
    </row>
    <row r="1168">
      <c r="O1168">
        <f>IF($R1168="","",IF($Q$1="Weekly",INT(($R1168-2)/7),IF($Q$1="Quarterly",YEAR($R1168)*4+ROUNDUP(MONTH($R1168)/3),YEAR($R1168)*12+MONTH($R1168))))</f>
        <v/>
      </c>
      <c r="P1168">
        <f>IF($R1168="","",IF($R1169="",1,IF($O1168&lt;&gt;$O1169,1,0)))</f>
        <v/>
      </c>
      <c r="Q1168">
        <f>IF($P1168=1,SUM($P$7:$P1168),"")</f>
        <v/>
      </c>
      <c r="R1168">
        <f>IF($A1168="","",IF(ISNUMBER($A1168),$A1168,IFERROR(DATEVALUE($A1168),NA())))</f>
        <v/>
      </c>
      <c r="S1168" s="7">
        <f>IFERROR(INDEX($R$7:$R$60000,MATCH(ROW()-6,$Q$7:$Q$60000,0)),"")</f>
        <v/>
      </c>
      <c r="T1168">
        <f>IFERROR(INDEX($B$7:$B$60000,MATCH(ROW()-6,$Q$7:$Q$60000,0))*1,"")</f>
        <v/>
      </c>
      <c r="U1168">
        <f>IFERROR(INDEX($C$7:$C$60000,MATCH(ROW()-6,$Q$7:$Q$60000,0))*1,"")</f>
        <v/>
      </c>
      <c r="V1168">
        <f>IFERROR(INDEX($D$7:$D$60000,MATCH(ROW()-6,$Q$7:$Q$60000,0))*1,"")</f>
        <v/>
      </c>
      <c r="W1168">
        <f>IFERROR(INDEX($E$7:$E$60000,MATCH(ROW()-6,$Q$7:$Q$60000,0))*1,"")</f>
        <v/>
      </c>
      <c r="X1168">
        <f>IFERROR(INDEX($F$7:$F$60000,MATCH(ROW()-6,$Q$7:$Q$60000,0))*1,"")</f>
        <v/>
      </c>
      <c r="Y1168">
        <f>IFERROR(INDEX($G$7:$G$60000,MATCH(ROW()-6,$Q$7:$Q$60000,0))*1,"")</f>
        <v/>
      </c>
      <c r="Z1168">
        <f>IFERROR(INDEX($H$7:$H$60000,MATCH(ROW()-6,$Q$7:$Q$60000,0))*1,"")</f>
        <v/>
      </c>
      <c r="AA1168">
        <f>IFERROR(INDEX($I$7:$I$60000,MATCH(ROW()-6,$Q$7:$Q$60000,0))*1,"")</f>
        <v/>
      </c>
      <c r="AB1168">
        <f>IFERROR(INDEX($J$7:$J$60000,MATCH(ROW()-6,$Q$7:$Q$60000,0))*1,"")</f>
        <v/>
      </c>
      <c r="AC1168">
        <f>IFERROR(INDEX($K$7:$K$60000,MATCH(ROW()-6,$Q$7:$Q$60000,0))*1,"")</f>
        <v/>
      </c>
      <c r="AF1168" s="9">
        <f>IF(OR($S1168="",$S1167=""),"",IF($B$5="diff",($T1168-$T1167),LN($T1168/$T1167)))</f>
        <v/>
      </c>
      <c r="AG1168" s="9">
        <f>IF(OR($S1168="",$S1167=""),"",IF($C$5="diff",(U1168-U1167),LN(U1168/U1167)))</f>
        <v/>
      </c>
      <c r="AH1168" s="9">
        <f>IF(OR($S1168="",$S1167=""),"",IF($D$5="diff",(V1168-V1167),LN(V1168/V1167)))</f>
        <v/>
      </c>
      <c r="AI1168" s="9">
        <f>IF(OR($S1168="",$S1167=""),"",IF($E$5="diff",(W1168-W1167),LN(W1168/W1167)))</f>
        <v/>
      </c>
      <c r="AJ1168" s="9">
        <f>IF(OR($S1168="",$S1167=""),"",IF($F$5="diff",(X1168-X1167),LN(X1168/X1167)))</f>
        <v/>
      </c>
      <c r="AK1168" s="9">
        <f>IF(OR($S1168="",$S1167=""),"",IF($G$5="diff",(Y1168-Y1167),LN(Y1168/Y1167)))</f>
        <v/>
      </c>
      <c r="AL1168" s="9">
        <f>IF(OR($S1168="",$S1167=""),"",IF($H$5="diff",(Z1168-Z1167),LN(Z1168/Z1167)))</f>
        <v/>
      </c>
      <c r="AM1168" s="9">
        <f>IF(OR($S1168="",$S1167=""),"",IF($I$5="diff",(AA1168-AA1167),LN(AA1168/AA1167)))</f>
        <v/>
      </c>
      <c r="AN1168" s="9">
        <f>IF(OR($S1168="",$S1167=""),"",IF($J$5="diff",(AB1168-AB1167),LN(AB1168/AB1167)))</f>
        <v/>
      </c>
      <c r="AO1168" s="9">
        <f>IF(OR($S1168="",$S1167=""),"",IF($K$5="diff",(AC1168-AC1167),LN(AC1168/AC1167)))</f>
        <v/>
      </c>
      <c r="AR1168" s="9">
        <f>IF($AF1168="","",$AU$13+$AU$4*AG1168+$AU$5*AH1168+$AU$6*AI1168+$AU$7*AJ1168+$AU$8*AK1168+$AU$9*AL1168+$AU$10*AM1168+$AU$11*AN1168+$AU$12*AO1168)</f>
        <v/>
      </c>
      <c r="AY1168" s="10">
        <f>IF(AND((ROW()-7)&gt;=$Q$5,(ROW()-6)&lt;=$Q$3),INDEX(LINEST(OFFSET(AF1168,1-$Q$5,0,$Q$5,1),OFFSET(AG1168,1-$Q$5,0,$Q$5,9),TRUE,TRUE),1,10)*$Q$4,"")</f>
        <v/>
      </c>
      <c r="AZ1168" s="9">
        <f>IF(AND((ROW()-7)&gt;=$Q$5,(ROW()-6)&lt;=$Q$3),INDEX(LINEST(OFFSET(AF1168,1-$Q$5,0,$Q$5,1),OFFSET(AG1168,1-$Q$5,0,$Q$5,9),TRUE,TRUE),1,9),"")</f>
        <v/>
      </c>
      <c r="BA1168" s="9">
        <f>IF(AND((ROW()-7)&gt;=$Q$5,(ROW()-6)&lt;=$Q$3),INDEX(LINEST(OFFSET(AF1168,1-$Q$5,0,$Q$5,1),OFFSET(AG1168,1-$Q$5,0,$Q$5,9),TRUE,TRUE),1,8),"")</f>
        <v/>
      </c>
      <c r="BB1168" s="9">
        <f>IF(AND((ROW()-7)&gt;=$Q$5,(ROW()-6)&lt;=$Q$3),INDEX(LINEST(OFFSET(AF1168,1-$Q$5,0,$Q$5,1),OFFSET(AG1168,1-$Q$5,0,$Q$5,9),TRUE,TRUE),1,7),"")</f>
        <v/>
      </c>
      <c r="BC1168" s="9">
        <f>IF(AND((ROW()-7)&gt;=$Q$5,(ROW()-6)&lt;=$Q$3),INDEX(LINEST(OFFSET(AF1168,1-$Q$5,0,$Q$5,1),OFFSET(AG1168,1-$Q$5,0,$Q$5,9),TRUE,TRUE),1,6),"")</f>
        <v/>
      </c>
      <c r="BD1168" s="9">
        <f>IF(AND((ROW()-7)&gt;=$Q$5,(ROW()-6)&lt;=$Q$3),INDEX(LINEST(OFFSET(AF1168,1-$Q$5,0,$Q$5,1),OFFSET(AG1168,1-$Q$5,0,$Q$5,9),TRUE,TRUE),1,5),"")</f>
        <v/>
      </c>
      <c r="BE1168" s="9">
        <f>IF(AND((ROW()-7)&gt;=$Q$5,(ROW()-6)&lt;=$Q$3),INDEX(LINEST(OFFSET(AF1168,1-$Q$5,0,$Q$5,1),OFFSET(AG1168,1-$Q$5,0,$Q$5,9),TRUE,TRUE),1,4),"")</f>
        <v/>
      </c>
      <c r="BF1168" s="9">
        <f>IF(AND((ROW()-7)&gt;=$Q$5,(ROW()-6)&lt;=$Q$3),INDEX(LINEST(OFFSET(AF1168,1-$Q$5,0,$Q$5,1),OFFSET(AG1168,1-$Q$5,0,$Q$5,9),TRUE,TRUE),1,3),"")</f>
        <v/>
      </c>
      <c r="BG1168" s="9">
        <f>IF(AND((ROW()-7)&gt;=$Q$5,(ROW()-6)&lt;=$Q$3),INDEX(LINEST(OFFSET(AF1168,1-$Q$5,0,$Q$5,1),OFFSET(AG1168,1-$Q$5,0,$Q$5,9),TRUE,TRUE),1,2),"")</f>
        <v/>
      </c>
      <c r="BH1168" s="9">
        <f>IF(AND((ROW()-7)&gt;=$Q$5,(ROW()-6)&lt;=$Q$3),INDEX(LINEST(OFFSET(AF1168,1-$Q$5,0,$Q$5,1),OFFSET(AG1168,1-$Q$5,0,$Q$5,9),TRUE,TRUE),1,1),"")</f>
        <v/>
      </c>
      <c r="BI1168" s="10">
        <f>IF(AND((ROW()-7)&gt;=$Q$5,(ROW()-6)&lt;=$Q$3),INDEX(LINEST(OFFSET(AF1168,1-$Q$5,0,$Q$5,1),OFFSET(AG1168,1-$Q$5,0,$Q$5,9),TRUE,TRUE),3,1),"")</f>
        <v/>
      </c>
      <c r="BL1168" s="9">
        <f>IF(AND((ROW()-6)&lt;=$Q$3,ISNUMBER(AY1167)),AY1167/$Q$4+AZ1167*AG1168+BA1167*AH1168+BB1167*AI1168+BC1167*AJ1168+BD1167*AK1168+BE1167*AL1168+BF1167*AM1168+BG1167*AN1168+BH1167*AO1168,"")</f>
        <v/>
      </c>
      <c r="BM1168">
        <f>IF(ISNUMBER(BL1168),AVERAGE(OFFSET(AF1167,1-$Q$5,0,$Q$5,1)),"")</f>
        <v/>
      </c>
      <c r="BN1168">
        <f>IF(ISNUMBER(BL1168),(AF1168-BL1168)^2,"")</f>
        <v/>
      </c>
      <c r="BO1168">
        <f>IF(ISNUMBER(BL1168),AF1168^2,"")</f>
        <v/>
      </c>
      <c r="BP1168">
        <f>IF(ISNUMBER(BL1168),(AF1168-BM1168)^2,"")</f>
        <v/>
      </c>
    </row>
    <row r="1169">
      <c r="O1169">
        <f>IF($R1169="","",IF($Q$1="Weekly",INT(($R1169-2)/7),IF($Q$1="Quarterly",YEAR($R1169)*4+ROUNDUP(MONTH($R1169)/3),YEAR($R1169)*12+MONTH($R1169))))</f>
        <v/>
      </c>
      <c r="P1169">
        <f>IF($R1169="","",IF($R1170="",1,IF($O1169&lt;&gt;$O1170,1,0)))</f>
        <v/>
      </c>
      <c r="Q1169">
        <f>IF($P1169=1,SUM($P$7:$P1169),"")</f>
        <v/>
      </c>
      <c r="R1169">
        <f>IF($A1169="","",IF(ISNUMBER($A1169),$A1169,IFERROR(DATEVALUE($A1169),NA())))</f>
        <v/>
      </c>
      <c r="S1169" s="7">
        <f>IFERROR(INDEX($R$7:$R$60000,MATCH(ROW()-6,$Q$7:$Q$60000,0)),"")</f>
        <v/>
      </c>
      <c r="T1169">
        <f>IFERROR(INDEX($B$7:$B$60000,MATCH(ROW()-6,$Q$7:$Q$60000,0))*1,"")</f>
        <v/>
      </c>
      <c r="U1169">
        <f>IFERROR(INDEX($C$7:$C$60000,MATCH(ROW()-6,$Q$7:$Q$60000,0))*1,"")</f>
        <v/>
      </c>
      <c r="V1169">
        <f>IFERROR(INDEX($D$7:$D$60000,MATCH(ROW()-6,$Q$7:$Q$60000,0))*1,"")</f>
        <v/>
      </c>
      <c r="W1169">
        <f>IFERROR(INDEX($E$7:$E$60000,MATCH(ROW()-6,$Q$7:$Q$60000,0))*1,"")</f>
        <v/>
      </c>
      <c r="X1169">
        <f>IFERROR(INDEX($F$7:$F$60000,MATCH(ROW()-6,$Q$7:$Q$60000,0))*1,"")</f>
        <v/>
      </c>
      <c r="Y1169">
        <f>IFERROR(INDEX($G$7:$G$60000,MATCH(ROW()-6,$Q$7:$Q$60000,0))*1,"")</f>
        <v/>
      </c>
      <c r="Z1169">
        <f>IFERROR(INDEX($H$7:$H$60000,MATCH(ROW()-6,$Q$7:$Q$60000,0))*1,"")</f>
        <v/>
      </c>
      <c r="AA1169">
        <f>IFERROR(INDEX($I$7:$I$60000,MATCH(ROW()-6,$Q$7:$Q$60000,0))*1,"")</f>
        <v/>
      </c>
      <c r="AB1169">
        <f>IFERROR(INDEX($J$7:$J$60000,MATCH(ROW()-6,$Q$7:$Q$60000,0))*1,"")</f>
        <v/>
      </c>
      <c r="AC1169">
        <f>IFERROR(INDEX($K$7:$K$60000,MATCH(ROW()-6,$Q$7:$Q$60000,0))*1,"")</f>
        <v/>
      </c>
      <c r="AF1169" s="9">
        <f>IF(OR($S1169="",$S1168=""),"",IF($B$5="diff",($T1169-$T1168),LN($T1169/$T1168)))</f>
        <v/>
      </c>
      <c r="AG1169" s="9">
        <f>IF(OR($S1169="",$S1168=""),"",IF($C$5="diff",(U1169-U1168),LN(U1169/U1168)))</f>
        <v/>
      </c>
      <c r="AH1169" s="9">
        <f>IF(OR($S1169="",$S1168=""),"",IF($D$5="diff",(V1169-V1168),LN(V1169/V1168)))</f>
        <v/>
      </c>
      <c r="AI1169" s="9">
        <f>IF(OR($S1169="",$S1168=""),"",IF($E$5="diff",(W1169-W1168),LN(W1169/W1168)))</f>
        <v/>
      </c>
      <c r="AJ1169" s="9">
        <f>IF(OR($S1169="",$S1168=""),"",IF($F$5="diff",(X1169-X1168),LN(X1169/X1168)))</f>
        <v/>
      </c>
      <c r="AK1169" s="9">
        <f>IF(OR($S1169="",$S1168=""),"",IF($G$5="diff",(Y1169-Y1168),LN(Y1169/Y1168)))</f>
        <v/>
      </c>
      <c r="AL1169" s="9">
        <f>IF(OR($S1169="",$S1168=""),"",IF($H$5="diff",(Z1169-Z1168),LN(Z1169/Z1168)))</f>
        <v/>
      </c>
      <c r="AM1169" s="9">
        <f>IF(OR($S1169="",$S1168=""),"",IF($I$5="diff",(AA1169-AA1168),LN(AA1169/AA1168)))</f>
        <v/>
      </c>
      <c r="AN1169" s="9">
        <f>IF(OR($S1169="",$S1168=""),"",IF($J$5="diff",(AB1169-AB1168),LN(AB1169/AB1168)))</f>
        <v/>
      </c>
      <c r="AO1169" s="9">
        <f>IF(OR($S1169="",$S1168=""),"",IF($K$5="diff",(AC1169-AC1168),LN(AC1169/AC1168)))</f>
        <v/>
      </c>
      <c r="AR1169" s="9">
        <f>IF($AF1169="","",$AU$13+$AU$4*AG1169+$AU$5*AH1169+$AU$6*AI1169+$AU$7*AJ1169+$AU$8*AK1169+$AU$9*AL1169+$AU$10*AM1169+$AU$11*AN1169+$AU$12*AO1169)</f>
        <v/>
      </c>
      <c r="AY1169" s="10">
        <f>IF(AND((ROW()-7)&gt;=$Q$5,(ROW()-6)&lt;=$Q$3),INDEX(LINEST(OFFSET(AF1169,1-$Q$5,0,$Q$5,1),OFFSET(AG1169,1-$Q$5,0,$Q$5,9),TRUE,TRUE),1,10)*$Q$4,"")</f>
        <v/>
      </c>
      <c r="AZ1169" s="9">
        <f>IF(AND((ROW()-7)&gt;=$Q$5,(ROW()-6)&lt;=$Q$3),INDEX(LINEST(OFFSET(AF1169,1-$Q$5,0,$Q$5,1),OFFSET(AG1169,1-$Q$5,0,$Q$5,9),TRUE,TRUE),1,9),"")</f>
        <v/>
      </c>
      <c r="BA1169" s="9">
        <f>IF(AND((ROW()-7)&gt;=$Q$5,(ROW()-6)&lt;=$Q$3),INDEX(LINEST(OFFSET(AF1169,1-$Q$5,0,$Q$5,1),OFFSET(AG1169,1-$Q$5,0,$Q$5,9),TRUE,TRUE),1,8),"")</f>
        <v/>
      </c>
      <c r="BB1169" s="9">
        <f>IF(AND((ROW()-7)&gt;=$Q$5,(ROW()-6)&lt;=$Q$3),INDEX(LINEST(OFFSET(AF1169,1-$Q$5,0,$Q$5,1),OFFSET(AG1169,1-$Q$5,0,$Q$5,9),TRUE,TRUE),1,7),"")</f>
        <v/>
      </c>
      <c r="BC1169" s="9">
        <f>IF(AND((ROW()-7)&gt;=$Q$5,(ROW()-6)&lt;=$Q$3),INDEX(LINEST(OFFSET(AF1169,1-$Q$5,0,$Q$5,1),OFFSET(AG1169,1-$Q$5,0,$Q$5,9),TRUE,TRUE),1,6),"")</f>
        <v/>
      </c>
      <c r="BD1169" s="9">
        <f>IF(AND((ROW()-7)&gt;=$Q$5,(ROW()-6)&lt;=$Q$3),INDEX(LINEST(OFFSET(AF1169,1-$Q$5,0,$Q$5,1),OFFSET(AG1169,1-$Q$5,0,$Q$5,9),TRUE,TRUE),1,5),"")</f>
        <v/>
      </c>
      <c r="BE1169" s="9">
        <f>IF(AND((ROW()-7)&gt;=$Q$5,(ROW()-6)&lt;=$Q$3),INDEX(LINEST(OFFSET(AF1169,1-$Q$5,0,$Q$5,1),OFFSET(AG1169,1-$Q$5,0,$Q$5,9),TRUE,TRUE),1,4),"")</f>
        <v/>
      </c>
      <c r="BF1169" s="9">
        <f>IF(AND((ROW()-7)&gt;=$Q$5,(ROW()-6)&lt;=$Q$3),INDEX(LINEST(OFFSET(AF1169,1-$Q$5,0,$Q$5,1),OFFSET(AG1169,1-$Q$5,0,$Q$5,9),TRUE,TRUE),1,3),"")</f>
        <v/>
      </c>
      <c r="BG1169" s="9">
        <f>IF(AND((ROW()-7)&gt;=$Q$5,(ROW()-6)&lt;=$Q$3),INDEX(LINEST(OFFSET(AF1169,1-$Q$5,0,$Q$5,1),OFFSET(AG1169,1-$Q$5,0,$Q$5,9),TRUE,TRUE),1,2),"")</f>
        <v/>
      </c>
      <c r="BH1169" s="9">
        <f>IF(AND((ROW()-7)&gt;=$Q$5,(ROW()-6)&lt;=$Q$3),INDEX(LINEST(OFFSET(AF1169,1-$Q$5,0,$Q$5,1),OFFSET(AG1169,1-$Q$5,0,$Q$5,9),TRUE,TRUE),1,1),"")</f>
        <v/>
      </c>
      <c r="BI1169" s="10">
        <f>IF(AND((ROW()-7)&gt;=$Q$5,(ROW()-6)&lt;=$Q$3),INDEX(LINEST(OFFSET(AF1169,1-$Q$5,0,$Q$5,1),OFFSET(AG1169,1-$Q$5,0,$Q$5,9),TRUE,TRUE),3,1),"")</f>
        <v/>
      </c>
      <c r="BL1169" s="9">
        <f>IF(AND((ROW()-6)&lt;=$Q$3,ISNUMBER(AY1168)),AY1168/$Q$4+AZ1168*AG1169+BA1168*AH1169+BB1168*AI1169+BC1168*AJ1169+BD1168*AK1169+BE1168*AL1169+BF1168*AM1169+BG1168*AN1169+BH1168*AO1169,"")</f>
        <v/>
      </c>
      <c r="BM1169">
        <f>IF(ISNUMBER(BL1169),AVERAGE(OFFSET(AF1168,1-$Q$5,0,$Q$5,1)),"")</f>
        <v/>
      </c>
      <c r="BN1169">
        <f>IF(ISNUMBER(BL1169),(AF1169-BL1169)^2,"")</f>
        <v/>
      </c>
      <c r="BO1169">
        <f>IF(ISNUMBER(BL1169),AF1169^2,"")</f>
        <v/>
      </c>
      <c r="BP1169">
        <f>IF(ISNUMBER(BL1169),(AF1169-BM1169)^2,"")</f>
        <v/>
      </c>
    </row>
    <row r="1170">
      <c r="O1170">
        <f>IF($R1170="","",IF($Q$1="Weekly",INT(($R1170-2)/7),IF($Q$1="Quarterly",YEAR($R1170)*4+ROUNDUP(MONTH($R1170)/3),YEAR($R1170)*12+MONTH($R1170))))</f>
        <v/>
      </c>
      <c r="P1170">
        <f>IF($R1170="","",IF($R1171="",1,IF($O1170&lt;&gt;$O1171,1,0)))</f>
        <v/>
      </c>
      <c r="Q1170">
        <f>IF($P1170=1,SUM($P$7:$P1170),"")</f>
        <v/>
      </c>
      <c r="R1170">
        <f>IF($A1170="","",IF(ISNUMBER($A1170),$A1170,IFERROR(DATEVALUE($A1170),NA())))</f>
        <v/>
      </c>
      <c r="S1170" s="7">
        <f>IFERROR(INDEX($R$7:$R$60000,MATCH(ROW()-6,$Q$7:$Q$60000,0)),"")</f>
        <v/>
      </c>
      <c r="T1170">
        <f>IFERROR(INDEX($B$7:$B$60000,MATCH(ROW()-6,$Q$7:$Q$60000,0))*1,"")</f>
        <v/>
      </c>
      <c r="U1170">
        <f>IFERROR(INDEX($C$7:$C$60000,MATCH(ROW()-6,$Q$7:$Q$60000,0))*1,"")</f>
        <v/>
      </c>
      <c r="V1170">
        <f>IFERROR(INDEX($D$7:$D$60000,MATCH(ROW()-6,$Q$7:$Q$60000,0))*1,"")</f>
        <v/>
      </c>
      <c r="W1170">
        <f>IFERROR(INDEX($E$7:$E$60000,MATCH(ROW()-6,$Q$7:$Q$60000,0))*1,"")</f>
        <v/>
      </c>
      <c r="X1170">
        <f>IFERROR(INDEX($F$7:$F$60000,MATCH(ROW()-6,$Q$7:$Q$60000,0))*1,"")</f>
        <v/>
      </c>
      <c r="Y1170">
        <f>IFERROR(INDEX($G$7:$G$60000,MATCH(ROW()-6,$Q$7:$Q$60000,0))*1,"")</f>
        <v/>
      </c>
      <c r="Z1170">
        <f>IFERROR(INDEX($H$7:$H$60000,MATCH(ROW()-6,$Q$7:$Q$60000,0))*1,"")</f>
        <v/>
      </c>
      <c r="AA1170">
        <f>IFERROR(INDEX($I$7:$I$60000,MATCH(ROW()-6,$Q$7:$Q$60000,0))*1,"")</f>
        <v/>
      </c>
      <c r="AB1170">
        <f>IFERROR(INDEX($J$7:$J$60000,MATCH(ROW()-6,$Q$7:$Q$60000,0))*1,"")</f>
        <v/>
      </c>
      <c r="AC1170">
        <f>IFERROR(INDEX($K$7:$K$60000,MATCH(ROW()-6,$Q$7:$Q$60000,0))*1,"")</f>
        <v/>
      </c>
      <c r="AF1170" s="9">
        <f>IF(OR($S1170="",$S1169=""),"",IF($B$5="diff",($T1170-$T1169),LN($T1170/$T1169)))</f>
        <v/>
      </c>
      <c r="AG1170" s="9">
        <f>IF(OR($S1170="",$S1169=""),"",IF($C$5="diff",(U1170-U1169),LN(U1170/U1169)))</f>
        <v/>
      </c>
      <c r="AH1170" s="9">
        <f>IF(OR($S1170="",$S1169=""),"",IF($D$5="diff",(V1170-V1169),LN(V1170/V1169)))</f>
        <v/>
      </c>
      <c r="AI1170" s="9">
        <f>IF(OR($S1170="",$S1169=""),"",IF($E$5="diff",(W1170-W1169),LN(W1170/W1169)))</f>
        <v/>
      </c>
      <c r="AJ1170" s="9">
        <f>IF(OR($S1170="",$S1169=""),"",IF($F$5="diff",(X1170-X1169),LN(X1170/X1169)))</f>
        <v/>
      </c>
      <c r="AK1170" s="9">
        <f>IF(OR($S1170="",$S1169=""),"",IF($G$5="diff",(Y1170-Y1169),LN(Y1170/Y1169)))</f>
        <v/>
      </c>
      <c r="AL1170" s="9">
        <f>IF(OR($S1170="",$S1169=""),"",IF($H$5="diff",(Z1170-Z1169),LN(Z1170/Z1169)))</f>
        <v/>
      </c>
      <c r="AM1170" s="9">
        <f>IF(OR($S1170="",$S1169=""),"",IF($I$5="diff",(AA1170-AA1169),LN(AA1170/AA1169)))</f>
        <v/>
      </c>
      <c r="AN1170" s="9">
        <f>IF(OR($S1170="",$S1169=""),"",IF($J$5="diff",(AB1170-AB1169),LN(AB1170/AB1169)))</f>
        <v/>
      </c>
      <c r="AO1170" s="9">
        <f>IF(OR($S1170="",$S1169=""),"",IF($K$5="diff",(AC1170-AC1169),LN(AC1170/AC1169)))</f>
        <v/>
      </c>
      <c r="AR1170" s="9">
        <f>IF($AF1170="","",$AU$13+$AU$4*AG1170+$AU$5*AH1170+$AU$6*AI1170+$AU$7*AJ1170+$AU$8*AK1170+$AU$9*AL1170+$AU$10*AM1170+$AU$11*AN1170+$AU$12*AO1170)</f>
        <v/>
      </c>
      <c r="AY1170" s="10">
        <f>IF(AND((ROW()-7)&gt;=$Q$5,(ROW()-6)&lt;=$Q$3),INDEX(LINEST(OFFSET(AF1170,1-$Q$5,0,$Q$5,1),OFFSET(AG1170,1-$Q$5,0,$Q$5,9),TRUE,TRUE),1,10)*$Q$4,"")</f>
        <v/>
      </c>
      <c r="AZ1170" s="9">
        <f>IF(AND((ROW()-7)&gt;=$Q$5,(ROW()-6)&lt;=$Q$3),INDEX(LINEST(OFFSET(AF1170,1-$Q$5,0,$Q$5,1),OFFSET(AG1170,1-$Q$5,0,$Q$5,9),TRUE,TRUE),1,9),"")</f>
        <v/>
      </c>
      <c r="BA1170" s="9">
        <f>IF(AND((ROW()-7)&gt;=$Q$5,(ROW()-6)&lt;=$Q$3),INDEX(LINEST(OFFSET(AF1170,1-$Q$5,0,$Q$5,1),OFFSET(AG1170,1-$Q$5,0,$Q$5,9),TRUE,TRUE),1,8),"")</f>
        <v/>
      </c>
      <c r="BB1170" s="9">
        <f>IF(AND((ROW()-7)&gt;=$Q$5,(ROW()-6)&lt;=$Q$3),INDEX(LINEST(OFFSET(AF1170,1-$Q$5,0,$Q$5,1),OFFSET(AG1170,1-$Q$5,0,$Q$5,9),TRUE,TRUE),1,7),"")</f>
        <v/>
      </c>
      <c r="BC1170" s="9">
        <f>IF(AND((ROW()-7)&gt;=$Q$5,(ROW()-6)&lt;=$Q$3),INDEX(LINEST(OFFSET(AF1170,1-$Q$5,0,$Q$5,1),OFFSET(AG1170,1-$Q$5,0,$Q$5,9),TRUE,TRUE),1,6),"")</f>
        <v/>
      </c>
      <c r="BD1170" s="9">
        <f>IF(AND((ROW()-7)&gt;=$Q$5,(ROW()-6)&lt;=$Q$3),INDEX(LINEST(OFFSET(AF1170,1-$Q$5,0,$Q$5,1),OFFSET(AG1170,1-$Q$5,0,$Q$5,9),TRUE,TRUE),1,5),"")</f>
        <v/>
      </c>
      <c r="BE1170" s="9">
        <f>IF(AND((ROW()-7)&gt;=$Q$5,(ROW()-6)&lt;=$Q$3),INDEX(LINEST(OFFSET(AF1170,1-$Q$5,0,$Q$5,1),OFFSET(AG1170,1-$Q$5,0,$Q$5,9),TRUE,TRUE),1,4),"")</f>
        <v/>
      </c>
      <c r="BF1170" s="9">
        <f>IF(AND((ROW()-7)&gt;=$Q$5,(ROW()-6)&lt;=$Q$3),INDEX(LINEST(OFFSET(AF1170,1-$Q$5,0,$Q$5,1),OFFSET(AG1170,1-$Q$5,0,$Q$5,9),TRUE,TRUE),1,3),"")</f>
        <v/>
      </c>
      <c r="BG1170" s="9">
        <f>IF(AND((ROW()-7)&gt;=$Q$5,(ROW()-6)&lt;=$Q$3),INDEX(LINEST(OFFSET(AF1170,1-$Q$5,0,$Q$5,1),OFFSET(AG1170,1-$Q$5,0,$Q$5,9),TRUE,TRUE),1,2),"")</f>
        <v/>
      </c>
      <c r="BH1170" s="9">
        <f>IF(AND((ROW()-7)&gt;=$Q$5,(ROW()-6)&lt;=$Q$3),INDEX(LINEST(OFFSET(AF1170,1-$Q$5,0,$Q$5,1),OFFSET(AG1170,1-$Q$5,0,$Q$5,9),TRUE,TRUE),1,1),"")</f>
        <v/>
      </c>
      <c r="BI1170" s="10">
        <f>IF(AND((ROW()-7)&gt;=$Q$5,(ROW()-6)&lt;=$Q$3),INDEX(LINEST(OFFSET(AF1170,1-$Q$5,0,$Q$5,1),OFFSET(AG1170,1-$Q$5,0,$Q$5,9),TRUE,TRUE),3,1),"")</f>
        <v/>
      </c>
      <c r="BL1170" s="9">
        <f>IF(AND((ROW()-6)&lt;=$Q$3,ISNUMBER(AY1169)),AY1169/$Q$4+AZ1169*AG1170+BA1169*AH1170+BB1169*AI1170+BC1169*AJ1170+BD1169*AK1170+BE1169*AL1170+BF1169*AM1170+BG1169*AN1170+BH1169*AO1170,"")</f>
        <v/>
      </c>
      <c r="BM1170">
        <f>IF(ISNUMBER(BL1170),AVERAGE(OFFSET(AF1169,1-$Q$5,0,$Q$5,1)),"")</f>
        <v/>
      </c>
      <c r="BN1170">
        <f>IF(ISNUMBER(BL1170),(AF1170-BL1170)^2,"")</f>
        <v/>
      </c>
      <c r="BO1170">
        <f>IF(ISNUMBER(BL1170),AF1170^2,"")</f>
        <v/>
      </c>
      <c r="BP1170">
        <f>IF(ISNUMBER(BL1170),(AF1170-BM1170)^2,"")</f>
        <v/>
      </c>
    </row>
    <row r="1171">
      <c r="O1171">
        <f>IF($R1171="","",IF($Q$1="Weekly",INT(($R1171-2)/7),IF($Q$1="Quarterly",YEAR($R1171)*4+ROUNDUP(MONTH($R1171)/3),YEAR($R1171)*12+MONTH($R1171))))</f>
        <v/>
      </c>
      <c r="P1171">
        <f>IF($R1171="","",IF($R1172="",1,IF($O1171&lt;&gt;$O1172,1,0)))</f>
        <v/>
      </c>
      <c r="Q1171">
        <f>IF($P1171=1,SUM($P$7:$P1171),"")</f>
        <v/>
      </c>
      <c r="R1171">
        <f>IF($A1171="","",IF(ISNUMBER($A1171),$A1171,IFERROR(DATEVALUE($A1171),NA())))</f>
        <v/>
      </c>
      <c r="S1171" s="7">
        <f>IFERROR(INDEX($R$7:$R$60000,MATCH(ROW()-6,$Q$7:$Q$60000,0)),"")</f>
        <v/>
      </c>
      <c r="T1171">
        <f>IFERROR(INDEX($B$7:$B$60000,MATCH(ROW()-6,$Q$7:$Q$60000,0))*1,"")</f>
        <v/>
      </c>
      <c r="U1171">
        <f>IFERROR(INDEX($C$7:$C$60000,MATCH(ROW()-6,$Q$7:$Q$60000,0))*1,"")</f>
        <v/>
      </c>
      <c r="V1171">
        <f>IFERROR(INDEX($D$7:$D$60000,MATCH(ROW()-6,$Q$7:$Q$60000,0))*1,"")</f>
        <v/>
      </c>
      <c r="W1171">
        <f>IFERROR(INDEX($E$7:$E$60000,MATCH(ROW()-6,$Q$7:$Q$60000,0))*1,"")</f>
        <v/>
      </c>
      <c r="X1171">
        <f>IFERROR(INDEX($F$7:$F$60000,MATCH(ROW()-6,$Q$7:$Q$60000,0))*1,"")</f>
        <v/>
      </c>
      <c r="Y1171">
        <f>IFERROR(INDEX($G$7:$G$60000,MATCH(ROW()-6,$Q$7:$Q$60000,0))*1,"")</f>
        <v/>
      </c>
      <c r="Z1171">
        <f>IFERROR(INDEX($H$7:$H$60000,MATCH(ROW()-6,$Q$7:$Q$60000,0))*1,"")</f>
        <v/>
      </c>
      <c r="AA1171">
        <f>IFERROR(INDEX($I$7:$I$60000,MATCH(ROW()-6,$Q$7:$Q$60000,0))*1,"")</f>
        <v/>
      </c>
      <c r="AB1171">
        <f>IFERROR(INDEX($J$7:$J$60000,MATCH(ROW()-6,$Q$7:$Q$60000,0))*1,"")</f>
        <v/>
      </c>
      <c r="AC1171">
        <f>IFERROR(INDEX($K$7:$K$60000,MATCH(ROW()-6,$Q$7:$Q$60000,0))*1,"")</f>
        <v/>
      </c>
      <c r="AF1171" s="9">
        <f>IF(OR($S1171="",$S1170=""),"",IF($B$5="diff",($T1171-$T1170),LN($T1171/$T1170)))</f>
        <v/>
      </c>
      <c r="AG1171" s="9">
        <f>IF(OR($S1171="",$S1170=""),"",IF($C$5="diff",(U1171-U1170),LN(U1171/U1170)))</f>
        <v/>
      </c>
      <c r="AH1171" s="9">
        <f>IF(OR($S1171="",$S1170=""),"",IF($D$5="diff",(V1171-V1170),LN(V1171/V1170)))</f>
        <v/>
      </c>
      <c r="AI1171" s="9">
        <f>IF(OR($S1171="",$S1170=""),"",IF($E$5="diff",(W1171-W1170),LN(W1171/W1170)))</f>
        <v/>
      </c>
      <c r="AJ1171" s="9">
        <f>IF(OR($S1171="",$S1170=""),"",IF($F$5="diff",(X1171-X1170),LN(X1171/X1170)))</f>
        <v/>
      </c>
      <c r="AK1171" s="9">
        <f>IF(OR($S1171="",$S1170=""),"",IF($G$5="diff",(Y1171-Y1170),LN(Y1171/Y1170)))</f>
        <v/>
      </c>
      <c r="AL1171" s="9">
        <f>IF(OR($S1171="",$S1170=""),"",IF($H$5="diff",(Z1171-Z1170),LN(Z1171/Z1170)))</f>
        <v/>
      </c>
      <c r="AM1171" s="9">
        <f>IF(OR($S1171="",$S1170=""),"",IF($I$5="diff",(AA1171-AA1170),LN(AA1171/AA1170)))</f>
        <v/>
      </c>
      <c r="AN1171" s="9">
        <f>IF(OR($S1171="",$S1170=""),"",IF($J$5="diff",(AB1171-AB1170),LN(AB1171/AB1170)))</f>
        <v/>
      </c>
      <c r="AO1171" s="9">
        <f>IF(OR($S1171="",$S1170=""),"",IF($K$5="diff",(AC1171-AC1170),LN(AC1171/AC1170)))</f>
        <v/>
      </c>
      <c r="AR1171" s="9">
        <f>IF($AF1171="","",$AU$13+$AU$4*AG1171+$AU$5*AH1171+$AU$6*AI1171+$AU$7*AJ1171+$AU$8*AK1171+$AU$9*AL1171+$AU$10*AM1171+$AU$11*AN1171+$AU$12*AO1171)</f>
        <v/>
      </c>
      <c r="AY1171" s="10">
        <f>IF(AND((ROW()-7)&gt;=$Q$5,(ROW()-6)&lt;=$Q$3),INDEX(LINEST(OFFSET(AF1171,1-$Q$5,0,$Q$5,1),OFFSET(AG1171,1-$Q$5,0,$Q$5,9),TRUE,TRUE),1,10)*$Q$4,"")</f>
        <v/>
      </c>
      <c r="AZ1171" s="9">
        <f>IF(AND((ROW()-7)&gt;=$Q$5,(ROW()-6)&lt;=$Q$3),INDEX(LINEST(OFFSET(AF1171,1-$Q$5,0,$Q$5,1),OFFSET(AG1171,1-$Q$5,0,$Q$5,9),TRUE,TRUE),1,9),"")</f>
        <v/>
      </c>
      <c r="BA1171" s="9">
        <f>IF(AND((ROW()-7)&gt;=$Q$5,(ROW()-6)&lt;=$Q$3),INDEX(LINEST(OFFSET(AF1171,1-$Q$5,0,$Q$5,1),OFFSET(AG1171,1-$Q$5,0,$Q$5,9),TRUE,TRUE),1,8),"")</f>
        <v/>
      </c>
      <c r="BB1171" s="9">
        <f>IF(AND((ROW()-7)&gt;=$Q$5,(ROW()-6)&lt;=$Q$3),INDEX(LINEST(OFFSET(AF1171,1-$Q$5,0,$Q$5,1),OFFSET(AG1171,1-$Q$5,0,$Q$5,9),TRUE,TRUE),1,7),"")</f>
        <v/>
      </c>
      <c r="BC1171" s="9">
        <f>IF(AND((ROW()-7)&gt;=$Q$5,(ROW()-6)&lt;=$Q$3),INDEX(LINEST(OFFSET(AF1171,1-$Q$5,0,$Q$5,1),OFFSET(AG1171,1-$Q$5,0,$Q$5,9),TRUE,TRUE),1,6),"")</f>
        <v/>
      </c>
      <c r="BD1171" s="9">
        <f>IF(AND((ROW()-7)&gt;=$Q$5,(ROW()-6)&lt;=$Q$3),INDEX(LINEST(OFFSET(AF1171,1-$Q$5,0,$Q$5,1),OFFSET(AG1171,1-$Q$5,0,$Q$5,9),TRUE,TRUE),1,5),"")</f>
        <v/>
      </c>
      <c r="BE1171" s="9">
        <f>IF(AND((ROW()-7)&gt;=$Q$5,(ROW()-6)&lt;=$Q$3),INDEX(LINEST(OFFSET(AF1171,1-$Q$5,0,$Q$5,1),OFFSET(AG1171,1-$Q$5,0,$Q$5,9),TRUE,TRUE),1,4),"")</f>
        <v/>
      </c>
      <c r="BF1171" s="9">
        <f>IF(AND((ROW()-7)&gt;=$Q$5,(ROW()-6)&lt;=$Q$3),INDEX(LINEST(OFFSET(AF1171,1-$Q$5,0,$Q$5,1),OFFSET(AG1171,1-$Q$5,0,$Q$5,9),TRUE,TRUE),1,3),"")</f>
        <v/>
      </c>
      <c r="BG1171" s="9">
        <f>IF(AND((ROW()-7)&gt;=$Q$5,(ROW()-6)&lt;=$Q$3),INDEX(LINEST(OFFSET(AF1171,1-$Q$5,0,$Q$5,1),OFFSET(AG1171,1-$Q$5,0,$Q$5,9),TRUE,TRUE),1,2),"")</f>
        <v/>
      </c>
      <c r="BH1171" s="9">
        <f>IF(AND((ROW()-7)&gt;=$Q$5,(ROW()-6)&lt;=$Q$3),INDEX(LINEST(OFFSET(AF1171,1-$Q$5,0,$Q$5,1),OFFSET(AG1171,1-$Q$5,0,$Q$5,9),TRUE,TRUE),1,1),"")</f>
        <v/>
      </c>
      <c r="BI1171" s="10">
        <f>IF(AND((ROW()-7)&gt;=$Q$5,(ROW()-6)&lt;=$Q$3),INDEX(LINEST(OFFSET(AF1171,1-$Q$5,0,$Q$5,1),OFFSET(AG1171,1-$Q$5,0,$Q$5,9),TRUE,TRUE),3,1),"")</f>
        <v/>
      </c>
      <c r="BL1171" s="9">
        <f>IF(AND((ROW()-6)&lt;=$Q$3,ISNUMBER(AY1170)),AY1170/$Q$4+AZ1170*AG1171+BA1170*AH1171+BB1170*AI1171+BC1170*AJ1171+BD1170*AK1171+BE1170*AL1171+BF1170*AM1171+BG1170*AN1171+BH1170*AO1171,"")</f>
        <v/>
      </c>
      <c r="BM1171">
        <f>IF(ISNUMBER(BL1171),AVERAGE(OFFSET(AF1170,1-$Q$5,0,$Q$5,1)),"")</f>
        <v/>
      </c>
      <c r="BN1171">
        <f>IF(ISNUMBER(BL1171),(AF1171-BL1171)^2,"")</f>
        <v/>
      </c>
      <c r="BO1171">
        <f>IF(ISNUMBER(BL1171),AF1171^2,"")</f>
        <v/>
      </c>
      <c r="BP1171">
        <f>IF(ISNUMBER(BL1171),(AF1171-BM1171)^2,"")</f>
        <v/>
      </c>
    </row>
    <row r="1172">
      <c r="O1172">
        <f>IF($R1172="","",IF($Q$1="Weekly",INT(($R1172-2)/7),IF($Q$1="Quarterly",YEAR($R1172)*4+ROUNDUP(MONTH($R1172)/3),YEAR($R1172)*12+MONTH($R1172))))</f>
        <v/>
      </c>
      <c r="P1172">
        <f>IF($R1172="","",IF($R1173="",1,IF($O1172&lt;&gt;$O1173,1,0)))</f>
        <v/>
      </c>
      <c r="Q1172">
        <f>IF($P1172=1,SUM($P$7:$P1172),"")</f>
        <v/>
      </c>
      <c r="R1172">
        <f>IF($A1172="","",IF(ISNUMBER($A1172),$A1172,IFERROR(DATEVALUE($A1172),NA())))</f>
        <v/>
      </c>
      <c r="S1172" s="7">
        <f>IFERROR(INDEX($R$7:$R$60000,MATCH(ROW()-6,$Q$7:$Q$60000,0)),"")</f>
        <v/>
      </c>
      <c r="T1172">
        <f>IFERROR(INDEX($B$7:$B$60000,MATCH(ROW()-6,$Q$7:$Q$60000,0))*1,"")</f>
        <v/>
      </c>
      <c r="U1172">
        <f>IFERROR(INDEX($C$7:$C$60000,MATCH(ROW()-6,$Q$7:$Q$60000,0))*1,"")</f>
        <v/>
      </c>
      <c r="V1172">
        <f>IFERROR(INDEX($D$7:$D$60000,MATCH(ROW()-6,$Q$7:$Q$60000,0))*1,"")</f>
        <v/>
      </c>
      <c r="W1172">
        <f>IFERROR(INDEX($E$7:$E$60000,MATCH(ROW()-6,$Q$7:$Q$60000,0))*1,"")</f>
        <v/>
      </c>
      <c r="X1172">
        <f>IFERROR(INDEX($F$7:$F$60000,MATCH(ROW()-6,$Q$7:$Q$60000,0))*1,"")</f>
        <v/>
      </c>
      <c r="Y1172">
        <f>IFERROR(INDEX($G$7:$G$60000,MATCH(ROW()-6,$Q$7:$Q$60000,0))*1,"")</f>
        <v/>
      </c>
      <c r="Z1172">
        <f>IFERROR(INDEX($H$7:$H$60000,MATCH(ROW()-6,$Q$7:$Q$60000,0))*1,"")</f>
        <v/>
      </c>
      <c r="AA1172">
        <f>IFERROR(INDEX($I$7:$I$60000,MATCH(ROW()-6,$Q$7:$Q$60000,0))*1,"")</f>
        <v/>
      </c>
      <c r="AB1172">
        <f>IFERROR(INDEX($J$7:$J$60000,MATCH(ROW()-6,$Q$7:$Q$60000,0))*1,"")</f>
        <v/>
      </c>
      <c r="AC1172">
        <f>IFERROR(INDEX($K$7:$K$60000,MATCH(ROW()-6,$Q$7:$Q$60000,0))*1,"")</f>
        <v/>
      </c>
      <c r="AF1172" s="9">
        <f>IF(OR($S1172="",$S1171=""),"",IF($B$5="diff",($T1172-$T1171),LN($T1172/$T1171)))</f>
        <v/>
      </c>
      <c r="AG1172" s="9">
        <f>IF(OR($S1172="",$S1171=""),"",IF($C$5="diff",(U1172-U1171),LN(U1172/U1171)))</f>
        <v/>
      </c>
      <c r="AH1172" s="9">
        <f>IF(OR($S1172="",$S1171=""),"",IF($D$5="diff",(V1172-V1171),LN(V1172/V1171)))</f>
        <v/>
      </c>
      <c r="AI1172" s="9">
        <f>IF(OR($S1172="",$S1171=""),"",IF($E$5="diff",(W1172-W1171),LN(W1172/W1171)))</f>
        <v/>
      </c>
      <c r="AJ1172" s="9">
        <f>IF(OR($S1172="",$S1171=""),"",IF($F$5="diff",(X1172-X1171),LN(X1172/X1171)))</f>
        <v/>
      </c>
      <c r="AK1172" s="9">
        <f>IF(OR($S1172="",$S1171=""),"",IF($G$5="diff",(Y1172-Y1171),LN(Y1172/Y1171)))</f>
        <v/>
      </c>
      <c r="AL1172" s="9">
        <f>IF(OR($S1172="",$S1171=""),"",IF($H$5="diff",(Z1172-Z1171),LN(Z1172/Z1171)))</f>
        <v/>
      </c>
      <c r="AM1172" s="9">
        <f>IF(OR($S1172="",$S1171=""),"",IF($I$5="diff",(AA1172-AA1171),LN(AA1172/AA1171)))</f>
        <v/>
      </c>
      <c r="AN1172" s="9">
        <f>IF(OR($S1172="",$S1171=""),"",IF($J$5="diff",(AB1172-AB1171),LN(AB1172/AB1171)))</f>
        <v/>
      </c>
      <c r="AO1172" s="9">
        <f>IF(OR($S1172="",$S1171=""),"",IF($K$5="diff",(AC1172-AC1171),LN(AC1172/AC1171)))</f>
        <v/>
      </c>
      <c r="AR1172" s="9">
        <f>IF($AF1172="","",$AU$13+$AU$4*AG1172+$AU$5*AH1172+$AU$6*AI1172+$AU$7*AJ1172+$AU$8*AK1172+$AU$9*AL1172+$AU$10*AM1172+$AU$11*AN1172+$AU$12*AO1172)</f>
        <v/>
      </c>
      <c r="AY1172" s="10">
        <f>IF(AND((ROW()-7)&gt;=$Q$5,(ROW()-6)&lt;=$Q$3),INDEX(LINEST(OFFSET(AF1172,1-$Q$5,0,$Q$5,1),OFFSET(AG1172,1-$Q$5,0,$Q$5,9),TRUE,TRUE),1,10)*$Q$4,"")</f>
        <v/>
      </c>
      <c r="AZ1172" s="9">
        <f>IF(AND((ROW()-7)&gt;=$Q$5,(ROW()-6)&lt;=$Q$3),INDEX(LINEST(OFFSET(AF1172,1-$Q$5,0,$Q$5,1),OFFSET(AG1172,1-$Q$5,0,$Q$5,9),TRUE,TRUE),1,9),"")</f>
        <v/>
      </c>
      <c r="BA1172" s="9">
        <f>IF(AND((ROW()-7)&gt;=$Q$5,(ROW()-6)&lt;=$Q$3),INDEX(LINEST(OFFSET(AF1172,1-$Q$5,0,$Q$5,1),OFFSET(AG1172,1-$Q$5,0,$Q$5,9),TRUE,TRUE),1,8),"")</f>
        <v/>
      </c>
      <c r="BB1172" s="9">
        <f>IF(AND((ROW()-7)&gt;=$Q$5,(ROW()-6)&lt;=$Q$3),INDEX(LINEST(OFFSET(AF1172,1-$Q$5,0,$Q$5,1),OFFSET(AG1172,1-$Q$5,0,$Q$5,9),TRUE,TRUE),1,7),"")</f>
        <v/>
      </c>
      <c r="BC1172" s="9">
        <f>IF(AND((ROW()-7)&gt;=$Q$5,(ROW()-6)&lt;=$Q$3),INDEX(LINEST(OFFSET(AF1172,1-$Q$5,0,$Q$5,1),OFFSET(AG1172,1-$Q$5,0,$Q$5,9),TRUE,TRUE),1,6),"")</f>
        <v/>
      </c>
      <c r="BD1172" s="9">
        <f>IF(AND((ROW()-7)&gt;=$Q$5,(ROW()-6)&lt;=$Q$3),INDEX(LINEST(OFFSET(AF1172,1-$Q$5,0,$Q$5,1),OFFSET(AG1172,1-$Q$5,0,$Q$5,9),TRUE,TRUE),1,5),"")</f>
        <v/>
      </c>
      <c r="BE1172" s="9">
        <f>IF(AND((ROW()-7)&gt;=$Q$5,(ROW()-6)&lt;=$Q$3),INDEX(LINEST(OFFSET(AF1172,1-$Q$5,0,$Q$5,1),OFFSET(AG1172,1-$Q$5,0,$Q$5,9),TRUE,TRUE),1,4),"")</f>
        <v/>
      </c>
      <c r="BF1172" s="9">
        <f>IF(AND((ROW()-7)&gt;=$Q$5,(ROW()-6)&lt;=$Q$3),INDEX(LINEST(OFFSET(AF1172,1-$Q$5,0,$Q$5,1),OFFSET(AG1172,1-$Q$5,0,$Q$5,9),TRUE,TRUE),1,3),"")</f>
        <v/>
      </c>
      <c r="BG1172" s="9">
        <f>IF(AND((ROW()-7)&gt;=$Q$5,(ROW()-6)&lt;=$Q$3),INDEX(LINEST(OFFSET(AF1172,1-$Q$5,0,$Q$5,1),OFFSET(AG1172,1-$Q$5,0,$Q$5,9),TRUE,TRUE),1,2),"")</f>
        <v/>
      </c>
      <c r="BH1172" s="9">
        <f>IF(AND((ROW()-7)&gt;=$Q$5,(ROW()-6)&lt;=$Q$3),INDEX(LINEST(OFFSET(AF1172,1-$Q$5,0,$Q$5,1),OFFSET(AG1172,1-$Q$5,0,$Q$5,9),TRUE,TRUE),1,1),"")</f>
        <v/>
      </c>
      <c r="BI1172" s="10">
        <f>IF(AND((ROW()-7)&gt;=$Q$5,(ROW()-6)&lt;=$Q$3),INDEX(LINEST(OFFSET(AF1172,1-$Q$5,0,$Q$5,1),OFFSET(AG1172,1-$Q$5,0,$Q$5,9),TRUE,TRUE),3,1),"")</f>
        <v/>
      </c>
      <c r="BL1172" s="9">
        <f>IF(AND((ROW()-6)&lt;=$Q$3,ISNUMBER(AY1171)),AY1171/$Q$4+AZ1171*AG1172+BA1171*AH1172+BB1171*AI1172+BC1171*AJ1172+BD1171*AK1172+BE1171*AL1172+BF1171*AM1172+BG1171*AN1172+BH1171*AO1172,"")</f>
        <v/>
      </c>
      <c r="BM1172">
        <f>IF(ISNUMBER(BL1172),AVERAGE(OFFSET(AF1171,1-$Q$5,0,$Q$5,1)),"")</f>
        <v/>
      </c>
      <c r="BN1172">
        <f>IF(ISNUMBER(BL1172),(AF1172-BL1172)^2,"")</f>
        <v/>
      </c>
      <c r="BO1172">
        <f>IF(ISNUMBER(BL1172),AF1172^2,"")</f>
        <v/>
      </c>
      <c r="BP1172">
        <f>IF(ISNUMBER(BL1172),(AF1172-BM1172)^2,"")</f>
        <v/>
      </c>
    </row>
    <row r="1173">
      <c r="O1173">
        <f>IF($R1173="","",IF($Q$1="Weekly",INT(($R1173-2)/7),IF($Q$1="Quarterly",YEAR($R1173)*4+ROUNDUP(MONTH($R1173)/3),YEAR($R1173)*12+MONTH($R1173))))</f>
        <v/>
      </c>
      <c r="P1173">
        <f>IF($R1173="","",IF($R1174="",1,IF($O1173&lt;&gt;$O1174,1,0)))</f>
        <v/>
      </c>
      <c r="Q1173">
        <f>IF($P1173=1,SUM($P$7:$P1173),"")</f>
        <v/>
      </c>
      <c r="R1173">
        <f>IF($A1173="","",IF(ISNUMBER($A1173),$A1173,IFERROR(DATEVALUE($A1173),NA())))</f>
        <v/>
      </c>
      <c r="S1173" s="7">
        <f>IFERROR(INDEX($R$7:$R$60000,MATCH(ROW()-6,$Q$7:$Q$60000,0)),"")</f>
        <v/>
      </c>
      <c r="T1173">
        <f>IFERROR(INDEX($B$7:$B$60000,MATCH(ROW()-6,$Q$7:$Q$60000,0))*1,"")</f>
        <v/>
      </c>
      <c r="U1173">
        <f>IFERROR(INDEX($C$7:$C$60000,MATCH(ROW()-6,$Q$7:$Q$60000,0))*1,"")</f>
        <v/>
      </c>
      <c r="V1173">
        <f>IFERROR(INDEX($D$7:$D$60000,MATCH(ROW()-6,$Q$7:$Q$60000,0))*1,"")</f>
        <v/>
      </c>
      <c r="W1173">
        <f>IFERROR(INDEX($E$7:$E$60000,MATCH(ROW()-6,$Q$7:$Q$60000,0))*1,"")</f>
        <v/>
      </c>
      <c r="X1173">
        <f>IFERROR(INDEX($F$7:$F$60000,MATCH(ROW()-6,$Q$7:$Q$60000,0))*1,"")</f>
        <v/>
      </c>
      <c r="Y1173">
        <f>IFERROR(INDEX($G$7:$G$60000,MATCH(ROW()-6,$Q$7:$Q$60000,0))*1,"")</f>
        <v/>
      </c>
      <c r="Z1173">
        <f>IFERROR(INDEX($H$7:$H$60000,MATCH(ROW()-6,$Q$7:$Q$60000,0))*1,"")</f>
        <v/>
      </c>
      <c r="AA1173">
        <f>IFERROR(INDEX($I$7:$I$60000,MATCH(ROW()-6,$Q$7:$Q$60000,0))*1,"")</f>
        <v/>
      </c>
      <c r="AB1173">
        <f>IFERROR(INDEX($J$7:$J$60000,MATCH(ROW()-6,$Q$7:$Q$60000,0))*1,"")</f>
        <v/>
      </c>
      <c r="AC1173">
        <f>IFERROR(INDEX($K$7:$K$60000,MATCH(ROW()-6,$Q$7:$Q$60000,0))*1,"")</f>
        <v/>
      </c>
      <c r="AF1173" s="9">
        <f>IF(OR($S1173="",$S1172=""),"",IF($B$5="diff",($T1173-$T1172),LN($T1173/$T1172)))</f>
        <v/>
      </c>
      <c r="AG1173" s="9">
        <f>IF(OR($S1173="",$S1172=""),"",IF($C$5="diff",(U1173-U1172),LN(U1173/U1172)))</f>
        <v/>
      </c>
      <c r="AH1173" s="9">
        <f>IF(OR($S1173="",$S1172=""),"",IF($D$5="diff",(V1173-V1172),LN(V1173/V1172)))</f>
        <v/>
      </c>
      <c r="AI1173" s="9">
        <f>IF(OR($S1173="",$S1172=""),"",IF($E$5="diff",(W1173-W1172),LN(W1173/W1172)))</f>
        <v/>
      </c>
      <c r="AJ1173" s="9">
        <f>IF(OR($S1173="",$S1172=""),"",IF($F$5="diff",(X1173-X1172),LN(X1173/X1172)))</f>
        <v/>
      </c>
      <c r="AK1173" s="9">
        <f>IF(OR($S1173="",$S1172=""),"",IF($G$5="diff",(Y1173-Y1172),LN(Y1173/Y1172)))</f>
        <v/>
      </c>
      <c r="AL1173" s="9">
        <f>IF(OR($S1173="",$S1172=""),"",IF($H$5="diff",(Z1173-Z1172),LN(Z1173/Z1172)))</f>
        <v/>
      </c>
      <c r="AM1173" s="9">
        <f>IF(OR($S1173="",$S1172=""),"",IF($I$5="diff",(AA1173-AA1172),LN(AA1173/AA1172)))</f>
        <v/>
      </c>
      <c r="AN1173" s="9">
        <f>IF(OR($S1173="",$S1172=""),"",IF($J$5="diff",(AB1173-AB1172),LN(AB1173/AB1172)))</f>
        <v/>
      </c>
      <c r="AO1173" s="9">
        <f>IF(OR($S1173="",$S1172=""),"",IF($K$5="diff",(AC1173-AC1172),LN(AC1173/AC1172)))</f>
        <v/>
      </c>
      <c r="AR1173" s="9">
        <f>IF($AF1173="","",$AU$13+$AU$4*AG1173+$AU$5*AH1173+$AU$6*AI1173+$AU$7*AJ1173+$AU$8*AK1173+$AU$9*AL1173+$AU$10*AM1173+$AU$11*AN1173+$AU$12*AO1173)</f>
        <v/>
      </c>
      <c r="AY1173" s="10">
        <f>IF(AND((ROW()-7)&gt;=$Q$5,(ROW()-6)&lt;=$Q$3),INDEX(LINEST(OFFSET(AF1173,1-$Q$5,0,$Q$5,1),OFFSET(AG1173,1-$Q$5,0,$Q$5,9),TRUE,TRUE),1,10)*$Q$4,"")</f>
        <v/>
      </c>
      <c r="AZ1173" s="9">
        <f>IF(AND((ROW()-7)&gt;=$Q$5,(ROW()-6)&lt;=$Q$3),INDEX(LINEST(OFFSET(AF1173,1-$Q$5,0,$Q$5,1),OFFSET(AG1173,1-$Q$5,0,$Q$5,9),TRUE,TRUE),1,9),"")</f>
        <v/>
      </c>
      <c r="BA1173" s="9">
        <f>IF(AND((ROW()-7)&gt;=$Q$5,(ROW()-6)&lt;=$Q$3),INDEX(LINEST(OFFSET(AF1173,1-$Q$5,0,$Q$5,1),OFFSET(AG1173,1-$Q$5,0,$Q$5,9),TRUE,TRUE),1,8),"")</f>
        <v/>
      </c>
      <c r="BB1173" s="9">
        <f>IF(AND((ROW()-7)&gt;=$Q$5,(ROW()-6)&lt;=$Q$3),INDEX(LINEST(OFFSET(AF1173,1-$Q$5,0,$Q$5,1),OFFSET(AG1173,1-$Q$5,0,$Q$5,9),TRUE,TRUE),1,7),"")</f>
        <v/>
      </c>
      <c r="BC1173" s="9">
        <f>IF(AND((ROW()-7)&gt;=$Q$5,(ROW()-6)&lt;=$Q$3),INDEX(LINEST(OFFSET(AF1173,1-$Q$5,0,$Q$5,1),OFFSET(AG1173,1-$Q$5,0,$Q$5,9),TRUE,TRUE),1,6),"")</f>
        <v/>
      </c>
      <c r="BD1173" s="9">
        <f>IF(AND((ROW()-7)&gt;=$Q$5,(ROW()-6)&lt;=$Q$3),INDEX(LINEST(OFFSET(AF1173,1-$Q$5,0,$Q$5,1),OFFSET(AG1173,1-$Q$5,0,$Q$5,9),TRUE,TRUE),1,5),"")</f>
        <v/>
      </c>
      <c r="BE1173" s="9">
        <f>IF(AND((ROW()-7)&gt;=$Q$5,(ROW()-6)&lt;=$Q$3),INDEX(LINEST(OFFSET(AF1173,1-$Q$5,0,$Q$5,1),OFFSET(AG1173,1-$Q$5,0,$Q$5,9),TRUE,TRUE),1,4),"")</f>
        <v/>
      </c>
      <c r="BF1173" s="9">
        <f>IF(AND((ROW()-7)&gt;=$Q$5,(ROW()-6)&lt;=$Q$3),INDEX(LINEST(OFFSET(AF1173,1-$Q$5,0,$Q$5,1),OFFSET(AG1173,1-$Q$5,0,$Q$5,9),TRUE,TRUE),1,3),"")</f>
        <v/>
      </c>
      <c r="BG1173" s="9">
        <f>IF(AND((ROW()-7)&gt;=$Q$5,(ROW()-6)&lt;=$Q$3),INDEX(LINEST(OFFSET(AF1173,1-$Q$5,0,$Q$5,1),OFFSET(AG1173,1-$Q$5,0,$Q$5,9),TRUE,TRUE),1,2),"")</f>
        <v/>
      </c>
      <c r="BH1173" s="9">
        <f>IF(AND((ROW()-7)&gt;=$Q$5,(ROW()-6)&lt;=$Q$3),INDEX(LINEST(OFFSET(AF1173,1-$Q$5,0,$Q$5,1),OFFSET(AG1173,1-$Q$5,0,$Q$5,9),TRUE,TRUE),1,1),"")</f>
        <v/>
      </c>
      <c r="BI1173" s="10">
        <f>IF(AND((ROW()-7)&gt;=$Q$5,(ROW()-6)&lt;=$Q$3),INDEX(LINEST(OFFSET(AF1173,1-$Q$5,0,$Q$5,1),OFFSET(AG1173,1-$Q$5,0,$Q$5,9),TRUE,TRUE),3,1),"")</f>
        <v/>
      </c>
      <c r="BL1173" s="9">
        <f>IF(AND((ROW()-6)&lt;=$Q$3,ISNUMBER(AY1172)),AY1172/$Q$4+AZ1172*AG1173+BA1172*AH1173+BB1172*AI1173+BC1172*AJ1173+BD1172*AK1173+BE1172*AL1173+BF1172*AM1173+BG1172*AN1173+BH1172*AO1173,"")</f>
        <v/>
      </c>
      <c r="BM1173">
        <f>IF(ISNUMBER(BL1173),AVERAGE(OFFSET(AF1172,1-$Q$5,0,$Q$5,1)),"")</f>
        <v/>
      </c>
      <c r="BN1173">
        <f>IF(ISNUMBER(BL1173),(AF1173-BL1173)^2,"")</f>
        <v/>
      </c>
      <c r="BO1173">
        <f>IF(ISNUMBER(BL1173),AF1173^2,"")</f>
        <v/>
      </c>
      <c r="BP1173">
        <f>IF(ISNUMBER(BL1173),(AF1173-BM1173)^2,"")</f>
        <v/>
      </c>
    </row>
    <row r="1174">
      <c r="O1174">
        <f>IF($R1174="","",IF($Q$1="Weekly",INT(($R1174-2)/7),IF($Q$1="Quarterly",YEAR($R1174)*4+ROUNDUP(MONTH($R1174)/3),YEAR($R1174)*12+MONTH($R1174))))</f>
        <v/>
      </c>
      <c r="P1174">
        <f>IF($R1174="","",IF($R1175="",1,IF($O1174&lt;&gt;$O1175,1,0)))</f>
        <v/>
      </c>
      <c r="Q1174">
        <f>IF($P1174=1,SUM($P$7:$P1174),"")</f>
        <v/>
      </c>
      <c r="R1174">
        <f>IF($A1174="","",IF(ISNUMBER($A1174),$A1174,IFERROR(DATEVALUE($A1174),NA())))</f>
        <v/>
      </c>
      <c r="S1174" s="7">
        <f>IFERROR(INDEX($R$7:$R$60000,MATCH(ROW()-6,$Q$7:$Q$60000,0)),"")</f>
        <v/>
      </c>
      <c r="T1174">
        <f>IFERROR(INDEX($B$7:$B$60000,MATCH(ROW()-6,$Q$7:$Q$60000,0))*1,"")</f>
        <v/>
      </c>
      <c r="U1174">
        <f>IFERROR(INDEX($C$7:$C$60000,MATCH(ROW()-6,$Q$7:$Q$60000,0))*1,"")</f>
        <v/>
      </c>
      <c r="V1174">
        <f>IFERROR(INDEX($D$7:$D$60000,MATCH(ROW()-6,$Q$7:$Q$60000,0))*1,"")</f>
        <v/>
      </c>
      <c r="W1174">
        <f>IFERROR(INDEX($E$7:$E$60000,MATCH(ROW()-6,$Q$7:$Q$60000,0))*1,"")</f>
        <v/>
      </c>
      <c r="X1174">
        <f>IFERROR(INDEX($F$7:$F$60000,MATCH(ROW()-6,$Q$7:$Q$60000,0))*1,"")</f>
        <v/>
      </c>
      <c r="Y1174">
        <f>IFERROR(INDEX($G$7:$G$60000,MATCH(ROW()-6,$Q$7:$Q$60000,0))*1,"")</f>
        <v/>
      </c>
      <c r="Z1174">
        <f>IFERROR(INDEX($H$7:$H$60000,MATCH(ROW()-6,$Q$7:$Q$60000,0))*1,"")</f>
        <v/>
      </c>
      <c r="AA1174">
        <f>IFERROR(INDEX($I$7:$I$60000,MATCH(ROW()-6,$Q$7:$Q$60000,0))*1,"")</f>
        <v/>
      </c>
      <c r="AB1174">
        <f>IFERROR(INDEX($J$7:$J$60000,MATCH(ROW()-6,$Q$7:$Q$60000,0))*1,"")</f>
        <v/>
      </c>
      <c r="AC1174">
        <f>IFERROR(INDEX($K$7:$K$60000,MATCH(ROW()-6,$Q$7:$Q$60000,0))*1,"")</f>
        <v/>
      </c>
      <c r="AF1174" s="9">
        <f>IF(OR($S1174="",$S1173=""),"",IF($B$5="diff",($T1174-$T1173),LN($T1174/$T1173)))</f>
        <v/>
      </c>
      <c r="AG1174" s="9">
        <f>IF(OR($S1174="",$S1173=""),"",IF($C$5="diff",(U1174-U1173),LN(U1174/U1173)))</f>
        <v/>
      </c>
      <c r="AH1174" s="9">
        <f>IF(OR($S1174="",$S1173=""),"",IF($D$5="diff",(V1174-V1173),LN(V1174/V1173)))</f>
        <v/>
      </c>
      <c r="AI1174" s="9">
        <f>IF(OR($S1174="",$S1173=""),"",IF($E$5="diff",(W1174-W1173),LN(W1174/W1173)))</f>
        <v/>
      </c>
      <c r="AJ1174" s="9">
        <f>IF(OR($S1174="",$S1173=""),"",IF($F$5="diff",(X1174-X1173),LN(X1174/X1173)))</f>
        <v/>
      </c>
      <c r="AK1174" s="9">
        <f>IF(OR($S1174="",$S1173=""),"",IF($G$5="diff",(Y1174-Y1173),LN(Y1174/Y1173)))</f>
        <v/>
      </c>
      <c r="AL1174" s="9">
        <f>IF(OR($S1174="",$S1173=""),"",IF($H$5="diff",(Z1174-Z1173),LN(Z1174/Z1173)))</f>
        <v/>
      </c>
      <c r="AM1174" s="9">
        <f>IF(OR($S1174="",$S1173=""),"",IF($I$5="diff",(AA1174-AA1173),LN(AA1174/AA1173)))</f>
        <v/>
      </c>
      <c r="AN1174" s="9">
        <f>IF(OR($S1174="",$S1173=""),"",IF($J$5="diff",(AB1174-AB1173),LN(AB1174/AB1173)))</f>
        <v/>
      </c>
      <c r="AO1174" s="9">
        <f>IF(OR($S1174="",$S1173=""),"",IF($K$5="diff",(AC1174-AC1173),LN(AC1174/AC1173)))</f>
        <v/>
      </c>
      <c r="AR1174" s="9">
        <f>IF($AF1174="","",$AU$13+$AU$4*AG1174+$AU$5*AH1174+$AU$6*AI1174+$AU$7*AJ1174+$AU$8*AK1174+$AU$9*AL1174+$AU$10*AM1174+$AU$11*AN1174+$AU$12*AO1174)</f>
        <v/>
      </c>
      <c r="AY1174" s="10">
        <f>IF(AND((ROW()-7)&gt;=$Q$5,(ROW()-6)&lt;=$Q$3),INDEX(LINEST(OFFSET(AF1174,1-$Q$5,0,$Q$5,1),OFFSET(AG1174,1-$Q$5,0,$Q$5,9),TRUE,TRUE),1,10)*$Q$4,"")</f>
        <v/>
      </c>
      <c r="AZ1174" s="9">
        <f>IF(AND((ROW()-7)&gt;=$Q$5,(ROW()-6)&lt;=$Q$3),INDEX(LINEST(OFFSET(AF1174,1-$Q$5,0,$Q$5,1),OFFSET(AG1174,1-$Q$5,0,$Q$5,9),TRUE,TRUE),1,9),"")</f>
        <v/>
      </c>
      <c r="BA1174" s="9">
        <f>IF(AND((ROW()-7)&gt;=$Q$5,(ROW()-6)&lt;=$Q$3),INDEX(LINEST(OFFSET(AF1174,1-$Q$5,0,$Q$5,1),OFFSET(AG1174,1-$Q$5,0,$Q$5,9),TRUE,TRUE),1,8),"")</f>
        <v/>
      </c>
      <c r="BB1174" s="9">
        <f>IF(AND((ROW()-7)&gt;=$Q$5,(ROW()-6)&lt;=$Q$3),INDEX(LINEST(OFFSET(AF1174,1-$Q$5,0,$Q$5,1),OFFSET(AG1174,1-$Q$5,0,$Q$5,9),TRUE,TRUE),1,7),"")</f>
        <v/>
      </c>
      <c r="BC1174" s="9">
        <f>IF(AND((ROW()-7)&gt;=$Q$5,(ROW()-6)&lt;=$Q$3),INDEX(LINEST(OFFSET(AF1174,1-$Q$5,0,$Q$5,1),OFFSET(AG1174,1-$Q$5,0,$Q$5,9),TRUE,TRUE),1,6),"")</f>
        <v/>
      </c>
      <c r="BD1174" s="9">
        <f>IF(AND((ROW()-7)&gt;=$Q$5,(ROW()-6)&lt;=$Q$3),INDEX(LINEST(OFFSET(AF1174,1-$Q$5,0,$Q$5,1),OFFSET(AG1174,1-$Q$5,0,$Q$5,9),TRUE,TRUE),1,5),"")</f>
        <v/>
      </c>
      <c r="BE1174" s="9">
        <f>IF(AND((ROW()-7)&gt;=$Q$5,(ROW()-6)&lt;=$Q$3),INDEX(LINEST(OFFSET(AF1174,1-$Q$5,0,$Q$5,1),OFFSET(AG1174,1-$Q$5,0,$Q$5,9),TRUE,TRUE),1,4),"")</f>
        <v/>
      </c>
      <c r="BF1174" s="9">
        <f>IF(AND((ROW()-7)&gt;=$Q$5,(ROW()-6)&lt;=$Q$3),INDEX(LINEST(OFFSET(AF1174,1-$Q$5,0,$Q$5,1),OFFSET(AG1174,1-$Q$5,0,$Q$5,9),TRUE,TRUE),1,3),"")</f>
        <v/>
      </c>
      <c r="BG1174" s="9">
        <f>IF(AND((ROW()-7)&gt;=$Q$5,(ROW()-6)&lt;=$Q$3),INDEX(LINEST(OFFSET(AF1174,1-$Q$5,0,$Q$5,1),OFFSET(AG1174,1-$Q$5,0,$Q$5,9),TRUE,TRUE),1,2),"")</f>
        <v/>
      </c>
      <c r="BH1174" s="9">
        <f>IF(AND((ROW()-7)&gt;=$Q$5,(ROW()-6)&lt;=$Q$3),INDEX(LINEST(OFFSET(AF1174,1-$Q$5,0,$Q$5,1),OFFSET(AG1174,1-$Q$5,0,$Q$5,9),TRUE,TRUE),1,1),"")</f>
        <v/>
      </c>
      <c r="BI1174" s="10">
        <f>IF(AND((ROW()-7)&gt;=$Q$5,(ROW()-6)&lt;=$Q$3),INDEX(LINEST(OFFSET(AF1174,1-$Q$5,0,$Q$5,1),OFFSET(AG1174,1-$Q$5,0,$Q$5,9),TRUE,TRUE),3,1),"")</f>
        <v/>
      </c>
      <c r="BL1174" s="9">
        <f>IF(AND((ROW()-6)&lt;=$Q$3,ISNUMBER(AY1173)),AY1173/$Q$4+AZ1173*AG1174+BA1173*AH1174+BB1173*AI1174+BC1173*AJ1174+BD1173*AK1174+BE1173*AL1174+BF1173*AM1174+BG1173*AN1174+BH1173*AO1174,"")</f>
        <v/>
      </c>
      <c r="BM1174">
        <f>IF(ISNUMBER(BL1174),AVERAGE(OFFSET(AF1173,1-$Q$5,0,$Q$5,1)),"")</f>
        <v/>
      </c>
      <c r="BN1174">
        <f>IF(ISNUMBER(BL1174),(AF1174-BL1174)^2,"")</f>
        <v/>
      </c>
      <c r="BO1174">
        <f>IF(ISNUMBER(BL1174),AF1174^2,"")</f>
        <v/>
      </c>
      <c r="BP1174">
        <f>IF(ISNUMBER(BL1174),(AF1174-BM1174)^2,"")</f>
        <v/>
      </c>
    </row>
    <row r="1175">
      <c r="O1175">
        <f>IF($R1175="","",IF($Q$1="Weekly",INT(($R1175-2)/7),IF($Q$1="Quarterly",YEAR($R1175)*4+ROUNDUP(MONTH($R1175)/3),YEAR($R1175)*12+MONTH($R1175))))</f>
        <v/>
      </c>
      <c r="P1175">
        <f>IF($R1175="","",IF($R1176="",1,IF($O1175&lt;&gt;$O1176,1,0)))</f>
        <v/>
      </c>
      <c r="Q1175">
        <f>IF($P1175=1,SUM($P$7:$P1175),"")</f>
        <v/>
      </c>
      <c r="R1175">
        <f>IF($A1175="","",IF(ISNUMBER($A1175),$A1175,IFERROR(DATEVALUE($A1175),NA())))</f>
        <v/>
      </c>
      <c r="S1175" s="7">
        <f>IFERROR(INDEX($R$7:$R$60000,MATCH(ROW()-6,$Q$7:$Q$60000,0)),"")</f>
        <v/>
      </c>
      <c r="T1175">
        <f>IFERROR(INDEX($B$7:$B$60000,MATCH(ROW()-6,$Q$7:$Q$60000,0))*1,"")</f>
        <v/>
      </c>
      <c r="U1175">
        <f>IFERROR(INDEX($C$7:$C$60000,MATCH(ROW()-6,$Q$7:$Q$60000,0))*1,"")</f>
        <v/>
      </c>
      <c r="V1175">
        <f>IFERROR(INDEX($D$7:$D$60000,MATCH(ROW()-6,$Q$7:$Q$60000,0))*1,"")</f>
        <v/>
      </c>
      <c r="W1175">
        <f>IFERROR(INDEX($E$7:$E$60000,MATCH(ROW()-6,$Q$7:$Q$60000,0))*1,"")</f>
        <v/>
      </c>
      <c r="X1175">
        <f>IFERROR(INDEX($F$7:$F$60000,MATCH(ROW()-6,$Q$7:$Q$60000,0))*1,"")</f>
        <v/>
      </c>
      <c r="Y1175">
        <f>IFERROR(INDEX($G$7:$G$60000,MATCH(ROW()-6,$Q$7:$Q$60000,0))*1,"")</f>
        <v/>
      </c>
      <c r="Z1175">
        <f>IFERROR(INDEX($H$7:$H$60000,MATCH(ROW()-6,$Q$7:$Q$60000,0))*1,"")</f>
        <v/>
      </c>
      <c r="AA1175">
        <f>IFERROR(INDEX($I$7:$I$60000,MATCH(ROW()-6,$Q$7:$Q$60000,0))*1,"")</f>
        <v/>
      </c>
      <c r="AB1175">
        <f>IFERROR(INDEX($J$7:$J$60000,MATCH(ROW()-6,$Q$7:$Q$60000,0))*1,"")</f>
        <v/>
      </c>
      <c r="AC1175">
        <f>IFERROR(INDEX($K$7:$K$60000,MATCH(ROW()-6,$Q$7:$Q$60000,0))*1,"")</f>
        <v/>
      </c>
      <c r="AF1175" s="9">
        <f>IF(OR($S1175="",$S1174=""),"",IF($B$5="diff",($T1175-$T1174),LN($T1175/$T1174)))</f>
        <v/>
      </c>
      <c r="AG1175" s="9">
        <f>IF(OR($S1175="",$S1174=""),"",IF($C$5="diff",(U1175-U1174),LN(U1175/U1174)))</f>
        <v/>
      </c>
      <c r="AH1175" s="9">
        <f>IF(OR($S1175="",$S1174=""),"",IF($D$5="diff",(V1175-V1174),LN(V1175/V1174)))</f>
        <v/>
      </c>
      <c r="AI1175" s="9">
        <f>IF(OR($S1175="",$S1174=""),"",IF($E$5="diff",(W1175-W1174),LN(W1175/W1174)))</f>
        <v/>
      </c>
      <c r="AJ1175" s="9">
        <f>IF(OR($S1175="",$S1174=""),"",IF($F$5="diff",(X1175-X1174),LN(X1175/X1174)))</f>
        <v/>
      </c>
      <c r="AK1175" s="9">
        <f>IF(OR($S1175="",$S1174=""),"",IF($G$5="diff",(Y1175-Y1174),LN(Y1175/Y1174)))</f>
        <v/>
      </c>
      <c r="AL1175" s="9">
        <f>IF(OR($S1175="",$S1174=""),"",IF($H$5="diff",(Z1175-Z1174),LN(Z1175/Z1174)))</f>
        <v/>
      </c>
      <c r="AM1175" s="9">
        <f>IF(OR($S1175="",$S1174=""),"",IF($I$5="diff",(AA1175-AA1174),LN(AA1175/AA1174)))</f>
        <v/>
      </c>
      <c r="AN1175" s="9">
        <f>IF(OR($S1175="",$S1174=""),"",IF($J$5="diff",(AB1175-AB1174),LN(AB1175/AB1174)))</f>
        <v/>
      </c>
      <c r="AO1175" s="9">
        <f>IF(OR($S1175="",$S1174=""),"",IF($K$5="diff",(AC1175-AC1174),LN(AC1175/AC1174)))</f>
        <v/>
      </c>
      <c r="AR1175" s="9">
        <f>IF($AF1175="","",$AU$13+$AU$4*AG1175+$AU$5*AH1175+$AU$6*AI1175+$AU$7*AJ1175+$AU$8*AK1175+$AU$9*AL1175+$AU$10*AM1175+$AU$11*AN1175+$AU$12*AO1175)</f>
        <v/>
      </c>
      <c r="AY1175" s="10">
        <f>IF(AND((ROW()-7)&gt;=$Q$5,(ROW()-6)&lt;=$Q$3),INDEX(LINEST(OFFSET(AF1175,1-$Q$5,0,$Q$5,1),OFFSET(AG1175,1-$Q$5,0,$Q$5,9),TRUE,TRUE),1,10)*$Q$4,"")</f>
        <v/>
      </c>
      <c r="AZ1175" s="9">
        <f>IF(AND((ROW()-7)&gt;=$Q$5,(ROW()-6)&lt;=$Q$3),INDEX(LINEST(OFFSET(AF1175,1-$Q$5,0,$Q$5,1),OFFSET(AG1175,1-$Q$5,0,$Q$5,9),TRUE,TRUE),1,9),"")</f>
        <v/>
      </c>
      <c r="BA1175" s="9">
        <f>IF(AND((ROW()-7)&gt;=$Q$5,(ROW()-6)&lt;=$Q$3),INDEX(LINEST(OFFSET(AF1175,1-$Q$5,0,$Q$5,1),OFFSET(AG1175,1-$Q$5,0,$Q$5,9),TRUE,TRUE),1,8),"")</f>
        <v/>
      </c>
      <c r="BB1175" s="9">
        <f>IF(AND((ROW()-7)&gt;=$Q$5,(ROW()-6)&lt;=$Q$3),INDEX(LINEST(OFFSET(AF1175,1-$Q$5,0,$Q$5,1),OFFSET(AG1175,1-$Q$5,0,$Q$5,9),TRUE,TRUE),1,7),"")</f>
        <v/>
      </c>
      <c r="BC1175" s="9">
        <f>IF(AND((ROW()-7)&gt;=$Q$5,(ROW()-6)&lt;=$Q$3),INDEX(LINEST(OFFSET(AF1175,1-$Q$5,0,$Q$5,1),OFFSET(AG1175,1-$Q$5,0,$Q$5,9),TRUE,TRUE),1,6),"")</f>
        <v/>
      </c>
      <c r="BD1175" s="9">
        <f>IF(AND((ROW()-7)&gt;=$Q$5,(ROW()-6)&lt;=$Q$3),INDEX(LINEST(OFFSET(AF1175,1-$Q$5,0,$Q$5,1),OFFSET(AG1175,1-$Q$5,0,$Q$5,9),TRUE,TRUE),1,5),"")</f>
        <v/>
      </c>
      <c r="BE1175" s="9">
        <f>IF(AND((ROW()-7)&gt;=$Q$5,(ROW()-6)&lt;=$Q$3),INDEX(LINEST(OFFSET(AF1175,1-$Q$5,0,$Q$5,1),OFFSET(AG1175,1-$Q$5,0,$Q$5,9),TRUE,TRUE),1,4),"")</f>
        <v/>
      </c>
      <c r="BF1175" s="9">
        <f>IF(AND((ROW()-7)&gt;=$Q$5,(ROW()-6)&lt;=$Q$3),INDEX(LINEST(OFFSET(AF1175,1-$Q$5,0,$Q$5,1),OFFSET(AG1175,1-$Q$5,0,$Q$5,9),TRUE,TRUE),1,3),"")</f>
        <v/>
      </c>
      <c r="BG1175" s="9">
        <f>IF(AND((ROW()-7)&gt;=$Q$5,(ROW()-6)&lt;=$Q$3),INDEX(LINEST(OFFSET(AF1175,1-$Q$5,0,$Q$5,1),OFFSET(AG1175,1-$Q$5,0,$Q$5,9),TRUE,TRUE),1,2),"")</f>
        <v/>
      </c>
      <c r="BH1175" s="9">
        <f>IF(AND((ROW()-7)&gt;=$Q$5,(ROW()-6)&lt;=$Q$3),INDEX(LINEST(OFFSET(AF1175,1-$Q$5,0,$Q$5,1),OFFSET(AG1175,1-$Q$5,0,$Q$5,9),TRUE,TRUE),1,1),"")</f>
        <v/>
      </c>
      <c r="BI1175" s="10">
        <f>IF(AND((ROW()-7)&gt;=$Q$5,(ROW()-6)&lt;=$Q$3),INDEX(LINEST(OFFSET(AF1175,1-$Q$5,0,$Q$5,1),OFFSET(AG1175,1-$Q$5,0,$Q$5,9),TRUE,TRUE),3,1),"")</f>
        <v/>
      </c>
      <c r="BL1175" s="9">
        <f>IF(AND((ROW()-6)&lt;=$Q$3,ISNUMBER(AY1174)),AY1174/$Q$4+AZ1174*AG1175+BA1174*AH1175+BB1174*AI1175+BC1174*AJ1175+BD1174*AK1175+BE1174*AL1175+BF1174*AM1175+BG1174*AN1175+BH1174*AO1175,"")</f>
        <v/>
      </c>
      <c r="BM1175">
        <f>IF(ISNUMBER(BL1175),AVERAGE(OFFSET(AF1174,1-$Q$5,0,$Q$5,1)),"")</f>
        <v/>
      </c>
      <c r="BN1175">
        <f>IF(ISNUMBER(BL1175),(AF1175-BL1175)^2,"")</f>
        <v/>
      </c>
      <c r="BO1175">
        <f>IF(ISNUMBER(BL1175),AF1175^2,"")</f>
        <v/>
      </c>
      <c r="BP1175">
        <f>IF(ISNUMBER(BL1175),(AF1175-BM1175)^2,"")</f>
        <v/>
      </c>
    </row>
    <row r="1176">
      <c r="O1176">
        <f>IF($R1176="","",IF($Q$1="Weekly",INT(($R1176-2)/7),IF($Q$1="Quarterly",YEAR($R1176)*4+ROUNDUP(MONTH($R1176)/3),YEAR($R1176)*12+MONTH($R1176))))</f>
        <v/>
      </c>
      <c r="P1176">
        <f>IF($R1176="","",IF($R1177="",1,IF($O1176&lt;&gt;$O1177,1,0)))</f>
        <v/>
      </c>
      <c r="Q1176">
        <f>IF($P1176=1,SUM($P$7:$P1176),"")</f>
        <v/>
      </c>
      <c r="R1176">
        <f>IF($A1176="","",IF(ISNUMBER($A1176),$A1176,IFERROR(DATEVALUE($A1176),NA())))</f>
        <v/>
      </c>
      <c r="S1176" s="7">
        <f>IFERROR(INDEX($R$7:$R$60000,MATCH(ROW()-6,$Q$7:$Q$60000,0)),"")</f>
        <v/>
      </c>
      <c r="T1176">
        <f>IFERROR(INDEX($B$7:$B$60000,MATCH(ROW()-6,$Q$7:$Q$60000,0))*1,"")</f>
        <v/>
      </c>
      <c r="U1176">
        <f>IFERROR(INDEX($C$7:$C$60000,MATCH(ROW()-6,$Q$7:$Q$60000,0))*1,"")</f>
        <v/>
      </c>
      <c r="V1176">
        <f>IFERROR(INDEX($D$7:$D$60000,MATCH(ROW()-6,$Q$7:$Q$60000,0))*1,"")</f>
        <v/>
      </c>
      <c r="W1176">
        <f>IFERROR(INDEX($E$7:$E$60000,MATCH(ROW()-6,$Q$7:$Q$60000,0))*1,"")</f>
        <v/>
      </c>
      <c r="X1176">
        <f>IFERROR(INDEX($F$7:$F$60000,MATCH(ROW()-6,$Q$7:$Q$60000,0))*1,"")</f>
        <v/>
      </c>
      <c r="Y1176">
        <f>IFERROR(INDEX($G$7:$G$60000,MATCH(ROW()-6,$Q$7:$Q$60000,0))*1,"")</f>
        <v/>
      </c>
      <c r="Z1176">
        <f>IFERROR(INDEX($H$7:$H$60000,MATCH(ROW()-6,$Q$7:$Q$60000,0))*1,"")</f>
        <v/>
      </c>
      <c r="AA1176">
        <f>IFERROR(INDEX($I$7:$I$60000,MATCH(ROW()-6,$Q$7:$Q$60000,0))*1,"")</f>
        <v/>
      </c>
      <c r="AB1176">
        <f>IFERROR(INDEX($J$7:$J$60000,MATCH(ROW()-6,$Q$7:$Q$60000,0))*1,"")</f>
        <v/>
      </c>
      <c r="AC1176">
        <f>IFERROR(INDEX($K$7:$K$60000,MATCH(ROW()-6,$Q$7:$Q$60000,0))*1,"")</f>
        <v/>
      </c>
      <c r="AF1176" s="9">
        <f>IF(OR($S1176="",$S1175=""),"",IF($B$5="diff",($T1176-$T1175),LN($T1176/$T1175)))</f>
        <v/>
      </c>
      <c r="AG1176" s="9">
        <f>IF(OR($S1176="",$S1175=""),"",IF($C$5="diff",(U1176-U1175),LN(U1176/U1175)))</f>
        <v/>
      </c>
      <c r="AH1176" s="9">
        <f>IF(OR($S1176="",$S1175=""),"",IF($D$5="diff",(V1176-V1175),LN(V1176/V1175)))</f>
        <v/>
      </c>
      <c r="AI1176" s="9">
        <f>IF(OR($S1176="",$S1175=""),"",IF($E$5="diff",(W1176-W1175),LN(W1176/W1175)))</f>
        <v/>
      </c>
      <c r="AJ1176" s="9">
        <f>IF(OR($S1176="",$S1175=""),"",IF($F$5="diff",(X1176-X1175),LN(X1176/X1175)))</f>
        <v/>
      </c>
      <c r="AK1176" s="9">
        <f>IF(OR($S1176="",$S1175=""),"",IF($G$5="diff",(Y1176-Y1175),LN(Y1176/Y1175)))</f>
        <v/>
      </c>
      <c r="AL1176" s="9">
        <f>IF(OR($S1176="",$S1175=""),"",IF($H$5="diff",(Z1176-Z1175),LN(Z1176/Z1175)))</f>
        <v/>
      </c>
      <c r="AM1176" s="9">
        <f>IF(OR($S1176="",$S1175=""),"",IF($I$5="diff",(AA1176-AA1175),LN(AA1176/AA1175)))</f>
        <v/>
      </c>
      <c r="AN1176" s="9">
        <f>IF(OR($S1176="",$S1175=""),"",IF($J$5="diff",(AB1176-AB1175),LN(AB1176/AB1175)))</f>
        <v/>
      </c>
      <c r="AO1176" s="9">
        <f>IF(OR($S1176="",$S1175=""),"",IF($K$5="diff",(AC1176-AC1175),LN(AC1176/AC1175)))</f>
        <v/>
      </c>
      <c r="AR1176" s="9">
        <f>IF($AF1176="","",$AU$13+$AU$4*AG1176+$AU$5*AH1176+$AU$6*AI1176+$AU$7*AJ1176+$AU$8*AK1176+$AU$9*AL1176+$AU$10*AM1176+$AU$11*AN1176+$AU$12*AO1176)</f>
        <v/>
      </c>
      <c r="AY1176" s="10">
        <f>IF(AND((ROW()-7)&gt;=$Q$5,(ROW()-6)&lt;=$Q$3),INDEX(LINEST(OFFSET(AF1176,1-$Q$5,0,$Q$5,1),OFFSET(AG1176,1-$Q$5,0,$Q$5,9),TRUE,TRUE),1,10)*$Q$4,"")</f>
        <v/>
      </c>
      <c r="AZ1176" s="9">
        <f>IF(AND((ROW()-7)&gt;=$Q$5,(ROW()-6)&lt;=$Q$3),INDEX(LINEST(OFFSET(AF1176,1-$Q$5,0,$Q$5,1),OFFSET(AG1176,1-$Q$5,0,$Q$5,9),TRUE,TRUE),1,9),"")</f>
        <v/>
      </c>
      <c r="BA1176" s="9">
        <f>IF(AND((ROW()-7)&gt;=$Q$5,(ROW()-6)&lt;=$Q$3),INDEX(LINEST(OFFSET(AF1176,1-$Q$5,0,$Q$5,1),OFFSET(AG1176,1-$Q$5,0,$Q$5,9),TRUE,TRUE),1,8),"")</f>
        <v/>
      </c>
      <c r="BB1176" s="9">
        <f>IF(AND((ROW()-7)&gt;=$Q$5,(ROW()-6)&lt;=$Q$3),INDEX(LINEST(OFFSET(AF1176,1-$Q$5,0,$Q$5,1),OFFSET(AG1176,1-$Q$5,0,$Q$5,9),TRUE,TRUE),1,7),"")</f>
        <v/>
      </c>
      <c r="BC1176" s="9">
        <f>IF(AND((ROW()-7)&gt;=$Q$5,(ROW()-6)&lt;=$Q$3),INDEX(LINEST(OFFSET(AF1176,1-$Q$5,0,$Q$5,1),OFFSET(AG1176,1-$Q$5,0,$Q$5,9),TRUE,TRUE),1,6),"")</f>
        <v/>
      </c>
      <c r="BD1176" s="9">
        <f>IF(AND((ROW()-7)&gt;=$Q$5,(ROW()-6)&lt;=$Q$3),INDEX(LINEST(OFFSET(AF1176,1-$Q$5,0,$Q$5,1),OFFSET(AG1176,1-$Q$5,0,$Q$5,9),TRUE,TRUE),1,5),"")</f>
        <v/>
      </c>
      <c r="BE1176" s="9">
        <f>IF(AND((ROW()-7)&gt;=$Q$5,(ROW()-6)&lt;=$Q$3),INDEX(LINEST(OFFSET(AF1176,1-$Q$5,0,$Q$5,1),OFFSET(AG1176,1-$Q$5,0,$Q$5,9),TRUE,TRUE),1,4),"")</f>
        <v/>
      </c>
      <c r="BF1176" s="9">
        <f>IF(AND((ROW()-7)&gt;=$Q$5,(ROW()-6)&lt;=$Q$3),INDEX(LINEST(OFFSET(AF1176,1-$Q$5,0,$Q$5,1),OFFSET(AG1176,1-$Q$5,0,$Q$5,9),TRUE,TRUE),1,3),"")</f>
        <v/>
      </c>
      <c r="BG1176" s="9">
        <f>IF(AND((ROW()-7)&gt;=$Q$5,(ROW()-6)&lt;=$Q$3),INDEX(LINEST(OFFSET(AF1176,1-$Q$5,0,$Q$5,1),OFFSET(AG1176,1-$Q$5,0,$Q$5,9),TRUE,TRUE),1,2),"")</f>
        <v/>
      </c>
      <c r="BH1176" s="9">
        <f>IF(AND((ROW()-7)&gt;=$Q$5,(ROW()-6)&lt;=$Q$3),INDEX(LINEST(OFFSET(AF1176,1-$Q$5,0,$Q$5,1),OFFSET(AG1176,1-$Q$5,0,$Q$5,9),TRUE,TRUE),1,1),"")</f>
        <v/>
      </c>
      <c r="BI1176" s="10">
        <f>IF(AND((ROW()-7)&gt;=$Q$5,(ROW()-6)&lt;=$Q$3),INDEX(LINEST(OFFSET(AF1176,1-$Q$5,0,$Q$5,1),OFFSET(AG1176,1-$Q$5,0,$Q$5,9),TRUE,TRUE),3,1),"")</f>
        <v/>
      </c>
      <c r="BL1176" s="9">
        <f>IF(AND((ROW()-6)&lt;=$Q$3,ISNUMBER(AY1175)),AY1175/$Q$4+AZ1175*AG1176+BA1175*AH1176+BB1175*AI1176+BC1175*AJ1176+BD1175*AK1176+BE1175*AL1176+BF1175*AM1176+BG1175*AN1176+BH1175*AO1176,"")</f>
        <v/>
      </c>
      <c r="BM1176">
        <f>IF(ISNUMBER(BL1176),AVERAGE(OFFSET(AF1175,1-$Q$5,0,$Q$5,1)),"")</f>
        <v/>
      </c>
      <c r="BN1176">
        <f>IF(ISNUMBER(BL1176),(AF1176-BL1176)^2,"")</f>
        <v/>
      </c>
      <c r="BO1176">
        <f>IF(ISNUMBER(BL1176),AF1176^2,"")</f>
        <v/>
      </c>
      <c r="BP1176">
        <f>IF(ISNUMBER(BL1176),(AF1176-BM1176)^2,"")</f>
        <v/>
      </c>
    </row>
    <row r="1177">
      <c r="O1177">
        <f>IF($R1177="","",IF($Q$1="Weekly",INT(($R1177-2)/7),IF($Q$1="Quarterly",YEAR($R1177)*4+ROUNDUP(MONTH($R1177)/3),YEAR($R1177)*12+MONTH($R1177))))</f>
        <v/>
      </c>
      <c r="P1177">
        <f>IF($R1177="","",IF($R1178="",1,IF($O1177&lt;&gt;$O1178,1,0)))</f>
        <v/>
      </c>
      <c r="Q1177">
        <f>IF($P1177=1,SUM($P$7:$P1177),"")</f>
        <v/>
      </c>
      <c r="R1177">
        <f>IF($A1177="","",IF(ISNUMBER($A1177),$A1177,IFERROR(DATEVALUE($A1177),NA())))</f>
        <v/>
      </c>
      <c r="S1177" s="7">
        <f>IFERROR(INDEX($R$7:$R$60000,MATCH(ROW()-6,$Q$7:$Q$60000,0)),"")</f>
        <v/>
      </c>
      <c r="T1177">
        <f>IFERROR(INDEX($B$7:$B$60000,MATCH(ROW()-6,$Q$7:$Q$60000,0))*1,"")</f>
        <v/>
      </c>
      <c r="U1177">
        <f>IFERROR(INDEX($C$7:$C$60000,MATCH(ROW()-6,$Q$7:$Q$60000,0))*1,"")</f>
        <v/>
      </c>
      <c r="V1177">
        <f>IFERROR(INDEX($D$7:$D$60000,MATCH(ROW()-6,$Q$7:$Q$60000,0))*1,"")</f>
        <v/>
      </c>
      <c r="W1177">
        <f>IFERROR(INDEX($E$7:$E$60000,MATCH(ROW()-6,$Q$7:$Q$60000,0))*1,"")</f>
        <v/>
      </c>
      <c r="X1177">
        <f>IFERROR(INDEX($F$7:$F$60000,MATCH(ROW()-6,$Q$7:$Q$60000,0))*1,"")</f>
        <v/>
      </c>
      <c r="Y1177">
        <f>IFERROR(INDEX($G$7:$G$60000,MATCH(ROW()-6,$Q$7:$Q$60000,0))*1,"")</f>
        <v/>
      </c>
      <c r="Z1177">
        <f>IFERROR(INDEX($H$7:$H$60000,MATCH(ROW()-6,$Q$7:$Q$60000,0))*1,"")</f>
        <v/>
      </c>
      <c r="AA1177">
        <f>IFERROR(INDEX($I$7:$I$60000,MATCH(ROW()-6,$Q$7:$Q$60000,0))*1,"")</f>
        <v/>
      </c>
      <c r="AB1177">
        <f>IFERROR(INDEX($J$7:$J$60000,MATCH(ROW()-6,$Q$7:$Q$60000,0))*1,"")</f>
        <v/>
      </c>
      <c r="AC1177">
        <f>IFERROR(INDEX($K$7:$K$60000,MATCH(ROW()-6,$Q$7:$Q$60000,0))*1,"")</f>
        <v/>
      </c>
      <c r="AF1177" s="9">
        <f>IF(OR($S1177="",$S1176=""),"",IF($B$5="diff",($T1177-$T1176),LN($T1177/$T1176)))</f>
        <v/>
      </c>
      <c r="AG1177" s="9">
        <f>IF(OR($S1177="",$S1176=""),"",IF($C$5="diff",(U1177-U1176),LN(U1177/U1176)))</f>
        <v/>
      </c>
      <c r="AH1177" s="9">
        <f>IF(OR($S1177="",$S1176=""),"",IF($D$5="diff",(V1177-V1176),LN(V1177/V1176)))</f>
        <v/>
      </c>
      <c r="AI1177" s="9">
        <f>IF(OR($S1177="",$S1176=""),"",IF($E$5="diff",(W1177-W1176),LN(W1177/W1176)))</f>
        <v/>
      </c>
      <c r="AJ1177" s="9">
        <f>IF(OR($S1177="",$S1176=""),"",IF($F$5="diff",(X1177-X1176),LN(X1177/X1176)))</f>
        <v/>
      </c>
      <c r="AK1177" s="9">
        <f>IF(OR($S1177="",$S1176=""),"",IF($G$5="diff",(Y1177-Y1176),LN(Y1177/Y1176)))</f>
        <v/>
      </c>
      <c r="AL1177" s="9">
        <f>IF(OR($S1177="",$S1176=""),"",IF($H$5="diff",(Z1177-Z1176),LN(Z1177/Z1176)))</f>
        <v/>
      </c>
      <c r="AM1177" s="9">
        <f>IF(OR($S1177="",$S1176=""),"",IF($I$5="diff",(AA1177-AA1176),LN(AA1177/AA1176)))</f>
        <v/>
      </c>
      <c r="AN1177" s="9">
        <f>IF(OR($S1177="",$S1176=""),"",IF($J$5="diff",(AB1177-AB1176),LN(AB1177/AB1176)))</f>
        <v/>
      </c>
      <c r="AO1177" s="9">
        <f>IF(OR($S1177="",$S1176=""),"",IF($K$5="diff",(AC1177-AC1176),LN(AC1177/AC1176)))</f>
        <v/>
      </c>
      <c r="AR1177" s="9">
        <f>IF($AF1177="","",$AU$13+$AU$4*AG1177+$AU$5*AH1177+$AU$6*AI1177+$AU$7*AJ1177+$AU$8*AK1177+$AU$9*AL1177+$AU$10*AM1177+$AU$11*AN1177+$AU$12*AO1177)</f>
        <v/>
      </c>
      <c r="AY1177" s="10">
        <f>IF(AND((ROW()-7)&gt;=$Q$5,(ROW()-6)&lt;=$Q$3),INDEX(LINEST(OFFSET(AF1177,1-$Q$5,0,$Q$5,1),OFFSET(AG1177,1-$Q$5,0,$Q$5,9),TRUE,TRUE),1,10)*$Q$4,"")</f>
        <v/>
      </c>
      <c r="AZ1177" s="9">
        <f>IF(AND((ROW()-7)&gt;=$Q$5,(ROW()-6)&lt;=$Q$3),INDEX(LINEST(OFFSET(AF1177,1-$Q$5,0,$Q$5,1),OFFSET(AG1177,1-$Q$5,0,$Q$5,9),TRUE,TRUE),1,9),"")</f>
        <v/>
      </c>
      <c r="BA1177" s="9">
        <f>IF(AND((ROW()-7)&gt;=$Q$5,(ROW()-6)&lt;=$Q$3),INDEX(LINEST(OFFSET(AF1177,1-$Q$5,0,$Q$5,1),OFFSET(AG1177,1-$Q$5,0,$Q$5,9),TRUE,TRUE),1,8),"")</f>
        <v/>
      </c>
      <c r="BB1177" s="9">
        <f>IF(AND((ROW()-7)&gt;=$Q$5,(ROW()-6)&lt;=$Q$3),INDEX(LINEST(OFFSET(AF1177,1-$Q$5,0,$Q$5,1),OFFSET(AG1177,1-$Q$5,0,$Q$5,9),TRUE,TRUE),1,7),"")</f>
        <v/>
      </c>
      <c r="BC1177" s="9">
        <f>IF(AND((ROW()-7)&gt;=$Q$5,(ROW()-6)&lt;=$Q$3),INDEX(LINEST(OFFSET(AF1177,1-$Q$5,0,$Q$5,1),OFFSET(AG1177,1-$Q$5,0,$Q$5,9),TRUE,TRUE),1,6),"")</f>
        <v/>
      </c>
      <c r="BD1177" s="9">
        <f>IF(AND((ROW()-7)&gt;=$Q$5,(ROW()-6)&lt;=$Q$3),INDEX(LINEST(OFFSET(AF1177,1-$Q$5,0,$Q$5,1),OFFSET(AG1177,1-$Q$5,0,$Q$5,9),TRUE,TRUE),1,5),"")</f>
        <v/>
      </c>
      <c r="BE1177" s="9">
        <f>IF(AND((ROW()-7)&gt;=$Q$5,(ROW()-6)&lt;=$Q$3),INDEX(LINEST(OFFSET(AF1177,1-$Q$5,0,$Q$5,1),OFFSET(AG1177,1-$Q$5,0,$Q$5,9),TRUE,TRUE),1,4),"")</f>
        <v/>
      </c>
      <c r="BF1177" s="9">
        <f>IF(AND((ROW()-7)&gt;=$Q$5,(ROW()-6)&lt;=$Q$3),INDEX(LINEST(OFFSET(AF1177,1-$Q$5,0,$Q$5,1),OFFSET(AG1177,1-$Q$5,0,$Q$5,9),TRUE,TRUE),1,3),"")</f>
        <v/>
      </c>
      <c r="BG1177" s="9">
        <f>IF(AND((ROW()-7)&gt;=$Q$5,(ROW()-6)&lt;=$Q$3),INDEX(LINEST(OFFSET(AF1177,1-$Q$5,0,$Q$5,1),OFFSET(AG1177,1-$Q$5,0,$Q$5,9),TRUE,TRUE),1,2),"")</f>
        <v/>
      </c>
      <c r="BH1177" s="9">
        <f>IF(AND((ROW()-7)&gt;=$Q$5,(ROW()-6)&lt;=$Q$3),INDEX(LINEST(OFFSET(AF1177,1-$Q$5,0,$Q$5,1),OFFSET(AG1177,1-$Q$5,0,$Q$5,9),TRUE,TRUE),1,1),"")</f>
        <v/>
      </c>
      <c r="BI1177" s="10">
        <f>IF(AND((ROW()-7)&gt;=$Q$5,(ROW()-6)&lt;=$Q$3),INDEX(LINEST(OFFSET(AF1177,1-$Q$5,0,$Q$5,1),OFFSET(AG1177,1-$Q$5,0,$Q$5,9),TRUE,TRUE),3,1),"")</f>
        <v/>
      </c>
      <c r="BL1177" s="9">
        <f>IF(AND((ROW()-6)&lt;=$Q$3,ISNUMBER(AY1176)),AY1176/$Q$4+AZ1176*AG1177+BA1176*AH1177+BB1176*AI1177+BC1176*AJ1177+BD1176*AK1177+BE1176*AL1177+BF1176*AM1177+BG1176*AN1177+BH1176*AO1177,"")</f>
        <v/>
      </c>
      <c r="BM1177">
        <f>IF(ISNUMBER(BL1177),AVERAGE(OFFSET(AF1176,1-$Q$5,0,$Q$5,1)),"")</f>
        <v/>
      </c>
      <c r="BN1177">
        <f>IF(ISNUMBER(BL1177),(AF1177-BL1177)^2,"")</f>
        <v/>
      </c>
      <c r="BO1177">
        <f>IF(ISNUMBER(BL1177),AF1177^2,"")</f>
        <v/>
      </c>
      <c r="BP1177">
        <f>IF(ISNUMBER(BL1177),(AF1177-BM1177)^2,"")</f>
        <v/>
      </c>
    </row>
    <row r="1178">
      <c r="O1178">
        <f>IF($R1178="","",IF($Q$1="Weekly",INT(($R1178-2)/7),IF($Q$1="Quarterly",YEAR($R1178)*4+ROUNDUP(MONTH($R1178)/3),YEAR($R1178)*12+MONTH($R1178))))</f>
        <v/>
      </c>
      <c r="P1178">
        <f>IF($R1178="","",IF($R1179="",1,IF($O1178&lt;&gt;$O1179,1,0)))</f>
        <v/>
      </c>
      <c r="Q1178">
        <f>IF($P1178=1,SUM($P$7:$P1178),"")</f>
        <v/>
      </c>
      <c r="R1178">
        <f>IF($A1178="","",IF(ISNUMBER($A1178),$A1178,IFERROR(DATEVALUE($A1178),NA())))</f>
        <v/>
      </c>
      <c r="S1178" s="7">
        <f>IFERROR(INDEX($R$7:$R$60000,MATCH(ROW()-6,$Q$7:$Q$60000,0)),"")</f>
        <v/>
      </c>
      <c r="T1178">
        <f>IFERROR(INDEX($B$7:$B$60000,MATCH(ROW()-6,$Q$7:$Q$60000,0))*1,"")</f>
        <v/>
      </c>
      <c r="U1178">
        <f>IFERROR(INDEX($C$7:$C$60000,MATCH(ROW()-6,$Q$7:$Q$60000,0))*1,"")</f>
        <v/>
      </c>
      <c r="V1178">
        <f>IFERROR(INDEX($D$7:$D$60000,MATCH(ROW()-6,$Q$7:$Q$60000,0))*1,"")</f>
        <v/>
      </c>
      <c r="W1178">
        <f>IFERROR(INDEX($E$7:$E$60000,MATCH(ROW()-6,$Q$7:$Q$60000,0))*1,"")</f>
        <v/>
      </c>
      <c r="X1178">
        <f>IFERROR(INDEX($F$7:$F$60000,MATCH(ROW()-6,$Q$7:$Q$60000,0))*1,"")</f>
        <v/>
      </c>
      <c r="Y1178">
        <f>IFERROR(INDEX($G$7:$G$60000,MATCH(ROW()-6,$Q$7:$Q$60000,0))*1,"")</f>
        <v/>
      </c>
      <c r="Z1178">
        <f>IFERROR(INDEX($H$7:$H$60000,MATCH(ROW()-6,$Q$7:$Q$60000,0))*1,"")</f>
        <v/>
      </c>
      <c r="AA1178">
        <f>IFERROR(INDEX($I$7:$I$60000,MATCH(ROW()-6,$Q$7:$Q$60000,0))*1,"")</f>
        <v/>
      </c>
      <c r="AB1178">
        <f>IFERROR(INDEX($J$7:$J$60000,MATCH(ROW()-6,$Q$7:$Q$60000,0))*1,"")</f>
        <v/>
      </c>
      <c r="AC1178">
        <f>IFERROR(INDEX($K$7:$K$60000,MATCH(ROW()-6,$Q$7:$Q$60000,0))*1,"")</f>
        <v/>
      </c>
      <c r="AF1178" s="9">
        <f>IF(OR($S1178="",$S1177=""),"",IF($B$5="diff",($T1178-$T1177),LN($T1178/$T1177)))</f>
        <v/>
      </c>
      <c r="AG1178" s="9">
        <f>IF(OR($S1178="",$S1177=""),"",IF($C$5="diff",(U1178-U1177),LN(U1178/U1177)))</f>
        <v/>
      </c>
      <c r="AH1178" s="9">
        <f>IF(OR($S1178="",$S1177=""),"",IF($D$5="diff",(V1178-V1177),LN(V1178/V1177)))</f>
        <v/>
      </c>
      <c r="AI1178" s="9">
        <f>IF(OR($S1178="",$S1177=""),"",IF($E$5="diff",(W1178-W1177),LN(W1178/W1177)))</f>
        <v/>
      </c>
      <c r="AJ1178" s="9">
        <f>IF(OR($S1178="",$S1177=""),"",IF($F$5="diff",(X1178-X1177),LN(X1178/X1177)))</f>
        <v/>
      </c>
      <c r="AK1178" s="9">
        <f>IF(OR($S1178="",$S1177=""),"",IF($G$5="diff",(Y1178-Y1177),LN(Y1178/Y1177)))</f>
        <v/>
      </c>
      <c r="AL1178" s="9">
        <f>IF(OR($S1178="",$S1177=""),"",IF($H$5="diff",(Z1178-Z1177),LN(Z1178/Z1177)))</f>
        <v/>
      </c>
      <c r="AM1178" s="9">
        <f>IF(OR($S1178="",$S1177=""),"",IF($I$5="diff",(AA1178-AA1177),LN(AA1178/AA1177)))</f>
        <v/>
      </c>
      <c r="AN1178" s="9">
        <f>IF(OR($S1178="",$S1177=""),"",IF($J$5="diff",(AB1178-AB1177),LN(AB1178/AB1177)))</f>
        <v/>
      </c>
      <c r="AO1178" s="9">
        <f>IF(OR($S1178="",$S1177=""),"",IF($K$5="diff",(AC1178-AC1177),LN(AC1178/AC1177)))</f>
        <v/>
      </c>
      <c r="AR1178" s="9">
        <f>IF($AF1178="","",$AU$13+$AU$4*AG1178+$AU$5*AH1178+$AU$6*AI1178+$AU$7*AJ1178+$AU$8*AK1178+$AU$9*AL1178+$AU$10*AM1178+$AU$11*AN1178+$AU$12*AO1178)</f>
        <v/>
      </c>
      <c r="AY1178" s="10">
        <f>IF(AND((ROW()-7)&gt;=$Q$5,(ROW()-6)&lt;=$Q$3),INDEX(LINEST(OFFSET(AF1178,1-$Q$5,0,$Q$5,1),OFFSET(AG1178,1-$Q$5,0,$Q$5,9),TRUE,TRUE),1,10)*$Q$4,"")</f>
        <v/>
      </c>
      <c r="AZ1178" s="9">
        <f>IF(AND((ROW()-7)&gt;=$Q$5,(ROW()-6)&lt;=$Q$3),INDEX(LINEST(OFFSET(AF1178,1-$Q$5,0,$Q$5,1),OFFSET(AG1178,1-$Q$5,0,$Q$5,9),TRUE,TRUE),1,9),"")</f>
        <v/>
      </c>
      <c r="BA1178" s="9">
        <f>IF(AND((ROW()-7)&gt;=$Q$5,(ROW()-6)&lt;=$Q$3),INDEX(LINEST(OFFSET(AF1178,1-$Q$5,0,$Q$5,1),OFFSET(AG1178,1-$Q$5,0,$Q$5,9),TRUE,TRUE),1,8),"")</f>
        <v/>
      </c>
      <c r="BB1178" s="9">
        <f>IF(AND((ROW()-7)&gt;=$Q$5,(ROW()-6)&lt;=$Q$3),INDEX(LINEST(OFFSET(AF1178,1-$Q$5,0,$Q$5,1),OFFSET(AG1178,1-$Q$5,0,$Q$5,9),TRUE,TRUE),1,7),"")</f>
        <v/>
      </c>
      <c r="BC1178" s="9">
        <f>IF(AND((ROW()-7)&gt;=$Q$5,(ROW()-6)&lt;=$Q$3),INDEX(LINEST(OFFSET(AF1178,1-$Q$5,0,$Q$5,1),OFFSET(AG1178,1-$Q$5,0,$Q$5,9),TRUE,TRUE),1,6),"")</f>
        <v/>
      </c>
      <c r="BD1178" s="9">
        <f>IF(AND((ROW()-7)&gt;=$Q$5,(ROW()-6)&lt;=$Q$3),INDEX(LINEST(OFFSET(AF1178,1-$Q$5,0,$Q$5,1),OFFSET(AG1178,1-$Q$5,0,$Q$5,9),TRUE,TRUE),1,5),"")</f>
        <v/>
      </c>
      <c r="BE1178" s="9">
        <f>IF(AND((ROW()-7)&gt;=$Q$5,(ROW()-6)&lt;=$Q$3),INDEX(LINEST(OFFSET(AF1178,1-$Q$5,0,$Q$5,1),OFFSET(AG1178,1-$Q$5,0,$Q$5,9),TRUE,TRUE),1,4),"")</f>
        <v/>
      </c>
      <c r="BF1178" s="9">
        <f>IF(AND((ROW()-7)&gt;=$Q$5,(ROW()-6)&lt;=$Q$3),INDEX(LINEST(OFFSET(AF1178,1-$Q$5,0,$Q$5,1),OFFSET(AG1178,1-$Q$5,0,$Q$5,9),TRUE,TRUE),1,3),"")</f>
        <v/>
      </c>
      <c r="BG1178" s="9">
        <f>IF(AND((ROW()-7)&gt;=$Q$5,(ROW()-6)&lt;=$Q$3),INDEX(LINEST(OFFSET(AF1178,1-$Q$5,0,$Q$5,1),OFFSET(AG1178,1-$Q$5,0,$Q$5,9),TRUE,TRUE),1,2),"")</f>
        <v/>
      </c>
      <c r="BH1178" s="9">
        <f>IF(AND((ROW()-7)&gt;=$Q$5,(ROW()-6)&lt;=$Q$3),INDEX(LINEST(OFFSET(AF1178,1-$Q$5,0,$Q$5,1),OFFSET(AG1178,1-$Q$5,0,$Q$5,9),TRUE,TRUE),1,1),"")</f>
        <v/>
      </c>
      <c r="BI1178" s="10">
        <f>IF(AND((ROW()-7)&gt;=$Q$5,(ROW()-6)&lt;=$Q$3),INDEX(LINEST(OFFSET(AF1178,1-$Q$5,0,$Q$5,1),OFFSET(AG1178,1-$Q$5,0,$Q$5,9),TRUE,TRUE),3,1),"")</f>
        <v/>
      </c>
      <c r="BL1178" s="9">
        <f>IF(AND((ROW()-6)&lt;=$Q$3,ISNUMBER(AY1177)),AY1177/$Q$4+AZ1177*AG1178+BA1177*AH1178+BB1177*AI1178+BC1177*AJ1178+BD1177*AK1178+BE1177*AL1178+BF1177*AM1178+BG1177*AN1178+BH1177*AO1178,"")</f>
        <v/>
      </c>
      <c r="BM1178">
        <f>IF(ISNUMBER(BL1178),AVERAGE(OFFSET(AF1177,1-$Q$5,0,$Q$5,1)),"")</f>
        <v/>
      </c>
      <c r="BN1178">
        <f>IF(ISNUMBER(BL1178),(AF1178-BL1178)^2,"")</f>
        <v/>
      </c>
      <c r="BO1178">
        <f>IF(ISNUMBER(BL1178),AF1178^2,"")</f>
        <v/>
      </c>
      <c r="BP1178">
        <f>IF(ISNUMBER(BL1178),(AF1178-BM1178)^2,"")</f>
        <v/>
      </c>
    </row>
    <row r="1179">
      <c r="O1179">
        <f>IF($R1179="","",IF($Q$1="Weekly",INT(($R1179-2)/7),IF($Q$1="Quarterly",YEAR($R1179)*4+ROUNDUP(MONTH($R1179)/3),YEAR($R1179)*12+MONTH($R1179))))</f>
        <v/>
      </c>
      <c r="P1179">
        <f>IF($R1179="","",IF($R1180="",1,IF($O1179&lt;&gt;$O1180,1,0)))</f>
        <v/>
      </c>
      <c r="Q1179">
        <f>IF($P1179=1,SUM($P$7:$P1179),"")</f>
        <v/>
      </c>
      <c r="R1179">
        <f>IF($A1179="","",IF(ISNUMBER($A1179),$A1179,IFERROR(DATEVALUE($A1179),NA())))</f>
        <v/>
      </c>
      <c r="S1179" s="7">
        <f>IFERROR(INDEX($R$7:$R$60000,MATCH(ROW()-6,$Q$7:$Q$60000,0)),"")</f>
        <v/>
      </c>
      <c r="T1179">
        <f>IFERROR(INDEX($B$7:$B$60000,MATCH(ROW()-6,$Q$7:$Q$60000,0))*1,"")</f>
        <v/>
      </c>
      <c r="U1179">
        <f>IFERROR(INDEX($C$7:$C$60000,MATCH(ROW()-6,$Q$7:$Q$60000,0))*1,"")</f>
        <v/>
      </c>
      <c r="V1179">
        <f>IFERROR(INDEX($D$7:$D$60000,MATCH(ROW()-6,$Q$7:$Q$60000,0))*1,"")</f>
        <v/>
      </c>
      <c r="W1179">
        <f>IFERROR(INDEX($E$7:$E$60000,MATCH(ROW()-6,$Q$7:$Q$60000,0))*1,"")</f>
        <v/>
      </c>
      <c r="X1179">
        <f>IFERROR(INDEX($F$7:$F$60000,MATCH(ROW()-6,$Q$7:$Q$60000,0))*1,"")</f>
        <v/>
      </c>
      <c r="Y1179">
        <f>IFERROR(INDEX($G$7:$G$60000,MATCH(ROW()-6,$Q$7:$Q$60000,0))*1,"")</f>
        <v/>
      </c>
      <c r="Z1179">
        <f>IFERROR(INDEX($H$7:$H$60000,MATCH(ROW()-6,$Q$7:$Q$60000,0))*1,"")</f>
        <v/>
      </c>
      <c r="AA1179">
        <f>IFERROR(INDEX($I$7:$I$60000,MATCH(ROW()-6,$Q$7:$Q$60000,0))*1,"")</f>
        <v/>
      </c>
      <c r="AB1179">
        <f>IFERROR(INDEX($J$7:$J$60000,MATCH(ROW()-6,$Q$7:$Q$60000,0))*1,"")</f>
        <v/>
      </c>
      <c r="AC1179">
        <f>IFERROR(INDEX($K$7:$K$60000,MATCH(ROW()-6,$Q$7:$Q$60000,0))*1,"")</f>
        <v/>
      </c>
      <c r="AF1179" s="9">
        <f>IF(OR($S1179="",$S1178=""),"",IF($B$5="diff",($T1179-$T1178),LN($T1179/$T1178)))</f>
        <v/>
      </c>
      <c r="AG1179" s="9">
        <f>IF(OR($S1179="",$S1178=""),"",IF($C$5="diff",(U1179-U1178),LN(U1179/U1178)))</f>
        <v/>
      </c>
      <c r="AH1179" s="9">
        <f>IF(OR($S1179="",$S1178=""),"",IF($D$5="diff",(V1179-V1178),LN(V1179/V1178)))</f>
        <v/>
      </c>
      <c r="AI1179" s="9">
        <f>IF(OR($S1179="",$S1178=""),"",IF($E$5="diff",(W1179-W1178),LN(W1179/W1178)))</f>
        <v/>
      </c>
      <c r="AJ1179" s="9">
        <f>IF(OR($S1179="",$S1178=""),"",IF($F$5="diff",(X1179-X1178),LN(X1179/X1178)))</f>
        <v/>
      </c>
      <c r="AK1179" s="9">
        <f>IF(OR($S1179="",$S1178=""),"",IF($G$5="diff",(Y1179-Y1178),LN(Y1179/Y1178)))</f>
        <v/>
      </c>
      <c r="AL1179" s="9">
        <f>IF(OR($S1179="",$S1178=""),"",IF($H$5="diff",(Z1179-Z1178),LN(Z1179/Z1178)))</f>
        <v/>
      </c>
      <c r="AM1179" s="9">
        <f>IF(OR($S1179="",$S1178=""),"",IF($I$5="diff",(AA1179-AA1178),LN(AA1179/AA1178)))</f>
        <v/>
      </c>
      <c r="AN1179" s="9">
        <f>IF(OR($S1179="",$S1178=""),"",IF($J$5="diff",(AB1179-AB1178),LN(AB1179/AB1178)))</f>
        <v/>
      </c>
      <c r="AO1179" s="9">
        <f>IF(OR($S1179="",$S1178=""),"",IF($K$5="diff",(AC1179-AC1178),LN(AC1179/AC1178)))</f>
        <v/>
      </c>
      <c r="AR1179" s="9">
        <f>IF($AF1179="","",$AU$13+$AU$4*AG1179+$AU$5*AH1179+$AU$6*AI1179+$AU$7*AJ1179+$AU$8*AK1179+$AU$9*AL1179+$AU$10*AM1179+$AU$11*AN1179+$AU$12*AO1179)</f>
        <v/>
      </c>
      <c r="AY1179" s="10">
        <f>IF(AND((ROW()-7)&gt;=$Q$5,(ROW()-6)&lt;=$Q$3),INDEX(LINEST(OFFSET(AF1179,1-$Q$5,0,$Q$5,1),OFFSET(AG1179,1-$Q$5,0,$Q$5,9),TRUE,TRUE),1,10)*$Q$4,"")</f>
        <v/>
      </c>
      <c r="AZ1179" s="9">
        <f>IF(AND((ROW()-7)&gt;=$Q$5,(ROW()-6)&lt;=$Q$3),INDEX(LINEST(OFFSET(AF1179,1-$Q$5,0,$Q$5,1),OFFSET(AG1179,1-$Q$5,0,$Q$5,9),TRUE,TRUE),1,9),"")</f>
        <v/>
      </c>
      <c r="BA1179" s="9">
        <f>IF(AND((ROW()-7)&gt;=$Q$5,(ROW()-6)&lt;=$Q$3),INDEX(LINEST(OFFSET(AF1179,1-$Q$5,0,$Q$5,1),OFFSET(AG1179,1-$Q$5,0,$Q$5,9),TRUE,TRUE),1,8),"")</f>
        <v/>
      </c>
      <c r="BB1179" s="9">
        <f>IF(AND((ROW()-7)&gt;=$Q$5,(ROW()-6)&lt;=$Q$3),INDEX(LINEST(OFFSET(AF1179,1-$Q$5,0,$Q$5,1),OFFSET(AG1179,1-$Q$5,0,$Q$5,9),TRUE,TRUE),1,7),"")</f>
        <v/>
      </c>
      <c r="BC1179" s="9">
        <f>IF(AND((ROW()-7)&gt;=$Q$5,(ROW()-6)&lt;=$Q$3),INDEX(LINEST(OFFSET(AF1179,1-$Q$5,0,$Q$5,1),OFFSET(AG1179,1-$Q$5,0,$Q$5,9),TRUE,TRUE),1,6),"")</f>
        <v/>
      </c>
      <c r="BD1179" s="9">
        <f>IF(AND((ROW()-7)&gt;=$Q$5,(ROW()-6)&lt;=$Q$3),INDEX(LINEST(OFFSET(AF1179,1-$Q$5,0,$Q$5,1),OFFSET(AG1179,1-$Q$5,0,$Q$5,9),TRUE,TRUE),1,5),"")</f>
        <v/>
      </c>
      <c r="BE1179" s="9">
        <f>IF(AND((ROW()-7)&gt;=$Q$5,(ROW()-6)&lt;=$Q$3),INDEX(LINEST(OFFSET(AF1179,1-$Q$5,0,$Q$5,1),OFFSET(AG1179,1-$Q$5,0,$Q$5,9),TRUE,TRUE),1,4),"")</f>
        <v/>
      </c>
      <c r="BF1179" s="9">
        <f>IF(AND((ROW()-7)&gt;=$Q$5,(ROW()-6)&lt;=$Q$3),INDEX(LINEST(OFFSET(AF1179,1-$Q$5,0,$Q$5,1),OFFSET(AG1179,1-$Q$5,0,$Q$5,9),TRUE,TRUE),1,3),"")</f>
        <v/>
      </c>
      <c r="BG1179" s="9">
        <f>IF(AND((ROW()-7)&gt;=$Q$5,(ROW()-6)&lt;=$Q$3),INDEX(LINEST(OFFSET(AF1179,1-$Q$5,0,$Q$5,1),OFFSET(AG1179,1-$Q$5,0,$Q$5,9),TRUE,TRUE),1,2),"")</f>
        <v/>
      </c>
      <c r="BH1179" s="9">
        <f>IF(AND((ROW()-7)&gt;=$Q$5,(ROW()-6)&lt;=$Q$3),INDEX(LINEST(OFFSET(AF1179,1-$Q$5,0,$Q$5,1),OFFSET(AG1179,1-$Q$5,0,$Q$5,9),TRUE,TRUE),1,1),"")</f>
        <v/>
      </c>
      <c r="BI1179" s="10">
        <f>IF(AND((ROW()-7)&gt;=$Q$5,(ROW()-6)&lt;=$Q$3),INDEX(LINEST(OFFSET(AF1179,1-$Q$5,0,$Q$5,1),OFFSET(AG1179,1-$Q$5,0,$Q$5,9),TRUE,TRUE),3,1),"")</f>
        <v/>
      </c>
      <c r="BL1179" s="9">
        <f>IF(AND((ROW()-6)&lt;=$Q$3,ISNUMBER(AY1178)),AY1178/$Q$4+AZ1178*AG1179+BA1178*AH1179+BB1178*AI1179+BC1178*AJ1179+BD1178*AK1179+BE1178*AL1179+BF1178*AM1179+BG1178*AN1179+BH1178*AO1179,"")</f>
        <v/>
      </c>
      <c r="BM1179">
        <f>IF(ISNUMBER(BL1179),AVERAGE(OFFSET(AF1178,1-$Q$5,0,$Q$5,1)),"")</f>
        <v/>
      </c>
      <c r="BN1179">
        <f>IF(ISNUMBER(BL1179),(AF1179-BL1179)^2,"")</f>
        <v/>
      </c>
      <c r="BO1179">
        <f>IF(ISNUMBER(BL1179),AF1179^2,"")</f>
        <v/>
      </c>
      <c r="BP1179">
        <f>IF(ISNUMBER(BL1179),(AF1179-BM1179)^2,"")</f>
        <v/>
      </c>
    </row>
    <row r="1180">
      <c r="O1180">
        <f>IF($R1180="","",IF($Q$1="Weekly",INT(($R1180-2)/7),IF($Q$1="Quarterly",YEAR($R1180)*4+ROUNDUP(MONTH($R1180)/3),YEAR($R1180)*12+MONTH($R1180))))</f>
        <v/>
      </c>
      <c r="P1180">
        <f>IF($R1180="","",IF($R1181="",1,IF($O1180&lt;&gt;$O1181,1,0)))</f>
        <v/>
      </c>
      <c r="Q1180">
        <f>IF($P1180=1,SUM($P$7:$P1180),"")</f>
        <v/>
      </c>
      <c r="R1180">
        <f>IF($A1180="","",IF(ISNUMBER($A1180),$A1180,IFERROR(DATEVALUE($A1180),NA())))</f>
        <v/>
      </c>
      <c r="S1180" s="7">
        <f>IFERROR(INDEX($R$7:$R$60000,MATCH(ROW()-6,$Q$7:$Q$60000,0)),"")</f>
        <v/>
      </c>
      <c r="T1180">
        <f>IFERROR(INDEX($B$7:$B$60000,MATCH(ROW()-6,$Q$7:$Q$60000,0))*1,"")</f>
        <v/>
      </c>
      <c r="U1180">
        <f>IFERROR(INDEX($C$7:$C$60000,MATCH(ROW()-6,$Q$7:$Q$60000,0))*1,"")</f>
        <v/>
      </c>
      <c r="V1180">
        <f>IFERROR(INDEX($D$7:$D$60000,MATCH(ROW()-6,$Q$7:$Q$60000,0))*1,"")</f>
        <v/>
      </c>
      <c r="W1180">
        <f>IFERROR(INDEX($E$7:$E$60000,MATCH(ROW()-6,$Q$7:$Q$60000,0))*1,"")</f>
        <v/>
      </c>
      <c r="X1180">
        <f>IFERROR(INDEX($F$7:$F$60000,MATCH(ROW()-6,$Q$7:$Q$60000,0))*1,"")</f>
        <v/>
      </c>
      <c r="Y1180">
        <f>IFERROR(INDEX($G$7:$G$60000,MATCH(ROW()-6,$Q$7:$Q$60000,0))*1,"")</f>
        <v/>
      </c>
      <c r="Z1180">
        <f>IFERROR(INDEX($H$7:$H$60000,MATCH(ROW()-6,$Q$7:$Q$60000,0))*1,"")</f>
        <v/>
      </c>
      <c r="AA1180">
        <f>IFERROR(INDEX($I$7:$I$60000,MATCH(ROW()-6,$Q$7:$Q$60000,0))*1,"")</f>
        <v/>
      </c>
      <c r="AB1180">
        <f>IFERROR(INDEX($J$7:$J$60000,MATCH(ROW()-6,$Q$7:$Q$60000,0))*1,"")</f>
        <v/>
      </c>
      <c r="AC1180">
        <f>IFERROR(INDEX($K$7:$K$60000,MATCH(ROW()-6,$Q$7:$Q$60000,0))*1,"")</f>
        <v/>
      </c>
      <c r="AF1180" s="9">
        <f>IF(OR($S1180="",$S1179=""),"",IF($B$5="diff",($T1180-$T1179),LN($T1180/$T1179)))</f>
        <v/>
      </c>
      <c r="AG1180" s="9">
        <f>IF(OR($S1180="",$S1179=""),"",IF($C$5="diff",(U1180-U1179),LN(U1180/U1179)))</f>
        <v/>
      </c>
      <c r="AH1180" s="9">
        <f>IF(OR($S1180="",$S1179=""),"",IF($D$5="diff",(V1180-V1179),LN(V1180/V1179)))</f>
        <v/>
      </c>
      <c r="AI1180" s="9">
        <f>IF(OR($S1180="",$S1179=""),"",IF($E$5="diff",(W1180-W1179),LN(W1180/W1179)))</f>
        <v/>
      </c>
      <c r="AJ1180" s="9">
        <f>IF(OR($S1180="",$S1179=""),"",IF($F$5="diff",(X1180-X1179),LN(X1180/X1179)))</f>
        <v/>
      </c>
      <c r="AK1180" s="9">
        <f>IF(OR($S1180="",$S1179=""),"",IF($G$5="diff",(Y1180-Y1179),LN(Y1180/Y1179)))</f>
        <v/>
      </c>
      <c r="AL1180" s="9">
        <f>IF(OR($S1180="",$S1179=""),"",IF($H$5="diff",(Z1180-Z1179),LN(Z1180/Z1179)))</f>
        <v/>
      </c>
      <c r="AM1180" s="9">
        <f>IF(OR($S1180="",$S1179=""),"",IF($I$5="diff",(AA1180-AA1179),LN(AA1180/AA1179)))</f>
        <v/>
      </c>
      <c r="AN1180" s="9">
        <f>IF(OR($S1180="",$S1179=""),"",IF($J$5="diff",(AB1180-AB1179),LN(AB1180/AB1179)))</f>
        <v/>
      </c>
      <c r="AO1180" s="9">
        <f>IF(OR($S1180="",$S1179=""),"",IF($K$5="diff",(AC1180-AC1179),LN(AC1180/AC1179)))</f>
        <v/>
      </c>
      <c r="AR1180" s="9">
        <f>IF($AF1180="","",$AU$13+$AU$4*AG1180+$AU$5*AH1180+$AU$6*AI1180+$AU$7*AJ1180+$AU$8*AK1180+$AU$9*AL1180+$AU$10*AM1180+$AU$11*AN1180+$AU$12*AO1180)</f>
        <v/>
      </c>
      <c r="AY1180" s="10">
        <f>IF(AND((ROW()-7)&gt;=$Q$5,(ROW()-6)&lt;=$Q$3),INDEX(LINEST(OFFSET(AF1180,1-$Q$5,0,$Q$5,1),OFFSET(AG1180,1-$Q$5,0,$Q$5,9),TRUE,TRUE),1,10)*$Q$4,"")</f>
        <v/>
      </c>
      <c r="AZ1180" s="9">
        <f>IF(AND((ROW()-7)&gt;=$Q$5,(ROW()-6)&lt;=$Q$3),INDEX(LINEST(OFFSET(AF1180,1-$Q$5,0,$Q$5,1),OFFSET(AG1180,1-$Q$5,0,$Q$5,9),TRUE,TRUE),1,9),"")</f>
        <v/>
      </c>
      <c r="BA1180" s="9">
        <f>IF(AND((ROW()-7)&gt;=$Q$5,(ROW()-6)&lt;=$Q$3),INDEX(LINEST(OFFSET(AF1180,1-$Q$5,0,$Q$5,1),OFFSET(AG1180,1-$Q$5,0,$Q$5,9),TRUE,TRUE),1,8),"")</f>
        <v/>
      </c>
      <c r="BB1180" s="9">
        <f>IF(AND((ROW()-7)&gt;=$Q$5,(ROW()-6)&lt;=$Q$3),INDEX(LINEST(OFFSET(AF1180,1-$Q$5,0,$Q$5,1),OFFSET(AG1180,1-$Q$5,0,$Q$5,9),TRUE,TRUE),1,7),"")</f>
        <v/>
      </c>
      <c r="BC1180" s="9">
        <f>IF(AND((ROW()-7)&gt;=$Q$5,(ROW()-6)&lt;=$Q$3),INDEX(LINEST(OFFSET(AF1180,1-$Q$5,0,$Q$5,1),OFFSET(AG1180,1-$Q$5,0,$Q$5,9),TRUE,TRUE),1,6),"")</f>
        <v/>
      </c>
      <c r="BD1180" s="9">
        <f>IF(AND((ROW()-7)&gt;=$Q$5,(ROW()-6)&lt;=$Q$3),INDEX(LINEST(OFFSET(AF1180,1-$Q$5,0,$Q$5,1),OFFSET(AG1180,1-$Q$5,0,$Q$5,9),TRUE,TRUE),1,5),"")</f>
        <v/>
      </c>
      <c r="BE1180" s="9">
        <f>IF(AND((ROW()-7)&gt;=$Q$5,(ROW()-6)&lt;=$Q$3),INDEX(LINEST(OFFSET(AF1180,1-$Q$5,0,$Q$5,1),OFFSET(AG1180,1-$Q$5,0,$Q$5,9),TRUE,TRUE),1,4),"")</f>
        <v/>
      </c>
      <c r="BF1180" s="9">
        <f>IF(AND((ROW()-7)&gt;=$Q$5,(ROW()-6)&lt;=$Q$3),INDEX(LINEST(OFFSET(AF1180,1-$Q$5,0,$Q$5,1),OFFSET(AG1180,1-$Q$5,0,$Q$5,9),TRUE,TRUE),1,3),"")</f>
        <v/>
      </c>
      <c r="BG1180" s="9">
        <f>IF(AND((ROW()-7)&gt;=$Q$5,(ROW()-6)&lt;=$Q$3),INDEX(LINEST(OFFSET(AF1180,1-$Q$5,0,$Q$5,1),OFFSET(AG1180,1-$Q$5,0,$Q$5,9),TRUE,TRUE),1,2),"")</f>
        <v/>
      </c>
      <c r="BH1180" s="9">
        <f>IF(AND((ROW()-7)&gt;=$Q$5,(ROW()-6)&lt;=$Q$3),INDEX(LINEST(OFFSET(AF1180,1-$Q$5,0,$Q$5,1),OFFSET(AG1180,1-$Q$5,0,$Q$5,9),TRUE,TRUE),1,1),"")</f>
        <v/>
      </c>
      <c r="BI1180" s="10">
        <f>IF(AND((ROW()-7)&gt;=$Q$5,(ROW()-6)&lt;=$Q$3),INDEX(LINEST(OFFSET(AF1180,1-$Q$5,0,$Q$5,1),OFFSET(AG1180,1-$Q$5,0,$Q$5,9),TRUE,TRUE),3,1),"")</f>
        <v/>
      </c>
      <c r="BL1180" s="9">
        <f>IF(AND((ROW()-6)&lt;=$Q$3,ISNUMBER(AY1179)),AY1179/$Q$4+AZ1179*AG1180+BA1179*AH1180+BB1179*AI1180+BC1179*AJ1180+BD1179*AK1180+BE1179*AL1180+BF1179*AM1180+BG1179*AN1180+BH1179*AO1180,"")</f>
        <v/>
      </c>
      <c r="BM1180">
        <f>IF(ISNUMBER(BL1180),AVERAGE(OFFSET(AF1179,1-$Q$5,0,$Q$5,1)),"")</f>
        <v/>
      </c>
      <c r="BN1180">
        <f>IF(ISNUMBER(BL1180),(AF1180-BL1180)^2,"")</f>
        <v/>
      </c>
      <c r="BO1180">
        <f>IF(ISNUMBER(BL1180),AF1180^2,"")</f>
        <v/>
      </c>
      <c r="BP1180">
        <f>IF(ISNUMBER(BL1180),(AF1180-BM1180)^2,"")</f>
        <v/>
      </c>
    </row>
    <row r="1181">
      <c r="O1181">
        <f>IF($R1181="","",IF($Q$1="Weekly",INT(($R1181-2)/7),IF($Q$1="Quarterly",YEAR($R1181)*4+ROUNDUP(MONTH($R1181)/3),YEAR($R1181)*12+MONTH($R1181))))</f>
        <v/>
      </c>
      <c r="P1181">
        <f>IF($R1181="","",IF($R1182="",1,IF($O1181&lt;&gt;$O1182,1,0)))</f>
        <v/>
      </c>
      <c r="Q1181">
        <f>IF($P1181=1,SUM($P$7:$P1181),"")</f>
        <v/>
      </c>
      <c r="R1181">
        <f>IF($A1181="","",IF(ISNUMBER($A1181),$A1181,IFERROR(DATEVALUE($A1181),NA())))</f>
        <v/>
      </c>
      <c r="S1181" s="7">
        <f>IFERROR(INDEX($R$7:$R$60000,MATCH(ROW()-6,$Q$7:$Q$60000,0)),"")</f>
        <v/>
      </c>
      <c r="T1181">
        <f>IFERROR(INDEX($B$7:$B$60000,MATCH(ROW()-6,$Q$7:$Q$60000,0))*1,"")</f>
        <v/>
      </c>
      <c r="U1181">
        <f>IFERROR(INDEX($C$7:$C$60000,MATCH(ROW()-6,$Q$7:$Q$60000,0))*1,"")</f>
        <v/>
      </c>
      <c r="V1181">
        <f>IFERROR(INDEX($D$7:$D$60000,MATCH(ROW()-6,$Q$7:$Q$60000,0))*1,"")</f>
        <v/>
      </c>
      <c r="W1181">
        <f>IFERROR(INDEX($E$7:$E$60000,MATCH(ROW()-6,$Q$7:$Q$60000,0))*1,"")</f>
        <v/>
      </c>
      <c r="X1181">
        <f>IFERROR(INDEX($F$7:$F$60000,MATCH(ROW()-6,$Q$7:$Q$60000,0))*1,"")</f>
        <v/>
      </c>
      <c r="Y1181">
        <f>IFERROR(INDEX($G$7:$G$60000,MATCH(ROW()-6,$Q$7:$Q$60000,0))*1,"")</f>
        <v/>
      </c>
      <c r="Z1181">
        <f>IFERROR(INDEX($H$7:$H$60000,MATCH(ROW()-6,$Q$7:$Q$60000,0))*1,"")</f>
        <v/>
      </c>
      <c r="AA1181">
        <f>IFERROR(INDEX($I$7:$I$60000,MATCH(ROW()-6,$Q$7:$Q$60000,0))*1,"")</f>
        <v/>
      </c>
      <c r="AB1181">
        <f>IFERROR(INDEX($J$7:$J$60000,MATCH(ROW()-6,$Q$7:$Q$60000,0))*1,"")</f>
        <v/>
      </c>
      <c r="AC1181">
        <f>IFERROR(INDEX($K$7:$K$60000,MATCH(ROW()-6,$Q$7:$Q$60000,0))*1,"")</f>
        <v/>
      </c>
      <c r="AF1181" s="9">
        <f>IF(OR($S1181="",$S1180=""),"",IF($B$5="diff",($T1181-$T1180),LN($T1181/$T1180)))</f>
        <v/>
      </c>
      <c r="AG1181" s="9">
        <f>IF(OR($S1181="",$S1180=""),"",IF($C$5="diff",(U1181-U1180),LN(U1181/U1180)))</f>
        <v/>
      </c>
      <c r="AH1181" s="9">
        <f>IF(OR($S1181="",$S1180=""),"",IF($D$5="diff",(V1181-V1180),LN(V1181/V1180)))</f>
        <v/>
      </c>
      <c r="AI1181" s="9">
        <f>IF(OR($S1181="",$S1180=""),"",IF($E$5="diff",(W1181-W1180),LN(W1181/W1180)))</f>
        <v/>
      </c>
      <c r="AJ1181" s="9">
        <f>IF(OR($S1181="",$S1180=""),"",IF($F$5="diff",(X1181-X1180),LN(X1181/X1180)))</f>
        <v/>
      </c>
      <c r="AK1181" s="9">
        <f>IF(OR($S1181="",$S1180=""),"",IF($G$5="diff",(Y1181-Y1180),LN(Y1181/Y1180)))</f>
        <v/>
      </c>
      <c r="AL1181" s="9">
        <f>IF(OR($S1181="",$S1180=""),"",IF($H$5="diff",(Z1181-Z1180),LN(Z1181/Z1180)))</f>
        <v/>
      </c>
      <c r="AM1181" s="9">
        <f>IF(OR($S1181="",$S1180=""),"",IF($I$5="diff",(AA1181-AA1180),LN(AA1181/AA1180)))</f>
        <v/>
      </c>
      <c r="AN1181" s="9">
        <f>IF(OR($S1181="",$S1180=""),"",IF($J$5="diff",(AB1181-AB1180),LN(AB1181/AB1180)))</f>
        <v/>
      </c>
      <c r="AO1181" s="9">
        <f>IF(OR($S1181="",$S1180=""),"",IF($K$5="diff",(AC1181-AC1180),LN(AC1181/AC1180)))</f>
        <v/>
      </c>
      <c r="AR1181" s="9">
        <f>IF($AF1181="","",$AU$13+$AU$4*AG1181+$AU$5*AH1181+$AU$6*AI1181+$AU$7*AJ1181+$AU$8*AK1181+$AU$9*AL1181+$AU$10*AM1181+$AU$11*AN1181+$AU$12*AO1181)</f>
        <v/>
      </c>
      <c r="AY1181" s="10">
        <f>IF(AND((ROW()-7)&gt;=$Q$5,(ROW()-6)&lt;=$Q$3),INDEX(LINEST(OFFSET(AF1181,1-$Q$5,0,$Q$5,1),OFFSET(AG1181,1-$Q$5,0,$Q$5,9),TRUE,TRUE),1,10)*$Q$4,"")</f>
        <v/>
      </c>
      <c r="AZ1181" s="9">
        <f>IF(AND((ROW()-7)&gt;=$Q$5,(ROW()-6)&lt;=$Q$3),INDEX(LINEST(OFFSET(AF1181,1-$Q$5,0,$Q$5,1),OFFSET(AG1181,1-$Q$5,0,$Q$5,9),TRUE,TRUE),1,9),"")</f>
        <v/>
      </c>
      <c r="BA1181" s="9">
        <f>IF(AND((ROW()-7)&gt;=$Q$5,(ROW()-6)&lt;=$Q$3),INDEX(LINEST(OFFSET(AF1181,1-$Q$5,0,$Q$5,1),OFFSET(AG1181,1-$Q$5,0,$Q$5,9),TRUE,TRUE),1,8),"")</f>
        <v/>
      </c>
      <c r="BB1181" s="9">
        <f>IF(AND((ROW()-7)&gt;=$Q$5,(ROW()-6)&lt;=$Q$3),INDEX(LINEST(OFFSET(AF1181,1-$Q$5,0,$Q$5,1),OFFSET(AG1181,1-$Q$5,0,$Q$5,9),TRUE,TRUE),1,7),"")</f>
        <v/>
      </c>
      <c r="BC1181" s="9">
        <f>IF(AND((ROW()-7)&gt;=$Q$5,(ROW()-6)&lt;=$Q$3),INDEX(LINEST(OFFSET(AF1181,1-$Q$5,0,$Q$5,1),OFFSET(AG1181,1-$Q$5,0,$Q$5,9),TRUE,TRUE),1,6),"")</f>
        <v/>
      </c>
      <c r="BD1181" s="9">
        <f>IF(AND((ROW()-7)&gt;=$Q$5,(ROW()-6)&lt;=$Q$3),INDEX(LINEST(OFFSET(AF1181,1-$Q$5,0,$Q$5,1),OFFSET(AG1181,1-$Q$5,0,$Q$5,9),TRUE,TRUE),1,5),"")</f>
        <v/>
      </c>
      <c r="BE1181" s="9">
        <f>IF(AND((ROW()-7)&gt;=$Q$5,(ROW()-6)&lt;=$Q$3),INDEX(LINEST(OFFSET(AF1181,1-$Q$5,0,$Q$5,1),OFFSET(AG1181,1-$Q$5,0,$Q$5,9),TRUE,TRUE),1,4),"")</f>
        <v/>
      </c>
      <c r="BF1181" s="9">
        <f>IF(AND((ROW()-7)&gt;=$Q$5,(ROW()-6)&lt;=$Q$3),INDEX(LINEST(OFFSET(AF1181,1-$Q$5,0,$Q$5,1),OFFSET(AG1181,1-$Q$5,0,$Q$5,9),TRUE,TRUE),1,3),"")</f>
        <v/>
      </c>
      <c r="BG1181" s="9">
        <f>IF(AND((ROW()-7)&gt;=$Q$5,(ROW()-6)&lt;=$Q$3),INDEX(LINEST(OFFSET(AF1181,1-$Q$5,0,$Q$5,1),OFFSET(AG1181,1-$Q$5,0,$Q$5,9),TRUE,TRUE),1,2),"")</f>
        <v/>
      </c>
      <c r="BH1181" s="9">
        <f>IF(AND((ROW()-7)&gt;=$Q$5,(ROW()-6)&lt;=$Q$3),INDEX(LINEST(OFFSET(AF1181,1-$Q$5,0,$Q$5,1),OFFSET(AG1181,1-$Q$5,0,$Q$5,9),TRUE,TRUE),1,1),"")</f>
        <v/>
      </c>
      <c r="BI1181" s="10">
        <f>IF(AND((ROW()-7)&gt;=$Q$5,(ROW()-6)&lt;=$Q$3),INDEX(LINEST(OFFSET(AF1181,1-$Q$5,0,$Q$5,1),OFFSET(AG1181,1-$Q$5,0,$Q$5,9),TRUE,TRUE),3,1),"")</f>
        <v/>
      </c>
      <c r="BL1181" s="9">
        <f>IF(AND((ROW()-6)&lt;=$Q$3,ISNUMBER(AY1180)),AY1180/$Q$4+AZ1180*AG1181+BA1180*AH1181+BB1180*AI1181+BC1180*AJ1181+BD1180*AK1181+BE1180*AL1181+BF1180*AM1181+BG1180*AN1181+BH1180*AO1181,"")</f>
        <v/>
      </c>
      <c r="BM1181">
        <f>IF(ISNUMBER(BL1181),AVERAGE(OFFSET(AF1180,1-$Q$5,0,$Q$5,1)),"")</f>
        <v/>
      </c>
      <c r="BN1181">
        <f>IF(ISNUMBER(BL1181),(AF1181-BL1181)^2,"")</f>
        <v/>
      </c>
      <c r="BO1181">
        <f>IF(ISNUMBER(BL1181),AF1181^2,"")</f>
        <v/>
      </c>
      <c r="BP1181">
        <f>IF(ISNUMBER(BL1181),(AF1181-BM1181)^2,"")</f>
        <v/>
      </c>
    </row>
    <row r="1182">
      <c r="O1182">
        <f>IF($R1182="","",IF($Q$1="Weekly",INT(($R1182-2)/7),IF($Q$1="Quarterly",YEAR($R1182)*4+ROUNDUP(MONTH($R1182)/3),YEAR($R1182)*12+MONTH($R1182))))</f>
        <v/>
      </c>
      <c r="P1182">
        <f>IF($R1182="","",IF($R1183="",1,IF($O1182&lt;&gt;$O1183,1,0)))</f>
        <v/>
      </c>
      <c r="Q1182">
        <f>IF($P1182=1,SUM($P$7:$P1182),"")</f>
        <v/>
      </c>
      <c r="R1182">
        <f>IF($A1182="","",IF(ISNUMBER($A1182),$A1182,IFERROR(DATEVALUE($A1182),NA())))</f>
        <v/>
      </c>
      <c r="S1182" s="7">
        <f>IFERROR(INDEX($R$7:$R$60000,MATCH(ROW()-6,$Q$7:$Q$60000,0)),"")</f>
        <v/>
      </c>
      <c r="T1182">
        <f>IFERROR(INDEX($B$7:$B$60000,MATCH(ROW()-6,$Q$7:$Q$60000,0))*1,"")</f>
        <v/>
      </c>
      <c r="U1182">
        <f>IFERROR(INDEX($C$7:$C$60000,MATCH(ROW()-6,$Q$7:$Q$60000,0))*1,"")</f>
        <v/>
      </c>
      <c r="V1182">
        <f>IFERROR(INDEX($D$7:$D$60000,MATCH(ROW()-6,$Q$7:$Q$60000,0))*1,"")</f>
        <v/>
      </c>
      <c r="W1182">
        <f>IFERROR(INDEX($E$7:$E$60000,MATCH(ROW()-6,$Q$7:$Q$60000,0))*1,"")</f>
        <v/>
      </c>
      <c r="X1182">
        <f>IFERROR(INDEX($F$7:$F$60000,MATCH(ROW()-6,$Q$7:$Q$60000,0))*1,"")</f>
        <v/>
      </c>
      <c r="Y1182">
        <f>IFERROR(INDEX($G$7:$G$60000,MATCH(ROW()-6,$Q$7:$Q$60000,0))*1,"")</f>
        <v/>
      </c>
      <c r="Z1182">
        <f>IFERROR(INDEX($H$7:$H$60000,MATCH(ROW()-6,$Q$7:$Q$60000,0))*1,"")</f>
        <v/>
      </c>
      <c r="AA1182">
        <f>IFERROR(INDEX($I$7:$I$60000,MATCH(ROW()-6,$Q$7:$Q$60000,0))*1,"")</f>
        <v/>
      </c>
      <c r="AB1182">
        <f>IFERROR(INDEX($J$7:$J$60000,MATCH(ROW()-6,$Q$7:$Q$60000,0))*1,"")</f>
        <v/>
      </c>
      <c r="AC1182">
        <f>IFERROR(INDEX($K$7:$K$60000,MATCH(ROW()-6,$Q$7:$Q$60000,0))*1,"")</f>
        <v/>
      </c>
      <c r="AF1182" s="9">
        <f>IF(OR($S1182="",$S1181=""),"",IF($B$5="diff",($T1182-$T1181),LN($T1182/$T1181)))</f>
        <v/>
      </c>
      <c r="AG1182" s="9">
        <f>IF(OR($S1182="",$S1181=""),"",IF($C$5="diff",(U1182-U1181),LN(U1182/U1181)))</f>
        <v/>
      </c>
      <c r="AH1182" s="9">
        <f>IF(OR($S1182="",$S1181=""),"",IF($D$5="diff",(V1182-V1181),LN(V1182/V1181)))</f>
        <v/>
      </c>
      <c r="AI1182" s="9">
        <f>IF(OR($S1182="",$S1181=""),"",IF($E$5="diff",(W1182-W1181),LN(W1182/W1181)))</f>
        <v/>
      </c>
      <c r="AJ1182" s="9">
        <f>IF(OR($S1182="",$S1181=""),"",IF($F$5="diff",(X1182-X1181),LN(X1182/X1181)))</f>
        <v/>
      </c>
      <c r="AK1182" s="9">
        <f>IF(OR($S1182="",$S1181=""),"",IF($G$5="diff",(Y1182-Y1181),LN(Y1182/Y1181)))</f>
        <v/>
      </c>
      <c r="AL1182" s="9">
        <f>IF(OR($S1182="",$S1181=""),"",IF($H$5="diff",(Z1182-Z1181),LN(Z1182/Z1181)))</f>
        <v/>
      </c>
      <c r="AM1182" s="9">
        <f>IF(OR($S1182="",$S1181=""),"",IF($I$5="diff",(AA1182-AA1181),LN(AA1182/AA1181)))</f>
        <v/>
      </c>
      <c r="AN1182" s="9">
        <f>IF(OR($S1182="",$S1181=""),"",IF($J$5="diff",(AB1182-AB1181),LN(AB1182/AB1181)))</f>
        <v/>
      </c>
      <c r="AO1182" s="9">
        <f>IF(OR($S1182="",$S1181=""),"",IF($K$5="diff",(AC1182-AC1181),LN(AC1182/AC1181)))</f>
        <v/>
      </c>
      <c r="AR1182" s="9">
        <f>IF($AF1182="","",$AU$13+$AU$4*AG1182+$AU$5*AH1182+$AU$6*AI1182+$AU$7*AJ1182+$AU$8*AK1182+$AU$9*AL1182+$AU$10*AM1182+$AU$11*AN1182+$AU$12*AO1182)</f>
        <v/>
      </c>
      <c r="AY1182" s="10">
        <f>IF(AND((ROW()-7)&gt;=$Q$5,(ROW()-6)&lt;=$Q$3),INDEX(LINEST(OFFSET(AF1182,1-$Q$5,0,$Q$5,1),OFFSET(AG1182,1-$Q$5,0,$Q$5,9),TRUE,TRUE),1,10)*$Q$4,"")</f>
        <v/>
      </c>
      <c r="AZ1182" s="9">
        <f>IF(AND((ROW()-7)&gt;=$Q$5,(ROW()-6)&lt;=$Q$3),INDEX(LINEST(OFFSET(AF1182,1-$Q$5,0,$Q$5,1),OFFSET(AG1182,1-$Q$5,0,$Q$5,9),TRUE,TRUE),1,9),"")</f>
        <v/>
      </c>
      <c r="BA1182" s="9">
        <f>IF(AND((ROW()-7)&gt;=$Q$5,(ROW()-6)&lt;=$Q$3),INDEX(LINEST(OFFSET(AF1182,1-$Q$5,0,$Q$5,1),OFFSET(AG1182,1-$Q$5,0,$Q$5,9),TRUE,TRUE),1,8),"")</f>
        <v/>
      </c>
      <c r="BB1182" s="9">
        <f>IF(AND((ROW()-7)&gt;=$Q$5,(ROW()-6)&lt;=$Q$3),INDEX(LINEST(OFFSET(AF1182,1-$Q$5,0,$Q$5,1),OFFSET(AG1182,1-$Q$5,0,$Q$5,9),TRUE,TRUE),1,7),"")</f>
        <v/>
      </c>
      <c r="BC1182" s="9">
        <f>IF(AND((ROW()-7)&gt;=$Q$5,(ROW()-6)&lt;=$Q$3),INDEX(LINEST(OFFSET(AF1182,1-$Q$5,0,$Q$5,1),OFFSET(AG1182,1-$Q$5,0,$Q$5,9),TRUE,TRUE),1,6),"")</f>
        <v/>
      </c>
      <c r="BD1182" s="9">
        <f>IF(AND((ROW()-7)&gt;=$Q$5,(ROW()-6)&lt;=$Q$3),INDEX(LINEST(OFFSET(AF1182,1-$Q$5,0,$Q$5,1),OFFSET(AG1182,1-$Q$5,0,$Q$5,9),TRUE,TRUE),1,5),"")</f>
        <v/>
      </c>
      <c r="BE1182" s="9">
        <f>IF(AND((ROW()-7)&gt;=$Q$5,(ROW()-6)&lt;=$Q$3),INDEX(LINEST(OFFSET(AF1182,1-$Q$5,0,$Q$5,1),OFFSET(AG1182,1-$Q$5,0,$Q$5,9),TRUE,TRUE),1,4),"")</f>
        <v/>
      </c>
      <c r="BF1182" s="9">
        <f>IF(AND((ROW()-7)&gt;=$Q$5,(ROW()-6)&lt;=$Q$3),INDEX(LINEST(OFFSET(AF1182,1-$Q$5,0,$Q$5,1),OFFSET(AG1182,1-$Q$5,0,$Q$5,9),TRUE,TRUE),1,3),"")</f>
        <v/>
      </c>
      <c r="BG1182" s="9">
        <f>IF(AND((ROW()-7)&gt;=$Q$5,(ROW()-6)&lt;=$Q$3),INDEX(LINEST(OFFSET(AF1182,1-$Q$5,0,$Q$5,1),OFFSET(AG1182,1-$Q$5,0,$Q$5,9),TRUE,TRUE),1,2),"")</f>
        <v/>
      </c>
      <c r="BH1182" s="9">
        <f>IF(AND((ROW()-7)&gt;=$Q$5,(ROW()-6)&lt;=$Q$3),INDEX(LINEST(OFFSET(AF1182,1-$Q$5,0,$Q$5,1),OFFSET(AG1182,1-$Q$5,0,$Q$5,9),TRUE,TRUE),1,1),"")</f>
        <v/>
      </c>
      <c r="BI1182" s="10">
        <f>IF(AND((ROW()-7)&gt;=$Q$5,(ROW()-6)&lt;=$Q$3),INDEX(LINEST(OFFSET(AF1182,1-$Q$5,0,$Q$5,1),OFFSET(AG1182,1-$Q$5,0,$Q$5,9),TRUE,TRUE),3,1),"")</f>
        <v/>
      </c>
      <c r="BL1182" s="9">
        <f>IF(AND((ROW()-6)&lt;=$Q$3,ISNUMBER(AY1181)),AY1181/$Q$4+AZ1181*AG1182+BA1181*AH1182+BB1181*AI1182+BC1181*AJ1182+BD1181*AK1182+BE1181*AL1182+BF1181*AM1182+BG1181*AN1182+BH1181*AO1182,"")</f>
        <v/>
      </c>
      <c r="BM1182">
        <f>IF(ISNUMBER(BL1182),AVERAGE(OFFSET(AF1181,1-$Q$5,0,$Q$5,1)),"")</f>
        <v/>
      </c>
      <c r="BN1182">
        <f>IF(ISNUMBER(BL1182),(AF1182-BL1182)^2,"")</f>
        <v/>
      </c>
      <c r="BO1182">
        <f>IF(ISNUMBER(BL1182),AF1182^2,"")</f>
        <v/>
      </c>
      <c r="BP1182">
        <f>IF(ISNUMBER(BL1182),(AF1182-BM1182)^2,"")</f>
        <v/>
      </c>
    </row>
    <row r="1183">
      <c r="O1183">
        <f>IF($R1183="","",IF($Q$1="Weekly",INT(($R1183-2)/7),IF($Q$1="Quarterly",YEAR($R1183)*4+ROUNDUP(MONTH($R1183)/3),YEAR($R1183)*12+MONTH($R1183))))</f>
        <v/>
      </c>
      <c r="P1183">
        <f>IF($R1183="","",IF($R1184="",1,IF($O1183&lt;&gt;$O1184,1,0)))</f>
        <v/>
      </c>
      <c r="Q1183">
        <f>IF($P1183=1,SUM($P$7:$P1183),"")</f>
        <v/>
      </c>
      <c r="R1183">
        <f>IF($A1183="","",IF(ISNUMBER($A1183),$A1183,IFERROR(DATEVALUE($A1183),NA())))</f>
        <v/>
      </c>
      <c r="S1183" s="7">
        <f>IFERROR(INDEX($R$7:$R$60000,MATCH(ROW()-6,$Q$7:$Q$60000,0)),"")</f>
        <v/>
      </c>
      <c r="T1183">
        <f>IFERROR(INDEX($B$7:$B$60000,MATCH(ROW()-6,$Q$7:$Q$60000,0))*1,"")</f>
        <v/>
      </c>
      <c r="U1183">
        <f>IFERROR(INDEX($C$7:$C$60000,MATCH(ROW()-6,$Q$7:$Q$60000,0))*1,"")</f>
        <v/>
      </c>
      <c r="V1183">
        <f>IFERROR(INDEX($D$7:$D$60000,MATCH(ROW()-6,$Q$7:$Q$60000,0))*1,"")</f>
        <v/>
      </c>
      <c r="W1183">
        <f>IFERROR(INDEX($E$7:$E$60000,MATCH(ROW()-6,$Q$7:$Q$60000,0))*1,"")</f>
        <v/>
      </c>
      <c r="X1183">
        <f>IFERROR(INDEX($F$7:$F$60000,MATCH(ROW()-6,$Q$7:$Q$60000,0))*1,"")</f>
        <v/>
      </c>
      <c r="Y1183">
        <f>IFERROR(INDEX($G$7:$G$60000,MATCH(ROW()-6,$Q$7:$Q$60000,0))*1,"")</f>
        <v/>
      </c>
      <c r="Z1183">
        <f>IFERROR(INDEX($H$7:$H$60000,MATCH(ROW()-6,$Q$7:$Q$60000,0))*1,"")</f>
        <v/>
      </c>
      <c r="AA1183">
        <f>IFERROR(INDEX($I$7:$I$60000,MATCH(ROW()-6,$Q$7:$Q$60000,0))*1,"")</f>
        <v/>
      </c>
      <c r="AB1183">
        <f>IFERROR(INDEX($J$7:$J$60000,MATCH(ROW()-6,$Q$7:$Q$60000,0))*1,"")</f>
        <v/>
      </c>
      <c r="AC1183">
        <f>IFERROR(INDEX($K$7:$K$60000,MATCH(ROW()-6,$Q$7:$Q$60000,0))*1,"")</f>
        <v/>
      </c>
      <c r="AF1183" s="9">
        <f>IF(OR($S1183="",$S1182=""),"",IF($B$5="diff",($T1183-$T1182),LN($T1183/$T1182)))</f>
        <v/>
      </c>
      <c r="AG1183" s="9">
        <f>IF(OR($S1183="",$S1182=""),"",IF($C$5="diff",(U1183-U1182),LN(U1183/U1182)))</f>
        <v/>
      </c>
      <c r="AH1183" s="9">
        <f>IF(OR($S1183="",$S1182=""),"",IF($D$5="diff",(V1183-V1182),LN(V1183/V1182)))</f>
        <v/>
      </c>
      <c r="AI1183" s="9">
        <f>IF(OR($S1183="",$S1182=""),"",IF($E$5="diff",(W1183-W1182),LN(W1183/W1182)))</f>
        <v/>
      </c>
      <c r="AJ1183" s="9">
        <f>IF(OR($S1183="",$S1182=""),"",IF($F$5="diff",(X1183-X1182),LN(X1183/X1182)))</f>
        <v/>
      </c>
      <c r="AK1183" s="9">
        <f>IF(OR($S1183="",$S1182=""),"",IF($G$5="diff",(Y1183-Y1182),LN(Y1183/Y1182)))</f>
        <v/>
      </c>
      <c r="AL1183" s="9">
        <f>IF(OR($S1183="",$S1182=""),"",IF($H$5="diff",(Z1183-Z1182),LN(Z1183/Z1182)))</f>
        <v/>
      </c>
      <c r="AM1183" s="9">
        <f>IF(OR($S1183="",$S1182=""),"",IF($I$5="diff",(AA1183-AA1182),LN(AA1183/AA1182)))</f>
        <v/>
      </c>
      <c r="AN1183" s="9">
        <f>IF(OR($S1183="",$S1182=""),"",IF($J$5="diff",(AB1183-AB1182),LN(AB1183/AB1182)))</f>
        <v/>
      </c>
      <c r="AO1183" s="9">
        <f>IF(OR($S1183="",$S1182=""),"",IF($K$5="diff",(AC1183-AC1182),LN(AC1183/AC1182)))</f>
        <v/>
      </c>
      <c r="AR1183" s="9">
        <f>IF($AF1183="","",$AU$13+$AU$4*AG1183+$AU$5*AH1183+$AU$6*AI1183+$AU$7*AJ1183+$AU$8*AK1183+$AU$9*AL1183+$AU$10*AM1183+$AU$11*AN1183+$AU$12*AO1183)</f>
        <v/>
      </c>
      <c r="AY1183" s="10">
        <f>IF(AND((ROW()-7)&gt;=$Q$5,(ROW()-6)&lt;=$Q$3),INDEX(LINEST(OFFSET(AF1183,1-$Q$5,0,$Q$5,1),OFFSET(AG1183,1-$Q$5,0,$Q$5,9),TRUE,TRUE),1,10)*$Q$4,"")</f>
        <v/>
      </c>
      <c r="AZ1183" s="9">
        <f>IF(AND((ROW()-7)&gt;=$Q$5,(ROW()-6)&lt;=$Q$3),INDEX(LINEST(OFFSET(AF1183,1-$Q$5,0,$Q$5,1),OFFSET(AG1183,1-$Q$5,0,$Q$5,9),TRUE,TRUE),1,9),"")</f>
        <v/>
      </c>
      <c r="BA1183" s="9">
        <f>IF(AND((ROW()-7)&gt;=$Q$5,(ROW()-6)&lt;=$Q$3),INDEX(LINEST(OFFSET(AF1183,1-$Q$5,0,$Q$5,1),OFFSET(AG1183,1-$Q$5,0,$Q$5,9),TRUE,TRUE),1,8),"")</f>
        <v/>
      </c>
      <c r="BB1183" s="9">
        <f>IF(AND((ROW()-7)&gt;=$Q$5,(ROW()-6)&lt;=$Q$3),INDEX(LINEST(OFFSET(AF1183,1-$Q$5,0,$Q$5,1),OFFSET(AG1183,1-$Q$5,0,$Q$5,9),TRUE,TRUE),1,7),"")</f>
        <v/>
      </c>
      <c r="BC1183" s="9">
        <f>IF(AND((ROW()-7)&gt;=$Q$5,(ROW()-6)&lt;=$Q$3),INDEX(LINEST(OFFSET(AF1183,1-$Q$5,0,$Q$5,1),OFFSET(AG1183,1-$Q$5,0,$Q$5,9),TRUE,TRUE),1,6),"")</f>
        <v/>
      </c>
      <c r="BD1183" s="9">
        <f>IF(AND((ROW()-7)&gt;=$Q$5,(ROW()-6)&lt;=$Q$3),INDEX(LINEST(OFFSET(AF1183,1-$Q$5,0,$Q$5,1),OFFSET(AG1183,1-$Q$5,0,$Q$5,9),TRUE,TRUE),1,5),"")</f>
        <v/>
      </c>
      <c r="BE1183" s="9">
        <f>IF(AND((ROW()-7)&gt;=$Q$5,(ROW()-6)&lt;=$Q$3),INDEX(LINEST(OFFSET(AF1183,1-$Q$5,0,$Q$5,1),OFFSET(AG1183,1-$Q$5,0,$Q$5,9),TRUE,TRUE),1,4),"")</f>
        <v/>
      </c>
      <c r="BF1183" s="9">
        <f>IF(AND((ROW()-7)&gt;=$Q$5,(ROW()-6)&lt;=$Q$3),INDEX(LINEST(OFFSET(AF1183,1-$Q$5,0,$Q$5,1),OFFSET(AG1183,1-$Q$5,0,$Q$5,9),TRUE,TRUE),1,3),"")</f>
        <v/>
      </c>
      <c r="BG1183" s="9">
        <f>IF(AND((ROW()-7)&gt;=$Q$5,(ROW()-6)&lt;=$Q$3),INDEX(LINEST(OFFSET(AF1183,1-$Q$5,0,$Q$5,1),OFFSET(AG1183,1-$Q$5,0,$Q$5,9),TRUE,TRUE),1,2),"")</f>
        <v/>
      </c>
      <c r="BH1183" s="9">
        <f>IF(AND((ROW()-7)&gt;=$Q$5,(ROW()-6)&lt;=$Q$3),INDEX(LINEST(OFFSET(AF1183,1-$Q$5,0,$Q$5,1),OFFSET(AG1183,1-$Q$5,0,$Q$5,9),TRUE,TRUE),1,1),"")</f>
        <v/>
      </c>
      <c r="BI1183" s="10">
        <f>IF(AND((ROW()-7)&gt;=$Q$5,(ROW()-6)&lt;=$Q$3),INDEX(LINEST(OFFSET(AF1183,1-$Q$5,0,$Q$5,1),OFFSET(AG1183,1-$Q$5,0,$Q$5,9),TRUE,TRUE),3,1),"")</f>
        <v/>
      </c>
      <c r="BL1183" s="9">
        <f>IF(AND((ROW()-6)&lt;=$Q$3,ISNUMBER(AY1182)),AY1182/$Q$4+AZ1182*AG1183+BA1182*AH1183+BB1182*AI1183+BC1182*AJ1183+BD1182*AK1183+BE1182*AL1183+BF1182*AM1183+BG1182*AN1183+BH1182*AO1183,"")</f>
        <v/>
      </c>
      <c r="BM1183">
        <f>IF(ISNUMBER(BL1183),AVERAGE(OFFSET(AF1182,1-$Q$5,0,$Q$5,1)),"")</f>
        <v/>
      </c>
      <c r="BN1183">
        <f>IF(ISNUMBER(BL1183),(AF1183-BL1183)^2,"")</f>
        <v/>
      </c>
      <c r="BO1183">
        <f>IF(ISNUMBER(BL1183),AF1183^2,"")</f>
        <v/>
      </c>
      <c r="BP1183">
        <f>IF(ISNUMBER(BL1183),(AF1183-BM1183)^2,"")</f>
        <v/>
      </c>
    </row>
    <row r="1184">
      <c r="O1184">
        <f>IF($R1184="","",IF($Q$1="Weekly",INT(($R1184-2)/7),IF($Q$1="Quarterly",YEAR($R1184)*4+ROUNDUP(MONTH($R1184)/3),YEAR($R1184)*12+MONTH($R1184))))</f>
        <v/>
      </c>
      <c r="P1184">
        <f>IF($R1184="","",IF($R1185="",1,IF($O1184&lt;&gt;$O1185,1,0)))</f>
        <v/>
      </c>
      <c r="Q1184">
        <f>IF($P1184=1,SUM($P$7:$P1184),"")</f>
        <v/>
      </c>
      <c r="R1184">
        <f>IF($A1184="","",IF(ISNUMBER($A1184),$A1184,IFERROR(DATEVALUE($A1184),NA())))</f>
        <v/>
      </c>
      <c r="S1184" s="7">
        <f>IFERROR(INDEX($R$7:$R$60000,MATCH(ROW()-6,$Q$7:$Q$60000,0)),"")</f>
        <v/>
      </c>
      <c r="T1184">
        <f>IFERROR(INDEX($B$7:$B$60000,MATCH(ROW()-6,$Q$7:$Q$60000,0))*1,"")</f>
        <v/>
      </c>
      <c r="U1184">
        <f>IFERROR(INDEX($C$7:$C$60000,MATCH(ROW()-6,$Q$7:$Q$60000,0))*1,"")</f>
        <v/>
      </c>
      <c r="V1184">
        <f>IFERROR(INDEX($D$7:$D$60000,MATCH(ROW()-6,$Q$7:$Q$60000,0))*1,"")</f>
        <v/>
      </c>
      <c r="W1184">
        <f>IFERROR(INDEX($E$7:$E$60000,MATCH(ROW()-6,$Q$7:$Q$60000,0))*1,"")</f>
        <v/>
      </c>
      <c r="X1184">
        <f>IFERROR(INDEX($F$7:$F$60000,MATCH(ROW()-6,$Q$7:$Q$60000,0))*1,"")</f>
        <v/>
      </c>
      <c r="Y1184">
        <f>IFERROR(INDEX($G$7:$G$60000,MATCH(ROW()-6,$Q$7:$Q$60000,0))*1,"")</f>
        <v/>
      </c>
      <c r="Z1184">
        <f>IFERROR(INDEX($H$7:$H$60000,MATCH(ROW()-6,$Q$7:$Q$60000,0))*1,"")</f>
        <v/>
      </c>
      <c r="AA1184">
        <f>IFERROR(INDEX($I$7:$I$60000,MATCH(ROW()-6,$Q$7:$Q$60000,0))*1,"")</f>
        <v/>
      </c>
      <c r="AB1184">
        <f>IFERROR(INDEX($J$7:$J$60000,MATCH(ROW()-6,$Q$7:$Q$60000,0))*1,"")</f>
        <v/>
      </c>
      <c r="AC1184">
        <f>IFERROR(INDEX($K$7:$K$60000,MATCH(ROW()-6,$Q$7:$Q$60000,0))*1,"")</f>
        <v/>
      </c>
      <c r="AF1184" s="9">
        <f>IF(OR($S1184="",$S1183=""),"",IF($B$5="diff",($T1184-$T1183),LN($T1184/$T1183)))</f>
        <v/>
      </c>
      <c r="AG1184" s="9">
        <f>IF(OR($S1184="",$S1183=""),"",IF($C$5="diff",(U1184-U1183),LN(U1184/U1183)))</f>
        <v/>
      </c>
      <c r="AH1184" s="9">
        <f>IF(OR($S1184="",$S1183=""),"",IF($D$5="diff",(V1184-V1183),LN(V1184/V1183)))</f>
        <v/>
      </c>
      <c r="AI1184" s="9">
        <f>IF(OR($S1184="",$S1183=""),"",IF($E$5="diff",(W1184-W1183),LN(W1184/W1183)))</f>
        <v/>
      </c>
      <c r="AJ1184" s="9">
        <f>IF(OR($S1184="",$S1183=""),"",IF($F$5="diff",(X1184-X1183),LN(X1184/X1183)))</f>
        <v/>
      </c>
      <c r="AK1184" s="9">
        <f>IF(OR($S1184="",$S1183=""),"",IF($G$5="diff",(Y1184-Y1183),LN(Y1184/Y1183)))</f>
        <v/>
      </c>
      <c r="AL1184" s="9">
        <f>IF(OR($S1184="",$S1183=""),"",IF($H$5="diff",(Z1184-Z1183),LN(Z1184/Z1183)))</f>
        <v/>
      </c>
      <c r="AM1184" s="9">
        <f>IF(OR($S1184="",$S1183=""),"",IF($I$5="diff",(AA1184-AA1183),LN(AA1184/AA1183)))</f>
        <v/>
      </c>
      <c r="AN1184" s="9">
        <f>IF(OR($S1184="",$S1183=""),"",IF($J$5="diff",(AB1184-AB1183),LN(AB1184/AB1183)))</f>
        <v/>
      </c>
      <c r="AO1184" s="9">
        <f>IF(OR($S1184="",$S1183=""),"",IF($K$5="diff",(AC1184-AC1183),LN(AC1184/AC1183)))</f>
        <v/>
      </c>
      <c r="AR1184" s="9">
        <f>IF($AF1184="","",$AU$13+$AU$4*AG1184+$AU$5*AH1184+$AU$6*AI1184+$AU$7*AJ1184+$AU$8*AK1184+$AU$9*AL1184+$AU$10*AM1184+$AU$11*AN1184+$AU$12*AO1184)</f>
        <v/>
      </c>
      <c r="AY1184" s="10">
        <f>IF(AND((ROW()-7)&gt;=$Q$5,(ROW()-6)&lt;=$Q$3),INDEX(LINEST(OFFSET(AF1184,1-$Q$5,0,$Q$5,1),OFFSET(AG1184,1-$Q$5,0,$Q$5,9),TRUE,TRUE),1,10)*$Q$4,"")</f>
        <v/>
      </c>
      <c r="AZ1184" s="9">
        <f>IF(AND((ROW()-7)&gt;=$Q$5,(ROW()-6)&lt;=$Q$3),INDEX(LINEST(OFFSET(AF1184,1-$Q$5,0,$Q$5,1),OFFSET(AG1184,1-$Q$5,0,$Q$5,9),TRUE,TRUE),1,9),"")</f>
        <v/>
      </c>
      <c r="BA1184" s="9">
        <f>IF(AND((ROW()-7)&gt;=$Q$5,(ROW()-6)&lt;=$Q$3),INDEX(LINEST(OFFSET(AF1184,1-$Q$5,0,$Q$5,1),OFFSET(AG1184,1-$Q$5,0,$Q$5,9),TRUE,TRUE),1,8),"")</f>
        <v/>
      </c>
      <c r="BB1184" s="9">
        <f>IF(AND((ROW()-7)&gt;=$Q$5,(ROW()-6)&lt;=$Q$3),INDEX(LINEST(OFFSET(AF1184,1-$Q$5,0,$Q$5,1),OFFSET(AG1184,1-$Q$5,0,$Q$5,9),TRUE,TRUE),1,7),"")</f>
        <v/>
      </c>
      <c r="BC1184" s="9">
        <f>IF(AND((ROW()-7)&gt;=$Q$5,(ROW()-6)&lt;=$Q$3),INDEX(LINEST(OFFSET(AF1184,1-$Q$5,0,$Q$5,1),OFFSET(AG1184,1-$Q$5,0,$Q$5,9),TRUE,TRUE),1,6),"")</f>
        <v/>
      </c>
      <c r="BD1184" s="9">
        <f>IF(AND((ROW()-7)&gt;=$Q$5,(ROW()-6)&lt;=$Q$3),INDEX(LINEST(OFFSET(AF1184,1-$Q$5,0,$Q$5,1),OFFSET(AG1184,1-$Q$5,0,$Q$5,9),TRUE,TRUE),1,5),"")</f>
        <v/>
      </c>
      <c r="BE1184" s="9">
        <f>IF(AND((ROW()-7)&gt;=$Q$5,(ROW()-6)&lt;=$Q$3),INDEX(LINEST(OFFSET(AF1184,1-$Q$5,0,$Q$5,1),OFFSET(AG1184,1-$Q$5,0,$Q$5,9),TRUE,TRUE),1,4),"")</f>
        <v/>
      </c>
      <c r="BF1184" s="9">
        <f>IF(AND((ROW()-7)&gt;=$Q$5,(ROW()-6)&lt;=$Q$3),INDEX(LINEST(OFFSET(AF1184,1-$Q$5,0,$Q$5,1),OFFSET(AG1184,1-$Q$5,0,$Q$5,9),TRUE,TRUE),1,3),"")</f>
        <v/>
      </c>
      <c r="BG1184" s="9">
        <f>IF(AND((ROW()-7)&gt;=$Q$5,(ROW()-6)&lt;=$Q$3),INDEX(LINEST(OFFSET(AF1184,1-$Q$5,0,$Q$5,1),OFFSET(AG1184,1-$Q$5,0,$Q$5,9),TRUE,TRUE),1,2),"")</f>
        <v/>
      </c>
      <c r="BH1184" s="9">
        <f>IF(AND((ROW()-7)&gt;=$Q$5,(ROW()-6)&lt;=$Q$3),INDEX(LINEST(OFFSET(AF1184,1-$Q$5,0,$Q$5,1),OFFSET(AG1184,1-$Q$5,0,$Q$5,9),TRUE,TRUE),1,1),"")</f>
        <v/>
      </c>
      <c r="BI1184" s="10">
        <f>IF(AND((ROW()-7)&gt;=$Q$5,(ROW()-6)&lt;=$Q$3),INDEX(LINEST(OFFSET(AF1184,1-$Q$5,0,$Q$5,1),OFFSET(AG1184,1-$Q$5,0,$Q$5,9),TRUE,TRUE),3,1),"")</f>
        <v/>
      </c>
      <c r="BL1184" s="9">
        <f>IF(AND((ROW()-6)&lt;=$Q$3,ISNUMBER(AY1183)),AY1183/$Q$4+AZ1183*AG1184+BA1183*AH1184+BB1183*AI1184+BC1183*AJ1184+BD1183*AK1184+BE1183*AL1184+BF1183*AM1184+BG1183*AN1184+BH1183*AO1184,"")</f>
        <v/>
      </c>
      <c r="BM1184">
        <f>IF(ISNUMBER(BL1184),AVERAGE(OFFSET(AF1183,1-$Q$5,0,$Q$5,1)),"")</f>
        <v/>
      </c>
      <c r="BN1184">
        <f>IF(ISNUMBER(BL1184),(AF1184-BL1184)^2,"")</f>
        <v/>
      </c>
      <c r="BO1184">
        <f>IF(ISNUMBER(BL1184),AF1184^2,"")</f>
        <v/>
      </c>
      <c r="BP1184">
        <f>IF(ISNUMBER(BL1184),(AF1184-BM1184)^2,"")</f>
        <v/>
      </c>
    </row>
    <row r="1185">
      <c r="O1185">
        <f>IF($R1185="","",IF($Q$1="Weekly",INT(($R1185-2)/7),IF($Q$1="Quarterly",YEAR($R1185)*4+ROUNDUP(MONTH($R1185)/3),YEAR($R1185)*12+MONTH($R1185))))</f>
        <v/>
      </c>
      <c r="P1185">
        <f>IF($R1185="","",IF($R1186="",1,IF($O1185&lt;&gt;$O1186,1,0)))</f>
        <v/>
      </c>
      <c r="Q1185">
        <f>IF($P1185=1,SUM($P$7:$P1185),"")</f>
        <v/>
      </c>
      <c r="R1185">
        <f>IF($A1185="","",IF(ISNUMBER($A1185),$A1185,IFERROR(DATEVALUE($A1185),NA())))</f>
        <v/>
      </c>
      <c r="S1185" s="7">
        <f>IFERROR(INDEX($R$7:$R$60000,MATCH(ROW()-6,$Q$7:$Q$60000,0)),"")</f>
        <v/>
      </c>
      <c r="T1185">
        <f>IFERROR(INDEX($B$7:$B$60000,MATCH(ROW()-6,$Q$7:$Q$60000,0))*1,"")</f>
        <v/>
      </c>
      <c r="U1185">
        <f>IFERROR(INDEX($C$7:$C$60000,MATCH(ROW()-6,$Q$7:$Q$60000,0))*1,"")</f>
        <v/>
      </c>
      <c r="V1185">
        <f>IFERROR(INDEX($D$7:$D$60000,MATCH(ROW()-6,$Q$7:$Q$60000,0))*1,"")</f>
        <v/>
      </c>
      <c r="W1185">
        <f>IFERROR(INDEX($E$7:$E$60000,MATCH(ROW()-6,$Q$7:$Q$60000,0))*1,"")</f>
        <v/>
      </c>
      <c r="X1185">
        <f>IFERROR(INDEX($F$7:$F$60000,MATCH(ROW()-6,$Q$7:$Q$60000,0))*1,"")</f>
        <v/>
      </c>
      <c r="Y1185">
        <f>IFERROR(INDEX($G$7:$G$60000,MATCH(ROW()-6,$Q$7:$Q$60000,0))*1,"")</f>
        <v/>
      </c>
      <c r="Z1185">
        <f>IFERROR(INDEX($H$7:$H$60000,MATCH(ROW()-6,$Q$7:$Q$60000,0))*1,"")</f>
        <v/>
      </c>
      <c r="AA1185">
        <f>IFERROR(INDEX($I$7:$I$60000,MATCH(ROW()-6,$Q$7:$Q$60000,0))*1,"")</f>
        <v/>
      </c>
      <c r="AB1185">
        <f>IFERROR(INDEX($J$7:$J$60000,MATCH(ROW()-6,$Q$7:$Q$60000,0))*1,"")</f>
        <v/>
      </c>
      <c r="AC1185">
        <f>IFERROR(INDEX($K$7:$K$60000,MATCH(ROW()-6,$Q$7:$Q$60000,0))*1,"")</f>
        <v/>
      </c>
      <c r="AF1185" s="9">
        <f>IF(OR($S1185="",$S1184=""),"",IF($B$5="diff",($T1185-$T1184),LN($T1185/$T1184)))</f>
        <v/>
      </c>
      <c r="AG1185" s="9">
        <f>IF(OR($S1185="",$S1184=""),"",IF($C$5="diff",(U1185-U1184),LN(U1185/U1184)))</f>
        <v/>
      </c>
      <c r="AH1185" s="9">
        <f>IF(OR($S1185="",$S1184=""),"",IF($D$5="diff",(V1185-V1184),LN(V1185/V1184)))</f>
        <v/>
      </c>
      <c r="AI1185" s="9">
        <f>IF(OR($S1185="",$S1184=""),"",IF($E$5="diff",(W1185-W1184),LN(W1185/W1184)))</f>
        <v/>
      </c>
      <c r="AJ1185" s="9">
        <f>IF(OR($S1185="",$S1184=""),"",IF($F$5="diff",(X1185-X1184),LN(X1185/X1184)))</f>
        <v/>
      </c>
      <c r="AK1185" s="9">
        <f>IF(OR($S1185="",$S1184=""),"",IF($G$5="diff",(Y1185-Y1184),LN(Y1185/Y1184)))</f>
        <v/>
      </c>
      <c r="AL1185" s="9">
        <f>IF(OR($S1185="",$S1184=""),"",IF($H$5="diff",(Z1185-Z1184),LN(Z1185/Z1184)))</f>
        <v/>
      </c>
      <c r="AM1185" s="9">
        <f>IF(OR($S1185="",$S1184=""),"",IF($I$5="diff",(AA1185-AA1184),LN(AA1185/AA1184)))</f>
        <v/>
      </c>
      <c r="AN1185" s="9">
        <f>IF(OR($S1185="",$S1184=""),"",IF($J$5="diff",(AB1185-AB1184),LN(AB1185/AB1184)))</f>
        <v/>
      </c>
      <c r="AO1185" s="9">
        <f>IF(OR($S1185="",$S1184=""),"",IF($K$5="diff",(AC1185-AC1184),LN(AC1185/AC1184)))</f>
        <v/>
      </c>
      <c r="AR1185" s="9">
        <f>IF($AF1185="","",$AU$13+$AU$4*AG1185+$AU$5*AH1185+$AU$6*AI1185+$AU$7*AJ1185+$AU$8*AK1185+$AU$9*AL1185+$AU$10*AM1185+$AU$11*AN1185+$AU$12*AO1185)</f>
        <v/>
      </c>
      <c r="AY1185" s="10">
        <f>IF(AND((ROW()-7)&gt;=$Q$5,(ROW()-6)&lt;=$Q$3),INDEX(LINEST(OFFSET(AF1185,1-$Q$5,0,$Q$5,1),OFFSET(AG1185,1-$Q$5,0,$Q$5,9),TRUE,TRUE),1,10)*$Q$4,"")</f>
        <v/>
      </c>
      <c r="AZ1185" s="9">
        <f>IF(AND((ROW()-7)&gt;=$Q$5,(ROW()-6)&lt;=$Q$3),INDEX(LINEST(OFFSET(AF1185,1-$Q$5,0,$Q$5,1),OFFSET(AG1185,1-$Q$5,0,$Q$5,9),TRUE,TRUE),1,9),"")</f>
        <v/>
      </c>
      <c r="BA1185" s="9">
        <f>IF(AND((ROW()-7)&gt;=$Q$5,(ROW()-6)&lt;=$Q$3),INDEX(LINEST(OFFSET(AF1185,1-$Q$5,0,$Q$5,1),OFFSET(AG1185,1-$Q$5,0,$Q$5,9),TRUE,TRUE),1,8),"")</f>
        <v/>
      </c>
      <c r="BB1185" s="9">
        <f>IF(AND((ROW()-7)&gt;=$Q$5,(ROW()-6)&lt;=$Q$3),INDEX(LINEST(OFFSET(AF1185,1-$Q$5,0,$Q$5,1),OFFSET(AG1185,1-$Q$5,0,$Q$5,9),TRUE,TRUE),1,7),"")</f>
        <v/>
      </c>
      <c r="BC1185" s="9">
        <f>IF(AND((ROW()-7)&gt;=$Q$5,(ROW()-6)&lt;=$Q$3),INDEX(LINEST(OFFSET(AF1185,1-$Q$5,0,$Q$5,1),OFFSET(AG1185,1-$Q$5,0,$Q$5,9),TRUE,TRUE),1,6),"")</f>
        <v/>
      </c>
      <c r="BD1185" s="9">
        <f>IF(AND((ROW()-7)&gt;=$Q$5,(ROW()-6)&lt;=$Q$3),INDEX(LINEST(OFFSET(AF1185,1-$Q$5,0,$Q$5,1),OFFSET(AG1185,1-$Q$5,0,$Q$5,9),TRUE,TRUE),1,5),"")</f>
        <v/>
      </c>
      <c r="BE1185" s="9">
        <f>IF(AND((ROW()-7)&gt;=$Q$5,(ROW()-6)&lt;=$Q$3),INDEX(LINEST(OFFSET(AF1185,1-$Q$5,0,$Q$5,1),OFFSET(AG1185,1-$Q$5,0,$Q$5,9),TRUE,TRUE),1,4),"")</f>
        <v/>
      </c>
      <c r="BF1185" s="9">
        <f>IF(AND((ROW()-7)&gt;=$Q$5,(ROW()-6)&lt;=$Q$3),INDEX(LINEST(OFFSET(AF1185,1-$Q$5,0,$Q$5,1),OFFSET(AG1185,1-$Q$5,0,$Q$5,9),TRUE,TRUE),1,3),"")</f>
        <v/>
      </c>
      <c r="BG1185" s="9">
        <f>IF(AND((ROW()-7)&gt;=$Q$5,(ROW()-6)&lt;=$Q$3),INDEX(LINEST(OFFSET(AF1185,1-$Q$5,0,$Q$5,1),OFFSET(AG1185,1-$Q$5,0,$Q$5,9),TRUE,TRUE),1,2),"")</f>
        <v/>
      </c>
      <c r="BH1185" s="9">
        <f>IF(AND((ROW()-7)&gt;=$Q$5,(ROW()-6)&lt;=$Q$3),INDEX(LINEST(OFFSET(AF1185,1-$Q$5,0,$Q$5,1),OFFSET(AG1185,1-$Q$5,0,$Q$5,9),TRUE,TRUE),1,1),"")</f>
        <v/>
      </c>
      <c r="BI1185" s="10">
        <f>IF(AND((ROW()-7)&gt;=$Q$5,(ROW()-6)&lt;=$Q$3),INDEX(LINEST(OFFSET(AF1185,1-$Q$5,0,$Q$5,1),OFFSET(AG1185,1-$Q$5,0,$Q$5,9),TRUE,TRUE),3,1),"")</f>
        <v/>
      </c>
      <c r="BL1185" s="9">
        <f>IF(AND((ROW()-6)&lt;=$Q$3,ISNUMBER(AY1184)),AY1184/$Q$4+AZ1184*AG1185+BA1184*AH1185+BB1184*AI1185+BC1184*AJ1185+BD1184*AK1185+BE1184*AL1185+BF1184*AM1185+BG1184*AN1185+BH1184*AO1185,"")</f>
        <v/>
      </c>
      <c r="BM1185">
        <f>IF(ISNUMBER(BL1185),AVERAGE(OFFSET(AF1184,1-$Q$5,0,$Q$5,1)),"")</f>
        <v/>
      </c>
      <c r="BN1185">
        <f>IF(ISNUMBER(BL1185),(AF1185-BL1185)^2,"")</f>
        <v/>
      </c>
      <c r="BO1185">
        <f>IF(ISNUMBER(BL1185),AF1185^2,"")</f>
        <v/>
      </c>
      <c r="BP1185">
        <f>IF(ISNUMBER(BL1185),(AF1185-BM1185)^2,"")</f>
        <v/>
      </c>
    </row>
    <row r="1186">
      <c r="O1186">
        <f>IF($R1186="","",IF($Q$1="Weekly",INT(($R1186-2)/7),IF($Q$1="Quarterly",YEAR($R1186)*4+ROUNDUP(MONTH($R1186)/3),YEAR($R1186)*12+MONTH($R1186))))</f>
        <v/>
      </c>
      <c r="P1186">
        <f>IF($R1186="","",IF($R1187="",1,IF($O1186&lt;&gt;$O1187,1,0)))</f>
        <v/>
      </c>
      <c r="Q1186">
        <f>IF($P1186=1,SUM($P$7:$P1186),"")</f>
        <v/>
      </c>
      <c r="R1186">
        <f>IF($A1186="","",IF(ISNUMBER($A1186),$A1186,IFERROR(DATEVALUE($A1186),NA())))</f>
        <v/>
      </c>
      <c r="S1186" s="7">
        <f>IFERROR(INDEX($R$7:$R$60000,MATCH(ROW()-6,$Q$7:$Q$60000,0)),"")</f>
        <v/>
      </c>
      <c r="T1186">
        <f>IFERROR(INDEX($B$7:$B$60000,MATCH(ROW()-6,$Q$7:$Q$60000,0))*1,"")</f>
        <v/>
      </c>
      <c r="U1186">
        <f>IFERROR(INDEX($C$7:$C$60000,MATCH(ROW()-6,$Q$7:$Q$60000,0))*1,"")</f>
        <v/>
      </c>
      <c r="V1186">
        <f>IFERROR(INDEX($D$7:$D$60000,MATCH(ROW()-6,$Q$7:$Q$60000,0))*1,"")</f>
        <v/>
      </c>
      <c r="W1186">
        <f>IFERROR(INDEX($E$7:$E$60000,MATCH(ROW()-6,$Q$7:$Q$60000,0))*1,"")</f>
        <v/>
      </c>
      <c r="X1186">
        <f>IFERROR(INDEX($F$7:$F$60000,MATCH(ROW()-6,$Q$7:$Q$60000,0))*1,"")</f>
        <v/>
      </c>
      <c r="Y1186">
        <f>IFERROR(INDEX($G$7:$G$60000,MATCH(ROW()-6,$Q$7:$Q$60000,0))*1,"")</f>
        <v/>
      </c>
      <c r="Z1186">
        <f>IFERROR(INDEX($H$7:$H$60000,MATCH(ROW()-6,$Q$7:$Q$60000,0))*1,"")</f>
        <v/>
      </c>
      <c r="AA1186">
        <f>IFERROR(INDEX($I$7:$I$60000,MATCH(ROW()-6,$Q$7:$Q$60000,0))*1,"")</f>
        <v/>
      </c>
      <c r="AB1186">
        <f>IFERROR(INDEX($J$7:$J$60000,MATCH(ROW()-6,$Q$7:$Q$60000,0))*1,"")</f>
        <v/>
      </c>
      <c r="AC1186">
        <f>IFERROR(INDEX($K$7:$K$60000,MATCH(ROW()-6,$Q$7:$Q$60000,0))*1,"")</f>
        <v/>
      </c>
      <c r="AF1186" s="9">
        <f>IF(OR($S1186="",$S1185=""),"",IF($B$5="diff",($T1186-$T1185),LN($T1186/$T1185)))</f>
        <v/>
      </c>
      <c r="AG1186" s="9">
        <f>IF(OR($S1186="",$S1185=""),"",IF($C$5="diff",(U1186-U1185),LN(U1186/U1185)))</f>
        <v/>
      </c>
      <c r="AH1186" s="9">
        <f>IF(OR($S1186="",$S1185=""),"",IF($D$5="diff",(V1186-V1185),LN(V1186/V1185)))</f>
        <v/>
      </c>
      <c r="AI1186" s="9">
        <f>IF(OR($S1186="",$S1185=""),"",IF($E$5="diff",(W1186-W1185),LN(W1186/W1185)))</f>
        <v/>
      </c>
      <c r="AJ1186" s="9">
        <f>IF(OR($S1186="",$S1185=""),"",IF($F$5="diff",(X1186-X1185),LN(X1186/X1185)))</f>
        <v/>
      </c>
      <c r="AK1186" s="9">
        <f>IF(OR($S1186="",$S1185=""),"",IF($G$5="diff",(Y1186-Y1185),LN(Y1186/Y1185)))</f>
        <v/>
      </c>
      <c r="AL1186" s="9">
        <f>IF(OR($S1186="",$S1185=""),"",IF($H$5="diff",(Z1186-Z1185),LN(Z1186/Z1185)))</f>
        <v/>
      </c>
      <c r="AM1186" s="9">
        <f>IF(OR($S1186="",$S1185=""),"",IF($I$5="diff",(AA1186-AA1185),LN(AA1186/AA1185)))</f>
        <v/>
      </c>
      <c r="AN1186" s="9">
        <f>IF(OR($S1186="",$S1185=""),"",IF($J$5="diff",(AB1186-AB1185),LN(AB1186/AB1185)))</f>
        <v/>
      </c>
      <c r="AO1186" s="9">
        <f>IF(OR($S1186="",$S1185=""),"",IF($K$5="diff",(AC1186-AC1185),LN(AC1186/AC1185)))</f>
        <v/>
      </c>
      <c r="AR1186" s="9">
        <f>IF($AF1186="","",$AU$13+$AU$4*AG1186+$AU$5*AH1186+$AU$6*AI1186+$AU$7*AJ1186+$AU$8*AK1186+$AU$9*AL1186+$AU$10*AM1186+$AU$11*AN1186+$AU$12*AO1186)</f>
        <v/>
      </c>
      <c r="AY1186" s="10">
        <f>IF(AND((ROW()-7)&gt;=$Q$5,(ROW()-6)&lt;=$Q$3),INDEX(LINEST(OFFSET(AF1186,1-$Q$5,0,$Q$5,1),OFFSET(AG1186,1-$Q$5,0,$Q$5,9),TRUE,TRUE),1,10)*$Q$4,"")</f>
        <v/>
      </c>
      <c r="AZ1186" s="9">
        <f>IF(AND((ROW()-7)&gt;=$Q$5,(ROW()-6)&lt;=$Q$3),INDEX(LINEST(OFFSET(AF1186,1-$Q$5,0,$Q$5,1),OFFSET(AG1186,1-$Q$5,0,$Q$5,9),TRUE,TRUE),1,9),"")</f>
        <v/>
      </c>
      <c r="BA1186" s="9">
        <f>IF(AND((ROW()-7)&gt;=$Q$5,(ROW()-6)&lt;=$Q$3),INDEX(LINEST(OFFSET(AF1186,1-$Q$5,0,$Q$5,1),OFFSET(AG1186,1-$Q$5,0,$Q$5,9),TRUE,TRUE),1,8),"")</f>
        <v/>
      </c>
      <c r="BB1186" s="9">
        <f>IF(AND((ROW()-7)&gt;=$Q$5,(ROW()-6)&lt;=$Q$3),INDEX(LINEST(OFFSET(AF1186,1-$Q$5,0,$Q$5,1),OFFSET(AG1186,1-$Q$5,0,$Q$5,9),TRUE,TRUE),1,7),"")</f>
        <v/>
      </c>
      <c r="BC1186" s="9">
        <f>IF(AND((ROW()-7)&gt;=$Q$5,(ROW()-6)&lt;=$Q$3),INDEX(LINEST(OFFSET(AF1186,1-$Q$5,0,$Q$5,1),OFFSET(AG1186,1-$Q$5,0,$Q$5,9),TRUE,TRUE),1,6),"")</f>
        <v/>
      </c>
      <c r="BD1186" s="9">
        <f>IF(AND((ROW()-7)&gt;=$Q$5,(ROW()-6)&lt;=$Q$3),INDEX(LINEST(OFFSET(AF1186,1-$Q$5,0,$Q$5,1),OFFSET(AG1186,1-$Q$5,0,$Q$5,9),TRUE,TRUE),1,5),"")</f>
        <v/>
      </c>
      <c r="BE1186" s="9">
        <f>IF(AND((ROW()-7)&gt;=$Q$5,(ROW()-6)&lt;=$Q$3),INDEX(LINEST(OFFSET(AF1186,1-$Q$5,0,$Q$5,1),OFFSET(AG1186,1-$Q$5,0,$Q$5,9),TRUE,TRUE),1,4),"")</f>
        <v/>
      </c>
      <c r="BF1186" s="9">
        <f>IF(AND((ROW()-7)&gt;=$Q$5,(ROW()-6)&lt;=$Q$3),INDEX(LINEST(OFFSET(AF1186,1-$Q$5,0,$Q$5,1),OFFSET(AG1186,1-$Q$5,0,$Q$5,9),TRUE,TRUE),1,3),"")</f>
        <v/>
      </c>
      <c r="BG1186" s="9">
        <f>IF(AND((ROW()-7)&gt;=$Q$5,(ROW()-6)&lt;=$Q$3),INDEX(LINEST(OFFSET(AF1186,1-$Q$5,0,$Q$5,1),OFFSET(AG1186,1-$Q$5,0,$Q$5,9),TRUE,TRUE),1,2),"")</f>
        <v/>
      </c>
      <c r="BH1186" s="9">
        <f>IF(AND((ROW()-7)&gt;=$Q$5,(ROW()-6)&lt;=$Q$3),INDEX(LINEST(OFFSET(AF1186,1-$Q$5,0,$Q$5,1),OFFSET(AG1186,1-$Q$5,0,$Q$5,9),TRUE,TRUE),1,1),"")</f>
        <v/>
      </c>
      <c r="BI1186" s="10">
        <f>IF(AND((ROW()-7)&gt;=$Q$5,(ROW()-6)&lt;=$Q$3),INDEX(LINEST(OFFSET(AF1186,1-$Q$5,0,$Q$5,1),OFFSET(AG1186,1-$Q$5,0,$Q$5,9),TRUE,TRUE),3,1),"")</f>
        <v/>
      </c>
      <c r="BL1186" s="9">
        <f>IF(AND((ROW()-6)&lt;=$Q$3,ISNUMBER(AY1185)),AY1185/$Q$4+AZ1185*AG1186+BA1185*AH1186+BB1185*AI1186+BC1185*AJ1186+BD1185*AK1186+BE1185*AL1186+BF1185*AM1186+BG1185*AN1186+BH1185*AO1186,"")</f>
        <v/>
      </c>
      <c r="BM1186">
        <f>IF(ISNUMBER(BL1186),AVERAGE(OFFSET(AF1185,1-$Q$5,0,$Q$5,1)),"")</f>
        <v/>
      </c>
      <c r="BN1186">
        <f>IF(ISNUMBER(BL1186),(AF1186-BL1186)^2,"")</f>
        <v/>
      </c>
      <c r="BO1186">
        <f>IF(ISNUMBER(BL1186),AF1186^2,"")</f>
        <v/>
      </c>
      <c r="BP1186">
        <f>IF(ISNUMBER(BL1186),(AF1186-BM1186)^2,"")</f>
        <v/>
      </c>
    </row>
    <row r="1187">
      <c r="O1187">
        <f>IF($R1187="","",IF($Q$1="Weekly",INT(($R1187-2)/7),IF($Q$1="Quarterly",YEAR($R1187)*4+ROUNDUP(MONTH($R1187)/3),YEAR($R1187)*12+MONTH($R1187))))</f>
        <v/>
      </c>
      <c r="P1187">
        <f>IF($R1187="","",IF($R1188="",1,IF($O1187&lt;&gt;$O1188,1,0)))</f>
        <v/>
      </c>
      <c r="Q1187">
        <f>IF($P1187=1,SUM($P$7:$P1187),"")</f>
        <v/>
      </c>
      <c r="R1187">
        <f>IF($A1187="","",IF(ISNUMBER($A1187),$A1187,IFERROR(DATEVALUE($A1187),NA())))</f>
        <v/>
      </c>
      <c r="S1187" s="7">
        <f>IFERROR(INDEX($R$7:$R$60000,MATCH(ROW()-6,$Q$7:$Q$60000,0)),"")</f>
        <v/>
      </c>
      <c r="T1187">
        <f>IFERROR(INDEX($B$7:$B$60000,MATCH(ROW()-6,$Q$7:$Q$60000,0))*1,"")</f>
        <v/>
      </c>
      <c r="U1187">
        <f>IFERROR(INDEX($C$7:$C$60000,MATCH(ROW()-6,$Q$7:$Q$60000,0))*1,"")</f>
        <v/>
      </c>
      <c r="V1187">
        <f>IFERROR(INDEX($D$7:$D$60000,MATCH(ROW()-6,$Q$7:$Q$60000,0))*1,"")</f>
        <v/>
      </c>
      <c r="W1187">
        <f>IFERROR(INDEX($E$7:$E$60000,MATCH(ROW()-6,$Q$7:$Q$60000,0))*1,"")</f>
        <v/>
      </c>
      <c r="X1187">
        <f>IFERROR(INDEX($F$7:$F$60000,MATCH(ROW()-6,$Q$7:$Q$60000,0))*1,"")</f>
        <v/>
      </c>
      <c r="Y1187">
        <f>IFERROR(INDEX($G$7:$G$60000,MATCH(ROW()-6,$Q$7:$Q$60000,0))*1,"")</f>
        <v/>
      </c>
      <c r="Z1187">
        <f>IFERROR(INDEX($H$7:$H$60000,MATCH(ROW()-6,$Q$7:$Q$60000,0))*1,"")</f>
        <v/>
      </c>
      <c r="AA1187">
        <f>IFERROR(INDEX($I$7:$I$60000,MATCH(ROW()-6,$Q$7:$Q$60000,0))*1,"")</f>
        <v/>
      </c>
      <c r="AB1187">
        <f>IFERROR(INDEX($J$7:$J$60000,MATCH(ROW()-6,$Q$7:$Q$60000,0))*1,"")</f>
        <v/>
      </c>
      <c r="AC1187">
        <f>IFERROR(INDEX($K$7:$K$60000,MATCH(ROW()-6,$Q$7:$Q$60000,0))*1,"")</f>
        <v/>
      </c>
      <c r="AF1187" s="9">
        <f>IF(OR($S1187="",$S1186=""),"",IF($B$5="diff",($T1187-$T1186),LN($T1187/$T1186)))</f>
        <v/>
      </c>
      <c r="AG1187" s="9">
        <f>IF(OR($S1187="",$S1186=""),"",IF($C$5="diff",(U1187-U1186),LN(U1187/U1186)))</f>
        <v/>
      </c>
      <c r="AH1187" s="9">
        <f>IF(OR($S1187="",$S1186=""),"",IF($D$5="diff",(V1187-V1186),LN(V1187/V1186)))</f>
        <v/>
      </c>
      <c r="AI1187" s="9">
        <f>IF(OR($S1187="",$S1186=""),"",IF($E$5="diff",(W1187-W1186),LN(W1187/W1186)))</f>
        <v/>
      </c>
      <c r="AJ1187" s="9">
        <f>IF(OR($S1187="",$S1186=""),"",IF($F$5="diff",(X1187-X1186),LN(X1187/X1186)))</f>
        <v/>
      </c>
      <c r="AK1187" s="9">
        <f>IF(OR($S1187="",$S1186=""),"",IF($G$5="diff",(Y1187-Y1186),LN(Y1187/Y1186)))</f>
        <v/>
      </c>
      <c r="AL1187" s="9">
        <f>IF(OR($S1187="",$S1186=""),"",IF($H$5="diff",(Z1187-Z1186),LN(Z1187/Z1186)))</f>
        <v/>
      </c>
      <c r="AM1187" s="9">
        <f>IF(OR($S1187="",$S1186=""),"",IF($I$5="diff",(AA1187-AA1186),LN(AA1187/AA1186)))</f>
        <v/>
      </c>
      <c r="AN1187" s="9">
        <f>IF(OR($S1187="",$S1186=""),"",IF($J$5="diff",(AB1187-AB1186),LN(AB1187/AB1186)))</f>
        <v/>
      </c>
      <c r="AO1187" s="9">
        <f>IF(OR($S1187="",$S1186=""),"",IF($K$5="diff",(AC1187-AC1186),LN(AC1187/AC1186)))</f>
        <v/>
      </c>
      <c r="AR1187" s="9">
        <f>IF($AF1187="","",$AU$13+$AU$4*AG1187+$AU$5*AH1187+$AU$6*AI1187+$AU$7*AJ1187+$AU$8*AK1187+$AU$9*AL1187+$AU$10*AM1187+$AU$11*AN1187+$AU$12*AO1187)</f>
        <v/>
      </c>
      <c r="AY1187" s="10">
        <f>IF(AND((ROW()-7)&gt;=$Q$5,(ROW()-6)&lt;=$Q$3),INDEX(LINEST(OFFSET(AF1187,1-$Q$5,0,$Q$5,1),OFFSET(AG1187,1-$Q$5,0,$Q$5,9),TRUE,TRUE),1,10)*$Q$4,"")</f>
        <v/>
      </c>
      <c r="AZ1187" s="9">
        <f>IF(AND((ROW()-7)&gt;=$Q$5,(ROW()-6)&lt;=$Q$3),INDEX(LINEST(OFFSET(AF1187,1-$Q$5,0,$Q$5,1),OFFSET(AG1187,1-$Q$5,0,$Q$5,9),TRUE,TRUE),1,9),"")</f>
        <v/>
      </c>
      <c r="BA1187" s="9">
        <f>IF(AND((ROW()-7)&gt;=$Q$5,(ROW()-6)&lt;=$Q$3),INDEX(LINEST(OFFSET(AF1187,1-$Q$5,0,$Q$5,1),OFFSET(AG1187,1-$Q$5,0,$Q$5,9),TRUE,TRUE),1,8),"")</f>
        <v/>
      </c>
      <c r="BB1187" s="9">
        <f>IF(AND((ROW()-7)&gt;=$Q$5,(ROW()-6)&lt;=$Q$3),INDEX(LINEST(OFFSET(AF1187,1-$Q$5,0,$Q$5,1),OFFSET(AG1187,1-$Q$5,0,$Q$5,9),TRUE,TRUE),1,7),"")</f>
        <v/>
      </c>
      <c r="BC1187" s="9">
        <f>IF(AND((ROW()-7)&gt;=$Q$5,(ROW()-6)&lt;=$Q$3),INDEX(LINEST(OFFSET(AF1187,1-$Q$5,0,$Q$5,1),OFFSET(AG1187,1-$Q$5,0,$Q$5,9),TRUE,TRUE),1,6),"")</f>
        <v/>
      </c>
      <c r="BD1187" s="9">
        <f>IF(AND((ROW()-7)&gt;=$Q$5,(ROW()-6)&lt;=$Q$3),INDEX(LINEST(OFFSET(AF1187,1-$Q$5,0,$Q$5,1),OFFSET(AG1187,1-$Q$5,0,$Q$5,9),TRUE,TRUE),1,5),"")</f>
        <v/>
      </c>
      <c r="BE1187" s="9">
        <f>IF(AND((ROW()-7)&gt;=$Q$5,(ROW()-6)&lt;=$Q$3),INDEX(LINEST(OFFSET(AF1187,1-$Q$5,0,$Q$5,1),OFFSET(AG1187,1-$Q$5,0,$Q$5,9),TRUE,TRUE),1,4),"")</f>
        <v/>
      </c>
      <c r="BF1187" s="9">
        <f>IF(AND((ROW()-7)&gt;=$Q$5,(ROW()-6)&lt;=$Q$3),INDEX(LINEST(OFFSET(AF1187,1-$Q$5,0,$Q$5,1),OFFSET(AG1187,1-$Q$5,0,$Q$5,9),TRUE,TRUE),1,3),"")</f>
        <v/>
      </c>
      <c r="BG1187" s="9">
        <f>IF(AND((ROW()-7)&gt;=$Q$5,(ROW()-6)&lt;=$Q$3),INDEX(LINEST(OFFSET(AF1187,1-$Q$5,0,$Q$5,1),OFFSET(AG1187,1-$Q$5,0,$Q$5,9),TRUE,TRUE),1,2),"")</f>
        <v/>
      </c>
      <c r="BH1187" s="9">
        <f>IF(AND((ROW()-7)&gt;=$Q$5,(ROW()-6)&lt;=$Q$3),INDEX(LINEST(OFFSET(AF1187,1-$Q$5,0,$Q$5,1),OFFSET(AG1187,1-$Q$5,0,$Q$5,9),TRUE,TRUE),1,1),"")</f>
        <v/>
      </c>
      <c r="BI1187" s="10">
        <f>IF(AND((ROW()-7)&gt;=$Q$5,(ROW()-6)&lt;=$Q$3),INDEX(LINEST(OFFSET(AF1187,1-$Q$5,0,$Q$5,1),OFFSET(AG1187,1-$Q$5,0,$Q$5,9),TRUE,TRUE),3,1),"")</f>
        <v/>
      </c>
      <c r="BL1187" s="9">
        <f>IF(AND((ROW()-6)&lt;=$Q$3,ISNUMBER(AY1186)),AY1186/$Q$4+AZ1186*AG1187+BA1186*AH1187+BB1186*AI1187+BC1186*AJ1187+BD1186*AK1187+BE1186*AL1187+BF1186*AM1187+BG1186*AN1187+BH1186*AO1187,"")</f>
        <v/>
      </c>
      <c r="BM1187">
        <f>IF(ISNUMBER(BL1187),AVERAGE(OFFSET(AF1186,1-$Q$5,0,$Q$5,1)),"")</f>
        <v/>
      </c>
      <c r="BN1187">
        <f>IF(ISNUMBER(BL1187),(AF1187-BL1187)^2,"")</f>
        <v/>
      </c>
      <c r="BO1187">
        <f>IF(ISNUMBER(BL1187),AF1187^2,"")</f>
        <v/>
      </c>
      <c r="BP1187">
        <f>IF(ISNUMBER(BL1187),(AF1187-BM1187)^2,"")</f>
        <v/>
      </c>
    </row>
    <row r="1188">
      <c r="O1188">
        <f>IF($R1188="","",IF($Q$1="Weekly",INT(($R1188-2)/7),IF($Q$1="Quarterly",YEAR($R1188)*4+ROUNDUP(MONTH($R1188)/3),YEAR($R1188)*12+MONTH($R1188))))</f>
        <v/>
      </c>
      <c r="P1188">
        <f>IF($R1188="","",IF($R1189="",1,IF($O1188&lt;&gt;$O1189,1,0)))</f>
        <v/>
      </c>
      <c r="Q1188">
        <f>IF($P1188=1,SUM($P$7:$P1188),"")</f>
        <v/>
      </c>
      <c r="R1188">
        <f>IF($A1188="","",IF(ISNUMBER($A1188),$A1188,IFERROR(DATEVALUE($A1188),NA())))</f>
        <v/>
      </c>
      <c r="S1188" s="7">
        <f>IFERROR(INDEX($R$7:$R$60000,MATCH(ROW()-6,$Q$7:$Q$60000,0)),"")</f>
        <v/>
      </c>
      <c r="T1188">
        <f>IFERROR(INDEX($B$7:$B$60000,MATCH(ROW()-6,$Q$7:$Q$60000,0))*1,"")</f>
        <v/>
      </c>
      <c r="U1188">
        <f>IFERROR(INDEX($C$7:$C$60000,MATCH(ROW()-6,$Q$7:$Q$60000,0))*1,"")</f>
        <v/>
      </c>
      <c r="V1188">
        <f>IFERROR(INDEX($D$7:$D$60000,MATCH(ROW()-6,$Q$7:$Q$60000,0))*1,"")</f>
        <v/>
      </c>
      <c r="W1188">
        <f>IFERROR(INDEX($E$7:$E$60000,MATCH(ROW()-6,$Q$7:$Q$60000,0))*1,"")</f>
        <v/>
      </c>
      <c r="X1188">
        <f>IFERROR(INDEX($F$7:$F$60000,MATCH(ROW()-6,$Q$7:$Q$60000,0))*1,"")</f>
        <v/>
      </c>
      <c r="Y1188">
        <f>IFERROR(INDEX($G$7:$G$60000,MATCH(ROW()-6,$Q$7:$Q$60000,0))*1,"")</f>
        <v/>
      </c>
      <c r="Z1188">
        <f>IFERROR(INDEX($H$7:$H$60000,MATCH(ROW()-6,$Q$7:$Q$60000,0))*1,"")</f>
        <v/>
      </c>
      <c r="AA1188">
        <f>IFERROR(INDEX($I$7:$I$60000,MATCH(ROW()-6,$Q$7:$Q$60000,0))*1,"")</f>
        <v/>
      </c>
      <c r="AB1188">
        <f>IFERROR(INDEX($J$7:$J$60000,MATCH(ROW()-6,$Q$7:$Q$60000,0))*1,"")</f>
        <v/>
      </c>
      <c r="AC1188">
        <f>IFERROR(INDEX($K$7:$K$60000,MATCH(ROW()-6,$Q$7:$Q$60000,0))*1,"")</f>
        <v/>
      </c>
      <c r="AF1188" s="9">
        <f>IF(OR($S1188="",$S1187=""),"",IF($B$5="diff",($T1188-$T1187),LN($T1188/$T1187)))</f>
        <v/>
      </c>
      <c r="AG1188" s="9">
        <f>IF(OR($S1188="",$S1187=""),"",IF($C$5="diff",(U1188-U1187),LN(U1188/U1187)))</f>
        <v/>
      </c>
      <c r="AH1188" s="9">
        <f>IF(OR($S1188="",$S1187=""),"",IF($D$5="diff",(V1188-V1187),LN(V1188/V1187)))</f>
        <v/>
      </c>
      <c r="AI1188" s="9">
        <f>IF(OR($S1188="",$S1187=""),"",IF($E$5="diff",(W1188-W1187),LN(W1188/W1187)))</f>
        <v/>
      </c>
      <c r="AJ1188" s="9">
        <f>IF(OR($S1188="",$S1187=""),"",IF($F$5="diff",(X1188-X1187),LN(X1188/X1187)))</f>
        <v/>
      </c>
      <c r="AK1188" s="9">
        <f>IF(OR($S1188="",$S1187=""),"",IF($G$5="diff",(Y1188-Y1187),LN(Y1188/Y1187)))</f>
        <v/>
      </c>
      <c r="AL1188" s="9">
        <f>IF(OR($S1188="",$S1187=""),"",IF($H$5="diff",(Z1188-Z1187),LN(Z1188/Z1187)))</f>
        <v/>
      </c>
      <c r="AM1188" s="9">
        <f>IF(OR($S1188="",$S1187=""),"",IF($I$5="diff",(AA1188-AA1187),LN(AA1188/AA1187)))</f>
        <v/>
      </c>
      <c r="AN1188" s="9">
        <f>IF(OR($S1188="",$S1187=""),"",IF($J$5="diff",(AB1188-AB1187),LN(AB1188/AB1187)))</f>
        <v/>
      </c>
      <c r="AO1188" s="9">
        <f>IF(OR($S1188="",$S1187=""),"",IF($K$5="diff",(AC1188-AC1187),LN(AC1188/AC1187)))</f>
        <v/>
      </c>
      <c r="AR1188" s="9">
        <f>IF($AF1188="","",$AU$13+$AU$4*AG1188+$AU$5*AH1188+$AU$6*AI1188+$AU$7*AJ1188+$AU$8*AK1188+$AU$9*AL1188+$AU$10*AM1188+$AU$11*AN1188+$AU$12*AO1188)</f>
        <v/>
      </c>
      <c r="AY1188" s="10">
        <f>IF(AND((ROW()-7)&gt;=$Q$5,(ROW()-6)&lt;=$Q$3),INDEX(LINEST(OFFSET(AF1188,1-$Q$5,0,$Q$5,1),OFFSET(AG1188,1-$Q$5,0,$Q$5,9),TRUE,TRUE),1,10)*$Q$4,"")</f>
        <v/>
      </c>
      <c r="AZ1188" s="9">
        <f>IF(AND((ROW()-7)&gt;=$Q$5,(ROW()-6)&lt;=$Q$3),INDEX(LINEST(OFFSET(AF1188,1-$Q$5,0,$Q$5,1),OFFSET(AG1188,1-$Q$5,0,$Q$5,9),TRUE,TRUE),1,9),"")</f>
        <v/>
      </c>
      <c r="BA1188" s="9">
        <f>IF(AND((ROW()-7)&gt;=$Q$5,(ROW()-6)&lt;=$Q$3),INDEX(LINEST(OFFSET(AF1188,1-$Q$5,0,$Q$5,1),OFFSET(AG1188,1-$Q$5,0,$Q$5,9),TRUE,TRUE),1,8),"")</f>
        <v/>
      </c>
      <c r="BB1188" s="9">
        <f>IF(AND((ROW()-7)&gt;=$Q$5,(ROW()-6)&lt;=$Q$3),INDEX(LINEST(OFFSET(AF1188,1-$Q$5,0,$Q$5,1),OFFSET(AG1188,1-$Q$5,0,$Q$5,9),TRUE,TRUE),1,7),"")</f>
        <v/>
      </c>
      <c r="BC1188" s="9">
        <f>IF(AND((ROW()-7)&gt;=$Q$5,(ROW()-6)&lt;=$Q$3),INDEX(LINEST(OFFSET(AF1188,1-$Q$5,0,$Q$5,1),OFFSET(AG1188,1-$Q$5,0,$Q$5,9),TRUE,TRUE),1,6),"")</f>
        <v/>
      </c>
      <c r="BD1188" s="9">
        <f>IF(AND((ROW()-7)&gt;=$Q$5,(ROW()-6)&lt;=$Q$3),INDEX(LINEST(OFFSET(AF1188,1-$Q$5,0,$Q$5,1),OFFSET(AG1188,1-$Q$5,0,$Q$5,9),TRUE,TRUE),1,5),"")</f>
        <v/>
      </c>
      <c r="BE1188" s="9">
        <f>IF(AND((ROW()-7)&gt;=$Q$5,(ROW()-6)&lt;=$Q$3),INDEX(LINEST(OFFSET(AF1188,1-$Q$5,0,$Q$5,1),OFFSET(AG1188,1-$Q$5,0,$Q$5,9),TRUE,TRUE),1,4),"")</f>
        <v/>
      </c>
      <c r="BF1188" s="9">
        <f>IF(AND((ROW()-7)&gt;=$Q$5,(ROW()-6)&lt;=$Q$3),INDEX(LINEST(OFFSET(AF1188,1-$Q$5,0,$Q$5,1),OFFSET(AG1188,1-$Q$5,0,$Q$5,9),TRUE,TRUE),1,3),"")</f>
        <v/>
      </c>
      <c r="BG1188" s="9">
        <f>IF(AND((ROW()-7)&gt;=$Q$5,(ROW()-6)&lt;=$Q$3),INDEX(LINEST(OFFSET(AF1188,1-$Q$5,0,$Q$5,1),OFFSET(AG1188,1-$Q$5,0,$Q$5,9),TRUE,TRUE),1,2),"")</f>
        <v/>
      </c>
      <c r="BH1188" s="9">
        <f>IF(AND((ROW()-7)&gt;=$Q$5,(ROW()-6)&lt;=$Q$3),INDEX(LINEST(OFFSET(AF1188,1-$Q$5,0,$Q$5,1),OFFSET(AG1188,1-$Q$5,0,$Q$5,9),TRUE,TRUE),1,1),"")</f>
        <v/>
      </c>
      <c r="BI1188" s="10">
        <f>IF(AND((ROW()-7)&gt;=$Q$5,(ROW()-6)&lt;=$Q$3),INDEX(LINEST(OFFSET(AF1188,1-$Q$5,0,$Q$5,1),OFFSET(AG1188,1-$Q$5,0,$Q$5,9),TRUE,TRUE),3,1),"")</f>
        <v/>
      </c>
      <c r="BL1188" s="9">
        <f>IF(AND((ROW()-6)&lt;=$Q$3,ISNUMBER(AY1187)),AY1187/$Q$4+AZ1187*AG1188+BA1187*AH1188+BB1187*AI1188+BC1187*AJ1188+BD1187*AK1188+BE1187*AL1188+BF1187*AM1188+BG1187*AN1188+BH1187*AO1188,"")</f>
        <v/>
      </c>
      <c r="BM1188">
        <f>IF(ISNUMBER(BL1188),AVERAGE(OFFSET(AF1187,1-$Q$5,0,$Q$5,1)),"")</f>
        <v/>
      </c>
      <c r="BN1188">
        <f>IF(ISNUMBER(BL1188),(AF1188-BL1188)^2,"")</f>
        <v/>
      </c>
      <c r="BO1188">
        <f>IF(ISNUMBER(BL1188),AF1188^2,"")</f>
        <v/>
      </c>
      <c r="BP1188">
        <f>IF(ISNUMBER(BL1188),(AF1188-BM1188)^2,"")</f>
        <v/>
      </c>
    </row>
    <row r="1189">
      <c r="O1189">
        <f>IF($R1189="","",IF($Q$1="Weekly",INT(($R1189-2)/7),IF($Q$1="Quarterly",YEAR($R1189)*4+ROUNDUP(MONTH($R1189)/3),YEAR($R1189)*12+MONTH($R1189))))</f>
        <v/>
      </c>
      <c r="P1189">
        <f>IF($R1189="","",IF($R1190="",1,IF($O1189&lt;&gt;$O1190,1,0)))</f>
        <v/>
      </c>
      <c r="Q1189">
        <f>IF($P1189=1,SUM($P$7:$P1189),"")</f>
        <v/>
      </c>
      <c r="R1189">
        <f>IF($A1189="","",IF(ISNUMBER($A1189),$A1189,IFERROR(DATEVALUE($A1189),NA())))</f>
        <v/>
      </c>
      <c r="S1189" s="7">
        <f>IFERROR(INDEX($R$7:$R$60000,MATCH(ROW()-6,$Q$7:$Q$60000,0)),"")</f>
        <v/>
      </c>
      <c r="T1189">
        <f>IFERROR(INDEX($B$7:$B$60000,MATCH(ROW()-6,$Q$7:$Q$60000,0))*1,"")</f>
        <v/>
      </c>
      <c r="U1189">
        <f>IFERROR(INDEX($C$7:$C$60000,MATCH(ROW()-6,$Q$7:$Q$60000,0))*1,"")</f>
        <v/>
      </c>
      <c r="V1189">
        <f>IFERROR(INDEX($D$7:$D$60000,MATCH(ROW()-6,$Q$7:$Q$60000,0))*1,"")</f>
        <v/>
      </c>
      <c r="W1189">
        <f>IFERROR(INDEX($E$7:$E$60000,MATCH(ROW()-6,$Q$7:$Q$60000,0))*1,"")</f>
        <v/>
      </c>
      <c r="X1189">
        <f>IFERROR(INDEX($F$7:$F$60000,MATCH(ROW()-6,$Q$7:$Q$60000,0))*1,"")</f>
        <v/>
      </c>
      <c r="Y1189">
        <f>IFERROR(INDEX($G$7:$G$60000,MATCH(ROW()-6,$Q$7:$Q$60000,0))*1,"")</f>
        <v/>
      </c>
      <c r="Z1189">
        <f>IFERROR(INDEX($H$7:$H$60000,MATCH(ROW()-6,$Q$7:$Q$60000,0))*1,"")</f>
        <v/>
      </c>
      <c r="AA1189">
        <f>IFERROR(INDEX($I$7:$I$60000,MATCH(ROW()-6,$Q$7:$Q$60000,0))*1,"")</f>
        <v/>
      </c>
      <c r="AB1189">
        <f>IFERROR(INDEX($J$7:$J$60000,MATCH(ROW()-6,$Q$7:$Q$60000,0))*1,"")</f>
        <v/>
      </c>
      <c r="AC1189">
        <f>IFERROR(INDEX($K$7:$K$60000,MATCH(ROW()-6,$Q$7:$Q$60000,0))*1,"")</f>
        <v/>
      </c>
      <c r="AF1189" s="9">
        <f>IF(OR($S1189="",$S1188=""),"",IF($B$5="diff",($T1189-$T1188),LN($T1189/$T1188)))</f>
        <v/>
      </c>
      <c r="AG1189" s="9">
        <f>IF(OR($S1189="",$S1188=""),"",IF($C$5="diff",(U1189-U1188),LN(U1189/U1188)))</f>
        <v/>
      </c>
      <c r="AH1189" s="9">
        <f>IF(OR($S1189="",$S1188=""),"",IF($D$5="diff",(V1189-V1188),LN(V1189/V1188)))</f>
        <v/>
      </c>
      <c r="AI1189" s="9">
        <f>IF(OR($S1189="",$S1188=""),"",IF($E$5="diff",(W1189-W1188),LN(W1189/W1188)))</f>
        <v/>
      </c>
      <c r="AJ1189" s="9">
        <f>IF(OR($S1189="",$S1188=""),"",IF($F$5="diff",(X1189-X1188),LN(X1189/X1188)))</f>
        <v/>
      </c>
      <c r="AK1189" s="9">
        <f>IF(OR($S1189="",$S1188=""),"",IF($G$5="diff",(Y1189-Y1188),LN(Y1189/Y1188)))</f>
        <v/>
      </c>
      <c r="AL1189" s="9">
        <f>IF(OR($S1189="",$S1188=""),"",IF($H$5="diff",(Z1189-Z1188),LN(Z1189/Z1188)))</f>
        <v/>
      </c>
      <c r="AM1189" s="9">
        <f>IF(OR($S1189="",$S1188=""),"",IF($I$5="diff",(AA1189-AA1188),LN(AA1189/AA1188)))</f>
        <v/>
      </c>
      <c r="AN1189" s="9">
        <f>IF(OR($S1189="",$S1188=""),"",IF($J$5="diff",(AB1189-AB1188),LN(AB1189/AB1188)))</f>
        <v/>
      </c>
      <c r="AO1189" s="9">
        <f>IF(OR($S1189="",$S1188=""),"",IF($K$5="diff",(AC1189-AC1188),LN(AC1189/AC1188)))</f>
        <v/>
      </c>
      <c r="AR1189" s="9">
        <f>IF($AF1189="","",$AU$13+$AU$4*AG1189+$AU$5*AH1189+$AU$6*AI1189+$AU$7*AJ1189+$AU$8*AK1189+$AU$9*AL1189+$AU$10*AM1189+$AU$11*AN1189+$AU$12*AO1189)</f>
        <v/>
      </c>
      <c r="AY1189" s="10">
        <f>IF(AND((ROW()-7)&gt;=$Q$5,(ROW()-6)&lt;=$Q$3),INDEX(LINEST(OFFSET(AF1189,1-$Q$5,0,$Q$5,1),OFFSET(AG1189,1-$Q$5,0,$Q$5,9),TRUE,TRUE),1,10)*$Q$4,"")</f>
        <v/>
      </c>
      <c r="AZ1189" s="9">
        <f>IF(AND((ROW()-7)&gt;=$Q$5,(ROW()-6)&lt;=$Q$3),INDEX(LINEST(OFFSET(AF1189,1-$Q$5,0,$Q$5,1),OFFSET(AG1189,1-$Q$5,0,$Q$5,9),TRUE,TRUE),1,9),"")</f>
        <v/>
      </c>
      <c r="BA1189" s="9">
        <f>IF(AND((ROW()-7)&gt;=$Q$5,(ROW()-6)&lt;=$Q$3),INDEX(LINEST(OFFSET(AF1189,1-$Q$5,0,$Q$5,1),OFFSET(AG1189,1-$Q$5,0,$Q$5,9),TRUE,TRUE),1,8),"")</f>
        <v/>
      </c>
      <c r="BB1189" s="9">
        <f>IF(AND((ROW()-7)&gt;=$Q$5,(ROW()-6)&lt;=$Q$3),INDEX(LINEST(OFFSET(AF1189,1-$Q$5,0,$Q$5,1),OFFSET(AG1189,1-$Q$5,0,$Q$5,9),TRUE,TRUE),1,7),"")</f>
        <v/>
      </c>
      <c r="BC1189" s="9">
        <f>IF(AND((ROW()-7)&gt;=$Q$5,(ROW()-6)&lt;=$Q$3),INDEX(LINEST(OFFSET(AF1189,1-$Q$5,0,$Q$5,1),OFFSET(AG1189,1-$Q$5,0,$Q$5,9),TRUE,TRUE),1,6),"")</f>
        <v/>
      </c>
      <c r="BD1189" s="9">
        <f>IF(AND((ROW()-7)&gt;=$Q$5,(ROW()-6)&lt;=$Q$3),INDEX(LINEST(OFFSET(AF1189,1-$Q$5,0,$Q$5,1),OFFSET(AG1189,1-$Q$5,0,$Q$5,9),TRUE,TRUE),1,5),"")</f>
        <v/>
      </c>
      <c r="BE1189" s="9">
        <f>IF(AND((ROW()-7)&gt;=$Q$5,(ROW()-6)&lt;=$Q$3),INDEX(LINEST(OFFSET(AF1189,1-$Q$5,0,$Q$5,1),OFFSET(AG1189,1-$Q$5,0,$Q$5,9),TRUE,TRUE),1,4),"")</f>
        <v/>
      </c>
      <c r="BF1189" s="9">
        <f>IF(AND((ROW()-7)&gt;=$Q$5,(ROW()-6)&lt;=$Q$3),INDEX(LINEST(OFFSET(AF1189,1-$Q$5,0,$Q$5,1),OFFSET(AG1189,1-$Q$5,0,$Q$5,9),TRUE,TRUE),1,3),"")</f>
        <v/>
      </c>
      <c r="BG1189" s="9">
        <f>IF(AND((ROW()-7)&gt;=$Q$5,(ROW()-6)&lt;=$Q$3),INDEX(LINEST(OFFSET(AF1189,1-$Q$5,0,$Q$5,1),OFFSET(AG1189,1-$Q$5,0,$Q$5,9),TRUE,TRUE),1,2),"")</f>
        <v/>
      </c>
      <c r="BH1189" s="9">
        <f>IF(AND((ROW()-7)&gt;=$Q$5,(ROW()-6)&lt;=$Q$3),INDEX(LINEST(OFFSET(AF1189,1-$Q$5,0,$Q$5,1),OFFSET(AG1189,1-$Q$5,0,$Q$5,9),TRUE,TRUE),1,1),"")</f>
        <v/>
      </c>
      <c r="BI1189" s="10">
        <f>IF(AND((ROW()-7)&gt;=$Q$5,(ROW()-6)&lt;=$Q$3),INDEX(LINEST(OFFSET(AF1189,1-$Q$5,0,$Q$5,1),OFFSET(AG1189,1-$Q$5,0,$Q$5,9),TRUE,TRUE),3,1),"")</f>
        <v/>
      </c>
      <c r="BL1189" s="9">
        <f>IF(AND((ROW()-6)&lt;=$Q$3,ISNUMBER(AY1188)),AY1188/$Q$4+AZ1188*AG1189+BA1188*AH1189+BB1188*AI1189+BC1188*AJ1189+BD1188*AK1189+BE1188*AL1189+BF1188*AM1189+BG1188*AN1189+BH1188*AO1189,"")</f>
        <v/>
      </c>
      <c r="BM1189">
        <f>IF(ISNUMBER(BL1189),AVERAGE(OFFSET(AF1188,1-$Q$5,0,$Q$5,1)),"")</f>
        <v/>
      </c>
      <c r="BN1189">
        <f>IF(ISNUMBER(BL1189),(AF1189-BL1189)^2,"")</f>
        <v/>
      </c>
      <c r="BO1189">
        <f>IF(ISNUMBER(BL1189),AF1189^2,"")</f>
        <v/>
      </c>
      <c r="BP1189">
        <f>IF(ISNUMBER(BL1189),(AF1189-BM1189)^2,"")</f>
        <v/>
      </c>
    </row>
    <row r="1190">
      <c r="O1190">
        <f>IF($R1190="","",IF($Q$1="Weekly",INT(($R1190-2)/7),IF($Q$1="Quarterly",YEAR($R1190)*4+ROUNDUP(MONTH($R1190)/3),YEAR($R1190)*12+MONTH($R1190))))</f>
        <v/>
      </c>
      <c r="P1190">
        <f>IF($R1190="","",IF($R1191="",1,IF($O1190&lt;&gt;$O1191,1,0)))</f>
        <v/>
      </c>
      <c r="Q1190">
        <f>IF($P1190=1,SUM($P$7:$P1190),"")</f>
        <v/>
      </c>
      <c r="R1190">
        <f>IF($A1190="","",IF(ISNUMBER($A1190),$A1190,IFERROR(DATEVALUE($A1190),NA())))</f>
        <v/>
      </c>
      <c r="S1190" s="7">
        <f>IFERROR(INDEX($R$7:$R$60000,MATCH(ROW()-6,$Q$7:$Q$60000,0)),"")</f>
        <v/>
      </c>
      <c r="T1190">
        <f>IFERROR(INDEX($B$7:$B$60000,MATCH(ROW()-6,$Q$7:$Q$60000,0))*1,"")</f>
        <v/>
      </c>
      <c r="U1190">
        <f>IFERROR(INDEX($C$7:$C$60000,MATCH(ROW()-6,$Q$7:$Q$60000,0))*1,"")</f>
        <v/>
      </c>
      <c r="V1190">
        <f>IFERROR(INDEX($D$7:$D$60000,MATCH(ROW()-6,$Q$7:$Q$60000,0))*1,"")</f>
        <v/>
      </c>
      <c r="W1190">
        <f>IFERROR(INDEX($E$7:$E$60000,MATCH(ROW()-6,$Q$7:$Q$60000,0))*1,"")</f>
        <v/>
      </c>
      <c r="X1190">
        <f>IFERROR(INDEX($F$7:$F$60000,MATCH(ROW()-6,$Q$7:$Q$60000,0))*1,"")</f>
        <v/>
      </c>
      <c r="Y1190">
        <f>IFERROR(INDEX($G$7:$G$60000,MATCH(ROW()-6,$Q$7:$Q$60000,0))*1,"")</f>
        <v/>
      </c>
      <c r="Z1190">
        <f>IFERROR(INDEX($H$7:$H$60000,MATCH(ROW()-6,$Q$7:$Q$60000,0))*1,"")</f>
        <v/>
      </c>
      <c r="AA1190">
        <f>IFERROR(INDEX($I$7:$I$60000,MATCH(ROW()-6,$Q$7:$Q$60000,0))*1,"")</f>
        <v/>
      </c>
      <c r="AB1190">
        <f>IFERROR(INDEX($J$7:$J$60000,MATCH(ROW()-6,$Q$7:$Q$60000,0))*1,"")</f>
        <v/>
      </c>
      <c r="AC1190">
        <f>IFERROR(INDEX($K$7:$K$60000,MATCH(ROW()-6,$Q$7:$Q$60000,0))*1,"")</f>
        <v/>
      </c>
      <c r="AF1190" s="9">
        <f>IF(OR($S1190="",$S1189=""),"",IF($B$5="diff",($T1190-$T1189),LN($T1190/$T1189)))</f>
        <v/>
      </c>
      <c r="AG1190" s="9">
        <f>IF(OR($S1190="",$S1189=""),"",IF($C$5="diff",(U1190-U1189),LN(U1190/U1189)))</f>
        <v/>
      </c>
      <c r="AH1190" s="9">
        <f>IF(OR($S1190="",$S1189=""),"",IF($D$5="diff",(V1190-V1189),LN(V1190/V1189)))</f>
        <v/>
      </c>
      <c r="AI1190" s="9">
        <f>IF(OR($S1190="",$S1189=""),"",IF($E$5="diff",(W1190-W1189),LN(W1190/W1189)))</f>
        <v/>
      </c>
      <c r="AJ1190" s="9">
        <f>IF(OR($S1190="",$S1189=""),"",IF($F$5="diff",(X1190-X1189),LN(X1190/X1189)))</f>
        <v/>
      </c>
      <c r="AK1190" s="9">
        <f>IF(OR($S1190="",$S1189=""),"",IF($G$5="diff",(Y1190-Y1189),LN(Y1190/Y1189)))</f>
        <v/>
      </c>
      <c r="AL1190" s="9">
        <f>IF(OR($S1190="",$S1189=""),"",IF($H$5="diff",(Z1190-Z1189),LN(Z1190/Z1189)))</f>
        <v/>
      </c>
      <c r="AM1190" s="9">
        <f>IF(OR($S1190="",$S1189=""),"",IF($I$5="diff",(AA1190-AA1189),LN(AA1190/AA1189)))</f>
        <v/>
      </c>
      <c r="AN1190" s="9">
        <f>IF(OR($S1190="",$S1189=""),"",IF($J$5="diff",(AB1190-AB1189),LN(AB1190/AB1189)))</f>
        <v/>
      </c>
      <c r="AO1190" s="9">
        <f>IF(OR($S1190="",$S1189=""),"",IF($K$5="diff",(AC1190-AC1189),LN(AC1190/AC1189)))</f>
        <v/>
      </c>
      <c r="AR1190" s="9">
        <f>IF($AF1190="","",$AU$13+$AU$4*AG1190+$AU$5*AH1190+$AU$6*AI1190+$AU$7*AJ1190+$AU$8*AK1190+$AU$9*AL1190+$AU$10*AM1190+$AU$11*AN1190+$AU$12*AO1190)</f>
        <v/>
      </c>
      <c r="AY1190" s="10">
        <f>IF(AND((ROW()-7)&gt;=$Q$5,(ROW()-6)&lt;=$Q$3),INDEX(LINEST(OFFSET(AF1190,1-$Q$5,0,$Q$5,1),OFFSET(AG1190,1-$Q$5,0,$Q$5,9),TRUE,TRUE),1,10)*$Q$4,"")</f>
        <v/>
      </c>
      <c r="AZ1190" s="9">
        <f>IF(AND((ROW()-7)&gt;=$Q$5,(ROW()-6)&lt;=$Q$3),INDEX(LINEST(OFFSET(AF1190,1-$Q$5,0,$Q$5,1),OFFSET(AG1190,1-$Q$5,0,$Q$5,9),TRUE,TRUE),1,9),"")</f>
        <v/>
      </c>
      <c r="BA1190" s="9">
        <f>IF(AND((ROW()-7)&gt;=$Q$5,(ROW()-6)&lt;=$Q$3),INDEX(LINEST(OFFSET(AF1190,1-$Q$5,0,$Q$5,1),OFFSET(AG1190,1-$Q$5,0,$Q$5,9),TRUE,TRUE),1,8),"")</f>
        <v/>
      </c>
      <c r="BB1190" s="9">
        <f>IF(AND((ROW()-7)&gt;=$Q$5,(ROW()-6)&lt;=$Q$3),INDEX(LINEST(OFFSET(AF1190,1-$Q$5,0,$Q$5,1),OFFSET(AG1190,1-$Q$5,0,$Q$5,9),TRUE,TRUE),1,7),"")</f>
        <v/>
      </c>
      <c r="BC1190" s="9">
        <f>IF(AND((ROW()-7)&gt;=$Q$5,(ROW()-6)&lt;=$Q$3),INDEX(LINEST(OFFSET(AF1190,1-$Q$5,0,$Q$5,1),OFFSET(AG1190,1-$Q$5,0,$Q$5,9),TRUE,TRUE),1,6),"")</f>
        <v/>
      </c>
      <c r="BD1190" s="9">
        <f>IF(AND((ROW()-7)&gt;=$Q$5,(ROW()-6)&lt;=$Q$3),INDEX(LINEST(OFFSET(AF1190,1-$Q$5,0,$Q$5,1),OFFSET(AG1190,1-$Q$5,0,$Q$5,9),TRUE,TRUE),1,5),"")</f>
        <v/>
      </c>
      <c r="BE1190" s="9">
        <f>IF(AND((ROW()-7)&gt;=$Q$5,(ROW()-6)&lt;=$Q$3),INDEX(LINEST(OFFSET(AF1190,1-$Q$5,0,$Q$5,1),OFFSET(AG1190,1-$Q$5,0,$Q$5,9),TRUE,TRUE),1,4),"")</f>
        <v/>
      </c>
      <c r="BF1190" s="9">
        <f>IF(AND((ROW()-7)&gt;=$Q$5,(ROW()-6)&lt;=$Q$3),INDEX(LINEST(OFFSET(AF1190,1-$Q$5,0,$Q$5,1),OFFSET(AG1190,1-$Q$5,0,$Q$5,9),TRUE,TRUE),1,3),"")</f>
        <v/>
      </c>
      <c r="BG1190" s="9">
        <f>IF(AND((ROW()-7)&gt;=$Q$5,(ROW()-6)&lt;=$Q$3),INDEX(LINEST(OFFSET(AF1190,1-$Q$5,0,$Q$5,1),OFFSET(AG1190,1-$Q$5,0,$Q$5,9),TRUE,TRUE),1,2),"")</f>
        <v/>
      </c>
      <c r="BH1190" s="9">
        <f>IF(AND((ROW()-7)&gt;=$Q$5,(ROW()-6)&lt;=$Q$3),INDEX(LINEST(OFFSET(AF1190,1-$Q$5,0,$Q$5,1),OFFSET(AG1190,1-$Q$5,0,$Q$5,9),TRUE,TRUE),1,1),"")</f>
        <v/>
      </c>
      <c r="BI1190" s="10">
        <f>IF(AND((ROW()-7)&gt;=$Q$5,(ROW()-6)&lt;=$Q$3),INDEX(LINEST(OFFSET(AF1190,1-$Q$5,0,$Q$5,1),OFFSET(AG1190,1-$Q$5,0,$Q$5,9),TRUE,TRUE),3,1),"")</f>
        <v/>
      </c>
      <c r="BL1190" s="9">
        <f>IF(AND((ROW()-6)&lt;=$Q$3,ISNUMBER(AY1189)),AY1189/$Q$4+AZ1189*AG1190+BA1189*AH1190+BB1189*AI1190+BC1189*AJ1190+BD1189*AK1190+BE1189*AL1190+BF1189*AM1190+BG1189*AN1190+BH1189*AO1190,"")</f>
        <v/>
      </c>
      <c r="BM1190">
        <f>IF(ISNUMBER(BL1190),AVERAGE(OFFSET(AF1189,1-$Q$5,0,$Q$5,1)),"")</f>
        <v/>
      </c>
      <c r="BN1190">
        <f>IF(ISNUMBER(BL1190),(AF1190-BL1190)^2,"")</f>
        <v/>
      </c>
      <c r="BO1190">
        <f>IF(ISNUMBER(BL1190),AF1190^2,"")</f>
        <v/>
      </c>
      <c r="BP1190">
        <f>IF(ISNUMBER(BL1190),(AF1190-BM1190)^2,"")</f>
        <v/>
      </c>
    </row>
    <row r="1191">
      <c r="O1191">
        <f>IF($R1191="","",IF($Q$1="Weekly",INT(($R1191-2)/7),IF($Q$1="Quarterly",YEAR($R1191)*4+ROUNDUP(MONTH($R1191)/3),YEAR($R1191)*12+MONTH($R1191))))</f>
        <v/>
      </c>
      <c r="P1191">
        <f>IF($R1191="","",IF($R1192="",1,IF($O1191&lt;&gt;$O1192,1,0)))</f>
        <v/>
      </c>
      <c r="Q1191">
        <f>IF($P1191=1,SUM($P$7:$P1191),"")</f>
        <v/>
      </c>
      <c r="R1191">
        <f>IF($A1191="","",IF(ISNUMBER($A1191),$A1191,IFERROR(DATEVALUE($A1191),NA())))</f>
        <v/>
      </c>
      <c r="S1191" s="7">
        <f>IFERROR(INDEX($R$7:$R$60000,MATCH(ROW()-6,$Q$7:$Q$60000,0)),"")</f>
        <v/>
      </c>
      <c r="T1191">
        <f>IFERROR(INDEX($B$7:$B$60000,MATCH(ROW()-6,$Q$7:$Q$60000,0))*1,"")</f>
        <v/>
      </c>
      <c r="U1191">
        <f>IFERROR(INDEX($C$7:$C$60000,MATCH(ROW()-6,$Q$7:$Q$60000,0))*1,"")</f>
        <v/>
      </c>
      <c r="V1191">
        <f>IFERROR(INDEX($D$7:$D$60000,MATCH(ROW()-6,$Q$7:$Q$60000,0))*1,"")</f>
        <v/>
      </c>
      <c r="W1191">
        <f>IFERROR(INDEX($E$7:$E$60000,MATCH(ROW()-6,$Q$7:$Q$60000,0))*1,"")</f>
        <v/>
      </c>
      <c r="X1191">
        <f>IFERROR(INDEX($F$7:$F$60000,MATCH(ROW()-6,$Q$7:$Q$60000,0))*1,"")</f>
        <v/>
      </c>
      <c r="Y1191">
        <f>IFERROR(INDEX($G$7:$G$60000,MATCH(ROW()-6,$Q$7:$Q$60000,0))*1,"")</f>
        <v/>
      </c>
      <c r="Z1191">
        <f>IFERROR(INDEX($H$7:$H$60000,MATCH(ROW()-6,$Q$7:$Q$60000,0))*1,"")</f>
        <v/>
      </c>
      <c r="AA1191">
        <f>IFERROR(INDEX($I$7:$I$60000,MATCH(ROW()-6,$Q$7:$Q$60000,0))*1,"")</f>
        <v/>
      </c>
      <c r="AB1191">
        <f>IFERROR(INDEX($J$7:$J$60000,MATCH(ROW()-6,$Q$7:$Q$60000,0))*1,"")</f>
        <v/>
      </c>
      <c r="AC1191">
        <f>IFERROR(INDEX($K$7:$K$60000,MATCH(ROW()-6,$Q$7:$Q$60000,0))*1,"")</f>
        <v/>
      </c>
      <c r="AF1191" s="9">
        <f>IF(OR($S1191="",$S1190=""),"",IF($B$5="diff",($T1191-$T1190),LN($T1191/$T1190)))</f>
        <v/>
      </c>
      <c r="AG1191" s="9">
        <f>IF(OR($S1191="",$S1190=""),"",IF($C$5="diff",(U1191-U1190),LN(U1191/U1190)))</f>
        <v/>
      </c>
      <c r="AH1191" s="9">
        <f>IF(OR($S1191="",$S1190=""),"",IF($D$5="diff",(V1191-V1190),LN(V1191/V1190)))</f>
        <v/>
      </c>
      <c r="AI1191" s="9">
        <f>IF(OR($S1191="",$S1190=""),"",IF($E$5="diff",(W1191-W1190),LN(W1191/W1190)))</f>
        <v/>
      </c>
      <c r="AJ1191" s="9">
        <f>IF(OR($S1191="",$S1190=""),"",IF($F$5="diff",(X1191-X1190),LN(X1191/X1190)))</f>
        <v/>
      </c>
      <c r="AK1191" s="9">
        <f>IF(OR($S1191="",$S1190=""),"",IF($G$5="diff",(Y1191-Y1190),LN(Y1191/Y1190)))</f>
        <v/>
      </c>
      <c r="AL1191" s="9">
        <f>IF(OR($S1191="",$S1190=""),"",IF($H$5="diff",(Z1191-Z1190),LN(Z1191/Z1190)))</f>
        <v/>
      </c>
      <c r="AM1191" s="9">
        <f>IF(OR($S1191="",$S1190=""),"",IF($I$5="diff",(AA1191-AA1190),LN(AA1191/AA1190)))</f>
        <v/>
      </c>
      <c r="AN1191" s="9">
        <f>IF(OR($S1191="",$S1190=""),"",IF($J$5="diff",(AB1191-AB1190),LN(AB1191/AB1190)))</f>
        <v/>
      </c>
      <c r="AO1191" s="9">
        <f>IF(OR($S1191="",$S1190=""),"",IF($K$5="diff",(AC1191-AC1190),LN(AC1191/AC1190)))</f>
        <v/>
      </c>
      <c r="AR1191" s="9">
        <f>IF($AF1191="","",$AU$13+$AU$4*AG1191+$AU$5*AH1191+$AU$6*AI1191+$AU$7*AJ1191+$AU$8*AK1191+$AU$9*AL1191+$AU$10*AM1191+$AU$11*AN1191+$AU$12*AO1191)</f>
        <v/>
      </c>
      <c r="AY1191" s="10">
        <f>IF(AND((ROW()-7)&gt;=$Q$5,(ROW()-6)&lt;=$Q$3),INDEX(LINEST(OFFSET(AF1191,1-$Q$5,0,$Q$5,1),OFFSET(AG1191,1-$Q$5,0,$Q$5,9),TRUE,TRUE),1,10)*$Q$4,"")</f>
        <v/>
      </c>
      <c r="AZ1191" s="9">
        <f>IF(AND((ROW()-7)&gt;=$Q$5,(ROW()-6)&lt;=$Q$3),INDEX(LINEST(OFFSET(AF1191,1-$Q$5,0,$Q$5,1),OFFSET(AG1191,1-$Q$5,0,$Q$5,9),TRUE,TRUE),1,9),"")</f>
        <v/>
      </c>
      <c r="BA1191" s="9">
        <f>IF(AND((ROW()-7)&gt;=$Q$5,(ROW()-6)&lt;=$Q$3),INDEX(LINEST(OFFSET(AF1191,1-$Q$5,0,$Q$5,1),OFFSET(AG1191,1-$Q$5,0,$Q$5,9),TRUE,TRUE),1,8),"")</f>
        <v/>
      </c>
      <c r="BB1191" s="9">
        <f>IF(AND((ROW()-7)&gt;=$Q$5,(ROW()-6)&lt;=$Q$3),INDEX(LINEST(OFFSET(AF1191,1-$Q$5,0,$Q$5,1),OFFSET(AG1191,1-$Q$5,0,$Q$5,9),TRUE,TRUE),1,7),"")</f>
        <v/>
      </c>
      <c r="BC1191" s="9">
        <f>IF(AND((ROW()-7)&gt;=$Q$5,(ROW()-6)&lt;=$Q$3),INDEX(LINEST(OFFSET(AF1191,1-$Q$5,0,$Q$5,1),OFFSET(AG1191,1-$Q$5,0,$Q$5,9),TRUE,TRUE),1,6),"")</f>
        <v/>
      </c>
      <c r="BD1191" s="9">
        <f>IF(AND((ROW()-7)&gt;=$Q$5,(ROW()-6)&lt;=$Q$3),INDEX(LINEST(OFFSET(AF1191,1-$Q$5,0,$Q$5,1),OFFSET(AG1191,1-$Q$5,0,$Q$5,9),TRUE,TRUE),1,5),"")</f>
        <v/>
      </c>
      <c r="BE1191" s="9">
        <f>IF(AND((ROW()-7)&gt;=$Q$5,(ROW()-6)&lt;=$Q$3),INDEX(LINEST(OFFSET(AF1191,1-$Q$5,0,$Q$5,1),OFFSET(AG1191,1-$Q$5,0,$Q$5,9),TRUE,TRUE),1,4),"")</f>
        <v/>
      </c>
      <c r="BF1191" s="9">
        <f>IF(AND((ROW()-7)&gt;=$Q$5,(ROW()-6)&lt;=$Q$3),INDEX(LINEST(OFFSET(AF1191,1-$Q$5,0,$Q$5,1),OFFSET(AG1191,1-$Q$5,0,$Q$5,9),TRUE,TRUE),1,3),"")</f>
        <v/>
      </c>
      <c r="BG1191" s="9">
        <f>IF(AND((ROW()-7)&gt;=$Q$5,(ROW()-6)&lt;=$Q$3),INDEX(LINEST(OFFSET(AF1191,1-$Q$5,0,$Q$5,1),OFFSET(AG1191,1-$Q$5,0,$Q$5,9),TRUE,TRUE),1,2),"")</f>
        <v/>
      </c>
      <c r="BH1191" s="9">
        <f>IF(AND((ROW()-7)&gt;=$Q$5,(ROW()-6)&lt;=$Q$3),INDEX(LINEST(OFFSET(AF1191,1-$Q$5,0,$Q$5,1),OFFSET(AG1191,1-$Q$5,0,$Q$5,9),TRUE,TRUE),1,1),"")</f>
        <v/>
      </c>
      <c r="BI1191" s="10">
        <f>IF(AND((ROW()-7)&gt;=$Q$5,(ROW()-6)&lt;=$Q$3),INDEX(LINEST(OFFSET(AF1191,1-$Q$5,0,$Q$5,1),OFFSET(AG1191,1-$Q$5,0,$Q$5,9),TRUE,TRUE),3,1),"")</f>
        <v/>
      </c>
      <c r="BL1191" s="9">
        <f>IF(AND((ROW()-6)&lt;=$Q$3,ISNUMBER(AY1190)),AY1190/$Q$4+AZ1190*AG1191+BA1190*AH1191+BB1190*AI1191+BC1190*AJ1191+BD1190*AK1191+BE1190*AL1191+BF1190*AM1191+BG1190*AN1191+BH1190*AO1191,"")</f>
        <v/>
      </c>
      <c r="BM1191">
        <f>IF(ISNUMBER(BL1191),AVERAGE(OFFSET(AF1190,1-$Q$5,0,$Q$5,1)),"")</f>
        <v/>
      </c>
      <c r="BN1191">
        <f>IF(ISNUMBER(BL1191),(AF1191-BL1191)^2,"")</f>
        <v/>
      </c>
      <c r="BO1191">
        <f>IF(ISNUMBER(BL1191),AF1191^2,"")</f>
        <v/>
      </c>
      <c r="BP1191">
        <f>IF(ISNUMBER(BL1191),(AF1191-BM1191)^2,"")</f>
        <v/>
      </c>
    </row>
    <row r="1192">
      <c r="O1192">
        <f>IF($R1192="","",IF($Q$1="Weekly",INT(($R1192-2)/7),IF($Q$1="Quarterly",YEAR($R1192)*4+ROUNDUP(MONTH($R1192)/3),YEAR($R1192)*12+MONTH($R1192))))</f>
        <v/>
      </c>
      <c r="P1192">
        <f>IF($R1192="","",IF($R1193="",1,IF($O1192&lt;&gt;$O1193,1,0)))</f>
        <v/>
      </c>
      <c r="Q1192">
        <f>IF($P1192=1,SUM($P$7:$P1192),"")</f>
        <v/>
      </c>
      <c r="R1192">
        <f>IF($A1192="","",IF(ISNUMBER($A1192),$A1192,IFERROR(DATEVALUE($A1192),NA())))</f>
        <v/>
      </c>
      <c r="S1192" s="7">
        <f>IFERROR(INDEX($R$7:$R$60000,MATCH(ROW()-6,$Q$7:$Q$60000,0)),"")</f>
        <v/>
      </c>
      <c r="T1192">
        <f>IFERROR(INDEX($B$7:$B$60000,MATCH(ROW()-6,$Q$7:$Q$60000,0))*1,"")</f>
        <v/>
      </c>
      <c r="U1192">
        <f>IFERROR(INDEX($C$7:$C$60000,MATCH(ROW()-6,$Q$7:$Q$60000,0))*1,"")</f>
        <v/>
      </c>
      <c r="V1192">
        <f>IFERROR(INDEX($D$7:$D$60000,MATCH(ROW()-6,$Q$7:$Q$60000,0))*1,"")</f>
        <v/>
      </c>
      <c r="W1192">
        <f>IFERROR(INDEX($E$7:$E$60000,MATCH(ROW()-6,$Q$7:$Q$60000,0))*1,"")</f>
        <v/>
      </c>
      <c r="X1192">
        <f>IFERROR(INDEX($F$7:$F$60000,MATCH(ROW()-6,$Q$7:$Q$60000,0))*1,"")</f>
        <v/>
      </c>
      <c r="Y1192">
        <f>IFERROR(INDEX($G$7:$G$60000,MATCH(ROW()-6,$Q$7:$Q$60000,0))*1,"")</f>
        <v/>
      </c>
      <c r="Z1192">
        <f>IFERROR(INDEX($H$7:$H$60000,MATCH(ROW()-6,$Q$7:$Q$60000,0))*1,"")</f>
        <v/>
      </c>
      <c r="AA1192">
        <f>IFERROR(INDEX($I$7:$I$60000,MATCH(ROW()-6,$Q$7:$Q$60000,0))*1,"")</f>
        <v/>
      </c>
      <c r="AB1192">
        <f>IFERROR(INDEX($J$7:$J$60000,MATCH(ROW()-6,$Q$7:$Q$60000,0))*1,"")</f>
        <v/>
      </c>
      <c r="AC1192">
        <f>IFERROR(INDEX($K$7:$K$60000,MATCH(ROW()-6,$Q$7:$Q$60000,0))*1,"")</f>
        <v/>
      </c>
      <c r="AF1192" s="9">
        <f>IF(OR($S1192="",$S1191=""),"",IF($B$5="diff",($T1192-$T1191),LN($T1192/$T1191)))</f>
        <v/>
      </c>
      <c r="AG1192" s="9">
        <f>IF(OR($S1192="",$S1191=""),"",IF($C$5="diff",(U1192-U1191),LN(U1192/U1191)))</f>
        <v/>
      </c>
      <c r="AH1192" s="9">
        <f>IF(OR($S1192="",$S1191=""),"",IF($D$5="diff",(V1192-V1191),LN(V1192/V1191)))</f>
        <v/>
      </c>
      <c r="AI1192" s="9">
        <f>IF(OR($S1192="",$S1191=""),"",IF($E$5="diff",(W1192-W1191),LN(W1192/W1191)))</f>
        <v/>
      </c>
      <c r="AJ1192" s="9">
        <f>IF(OR($S1192="",$S1191=""),"",IF($F$5="diff",(X1192-X1191),LN(X1192/X1191)))</f>
        <v/>
      </c>
      <c r="AK1192" s="9">
        <f>IF(OR($S1192="",$S1191=""),"",IF($G$5="diff",(Y1192-Y1191),LN(Y1192/Y1191)))</f>
        <v/>
      </c>
      <c r="AL1192" s="9">
        <f>IF(OR($S1192="",$S1191=""),"",IF($H$5="diff",(Z1192-Z1191),LN(Z1192/Z1191)))</f>
        <v/>
      </c>
      <c r="AM1192" s="9">
        <f>IF(OR($S1192="",$S1191=""),"",IF($I$5="diff",(AA1192-AA1191),LN(AA1192/AA1191)))</f>
        <v/>
      </c>
      <c r="AN1192" s="9">
        <f>IF(OR($S1192="",$S1191=""),"",IF($J$5="diff",(AB1192-AB1191),LN(AB1192/AB1191)))</f>
        <v/>
      </c>
      <c r="AO1192" s="9">
        <f>IF(OR($S1192="",$S1191=""),"",IF($K$5="diff",(AC1192-AC1191),LN(AC1192/AC1191)))</f>
        <v/>
      </c>
      <c r="AR1192" s="9">
        <f>IF($AF1192="","",$AU$13+$AU$4*AG1192+$AU$5*AH1192+$AU$6*AI1192+$AU$7*AJ1192+$AU$8*AK1192+$AU$9*AL1192+$AU$10*AM1192+$AU$11*AN1192+$AU$12*AO1192)</f>
        <v/>
      </c>
      <c r="AY1192" s="10">
        <f>IF(AND((ROW()-7)&gt;=$Q$5,(ROW()-6)&lt;=$Q$3),INDEX(LINEST(OFFSET(AF1192,1-$Q$5,0,$Q$5,1),OFFSET(AG1192,1-$Q$5,0,$Q$5,9),TRUE,TRUE),1,10)*$Q$4,"")</f>
        <v/>
      </c>
      <c r="AZ1192" s="9">
        <f>IF(AND((ROW()-7)&gt;=$Q$5,(ROW()-6)&lt;=$Q$3),INDEX(LINEST(OFFSET(AF1192,1-$Q$5,0,$Q$5,1),OFFSET(AG1192,1-$Q$5,0,$Q$5,9),TRUE,TRUE),1,9),"")</f>
        <v/>
      </c>
      <c r="BA1192" s="9">
        <f>IF(AND((ROW()-7)&gt;=$Q$5,(ROW()-6)&lt;=$Q$3),INDEX(LINEST(OFFSET(AF1192,1-$Q$5,0,$Q$5,1),OFFSET(AG1192,1-$Q$5,0,$Q$5,9),TRUE,TRUE),1,8),"")</f>
        <v/>
      </c>
      <c r="BB1192" s="9">
        <f>IF(AND((ROW()-7)&gt;=$Q$5,(ROW()-6)&lt;=$Q$3),INDEX(LINEST(OFFSET(AF1192,1-$Q$5,0,$Q$5,1),OFFSET(AG1192,1-$Q$5,0,$Q$5,9),TRUE,TRUE),1,7),"")</f>
        <v/>
      </c>
      <c r="BC1192" s="9">
        <f>IF(AND((ROW()-7)&gt;=$Q$5,(ROW()-6)&lt;=$Q$3),INDEX(LINEST(OFFSET(AF1192,1-$Q$5,0,$Q$5,1),OFFSET(AG1192,1-$Q$5,0,$Q$5,9),TRUE,TRUE),1,6),"")</f>
        <v/>
      </c>
      <c r="BD1192" s="9">
        <f>IF(AND((ROW()-7)&gt;=$Q$5,(ROW()-6)&lt;=$Q$3),INDEX(LINEST(OFFSET(AF1192,1-$Q$5,0,$Q$5,1),OFFSET(AG1192,1-$Q$5,0,$Q$5,9),TRUE,TRUE),1,5),"")</f>
        <v/>
      </c>
      <c r="BE1192" s="9">
        <f>IF(AND((ROW()-7)&gt;=$Q$5,(ROW()-6)&lt;=$Q$3),INDEX(LINEST(OFFSET(AF1192,1-$Q$5,0,$Q$5,1),OFFSET(AG1192,1-$Q$5,0,$Q$5,9),TRUE,TRUE),1,4),"")</f>
        <v/>
      </c>
      <c r="BF1192" s="9">
        <f>IF(AND((ROW()-7)&gt;=$Q$5,(ROW()-6)&lt;=$Q$3),INDEX(LINEST(OFFSET(AF1192,1-$Q$5,0,$Q$5,1),OFFSET(AG1192,1-$Q$5,0,$Q$5,9),TRUE,TRUE),1,3),"")</f>
        <v/>
      </c>
      <c r="BG1192" s="9">
        <f>IF(AND((ROW()-7)&gt;=$Q$5,(ROW()-6)&lt;=$Q$3),INDEX(LINEST(OFFSET(AF1192,1-$Q$5,0,$Q$5,1),OFFSET(AG1192,1-$Q$5,0,$Q$5,9),TRUE,TRUE),1,2),"")</f>
        <v/>
      </c>
      <c r="BH1192" s="9">
        <f>IF(AND((ROW()-7)&gt;=$Q$5,(ROW()-6)&lt;=$Q$3),INDEX(LINEST(OFFSET(AF1192,1-$Q$5,0,$Q$5,1),OFFSET(AG1192,1-$Q$5,0,$Q$5,9),TRUE,TRUE),1,1),"")</f>
        <v/>
      </c>
      <c r="BI1192" s="10">
        <f>IF(AND((ROW()-7)&gt;=$Q$5,(ROW()-6)&lt;=$Q$3),INDEX(LINEST(OFFSET(AF1192,1-$Q$5,0,$Q$5,1),OFFSET(AG1192,1-$Q$5,0,$Q$5,9),TRUE,TRUE),3,1),"")</f>
        <v/>
      </c>
      <c r="BL1192" s="9">
        <f>IF(AND((ROW()-6)&lt;=$Q$3,ISNUMBER(AY1191)),AY1191/$Q$4+AZ1191*AG1192+BA1191*AH1192+BB1191*AI1192+BC1191*AJ1192+BD1191*AK1192+BE1191*AL1192+BF1191*AM1192+BG1191*AN1192+BH1191*AO1192,"")</f>
        <v/>
      </c>
      <c r="BM1192">
        <f>IF(ISNUMBER(BL1192),AVERAGE(OFFSET(AF1191,1-$Q$5,0,$Q$5,1)),"")</f>
        <v/>
      </c>
      <c r="BN1192">
        <f>IF(ISNUMBER(BL1192),(AF1192-BL1192)^2,"")</f>
        <v/>
      </c>
      <c r="BO1192">
        <f>IF(ISNUMBER(BL1192),AF1192^2,"")</f>
        <v/>
      </c>
      <c r="BP1192">
        <f>IF(ISNUMBER(BL1192),(AF1192-BM1192)^2,"")</f>
        <v/>
      </c>
    </row>
    <row r="1193">
      <c r="O1193">
        <f>IF($R1193="","",IF($Q$1="Weekly",INT(($R1193-2)/7),IF($Q$1="Quarterly",YEAR($R1193)*4+ROUNDUP(MONTH($R1193)/3),YEAR($R1193)*12+MONTH($R1193))))</f>
        <v/>
      </c>
      <c r="P1193">
        <f>IF($R1193="","",IF($R1194="",1,IF($O1193&lt;&gt;$O1194,1,0)))</f>
        <v/>
      </c>
      <c r="Q1193">
        <f>IF($P1193=1,SUM($P$7:$P1193),"")</f>
        <v/>
      </c>
      <c r="R1193">
        <f>IF($A1193="","",IF(ISNUMBER($A1193),$A1193,IFERROR(DATEVALUE($A1193),NA())))</f>
        <v/>
      </c>
      <c r="S1193" s="7">
        <f>IFERROR(INDEX($R$7:$R$60000,MATCH(ROW()-6,$Q$7:$Q$60000,0)),"")</f>
        <v/>
      </c>
      <c r="T1193">
        <f>IFERROR(INDEX($B$7:$B$60000,MATCH(ROW()-6,$Q$7:$Q$60000,0))*1,"")</f>
        <v/>
      </c>
      <c r="U1193">
        <f>IFERROR(INDEX($C$7:$C$60000,MATCH(ROW()-6,$Q$7:$Q$60000,0))*1,"")</f>
        <v/>
      </c>
      <c r="V1193">
        <f>IFERROR(INDEX($D$7:$D$60000,MATCH(ROW()-6,$Q$7:$Q$60000,0))*1,"")</f>
        <v/>
      </c>
      <c r="W1193">
        <f>IFERROR(INDEX($E$7:$E$60000,MATCH(ROW()-6,$Q$7:$Q$60000,0))*1,"")</f>
        <v/>
      </c>
      <c r="X1193">
        <f>IFERROR(INDEX($F$7:$F$60000,MATCH(ROW()-6,$Q$7:$Q$60000,0))*1,"")</f>
        <v/>
      </c>
      <c r="Y1193">
        <f>IFERROR(INDEX($G$7:$G$60000,MATCH(ROW()-6,$Q$7:$Q$60000,0))*1,"")</f>
        <v/>
      </c>
      <c r="Z1193">
        <f>IFERROR(INDEX($H$7:$H$60000,MATCH(ROW()-6,$Q$7:$Q$60000,0))*1,"")</f>
        <v/>
      </c>
      <c r="AA1193">
        <f>IFERROR(INDEX($I$7:$I$60000,MATCH(ROW()-6,$Q$7:$Q$60000,0))*1,"")</f>
        <v/>
      </c>
      <c r="AB1193">
        <f>IFERROR(INDEX($J$7:$J$60000,MATCH(ROW()-6,$Q$7:$Q$60000,0))*1,"")</f>
        <v/>
      </c>
      <c r="AC1193">
        <f>IFERROR(INDEX($K$7:$K$60000,MATCH(ROW()-6,$Q$7:$Q$60000,0))*1,"")</f>
        <v/>
      </c>
      <c r="AF1193" s="9">
        <f>IF(OR($S1193="",$S1192=""),"",IF($B$5="diff",($T1193-$T1192),LN($T1193/$T1192)))</f>
        <v/>
      </c>
      <c r="AG1193" s="9">
        <f>IF(OR($S1193="",$S1192=""),"",IF($C$5="diff",(U1193-U1192),LN(U1193/U1192)))</f>
        <v/>
      </c>
      <c r="AH1193" s="9">
        <f>IF(OR($S1193="",$S1192=""),"",IF($D$5="diff",(V1193-V1192),LN(V1193/V1192)))</f>
        <v/>
      </c>
      <c r="AI1193" s="9">
        <f>IF(OR($S1193="",$S1192=""),"",IF($E$5="diff",(W1193-W1192),LN(W1193/W1192)))</f>
        <v/>
      </c>
      <c r="AJ1193" s="9">
        <f>IF(OR($S1193="",$S1192=""),"",IF($F$5="diff",(X1193-X1192),LN(X1193/X1192)))</f>
        <v/>
      </c>
      <c r="AK1193" s="9">
        <f>IF(OR($S1193="",$S1192=""),"",IF($G$5="diff",(Y1193-Y1192),LN(Y1193/Y1192)))</f>
        <v/>
      </c>
      <c r="AL1193" s="9">
        <f>IF(OR($S1193="",$S1192=""),"",IF($H$5="diff",(Z1193-Z1192),LN(Z1193/Z1192)))</f>
        <v/>
      </c>
      <c r="AM1193" s="9">
        <f>IF(OR($S1193="",$S1192=""),"",IF($I$5="diff",(AA1193-AA1192),LN(AA1193/AA1192)))</f>
        <v/>
      </c>
      <c r="AN1193" s="9">
        <f>IF(OR($S1193="",$S1192=""),"",IF($J$5="diff",(AB1193-AB1192),LN(AB1193/AB1192)))</f>
        <v/>
      </c>
      <c r="AO1193" s="9">
        <f>IF(OR($S1193="",$S1192=""),"",IF($K$5="diff",(AC1193-AC1192),LN(AC1193/AC1192)))</f>
        <v/>
      </c>
      <c r="AR1193" s="9">
        <f>IF($AF1193="","",$AU$13+$AU$4*AG1193+$AU$5*AH1193+$AU$6*AI1193+$AU$7*AJ1193+$AU$8*AK1193+$AU$9*AL1193+$AU$10*AM1193+$AU$11*AN1193+$AU$12*AO1193)</f>
        <v/>
      </c>
      <c r="AY1193" s="10">
        <f>IF(AND((ROW()-7)&gt;=$Q$5,(ROW()-6)&lt;=$Q$3),INDEX(LINEST(OFFSET(AF1193,1-$Q$5,0,$Q$5,1),OFFSET(AG1193,1-$Q$5,0,$Q$5,9),TRUE,TRUE),1,10)*$Q$4,"")</f>
        <v/>
      </c>
      <c r="AZ1193" s="9">
        <f>IF(AND((ROW()-7)&gt;=$Q$5,(ROW()-6)&lt;=$Q$3),INDEX(LINEST(OFFSET(AF1193,1-$Q$5,0,$Q$5,1),OFFSET(AG1193,1-$Q$5,0,$Q$5,9),TRUE,TRUE),1,9),"")</f>
        <v/>
      </c>
      <c r="BA1193" s="9">
        <f>IF(AND((ROW()-7)&gt;=$Q$5,(ROW()-6)&lt;=$Q$3),INDEX(LINEST(OFFSET(AF1193,1-$Q$5,0,$Q$5,1),OFFSET(AG1193,1-$Q$5,0,$Q$5,9),TRUE,TRUE),1,8),"")</f>
        <v/>
      </c>
      <c r="BB1193" s="9">
        <f>IF(AND((ROW()-7)&gt;=$Q$5,(ROW()-6)&lt;=$Q$3),INDEX(LINEST(OFFSET(AF1193,1-$Q$5,0,$Q$5,1),OFFSET(AG1193,1-$Q$5,0,$Q$5,9),TRUE,TRUE),1,7),"")</f>
        <v/>
      </c>
      <c r="BC1193" s="9">
        <f>IF(AND((ROW()-7)&gt;=$Q$5,(ROW()-6)&lt;=$Q$3),INDEX(LINEST(OFFSET(AF1193,1-$Q$5,0,$Q$5,1),OFFSET(AG1193,1-$Q$5,0,$Q$5,9),TRUE,TRUE),1,6),"")</f>
        <v/>
      </c>
      <c r="BD1193" s="9">
        <f>IF(AND((ROW()-7)&gt;=$Q$5,(ROW()-6)&lt;=$Q$3),INDEX(LINEST(OFFSET(AF1193,1-$Q$5,0,$Q$5,1),OFFSET(AG1193,1-$Q$5,0,$Q$5,9),TRUE,TRUE),1,5),"")</f>
        <v/>
      </c>
      <c r="BE1193" s="9">
        <f>IF(AND((ROW()-7)&gt;=$Q$5,(ROW()-6)&lt;=$Q$3),INDEX(LINEST(OFFSET(AF1193,1-$Q$5,0,$Q$5,1),OFFSET(AG1193,1-$Q$5,0,$Q$5,9),TRUE,TRUE),1,4),"")</f>
        <v/>
      </c>
      <c r="BF1193" s="9">
        <f>IF(AND((ROW()-7)&gt;=$Q$5,(ROW()-6)&lt;=$Q$3),INDEX(LINEST(OFFSET(AF1193,1-$Q$5,0,$Q$5,1),OFFSET(AG1193,1-$Q$5,0,$Q$5,9),TRUE,TRUE),1,3),"")</f>
        <v/>
      </c>
      <c r="BG1193" s="9">
        <f>IF(AND((ROW()-7)&gt;=$Q$5,(ROW()-6)&lt;=$Q$3),INDEX(LINEST(OFFSET(AF1193,1-$Q$5,0,$Q$5,1),OFFSET(AG1193,1-$Q$5,0,$Q$5,9),TRUE,TRUE),1,2),"")</f>
        <v/>
      </c>
      <c r="BH1193" s="9">
        <f>IF(AND((ROW()-7)&gt;=$Q$5,(ROW()-6)&lt;=$Q$3),INDEX(LINEST(OFFSET(AF1193,1-$Q$5,0,$Q$5,1),OFFSET(AG1193,1-$Q$5,0,$Q$5,9),TRUE,TRUE),1,1),"")</f>
        <v/>
      </c>
      <c r="BI1193" s="10">
        <f>IF(AND((ROW()-7)&gt;=$Q$5,(ROW()-6)&lt;=$Q$3),INDEX(LINEST(OFFSET(AF1193,1-$Q$5,0,$Q$5,1),OFFSET(AG1193,1-$Q$5,0,$Q$5,9),TRUE,TRUE),3,1),"")</f>
        <v/>
      </c>
      <c r="BL1193" s="9">
        <f>IF(AND((ROW()-6)&lt;=$Q$3,ISNUMBER(AY1192)),AY1192/$Q$4+AZ1192*AG1193+BA1192*AH1193+BB1192*AI1193+BC1192*AJ1193+BD1192*AK1193+BE1192*AL1193+BF1192*AM1193+BG1192*AN1193+BH1192*AO1193,"")</f>
        <v/>
      </c>
      <c r="BM1193">
        <f>IF(ISNUMBER(BL1193),AVERAGE(OFFSET(AF1192,1-$Q$5,0,$Q$5,1)),"")</f>
        <v/>
      </c>
      <c r="BN1193">
        <f>IF(ISNUMBER(BL1193),(AF1193-BL1193)^2,"")</f>
        <v/>
      </c>
      <c r="BO1193">
        <f>IF(ISNUMBER(BL1193),AF1193^2,"")</f>
        <v/>
      </c>
      <c r="BP1193">
        <f>IF(ISNUMBER(BL1193),(AF1193-BM1193)^2,"")</f>
        <v/>
      </c>
    </row>
    <row r="1194">
      <c r="O1194">
        <f>IF($R1194="","",IF($Q$1="Weekly",INT(($R1194-2)/7),IF($Q$1="Quarterly",YEAR($R1194)*4+ROUNDUP(MONTH($R1194)/3),YEAR($R1194)*12+MONTH($R1194))))</f>
        <v/>
      </c>
      <c r="P1194">
        <f>IF($R1194="","",IF($R1195="",1,IF($O1194&lt;&gt;$O1195,1,0)))</f>
        <v/>
      </c>
      <c r="Q1194">
        <f>IF($P1194=1,SUM($P$7:$P1194),"")</f>
        <v/>
      </c>
      <c r="R1194">
        <f>IF($A1194="","",IF(ISNUMBER($A1194),$A1194,IFERROR(DATEVALUE($A1194),NA())))</f>
        <v/>
      </c>
      <c r="S1194" s="7">
        <f>IFERROR(INDEX($R$7:$R$60000,MATCH(ROW()-6,$Q$7:$Q$60000,0)),"")</f>
        <v/>
      </c>
      <c r="T1194">
        <f>IFERROR(INDEX($B$7:$B$60000,MATCH(ROW()-6,$Q$7:$Q$60000,0))*1,"")</f>
        <v/>
      </c>
      <c r="U1194">
        <f>IFERROR(INDEX($C$7:$C$60000,MATCH(ROW()-6,$Q$7:$Q$60000,0))*1,"")</f>
        <v/>
      </c>
      <c r="V1194">
        <f>IFERROR(INDEX($D$7:$D$60000,MATCH(ROW()-6,$Q$7:$Q$60000,0))*1,"")</f>
        <v/>
      </c>
      <c r="W1194">
        <f>IFERROR(INDEX($E$7:$E$60000,MATCH(ROW()-6,$Q$7:$Q$60000,0))*1,"")</f>
        <v/>
      </c>
      <c r="X1194">
        <f>IFERROR(INDEX($F$7:$F$60000,MATCH(ROW()-6,$Q$7:$Q$60000,0))*1,"")</f>
        <v/>
      </c>
      <c r="Y1194">
        <f>IFERROR(INDEX($G$7:$G$60000,MATCH(ROW()-6,$Q$7:$Q$60000,0))*1,"")</f>
        <v/>
      </c>
      <c r="Z1194">
        <f>IFERROR(INDEX($H$7:$H$60000,MATCH(ROW()-6,$Q$7:$Q$60000,0))*1,"")</f>
        <v/>
      </c>
      <c r="AA1194">
        <f>IFERROR(INDEX($I$7:$I$60000,MATCH(ROW()-6,$Q$7:$Q$60000,0))*1,"")</f>
        <v/>
      </c>
      <c r="AB1194">
        <f>IFERROR(INDEX($J$7:$J$60000,MATCH(ROW()-6,$Q$7:$Q$60000,0))*1,"")</f>
        <v/>
      </c>
      <c r="AC1194">
        <f>IFERROR(INDEX($K$7:$K$60000,MATCH(ROW()-6,$Q$7:$Q$60000,0))*1,"")</f>
        <v/>
      </c>
      <c r="AF1194" s="9">
        <f>IF(OR($S1194="",$S1193=""),"",IF($B$5="diff",($T1194-$T1193),LN($T1194/$T1193)))</f>
        <v/>
      </c>
      <c r="AG1194" s="9">
        <f>IF(OR($S1194="",$S1193=""),"",IF($C$5="diff",(U1194-U1193),LN(U1194/U1193)))</f>
        <v/>
      </c>
      <c r="AH1194" s="9">
        <f>IF(OR($S1194="",$S1193=""),"",IF($D$5="diff",(V1194-V1193),LN(V1194/V1193)))</f>
        <v/>
      </c>
      <c r="AI1194" s="9">
        <f>IF(OR($S1194="",$S1193=""),"",IF($E$5="diff",(W1194-W1193),LN(W1194/W1193)))</f>
        <v/>
      </c>
      <c r="AJ1194" s="9">
        <f>IF(OR($S1194="",$S1193=""),"",IF($F$5="diff",(X1194-X1193),LN(X1194/X1193)))</f>
        <v/>
      </c>
      <c r="AK1194" s="9">
        <f>IF(OR($S1194="",$S1193=""),"",IF($G$5="diff",(Y1194-Y1193),LN(Y1194/Y1193)))</f>
        <v/>
      </c>
      <c r="AL1194" s="9">
        <f>IF(OR($S1194="",$S1193=""),"",IF($H$5="diff",(Z1194-Z1193),LN(Z1194/Z1193)))</f>
        <v/>
      </c>
      <c r="AM1194" s="9">
        <f>IF(OR($S1194="",$S1193=""),"",IF($I$5="diff",(AA1194-AA1193),LN(AA1194/AA1193)))</f>
        <v/>
      </c>
      <c r="AN1194" s="9">
        <f>IF(OR($S1194="",$S1193=""),"",IF($J$5="diff",(AB1194-AB1193),LN(AB1194/AB1193)))</f>
        <v/>
      </c>
      <c r="AO1194" s="9">
        <f>IF(OR($S1194="",$S1193=""),"",IF($K$5="diff",(AC1194-AC1193),LN(AC1194/AC1193)))</f>
        <v/>
      </c>
      <c r="AR1194" s="9">
        <f>IF($AF1194="","",$AU$13+$AU$4*AG1194+$AU$5*AH1194+$AU$6*AI1194+$AU$7*AJ1194+$AU$8*AK1194+$AU$9*AL1194+$AU$10*AM1194+$AU$11*AN1194+$AU$12*AO1194)</f>
        <v/>
      </c>
      <c r="AY1194" s="10">
        <f>IF(AND((ROW()-7)&gt;=$Q$5,(ROW()-6)&lt;=$Q$3),INDEX(LINEST(OFFSET(AF1194,1-$Q$5,0,$Q$5,1),OFFSET(AG1194,1-$Q$5,0,$Q$5,9),TRUE,TRUE),1,10)*$Q$4,"")</f>
        <v/>
      </c>
      <c r="AZ1194" s="9">
        <f>IF(AND((ROW()-7)&gt;=$Q$5,(ROW()-6)&lt;=$Q$3),INDEX(LINEST(OFFSET(AF1194,1-$Q$5,0,$Q$5,1),OFFSET(AG1194,1-$Q$5,0,$Q$5,9),TRUE,TRUE),1,9),"")</f>
        <v/>
      </c>
      <c r="BA1194" s="9">
        <f>IF(AND((ROW()-7)&gt;=$Q$5,(ROW()-6)&lt;=$Q$3),INDEX(LINEST(OFFSET(AF1194,1-$Q$5,0,$Q$5,1),OFFSET(AG1194,1-$Q$5,0,$Q$5,9),TRUE,TRUE),1,8),"")</f>
        <v/>
      </c>
      <c r="BB1194" s="9">
        <f>IF(AND((ROW()-7)&gt;=$Q$5,(ROW()-6)&lt;=$Q$3),INDEX(LINEST(OFFSET(AF1194,1-$Q$5,0,$Q$5,1),OFFSET(AG1194,1-$Q$5,0,$Q$5,9),TRUE,TRUE),1,7),"")</f>
        <v/>
      </c>
      <c r="BC1194" s="9">
        <f>IF(AND((ROW()-7)&gt;=$Q$5,(ROW()-6)&lt;=$Q$3),INDEX(LINEST(OFFSET(AF1194,1-$Q$5,0,$Q$5,1),OFFSET(AG1194,1-$Q$5,0,$Q$5,9),TRUE,TRUE),1,6),"")</f>
        <v/>
      </c>
      <c r="BD1194" s="9">
        <f>IF(AND((ROW()-7)&gt;=$Q$5,(ROW()-6)&lt;=$Q$3),INDEX(LINEST(OFFSET(AF1194,1-$Q$5,0,$Q$5,1),OFFSET(AG1194,1-$Q$5,0,$Q$5,9),TRUE,TRUE),1,5),"")</f>
        <v/>
      </c>
      <c r="BE1194" s="9">
        <f>IF(AND((ROW()-7)&gt;=$Q$5,(ROW()-6)&lt;=$Q$3),INDEX(LINEST(OFFSET(AF1194,1-$Q$5,0,$Q$5,1),OFFSET(AG1194,1-$Q$5,0,$Q$5,9),TRUE,TRUE),1,4),"")</f>
        <v/>
      </c>
      <c r="BF1194" s="9">
        <f>IF(AND((ROW()-7)&gt;=$Q$5,(ROW()-6)&lt;=$Q$3),INDEX(LINEST(OFFSET(AF1194,1-$Q$5,0,$Q$5,1),OFFSET(AG1194,1-$Q$5,0,$Q$5,9),TRUE,TRUE),1,3),"")</f>
        <v/>
      </c>
      <c r="BG1194" s="9">
        <f>IF(AND((ROW()-7)&gt;=$Q$5,(ROW()-6)&lt;=$Q$3),INDEX(LINEST(OFFSET(AF1194,1-$Q$5,0,$Q$5,1),OFFSET(AG1194,1-$Q$5,0,$Q$5,9),TRUE,TRUE),1,2),"")</f>
        <v/>
      </c>
      <c r="BH1194" s="9">
        <f>IF(AND((ROW()-7)&gt;=$Q$5,(ROW()-6)&lt;=$Q$3),INDEX(LINEST(OFFSET(AF1194,1-$Q$5,0,$Q$5,1),OFFSET(AG1194,1-$Q$5,0,$Q$5,9),TRUE,TRUE),1,1),"")</f>
        <v/>
      </c>
      <c r="BI1194" s="10">
        <f>IF(AND((ROW()-7)&gt;=$Q$5,(ROW()-6)&lt;=$Q$3),INDEX(LINEST(OFFSET(AF1194,1-$Q$5,0,$Q$5,1),OFFSET(AG1194,1-$Q$5,0,$Q$5,9),TRUE,TRUE),3,1),"")</f>
        <v/>
      </c>
      <c r="BL1194" s="9">
        <f>IF(AND((ROW()-6)&lt;=$Q$3,ISNUMBER(AY1193)),AY1193/$Q$4+AZ1193*AG1194+BA1193*AH1194+BB1193*AI1194+BC1193*AJ1194+BD1193*AK1194+BE1193*AL1194+BF1193*AM1194+BG1193*AN1194+BH1193*AO1194,"")</f>
        <v/>
      </c>
      <c r="BM1194">
        <f>IF(ISNUMBER(BL1194),AVERAGE(OFFSET(AF1193,1-$Q$5,0,$Q$5,1)),"")</f>
        <v/>
      </c>
      <c r="BN1194">
        <f>IF(ISNUMBER(BL1194),(AF1194-BL1194)^2,"")</f>
        <v/>
      </c>
      <c r="BO1194">
        <f>IF(ISNUMBER(BL1194),AF1194^2,"")</f>
        <v/>
      </c>
      <c r="BP1194">
        <f>IF(ISNUMBER(BL1194),(AF1194-BM1194)^2,"")</f>
        <v/>
      </c>
    </row>
    <row r="1195">
      <c r="O1195">
        <f>IF($R1195="","",IF($Q$1="Weekly",INT(($R1195-2)/7),IF($Q$1="Quarterly",YEAR($R1195)*4+ROUNDUP(MONTH($R1195)/3),YEAR($R1195)*12+MONTH($R1195))))</f>
        <v/>
      </c>
      <c r="P1195">
        <f>IF($R1195="","",IF($R1196="",1,IF($O1195&lt;&gt;$O1196,1,0)))</f>
        <v/>
      </c>
      <c r="Q1195">
        <f>IF($P1195=1,SUM($P$7:$P1195),"")</f>
        <v/>
      </c>
      <c r="R1195">
        <f>IF($A1195="","",IF(ISNUMBER($A1195),$A1195,IFERROR(DATEVALUE($A1195),NA())))</f>
        <v/>
      </c>
      <c r="S1195" s="7">
        <f>IFERROR(INDEX($R$7:$R$60000,MATCH(ROW()-6,$Q$7:$Q$60000,0)),"")</f>
        <v/>
      </c>
      <c r="T1195">
        <f>IFERROR(INDEX($B$7:$B$60000,MATCH(ROW()-6,$Q$7:$Q$60000,0))*1,"")</f>
        <v/>
      </c>
      <c r="U1195">
        <f>IFERROR(INDEX($C$7:$C$60000,MATCH(ROW()-6,$Q$7:$Q$60000,0))*1,"")</f>
        <v/>
      </c>
      <c r="V1195">
        <f>IFERROR(INDEX($D$7:$D$60000,MATCH(ROW()-6,$Q$7:$Q$60000,0))*1,"")</f>
        <v/>
      </c>
      <c r="W1195">
        <f>IFERROR(INDEX($E$7:$E$60000,MATCH(ROW()-6,$Q$7:$Q$60000,0))*1,"")</f>
        <v/>
      </c>
      <c r="X1195">
        <f>IFERROR(INDEX($F$7:$F$60000,MATCH(ROW()-6,$Q$7:$Q$60000,0))*1,"")</f>
        <v/>
      </c>
      <c r="Y1195">
        <f>IFERROR(INDEX($G$7:$G$60000,MATCH(ROW()-6,$Q$7:$Q$60000,0))*1,"")</f>
        <v/>
      </c>
      <c r="Z1195">
        <f>IFERROR(INDEX($H$7:$H$60000,MATCH(ROW()-6,$Q$7:$Q$60000,0))*1,"")</f>
        <v/>
      </c>
      <c r="AA1195">
        <f>IFERROR(INDEX($I$7:$I$60000,MATCH(ROW()-6,$Q$7:$Q$60000,0))*1,"")</f>
        <v/>
      </c>
      <c r="AB1195">
        <f>IFERROR(INDEX($J$7:$J$60000,MATCH(ROW()-6,$Q$7:$Q$60000,0))*1,"")</f>
        <v/>
      </c>
      <c r="AC1195">
        <f>IFERROR(INDEX($K$7:$K$60000,MATCH(ROW()-6,$Q$7:$Q$60000,0))*1,"")</f>
        <v/>
      </c>
      <c r="AF1195" s="9">
        <f>IF(OR($S1195="",$S1194=""),"",IF($B$5="diff",($T1195-$T1194),LN($T1195/$T1194)))</f>
        <v/>
      </c>
      <c r="AG1195" s="9">
        <f>IF(OR($S1195="",$S1194=""),"",IF($C$5="diff",(U1195-U1194),LN(U1195/U1194)))</f>
        <v/>
      </c>
      <c r="AH1195" s="9">
        <f>IF(OR($S1195="",$S1194=""),"",IF($D$5="diff",(V1195-V1194),LN(V1195/V1194)))</f>
        <v/>
      </c>
      <c r="AI1195" s="9">
        <f>IF(OR($S1195="",$S1194=""),"",IF($E$5="diff",(W1195-W1194),LN(W1195/W1194)))</f>
        <v/>
      </c>
      <c r="AJ1195" s="9">
        <f>IF(OR($S1195="",$S1194=""),"",IF($F$5="diff",(X1195-X1194),LN(X1195/X1194)))</f>
        <v/>
      </c>
      <c r="AK1195" s="9">
        <f>IF(OR($S1195="",$S1194=""),"",IF($G$5="diff",(Y1195-Y1194),LN(Y1195/Y1194)))</f>
        <v/>
      </c>
      <c r="AL1195" s="9">
        <f>IF(OR($S1195="",$S1194=""),"",IF($H$5="diff",(Z1195-Z1194),LN(Z1195/Z1194)))</f>
        <v/>
      </c>
      <c r="AM1195" s="9">
        <f>IF(OR($S1195="",$S1194=""),"",IF($I$5="diff",(AA1195-AA1194),LN(AA1195/AA1194)))</f>
        <v/>
      </c>
      <c r="AN1195" s="9">
        <f>IF(OR($S1195="",$S1194=""),"",IF($J$5="diff",(AB1195-AB1194),LN(AB1195/AB1194)))</f>
        <v/>
      </c>
      <c r="AO1195" s="9">
        <f>IF(OR($S1195="",$S1194=""),"",IF($K$5="diff",(AC1195-AC1194),LN(AC1195/AC1194)))</f>
        <v/>
      </c>
      <c r="AR1195" s="9">
        <f>IF($AF1195="","",$AU$13+$AU$4*AG1195+$AU$5*AH1195+$AU$6*AI1195+$AU$7*AJ1195+$AU$8*AK1195+$AU$9*AL1195+$AU$10*AM1195+$AU$11*AN1195+$AU$12*AO1195)</f>
        <v/>
      </c>
      <c r="AY1195" s="10">
        <f>IF(AND((ROW()-7)&gt;=$Q$5,(ROW()-6)&lt;=$Q$3),INDEX(LINEST(OFFSET(AF1195,1-$Q$5,0,$Q$5,1),OFFSET(AG1195,1-$Q$5,0,$Q$5,9),TRUE,TRUE),1,10)*$Q$4,"")</f>
        <v/>
      </c>
      <c r="AZ1195" s="9">
        <f>IF(AND((ROW()-7)&gt;=$Q$5,(ROW()-6)&lt;=$Q$3),INDEX(LINEST(OFFSET(AF1195,1-$Q$5,0,$Q$5,1),OFFSET(AG1195,1-$Q$5,0,$Q$5,9),TRUE,TRUE),1,9),"")</f>
        <v/>
      </c>
      <c r="BA1195" s="9">
        <f>IF(AND((ROW()-7)&gt;=$Q$5,(ROW()-6)&lt;=$Q$3),INDEX(LINEST(OFFSET(AF1195,1-$Q$5,0,$Q$5,1),OFFSET(AG1195,1-$Q$5,0,$Q$5,9),TRUE,TRUE),1,8),"")</f>
        <v/>
      </c>
      <c r="BB1195" s="9">
        <f>IF(AND((ROW()-7)&gt;=$Q$5,(ROW()-6)&lt;=$Q$3),INDEX(LINEST(OFFSET(AF1195,1-$Q$5,0,$Q$5,1),OFFSET(AG1195,1-$Q$5,0,$Q$5,9),TRUE,TRUE),1,7),"")</f>
        <v/>
      </c>
      <c r="BC1195" s="9">
        <f>IF(AND((ROW()-7)&gt;=$Q$5,(ROW()-6)&lt;=$Q$3),INDEX(LINEST(OFFSET(AF1195,1-$Q$5,0,$Q$5,1),OFFSET(AG1195,1-$Q$5,0,$Q$5,9),TRUE,TRUE),1,6),"")</f>
        <v/>
      </c>
      <c r="BD1195" s="9">
        <f>IF(AND((ROW()-7)&gt;=$Q$5,(ROW()-6)&lt;=$Q$3),INDEX(LINEST(OFFSET(AF1195,1-$Q$5,0,$Q$5,1),OFFSET(AG1195,1-$Q$5,0,$Q$5,9),TRUE,TRUE),1,5),"")</f>
        <v/>
      </c>
      <c r="BE1195" s="9">
        <f>IF(AND((ROW()-7)&gt;=$Q$5,(ROW()-6)&lt;=$Q$3),INDEX(LINEST(OFFSET(AF1195,1-$Q$5,0,$Q$5,1),OFFSET(AG1195,1-$Q$5,0,$Q$5,9),TRUE,TRUE),1,4),"")</f>
        <v/>
      </c>
      <c r="BF1195" s="9">
        <f>IF(AND((ROW()-7)&gt;=$Q$5,(ROW()-6)&lt;=$Q$3),INDEX(LINEST(OFFSET(AF1195,1-$Q$5,0,$Q$5,1),OFFSET(AG1195,1-$Q$5,0,$Q$5,9),TRUE,TRUE),1,3),"")</f>
        <v/>
      </c>
      <c r="BG1195" s="9">
        <f>IF(AND((ROW()-7)&gt;=$Q$5,(ROW()-6)&lt;=$Q$3),INDEX(LINEST(OFFSET(AF1195,1-$Q$5,0,$Q$5,1),OFFSET(AG1195,1-$Q$5,0,$Q$5,9),TRUE,TRUE),1,2),"")</f>
        <v/>
      </c>
      <c r="BH1195" s="9">
        <f>IF(AND((ROW()-7)&gt;=$Q$5,(ROW()-6)&lt;=$Q$3),INDEX(LINEST(OFFSET(AF1195,1-$Q$5,0,$Q$5,1),OFFSET(AG1195,1-$Q$5,0,$Q$5,9),TRUE,TRUE),1,1),"")</f>
        <v/>
      </c>
      <c r="BI1195" s="10">
        <f>IF(AND((ROW()-7)&gt;=$Q$5,(ROW()-6)&lt;=$Q$3),INDEX(LINEST(OFFSET(AF1195,1-$Q$5,0,$Q$5,1),OFFSET(AG1195,1-$Q$5,0,$Q$5,9),TRUE,TRUE),3,1),"")</f>
        <v/>
      </c>
      <c r="BL1195" s="9">
        <f>IF(AND((ROW()-6)&lt;=$Q$3,ISNUMBER(AY1194)),AY1194/$Q$4+AZ1194*AG1195+BA1194*AH1195+BB1194*AI1195+BC1194*AJ1195+BD1194*AK1195+BE1194*AL1195+BF1194*AM1195+BG1194*AN1195+BH1194*AO1195,"")</f>
        <v/>
      </c>
      <c r="BM1195">
        <f>IF(ISNUMBER(BL1195),AVERAGE(OFFSET(AF1194,1-$Q$5,0,$Q$5,1)),"")</f>
        <v/>
      </c>
      <c r="BN1195">
        <f>IF(ISNUMBER(BL1195),(AF1195-BL1195)^2,"")</f>
        <v/>
      </c>
      <c r="BO1195">
        <f>IF(ISNUMBER(BL1195),AF1195^2,"")</f>
        <v/>
      </c>
      <c r="BP1195">
        <f>IF(ISNUMBER(BL1195),(AF1195-BM1195)^2,"")</f>
        <v/>
      </c>
    </row>
    <row r="1196">
      <c r="O1196">
        <f>IF($R1196="","",IF($Q$1="Weekly",INT(($R1196-2)/7),IF($Q$1="Quarterly",YEAR($R1196)*4+ROUNDUP(MONTH($R1196)/3),YEAR($R1196)*12+MONTH($R1196))))</f>
        <v/>
      </c>
      <c r="P1196">
        <f>IF($R1196="","",IF($R1197="",1,IF($O1196&lt;&gt;$O1197,1,0)))</f>
        <v/>
      </c>
      <c r="Q1196">
        <f>IF($P1196=1,SUM($P$7:$P1196),"")</f>
        <v/>
      </c>
      <c r="R1196">
        <f>IF($A1196="","",IF(ISNUMBER($A1196),$A1196,IFERROR(DATEVALUE($A1196),NA())))</f>
        <v/>
      </c>
      <c r="S1196" s="7">
        <f>IFERROR(INDEX($R$7:$R$60000,MATCH(ROW()-6,$Q$7:$Q$60000,0)),"")</f>
        <v/>
      </c>
      <c r="T1196">
        <f>IFERROR(INDEX($B$7:$B$60000,MATCH(ROW()-6,$Q$7:$Q$60000,0))*1,"")</f>
        <v/>
      </c>
      <c r="U1196">
        <f>IFERROR(INDEX($C$7:$C$60000,MATCH(ROW()-6,$Q$7:$Q$60000,0))*1,"")</f>
        <v/>
      </c>
      <c r="V1196">
        <f>IFERROR(INDEX($D$7:$D$60000,MATCH(ROW()-6,$Q$7:$Q$60000,0))*1,"")</f>
        <v/>
      </c>
      <c r="W1196">
        <f>IFERROR(INDEX($E$7:$E$60000,MATCH(ROW()-6,$Q$7:$Q$60000,0))*1,"")</f>
        <v/>
      </c>
      <c r="X1196">
        <f>IFERROR(INDEX($F$7:$F$60000,MATCH(ROW()-6,$Q$7:$Q$60000,0))*1,"")</f>
        <v/>
      </c>
      <c r="Y1196">
        <f>IFERROR(INDEX($G$7:$G$60000,MATCH(ROW()-6,$Q$7:$Q$60000,0))*1,"")</f>
        <v/>
      </c>
      <c r="Z1196">
        <f>IFERROR(INDEX($H$7:$H$60000,MATCH(ROW()-6,$Q$7:$Q$60000,0))*1,"")</f>
        <v/>
      </c>
      <c r="AA1196">
        <f>IFERROR(INDEX($I$7:$I$60000,MATCH(ROW()-6,$Q$7:$Q$60000,0))*1,"")</f>
        <v/>
      </c>
      <c r="AB1196">
        <f>IFERROR(INDEX($J$7:$J$60000,MATCH(ROW()-6,$Q$7:$Q$60000,0))*1,"")</f>
        <v/>
      </c>
      <c r="AC1196">
        <f>IFERROR(INDEX($K$7:$K$60000,MATCH(ROW()-6,$Q$7:$Q$60000,0))*1,"")</f>
        <v/>
      </c>
      <c r="AF1196" s="9">
        <f>IF(OR($S1196="",$S1195=""),"",IF($B$5="diff",($T1196-$T1195),LN($T1196/$T1195)))</f>
        <v/>
      </c>
      <c r="AG1196" s="9">
        <f>IF(OR($S1196="",$S1195=""),"",IF($C$5="diff",(U1196-U1195),LN(U1196/U1195)))</f>
        <v/>
      </c>
      <c r="AH1196" s="9">
        <f>IF(OR($S1196="",$S1195=""),"",IF($D$5="diff",(V1196-V1195),LN(V1196/V1195)))</f>
        <v/>
      </c>
      <c r="AI1196" s="9">
        <f>IF(OR($S1196="",$S1195=""),"",IF($E$5="diff",(W1196-W1195),LN(W1196/W1195)))</f>
        <v/>
      </c>
      <c r="AJ1196" s="9">
        <f>IF(OR($S1196="",$S1195=""),"",IF($F$5="diff",(X1196-X1195),LN(X1196/X1195)))</f>
        <v/>
      </c>
      <c r="AK1196" s="9">
        <f>IF(OR($S1196="",$S1195=""),"",IF($G$5="diff",(Y1196-Y1195),LN(Y1196/Y1195)))</f>
        <v/>
      </c>
      <c r="AL1196" s="9">
        <f>IF(OR($S1196="",$S1195=""),"",IF($H$5="diff",(Z1196-Z1195),LN(Z1196/Z1195)))</f>
        <v/>
      </c>
      <c r="AM1196" s="9">
        <f>IF(OR($S1196="",$S1195=""),"",IF($I$5="diff",(AA1196-AA1195),LN(AA1196/AA1195)))</f>
        <v/>
      </c>
      <c r="AN1196" s="9">
        <f>IF(OR($S1196="",$S1195=""),"",IF($J$5="diff",(AB1196-AB1195),LN(AB1196/AB1195)))</f>
        <v/>
      </c>
      <c r="AO1196" s="9">
        <f>IF(OR($S1196="",$S1195=""),"",IF($K$5="diff",(AC1196-AC1195),LN(AC1196/AC1195)))</f>
        <v/>
      </c>
      <c r="AR1196" s="9">
        <f>IF($AF1196="","",$AU$13+$AU$4*AG1196+$AU$5*AH1196+$AU$6*AI1196+$AU$7*AJ1196+$AU$8*AK1196+$AU$9*AL1196+$AU$10*AM1196+$AU$11*AN1196+$AU$12*AO1196)</f>
        <v/>
      </c>
      <c r="AY1196" s="10">
        <f>IF(AND((ROW()-7)&gt;=$Q$5,(ROW()-6)&lt;=$Q$3),INDEX(LINEST(OFFSET(AF1196,1-$Q$5,0,$Q$5,1),OFFSET(AG1196,1-$Q$5,0,$Q$5,9),TRUE,TRUE),1,10)*$Q$4,"")</f>
        <v/>
      </c>
      <c r="AZ1196" s="9">
        <f>IF(AND((ROW()-7)&gt;=$Q$5,(ROW()-6)&lt;=$Q$3),INDEX(LINEST(OFFSET(AF1196,1-$Q$5,0,$Q$5,1),OFFSET(AG1196,1-$Q$5,0,$Q$5,9),TRUE,TRUE),1,9),"")</f>
        <v/>
      </c>
      <c r="BA1196" s="9">
        <f>IF(AND((ROW()-7)&gt;=$Q$5,(ROW()-6)&lt;=$Q$3),INDEX(LINEST(OFFSET(AF1196,1-$Q$5,0,$Q$5,1),OFFSET(AG1196,1-$Q$5,0,$Q$5,9),TRUE,TRUE),1,8),"")</f>
        <v/>
      </c>
      <c r="BB1196" s="9">
        <f>IF(AND((ROW()-7)&gt;=$Q$5,(ROW()-6)&lt;=$Q$3),INDEX(LINEST(OFFSET(AF1196,1-$Q$5,0,$Q$5,1),OFFSET(AG1196,1-$Q$5,0,$Q$5,9),TRUE,TRUE),1,7),"")</f>
        <v/>
      </c>
      <c r="BC1196" s="9">
        <f>IF(AND((ROW()-7)&gt;=$Q$5,(ROW()-6)&lt;=$Q$3),INDEX(LINEST(OFFSET(AF1196,1-$Q$5,0,$Q$5,1),OFFSET(AG1196,1-$Q$5,0,$Q$5,9),TRUE,TRUE),1,6),"")</f>
        <v/>
      </c>
      <c r="BD1196" s="9">
        <f>IF(AND((ROW()-7)&gt;=$Q$5,(ROW()-6)&lt;=$Q$3),INDEX(LINEST(OFFSET(AF1196,1-$Q$5,0,$Q$5,1),OFFSET(AG1196,1-$Q$5,0,$Q$5,9),TRUE,TRUE),1,5),"")</f>
        <v/>
      </c>
      <c r="BE1196" s="9">
        <f>IF(AND((ROW()-7)&gt;=$Q$5,(ROW()-6)&lt;=$Q$3),INDEX(LINEST(OFFSET(AF1196,1-$Q$5,0,$Q$5,1),OFFSET(AG1196,1-$Q$5,0,$Q$5,9),TRUE,TRUE),1,4),"")</f>
        <v/>
      </c>
      <c r="BF1196" s="9">
        <f>IF(AND((ROW()-7)&gt;=$Q$5,(ROW()-6)&lt;=$Q$3),INDEX(LINEST(OFFSET(AF1196,1-$Q$5,0,$Q$5,1),OFFSET(AG1196,1-$Q$5,0,$Q$5,9),TRUE,TRUE),1,3),"")</f>
        <v/>
      </c>
      <c r="BG1196" s="9">
        <f>IF(AND((ROW()-7)&gt;=$Q$5,(ROW()-6)&lt;=$Q$3),INDEX(LINEST(OFFSET(AF1196,1-$Q$5,0,$Q$5,1),OFFSET(AG1196,1-$Q$5,0,$Q$5,9),TRUE,TRUE),1,2),"")</f>
        <v/>
      </c>
      <c r="BH1196" s="9">
        <f>IF(AND((ROW()-7)&gt;=$Q$5,(ROW()-6)&lt;=$Q$3),INDEX(LINEST(OFFSET(AF1196,1-$Q$5,0,$Q$5,1),OFFSET(AG1196,1-$Q$5,0,$Q$5,9),TRUE,TRUE),1,1),"")</f>
        <v/>
      </c>
      <c r="BI1196" s="10">
        <f>IF(AND((ROW()-7)&gt;=$Q$5,(ROW()-6)&lt;=$Q$3),INDEX(LINEST(OFFSET(AF1196,1-$Q$5,0,$Q$5,1),OFFSET(AG1196,1-$Q$5,0,$Q$5,9),TRUE,TRUE),3,1),"")</f>
        <v/>
      </c>
      <c r="BL1196" s="9">
        <f>IF(AND((ROW()-6)&lt;=$Q$3,ISNUMBER(AY1195)),AY1195/$Q$4+AZ1195*AG1196+BA1195*AH1196+BB1195*AI1196+BC1195*AJ1196+BD1195*AK1196+BE1195*AL1196+BF1195*AM1196+BG1195*AN1196+BH1195*AO1196,"")</f>
        <v/>
      </c>
      <c r="BM1196">
        <f>IF(ISNUMBER(BL1196),AVERAGE(OFFSET(AF1195,1-$Q$5,0,$Q$5,1)),"")</f>
        <v/>
      </c>
      <c r="BN1196">
        <f>IF(ISNUMBER(BL1196),(AF1196-BL1196)^2,"")</f>
        <v/>
      </c>
      <c r="BO1196">
        <f>IF(ISNUMBER(BL1196),AF1196^2,"")</f>
        <v/>
      </c>
      <c r="BP1196">
        <f>IF(ISNUMBER(BL1196),(AF1196-BM1196)^2,"")</f>
        <v/>
      </c>
    </row>
    <row r="1197">
      <c r="O1197">
        <f>IF($R1197="","",IF($Q$1="Weekly",INT(($R1197-2)/7),IF($Q$1="Quarterly",YEAR($R1197)*4+ROUNDUP(MONTH($R1197)/3),YEAR($R1197)*12+MONTH($R1197))))</f>
        <v/>
      </c>
      <c r="P1197">
        <f>IF($R1197="","",IF($R1198="",1,IF($O1197&lt;&gt;$O1198,1,0)))</f>
        <v/>
      </c>
      <c r="Q1197">
        <f>IF($P1197=1,SUM($P$7:$P1197),"")</f>
        <v/>
      </c>
      <c r="R1197">
        <f>IF($A1197="","",IF(ISNUMBER($A1197),$A1197,IFERROR(DATEVALUE($A1197),NA())))</f>
        <v/>
      </c>
      <c r="S1197" s="7">
        <f>IFERROR(INDEX($R$7:$R$60000,MATCH(ROW()-6,$Q$7:$Q$60000,0)),"")</f>
        <v/>
      </c>
      <c r="T1197">
        <f>IFERROR(INDEX($B$7:$B$60000,MATCH(ROW()-6,$Q$7:$Q$60000,0))*1,"")</f>
        <v/>
      </c>
      <c r="U1197">
        <f>IFERROR(INDEX($C$7:$C$60000,MATCH(ROW()-6,$Q$7:$Q$60000,0))*1,"")</f>
        <v/>
      </c>
      <c r="V1197">
        <f>IFERROR(INDEX($D$7:$D$60000,MATCH(ROW()-6,$Q$7:$Q$60000,0))*1,"")</f>
        <v/>
      </c>
      <c r="W1197">
        <f>IFERROR(INDEX($E$7:$E$60000,MATCH(ROW()-6,$Q$7:$Q$60000,0))*1,"")</f>
        <v/>
      </c>
      <c r="X1197">
        <f>IFERROR(INDEX($F$7:$F$60000,MATCH(ROW()-6,$Q$7:$Q$60000,0))*1,"")</f>
        <v/>
      </c>
      <c r="Y1197">
        <f>IFERROR(INDEX($G$7:$G$60000,MATCH(ROW()-6,$Q$7:$Q$60000,0))*1,"")</f>
        <v/>
      </c>
      <c r="Z1197">
        <f>IFERROR(INDEX($H$7:$H$60000,MATCH(ROW()-6,$Q$7:$Q$60000,0))*1,"")</f>
        <v/>
      </c>
      <c r="AA1197">
        <f>IFERROR(INDEX($I$7:$I$60000,MATCH(ROW()-6,$Q$7:$Q$60000,0))*1,"")</f>
        <v/>
      </c>
      <c r="AB1197">
        <f>IFERROR(INDEX($J$7:$J$60000,MATCH(ROW()-6,$Q$7:$Q$60000,0))*1,"")</f>
        <v/>
      </c>
      <c r="AC1197">
        <f>IFERROR(INDEX($K$7:$K$60000,MATCH(ROW()-6,$Q$7:$Q$60000,0))*1,"")</f>
        <v/>
      </c>
      <c r="AF1197" s="9">
        <f>IF(OR($S1197="",$S1196=""),"",IF($B$5="diff",($T1197-$T1196),LN($T1197/$T1196)))</f>
        <v/>
      </c>
      <c r="AG1197" s="9">
        <f>IF(OR($S1197="",$S1196=""),"",IF($C$5="diff",(U1197-U1196),LN(U1197/U1196)))</f>
        <v/>
      </c>
      <c r="AH1197" s="9">
        <f>IF(OR($S1197="",$S1196=""),"",IF($D$5="diff",(V1197-V1196),LN(V1197/V1196)))</f>
        <v/>
      </c>
      <c r="AI1197" s="9">
        <f>IF(OR($S1197="",$S1196=""),"",IF($E$5="diff",(W1197-W1196),LN(W1197/W1196)))</f>
        <v/>
      </c>
      <c r="AJ1197" s="9">
        <f>IF(OR($S1197="",$S1196=""),"",IF($F$5="diff",(X1197-X1196),LN(X1197/X1196)))</f>
        <v/>
      </c>
      <c r="AK1197" s="9">
        <f>IF(OR($S1197="",$S1196=""),"",IF($G$5="diff",(Y1197-Y1196),LN(Y1197/Y1196)))</f>
        <v/>
      </c>
      <c r="AL1197" s="9">
        <f>IF(OR($S1197="",$S1196=""),"",IF($H$5="diff",(Z1197-Z1196),LN(Z1197/Z1196)))</f>
        <v/>
      </c>
      <c r="AM1197" s="9">
        <f>IF(OR($S1197="",$S1196=""),"",IF($I$5="diff",(AA1197-AA1196),LN(AA1197/AA1196)))</f>
        <v/>
      </c>
      <c r="AN1197" s="9">
        <f>IF(OR($S1197="",$S1196=""),"",IF($J$5="diff",(AB1197-AB1196),LN(AB1197/AB1196)))</f>
        <v/>
      </c>
      <c r="AO1197" s="9">
        <f>IF(OR($S1197="",$S1196=""),"",IF($K$5="diff",(AC1197-AC1196),LN(AC1197/AC1196)))</f>
        <v/>
      </c>
      <c r="AR1197" s="9">
        <f>IF($AF1197="","",$AU$13+$AU$4*AG1197+$AU$5*AH1197+$AU$6*AI1197+$AU$7*AJ1197+$AU$8*AK1197+$AU$9*AL1197+$AU$10*AM1197+$AU$11*AN1197+$AU$12*AO1197)</f>
        <v/>
      </c>
      <c r="AY1197" s="10">
        <f>IF(AND((ROW()-7)&gt;=$Q$5,(ROW()-6)&lt;=$Q$3),INDEX(LINEST(OFFSET(AF1197,1-$Q$5,0,$Q$5,1),OFFSET(AG1197,1-$Q$5,0,$Q$5,9),TRUE,TRUE),1,10)*$Q$4,"")</f>
        <v/>
      </c>
      <c r="AZ1197" s="9">
        <f>IF(AND((ROW()-7)&gt;=$Q$5,(ROW()-6)&lt;=$Q$3),INDEX(LINEST(OFFSET(AF1197,1-$Q$5,0,$Q$5,1),OFFSET(AG1197,1-$Q$5,0,$Q$5,9),TRUE,TRUE),1,9),"")</f>
        <v/>
      </c>
      <c r="BA1197" s="9">
        <f>IF(AND((ROW()-7)&gt;=$Q$5,(ROW()-6)&lt;=$Q$3),INDEX(LINEST(OFFSET(AF1197,1-$Q$5,0,$Q$5,1),OFFSET(AG1197,1-$Q$5,0,$Q$5,9),TRUE,TRUE),1,8),"")</f>
        <v/>
      </c>
      <c r="BB1197" s="9">
        <f>IF(AND((ROW()-7)&gt;=$Q$5,(ROW()-6)&lt;=$Q$3),INDEX(LINEST(OFFSET(AF1197,1-$Q$5,0,$Q$5,1),OFFSET(AG1197,1-$Q$5,0,$Q$5,9),TRUE,TRUE),1,7),"")</f>
        <v/>
      </c>
      <c r="BC1197" s="9">
        <f>IF(AND((ROW()-7)&gt;=$Q$5,(ROW()-6)&lt;=$Q$3),INDEX(LINEST(OFFSET(AF1197,1-$Q$5,0,$Q$5,1),OFFSET(AG1197,1-$Q$5,0,$Q$5,9),TRUE,TRUE),1,6),"")</f>
        <v/>
      </c>
      <c r="BD1197" s="9">
        <f>IF(AND((ROW()-7)&gt;=$Q$5,(ROW()-6)&lt;=$Q$3),INDEX(LINEST(OFFSET(AF1197,1-$Q$5,0,$Q$5,1),OFFSET(AG1197,1-$Q$5,0,$Q$5,9),TRUE,TRUE),1,5),"")</f>
        <v/>
      </c>
      <c r="BE1197" s="9">
        <f>IF(AND((ROW()-7)&gt;=$Q$5,(ROW()-6)&lt;=$Q$3),INDEX(LINEST(OFFSET(AF1197,1-$Q$5,0,$Q$5,1),OFFSET(AG1197,1-$Q$5,0,$Q$5,9),TRUE,TRUE),1,4),"")</f>
        <v/>
      </c>
      <c r="BF1197" s="9">
        <f>IF(AND((ROW()-7)&gt;=$Q$5,(ROW()-6)&lt;=$Q$3),INDEX(LINEST(OFFSET(AF1197,1-$Q$5,0,$Q$5,1),OFFSET(AG1197,1-$Q$5,0,$Q$5,9),TRUE,TRUE),1,3),"")</f>
        <v/>
      </c>
      <c r="BG1197" s="9">
        <f>IF(AND((ROW()-7)&gt;=$Q$5,(ROW()-6)&lt;=$Q$3),INDEX(LINEST(OFFSET(AF1197,1-$Q$5,0,$Q$5,1),OFFSET(AG1197,1-$Q$5,0,$Q$5,9),TRUE,TRUE),1,2),"")</f>
        <v/>
      </c>
      <c r="BH1197" s="9">
        <f>IF(AND((ROW()-7)&gt;=$Q$5,(ROW()-6)&lt;=$Q$3),INDEX(LINEST(OFFSET(AF1197,1-$Q$5,0,$Q$5,1),OFFSET(AG1197,1-$Q$5,0,$Q$5,9),TRUE,TRUE),1,1),"")</f>
        <v/>
      </c>
      <c r="BI1197" s="10">
        <f>IF(AND((ROW()-7)&gt;=$Q$5,(ROW()-6)&lt;=$Q$3),INDEX(LINEST(OFFSET(AF1197,1-$Q$5,0,$Q$5,1),OFFSET(AG1197,1-$Q$5,0,$Q$5,9),TRUE,TRUE),3,1),"")</f>
        <v/>
      </c>
      <c r="BL1197" s="9">
        <f>IF(AND((ROW()-6)&lt;=$Q$3,ISNUMBER(AY1196)),AY1196/$Q$4+AZ1196*AG1197+BA1196*AH1197+BB1196*AI1197+BC1196*AJ1197+BD1196*AK1197+BE1196*AL1197+BF1196*AM1197+BG1196*AN1197+BH1196*AO1197,"")</f>
        <v/>
      </c>
      <c r="BM1197">
        <f>IF(ISNUMBER(BL1197),AVERAGE(OFFSET(AF1196,1-$Q$5,0,$Q$5,1)),"")</f>
        <v/>
      </c>
      <c r="BN1197">
        <f>IF(ISNUMBER(BL1197),(AF1197-BL1197)^2,"")</f>
        <v/>
      </c>
      <c r="BO1197">
        <f>IF(ISNUMBER(BL1197),AF1197^2,"")</f>
        <v/>
      </c>
      <c r="BP1197">
        <f>IF(ISNUMBER(BL1197),(AF1197-BM1197)^2,"")</f>
        <v/>
      </c>
    </row>
    <row r="1198">
      <c r="O1198">
        <f>IF($R1198="","",IF($Q$1="Weekly",INT(($R1198-2)/7),IF($Q$1="Quarterly",YEAR($R1198)*4+ROUNDUP(MONTH($R1198)/3),YEAR($R1198)*12+MONTH($R1198))))</f>
        <v/>
      </c>
      <c r="P1198">
        <f>IF($R1198="","",IF($R1199="",1,IF($O1198&lt;&gt;$O1199,1,0)))</f>
        <v/>
      </c>
      <c r="Q1198">
        <f>IF($P1198=1,SUM($P$7:$P1198),"")</f>
        <v/>
      </c>
      <c r="R1198">
        <f>IF($A1198="","",IF(ISNUMBER($A1198),$A1198,IFERROR(DATEVALUE($A1198),NA())))</f>
        <v/>
      </c>
      <c r="S1198" s="7">
        <f>IFERROR(INDEX($R$7:$R$60000,MATCH(ROW()-6,$Q$7:$Q$60000,0)),"")</f>
        <v/>
      </c>
      <c r="T1198">
        <f>IFERROR(INDEX($B$7:$B$60000,MATCH(ROW()-6,$Q$7:$Q$60000,0))*1,"")</f>
        <v/>
      </c>
      <c r="U1198">
        <f>IFERROR(INDEX($C$7:$C$60000,MATCH(ROW()-6,$Q$7:$Q$60000,0))*1,"")</f>
        <v/>
      </c>
      <c r="V1198">
        <f>IFERROR(INDEX($D$7:$D$60000,MATCH(ROW()-6,$Q$7:$Q$60000,0))*1,"")</f>
        <v/>
      </c>
      <c r="W1198">
        <f>IFERROR(INDEX($E$7:$E$60000,MATCH(ROW()-6,$Q$7:$Q$60000,0))*1,"")</f>
        <v/>
      </c>
      <c r="X1198">
        <f>IFERROR(INDEX($F$7:$F$60000,MATCH(ROW()-6,$Q$7:$Q$60000,0))*1,"")</f>
        <v/>
      </c>
      <c r="Y1198">
        <f>IFERROR(INDEX($G$7:$G$60000,MATCH(ROW()-6,$Q$7:$Q$60000,0))*1,"")</f>
        <v/>
      </c>
      <c r="Z1198">
        <f>IFERROR(INDEX($H$7:$H$60000,MATCH(ROW()-6,$Q$7:$Q$60000,0))*1,"")</f>
        <v/>
      </c>
      <c r="AA1198">
        <f>IFERROR(INDEX($I$7:$I$60000,MATCH(ROW()-6,$Q$7:$Q$60000,0))*1,"")</f>
        <v/>
      </c>
      <c r="AB1198">
        <f>IFERROR(INDEX($J$7:$J$60000,MATCH(ROW()-6,$Q$7:$Q$60000,0))*1,"")</f>
        <v/>
      </c>
      <c r="AC1198">
        <f>IFERROR(INDEX($K$7:$K$60000,MATCH(ROW()-6,$Q$7:$Q$60000,0))*1,"")</f>
        <v/>
      </c>
      <c r="AF1198" s="9">
        <f>IF(OR($S1198="",$S1197=""),"",IF($B$5="diff",($T1198-$T1197),LN($T1198/$T1197)))</f>
        <v/>
      </c>
      <c r="AG1198" s="9">
        <f>IF(OR($S1198="",$S1197=""),"",IF($C$5="diff",(U1198-U1197),LN(U1198/U1197)))</f>
        <v/>
      </c>
      <c r="AH1198" s="9">
        <f>IF(OR($S1198="",$S1197=""),"",IF($D$5="diff",(V1198-V1197),LN(V1198/V1197)))</f>
        <v/>
      </c>
      <c r="AI1198" s="9">
        <f>IF(OR($S1198="",$S1197=""),"",IF($E$5="diff",(W1198-W1197),LN(W1198/W1197)))</f>
        <v/>
      </c>
      <c r="AJ1198" s="9">
        <f>IF(OR($S1198="",$S1197=""),"",IF($F$5="diff",(X1198-X1197),LN(X1198/X1197)))</f>
        <v/>
      </c>
      <c r="AK1198" s="9">
        <f>IF(OR($S1198="",$S1197=""),"",IF($G$5="diff",(Y1198-Y1197),LN(Y1198/Y1197)))</f>
        <v/>
      </c>
      <c r="AL1198" s="9">
        <f>IF(OR($S1198="",$S1197=""),"",IF($H$5="diff",(Z1198-Z1197),LN(Z1198/Z1197)))</f>
        <v/>
      </c>
      <c r="AM1198" s="9">
        <f>IF(OR($S1198="",$S1197=""),"",IF($I$5="diff",(AA1198-AA1197),LN(AA1198/AA1197)))</f>
        <v/>
      </c>
      <c r="AN1198" s="9">
        <f>IF(OR($S1198="",$S1197=""),"",IF($J$5="diff",(AB1198-AB1197),LN(AB1198/AB1197)))</f>
        <v/>
      </c>
      <c r="AO1198" s="9">
        <f>IF(OR($S1198="",$S1197=""),"",IF($K$5="diff",(AC1198-AC1197),LN(AC1198/AC1197)))</f>
        <v/>
      </c>
      <c r="AR1198" s="9">
        <f>IF($AF1198="","",$AU$13+$AU$4*AG1198+$AU$5*AH1198+$AU$6*AI1198+$AU$7*AJ1198+$AU$8*AK1198+$AU$9*AL1198+$AU$10*AM1198+$AU$11*AN1198+$AU$12*AO1198)</f>
        <v/>
      </c>
      <c r="AY1198" s="10">
        <f>IF(AND((ROW()-7)&gt;=$Q$5,(ROW()-6)&lt;=$Q$3),INDEX(LINEST(OFFSET(AF1198,1-$Q$5,0,$Q$5,1),OFFSET(AG1198,1-$Q$5,0,$Q$5,9),TRUE,TRUE),1,10)*$Q$4,"")</f>
        <v/>
      </c>
      <c r="AZ1198" s="9">
        <f>IF(AND((ROW()-7)&gt;=$Q$5,(ROW()-6)&lt;=$Q$3),INDEX(LINEST(OFFSET(AF1198,1-$Q$5,0,$Q$5,1),OFFSET(AG1198,1-$Q$5,0,$Q$5,9),TRUE,TRUE),1,9),"")</f>
        <v/>
      </c>
      <c r="BA1198" s="9">
        <f>IF(AND((ROW()-7)&gt;=$Q$5,(ROW()-6)&lt;=$Q$3),INDEX(LINEST(OFFSET(AF1198,1-$Q$5,0,$Q$5,1),OFFSET(AG1198,1-$Q$5,0,$Q$5,9),TRUE,TRUE),1,8),"")</f>
        <v/>
      </c>
      <c r="BB1198" s="9">
        <f>IF(AND((ROW()-7)&gt;=$Q$5,(ROW()-6)&lt;=$Q$3),INDEX(LINEST(OFFSET(AF1198,1-$Q$5,0,$Q$5,1),OFFSET(AG1198,1-$Q$5,0,$Q$5,9),TRUE,TRUE),1,7),"")</f>
        <v/>
      </c>
      <c r="BC1198" s="9">
        <f>IF(AND((ROW()-7)&gt;=$Q$5,(ROW()-6)&lt;=$Q$3),INDEX(LINEST(OFFSET(AF1198,1-$Q$5,0,$Q$5,1),OFFSET(AG1198,1-$Q$5,0,$Q$5,9),TRUE,TRUE),1,6),"")</f>
        <v/>
      </c>
      <c r="BD1198" s="9">
        <f>IF(AND((ROW()-7)&gt;=$Q$5,(ROW()-6)&lt;=$Q$3),INDEX(LINEST(OFFSET(AF1198,1-$Q$5,0,$Q$5,1),OFFSET(AG1198,1-$Q$5,0,$Q$5,9),TRUE,TRUE),1,5),"")</f>
        <v/>
      </c>
      <c r="BE1198" s="9">
        <f>IF(AND((ROW()-7)&gt;=$Q$5,(ROW()-6)&lt;=$Q$3),INDEX(LINEST(OFFSET(AF1198,1-$Q$5,0,$Q$5,1),OFFSET(AG1198,1-$Q$5,0,$Q$5,9),TRUE,TRUE),1,4),"")</f>
        <v/>
      </c>
      <c r="BF1198" s="9">
        <f>IF(AND((ROW()-7)&gt;=$Q$5,(ROW()-6)&lt;=$Q$3),INDEX(LINEST(OFFSET(AF1198,1-$Q$5,0,$Q$5,1),OFFSET(AG1198,1-$Q$5,0,$Q$5,9),TRUE,TRUE),1,3),"")</f>
        <v/>
      </c>
      <c r="BG1198" s="9">
        <f>IF(AND((ROW()-7)&gt;=$Q$5,(ROW()-6)&lt;=$Q$3),INDEX(LINEST(OFFSET(AF1198,1-$Q$5,0,$Q$5,1),OFFSET(AG1198,1-$Q$5,0,$Q$5,9),TRUE,TRUE),1,2),"")</f>
        <v/>
      </c>
      <c r="BH1198" s="9">
        <f>IF(AND((ROW()-7)&gt;=$Q$5,(ROW()-6)&lt;=$Q$3),INDEX(LINEST(OFFSET(AF1198,1-$Q$5,0,$Q$5,1),OFFSET(AG1198,1-$Q$5,0,$Q$5,9),TRUE,TRUE),1,1),"")</f>
        <v/>
      </c>
      <c r="BI1198" s="10">
        <f>IF(AND((ROW()-7)&gt;=$Q$5,(ROW()-6)&lt;=$Q$3),INDEX(LINEST(OFFSET(AF1198,1-$Q$5,0,$Q$5,1),OFFSET(AG1198,1-$Q$5,0,$Q$5,9),TRUE,TRUE),3,1),"")</f>
        <v/>
      </c>
      <c r="BL1198" s="9">
        <f>IF(AND((ROW()-6)&lt;=$Q$3,ISNUMBER(AY1197)),AY1197/$Q$4+AZ1197*AG1198+BA1197*AH1198+BB1197*AI1198+BC1197*AJ1198+BD1197*AK1198+BE1197*AL1198+BF1197*AM1198+BG1197*AN1198+BH1197*AO1198,"")</f>
        <v/>
      </c>
      <c r="BM1198">
        <f>IF(ISNUMBER(BL1198),AVERAGE(OFFSET(AF1197,1-$Q$5,0,$Q$5,1)),"")</f>
        <v/>
      </c>
      <c r="BN1198">
        <f>IF(ISNUMBER(BL1198),(AF1198-BL1198)^2,"")</f>
        <v/>
      </c>
      <c r="BO1198">
        <f>IF(ISNUMBER(BL1198),AF1198^2,"")</f>
        <v/>
      </c>
      <c r="BP1198">
        <f>IF(ISNUMBER(BL1198),(AF1198-BM1198)^2,"")</f>
        <v/>
      </c>
    </row>
    <row r="1199">
      <c r="O1199">
        <f>IF($R1199="","",IF($Q$1="Weekly",INT(($R1199-2)/7),IF($Q$1="Quarterly",YEAR($R1199)*4+ROUNDUP(MONTH($R1199)/3),YEAR($R1199)*12+MONTH($R1199))))</f>
        <v/>
      </c>
      <c r="P1199">
        <f>IF($R1199="","",IF($R1200="",1,IF($O1199&lt;&gt;$O1200,1,0)))</f>
        <v/>
      </c>
      <c r="Q1199">
        <f>IF($P1199=1,SUM($P$7:$P1199),"")</f>
        <v/>
      </c>
      <c r="R1199">
        <f>IF($A1199="","",IF(ISNUMBER($A1199),$A1199,IFERROR(DATEVALUE($A1199),NA())))</f>
        <v/>
      </c>
      <c r="S1199" s="7">
        <f>IFERROR(INDEX($R$7:$R$60000,MATCH(ROW()-6,$Q$7:$Q$60000,0)),"")</f>
        <v/>
      </c>
      <c r="T1199">
        <f>IFERROR(INDEX($B$7:$B$60000,MATCH(ROW()-6,$Q$7:$Q$60000,0))*1,"")</f>
        <v/>
      </c>
      <c r="U1199">
        <f>IFERROR(INDEX($C$7:$C$60000,MATCH(ROW()-6,$Q$7:$Q$60000,0))*1,"")</f>
        <v/>
      </c>
      <c r="V1199">
        <f>IFERROR(INDEX($D$7:$D$60000,MATCH(ROW()-6,$Q$7:$Q$60000,0))*1,"")</f>
        <v/>
      </c>
      <c r="W1199">
        <f>IFERROR(INDEX($E$7:$E$60000,MATCH(ROW()-6,$Q$7:$Q$60000,0))*1,"")</f>
        <v/>
      </c>
      <c r="X1199">
        <f>IFERROR(INDEX($F$7:$F$60000,MATCH(ROW()-6,$Q$7:$Q$60000,0))*1,"")</f>
        <v/>
      </c>
      <c r="Y1199">
        <f>IFERROR(INDEX($G$7:$G$60000,MATCH(ROW()-6,$Q$7:$Q$60000,0))*1,"")</f>
        <v/>
      </c>
      <c r="Z1199">
        <f>IFERROR(INDEX($H$7:$H$60000,MATCH(ROW()-6,$Q$7:$Q$60000,0))*1,"")</f>
        <v/>
      </c>
      <c r="AA1199">
        <f>IFERROR(INDEX($I$7:$I$60000,MATCH(ROW()-6,$Q$7:$Q$60000,0))*1,"")</f>
        <v/>
      </c>
      <c r="AB1199">
        <f>IFERROR(INDEX($J$7:$J$60000,MATCH(ROW()-6,$Q$7:$Q$60000,0))*1,"")</f>
        <v/>
      </c>
      <c r="AC1199">
        <f>IFERROR(INDEX($K$7:$K$60000,MATCH(ROW()-6,$Q$7:$Q$60000,0))*1,"")</f>
        <v/>
      </c>
      <c r="AF1199" s="9">
        <f>IF(OR($S1199="",$S1198=""),"",IF($B$5="diff",($T1199-$T1198),LN($T1199/$T1198)))</f>
        <v/>
      </c>
      <c r="AG1199" s="9">
        <f>IF(OR($S1199="",$S1198=""),"",IF($C$5="diff",(U1199-U1198),LN(U1199/U1198)))</f>
        <v/>
      </c>
      <c r="AH1199" s="9">
        <f>IF(OR($S1199="",$S1198=""),"",IF($D$5="diff",(V1199-V1198),LN(V1199/V1198)))</f>
        <v/>
      </c>
      <c r="AI1199" s="9">
        <f>IF(OR($S1199="",$S1198=""),"",IF($E$5="diff",(W1199-W1198),LN(W1199/W1198)))</f>
        <v/>
      </c>
      <c r="AJ1199" s="9">
        <f>IF(OR($S1199="",$S1198=""),"",IF($F$5="diff",(X1199-X1198),LN(X1199/X1198)))</f>
        <v/>
      </c>
      <c r="AK1199" s="9">
        <f>IF(OR($S1199="",$S1198=""),"",IF($G$5="diff",(Y1199-Y1198),LN(Y1199/Y1198)))</f>
        <v/>
      </c>
      <c r="AL1199" s="9">
        <f>IF(OR($S1199="",$S1198=""),"",IF($H$5="diff",(Z1199-Z1198),LN(Z1199/Z1198)))</f>
        <v/>
      </c>
      <c r="AM1199" s="9">
        <f>IF(OR($S1199="",$S1198=""),"",IF($I$5="diff",(AA1199-AA1198),LN(AA1199/AA1198)))</f>
        <v/>
      </c>
      <c r="AN1199" s="9">
        <f>IF(OR($S1199="",$S1198=""),"",IF($J$5="diff",(AB1199-AB1198),LN(AB1199/AB1198)))</f>
        <v/>
      </c>
      <c r="AO1199" s="9">
        <f>IF(OR($S1199="",$S1198=""),"",IF($K$5="diff",(AC1199-AC1198),LN(AC1199/AC1198)))</f>
        <v/>
      </c>
      <c r="AR1199" s="9">
        <f>IF($AF1199="","",$AU$13+$AU$4*AG1199+$AU$5*AH1199+$AU$6*AI1199+$AU$7*AJ1199+$AU$8*AK1199+$AU$9*AL1199+$AU$10*AM1199+$AU$11*AN1199+$AU$12*AO1199)</f>
        <v/>
      </c>
      <c r="AY1199" s="10">
        <f>IF(AND((ROW()-7)&gt;=$Q$5,(ROW()-6)&lt;=$Q$3),INDEX(LINEST(OFFSET(AF1199,1-$Q$5,0,$Q$5,1),OFFSET(AG1199,1-$Q$5,0,$Q$5,9),TRUE,TRUE),1,10)*$Q$4,"")</f>
        <v/>
      </c>
      <c r="AZ1199" s="9">
        <f>IF(AND((ROW()-7)&gt;=$Q$5,(ROW()-6)&lt;=$Q$3),INDEX(LINEST(OFFSET(AF1199,1-$Q$5,0,$Q$5,1),OFFSET(AG1199,1-$Q$5,0,$Q$5,9),TRUE,TRUE),1,9),"")</f>
        <v/>
      </c>
      <c r="BA1199" s="9">
        <f>IF(AND((ROW()-7)&gt;=$Q$5,(ROW()-6)&lt;=$Q$3),INDEX(LINEST(OFFSET(AF1199,1-$Q$5,0,$Q$5,1),OFFSET(AG1199,1-$Q$5,0,$Q$5,9),TRUE,TRUE),1,8),"")</f>
        <v/>
      </c>
      <c r="BB1199" s="9">
        <f>IF(AND((ROW()-7)&gt;=$Q$5,(ROW()-6)&lt;=$Q$3),INDEX(LINEST(OFFSET(AF1199,1-$Q$5,0,$Q$5,1),OFFSET(AG1199,1-$Q$5,0,$Q$5,9),TRUE,TRUE),1,7),"")</f>
        <v/>
      </c>
      <c r="BC1199" s="9">
        <f>IF(AND((ROW()-7)&gt;=$Q$5,(ROW()-6)&lt;=$Q$3),INDEX(LINEST(OFFSET(AF1199,1-$Q$5,0,$Q$5,1),OFFSET(AG1199,1-$Q$5,0,$Q$5,9),TRUE,TRUE),1,6),"")</f>
        <v/>
      </c>
      <c r="BD1199" s="9">
        <f>IF(AND((ROW()-7)&gt;=$Q$5,(ROW()-6)&lt;=$Q$3),INDEX(LINEST(OFFSET(AF1199,1-$Q$5,0,$Q$5,1),OFFSET(AG1199,1-$Q$5,0,$Q$5,9),TRUE,TRUE),1,5),"")</f>
        <v/>
      </c>
      <c r="BE1199" s="9">
        <f>IF(AND((ROW()-7)&gt;=$Q$5,(ROW()-6)&lt;=$Q$3),INDEX(LINEST(OFFSET(AF1199,1-$Q$5,0,$Q$5,1),OFFSET(AG1199,1-$Q$5,0,$Q$5,9),TRUE,TRUE),1,4),"")</f>
        <v/>
      </c>
      <c r="BF1199" s="9">
        <f>IF(AND((ROW()-7)&gt;=$Q$5,(ROW()-6)&lt;=$Q$3),INDEX(LINEST(OFFSET(AF1199,1-$Q$5,0,$Q$5,1),OFFSET(AG1199,1-$Q$5,0,$Q$5,9),TRUE,TRUE),1,3),"")</f>
        <v/>
      </c>
      <c r="BG1199" s="9">
        <f>IF(AND((ROW()-7)&gt;=$Q$5,(ROW()-6)&lt;=$Q$3),INDEX(LINEST(OFFSET(AF1199,1-$Q$5,0,$Q$5,1),OFFSET(AG1199,1-$Q$5,0,$Q$5,9),TRUE,TRUE),1,2),"")</f>
        <v/>
      </c>
      <c r="BH1199" s="9">
        <f>IF(AND((ROW()-7)&gt;=$Q$5,(ROW()-6)&lt;=$Q$3),INDEX(LINEST(OFFSET(AF1199,1-$Q$5,0,$Q$5,1),OFFSET(AG1199,1-$Q$5,0,$Q$5,9),TRUE,TRUE),1,1),"")</f>
        <v/>
      </c>
      <c r="BI1199" s="10">
        <f>IF(AND((ROW()-7)&gt;=$Q$5,(ROW()-6)&lt;=$Q$3),INDEX(LINEST(OFFSET(AF1199,1-$Q$5,0,$Q$5,1),OFFSET(AG1199,1-$Q$5,0,$Q$5,9),TRUE,TRUE),3,1),"")</f>
        <v/>
      </c>
      <c r="BL1199" s="9">
        <f>IF(AND((ROW()-6)&lt;=$Q$3,ISNUMBER(AY1198)),AY1198/$Q$4+AZ1198*AG1199+BA1198*AH1199+BB1198*AI1199+BC1198*AJ1199+BD1198*AK1199+BE1198*AL1199+BF1198*AM1199+BG1198*AN1199+BH1198*AO1199,"")</f>
        <v/>
      </c>
      <c r="BM1199">
        <f>IF(ISNUMBER(BL1199),AVERAGE(OFFSET(AF1198,1-$Q$5,0,$Q$5,1)),"")</f>
        <v/>
      </c>
      <c r="BN1199">
        <f>IF(ISNUMBER(BL1199),(AF1199-BL1199)^2,"")</f>
        <v/>
      </c>
      <c r="BO1199">
        <f>IF(ISNUMBER(BL1199),AF1199^2,"")</f>
        <v/>
      </c>
      <c r="BP1199">
        <f>IF(ISNUMBER(BL1199),(AF1199-BM1199)^2,"")</f>
        <v/>
      </c>
    </row>
    <row r="1200">
      <c r="O1200">
        <f>IF($R1200="","",IF($Q$1="Weekly",INT(($R1200-2)/7),IF($Q$1="Quarterly",YEAR($R1200)*4+ROUNDUP(MONTH($R1200)/3),YEAR($R1200)*12+MONTH($R1200))))</f>
        <v/>
      </c>
      <c r="P1200">
        <f>IF($R1200="","",IF($R1201="",1,IF($O1200&lt;&gt;$O1201,1,0)))</f>
        <v/>
      </c>
      <c r="Q1200">
        <f>IF($P1200=1,SUM($P$7:$P1200),"")</f>
        <v/>
      </c>
      <c r="R1200">
        <f>IF($A1200="","",IF(ISNUMBER($A1200),$A1200,IFERROR(DATEVALUE($A1200),NA())))</f>
        <v/>
      </c>
      <c r="S1200" s="7">
        <f>IFERROR(INDEX($R$7:$R$60000,MATCH(ROW()-6,$Q$7:$Q$60000,0)),"")</f>
        <v/>
      </c>
      <c r="T1200">
        <f>IFERROR(INDEX($B$7:$B$60000,MATCH(ROW()-6,$Q$7:$Q$60000,0))*1,"")</f>
        <v/>
      </c>
      <c r="U1200">
        <f>IFERROR(INDEX($C$7:$C$60000,MATCH(ROW()-6,$Q$7:$Q$60000,0))*1,"")</f>
        <v/>
      </c>
      <c r="V1200">
        <f>IFERROR(INDEX($D$7:$D$60000,MATCH(ROW()-6,$Q$7:$Q$60000,0))*1,"")</f>
        <v/>
      </c>
      <c r="W1200">
        <f>IFERROR(INDEX($E$7:$E$60000,MATCH(ROW()-6,$Q$7:$Q$60000,0))*1,"")</f>
        <v/>
      </c>
      <c r="X1200">
        <f>IFERROR(INDEX($F$7:$F$60000,MATCH(ROW()-6,$Q$7:$Q$60000,0))*1,"")</f>
        <v/>
      </c>
      <c r="Y1200">
        <f>IFERROR(INDEX($G$7:$G$60000,MATCH(ROW()-6,$Q$7:$Q$60000,0))*1,"")</f>
        <v/>
      </c>
      <c r="Z1200">
        <f>IFERROR(INDEX($H$7:$H$60000,MATCH(ROW()-6,$Q$7:$Q$60000,0))*1,"")</f>
        <v/>
      </c>
      <c r="AA1200">
        <f>IFERROR(INDEX($I$7:$I$60000,MATCH(ROW()-6,$Q$7:$Q$60000,0))*1,"")</f>
        <v/>
      </c>
      <c r="AB1200">
        <f>IFERROR(INDEX($J$7:$J$60000,MATCH(ROW()-6,$Q$7:$Q$60000,0))*1,"")</f>
        <v/>
      </c>
      <c r="AC1200">
        <f>IFERROR(INDEX($K$7:$K$60000,MATCH(ROW()-6,$Q$7:$Q$60000,0))*1,"")</f>
        <v/>
      </c>
      <c r="AF1200" s="9">
        <f>IF(OR($S1200="",$S1199=""),"",IF($B$5="diff",($T1200-$T1199),LN($T1200/$T1199)))</f>
        <v/>
      </c>
      <c r="AG1200" s="9">
        <f>IF(OR($S1200="",$S1199=""),"",IF($C$5="diff",(U1200-U1199),LN(U1200/U1199)))</f>
        <v/>
      </c>
      <c r="AH1200" s="9">
        <f>IF(OR($S1200="",$S1199=""),"",IF($D$5="diff",(V1200-V1199),LN(V1200/V1199)))</f>
        <v/>
      </c>
      <c r="AI1200" s="9">
        <f>IF(OR($S1200="",$S1199=""),"",IF($E$5="diff",(W1200-W1199),LN(W1200/W1199)))</f>
        <v/>
      </c>
      <c r="AJ1200" s="9">
        <f>IF(OR($S1200="",$S1199=""),"",IF($F$5="diff",(X1200-X1199),LN(X1200/X1199)))</f>
        <v/>
      </c>
      <c r="AK1200" s="9">
        <f>IF(OR($S1200="",$S1199=""),"",IF($G$5="diff",(Y1200-Y1199),LN(Y1200/Y1199)))</f>
        <v/>
      </c>
      <c r="AL1200" s="9">
        <f>IF(OR($S1200="",$S1199=""),"",IF($H$5="diff",(Z1200-Z1199),LN(Z1200/Z1199)))</f>
        <v/>
      </c>
      <c r="AM1200" s="9">
        <f>IF(OR($S1200="",$S1199=""),"",IF($I$5="diff",(AA1200-AA1199),LN(AA1200/AA1199)))</f>
        <v/>
      </c>
      <c r="AN1200" s="9">
        <f>IF(OR($S1200="",$S1199=""),"",IF($J$5="diff",(AB1200-AB1199),LN(AB1200/AB1199)))</f>
        <v/>
      </c>
      <c r="AO1200" s="9">
        <f>IF(OR($S1200="",$S1199=""),"",IF($K$5="diff",(AC1200-AC1199),LN(AC1200/AC1199)))</f>
        <v/>
      </c>
      <c r="AR1200" s="9">
        <f>IF($AF1200="","",$AU$13+$AU$4*AG1200+$AU$5*AH1200+$AU$6*AI1200+$AU$7*AJ1200+$AU$8*AK1200+$AU$9*AL1200+$AU$10*AM1200+$AU$11*AN1200+$AU$12*AO1200)</f>
        <v/>
      </c>
      <c r="AY1200" s="10">
        <f>IF(AND((ROW()-7)&gt;=$Q$5,(ROW()-6)&lt;=$Q$3),INDEX(LINEST(OFFSET(AF1200,1-$Q$5,0,$Q$5,1),OFFSET(AG1200,1-$Q$5,0,$Q$5,9),TRUE,TRUE),1,10)*$Q$4,"")</f>
        <v/>
      </c>
      <c r="AZ1200" s="9">
        <f>IF(AND((ROW()-7)&gt;=$Q$5,(ROW()-6)&lt;=$Q$3),INDEX(LINEST(OFFSET(AF1200,1-$Q$5,0,$Q$5,1),OFFSET(AG1200,1-$Q$5,0,$Q$5,9),TRUE,TRUE),1,9),"")</f>
        <v/>
      </c>
      <c r="BA1200" s="9">
        <f>IF(AND((ROW()-7)&gt;=$Q$5,(ROW()-6)&lt;=$Q$3),INDEX(LINEST(OFFSET(AF1200,1-$Q$5,0,$Q$5,1),OFFSET(AG1200,1-$Q$5,0,$Q$5,9),TRUE,TRUE),1,8),"")</f>
        <v/>
      </c>
      <c r="BB1200" s="9">
        <f>IF(AND((ROW()-7)&gt;=$Q$5,(ROW()-6)&lt;=$Q$3),INDEX(LINEST(OFFSET(AF1200,1-$Q$5,0,$Q$5,1),OFFSET(AG1200,1-$Q$5,0,$Q$5,9),TRUE,TRUE),1,7),"")</f>
        <v/>
      </c>
      <c r="BC1200" s="9">
        <f>IF(AND((ROW()-7)&gt;=$Q$5,(ROW()-6)&lt;=$Q$3),INDEX(LINEST(OFFSET(AF1200,1-$Q$5,0,$Q$5,1),OFFSET(AG1200,1-$Q$5,0,$Q$5,9),TRUE,TRUE),1,6),"")</f>
        <v/>
      </c>
      <c r="BD1200" s="9">
        <f>IF(AND((ROW()-7)&gt;=$Q$5,(ROW()-6)&lt;=$Q$3),INDEX(LINEST(OFFSET(AF1200,1-$Q$5,0,$Q$5,1),OFFSET(AG1200,1-$Q$5,0,$Q$5,9),TRUE,TRUE),1,5),"")</f>
        <v/>
      </c>
      <c r="BE1200" s="9">
        <f>IF(AND((ROW()-7)&gt;=$Q$5,(ROW()-6)&lt;=$Q$3),INDEX(LINEST(OFFSET(AF1200,1-$Q$5,0,$Q$5,1),OFFSET(AG1200,1-$Q$5,0,$Q$5,9),TRUE,TRUE),1,4),"")</f>
        <v/>
      </c>
      <c r="BF1200" s="9">
        <f>IF(AND((ROW()-7)&gt;=$Q$5,(ROW()-6)&lt;=$Q$3),INDEX(LINEST(OFFSET(AF1200,1-$Q$5,0,$Q$5,1),OFFSET(AG1200,1-$Q$5,0,$Q$5,9),TRUE,TRUE),1,3),"")</f>
        <v/>
      </c>
      <c r="BG1200" s="9">
        <f>IF(AND((ROW()-7)&gt;=$Q$5,(ROW()-6)&lt;=$Q$3),INDEX(LINEST(OFFSET(AF1200,1-$Q$5,0,$Q$5,1),OFFSET(AG1200,1-$Q$5,0,$Q$5,9),TRUE,TRUE),1,2),"")</f>
        <v/>
      </c>
      <c r="BH1200" s="9">
        <f>IF(AND((ROW()-7)&gt;=$Q$5,(ROW()-6)&lt;=$Q$3),INDEX(LINEST(OFFSET(AF1200,1-$Q$5,0,$Q$5,1),OFFSET(AG1200,1-$Q$5,0,$Q$5,9),TRUE,TRUE),1,1),"")</f>
        <v/>
      </c>
      <c r="BI1200" s="10">
        <f>IF(AND((ROW()-7)&gt;=$Q$5,(ROW()-6)&lt;=$Q$3),INDEX(LINEST(OFFSET(AF1200,1-$Q$5,0,$Q$5,1),OFFSET(AG1200,1-$Q$5,0,$Q$5,9),TRUE,TRUE),3,1),"")</f>
        <v/>
      </c>
      <c r="BL1200" s="9">
        <f>IF(AND((ROW()-6)&lt;=$Q$3,ISNUMBER(AY1199)),AY1199/$Q$4+AZ1199*AG1200+BA1199*AH1200+BB1199*AI1200+BC1199*AJ1200+BD1199*AK1200+BE1199*AL1200+BF1199*AM1200+BG1199*AN1200+BH1199*AO1200,"")</f>
        <v/>
      </c>
      <c r="BM1200">
        <f>IF(ISNUMBER(BL1200),AVERAGE(OFFSET(AF1199,1-$Q$5,0,$Q$5,1)),"")</f>
        <v/>
      </c>
      <c r="BN1200">
        <f>IF(ISNUMBER(BL1200),(AF1200-BL1200)^2,"")</f>
        <v/>
      </c>
      <c r="BO1200">
        <f>IF(ISNUMBER(BL1200),AF1200^2,"")</f>
        <v/>
      </c>
      <c r="BP1200">
        <f>IF(ISNUMBER(BL1200),(AF1200-BM1200)^2,"")</f>
        <v/>
      </c>
    </row>
    <row r="1201">
      <c r="O1201">
        <f>IF($R1201="","",IF($Q$1="Weekly",INT(($R1201-2)/7),IF($Q$1="Quarterly",YEAR($R1201)*4+ROUNDUP(MONTH($R1201)/3),YEAR($R1201)*12+MONTH($R1201))))</f>
        <v/>
      </c>
      <c r="P1201">
        <f>IF($R1201="","",IF($R1202="",1,IF($O1201&lt;&gt;$O1202,1,0)))</f>
        <v/>
      </c>
      <c r="Q1201">
        <f>IF($P1201=1,SUM($P$7:$P1201),"")</f>
        <v/>
      </c>
      <c r="R1201">
        <f>IF($A1201="","",IF(ISNUMBER($A1201),$A1201,IFERROR(DATEVALUE($A1201),NA())))</f>
        <v/>
      </c>
      <c r="S1201" s="7">
        <f>IFERROR(INDEX($R$7:$R$60000,MATCH(ROW()-6,$Q$7:$Q$60000,0)),"")</f>
        <v/>
      </c>
      <c r="T1201">
        <f>IFERROR(INDEX($B$7:$B$60000,MATCH(ROW()-6,$Q$7:$Q$60000,0))*1,"")</f>
        <v/>
      </c>
      <c r="U1201">
        <f>IFERROR(INDEX($C$7:$C$60000,MATCH(ROW()-6,$Q$7:$Q$60000,0))*1,"")</f>
        <v/>
      </c>
      <c r="V1201">
        <f>IFERROR(INDEX($D$7:$D$60000,MATCH(ROW()-6,$Q$7:$Q$60000,0))*1,"")</f>
        <v/>
      </c>
      <c r="W1201">
        <f>IFERROR(INDEX($E$7:$E$60000,MATCH(ROW()-6,$Q$7:$Q$60000,0))*1,"")</f>
        <v/>
      </c>
      <c r="X1201">
        <f>IFERROR(INDEX($F$7:$F$60000,MATCH(ROW()-6,$Q$7:$Q$60000,0))*1,"")</f>
        <v/>
      </c>
      <c r="Y1201">
        <f>IFERROR(INDEX($G$7:$G$60000,MATCH(ROW()-6,$Q$7:$Q$60000,0))*1,"")</f>
        <v/>
      </c>
      <c r="Z1201">
        <f>IFERROR(INDEX($H$7:$H$60000,MATCH(ROW()-6,$Q$7:$Q$60000,0))*1,"")</f>
        <v/>
      </c>
      <c r="AA1201">
        <f>IFERROR(INDEX($I$7:$I$60000,MATCH(ROW()-6,$Q$7:$Q$60000,0))*1,"")</f>
        <v/>
      </c>
      <c r="AB1201">
        <f>IFERROR(INDEX($J$7:$J$60000,MATCH(ROW()-6,$Q$7:$Q$60000,0))*1,"")</f>
        <v/>
      </c>
      <c r="AC1201">
        <f>IFERROR(INDEX($K$7:$K$60000,MATCH(ROW()-6,$Q$7:$Q$60000,0))*1,"")</f>
        <v/>
      </c>
      <c r="AF1201" s="9">
        <f>IF(OR($S1201="",$S1200=""),"",IF($B$5="diff",($T1201-$T1200),LN($T1201/$T1200)))</f>
        <v/>
      </c>
      <c r="AG1201" s="9">
        <f>IF(OR($S1201="",$S1200=""),"",IF($C$5="diff",(U1201-U1200),LN(U1201/U1200)))</f>
        <v/>
      </c>
      <c r="AH1201" s="9">
        <f>IF(OR($S1201="",$S1200=""),"",IF($D$5="diff",(V1201-V1200),LN(V1201/V1200)))</f>
        <v/>
      </c>
      <c r="AI1201" s="9">
        <f>IF(OR($S1201="",$S1200=""),"",IF($E$5="diff",(W1201-W1200),LN(W1201/W1200)))</f>
        <v/>
      </c>
      <c r="AJ1201" s="9">
        <f>IF(OR($S1201="",$S1200=""),"",IF($F$5="diff",(X1201-X1200),LN(X1201/X1200)))</f>
        <v/>
      </c>
      <c r="AK1201" s="9">
        <f>IF(OR($S1201="",$S1200=""),"",IF($G$5="diff",(Y1201-Y1200),LN(Y1201/Y1200)))</f>
        <v/>
      </c>
      <c r="AL1201" s="9">
        <f>IF(OR($S1201="",$S1200=""),"",IF($H$5="diff",(Z1201-Z1200),LN(Z1201/Z1200)))</f>
        <v/>
      </c>
      <c r="AM1201" s="9">
        <f>IF(OR($S1201="",$S1200=""),"",IF($I$5="diff",(AA1201-AA1200),LN(AA1201/AA1200)))</f>
        <v/>
      </c>
      <c r="AN1201" s="9">
        <f>IF(OR($S1201="",$S1200=""),"",IF($J$5="diff",(AB1201-AB1200),LN(AB1201/AB1200)))</f>
        <v/>
      </c>
      <c r="AO1201" s="9">
        <f>IF(OR($S1201="",$S1200=""),"",IF($K$5="diff",(AC1201-AC1200),LN(AC1201/AC1200)))</f>
        <v/>
      </c>
      <c r="AR1201" s="9">
        <f>IF($AF1201="","",$AU$13+$AU$4*AG1201+$AU$5*AH1201+$AU$6*AI1201+$AU$7*AJ1201+$AU$8*AK1201+$AU$9*AL1201+$AU$10*AM1201+$AU$11*AN1201+$AU$12*AO1201)</f>
        <v/>
      </c>
      <c r="AY1201" s="10">
        <f>IF(AND((ROW()-7)&gt;=$Q$5,(ROW()-6)&lt;=$Q$3),INDEX(LINEST(OFFSET(AF1201,1-$Q$5,0,$Q$5,1),OFFSET(AG1201,1-$Q$5,0,$Q$5,9),TRUE,TRUE),1,10)*$Q$4,"")</f>
        <v/>
      </c>
      <c r="AZ1201" s="9">
        <f>IF(AND((ROW()-7)&gt;=$Q$5,(ROW()-6)&lt;=$Q$3),INDEX(LINEST(OFFSET(AF1201,1-$Q$5,0,$Q$5,1),OFFSET(AG1201,1-$Q$5,0,$Q$5,9),TRUE,TRUE),1,9),"")</f>
        <v/>
      </c>
      <c r="BA1201" s="9">
        <f>IF(AND((ROW()-7)&gt;=$Q$5,(ROW()-6)&lt;=$Q$3),INDEX(LINEST(OFFSET(AF1201,1-$Q$5,0,$Q$5,1),OFFSET(AG1201,1-$Q$5,0,$Q$5,9),TRUE,TRUE),1,8),"")</f>
        <v/>
      </c>
      <c r="BB1201" s="9">
        <f>IF(AND((ROW()-7)&gt;=$Q$5,(ROW()-6)&lt;=$Q$3),INDEX(LINEST(OFFSET(AF1201,1-$Q$5,0,$Q$5,1),OFFSET(AG1201,1-$Q$5,0,$Q$5,9),TRUE,TRUE),1,7),"")</f>
        <v/>
      </c>
      <c r="BC1201" s="9">
        <f>IF(AND((ROW()-7)&gt;=$Q$5,(ROW()-6)&lt;=$Q$3),INDEX(LINEST(OFFSET(AF1201,1-$Q$5,0,$Q$5,1),OFFSET(AG1201,1-$Q$5,0,$Q$5,9),TRUE,TRUE),1,6),"")</f>
        <v/>
      </c>
      <c r="BD1201" s="9">
        <f>IF(AND((ROW()-7)&gt;=$Q$5,(ROW()-6)&lt;=$Q$3),INDEX(LINEST(OFFSET(AF1201,1-$Q$5,0,$Q$5,1),OFFSET(AG1201,1-$Q$5,0,$Q$5,9),TRUE,TRUE),1,5),"")</f>
        <v/>
      </c>
      <c r="BE1201" s="9">
        <f>IF(AND((ROW()-7)&gt;=$Q$5,(ROW()-6)&lt;=$Q$3),INDEX(LINEST(OFFSET(AF1201,1-$Q$5,0,$Q$5,1),OFFSET(AG1201,1-$Q$5,0,$Q$5,9),TRUE,TRUE),1,4),"")</f>
        <v/>
      </c>
      <c r="BF1201" s="9">
        <f>IF(AND((ROW()-7)&gt;=$Q$5,(ROW()-6)&lt;=$Q$3),INDEX(LINEST(OFFSET(AF1201,1-$Q$5,0,$Q$5,1),OFFSET(AG1201,1-$Q$5,0,$Q$5,9),TRUE,TRUE),1,3),"")</f>
        <v/>
      </c>
      <c r="BG1201" s="9">
        <f>IF(AND((ROW()-7)&gt;=$Q$5,(ROW()-6)&lt;=$Q$3),INDEX(LINEST(OFFSET(AF1201,1-$Q$5,0,$Q$5,1),OFFSET(AG1201,1-$Q$5,0,$Q$5,9),TRUE,TRUE),1,2),"")</f>
        <v/>
      </c>
      <c r="BH1201" s="9">
        <f>IF(AND((ROW()-7)&gt;=$Q$5,(ROW()-6)&lt;=$Q$3),INDEX(LINEST(OFFSET(AF1201,1-$Q$5,0,$Q$5,1),OFFSET(AG1201,1-$Q$5,0,$Q$5,9),TRUE,TRUE),1,1),"")</f>
        <v/>
      </c>
      <c r="BI1201" s="10">
        <f>IF(AND((ROW()-7)&gt;=$Q$5,(ROW()-6)&lt;=$Q$3),INDEX(LINEST(OFFSET(AF1201,1-$Q$5,0,$Q$5,1),OFFSET(AG1201,1-$Q$5,0,$Q$5,9),TRUE,TRUE),3,1),"")</f>
        <v/>
      </c>
      <c r="BL1201" s="9">
        <f>IF(AND((ROW()-6)&lt;=$Q$3,ISNUMBER(AY1200)),AY1200/$Q$4+AZ1200*AG1201+BA1200*AH1201+BB1200*AI1201+BC1200*AJ1201+BD1200*AK1201+BE1200*AL1201+BF1200*AM1201+BG1200*AN1201+BH1200*AO1201,"")</f>
        <v/>
      </c>
      <c r="BM1201">
        <f>IF(ISNUMBER(BL1201),AVERAGE(OFFSET(AF1200,1-$Q$5,0,$Q$5,1)),"")</f>
        <v/>
      </c>
      <c r="BN1201">
        <f>IF(ISNUMBER(BL1201),(AF1201-BL1201)^2,"")</f>
        <v/>
      </c>
      <c r="BO1201">
        <f>IF(ISNUMBER(BL1201),AF1201^2,"")</f>
        <v/>
      </c>
      <c r="BP1201">
        <f>IF(ISNUMBER(BL1201),(AF1201-BM1201)^2,"")</f>
        <v/>
      </c>
    </row>
    <row r="1202">
      <c r="O1202">
        <f>IF($R1202="","",IF($Q$1="Weekly",INT(($R1202-2)/7),IF($Q$1="Quarterly",YEAR($R1202)*4+ROUNDUP(MONTH($R1202)/3),YEAR($R1202)*12+MONTH($R1202))))</f>
        <v/>
      </c>
      <c r="P1202">
        <f>IF($R1202="","",IF($R1203="",1,IF($O1202&lt;&gt;$O1203,1,0)))</f>
        <v/>
      </c>
      <c r="Q1202">
        <f>IF($P1202=1,SUM($P$7:$P1202),"")</f>
        <v/>
      </c>
      <c r="R1202">
        <f>IF($A1202="","",IF(ISNUMBER($A1202),$A1202,IFERROR(DATEVALUE($A1202),NA())))</f>
        <v/>
      </c>
      <c r="S1202" s="7">
        <f>IFERROR(INDEX($R$7:$R$60000,MATCH(ROW()-6,$Q$7:$Q$60000,0)),"")</f>
        <v/>
      </c>
      <c r="T1202">
        <f>IFERROR(INDEX($B$7:$B$60000,MATCH(ROW()-6,$Q$7:$Q$60000,0))*1,"")</f>
        <v/>
      </c>
      <c r="U1202">
        <f>IFERROR(INDEX($C$7:$C$60000,MATCH(ROW()-6,$Q$7:$Q$60000,0))*1,"")</f>
        <v/>
      </c>
      <c r="V1202">
        <f>IFERROR(INDEX($D$7:$D$60000,MATCH(ROW()-6,$Q$7:$Q$60000,0))*1,"")</f>
        <v/>
      </c>
      <c r="W1202">
        <f>IFERROR(INDEX($E$7:$E$60000,MATCH(ROW()-6,$Q$7:$Q$60000,0))*1,"")</f>
        <v/>
      </c>
      <c r="X1202">
        <f>IFERROR(INDEX($F$7:$F$60000,MATCH(ROW()-6,$Q$7:$Q$60000,0))*1,"")</f>
        <v/>
      </c>
      <c r="Y1202">
        <f>IFERROR(INDEX($G$7:$G$60000,MATCH(ROW()-6,$Q$7:$Q$60000,0))*1,"")</f>
        <v/>
      </c>
      <c r="Z1202">
        <f>IFERROR(INDEX($H$7:$H$60000,MATCH(ROW()-6,$Q$7:$Q$60000,0))*1,"")</f>
        <v/>
      </c>
      <c r="AA1202">
        <f>IFERROR(INDEX($I$7:$I$60000,MATCH(ROW()-6,$Q$7:$Q$60000,0))*1,"")</f>
        <v/>
      </c>
      <c r="AB1202">
        <f>IFERROR(INDEX($J$7:$J$60000,MATCH(ROW()-6,$Q$7:$Q$60000,0))*1,"")</f>
        <v/>
      </c>
      <c r="AC1202">
        <f>IFERROR(INDEX($K$7:$K$60000,MATCH(ROW()-6,$Q$7:$Q$60000,0))*1,"")</f>
        <v/>
      </c>
      <c r="AF1202" s="9">
        <f>IF(OR($S1202="",$S1201=""),"",IF($B$5="diff",($T1202-$T1201),LN($T1202/$T1201)))</f>
        <v/>
      </c>
      <c r="AG1202" s="9">
        <f>IF(OR($S1202="",$S1201=""),"",IF($C$5="diff",(U1202-U1201),LN(U1202/U1201)))</f>
        <v/>
      </c>
      <c r="AH1202" s="9">
        <f>IF(OR($S1202="",$S1201=""),"",IF($D$5="diff",(V1202-V1201),LN(V1202/V1201)))</f>
        <v/>
      </c>
      <c r="AI1202" s="9">
        <f>IF(OR($S1202="",$S1201=""),"",IF($E$5="diff",(W1202-W1201),LN(W1202/W1201)))</f>
        <v/>
      </c>
      <c r="AJ1202" s="9">
        <f>IF(OR($S1202="",$S1201=""),"",IF($F$5="diff",(X1202-X1201),LN(X1202/X1201)))</f>
        <v/>
      </c>
      <c r="AK1202" s="9">
        <f>IF(OR($S1202="",$S1201=""),"",IF($G$5="diff",(Y1202-Y1201),LN(Y1202/Y1201)))</f>
        <v/>
      </c>
      <c r="AL1202" s="9">
        <f>IF(OR($S1202="",$S1201=""),"",IF($H$5="diff",(Z1202-Z1201),LN(Z1202/Z1201)))</f>
        <v/>
      </c>
      <c r="AM1202" s="9">
        <f>IF(OR($S1202="",$S1201=""),"",IF($I$5="diff",(AA1202-AA1201),LN(AA1202/AA1201)))</f>
        <v/>
      </c>
      <c r="AN1202" s="9">
        <f>IF(OR($S1202="",$S1201=""),"",IF($J$5="diff",(AB1202-AB1201),LN(AB1202/AB1201)))</f>
        <v/>
      </c>
      <c r="AO1202" s="9">
        <f>IF(OR($S1202="",$S1201=""),"",IF($K$5="diff",(AC1202-AC1201),LN(AC1202/AC1201)))</f>
        <v/>
      </c>
      <c r="AR1202" s="9">
        <f>IF($AF1202="","",$AU$13+$AU$4*AG1202+$AU$5*AH1202+$AU$6*AI1202+$AU$7*AJ1202+$AU$8*AK1202+$AU$9*AL1202+$AU$10*AM1202+$AU$11*AN1202+$AU$12*AO1202)</f>
        <v/>
      </c>
      <c r="AY1202" s="10">
        <f>IF(AND((ROW()-7)&gt;=$Q$5,(ROW()-6)&lt;=$Q$3),INDEX(LINEST(OFFSET(AF1202,1-$Q$5,0,$Q$5,1),OFFSET(AG1202,1-$Q$5,0,$Q$5,9),TRUE,TRUE),1,10)*$Q$4,"")</f>
        <v/>
      </c>
      <c r="AZ1202" s="9">
        <f>IF(AND((ROW()-7)&gt;=$Q$5,(ROW()-6)&lt;=$Q$3),INDEX(LINEST(OFFSET(AF1202,1-$Q$5,0,$Q$5,1),OFFSET(AG1202,1-$Q$5,0,$Q$5,9),TRUE,TRUE),1,9),"")</f>
        <v/>
      </c>
      <c r="BA1202" s="9">
        <f>IF(AND((ROW()-7)&gt;=$Q$5,(ROW()-6)&lt;=$Q$3),INDEX(LINEST(OFFSET(AF1202,1-$Q$5,0,$Q$5,1),OFFSET(AG1202,1-$Q$5,0,$Q$5,9),TRUE,TRUE),1,8),"")</f>
        <v/>
      </c>
      <c r="BB1202" s="9">
        <f>IF(AND((ROW()-7)&gt;=$Q$5,(ROW()-6)&lt;=$Q$3),INDEX(LINEST(OFFSET(AF1202,1-$Q$5,0,$Q$5,1),OFFSET(AG1202,1-$Q$5,0,$Q$5,9),TRUE,TRUE),1,7),"")</f>
        <v/>
      </c>
      <c r="BC1202" s="9">
        <f>IF(AND((ROW()-7)&gt;=$Q$5,(ROW()-6)&lt;=$Q$3),INDEX(LINEST(OFFSET(AF1202,1-$Q$5,0,$Q$5,1),OFFSET(AG1202,1-$Q$5,0,$Q$5,9),TRUE,TRUE),1,6),"")</f>
        <v/>
      </c>
      <c r="BD1202" s="9">
        <f>IF(AND((ROW()-7)&gt;=$Q$5,(ROW()-6)&lt;=$Q$3),INDEX(LINEST(OFFSET(AF1202,1-$Q$5,0,$Q$5,1),OFFSET(AG1202,1-$Q$5,0,$Q$5,9),TRUE,TRUE),1,5),"")</f>
        <v/>
      </c>
      <c r="BE1202" s="9">
        <f>IF(AND((ROW()-7)&gt;=$Q$5,(ROW()-6)&lt;=$Q$3),INDEX(LINEST(OFFSET(AF1202,1-$Q$5,0,$Q$5,1),OFFSET(AG1202,1-$Q$5,0,$Q$5,9),TRUE,TRUE),1,4),"")</f>
        <v/>
      </c>
      <c r="BF1202" s="9">
        <f>IF(AND((ROW()-7)&gt;=$Q$5,(ROW()-6)&lt;=$Q$3),INDEX(LINEST(OFFSET(AF1202,1-$Q$5,0,$Q$5,1),OFFSET(AG1202,1-$Q$5,0,$Q$5,9),TRUE,TRUE),1,3),"")</f>
        <v/>
      </c>
      <c r="BG1202" s="9">
        <f>IF(AND((ROW()-7)&gt;=$Q$5,(ROW()-6)&lt;=$Q$3),INDEX(LINEST(OFFSET(AF1202,1-$Q$5,0,$Q$5,1),OFFSET(AG1202,1-$Q$5,0,$Q$5,9),TRUE,TRUE),1,2),"")</f>
        <v/>
      </c>
      <c r="BH1202" s="9">
        <f>IF(AND((ROW()-7)&gt;=$Q$5,(ROW()-6)&lt;=$Q$3),INDEX(LINEST(OFFSET(AF1202,1-$Q$5,0,$Q$5,1),OFFSET(AG1202,1-$Q$5,0,$Q$5,9),TRUE,TRUE),1,1),"")</f>
        <v/>
      </c>
      <c r="BI1202" s="10">
        <f>IF(AND((ROW()-7)&gt;=$Q$5,(ROW()-6)&lt;=$Q$3),INDEX(LINEST(OFFSET(AF1202,1-$Q$5,0,$Q$5,1),OFFSET(AG1202,1-$Q$5,0,$Q$5,9),TRUE,TRUE),3,1),"")</f>
        <v/>
      </c>
      <c r="BL1202" s="9">
        <f>IF(AND((ROW()-6)&lt;=$Q$3,ISNUMBER(AY1201)),AY1201/$Q$4+AZ1201*AG1202+BA1201*AH1202+BB1201*AI1202+BC1201*AJ1202+BD1201*AK1202+BE1201*AL1202+BF1201*AM1202+BG1201*AN1202+BH1201*AO1202,"")</f>
        <v/>
      </c>
      <c r="BM1202">
        <f>IF(ISNUMBER(BL1202),AVERAGE(OFFSET(AF1201,1-$Q$5,0,$Q$5,1)),"")</f>
        <v/>
      </c>
      <c r="BN1202">
        <f>IF(ISNUMBER(BL1202),(AF1202-BL1202)^2,"")</f>
        <v/>
      </c>
      <c r="BO1202">
        <f>IF(ISNUMBER(BL1202),AF1202^2,"")</f>
        <v/>
      </c>
      <c r="BP1202">
        <f>IF(ISNUMBER(BL1202),(AF1202-BM1202)^2,"")</f>
        <v/>
      </c>
    </row>
    <row r="1203">
      <c r="O1203">
        <f>IF($R1203="","",IF($Q$1="Weekly",INT(($R1203-2)/7),IF($Q$1="Quarterly",YEAR($R1203)*4+ROUNDUP(MONTH($R1203)/3),YEAR($R1203)*12+MONTH($R1203))))</f>
        <v/>
      </c>
      <c r="P1203">
        <f>IF($R1203="","",IF($R1204="",1,IF($O1203&lt;&gt;$O1204,1,0)))</f>
        <v/>
      </c>
      <c r="Q1203">
        <f>IF($P1203=1,SUM($P$7:$P1203),"")</f>
        <v/>
      </c>
      <c r="R1203">
        <f>IF($A1203="","",IF(ISNUMBER($A1203),$A1203,IFERROR(DATEVALUE($A1203),NA())))</f>
        <v/>
      </c>
      <c r="S1203" s="7">
        <f>IFERROR(INDEX($R$7:$R$60000,MATCH(ROW()-6,$Q$7:$Q$60000,0)),"")</f>
        <v/>
      </c>
      <c r="T1203">
        <f>IFERROR(INDEX($B$7:$B$60000,MATCH(ROW()-6,$Q$7:$Q$60000,0))*1,"")</f>
        <v/>
      </c>
      <c r="U1203">
        <f>IFERROR(INDEX($C$7:$C$60000,MATCH(ROW()-6,$Q$7:$Q$60000,0))*1,"")</f>
        <v/>
      </c>
      <c r="V1203">
        <f>IFERROR(INDEX($D$7:$D$60000,MATCH(ROW()-6,$Q$7:$Q$60000,0))*1,"")</f>
        <v/>
      </c>
      <c r="W1203">
        <f>IFERROR(INDEX($E$7:$E$60000,MATCH(ROW()-6,$Q$7:$Q$60000,0))*1,"")</f>
        <v/>
      </c>
      <c r="X1203">
        <f>IFERROR(INDEX($F$7:$F$60000,MATCH(ROW()-6,$Q$7:$Q$60000,0))*1,"")</f>
        <v/>
      </c>
      <c r="Y1203">
        <f>IFERROR(INDEX($G$7:$G$60000,MATCH(ROW()-6,$Q$7:$Q$60000,0))*1,"")</f>
        <v/>
      </c>
      <c r="Z1203">
        <f>IFERROR(INDEX($H$7:$H$60000,MATCH(ROW()-6,$Q$7:$Q$60000,0))*1,"")</f>
        <v/>
      </c>
      <c r="AA1203">
        <f>IFERROR(INDEX($I$7:$I$60000,MATCH(ROW()-6,$Q$7:$Q$60000,0))*1,"")</f>
        <v/>
      </c>
      <c r="AB1203">
        <f>IFERROR(INDEX($J$7:$J$60000,MATCH(ROW()-6,$Q$7:$Q$60000,0))*1,"")</f>
        <v/>
      </c>
      <c r="AC1203">
        <f>IFERROR(INDEX($K$7:$K$60000,MATCH(ROW()-6,$Q$7:$Q$60000,0))*1,"")</f>
        <v/>
      </c>
      <c r="AF1203" s="9">
        <f>IF(OR($S1203="",$S1202=""),"",IF($B$5="diff",($T1203-$T1202),LN($T1203/$T1202)))</f>
        <v/>
      </c>
      <c r="AG1203" s="9">
        <f>IF(OR($S1203="",$S1202=""),"",IF($C$5="diff",(U1203-U1202),LN(U1203/U1202)))</f>
        <v/>
      </c>
      <c r="AH1203" s="9">
        <f>IF(OR($S1203="",$S1202=""),"",IF($D$5="diff",(V1203-V1202),LN(V1203/V1202)))</f>
        <v/>
      </c>
      <c r="AI1203" s="9">
        <f>IF(OR($S1203="",$S1202=""),"",IF($E$5="diff",(W1203-W1202),LN(W1203/W1202)))</f>
        <v/>
      </c>
      <c r="AJ1203" s="9">
        <f>IF(OR($S1203="",$S1202=""),"",IF($F$5="diff",(X1203-X1202),LN(X1203/X1202)))</f>
        <v/>
      </c>
      <c r="AK1203" s="9">
        <f>IF(OR($S1203="",$S1202=""),"",IF($G$5="diff",(Y1203-Y1202),LN(Y1203/Y1202)))</f>
        <v/>
      </c>
      <c r="AL1203" s="9">
        <f>IF(OR($S1203="",$S1202=""),"",IF($H$5="diff",(Z1203-Z1202),LN(Z1203/Z1202)))</f>
        <v/>
      </c>
      <c r="AM1203" s="9">
        <f>IF(OR($S1203="",$S1202=""),"",IF($I$5="diff",(AA1203-AA1202),LN(AA1203/AA1202)))</f>
        <v/>
      </c>
      <c r="AN1203" s="9">
        <f>IF(OR($S1203="",$S1202=""),"",IF($J$5="diff",(AB1203-AB1202),LN(AB1203/AB1202)))</f>
        <v/>
      </c>
      <c r="AO1203" s="9">
        <f>IF(OR($S1203="",$S1202=""),"",IF($K$5="diff",(AC1203-AC1202),LN(AC1203/AC1202)))</f>
        <v/>
      </c>
      <c r="AR1203" s="9">
        <f>IF($AF1203="","",$AU$13+$AU$4*AG1203+$AU$5*AH1203+$AU$6*AI1203+$AU$7*AJ1203+$AU$8*AK1203+$AU$9*AL1203+$AU$10*AM1203+$AU$11*AN1203+$AU$12*AO1203)</f>
        <v/>
      </c>
      <c r="AY1203" s="10">
        <f>IF(AND((ROW()-7)&gt;=$Q$5,(ROW()-6)&lt;=$Q$3),INDEX(LINEST(OFFSET(AF1203,1-$Q$5,0,$Q$5,1),OFFSET(AG1203,1-$Q$5,0,$Q$5,9),TRUE,TRUE),1,10)*$Q$4,"")</f>
        <v/>
      </c>
      <c r="AZ1203" s="9">
        <f>IF(AND((ROW()-7)&gt;=$Q$5,(ROW()-6)&lt;=$Q$3),INDEX(LINEST(OFFSET(AF1203,1-$Q$5,0,$Q$5,1),OFFSET(AG1203,1-$Q$5,0,$Q$5,9),TRUE,TRUE),1,9),"")</f>
        <v/>
      </c>
      <c r="BA1203" s="9">
        <f>IF(AND((ROW()-7)&gt;=$Q$5,(ROW()-6)&lt;=$Q$3),INDEX(LINEST(OFFSET(AF1203,1-$Q$5,0,$Q$5,1),OFFSET(AG1203,1-$Q$5,0,$Q$5,9),TRUE,TRUE),1,8),"")</f>
        <v/>
      </c>
      <c r="BB1203" s="9">
        <f>IF(AND((ROW()-7)&gt;=$Q$5,(ROW()-6)&lt;=$Q$3),INDEX(LINEST(OFFSET(AF1203,1-$Q$5,0,$Q$5,1),OFFSET(AG1203,1-$Q$5,0,$Q$5,9),TRUE,TRUE),1,7),"")</f>
        <v/>
      </c>
      <c r="BC1203" s="9">
        <f>IF(AND((ROW()-7)&gt;=$Q$5,(ROW()-6)&lt;=$Q$3),INDEX(LINEST(OFFSET(AF1203,1-$Q$5,0,$Q$5,1),OFFSET(AG1203,1-$Q$5,0,$Q$5,9),TRUE,TRUE),1,6),"")</f>
        <v/>
      </c>
      <c r="BD1203" s="9">
        <f>IF(AND((ROW()-7)&gt;=$Q$5,(ROW()-6)&lt;=$Q$3),INDEX(LINEST(OFFSET(AF1203,1-$Q$5,0,$Q$5,1),OFFSET(AG1203,1-$Q$5,0,$Q$5,9),TRUE,TRUE),1,5),"")</f>
        <v/>
      </c>
      <c r="BE1203" s="9">
        <f>IF(AND((ROW()-7)&gt;=$Q$5,(ROW()-6)&lt;=$Q$3),INDEX(LINEST(OFFSET(AF1203,1-$Q$5,0,$Q$5,1),OFFSET(AG1203,1-$Q$5,0,$Q$5,9),TRUE,TRUE),1,4),"")</f>
        <v/>
      </c>
      <c r="BF1203" s="9">
        <f>IF(AND((ROW()-7)&gt;=$Q$5,(ROW()-6)&lt;=$Q$3),INDEX(LINEST(OFFSET(AF1203,1-$Q$5,0,$Q$5,1),OFFSET(AG1203,1-$Q$5,0,$Q$5,9),TRUE,TRUE),1,3),"")</f>
        <v/>
      </c>
      <c r="BG1203" s="9">
        <f>IF(AND((ROW()-7)&gt;=$Q$5,(ROW()-6)&lt;=$Q$3),INDEX(LINEST(OFFSET(AF1203,1-$Q$5,0,$Q$5,1),OFFSET(AG1203,1-$Q$5,0,$Q$5,9),TRUE,TRUE),1,2),"")</f>
        <v/>
      </c>
      <c r="BH1203" s="9">
        <f>IF(AND((ROW()-7)&gt;=$Q$5,(ROW()-6)&lt;=$Q$3),INDEX(LINEST(OFFSET(AF1203,1-$Q$5,0,$Q$5,1),OFFSET(AG1203,1-$Q$5,0,$Q$5,9),TRUE,TRUE),1,1),"")</f>
        <v/>
      </c>
      <c r="BI1203" s="10">
        <f>IF(AND((ROW()-7)&gt;=$Q$5,(ROW()-6)&lt;=$Q$3),INDEX(LINEST(OFFSET(AF1203,1-$Q$5,0,$Q$5,1),OFFSET(AG1203,1-$Q$5,0,$Q$5,9),TRUE,TRUE),3,1),"")</f>
        <v/>
      </c>
      <c r="BL1203" s="9">
        <f>IF(AND((ROW()-6)&lt;=$Q$3,ISNUMBER(AY1202)),AY1202/$Q$4+AZ1202*AG1203+BA1202*AH1203+BB1202*AI1203+BC1202*AJ1203+BD1202*AK1203+BE1202*AL1203+BF1202*AM1203+BG1202*AN1203+BH1202*AO1203,"")</f>
        <v/>
      </c>
      <c r="BM1203">
        <f>IF(ISNUMBER(BL1203),AVERAGE(OFFSET(AF1202,1-$Q$5,0,$Q$5,1)),"")</f>
        <v/>
      </c>
      <c r="BN1203">
        <f>IF(ISNUMBER(BL1203),(AF1203-BL1203)^2,"")</f>
        <v/>
      </c>
      <c r="BO1203">
        <f>IF(ISNUMBER(BL1203),AF1203^2,"")</f>
        <v/>
      </c>
      <c r="BP1203">
        <f>IF(ISNUMBER(BL1203),(AF1203-BM1203)^2,"")</f>
        <v/>
      </c>
    </row>
    <row r="1204">
      <c r="O1204">
        <f>IF($R1204="","",IF($Q$1="Weekly",INT(($R1204-2)/7),IF($Q$1="Quarterly",YEAR($R1204)*4+ROUNDUP(MONTH($R1204)/3),YEAR($R1204)*12+MONTH($R1204))))</f>
        <v/>
      </c>
      <c r="P1204">
        <f>IF($R1204="","",IF($R1205="",1,IF($O1204&lt;&gt;$O1205,1,0)))</f>
        <v/>
      </c>
      <c r="Q1204">
        <f>IF($P1204=1,SUM($P$7:$P1204),"")</f>
        <v/>
      </c>
      <c r="R1204">
        <f>IF($A1204="","",IF(ISNUMBER($A1204),$A1204,IFERROR(DATEVALUE($A1204),NA())))</f>
        <v/>
      </c>
      <c r="S1204" s="7">
        <f>IFERROR(INDEX($R$7:$R$60000,MATCH(ROW()-6,$Q$7:$Q$60000,0)),"")</f>
        <v/>
      </c>
      <c r="T1204">
        <f>IFERROR(INDEX($B$7:$B$60000,MATCH(ROW()-6,$Q$7:$Q$60000,0))*1,"")</f>
        <v/>
      </c>
      <c r="U1204">
        <f>IFERROR(INDEX($C$7:$C$60000,MATCH(ROW()-6,$Q$7:$Q$60000,0))*1,"")</f>
        <v/>
      </c>
      <c r="V1204">
        <f>IFERROR(INDEX($D$7:$D$60000,MATCH(ROW()-6,$Q$7:$Q$60000,0))*1,"")</f>
        <v/>
      </c>
      <c r="W1204">
        <f>IFERROR(INDEX($E$7:$E$60000,MATCH(ROW()-6,$Q$7:$Q$60000,0))*1,"")</f>
        <v/>
      </c>
      <c r="X1204">
        <f>IFERROR(INDEX($F$7:$F$60000,MATCH(ROW()-6,$Q$7:$Q$60000,0))*1,"")</f>
        <v/>
      </c>
      <c r="Y1204">
        <f>IFERROR(INDEX($G$7:$G$60000,MATCH(ROW()-6,$Q$7:$Q$60000,0))*1,"")</f>
        <v/>
      </c>
      <c r="Z1204">
        <f>IFERROR(INDEX($H$7:$H$60000,MATCH(ROW()-6,$Q$7:$Q$60000,0))*1,"")</f>
        <v/>
      </c>
      <c r="AA1204">
        <f>IFERROR(INDEX($I$7:$I$60000,MATCH(ROW()-6,$Q$7:$Q$60000,0))*1,"")</f>
        <v/>
      </c>
      <c r="AB1204">
        <f>IFERROR(INDEX($J$7:$J$60000,MATCH(ROW()-6,$Q$7:$Q$60000,0))*1,"")</f>
        <v/>
      </c>
      <c r="AC1204">
        <f>IFERROR(INDEX($K$7:$K$60000,MATCH(ROW()-6,$Q$7:$Q$60000,0))*1,"")</f>
        <v/>
      </c>
      <c r="AF1204" s="9">
        <f>IF(OR($S1204="",$S1203=""),"",IF($B$5="diff",($T1204-$T1203),LN($T1204/$T1203)))</f>
        <v/>
      </c>
      <c r="AG1204" s="9">
        <f>IF(OR($S1204="",$S1203=""),"",IF($C$5="diff",(U1204-U1203),LN(U1204/U1203)))</f>
        <v/>
      </c>
      <c r="AH1204" s="9">
        <f>IF(OR($S1204="",$S1203=""),"",IF($D$5="diff",(V1204-V1203),LN(V1204/V1203)))</f>
        <v/>
      </c>
      <c r="AI1204" s="9">
        <f>IF(OR($S1204="",$S1203=""),"",IF($E$5="diff",(W1204-W1203),LN(W1204/W1203)))</f>
        <v/>
      </c>
      <c r="AJ1204" s="9">
        <f>IF(OR($S1204="",$S1203=""),"",IF($F$5="diff",(X1204-X1203),LN(X1204/X1203)))</f>
        <v/>
      </c>
      <c r="AK1204" s="9">
        <f>IF(OR($S1204="",$S1203=""),"",IF($G$5="diff",(Y1204-Y1203),LN(Y1204/Y1203)))</f>
        <v/>
      </c>
      <c r="AL1204" s="9">
        <f>IF(OR($S1204="",$S1203=""),"",IF($H$5="diff",(Z1204-Z1203),LN(Z1204/Z1203)))</f>
        <v/>
      </c>
      <c r="AM1204" s="9">
        <f>IF(OR($S1204="",$S1203=""),"",IF($I$5="diff",(AA1204-AA1203),LN(AA1204/AA1203)))</f>
        <v/>
      </c>
      <c r="AN1204" s="9">
        <f>IF(OR($S1204="",$S1203=""),"",IF($J$5="diff",(AB1204-AB1203),LN(AB1204/AB1203)))</f>
        <v/>
      </c>
      <c r="AO1204" s="9">
        <f>IF(OR($S1204="",$S1203=""),"",IF($K$5="diff",(AC1204-AC1203),LN(AC1204/AC1203)))</f>
        <v/>
      </c>
      <c r="AR1204" s="9">
        <f>IF($AF1204="","",$AU$13+$AU$4*AG1204+$AU$5*AH1204+$AU$6*AI1204+$AU$7*AJ1204+$AU$8*AK1204+$AU$9*AL1204+$AU$10*AM1204+$AU$11*AN1204+$AU$12*AO1204)</f>
        <v/>
      </c>
      <c r="AY1204" s="10">
        <f>IF(AND((ROW()-7)&gt;=$Q$5,(ROW()-6)&lt;=$Q$3),INDEX(LINEST(OFFSET(AF1204,1-$Q$5,0,$Q$5,1),OFFSET(AG1204,1-$Q$5,0,$Q$5,9),TRUE,TRUE),1,10)*$Q$4,"")</f>
        <v/>
      </c>
      <c r="AZ1204" s="9">
        <f>IF(AND((ROW()-7)&gt;=$Q$5,(ROW()-6)&lt;=$Q$3),INDEX(LINEST(OFFSET(AF1204,1-$Q$5,0,$Q$5,1),OFFSET(AG1204,1-$Q$5,0,$Q$5,9),TRUE,TRUE),1,9),"")</f>
        <v/>
      </c>
      <c r="BA1204" s="9">
        <f>IF(AND((ROW()-7)&gt;=$Q$5,(ROW()-6)&lt;=$Q$3),INDEX(LINEST(OFFSET(AF1204,1-$Q$5,0,$Q$5,1),OFFSET(AG1204,1-$Q$5,0,$Q$5,9),TRUE,TRUE),1,8),"")</f>
        <v/>
      </c>
      <c r="BB1204" s="9">
        <f>IF(AND((ROW()-7)&gt;=$Q$5,(ROW()-6)&lt;=$Q$3),INDEX(LINEST(OFFSET(AF1204,1-$Q$5,0,$Q$5,1),OFFSET(AG1204,1-$Q$5,0,$Q$5,9),TRUE,TRUE),1,7),"")</f>
        <v/>
      </c>
      <c r="BC1204" s="9">
        <f>IF(AND((ROW()-7)&gt;=$Q$5,(ROW()-6)&lt;=$Q$3),INDEX(LINEST(OFFSET(AF1204,1-$Q$5,0,$Q$5,1),OFFSET(AG1204,1-$Q$5,0,$Q$5,9),TRUE,TRUE),1,6),"")</f>
        <v/>
      </c>
      <c r="BD1204" s="9">
        <f>IF(AND((ROW()-7)&gt;=$Q$5,(ROW()-6)&lt;=$Q$3),INDEX(LINEST(OFFSET(AF1204,1-$Q$5,0,$Q$5,1),OFFSET(AG1204,1-$Q$5,0,$Q$5,9),TRUE,TRUE),1,5),"")</f>
        <v/>
      </c>
      <c r="BE1204" s="9">
        <f>IF(AND((ROW()-7)&gt;=$Q$5,(ROW()-6)&lt;=$Q$3),INDEX(LINEST(OFFSET(AF1204,1-$Q$5,0,$Q$5,1),OFFSET(AG1204,1-$Q$5,0,$Q$5,9),TRUE,TRUE),1,4),"")</f>
        <v/>
      </c>
      <c r="BF1204" s="9">
        <f>IF(AND((ROW()-7)&gt;=$Q$5,(ROW()-6)&lt;=$Q$3),INDEX(LINEST(OFFSET(AF1204,1-$Q$5,0,$Q$5,1),OFFSET(AG1204,1-$Q$5,0,$Q$5,9),TRUE,TRUE),1,3),"")</f>
        <v/>
      </c>
      <c r="BG1204" s="9">
        <f>IF(AND((ROW()-7)&gt;=$Q$5,(ROW()-6)&lt;=$Q$3),INDEX(LINEST(OFFSET(AF1204,1-$Q$5,0,$Q$5,1),OFFSET(AG1204,1-$Q$5,0,$Q$5,9),TRUE,TRUE),1,2),"")</f>
        <v/>
      </c>
      <c r="BH1204" s="9">
        <f>IF(AND((ROW()-7)&gt;=$Q$5,(ROW()-6)&lt;=$Q$3),INDEX(LINEST(OFFSET(AF1204,1-$Q$5,0,$Q$5,1),OFFSET(AG1204,1-$Q$5,0,$Q$5,9),TRUE,TRUE),1,1),"")</f>
        <v/>
      </c>
      <c r="BI1204" s="10">
        <f>IF(AND((ROW()-7)&gt;=$Q$5,(ROW()-6)&lt;=$Q$3),INDEX(LINEST(OFFSET(AF1204,1-$Q$5,0,$Q$5,1),OFFSET(AG1204,1-$Q$5,0,$Q$5,9),TRUE,TRUE),3,1),"")</f>
        <v/>
      </c>
      <c r="BL1204" s="9">
        <f>IF(AND((ROW()-6)&lt;=$Q$3,ISNUMBER(AY1203)),AY1203/$Q$4+AZ1203*AG1204+BA1203*AH1204+BB1203*AI1204+BC1203*AJ1204+BD1203*AK1204+BE1203*AL1204+BF1203*AM1204+BG1203*AN1204+BH1203*AO1204,"")</f>
        <v/>
      </c>
      <c r="BM1204">
        <f>IF(ISNUMBER(BL1204),AVERAGE(OFFSET(AF1203,1-$Q$5,0,$Q$5,1)),"")</f>
        <v/>
      </c>
      <c r="BN1204">
        <f>IF(ISNUMBER(BL1204),(AF1204-BL1204)^2,"")</f>
        <v/>
      </c>
      <c r="BO1204">
        <f>IF(ISNUMBER(BL1204),AF1204^2,"")</f>
        <v/>
      </c>
      <c r="BP1204">
        <f>IF(ISNUMBER(BL1204),(AF1204-BM1204)^2,"")</f>
        <v/>
      </c>
    </row>
    <row r="1205">
      <c r="O1205">
        <f>IF($R1205="","",IF($Q$1="Weekly",INT(($R1205-2)/7),IF($Q$1="Quarterly",YEAR($R1205)*4+ROUNDUP(MONTH($R1205)/3),YEAR($R1205)*12+MONTH($R1205))))</f>
        <v/>
      </c>
      <c r="P1205">
        <f>IF($R1205="","",IF($R1206="",1,IF($O1205&lt;&gt;$O1206,1,0)))</f>
        <v/>
      </c>
      <c r="Q1205">
        <f>IF($P1205=1,SUM($P$7:$P1205),"")</f>
        <v/>
      </c>
      <c r="R1205">
        <f>IF($A1205="","",IF(ISNUMBER($A1205),$A1205,IFERROR(DATEVALUE($A1205),NA())))</f>
        <v/>
      </c>
      <c r="S1205" s="7">
        <f>IFERROR(INDEX($R$7:$R$60000,MATCH(ROW()-6,$Q$7:$Q$60000,0)),"")</f>
        <v/>
      </c>
      <c r="T1205">
        <f>IFERROR(INDEX($B$7:$B$60000,MATCH(ROW()-6,$Q$7:$Q$60000,0))*1,"")</f>
        <v/>
      </c>
      <c r="U1205">
        <f>IFERROR(INDEX($C$7:$C$60000,MATCH(ROW()-6,$Q$7:$Q$60000,0))*1,"")</f>
        <v/>
      </c>
      <c r="V1205">
        <f>IFERROR(INDEX($D$7:$D$60000,MATCH(ROW()-6,$Q$7:$Q$60000,0))*1,"")</f>
        <v/>
      </c>
      <c r="W1205">
        <f>IFERROR(INDEX($E$7:$E$60000,MATCH(ROW()-6,$Q$7:$Q$60000,0))*1,"")</f>
        <v/>
      </c>
      <c r="X1205">
        <f>IFERROR(INDEX($F$7:$F$60000,MATCH(ROW()-6,$Q$7:$Q$60000,0))*1,"")</f>
        <v/>
      </c>
      <c r="Y1205">
        <f>IFERROR(INDEX($G$7:$G$60000,MATCH(ROW()-6,$Q$7:$Q$60000,0))*1,"")</f>
        <v/>
      </c>
      <c r="Z1205">
        <f>IFERROR(INDEX($H$7:$H$60000,MATCH(ROW()-6,$Q$7:$Q$60000,0))*1,"")</f>
        <v/>
      </c>
      <c r="AA1205">
        <f>IFERROR(INDEX($I$7:$I$60000,MATCH(ROW()-6,$Q$7:$Q$60000,0))*1,"")</f>
        <v/>
      </c>
      <c r="AB1205">
        <f>IFERROR(INDEX($J$7:$J$60000,MATCH(ROW()-6,$Q$7:$Q$60000,0))*1,"")</f>
        <v/>
      </c>
      <c r="AC1205">
        <f>IFERROR(INDEX($K$7:$K$60000,MATCH(ROW()-6,$Q$7:$Q$60000,0))*1,"")</f>
        <v/>
      </c>
      <c r="AF1205" s="9">
        <f>IF(OR($S1205="",$S1204=""),"",IF($B$5="diff",($T1205-$T1204),LN($T1205/$T1204)))</f>
        <v/>
      </c>
      <c r="AG1205" s="9">
        <f>IF(OR($S1205="",$S1204=""),"",IF($C$5="diff",(U1205-U1204),LN(U1205/U1204)))</f>
        <v/>
      </c>
      <c r="AH1205" s="9">
        <f>IF(OR($S1205="",$S1204=""),"",IF($D$5="diff",(V1205-V1204),LN(V1205/V1204)))</f>
        <v/>
      </c>
      <c r="AI1205" s="9">
        <f>IF(OR($S1205="",$S1204=""),"",IF($E$5="diff",(W1205-W1204),LN(W1205/W1204)))</f>
        <v/>
      </c>
      <c r="AJ1205" s="9">
        <f>IF(OR($S1205="",$S1204=""),"",IF($F$5="diff",(X1205-X1204),LN(X1205/X1204)))</f>
        <v/>
      </c>
      <c r="AK1205" s="9">
        <f>IF(OR($S1205="",$S1204=""),"",IF($G$5="diff",(Y1205-Y1204),LN(Y1205/Y1204)))</f>
        <v/>
      </c>
      <c r="AL1205" s="9">
        <f>IF(OR($S1205="",$S1204=""),"",IF($H$5="diff",(Z1205-Z1204),LN(Z1205/Z1204)))</f>
        <v/>
      </c>
      <c r="AM1205" s="9">
        <f>IF(OR($S1205="",$S1204=""),"",IF($I$5="diff",(AA1205-AA1204),LN(AA1205/AA1204)))</f>
        <v/>
      </c>
      <c r="AN1205" s="9">
        <f>IF(OR($S1205="",$S1204=""),"",IF($J$5="diff",(AB1205-AB1204),LN(AB1205/AB1204)))</f>
        <v/>
      </c>
      <c r="AO1205" s="9">
        <f>IF(OR($S1205="",$S1204=""),"",IF($K$5="diff",(AC1205-AC1204),LN(AC1205/AC1204)))</f>
        <v/>
      </c>
      <c r="AR1205" s="9">
        <f>IF($AF1205="","",$AU$13+$AU$4*AG1205+$AU$5*AH1205+$AU$6*AI1205+$AU$7*AJ1205+$AU$8*AK1205+$AU$9*AL1205+$AU$10*AM1205+$AU$11*AN1205+$AU$12*AO1205)</f>
        <v/>
      </c>
      <c r="AY1205" s="10">
        <f>IF(AND((ROW()-7)&gt;=$Q$5,(ROW()-6)&lt;=$Q$3),INDEX(LINEST(OFFSET(AF1205,1-$Q$5,0,$Q$5,1),OFFSET(AG1205,1-$Q$5,0,$Q$5,9),TRUE,TRUE),1,10)*$Q$4,"")</f>
        <v/>
      </c>
      <c r="AZ1205" s="9">
        <f>IF(AND((ROW()-7)&gt;=$Q$5,(ROW()-6)&lt;=$Q$3),INDEX(LINEST(OFFSET(AF1205,1-$Q$5,0,$Q$5,1),OFFSET(AG1205,1-$Q$5,0,$Q$5,9),TRUE,TRUE),1,9),"")</f>
        <v/>
      </c>
      <c r="BA1205" s="9">
        <f>IF(AND((ROW()-7)&gt;=$Q$5,(ROW()-6)&lt;=$Q$3),INDEX(LINEST(OFFSET(AF1205,1-$Q$5,0,$Q$5,1),OFFSET(AG1205,1-$Q$5,0,$Q$5,9),TRUE,TRUE),1,8),"")</f>
        <v/>
      </c>
      <c r="BB1205" s="9">
        <f>IF(AND((ROW()-7)&gt;=$Q$5,(ROW()-6)&lt;=$Q$3),INDEX(LINEST(OFFSET(AF1205,1-$Q$5,0,$Q$5,1),OFFSET(AG1205,1-$Q$5,0,$Q$5,9),TRUE,TRUE),1,7),"")</f>
        <v/>
      </c>
      <c r="BC1205" s="9">
        <f>IF(AND((ROW()-7)&gt;=$Q$5,(ROW()-6)&lt;=$Q$3),INDEX(LINEST(OFFSET(AF1205,1-$Q$5,0,$Q$5,1),OFFSET(AG1205,1-$Q$5,0,$Q$5,9),TRUE,TRUE),1,6),"")</f>
        <v/>
      </c>
      <c r="BD1205" s="9">
        <f>IF(AND((ROW()-7)&gt;=$Q$5,(ROW()-6)&lt;=$Q$3),INDEX(LINEST(OFFSET(AF1205,1-$Q$5,0,$Q$5,1),OFFSET(AG1205,1-$Q$5,0,$Q$5,9),TRUE,TRUE),1,5),"")</f>
        <v/>
      </c>
      <c r="BE1205" s="9">
        <f>IF(AND((ROW()-7)&gt;=$Q$5,(ROW()-6)&lt;=$Q$3),INDEX(LINEST(OFFSET(AF1205,1-$Q$5,0,$Q$5,1),OFFSET(AG1205,1-$Q$5,0,$Q$5,9),TRUE,TRUE),1,4),"")</f>
        <v/>
      </c>
      <c r="BF1205" s="9">
        <f>IF(AND((ROW()-7)&gt;=$Q$5,(ROW()-6)&lt;=$Q$3),INDEX(LINEST(OFFSET(AF1205,1-$Q$5,0,$Q$5,1),OFFSET(AG1205,1-$Q$5,0,$Q$5,9),TRUE,TRUE),1,3),"")</f>
        <v/>
      </c>
      <c r="BG1205" s="9">
        <f>IF(AND((ROW()-7)&gt;=$Q$5,(ROW()-6)&lt;=$Q$3),INDEX(LINEST(OFFSET(AF1205,1-$Q$5,0,$Q$5,1),OFFSET(AG1205,1-$Q$5,0,$Q$5,9),TRUE,TRUE),1,2),"")</f>
        <v/>
      </c>
      <c r="BH1205" s="9">
        <f>IF(AND((ROW()-7)&gt;=$Q$5,(ROW()-6)&lt;=$Q$3),INDEX(LINEST(OFFSET(AF1205,1-$Q$5,0,$Q$5,1),OFFSET(AG1205,1-$Q$5,0,$Q$5,9),TRUE,TRUE),1,1),"")</f>
        <v/>
      </c>
      <c r="BI1205" s="10">
        <f>IF(AND((ROW()-7)&gt;=$Q$5,(ROW()-6)&lt;=$Q$3),INDEX(LINEST(OFFSET(AF1205,1-$Q$5,0,$Q$5,1),OFFSET(AG1205,1-$Q$5,0,$Q$5,9),TRUE,TRUE),3,1),"")</f>
        <v/>
      </c>
      <c r="BL1205" s="9">
        <f>IF(AND((ROW()-6)&lt;=$Q$3,ISNUMBER(AY1204)),AY1204/$Q$4+AZ1204*AG1205+BA1204*AH1205+BB1204*AI1205+BC1204*AJ1205+BD1204*AK1205+BE1204*AL1205+BF1204*AM1205+BG1204*AN1205+BH1204*AO1205,"")</f>
        <v/>
      </c>
      <c r="BM1205">
        <f>IF(ISNUMBER(BL1205),AVERAGE(OFFSET(AF1204,1-$Q$5,0,$Q$5,1)),"")</f>
        <v/>
      </c>
      <c r="BN1205">
        <f>IF(ISNUMBER(BL1205),(AF1205-BL1205)^2,"")</f>
        <v/>
      </c>
      <c r="BO1205">
        <f>IF(ISNUMBER(BL1205),AF1205^2,"")</f>
        <v/>
      </c>
      <c r="BP1205">
        <f>IF(ISNUMBER(BL1205),(AF1205-BM1205)^2,"")</f>
        <v/>
      </c>
    </row>
    <row r="1206">
      <c r="O1206">
        <f>IF($R1206="","",IF($Q$1="Weekly",INT(($R1206-2)/7),IF($Q$1="Quarterly",YEAR($R1206)*4+ROUNDUP(MONTH($R1206)/3),YEAR($R1206)*12+MONTH($R1206))))</f>
        <v/>
      </c>
      <c r="P1206">
        <f>IF($R1206="","",IF($R1207="",1,IF($O1206&lt;&gt;$O1207,1,0)))</f>
        <v/>
      </c>
      <c r="Q1206">
        <f>IF($P1206=1,SUM($P$7:$P1206),"")</f>
        <v/>
      </c>
      <c r="R1206">
        <f>IF($A1206="","",IF(ISNUMBER($A1206),$A1206,IFERROR(DATEVALUE($A1206),NA())))</f>
        <v/>
      </c>
      <c r="S1206" s="7">
        <f>IFERROR(INDEX($R$7:$R$60000,MATCH(ROW()-6,$Q$7:$Q$60000,0)),"")</f>
        <v/>
      </c>
      <c r="T1206">
        <f>IFERROR(INDEX($B$7:$B$60000,MATCH(ROW()-6,$Q$7:$Q$60000,0))*1,"")</f>
        <v/>
      </c>
      <c r="U1206">
        <f>IFERROR(INDEX($C$7:$C$60000,MATCH(ROW()-6,$Q$7:$Q$60000,0))*1,"")</f>
        <v/>
      </c>
      <c r="V1206">
        <f>IFERROR(INDEX($D$7:$D$60000,MATCH(ROW()-6,$Q$7:$Q$60000,0))*1,"")</f>
        <v/>
      </c>
      <c r="W1206">
        <f>IFERROR(INDEX($E$7:$E$60000,MATCH(ROW()-6,$Q$7:$Q$60000,0))*1,"")</f>
        <v/>
      </c>
      <c r="X1206">
        <f>IFERROR(INDEX($F$7:$F$60000,MATCH(ROW()-6,$Q$7:$Q$60000,0))*1,"")</f>
        <v/>
      </c>
      <c r="Y1206">
        <f>IFERROR(INDEX($G$7:$G$60000,MATCH(ROW()-6,$Q$7:$Q$60000,0))*1,"")</f>
        <v/>
      </c>
      <c r="Z1206">
        <f>IFERROR(INDEX($H$7:$H$60000,MATCH(ROW()-6,$Q$7:$Q$60000,0))*1,"")</f>
        <v/>
      </c>
      <c r="AA1206">
        <f>IFERROR(INDEX($I$7:$I$60000,MATCH(ROW()-6,$Q$7:$Q$60000,0))*1,"")</f>
        <v/>
      </c>
      <c r="AB1206">
        <f>IFERROR(INDEX($J$7:$J$60000,MATCH(ROW()-6,$Q$7:$Q$60000,0))*1,"")</f>
        <v/>
      </c>
      <c r="AC1206">
        <f>IFERROR(INDEX($K$7:$K$60000,MATCH(ROW()-6,$Q$7:$Q$60000,0))*1,"")</f>
        <v/>
      </c>
      <c r="AF1206" s="9">
        <f>IF(OR($S1206="",$S1205=""),"",IF($B$5="diff",($T1206-$T1205),LN($T1206/$T1205)))</f>
        <v/>
      </c>
      <c r="AG1206" s="9">
        <f>IF(OR($S1206="",$S1205=""),"",IF($C$5="diff",(U1206-U1205),LN(U1206/U1205)))</f>
        <v/>
      </c>
      <c r="AH1206" s="9">
        <f>IF(OR($S1206="",$S1205=""),"",IF($D$5="diff",(V1206-V1205),LN(V1206/V1205)))</f>
        <v/>
      </c>
      <c r="AI1206" s="9">
        <f>IF(OR($S1206="",$S1205=""),"",IF($E$5="diff",(W1206-W1205),LN(W1206/W1205)))</f>
        <v/>
      </c>
      <c r="AJ1206" s="9">
        <f>IF(OR($S1206="",$S1205=""),"",IF($F$5="diff",(X1206-X1205),LN(X1206/X1205)))</f>
        <v/>
      </c>
      <c r="AK1206" s="9">
        <f>IF(OR($S1206="",$S1205=""),"",IF($G$5="diff",(Y1206-Y1205),LN(Y1206/Y1205)))</f>
        <v/>
      </c>
      <c r="AL1206" s="9">
        <f>IF(OR($S1206="",$S1205=""),"",IF($H$5="diff",(Z1206-Z1205),LN(Z1206/Z1205)))</f>
        <v/>
      </c>
      <c r="AM1206" s="9">
        <f>IF(OR($S1206="",$S1205=""),"",IF($I$5="diff",(AA1206-AA1205),LN(AA1206/AA1205)))</f>
        <v/>
      </c>
      <c r="AN1206" s="9">
        <f>IF(OR($S1206="",$S1205=""),"",IF($J$5="diff",(AB1206-AB1205),LN(AB1206/AB1205)))</f>
        <v/>
      </c>
      <c r="AO1206" s="9">
        <f>IF(OR($S1206="",$S1205=""),"",IF($K$5="diff",(AC1206-AC1205),LN(AC1206/AC1205)))</f>
        <v/>
      </c>
      <c r="AR1206" s="9">
        <f>IF($AF1206="","",$AU$13+$AU$4*AG1206+$AU$5*AH1206+$AU$6*AI1206+$AU$7*AJ1206+$AU$8*AK1206+$AU$9*AL1206+$AU$10*AM1206+$AU$11*AN1206+$AU$12*AO1206)</f>
        <v/>
      </c>
      <c r="AY1206" s="10">
        <f>IF(AND((ROW()-7)&gt;=$Q$5,(ROW()-6)&lt;=$Q$3),INDEX(LINEST(OFFSET(AF1206,1-$Q$5,0,$Q$5,1),OFFSET(AG1206,1-$Q$5,0,$Q$5,9),TRUE,TRUE),1,10)*$Q$4,"")</f>
        <v/>
      </c>
      <c r="AZ1206" s="9">
        <f>IF(AND((ROW()-7)&gt;=$Q$5,(ROW()-6)&lt;=$Q$3),INDEX(LINEST(OFFSET(AF1206,1-$Q$5,0,$Q$5,1),OFFSET(AG1206,1-$Q$5,0,$Q$5,9),TRUE,TRUE),1,9),"")</f>
        <v/>
      </c>
      <c r="BA1206" s="9">
        <f>IF(AND((ROW()-7)&gt;=$Q$5,(ROW()-6)&lt;=$Q$3),INDEX(LINEST(OFFSET(AF1206,1-$Q$5,0,$Q$5,1),OFFSET(AG1206,1-$Q$5,0,$Q$5,9),TRUE,TRUE),1,8),"")</f>
        <v/>
      </c>
      <c r="BB1206" s="9">
        <f>IF(AND((ROW()-7)&gt;=$Q$5,(ROW()-6)&lt;=$Q$3),INDEX(LINEST(OFFSET(AF1206,1-$Q$5,0,$Q$5,1),OFFSET(AG1206,1-$Q$5,0,$Q$5,9),TRUE,TRUE),1,7),"")</f>
        <v/>
      </c>
      <c r="BC1206" s="9">
        <f>IF(AND((ROW()-7)&gt;=$Q$5,(ROW()-6)&lt;=$Q$3),INDEX(LINEST(OFFSET(AF1206,1-$Q$5,0,$Q$5,1),OFFSET(AG1206,1-$Q$5,0,$Q$5,9),TRUE,TRUE),1,6),"")</f>
        <v/>
      </c>
      <c r="BD1206" s="9">
        <f>IF(AND((ROW()-7)&gt;=$Q$5,(ROW()-6)&lt;=$Q$3),INDEX(LINEST(OFFSET(AF1206,1-$Q$5,0,$Q$5,1),OFFSET(AG1206,1-$Q$5,0,$Q$5,9),TRUE,TRUE),1,5),"")</f>
        <v/>
      </c>
      <c r="BE1206" s="9">
        <f>IF(AND((ROW()-7)&gt;=$Q$5,(ROW()-6)&lt;=$Q$3),INDEX(LINEST(OFFSET(AF1206,1-$Q$5,0,$Q$5,1),OFFSET(AG1206,1-$Q$5,0,$Q$5,9),TRUE,TRUE),1,4),"")</f>
        <v/>
      </c>
      <c r="BF1206" s="9">
        <f>IF(AND((ROW()-7)&gt;=$Q$5,(ROW()-6)&lt;=$Q$3),INDEX(LINEST(OFFSET(AF1206,1-$Q$5,0,$Q$5,1),OFFSET(AG1206,1-$Q$5,0,$Q$5,9),TRUE,TRUE),1,3),"")</f>
        <v/>
      </c>
      <c r="BG1206" s="9">
        <f>IF(AND((ROW()-7)&gt;=$Q$5,(ROW()-6)&lt;=$Q$3),INDEX(LINEST(OFFSET(AF1206,1-$Q$5,0,$Q$5,1),OFFSET(AG1206,1-$Q$5,0,$Q$5,9),TRUE,TRUE),1,2),"")</f>
        <v/>
      </c>
      <c r="BH1206" s="9">
        <f>IF(AND((ROW()-7)&gt;=$Q$5,(ROW()-6)&lt;=$Q$3),INDEX(LINEST(OFFSET(AF1206,1-$Q$5,0,$Q$5,1),OFFSET(AG1206,1-$Q$5,0,$Q$5,9),TRUE,TRUE),1,1),"")</f>
        <v/>
      </c>
      <c r="BI1206" s="10">
        <f>IF(AND((ROW()-7)&gt;=$Q$5,(ROW()-6)&lt;=$Q$3),INDEX(LINEST(OFFSET(AF1206,1-$Q$5,0,$Q$5,1),OFFSET(AG1206,1-$Q$5,0,$Q$5,9),TRUE,TRUE),3,1),"")</f>
        <v/>
      </c>
      <c r="BL1206" s="9">
        <f>IF(AND((ROW()-6)&lt;=$Q$3,ISNUMBER(AY1205)),AY1205/$Q$4+AZ1205*AG1206+BA1205*AH1206+BB1205*AI1206+BC1205*AJ1206+BD1205*AK1206+BE1205*AL1206+BF1205*AM1206+BG1205*AN1206+BH1205*AO1206,"")</f>
        <v/>
      </c>
      <c r="BM1206">
        <f>IF(ISNUMBER(BL1206),AVERAGE(OFFSET(AF1205,1-$Q$5,0,$Q$5,1)),"")</f>
        <v/>
      </c>
      <c r="BN1206">
        <f>IF(ISNUMBER(BL1206),(AF1206-BL1206)^2,"")</f>
        <v/>
      </c>
      <c r="BO1206">
        <f>IF(ISNUMBER(BL1206),AF1206^2,"")</f>
        <v/>
      </c>
      <c r="BP1206">
        <f>IF(ISNUMBER(BL1206),(AF1206-BM1206)^2,"")</f>
        <v/>
      </c>
    </row>
    <row r="1207">
      <c r="O1207">
        <f>IF($R1207="","",IF($Q$1="Weekly",INT(($R1207-2)/7),IF($Q$1="Quarterly",YEAR($R1207)*4+ROUNDUP(MONTH($R1207)/3),YEAR($R1207)*12+MONTH($R1207))))</f>
        <v/>
      </c>
      <c r="P1207">
        <f>IF($R1207="","",IF($R1208="",1,IF($O1207&lt;&gt;$O1208,1,0)))</f>
        <v/>
      </c>
      <c r="Q1207">
        <f>IF($P1207=1,SUM($P$7:$P1207),"")</f>
        <v/>
      </c>
      <c r="R1207">
        <f>IF($A1207="","",IF(ISNUMBER($A1207),$A1207,IFERROR(DATEVALUE($A1207),NA())))</f>
        <v/>
      </c>
      <c r="S1207" s="7">
        <f>IFERROR(INDEX($R$7:$R$60000,MATCH(ROW()-6,$Q$7:$Q$60000,0)),"")</f>
        <v/>
      </c>
      <c r="T1207">
        <f>IFERROR(INDEX($B$7:$B$60000,MATCH(ROW()-6,$Q$7:$Q$60000,0))*1,"")</f>
        <v/>
      </c>
      <c r="U1207">
        <f>IFERROR(INDEX($C$7:$C$60000,MATCH(ROW()-6,$Q$7:$Q$60000,0))*1,"")</f>
        <v/>
      </c>
      <c r="V1207">
        <f>IFERROR(INDEX($D$7:$D$60000,MATCH(ROW()-6,$Q$7:$Q$60000,0))*1,"")</f>
        <v/>
      </c>
      <c r="W1207">
        <f>IFERROR(INDEX($E$7:$E$60000,MATCH(ROW()-6,$Q$7:$Q$60000,0))*1,"")</f>
        <v/>
      </c>
      <c r="X1207">
        <f>IFERROR(INDEX($F$7:$F$60000,MATCH(ROW()-6,$Q$7:$Q$60000,0))*1,"")</f>
        <v/>
      </c>
      <c r="Y1207">
        <f>IFERROR(INDEX($G$7:$G$60000,MATCH(ROW()-6,$Q$7:$Q$60000,0))*1,"")</f>
        <v/>
      </c>
      <c r="Z1207">
        <f>IFERROR(INDEX($H$7:$H$60000,MATCH(ROW()-6,$Q$7:$Q$60000,0))*1,"")</f>
        <v/>
      </c>
      <c r="AA1207">
        <f>IFERROR(INDEX($I$7:$I$60000,MATCH(ROW()-6,$Q$7:$Q$60000,0))*1,"")</f>
        <v/>
      </c>
      <c r="AB1207">
        <f>IFERROR(INDEX($J$7:$J$60000,MATCH(ROW()-6,$Q$7:$Q$60000,0))*1,"")</f>
        <v/>
      </c>
      <c r="AC1207">
        <f>IFERROR(INDEX($K$7:$K$60000,MATCH(ROW()-6,$Q$7:$Q$60000,0))*1,"")</f>
        <v/>
      </c>
      <c r="AF1207" s="9">
        <f>IF(OR($S1207="",$S1206=""),"",IF($B$5="diff",($T1207-$T1206),LN($T1207/$T1206)))</f>
        <v/>
      </c>
      <c r="AG1207" s="9">
        <f>IF(OR($S1207="",$S1206=""),"",IF($C$5="diff",(U1207-U1206),LN(U1207/U1206)))</f>
        <v/>
      </c>
      <c r="AH1207" s="9">
        <f>IF(OR($S1207="",$S1206=""),"",IF($D$5="diff",(V1207-V1206),LN(V1207/V1206)))</f>
        <v/>
      </c>
      <c r="AI1207" s="9">
        <f>IF(OR($S1207="",$S1206=""),"",IF($E$5="diff",(W1207-W1206),LN(W1207/W1206)))</f>
        <v/>
      </c>
      <c r="AJ1207" s="9">
        <f>IF(OR($S1207="",$S1206=""),"",IF($F$5="diff",(X1207-X1206),LN(X1207/X1206)))</f>
        <v/>
      </c>
      <c r="AK1207" s="9">
        <f>IF(OR($S1207="",$S1206=""),"",IF($G$5="diff",(Y1207-Y1206),LN(Y1207/Y1206)))</f>
        <v/>
      </c>
      <c r="AL1207" s="9">
        <f>IF(OR($S1207="",$S1206=""),"",IF($H$5="diff",(Z1207-Z1206),LN(Z1207/Z1206)))</f>
        <v/>
      </c>
      <c r="AM1207" s="9">
        <f>IF(OR($S1207="",$S1206=""),"",IF($I$5="diff",(AA1207-AA1206),LN(AA1207/AA1206)))</f>
        <v/>
      </c>
      <c r="AN1207" s="9">
        <f>IF(OR($S1207="",$S1206=""),"",IF($J$5="diff",(AB1207-AB1206),LN(AB1207/AB1206)))</f>
        <v/>
      </c>
      <c r="AO1207" s="9">
        <f>IF(OR($S1207="",$S1206=""),"",IF($K$5="diff",(AC1207-AC1206),LN(AC1207/AC1206)))</f>
        <v/>
      </c>
      <c r="AR1207" s="9">
        <f>IF($AF1207="","",$AU$13+$AU$4*AG1207+$AU$5*AH1207+$AU$6*AI1207+$AU$7*AJ1207+$AU$8*AK1207+$AU$9*AL1207+$AU$10*AM1207+$AU$11*AN1207+$AU$12*AO1207)</f>
        <v/>
      </c>
      <c r="AY1207" s="10">
        <f>IF(AND((ROW()-7)&gt;=$Q$5,(ROW()-6)&lt;=$Q$3),INDEX(LINEST(OFFSET(AF1207,1-$Q$5,0,$Q$5,1),OFFSET(AG1207,1-$Q$5,0,$Q$5,9),TRUE,TRUE),1,10)*$Q$4,"")</f>
        <v/>
      </c>
      <c r="AZ1207" s="9">
        <f>IF(AND((ROW()-7)&gt;=$Q$5,(ROW()-6)&lt;=$Q$3),INDEX(LINEST(OFFSET(AF1207,1-$Q$5,0,$Q$5,1),OFFSET(AG1207,1-$Q$5,0,$Q$5,9),TRUE,TRUE),1,9),"")</f>
        <v/>
      </c>
      <c r="BA1207" s="9">
        <f>IF(AND((ROW()-7)&gt;=$Q$5,(ROW()-6)&lt;=$Q$3),INDEX(LINEST(OFFSET(AF1207,1-$Q$5,0,$Q$5,1),OFFSET(AG1207,1-$Q$5,0,$Q$5,9),TRUE,TRUE),1,8),"")</f>
        <v/>
      </c>
      <c r="BB1207" s="9">
        <f>IF(AND((ROW()-7)&gt;=$Q$5,(ROW()-6)&lt;=$Q$3),INDEX(LINEST(OFFSET(AF1207,1-$Q$5,0,$Q$5,1),OFFSET(AG1207,1-$Q$5,0,$Q$5,9),TRUE,TRUE),1,7),"")</f>
        <v/>
      </c>
      <c r="BC1207" s="9">
        <f>IF(AND((ROW()-7)&gt;=$Q$5,(ROW()-6)&lt;=$Q$3),INDEX(LINEST(OFFSET(AF1207,1-$Q$5,0,$Q$5,1),OFFSET(AG1207,1-$Q$5,0,$Q$5,9),TRUE,TRUE),1,6),"")</f>
        <v/>
      </c>
      <c r="BD1207" s="9">
        <f>IF(AND((ROW()-7)&gt;=$Q$5,(ROW()-6)&lt;=$Q$3),INDEX(LINEST(OFFSET(AF1207,1-$Q$5,0,$Q$5,1),OFFSET(AG1207,1-$Q$5,0,$Q$5,9),TRUE,TRUE),1,5),"")</f>
        <v/>
      </c>
      <c r="BE1207" s="9">
        <f>IF(AND((ROW()-7)&gt;=$Q$5,(ROW()-6)&lt;=$Q$3),INDEX(LINEST(OFFSET(AF1207,1-$Q$5,0,$Q$5,1),OFFSET(AG1207,1-$Q$5,0,$Q$5,9),TRUE,TRUE),1,4),"")</f>
        <v/>
      </c>
      <c r="BF1207" s="9">
        <f>IF(AND((ROW()-7)&gt;=$Q$5,(ROW()-6)&lt;=$Q$3),INDEX(LINEST(OFFSET(AF1207,1-$Q$5,0,$Q$5,1),OFFSET(AG1207,1-$Q$5,0,$Q$5,9),TRUE,TRUE),1,3),"")</f>
        <v/>
      </c>
      <c r="BG1207" s="9">
        <f>IF(AND((ROW()-7)&gt;=$Q$5,(ROW()-6)&lt;=$Q$3),INDEX(LINEST(OFFSET(AF1207,1-$Q$5,0,$Q$5,1),OFFSET(AG1207,1-$Q$5,0,$Q$5,9),TRUE,TRUE),1,2),"")</f>
        <v/>
      </c>
      <c r="BH1207" s="9">
        <f>IF(AND((ROW()-7)&gt;=$Q$5,(ROW()-6)&lt;=$Q$3),INDEX(LINEST(OFFSET(AF1207,1-$Q$5,0,$Q$5,1),OFFSET(AG1207,1-$Q$5,0,$Q$5,9),TRUE,TRUE),1,1),"")</f>
        <v/>
      </c>
      <c r="BI1207" s="10">
        <f>IF(AND((ROW()-7)&gt;=$Q$5,(ROW()-6)&lt;=$Q$3),INDEX(LINEST(OFFSET(AF1207,1-$Q$5,0,$Q$5,1),OFFSET(AG1207,1-$Q$5,0,$Q$5,9),TRUE,TRUE),3,1),"")</f>
        <v/>
      </c>
      <c r="BL1207" s="9">
        <f>IF(AND((ROW()-6)&lt;=$Q$3,ISNUMBER(AY1206)),AY1206/$Q$4+AZ1206*AG1207+BA1206*AH1207+BB1206*AI1207+BC1206*AJ1207+BD1206*AK1207+BE1206*AL1207+BF1206*AM1207+BG1206*AN1207+BH1206*AO1207,"")</f>
        <v/>
      </c>
      <c r="BM1207">
        <f>IF(ISNUMBER(BL1207),AVERAGE(OFFSET(AF1206,1-$Q$5,0,$Q$5,1)),"")</f>
        <v/>
      </c>
      <c r="BN1207">
        <f>IF(ISNUMBER(BL1207),(AF1207-BL1207)^2,"")</f>
        <v/>
      </c>
      <c r="BO1207">
        <f>IF(ISNUMBER(BL1207),AF1207^2,"")</f>
        <v/>
      </c>
      <c r="BP1207">
        <f>IF(ISNUMBER(BL1207),(AF1207-BM1207)^2,"")</f>
        <v/>
      </c>
    </row>
    <row r="1208">
      <c r="O1208">
        <f>IF($R1208="","",IF($Q$1="Weekly",INT(($R1208-2)/7),IF($Q$1="Quarterly",YEAR($R1208)*4+ROUNDUP(MONTH($R1208)/3),YEAR($R1208)*12+MONTH($R1208))))</f>
        <v/>
      </c>
      <c r="P1208">
        <f>IF($R1208="","",IF($R1209="",1,IF($O1208&lt;&gt;$O1209,1,0)))</f>
        <v/>
      </c>
      <c r="Q1208">
        <f>IF($P1208=1,SUM($P$7:$P1208),"")</f>
        <v/>
      </c>
      <c r="R1208">
        <f>IF($A1208="","",IF(ISNUMBER($A1208),$A1208,IFERROR(DATEVALUE($A1208),NA())))</f>
        <v/>
      </c>
      <c r="S1208" s="7">
        <f>IFERROR(INDEX($R$7:$R$60000,MATCH(ROW()-6,$Q$7:$Q$60000,0)),"")</f>
        <v/>
      </c>
      <c r="T1208">
        <f>IFERROR(INDEX($B$7:$B$60000,MATCH(ROW()-6,$Q$7:$Q$60000,0))*1,"")</f>
        <v/>
      </c>
      <c r="U1208">
        <f>IFERROR(INDEX($C$7:$C$60000,MATCH(ROW()-6,$Q$7:$Q$60000,0))*1,"")</f>
        <v/>
      </c>
      <c r="V1208">
        <f>IFERROR(INDEX($D$7:$D$60000,MATCH(ROW()-6,$Q$7:$Q$60000,0))*1,"")</f>
        <v/>
      </c>
      <c r="W1208">
        <f>IFERROR(INDEX($E$7:$E$60000,MATCH(ROW()-6,$Q$7:$Q$60000,0))*1,"")</f>
        <v/>
      </c>
      <c r="X1208">
        <f>IFERROR(INDEX($F$7:$F$60000,MATCH(ROW()-6,$Q$7:$Q$60000,0))*1,"")</f>
        <v/>
      </c>
      <c r="Y1208">
        <f>IFERROR(INDEX($G$7:$G$60000,MATCH(ROW()-6,$Q$7:$Q$60000,0))*1,"")</f>
        <v/>
      </c>
      <c r="Z1208">
        <f>IFERROR(INDEX($H$7:$H$60000,MATCH(ROW()-6,$Q$7:$Q$60000,0))*1,"")</f>
        <v/>
      </c>
      <c r="AA1208">
        <f>IFERROR(INDEX($I$7:$I$60000,MATCH(ROW()-6,$Q$7:$Q$60000,0))*1,"")</f>
        <v/>
      </c>
      <c r="AB1208">
        <f>IFERROR(INDEX($J$7:$J$60000,MATCH(ROW()-6,$Q$7:$Q$60000,0))*1,"")</f>
        <v/>
      </c>
      <c r="AC1208">
        <f>IFERROR(INDEX($K$7:$K$60000,MATCH(ROW()-6,$Q$7:$Q$60000,0))*1,"")</f>
        <v/>
      </c>
      <c r="AF1208" s="9">
        <f>IF(OR($S1208="",$S1207=""),"",IF($B$5="diff",($T1208-$T1207),LN($T1208/$T1207)))</f>
        <v/>
      </c>
      <c r="AG1208" s="9">
        <f>IF(OR($S1208="",$S1207=""),"",IF($C$5="diff",(U1208-U1207),LN(U1208/U1207)))</f>
        <v/>
      </c>
      <c r="AH1208" s="9">
        <f>IF(OR($S1208="",$S1207=""),"",IF($D$5="diff",(V1208-V1207),LN(V1208/V1207)))</f>
        <v/>
      </c>
      <c r="AI1208" s="9">
        <f>IF(OR($S1208="",$S1207=""),"",IF($E$5="diff",(W1208-W1207),LN(W1208/W1207)))</f>
        <v/>
      </c>
      <c r="AJ1208" s="9">
        <f>IF(OR($S1208="",$S1207=""),"",IF($F$5="diff",(X1208-X1207),LN(X1208/X1207)))</f>
        <v/>
      </c>
      <c r="AK1208" s="9">
        <f>IF(OR($S1208="",$S1207=""),"",IF($G$5="diff",(Y1208-Y1207),LN(Y1208/Y1207)))</f>
        <v/>
      </c>
      <c r="AL1208" s="9">
        <f>IF(OR($S1208="",$S1207=""),"",IF($H$5="diff",(Z1208-Z1207),LN(Z1208/Z1207)))</f>
        <v/>
      </c>
      <c r="AM1208" s="9">
        <f>IF(OR($S1208="",$S1207=""),"",IF($I$5="diff",(AA1208-AA1207),LN(AA1208/AA1207)))</f>
        <v/>
      </c>
      <c r="AN1208" s="9">
        <f>IF(OR($S1208="",$S1207=""),"",IF($J$5="diff",(AB1208-AB1207),LN(AB1208/AB1207)))</f>
        <v/>
      </c>
      <c r="AO1208" s="9">
        <f>IF(OR($S1208="",$S1207=""),"",IF($K$5="diff",(AC1208-AC1207),LN(AC1208/AC1207)))</f>
        <v/>
      </c>
      <c r="AR1208" s="9">
        <f>IF($AF1208="","",$AU$13+$AU$4*AG1208+$AU$5*AH1208+$AU$6*AI1208+$AU$7*AJ1208+$AU$8*AK1208+$AU$9*AL1208+$AU$10*AM1208+$AU$11*AN1208+$AU$12*AO1208)</f>
        <v/>
      </c>
      <c r="AY1208" s="10">
        <f>IF(AND((ROW()-7)&gt;=$Q$5,(ROW()-6)&lt;=$Q$3),INDEX(LINEST(OFFSET(AF1208,1-$Q$5,0,$Q$5,1),OFFSET(AG1208,1-$Q$5,0,$Q$5,9),TRUE,TRUE),1,10)*$Q$4,"")</f>
        <v/>
      </c>
      <c r="AZ1208" s="9">
        <f>IF(AND((ROW()-7)&gt;=$Q$5,(ROW()-6)&lt;=$Q$3),INDEX(LINEST(OFFSET(AF1208,1-$Q$5,0,$Q$5,1),OFFSET(AG1208,1-$Q$5,0,$Q$5,9),TRUE,TRUE),1,9),"")</f>
        <v/>
      </c>
      <c r="BA1208" s="9">
        <f>IF(AND((ROW()-7)&gt;=$Q$5,(ROW()-6)&lt;=$Q$3),INDEX(LINEST(OFFSET(AF1208,1-$Q$5,0,$Q$5,1),OFFSET(AG1208,1-$Q$5,0,$Q$5,9),TRUE,TRUE),1,8),"")</f>
        <v/>
      </c>
      <c r="BB1208" s="9">
        <f>IF(AND((ROW()-7)&gt;=$Q$5,(ROW()-6)&lt;=$Q$3),INDEX(LINEST(OFFSET(AF1208,1-$Q$5,0,$Q$5,1),OFFSET(AG1208,1-$Q$5,0,$Q$5,9),TRUE,TRUE),1,7),"")</f>
        <v/>
      </c>
      <c r="BC1208" s="9">
        <f>IF(AND((ROW()-7)&gt;=$Q$5,(ROW()-6)&lt;=$Q$3),INDEX(LINEST(OFFSET(AF1208,1-$Q$5,0,$Q$5,1),OFFSET(AG1208,1-$Q$5,0,$Q$5,9),TRUE,TRUE),1,6),"")</f>
        <v/>
      </c>
      <c r="BD1208" s="9">
        <f>IF(AND((ROW()-7)&gt;=$Q$5,(ROW()-6)&lt;=$Q$3),INDEX(LINEST(OFFSET(AF1208,1-$Q$5,0,$Q$5,1),OFFSET(AG1208,1-$Q$5,0,$Q$5,9),TRUE,TRUE),1,5),"")</f>
        <v/>
      </c>
      <c r="BE1208" s="9">
        <f>IF(AND((ROW()-7)&gt;=$Q$5,(ROW()-6)&lt;=$Q$3),INDEX(LINEST(OFFSET(AF1208,1-$Q$5,0,$Q$5,1),OFFSET(AG1208,1-$Q$5,0,$Q$5,9),TRUE,TRUE),1,4),"")</f>
        <v/>
      </c>
      <c r="BF1208" s="9">
        <f>IF(AND((ROW()-7)&gt;=$Q$5,(ROW()-6)&lt;=$Q$3),INDEX(LINEST(OFFSET(AF1208,1-$Q$5,0,$Q$5,1),OFFSET(AG1208,1-$Q$5,0,$Q$5,9),TRUE,TRUE),1,3),"")</f>
        <v/>
      </c>
      <c r="BG1208" s="9">
        <f>IF(AND((ROW()-7)&gt;=$Q$5,(ROW()-6)&lt;=$Q$3),INDEX(LINEST(OFFSET(AF1208,1-$Q$5,0,$Q$5,1),OFFSET(AG1208,1-$Q$5,0,$Q$5,9),TRUE,TRUE),1,2),"")</f>
        <v/>
      </c>
      <c r="BH1208" s="9">
        <f>IF(AND((ROW()-7)&gt;=$Q$5,(ROW()-6)&lt;=$Q$3),INDEX(LINEST(OFFSET(AF1208,1-$Q$5,0,$Q$5,1),OFFSET(AG1208,1-$Q$5,0,$Q$5,9),TRUE,TRUE),1,1),"")</f>
        <v/>
      </c>
      <c r="BI1208" s="10">
        <f>IF(AND((ROW()-7)&gt;=$Q$5,(ROW()-6)&lt;=$Q$3),INDEX(LINEST(OFFSET(AF1208,1-$Q$5,0,$Q$5,1),OFFSET(AG1208,1-$Q$5,0,$Q$5,9),TRUE,TRUE),3,1),"")</f>
        <v/>
      </c>
      <c r="BL1208" s="9">
        <f>IF(AND((ROW()-6)&lt;=$Q$3,ISNUMBER(AY1207)),AY1207/$Q$4+AZ1207*AG1208+BA1207*AH1208+BB1207*AI1208+BC1207*AJ1208+BD1207*AK1208+BE1207*AL1208+BF1207*AM1208+BG1207*AN1208+BH1207*AO1208,"")</f>
        <v/>
      </c>
      <c r="BM1208">
        <f>IF(ISNUMBER(BL1208),AVERAGE(OFFSET(AF1207,1-$Q$5,0,$Q$5,1)),"")</f>
        <v/>
      </c>
      <c r="BN1208">
        <f>IF(ISNUMBER(BL1208),(AF1208-BL1208)^2,"")</f>
        <v/>
      </c>
      <c r="BO1208">
        <f>IF(ISNUMBER(BL1208),AF1208^2,"")</f>
        <v/>
      </c>
      <c r="BP1208">
        <f>IF(ISNUMBER(BL1208),(AF1208-BM1208)^2,"")</f>
        <v/>
      </c>
    </row>
    <row r="1209">
      <c r="O1209">
        <f>IF($R1209="","",IF($Q$1="Weekly",INT(($R1209-2)/7),IF($Q$1="Quarterly",YEAR($R1209)*4+ROUNDUP(MONTH($R1209)/3),YEAR($R1209)*12+MONTH($R1209))))</f>
        <v/>
      </c>
      <c r="P1209">
        <f>IF($R1209="","",IF($R1210="",1,IF($O1209&lt;&gt;$O1210,1,0)))</f>
        <v/>
      </c>
      <c r="Q1209">
        <f>IF($P1209=1,SUM($P$7:$P1209),"")</f>
        <v/>
      </c>
      <c r="R1209">
        <f>IF($A1209="","",IF(ISNUMBER($A1209),$A1209,IFERROR(DATEVALUE($A1209),NA())))</f>
        <v/>
      </c>
      <c r="S1209" s="7">
        <f>IFERROR(INDEX($R$7:$R$60000,MATCH(ROW()-6,$Q$7:$Q$60000,0)),"")</f>
        <v/>
      </c>
      <c r="T1209">
        <f>IFERROR(INDEX($B$7:$B$60000,MATCH(ROW()-6,$Q$7:$Q$60000,0))*1,"")</f>
        <v/>
      </c>
      <c r="U1209">
        <f>IFERROR(INDEX($C$7:$C$60000,MATCH(ROW()-6,$Q$7:$Q$60000,0))*1,"")</f>
        <v/>
      </c>
      <c r="V1209">
        <f>IFERROR(INDEX($D$7:$D$60000,MATCH(ROW()-6,$Q$7:$Q$60000,0))*1,"")</f>
        <v/>
      </c>
      <c r="W1209">
        <f>IFERROR(INDEX($E$7:$E$60000,MATCH(ROW()-6,$Q$7:$Q$60000,0))*1,"")</f>
        <v/>
      </c>
      <c r="X1209">
        <f>IFERROR(INDEX($F$7:$F$60000,MATCH(ROW()-6,$Q$7:$Q$60000,0))*1,"")</f>
        <v/>
      </c>
      <c r="Y1209">
        <f>IFERROR(INDEX($G$7:$G$60000,MATCH(ROW()-6,$Q$7:$Q$60000,0))*1,"")</f>
        <v/>
      </c>
      <c r="Z1209">
        <f>IFERROR(INDEX($H$7:$H$60000,MATCH(ROW()-6,$Q$7:$Q$60000,0))*1,"")</f>
        <v/>
      </c>
      <c r="AA1209">
        <f>IFERROR(INDEX($I$7:$I$60000,MATCH(ROW()-6,$Q$7:$Q$60000,0))*1,"")</f>
        <v/>
      </c>
      <c r="AB1209">
        <f>IFERROR(INDEX($J$7:$J$60000,MATCH(ROW()-6,$Q$7:$Q$60000,0))*1,"")</f>
        <v/>
      </c>
      <c r="AC1209">
        <f>IFERROR(INDEX($K$7:$K$60000,MATCH(ROW()-6,$Q$7:$Q$60000,0))*1,"")</f>
        <v/>
      </c>
      <c r="AF1209" s="9">
        <f>IF(OR($S1209="",$S1208=""),"",IF($B$5="diff",($T1209-$T1208),LN($T1209/$T1208)))</f>
        <v/>
      </c>
      <c r="AG1209" s="9">
        <f>IF(OR($S1209="",$S1208=""),"",IF($C$5="diff",(U1209-U1208),LN(U1209/U1208)))</f>
        <v/>
      </c>
      <c r="AH1209" s="9">
        <f>IF(OR($S1209="",$S1208=""),"",IF($D$5="diff",(V1209-V1208),LN(V1209/V1208)))</f>
        <v/>
      </c>
      <c r="AI1209" s="9">
        <f>IF(OR($S1209="",$S1208=""),"",IF($E$5="diff",(W1209-W1208),LN(W1209/W1208)))</f>
        <v/>
      </c>
      <c r="AJ1209" s="9">
        <f>IF(OR($S1209="",$S1208=""),"",IF($F$5="diff",(X1209-X1208),LN(X1209/X1208)))</f>
        <v/>
      </c>
      <c r="AK1209" s="9">
        <f>IF(OR($S1209="",$S1208=""),"",IF($G$5="diff",(Y1209-Y1208),LN(Y1209/Y1208)))</f>
        <v/>
      </c>
      <c r="AL1209" s="9">
        <f>IF(OR($S1209="",$S1208=""),"",IF($H$5="diff",(Z1209-Z1208),LN(Z1209/Z1208)))</f>
        <v/>
      </c>
      <c r="AM1209" s="9">
        <f>IF(OR($S1209="",$S1208=""),"",IF($I$5="diff",(AA1209-AA1208),LN(AA1209/AA1208)))</f>
        <v/>
      </c>
      <c r="AN1209" s="9">
        <f>IF(OR($S1209="",$S1208=""),"",IF($J$5="diff",(AB1209-AB1208),LN(AB1209/AB1208)))</f>
        <v/>
      </c>
      <c r="AO1209" s="9">
        <f>IF(OR($S1209="",$S1208=""),"",IF($K$5="diff",(AC1209-AC1208),LN(AC1209/AC1208)))</f>
        <v/>
      </c>
      <c r="AR1209" s="9">
        <f>IF($AF1209="","",$AU$13+$AU$4*AG1209+$AU$5*AH1209+$AU$6*AI1209+$AU$7*AJ1209+$AU$8*AK1209+$AU$9*AL1209+$AU$10*AM1209+$AU$11*AN1209+$AU$12*AO1209)</f>
        <v/>
      </c>
      <c r="AY1209" s="10">
        <f>IF(AND((ROW()-7)&gt;=$Q$5,(ROW()-6)&lt;=$Q$3),INDEX(LINEST(OFFSET(AF1209,1-$Q$5,0,$Q$5,1),OFFSET(AG1209,1-$Q$5,0,$Q$5,9),TRUE,TRUE),1,10)*$Q$4,"")</f>
        <v/>
      </c>
      <c r="AZ1209" s="9">
        <f>IF(AND((ROW()-7)&gt;=$Q$5,(ROW()-6)&lt;=$Q$3),INDEX(LINEST(OFFSET(AF1209,1-$Q$5,0,$Q$5,1),OFFSET(AG1209,1-$Q$5,0,$Q$5,9),TRUE,TRUE),1,9),"")</f>
        <v/>
      </c>
      <c r="BA1209" s="9">
        <f>IF(AND((ROW()-7)&gt;=$Q$5,(ROW()-6)&lt;=$Q$3),INDEX(LINEST(OFFSET(AF1209,1-$Q$5,0,$Q$5,1),OFFSET(AG1209,1-$Q$5,0,$Q$5,9),TRUE,TRUE),1,8),"")</f>
        <v/>
      </c>
      <c r="BB1209" s="9">
        <f>IF(AND((ROW()-7)&gt;=$Q$5,(ROW()-6)&lt;=$Q$3),INDEX(LINEST(OFFSET(AF1209,1-$Q$5,0,$Q$5,1),OFFSET(AG1209,1-$Q$5,0,$Q$5,9),TRUE,TRUE),1,7),"")</f>
        <v/>
      </c>
      <c r="BC1209" s="9">
        <f>IF(AND((ROW()-7)&gt;=$Q$5,(ROW()-6)&lt;=$Q$3),INDEX(LINEST(OFFSET(AF1209,1-$Q$5,0,$Q$5,1),OFFSET(AG1209,1-$Q$5,0,$Q$5,9),TRUE,TRUE),1,6),"")</f>
        <v/>
      </c>
      <c r="BD1209" s="9">
        <f>IF(AND((ROW()-7)&gt;=$Q$5,(ROW()-6)&lt;=$Q$3),INDEX(LINEST(OFFSET(AF1209,1-$Q$5,0,$Q$5,1),OFFSET(AG1209,1-$Q$5,0,$Q$5,9),TRUE,TRUE),1,5),"")</f>
        <v/>
      </c>
      <c r="BE1209" s="9">
        <f>IF(AND((ROW()-7)&gt;=$Q$5,(ROW()-6)&lt;=$Q$3),INDEX(LINEST(OFFSET(AF1209,1-$Q$5,0,$Q$5,1),OFFSET(AG1209,1-$Q$5,0,$Q$5,9),TRUE,TRUE),1,4),"")</f>
        <v/>
      </c>
      <c r="BF1209" s="9">
        <f>IF(AND((ROW()-7)&gt;=$Q$5,(ROW()-6)&lt;=$Q$3),INDEX(LINEST(OFFSET(AF1209,1-$Q$5,0,$Q$5,1),OFFSET(AG1209,1-$Q$5,0,$Q$5,9),TRUE,TRUE),1,3),"")</f>
        <v/>
      </c>
      <c r="BG1209" s="9">
        <f>IF(AND((ROW()-7)&gt;=$Q$5,(ROW()-6)&lt;=$Q$3),INDEX(LINEST(OFFSET(AF1209,1-$Q$5,0,$Q$5,1),OFFSET(AG1209,1-$Q$5,0,$Q$5,9),TRUE,TRUE),1,2),"")</f>
        <v/>
      </c>
      <c r="BH1209" s="9">
        <f>IF(AND((ROW()-7)&gt;=$Q$5,(ROW()-6)&lt;=$Q$3),INDEX(LINEST(OFFSET(AF1209,1-$Q$5,0,$Q$5,1),OFFSET(AG1209,1-$Q$5,0,$Q$5,9),TRUE,TRUE),1,1),"")</f>
        <v/>
      </c>
      <c r="BI1209" s="10">
        <f>IF(AND((ROW()-7)&gt;=$Q$5,(ROW()-6)&lt;=$Q$3),INDEX(LINEST(OFFSET(AF1209,1-$Q$5,0,$Q$5,1),OFFSET(AG1209,1-$Q$5,0,$Q$5,9),TRUE,TRUE),3,1),"")</f>
        <v/>
      </c>
      <c r="BL1209" s="9">
        <f>IF(AND((ROW()-6)&lt;=$Q$3,ISNUMBER(AY1208)),AY1208/$Q$4+AZ1208*AG1209+BA1208*AH1209+BB1208*AI1209+BC1208*AJ1209+BD1208*AK1209+BE1208*AL1209+BF1208*AM1209+BG1208*AN1209+BH1208*AO1209,"")</f>
        <v/>
      </c>
      <c r="BM1209">
        <f>IF(ISNUMBER(BL1209),AVERAGE(OFFSET(AF1208,1-$Q$5,0,$Q$5,1)),"")</f>
        <v/>
      </c>
      <c r="BN1209">
        <f>IF(ISNUMBER(BL1209),(AF1209-BL1209)^2,"")</f>
        <v/>
      </c>
      <c r="BO1209">
        <f>IF(ISNUMBER(BL1209),AF1209^2,"")</f>
        <v/>
      </c>
      <c r="BP1209">
        <f>IF(ISNUMBER(BL1209),(AF1209-BM1209)^2,"")</f>
        <v/>
      </c>
    </row>
    <row r="1210">
      <c r="O1210">
        <f>IF($R1210="","",IF($Q$1="Weekly",INT(($R1210-2)/7),IF($Q$1="Quarterly",YEAR($R1210)*4+ROUNDUP(MONTH($R1210)/3),YEAR($R1210)*12+MONTH($R1210))))</f>
        <v/>
      </c>
      <c r="P1210">
        <f>IF($R1210="","",IF($R1211="",1,IF($O1210&lt;&gt;$O1211,1,0)))</f>
        <v/>
      </c>
      <c r="Q1210">
        <f>IF($P1210=1,SUM($P$7:$P1210),"")</f>
        <v/>
      </c>
      <c r="R1210">
        <f>IF($A1210="","",IF(ISNUMBER($A1210),$A1210,IFERROR(DATEVALUE($A1210),NA())))</f>
        <v/>
      </c>
      <c r="S1210" s="7">
        <f>IFERROR(INDEX($R$7:$R$60000,MATCH(ROW()-6,$Q$7:$Q$60000,0)),"")</f>
        <v/>
      </c>
      <c r="T1210">
        <f>IFERROR(INDEX($B$7:$B$60000,MATCH(ROW()-6,$Q$7:$Q$60000,0))*1,"")</f>
        <v/>
      </c>
      <c r="U1210">
        <f>IFERROR(INDEX($C$7:$C$60000,MATCH(ROW()-6,$Q$7:$Q$60000,0))*1,"")</f>
        <v/>
      </c>
      <c r="V1210">
        <f>IFERROR(INDEX($D$7:$D$60000,MATCH(ROW()-6,$Q$7:$Q$60000,0))*1,"")</f>
        <v/>
      </c>
      <c r="W1210">
        <f>IFERROR(INDEX($E$7:$E$60000,MATCH(ROW()-6,$Q$7:$Q$60000,0))*1,"")</f>
        <v/>
      </c>
      <c r="X1210">
        <f>IFERROR(INDEX($F$7:$F$60000,MATCH(ROW()-6,$Q$7:$Q$60000,0))*1,"")</f>
        <v/>
      </c>
      <c r="Y1210">
        <f>IFERROR(INDEX($G$7:$G$60000,MATCH(ROW()-6,$Q$7:$Q$60000,0))*1,"")</f>
        <v/>
      </c>
      <c r="Z1210">
        <f>IFERROR(INDEX($H$7:$H$60000,MATCH(ROW()-6,$Q$7:$Q$60000,0))*1,"")</f>
        <v/>
      </c>
      <c r="AA1210">
        <f>IFERROR(INDEX($I$7:$I$60000,MATCH(ROW()-6,$Q$7:$Q$60000,0))*1,"")</f>
        <v/>
      </c>
      <c r="AB1210">
        <f>IFERROR(INDEX($J$7:$J$60000,MATCH(ROW()-6,$Q$7:$Q$60000,0))*1,"")</f>
        <v/>
      </c>
      <c r="AC1210">
        <f>IFERROR(INDEX($K$7:$K$60000,MATCH(ROW()-6,$Q$7:$Q$60000,0))*1,"")</f>
        <v/>
      </c>
      <c r="AF1210" s="9">
        <f>IF(OR($S1210="",$S1209=""),"",IF($B$5="diff",($T1210-$T1209),LN($T1210/$T1209)))</f>
        <v/>
      </c>
      <c r="AG1210" s="9">
        <f>IF(OR($S1210="",$S1209=""),"",IF($C$5="diff",(U1210-U1209),LN(U1210/U1209)))</f>
        <v/>
      </c>
      <c r="AH1210" s="9">
        <f>IF(OR($S1210="",$S1209=""),"",IF($D$5="diff",(V1210-V1209),LN(V1210/V1209)))</f>
        <v/>
      </c>
      <c r="AI1210" s="9">
        <f>IF(OR($S1210="",$S1209=""),"",IF($E$5="diff",(W1210-W1209),LN(W1210/W1209)))</f>
        <v/>
      </c>
      <c r="AJ1210" s="9">
        <f>IF(OR($S1210="",$S1209=""),"",IF($F$5="diff",(X1210-X1209),LN(X1210/X1209)))</f>
        <v/>
      </c>
      <c r="AK1210" s="9">
        <f>IF(OR($S1210="",$S1209=""),"",IF($G$5="diff",(Y1210-Y1209),LN(Y1210/Y1209)))</f>
        <v/>
      </c>
      <c r="AL1210" s="9">
        <f>IF(OR($S1210="",$S1209=""),"",IF($H$5="diff",(Z1210-Z1209),LN(Z1210/Z1209)))</f>
        <v/>
      </c>
      <c r="AM1210" s="9">
        <f>IF(OR($S1210="",$S1209=""),"",IF($I$5="diff",(AA1210-AA1209),LN(AA1210/AA1209)))</f>
        <v/>
      </c>
      <c r="AN1210" s="9">
        <f>IF(OR($S1210="",$S1209=""),"",IF($J$5="diff",(AB1210-AB1209),LN(AB1210/AB1209)))</f>
        <v/>
      </c>
      <c r="AO1210" s="9">
        <f>IF(OR($S1210="",$S1209=""),"",IF($K$5="diff",(AC1210-AC1209),LN(AC1210/AC1209)))</f>
        <v/>
      </c>
      <c r="AR1210" s="9">
        <f>IF($AF1210="","",$AU$13+$AU$4*AG1210+$AU$5*AH1210+$AU$6*AI1210+$AU$7*AJ1210+$AU$8*AK1210+$AU$9*AL1210+$AU$10*AM1210+$AU$11*AN1210+$AU$12*AO1210)</f>
        <v/>
      </c>
      <c r="AY1210" s="10">
        <f>IF(AND((ROW()-7)&gt;=$Q$5,(ROW()-6)&lt;=$Q$3),INDEX(LINEST(OFFSET(AF1210,1-$Q$5,0,$Q$5,1),OFFSET(AG1210,1-$Q$5,0,$Q$5,9),TRUE,TRUE),1,10)*$Q$4,"")</f>
        <v/>
      </c>
      <c r="AZ1210" s="9">
        <f>IF(AND((ROW()-7)&gt;=$Q$5,(ROW()-6)&lt;=$Q$3),INDEX(LINEST(OFFSET(AF1210,1-$Q$5,0,$Q$5,1),OFFSET(AG1210,1-$Q$5,0,$Q$5,9),TRUE,TRUE),1,9),"")</f>
        <v/>
      </c>
      <c r="BA1210" s="9">
        <f>IF(AND((ROW()-7)&gt;=$Q$5,(ROW()-6)&lt;=$Q$3),INDEX(LINEST(OFFSET(AF1210,1-$Q$5,0,$Q$5,1),OFFSET(AG1210,1-$Q$5,0,$Q$5,9),TRUE,TRUE),1,8),"")</f>
        <v/>
      </c>
      <c r="BB1210" s="9">
        <f>IF(AND((ROW()-7)&gt;=$Q$5,(ROW()-6)&lt;=$Q$3),INDEX(LINEST(OFFSET(AF1210,1-$Q$5,0,$Q$5,1),OFFSET(AG1210,1-$Q$5,0,$Q$5,9),TRUE,TRUE),1,7),"")</f>
        <v/>
      </c>
      <c r="BC1210" s="9">
        <f>IF(AND((ROW()-7)&gt;=$Q$5,(ROW()-6)&lt;=$Q$3),INDEX(LINEST(OFFSET(AF1210,1-$Q$5,0,$Q$5,1),OFFSET(AG1210,1-$Q$5,0,$Q$5,9),TRUE,TRUE),1,6),"")</f>
        <v/>
      </c>
      <c r="BD1210" s="9">
        <f>IF(AND((ROW()-7)&gt;=$Q$5,(ROW()-6)&lt;=$Q$3),INDEX(LINEST(OFFSET(AF1210,1-$Q$5,0,$Q$5,1),OFFSET(AG1210,1-$Q$5,0,$Q$5,9),TRUE,TRUE),1,5),"")</f>
        <v/>
      </c>
      <c r="BE1210" s="9">
        <f>IF(AND((ROW()-7)&gt;=$Q$5,(ROW()-6)&lt;=$Q$3),INDEX(LINEST(OFFSET(AF1210,1-$Q$5,0,$Q$5,1),OFFSET(AG1210,1-$Q$5,0,$Q$5,9),TRUE,TRUE),1,4),"")</f>
        <v/>
      </c>
      <c r="BF1210" s="9">
        <f>IF(AND((ROW()-7)&gt;=$Q$5,(ROW()-6)&lt;=$Q$3),INDEX(LINEST(OFFSET(AF1210,1-$Q$5,0,$Q$5,1),OFFSET(AG1210,1-$Q$5,0,$Q$5,9),TRUE,TRUE),1,3),"")</f>
        <v/>
      </c>
      <c r="BG1210" s="9">
        <f>IF(AND((ROW()-7)&gt;=$Q$5,(ROW()-6)&lt;=$Q$3),INDEX(LINEST(OFFSET(AF1210,1-$Q$5,0,$Q$5,1),OFFSET(AG1210,1-$Q$5,0,$Q$5,9),TRUE,TRUE),1,2),"")</f>
        <v/>
      </c>
      <c r="BH1210" s="9">
        <f>IF(AND((ROW()-7)&gt;=$Q$5,(ROW()-6)&lt;=$Q$3),INDEX(LINEST(OFFSET(AF1210,1-$Q$5,0,$Q$5,1),OFFSET(AG1210,1-$Q$5,0,$Q$5,9),TRUE,TRUE),1,1),"")</f>
        <v/>
      </c>
      <c r="BI1210" s="10">
        <f>IF(AND((ROW()-7)&gt;=$Q$5,(ROW()-6)&lt;=$Q$3),INDEX(LINEST(OFFSET(AF1210,1-$Q$5,0,$Q$5,1),OFFSET(AG1210,1-$Q$5,0,$Q$5,9),TRUE,TRUE),3,1),"")</f>
        <v/>
      </c>
      <c r="BL1210" s="9">
        <f>IF(AND((ROW()-6)&lt;=$Q$3,ISNUMBER(AY1209)),AY1209/$Q$4+AZ1209*AG1210+BA1209*AH1210+BB1209*AI1210+BC1209*AJ1210+BD1209*AK1210+BE1209*AL1210+BF1209*AM1210+BG1209*AN1210+BH1209*AO1210,"")</f>
        <v/>
      </c>
      <c r="BM1210">
        <f>IF(ISNUMBER(BL1210),AVERAGE(OFFSET(AF1209,1-$Q$5,0,$Q$5,1)),"")</f>
        <v/>
      </c>
      <c r="BN1210">
        <f>IF(ISNUMBER(BL1210),(AF1210-BL1210)^2,"")</f>
        <v/>
      </c>
      <c r="BO1210">
        <f>IF(ISNUMBER(BL1210),AF1210^2,"")</f>
        <v/>
      </c>
      <c r="BP1210">
        <f>IF(ISNUMBER(BL1210),(AF1210-BM1210)^2,"")</f>
        <v/>
      </c>
    </row>
    <row r="1211">
      <c r="O1211">
        <f>IF($R1211="","",IF($Q$1="Weekly",INT(($R1211-2)/7),IF($Q$1="Quarterly",YEAR($R1211)*4+ROUNDUP(MONTH($R1211)/3),YEAR($R1211)*12+MONTH($R1211))))</f>
        <v/>
      </c>
      <c r="P1211">
        <f>IF($R1211="","",IF($R1212="",1,IF($O1211&lt;&gt;$O1212,1,0)))</f>
        <v/>
      </c>
      <c r="Q1211">
        <f>IF($P1211=1,SUM($P$7:$P1211),"")</f>
        <v/>
      </c>
      <c r="R1211">
        <f>IF($A1211="","",IF(ISNUMBER($A1211),$A1211,IFERROR(DATEVALUE($A1211),NA())))</f>
        <v/>
      </c>
      <c r="S1211" s="7">
        <f>IFERROR(INDEX($R$7:$R$60000,MATCH(ROW()-6,$Q$7:$Q$60000,0)),"")</f>
        <v/>
      </c>
      <c r="T1211">
        <f>IFERROR(INDEX($B$7:$B$60000,MATCH(ROW()-6,$Q$7:$Q$60000,0))*1,"")</f>
        <v/>
      </c>
      <c r="U1211">
        <f>IFERROR(INDEX($C$7:$C$60000,MATCH(ROW()-6,$Q$7:$Q$60000,0))*1,"")</f>
        <v/>
      </c>
      <c r="V1211">
        <f>IFERROR(INDEX($D$7:$D$60000,MATCH(ROW()-6,$Q$7:$Q$60000,0))*1,"")</f>
        <v/>
      </c>
      <c r="W1211">
        <f>IFERROR(INDEX($E$7:$E$60000,MATCH(ROW()-6,$Q$7:$Q$60000,0))*1,"")</f>
        <v/>
      </c>
      <c r="X1211">
        <f>IFERROR(INDEX($F$7:$F$60000,MATCH(ROW()-6,$Q$7:$Q$60000,0))*1,"")</f>
        <v/>
      </c>
      <c r="Y1211">
        <f>IFERROR(INDEX($G$7:$G$60000,MATCH(ROW()-6,$Q$7:$Q$60000,0))*1,"")</f>
        <v/>
      </c>
      <c r="Z1211">
        <f>IFERROR(INDEX($H$7:$H$60000,MATCH(ROW()-6,$Q$7:$Q$60000,0))*1,"")</f>
        <v/>
      </c>
      <c r="AA1211">
        <f>IFERROR(INDEX($I$7:$I$60000,MATCH(ROW()-6,$Q$7:$Q$60000,0))*1,"")</f>
        <v/>
      </c>
      <c r="AB1211">
        <f>IFERROR(INDEX($J$7:$J$60000,MATCH(ROW()-6,$Q$7:$Q$60000,0))*1,"")</f>
        <v/>
      </c>
      <c r="AC1211">
        <f>IFERROR(INDEX($K$7:$K$60000,MATCH(ROW()-6,$Q$7:$Q$60000,0))*1,"")</f>
        <v/>
      </c>
      <c r="AF1211" s="9">
        <f>IF(OR($S1211="",$S1210=""),"",IF($B$5="diff",($T1211-$T1210),LN($T1211/$T1210)))</f>
        <v/>
      </c>
      <c r="AG1211" s="9">
        <f>IF(OR($S1211="",$S1210=""),"",IF($C$5="diff",(U1211-U1210),LN(U1211/U1210)))</f>
        <v/>
      </c>
      <c r="AH1211" s="9">
        <f>IF(OR($S1211="",$S1210=""),"",IF($D$5="diff",(V1211-V1210),LN(V1211/V1210)))</f>
        <v/>
      </c>
      <c r="AI1211" s="9">
        <f>IF(OR($S1211="",$S1210=""),"",IF($E$5="diff",(W1211-W1210),LN(W1211/W1210)))</f>
        <v/>
      </c>
      <c r="AJ1211" s="9">
        <f>IF(OR($S1211="",$S1210=""),"",IF($F$5="diff",(X1211-X1210),LN(X1211/X1210)))</f>
        <v/>
      </c>
      <c r="AK1211" s="9">
        <f>IF(OR($S1211="",$S1210=""),"",IF($G$5="diff",(Y1211-Y1210),LN(Y1211/Y1210)))</f>
        <v/>
      </c>
      <c r="AL1211" s="9">
        <f>IF(OR($S1211="",$S1210=""),"",IF($H$5="diff",(Z1211-Z1210),LN(Z1211/Z1210)))</f>
        <v/>
      </c>
      <c r="AM1211" s="9">
        <f>IF(OR($S1211="",$S1210=""),"",IF($I$5="diff",(AA1211-AA1210),LN(AA1211/AA1210)))</f>
        <v/>
      </c>
      <c r="AN1211" s="9">
        <f>IF(OR($S1211="",$S1210=""),"",IF($J$5="diff",(AB1211-AB1210),LN(AB1211/AB1210)))</f>
        <v/>
      </c>
      <c r="AO1211" s="9">
        <f>IF(OR($S1211="",$S1210=""),"",IF($K$5="diff",(AC1211-AC1210),LN(AC1211/AC1210)))</f>
        <v/>
      </c>
      <c r="AR1211" s="9">
        <f>IF($AF1211="","",$AU$13+$AU$4*AG1211+$AU$5*AH1211+$AU$6*AI1211+$AU$7*AJ1211+$AU$8*AK1211+$AU$9*AL1211+$AU$10*AM1211+$AU$11*AN1211+$AU$12*AO1211)</f>
        <v/>
      </c>
      <c r="AY1211" s="10">
        <f>IF(AND((ROW()-7)&gt;=$Q$5,(ROW()-6)&lt;=$Q$3),INDEX(LINEST(OFFSET(AF1211,1-$Q$5,0,$Q$5,1),OFFSET(AG1211,1-$Q$5,0,$Q$5,9),TRUE,TRUE),1,10)*$Q$4,"")</f>
        <v/>
      </c>
      <c r="AZ1211" s="9">
        <f>IF(AND((ROW()-7)&gt;=$Q$5,(ROW()-6)&lt;=$Q$3),INDEX(LINEST(OFFSET(AF1211,1-$Q$5,0,$Q$5,1),OFFSET(AG1211,1-$Q$5,0,$Q$5,9),TRUE,TRUE),1,9),"")</f>
        <v/>
      </c>
      <c r="BA1211" s="9">
        <f>IF(AND((ROW()-7)&gt;=$Q$5,(ROW()-6)&lt;=$Q$3),INDEX(LINEST(OFFSET(AF1211,1-$Q$5,0,$Q$5,1),OFFSET(AG1211,1-$Q$5,0,$Q$5,9),TRUE,TRUE),1,8),"")</f>
        <v/>
      </c>
      <c r="BB1211" s="9">
        <f>IF(AND((ROW()-7)&gt;=$Q$5,(ROW()-6)&lt;=$Q$3),INDEX(LINEST(OFFSET(AF1211,1-$Q$5,0,$Q$5,1),OFFSET(AG1211,1-$Q$5,0,$Q$5,9),TRUE,TRUE),1,7),"")</f>
        <v/>
      </c>
      <c r="BC1211" s="9">
        <f>IF(AND((ROW()-7)&gt;=$Q$5,(ROW()-6)&lt;=$Q$3),INDEX(LINEST(OFFSET(AF1211,1-$Q$5,0,$Q$5,1),OFFSET(AG1211,1-$Q$5,0,$Q$5,9),TRUE,TRUE),1,6),"")</f>
        <v/>
      </c>
      <c r="BD1211" s="9">
        <f>IF(AND((ROW()-7)&gt;=$Q$5,(ROW()-6)&lt;=$Q$3),INDEX(LINEST(OFFSET(AF1211,1-$Q$5,0,$Q$5,1),OFFSET(AG1211,1-$Q$5,0,$Q$5,9),TRUE,TRUE),1,5),"")</f>
        <v/>
      </c>
      <c r="BE1211" s="9">
        <f>IF(AND((ROW()-7)&gt;=$Q$5,(ROW()-6)&lt;=$Q$3),INDEX(LINEST(OFFSET(AF1211,1-$Q$5,0,$Q$5,1),OFFSET(AG1211,1-$Q$5,0,$Q$5,9),TRUE,TRUE),1,4),"")</f>
        <v/>
      </c>
      <c r="BF1211" s="9">
        <f>IF(AND((ROW()-7)&gt;=$Q$5,(ROW()-6)&lt;=$Q$3),INDEX(LINEST(OFFSET(AF1211,1-$Q$5,0,$Q$5,1),OFFSET(AG1211,1-$Q$5,0,$Q$5,9),TRUE,TRUE),1,3),"")</f>
        <v/>
      </c>
      <c r="BG1211" s="9">
        <f>IF(AND((ROW()-7)&gt;=$Q$5,(ROW()-6)&lt;=$Q$3),INDEX(LINEST(OFFSET(AF1211,1-$Q$5,0,$Q$5,1),OFFSET(AG1211,1-$Q$5,0,$Q$5,9),TRUE,TRUE),1,2),"")</f>
        <v/>
      </c>
      <c r="BH1211" s="9">
        <f>IF(AND((ROW()-7)&gt;=$Q$5,(ROW()-6)&lt;=$Q$3),INDEX(LINEST(OFFSET(AF1211,1-$Q$5,0,$Q$5,1),OFFSET(AG1211,1-$Q$5,0,$Q$5,9),TRUE,TRUE),1,1),"")</f>
        <v/>
      </c>
      <c r="BI1211" s="10">
        <f>IF(AND((ROW()-7)&gt;=$Q$5,(ROW()-6)&lt;=$Q$3),INDEX(LINEST(OFFSET(AF1211,1-$Q$5,0,$Q$5,1),OFFSET(AG1211,1-$Q$5,0,$Q$5,9),TRUE,TRUE),3,1),"")</f>
        <v/>
      </c>
      <c r="BL1211" s="9">
        <f>IF(AND((ROW()-6)&lt;=$Q$3,ISNUMBER(AY1210)),AY1210/$Q$4+AZ1210*AG1211+BA1210*AH1211+BB1210*AI1211+BC1210*AJ1211+BD1210*AK1211+BE1210*AL1211+BF1210*AM1211+BG1210*AN1211+BH1210*AO1211,"")</f>
        <v/>
      </c>
      <c r="BM1211">
        <f>IF(ISNUMBER(BL1211),AVERAGE(OFFSET(AF1210,1-$Q$5,0,$Q$5,1)),"")</f>
        <v/>
      </c>
      <c r="BN1211">
        <f>IF(ISNUMBER(BL1211),(AF1211-BL1211)^2,"")</f>
        <v/>
      </c>
      <c r="BO1211">
        <f>IF(ISNUMBER(BL1211),AF1211^2,"")</f>
        <v/>
      </c>
      <c r="BP1211">
        <f>IF(ISNUMBER(BL1211),(AF1211-BM1211)^2,"")</f>
        <v/>
      </c>
    </row>
    <row r="1212">
      <c r="O1212">
        <f>IF($R1212="","",IF($Q$1="Weekly",INT(($R1212-2)/7),IF($Q$1="Quarterly",YEAR($R1212)*4+ROUNDUP(MONTH($R1212)/3),YEAR($R1212)*12+MONTH($R1212))))</f>
        <v/>
      </c>
      <c r="P1212">
        <f>IF($R1212="","",IF($R1213="",1,IF($O1212&lt;&gt;$O1213,1,0)))</f>
        <v/>
      </c>
      <c r="Q1212">
        <f>IF($P1212=1,SUM($P$7:$P1212),"")</f>
        <v/>
      </c>
      <c r="R1212">
        <f>IF($A1212="","",IF(ISNUMBER($A1212),$A1212,IFERROR(DATEVALUE($A1212),NA())))</f>
        <v/>
      </c>
      <c r="S1212" s="7">
        <f>IFERROR(INDEX($R$7:$R$60000,MATCH(ROW()-6,$Q$7:$Q$60000,0)),"")</f>
        <v/>
      </c>
      <c r="T1212">
        <f>IFERROR(INDEX($B$7:$B$60000,MATCH(ROW()-6,$Q$7:$Q$60000,0))*1,"")</f>
        <v/>
      </c>
      <c r="U1212">
        <f>IFERROR(INDEX($C$7:$C$60000,MATCH(ROW()-6,$Q$7:$Q$60000,0))*1,"")</f>
        <v/>
      </c>
      <c r="V1212">
        <f>IFERROR(INDEX($D$7:$D$60000,MATCH(ROW()-6,$Q$7:$Q$60000,0))*1,"")</f>
        <v/>
      </c>
      <c r="W1212">
        <f>IFERROR(INDEX($E$7:$E$60000,MATCH(ROW()-6,$Q$7:$Q$60000,0))*1,"")</f>
        <v/>
      </c>
      <c r="X1212">
        <f>IFERROR(INDEX($F$7:$F$60000,MATCH(ROW()-6,$Q$7:$Q$60000,0))*1,"")</f>
        <v/>
      </c>
      <c r="Y1212">
        <f>IFERROR(INDEX($G$7:$G$60000,MATCH(ROW()-6,$Q$7:$Q$60000,0))*1,"")</f>
        <v/>
      </c>
      <c r="Z1212">
        <f>IFERROR(INDEX($H$7:$H$60000,MATCH(ROW()-6,$Q$7:$Q$60000,0))*1,"")</f>
        <v/>
      </c>
      <c r="AA1212">
        <f>IFERROR(INDEX($I$7:$I$60000,MATCH(ROW()-6,$Q$7:$Q$60000,0))*1,"")</f>
        <v/>
      </c>
      <c r="AB1212">
        <f>IFERROR(INDEX($J$7:$J$60000,MATCH(ROW()-6,$Q$7:$Q$60000,0))*1,"")</f>
        <v/>
      </c>
      <c r="AC1212">
        <f>IFERROR(INDEX($K$7:$K$60000,MATCH(ROW()-6,$Q$7:$Q$60000,0))*1,"")</f>
        <v/>
      </c>
      <c r="AF1212" s="9">
        <f>IF(OR($S1212="",$S1211=""),"",IF($B$5="diff",($T1212-$T1211),LN($T1212/$T1211)))</f>
        <v/>
      </c>
      <c r="AG1212" s="9">
        <f>IF(OR($S1212="",$S1211=""),"",IF($C$5="diff",(U1212-U1211),LN(U1212/U1211)))</f>
        <v/>
      </c>
      <c r="AH1212" s="9">
        <f>IF(OR($S1212="",$S1211=""),"",IF($D$5="diff",(V1212-V1211),LN(V1212/V1211)))</f>
        <v/>
      </c>
      <c r="AI1212" s="9">
        <f>IF(OR($S1212="",$S1211=""),"",IF($E$5="diff",(W1212-W1211),LN(W1212/W1211)))</f>
        <v/>
      </c>
      <c r="AJ1212" s="9">
        <f>IF(OR($S1212="",$S1211=""),"",IF($F$5="diff",(X1212-X1211),LN(X1212/X1211)))</f>
        <v/>
      </c>
      <c r="AK1212" s="9">
        <f>IF(OR($S1212="",$S1211=""),"",IF($G$5="diff",(Y1212-Y1211),LN(Y1212/Y1211)))</f>
        <v/>
      </c>
      <c r="AL1212" s="9">
        <f>IF(OR($S1212="",$S1211=""),"",IF($H$5="diff",(Z1212-Z1211),LN(Z1212/Z1211)))</f>
        <v/>
      </c>
      <c r="AM1212" s="9">
        <f>IF(OR($S1212="",$S1211=""),"",IF($I$5="diff",(AA1212-AA1211),LN(AA1212/AA1211)))</f>
        <v/>
      </c>
      <c r="AN1212" s="9">
        <f>IF(OR($S1212="",$S1211=""),"",IF($J$5="diff",(AB1212-AB1211),LN(AB1212/AB1211)))</f>
        <v/>
      </c>
      <c r="AO1212" s="9">
        <f>IF(OR($S1212="",$S1211=""),"",IF($K$5="diff",(AC1212-AC1211),LN(AC1212/AC1211)))</f>
        <v/>
      </c>
      <c r="AR1212" s="9">
        <f>IF($AF1212="","",$AU$13+$AU$4*AG1212+$AU$5*AH1212+$AU$6*AI1212+$AU$7*AJ1212+$AU$8*AK1212+$AU$9*AL1212+$AU$10*AM1212+$AU$11*AN1212+$AU$12*AO1212)</f>
        <v/>
      </c>
      <c r="AY1212" s="10">
        <f>IF(AND((ROW()-7)&gt;=$Q$5,(ROW()-6)&lt;=$Q$3),INDEX(LINEST(OFFSET(AF1212,1-$Q$5,0,$Q$5,1),OFFSET(AG1212,1-$Q$5,0,$Q$5,9),TRUE,TRUE),1,10)*$Q$4,"")</f>
        <v/>
      </c>
      <c r="AZ1212" s="9">
        <f>IF(AND((ROW()-7)&gt;=$Q$5,(ROW()-6)&lt;=$Q$3),INDEX(LINEST(OFFSET(AF1212,1-$Q$5,0,$Q$5,1),OFFSET(AG1212,1-$Q$5,0,$Q$5,9),TRUE,TRUE),1,9),"")</f>
        <v/>
      </c>
      <c r="BA1212" s="9">
        <f>IF(AND((ROW()-7)&gt;=$Q$5,(ROW()-6)&lt;=$Q$3),INDEX(LINEST(OFFSET(AF1212,1-$Q$5,0,$Q$5,1),OFFSET(AG1212,1-$Q$5,0,$Q$5,9),TRUE,TRUE),1,8),"")</f>
        <v/>
      </c>
      <c r="BB1212" s="9">
        <f>IF(AND((ROW()-7)&gt;=$Q$5,(ROW()-6)&lt;=$Q$3),INDEX(LINEST(OFFSET(AF1212,1-$Q$5,0,$Q$5,1),OFFSET(AG1212,1-$Q$5,0,$Q$5,9),TRUE,TRUE),1,7),"")</f>
        <v/>
      </c>
      <c r="BC1212" s="9">
        <f>IF(AND((ROW()-7)&gt;=$Q$5,(ROW()-6)&lt;=$Q$3),INDEX(LINEST(OFFSET(AF1212,1-$Q$5,0,$Q$5,1),OFFSET(AG1212,1-$Q$5,0,$Q$5,9),TRUE,TRUE),1,6),"")</f>
        <v/>
      </c>
      <c r="BD1212" s="9">
        <f>IF(AND((ROW()-7)&gt;=$Q$5,(ROW()-6)&lt;=$Q$3),INDEX(LINEST(OFFSET(AF1212,1-$Q$5,0,$Q$5,1),OFFSET(AG1212,1-$Q$5,0,$Q$5,9),TRUE,TRUE),1,5),"")</f>
        <v/>
      </c>
      <c r="BE1212" s="9">
        <f>IF(AND((ROW()-7)&gt;=$Q$5,(ROW()-6)&lt;=$Q$3),INDEX(LINEST(OFFSET(AF1212,1-$Q$5,0,$Q$5,1),OFFSET(AG1212,1-$Q$5,0,$Q$5,9),TRUE,TRUE),1,4),"")</f>
        <v/>
      </c>
      <c r="BF1212" s="9">
        <f>IF(AND((ROW()-7)&gt;=$Q$5,(ROW()-6)&lt;=$Q$3),INDEX(LINEST(OFFSET(AF1212,1-$Q$5,0,$Q$5,1),OFFSET(AG1212,1-$Q$5,0,$Q$5,9),TRUE,TRUE),1,3),"")</f>
        <v/>
      </c>
      <c r="BG1212" s="9">
        <f>IF(AND((ROW()-7)&gt;=$Q$5,(ROW()-6)&lt;=$Q$3),INDEX(LINEST(OFFSET(AF1212,1-$Q$5,0,$Q$5,1),OFFSET(AG1212,1-$Q$5,0,$Q$5,9),TRUE,TRUE),1,2),"")</f>
        <v/>
      </c>
      <c r="BH1212" s="9">
        <f>IF(AND((ROW()-7)&gt;=$Q$5,(ROW()-6)&lt;=$Q$3),INDEX(LINEST(OFFSET(AF1212,1-$Q$5,0,$Q$5,1),OFFSET(AG1212,1-$Q$5,0,$Q$5,9),TRUE,TRUE),1,1),"")</f>
        <v/>
      </c>
      <c r="BI1212" s="10">
        <f>IF(AND((ROW()-7)&gt;=$Q$5,(ROW()-6)&lt;=$Q$3),INDEX(LINEST(OFFSET(AF1212,1-$Q$5,0,$Q$5,1),OFFSET(AG1212,1-$Q$5,0,$Q$5,9),TRUE,TRUE),3,1),"")</f>
        <v/>
      </c>
      <c r="BL1212" s="9">
        <f>IF(AND((ROW()-6)&lt;=$Q$3,ISNUMBER(AY1211)),AY1211/$Q$4+AZ1211*AG1212+BA1211*AH1212+BB1211*AI1212+BC1211*AJ1212+BD1211*AK1212+BE1211*AL1212+BF1211*AM1212+BG1211*AN1212+BH1211*AO1212,"")</f>
        <v/>
      </c>
      <c r="BM1212">
        <f>IF(ISNUMBER(BL1212),AVERAGE(OFFSET(AF1211,1-$Q$5,0,$Q$5,1)),"")</f>
        <v/>
      </c>
      <c r="BN1212">
        <f>IF(ISNUMBER(BL1212),(AF1212-BL1212)^2,"")</f>
        <v/>
      </c>
      <c r="BO1212">
        <f>IF(ISNUMBER(BL1212),AF1212^2,"")</f>
        <v/>
      </c>
      <c r="BP1212">
        <f>IF(ISNUMBER(BL1212),(AF1212-BM1212)^2,"")</f>
        <v/>
      </c>
    </row>
    <row r="1213">
      <c r="O1213">
        <f>IF($R1213="","",IF($Q$1="Weekly",INT(($R1213-2)/7),IF($Q$1="Quarterly",YEAR($R1213)*4+ROUNDUP(MONTH($R1213)/3),YEAR($R1213)*12+MONTH($R1213))))</f>
        <v/>
      </c>
      <c r="P1213">
        <f>IF($R1213="","",IF($R1214="",1,IF($O1213&lt;&gt;$O1214,1,0)))</f>
        <v/>
      </c>
      <c r="Q1213">
        <f>IF($P1213=1,SUM($P$7:$P1213),"")</f>
        <v/>
      </c>
      <c r="R1213">
        <f>IF($A1213="","",IF(ISNUMBER($A1213),$A1213,IFERROR(DATEVALUE($A1213),NA())))</f>
        <v/>
      </c>
      <c r="S1213" s="7">
        <f>IFERROR(INDEX($R$7:$R$60000,MATCH(ROW()-6,$Q$7:$Q$60000,0)),"")</f>
        <v/>
      </c>
      <c r="T1213">
        <f>IFERROR(INDEX($B$7:$B$60000,MATCH(ROW()-6,$Q$7:$Q$60000,0))*1,"")</f>
        <v/>
      </c>
      <c r="U1213">
        <f>IFERROR(INDEX($C$7:$C$60000,MATCH(ROW()-6,$Q$7:$Q$60000,0))*1,"")</f>
        <v/>
      </c>
      <c r="V1213">
        <f>IFERROR(INDEX($D$7:$D$60000,MATCH(ROW()-6,$Q$7:$Q$60000,0))*1,"")</f>
        <v/>
      </c>
      <c r="W1213">
        <f>IFERROR(INDEX($E$7:$E$60000,MATCH(ROW()-6,$Q$7:$Q$60000,0))*1,"")</f>
        <v/>
      </c>
      <c r="X1213">
        <f>IFERROR(INDEX($F$7:$F$60000,MATCH(ROW()-6,$Q$7:$Q$60000,0))*1,"")</f>
        <v/>
      </c>
      <c r="Y1213">
        <f>IFERROR(INDEX($G$7:$G$60000,MATCH(ROW()-6,$Q$7:$Q$60000,0))*1,"")</f>
        <v/>
      </c>
      <c r="Z1213">
        <f>IFERROR(INDEX($H$7:$H$60000,MATCH(ROW()-6,$Q$7:$Q$60000,0))*1,"")</f>
        <v/>
      </c>
      <c r="AA1213">
        <f>IFERROR(INDEX($I$7:$I$60000,MATCH(ROW()-6,$Q$7:$Q$60000,0))*1,"")</f>
        <v/>
      </c>
      <c r="AB1213">
        <f>IFERROR(INDEX($J$7:$J$60000,MATCH(ROW()-6,$Q$7:$Q$60000,0))*1,"")</f>
        <v/>
      </c>
      <c r="AC1213">
        <f>IFERROR(INDEX($K$7:$K$60000,MATCH(ROW()-6,$Q$7:$Q$60000,0))*1,"")</f>
        <v/>
      </c>
      <c r="AF1213" s="9">
        <f>IF(OR($S1213="",$S1212=""),"",IF($B$5="diff",($T1213-$T1212),LN($T1213/$T1212)))</f>
        <v/>
      </c>
      <c r="AG1213" s="9">
        <f>IF(OR($S1213="",$S1212=""),"",IF($C$5="diff",(U1213-U1212),LN(U1213/U1212)))</f>
        <v/>
      </c>
      <c r="AH1213" s="9">
        <f>IF(OR($S1213="",$S1212=""),"",IF($D$5="diff",(V1213-V1212),LN(V1213/V1212)))</f>
        <v/>
      </c>
      <c r="AI1213" s="9">
        <f>IF(OR($S1213="",$S1212=""),"",IF($E$5="diff",(W1213-W1212),LN(W1213/W1212)))</f>
        <v/>
      </c>
      <c r="AJ1213" s="9">
        <f>IF(OR($S1213="",$S1212=""),"",IF($F$5="diff",(X1213-X1212),LN(X1213/X1212)))</f>
        <v/>
      </c>
      <c r="AK1213" s="9">
        <f>IF(OR($S1213="",$S1212=""),"",IF($G$5="diff",(Y1213-Y1212),LN(Y1213/Y1212)))</f>
        <v/>
      </c>
      <c r="AL1213" s="9">
        <f>IF(OR($S1213="",$S1212=""),"",IF($H$5="diff",(Z1213-Z1212),LN(Z1213/Z1212)))</f>
        <v/>
      </c>
      <c r="AM1213" s="9">
        <f>IF(OR($S1213="",$S1212=""),"",IF($I$5="diff",(AA1213-AA1212),LN(AA1213/AA1212)))</f>
        <v/>
      </c>
      <c r="AN1213" s="9">
        <f>IF(OR($S1213="",$S1212=""),"",IF($J$5="diff",(AB1213-AB1212),LN(AB1213/AB1212)))</f>
        <v/>
      </c>
      <c r="AO1213" s="9">
        <f>IF(OR($S1213="",$S1212=""),"",IF($K$5="diff",(AC1213-AC1212),LN(AC1213/AC1212)))</f>
        <v/>
      </c>
      <c r="AR1213" s="9">
        <f>IF($AF1213="","",$AU$13+$AU$4*AG1213+$AU$5*AH1213+$AU$6*AI1213+$AU$7*AJ1213+$AU$8*AK1213+$AU$9*AL1213+$AU$10*AM1213+$AU$11*AN1213+$AU$12*AO1213)</f>
        <v/>
      </c>
      <c r="AY1213" s="10">
        <f>IF(AND((ROW()-7)&gt;=$Q$5,(ROW()-6)&lt;=$Q$3),INDEX(LINEST(OFFSET(AF1213,1-$Q$5,0,$Q$5,1),OFFSET(AG1213,1-$Q$5,0,$Q$5,9),TRUE,TRUE),1,10)*$Q$4,"")</f>
        <v/>
      </c>
      <c r="AZ1213" s="9">
        <f>IF(AND((ROW()-7)&gt;=$Q$5,(ROW()-6)&lt;=$Q$3),INDEX(LINEST(OFFSET(AF1213,1-$Q$5,0,$Q$5,1),OFFSET(AG1213,1-$Q$5,0,$Q$5,9),TRUE,TRUE),1,9),"")</f>
        <v/>
      </c>
      <c r="BA1213" s="9">
        <f>IF(AND((ROW()-7)&gt;=$Q$5,(ROW()-6)&lt;=$Q$3),INDEX(LINEST(OFFSET(AF1213,1-$Q$5,0,$Q$5,1),OFFSET(AG1213,1-$Q$5,0,$Q$5,9),TRUE,TRUE),1,8),"")</f>
        <v/>
      </c>
      <c r="BB1213" s="9">
        <f>IF(AND((ROW()-7)&gt;=$Q$5,(ROW()-6)&lt;=$Q$3),INDEX(LINEST(OFFSET(AF1213,1-$Q$5,0,$Q$5,1),OFFSET(AG1213,1-$Q$5,0,$Q$5,9),TRUE,TRUE),1,7),"")</f>
        <v/>
      </c>
      <c r="BC1213" s="9">
        <f>IF(AND((ROW()-7)&gt;=$Q$5,(ROW()-6)&lt;=$Q$3),INDEX(LINEST(OFFSET(AF1213,1-$Q$5,0,$Q$5,1),OFFSET(AG1213,1-$Q$5,0,$Q$5,9),TRUE,TRUE),1,6),"")</f>
        <v/>
      </c>
      <c r="BD1213" s="9">
        <f>IF(AND((ROW()-7)&gt;=$Q$5,(ROW()-6)&lt;=$Q$3),INDEX(LINEST(OFFSET(AF1213,1-$Q$5,0,$Q$5,1),OFFSET(AG1213,1-$Q$5,0,$Q$5,9),TRUE,TRUE),1,5),"")</f>
        <v/>
      </c>
      <c r="BE1213" s="9">
        <f>IF(AND((ROW()-7)&gt;=$Q$5,(ROW()-6)&lt;=$Q$3),INDEX(LINEST(OFFSET(AF1213,1-$Q$5,0,$Q$5,1),OFFSET(AG1213,1-$Q$5,0,$Q$5,9),TRUE,TRUE),1,4),"")</f>
        <v/>
      </c>
      <c r="BF1213" s="9">
        <f>IF(AND((ROW()-7)&gt;=$Q$5,(ROW()-6)&lt;=$Q$3),INDEX(LINEST(OFFSET(AF1213,1-$Q$5,0,$Q$5,1),OFFSET(AG1213,1-$Q$5,0,$Q$5,9),TRUE,TRUE),1,3),"")</f>
        <v/>
      </c>
      <c r="BG1213" s="9">
        <f>IF(AND((ROW()-7)&gt;=$Q$5,(ROW()-6)&lt;=$Q$3),INDEX(LINEST(OFFSET(AF1213,1-$Q$5,0,$Q$5,1),OFFSET(AG1213,1-$Q$5,0,$Q$5,9),TRUE,TRUE),1,2),"")</f>
        <v/>
      </c>
      <c r="BH1213" s="9">
        <f>IF(AND((ROW()-7)&gt;=$Q$5,(ROW()-6)&lt;=$Q$3),INDEX(LINEST(OFFSET(AF1213,1-$Q$5,0,$Q$5,1),OFFSET(AG1213,1-$Q$5,0,$Q$5,9),TRUE,TRUE),1,1),"")</f>
        <v/>
      </c>
      <c r="BI1213" s="10">
        <f>IF(AND((ROW()-7)&gt;=$Q$5,(ROW()-6)&lt;=$Q$3),INDEX(LINEST(OFFSET(AF1213,1-$Q$5,0,$Q$5,1),OFFSET(AG1213,1-$Q$5,0,$Q$5,9),TRUE,TRUE),3,1),"")</f>
        <v/>
      </c>
      <c r="BL1213" s="9">
        <f>IF(AND((ROW()-6)&lt;=$Q$3,ISNUMBER(AY1212)),AY1212/$Q$4+AZ1212*AG1213+BA1212*AH1213+BB1212*AI1213+BC1212*AJ1213+BD1212*AK1213+BE1212*AL1213+BF1212*AM1213+BG1212*AN1213+BH1212*AO1213,"")</f>
        <v/>
      </c>
      <c r="BM1213">
        <f>IF(ISNUMBER(BL1213),AVERAGE(OFFSET(AF1212,1-$Q$5,0,$Q$5,1)),"")</f>
        <v/>
      </c>
      <c r="BN1213">
        <f>IF(ISNUMBER(BL1213),(AF1213-BL1213)^2,"")</f>
        <v/>
      </c>
      <c r="BO1213">
        <f>IF(ISNUMBER(BL1213),AF1213^2,"")</f>
        <v/>
      </c>
      <c r="BP1213">
        <f>IF(ISNUMBER(BL1213),(AF1213-BM1213)^2,"")</f>
        <v/>
      </c>
    </row>
    <row r="1214">
      <c r="O1214">
        <f>IF($R1214="","",IF($Q$1="Weekly",INT(($R1214-2)/7),IF($Q$1="Quarterly",YEAR($R1214)*4+ROUNDUP(MONTH($R1214)/3),YEAR($R1214)*12+MONTH($R1214))))</f>
        <v/>
      </c>
      <c r="P1214">
        <f>IF($R1214="","",IF($R1215="",1,IF($O1214&lt;&gt;$O1215,1,0)))</f>
        <v/>
      </c>
      <c r="Q1214">
        <f>IF($P1214=1,SUM($P$7:$P1214),"")</f>
        <v/>
      </c>
      <c r="R1214">
        <f>IF($A1214="","",IF(ISNUMBER($A1214),$A1214,IFERROR(DATEVALUE($A1214),NA())))</f>
        <v/>
      </c>
      <c r="S1214" s="7">
        <f>IFERROR(INDEX($R$7:$R$60000,MATCH(ROW()-6,$Q$7:$Q$60000,0)),"")</f>
        <v/>
      </c>
      <c r="T1214">
        <f>IFERROR(INDEX($B$7:$B$60000,MATCH(ROW()-6,$Q$7:$Q$60000,0))*1,"")</f>
        <v/>
      </c>
      <c r="U1214">
        <f>IFERROR(INDEX($C$7:$C$60000,MATCH(ROW()-6,$Q$7:$Q$60000,0))*1,"")</f>
        <v/>
      </c>
      <c r="V1214">
        <f>IFERROR(INDEX($D$7:$D$60000,MATCH(ROW()-6,$Q$7:$Q$60000,0))*1,"")</f>
        <v/>
      </c>
      <c r="W1214">
        <f>IFERROR(INDEX($E$7:$E$60000,MATCH(ROW()-6,$Q$7:$Q$60000,0))*1,"")</f>
        <v/>
      </c>
      <c r="X1214">
        <f>IFERROR(INDEX($F$7:$F$60000,MATCH(ROW()-6,$Q$7:$Q$60000,0))*1,"")</f>
        <v/>
      </c>
      <c r="Y1214">
        <f>IFERROR(INDEX($G$7:$G$60000,MATCH(ROW()-6,$Q$7:$Q$60000,0))*1,"")</f>
        <v/>
      </c>
      <c r="Z1214">
        <f>IFERROR(INDEX($H$7:$H$60000,MATCH(ROW()-6,$Q$7:$Q$60000,0))*1,"")</f>
        <v/>
      </c>
      <c r="AA1214">
        <f>IFERROR(INDEX($I$7:$I$60000,MATCH(ROW()-6,$Q$7:$Q$60000,0))*1,"")</f>
        <v/>
      </c>
      <c r="AB1214">
        <f>IFERROR(INDEX($J$7:$J$60000,MATCH(ROW()-6,$Q$7:$Q$60000,0))*1,"")</f>
        <v/>
      </c>
      <c r="AC1214">
        <f>IFERROR(INDEX($K$7:$K$60000,MATCH(ROW()-6,$Q$7:$Q$60000,0))*1,"")</f>
        <v/>
      </c>
      <c r="AF1214" s="9">
        <f>IF(OR($S1214="",$S1213=""),"",IF($B$5="diff",($T1214-$T1213),LN($T1214/$T1213)))</f>
        <v/>
      </c>
      <c r="AG1214" s="9">
        <f>IF(OR($S1214="",$S1213=""),"",IF($C$5="diff",(U1214-U1213),LN(U1214/U1213)))</f>
        <v/>
      </c>
      <c r="AH1214" s="9">
        <f>IF(OR($S1214="",$S1213=""),"",IF($D$5="diff",(V1214-V1213),LN(V1214/V1213)))</f>
        <v/>
      </c>
      <c r="AI1214" s="9">
        <f>IF(OR($S1214="",$S1213=""),"",IF($E$5="diff",(W1214-W1213),LN(W1214/W1213)))</f>
        <v/>
      </c>
      <c r="AJ1214" s="9">
        <f>IF(OR($S1214="",$S1213=""),"",IF($F$5="diff",(X1214-X1213),LN(X1214/X1213)))</f>
        <v/>
      </c>
      <c r="AK1214" s="9">
        <f>IF(OR($S1214="",$S1213=""),"",IF($G$5="diff",(Y1214-Y1213),LN(Y1214/Y1213)))</f>
        <v/>
      </c>
      <c r="AL1214" s="9">
        <f>IF(OR($S1214="",$S1213=""),"",IF($H$5="diff",(Z1214-Z1213),LN(Z1214/Z1213)))</f>
        <v/>
      </c>
      <c r="AM1214" s="9">
        <f>IF(OR($S1214="",$S1213=""),"",IF($I$5="diff",(AA1214-AA1213),LN(AA1214/AA1213)))</f>
        <v/>
      </c>
      <c r="AN1214" s="9">
        <f>IF(OR($S1214="",$S1213=""),"",IF($J$5="diff",(AB1214-AB1213),LN(AB1214/AB1213)))</f>
        <v/>
      </c>
      <c r="AO1214" s="9">
        <f>IF(OR($S1214="",$S1213=""),"",IF($K$5="diff",(AC1214-AC1213),LN(AC1214/AC1213)))</f>
        <v/>
      </c>
      <c r="AR1214" s="9">
        <f>IF($AF1214="","",$AU$13+$AU$4*AG1214+$AU$5*AH1214+$AU$6*AI1214+$AU$7*AJ1214+$AU$8*AK1214+$AU$9*AL1214+$AU$10*AM1214+$AU$11*AN1214+$AU$12*AO1214)</f>
        <v/>
      </c>
      <c r="AY1214" s="10">
        <f>IF(AND((ROW()-7)&gt;=$Q$5,(ROW()-6)&lt;=$Q$3),INDEX(LINEST(OFFSET(AF1214,1-$Q$5,0,$Q$5,1),OFFSET(AG1214,1-$Q$5,0,$Q$5,9),TRUE,TRUE),1,10)*$Q$4,"")</f>
        <v/>
      </c>
      <c r="AZ1214" s="9">
        <f>IF(AND((ROW()-7)&gt;=$Q$5,(ROW()-6)&lt;=$Q$3),INDEX(LINEST(OFFSET(AF1214,1-$Q$5,0,$Q$5,1),OFFSET(AG1214,1-$Q$5,0,$Q$5,9),TRUE,TRUE),1,9),"")</f>
        <v/>
      </c>
      <c r="BA1214" s="9">
        <f>IF(AND((ROW()-7)&gt;=$Q$5,(ROW()-6)&lt;=$Q$3),INDEX(LINEST(OFFSET(AF1214,1-$Q$5,0,$Q$5,1),OFFSET(AG1214,1-$Q$5,0,$Q$5,9),TRUE,TRUE),1,8),"")</f>
        <v/>
      </c>
      <c r="BB1214" s="9">
        <f>IF(AND((ROW()-7)&gt;=$Q$5,(ROW()-6)&lt;=$Q$3),INDEX(LINEST(OFFSET(AF1214,1-$Q$5,0,$Q$5,1),OFFSET(AG1214,1-$Q$5,0,$Q$5,9),TRUE,TRUE),1,7),"")</f>
        <v/>
      </c>
      <c r="BC1214" s="9">
        <f>IF(AND((ROW()-7)&gt;=$Q$5,(ROW()-6)&lt;=$Q$3),INDEX(LINEST(OFFSET(AF1214,1-$Q$5,0,$Q$5,1),OFFSET(AG1214,1-$Q$5,0,$Q$5,9),TRUE,TRUE),1,6),"")</f>
        <v/>
      </c>
      <c r="BD1214" s="9">
        <f>IF(AND((ROW()-7)&gt;=$Q$5,(ROW()-6)&lt;=$Q$3),INDEX(LINEST(OFFSET(AF1214,1-$Q$5,0,$Q$5,1),OFFSET(AG1214,1-$Q$5,0,$Q$5,9),TRUE,TRUE),1,5),"")</f>
        <v/>
      </c>
      <c r="BE1214" s="9">
        <f>IF(AND((ROW()-7)&gt;=$Q$5,(ROW()-6)&lt;=$Q$3),INDEX(LINEST(OFFSET(AF1214,1-$Q$5,0,$Q$5,1),OFFSET(AG1214,1-$Q$5,0,$Q$5,9),TRUE,TRUE),1,4),"")</f>
        <v/>
      </c>
      <c r="BF1214" s="9">
        <f>IF(AND((ROW()-7)&gt;=$Q$5,(ROW()-6)&lt;=$Q$3),INDEX(LINEST(OFFSET(AF1214,1-$Q$5,0,$Q$5,1),OFFSET(AG1214,1-$Q$5,0,$Q$5,9),TRUE,TRUE),1,3),"")</f>
        <v/>
      </c>
      <c r="BG1214" s="9">
        <f>IF(AND((ROW()-7)&gt;=$Q$5,(ROW()-6)&lt;=$Q$3),INDEX(LINEST(OFFSET(AF1214,1-$Q$5,0,$Q$5,1),OFFSET(AG1214,1-$Q$5,0,$Q$5,9),TRUE,TRUE),1,2),"")</f>
        <v/>
      </c>
      <c r="BH1214" s="9">
        <f>IF(AND((ROW()-7)&gt;=$Q$5,(ROW()-6)&lt;=$Q$3),INDEX(LINEST(OFFSET(AF1214,1-$Q$5,0,$Q$5,1),OFFSET(AG1214,1-$Q$5,0,$Q$5,9),TRUE,TRUE),1,1),"")</f>
        <v/>
      </c>
      <c r="BI1214" s="10">
        <f>IF(AND((ROW()-7)&gt;=$Q$5,(ROW()-6)&lt;=$Q$3),INDEX(LINEST(OFFSET(AF1214,1-$Q$5,0,$Q$5,1),OFFSET(AG1214,1-$Q$5,0,$Q$5,9),TRUE,TRUE),3,1),"")</f>
        <v/>
      </c>
      <c r="BL1214" s="9">
        <f>IF(AND((ROW()-6)&lt;=$Q$3,ISNUMBER(AY1213)),AY1213/$Q$4+AZ1213*AG1214+BA1213*AH1214+BB1213*AI1214+BC1213*AJ1214+BD1213*AK1214+BE1213*AL1214+BF1213*AM1214+BG1213*AN1214+BH1213*AO1214,"")</f>
        <v/>
      </c>
      <c r="BM1214">
        <f>IF(ISNUMBER(BL1214),AVERAGE(OFFSET(AF1213,1-$Q$5,0,$Q$5,1)),"")</f>
        <v/>
      </c>
      <c r="BN1214">
        <f>IF(ISNUMBER(BL1214),(AF1214-BL1214)^2,"")</f>
        <v/>
      </c>
      <c r="BO1214">
        <f>IF(ISNUMBER(BL1214),AF1214^2,"")</f>
        <v/>
      </c>
      <c r="BP1214">
        <f>IF(ISNUMBER(BL1214),(AF1214-BM1214)^2,"")</f>
        <v/>
      </c>
    </row>
    <row r="1215">
      <c r="O1215">
        <f>IF($R1215="","",IF($Q$1="Weekly",INT(($R1215-2)/7),IF($Q$1="Quarterly",YEAR($R1215)*4+ROUNDUP(MONTH($R1215)/3),YEAR($R1215)*12+MONTH($R1215))))</f>
        <v/>
      </c>
      <c r="P1215">
        <f>IF($R1215="","",IF($R1216="",1,IF($O1215&lt;&gt;$O1216,1,0)))</f>
        <v/>
      </c>
      <c r="Q1215">
        <f>IF($P1215=1,SUM($P$7:$P1215),"")</f>
        <v/>
      </c>
      <c r="R1215">
        <f>IF($A1215="","",IF(ISNUMBER($A1215),$A1215,IFERROR(DATEVALUE($A1215),NA())))</f>
        <v/>
      </c>
      <c r="S1215" s="7">
        <f>IFERROR(INDEX($R$7:$R$60000,MATCH(ROW()-6,$Q$7:$Q$60000,0)),"")</f>
        <v/>
      </c>
      <c r="T1215">
        <f>IFERROR(INDEX($B$7:$B$60000,MATCH(ROW()-6,$Q$7:$Q$60000,0))*1,"")</f>
        <v/>
      </c>
      <c r="U1215">
        <f>IFERROR(INDEX($C$7:$C$60000,MATCH(ROW()-6,$Q$7:$Q$60000,0))*1,"")</f>
        <v/>
      </c>
      <c r="V1215">
        <f>IFERROR(INDEX($D$7:$D$60000,MATCH(ROW()-6,$Q$7:$Q$60000,0))*1,"")</f>
        <v/>
      </c>
      <c r="W1215">
        <f>IFERROR(INDEX($E$7:$E$60000,MATCH(ROW()-6,$Q$7:$Q$60000,0))*1,"")</f>
        <v/>
      </c>
      <c r="X1215">
        <f>IFERROR(INDEX($F$7:$F$60000,MATCH(ROW()-6,$Q$7:$Q$60000,0))*1,"")</f>
        <v/>
      </c>
      <c r="Y1215">
        <f>IFERROR(INDEX($G$7:$G$60000,MATCH(ROW()-6,$Q$7:$Q$60000,0))*1,"")</f>
        <v/>
      </c>
      <c r="Z1215">
        <f>IFERROR(INDEX($H$7:$H$60000,MATCH(ROW()-6,$Q$7:$Q$60000,0))*1,"")</f>
        <v/>
      </c>
      <c r="AA1215">
        <f>IFERROR(INDEX($I$7:$I$60000,MATCH(ROW()-6,$Q$7:$Q$60000,0))*1,"")</f>
        <v/>
      </c>
      <c r="AB1215">
        <f>IFERROR(INDEX($J$7:$J$60000,MATCH(ROW()-6,$Q$7:$Q$60000,0))*1,"")</f>
        <v/>
      </c>
      <c r="AC1215">
        <f>IFERROR(INDEX($K$7:$K$60000,MATCH(ROW()-6,$Q$7:$Q$60000,0))*1,"")</f>
        <v/>
      </c>
      <c r="AF1215" s="9">
        <f>IF(OR($S1215="",$S1214=""),"",IF($B$5="diff",($T1215-$T1214),LN($T1215/$T1214)))</f>
        <v/>
      </c>
      <c r="AG1215" s="9">
        <f>IF(OR($S1215="",$S1214=""),"",IF($C$5="diff",(U1215-U1214),LN(U1215/U1214)))</f>
        <v/>
      </c>
      <c r="AH1215" s="9">
        <f>IF(OR($S1215="",$S1214=""),"",IF($D$5="diff",(V1215-V1214),LN(V1215/V1214)))</f>
        <v/>
      </c>
      <c r="AI1215" s="9">
        <f>IF(OR($S1215="",$S1214=""),"",IF($E$5="diff",(W1215-W1214),LN(W1215/W1214)))</f>
        <v/>
      </c>
      <c r="AJ1215" s="9">
        <f>IF(OR($S1215="",$S1214=""),"",IF($F$5="diff",(X1215-X1214),LN(X1215/X1214)))</f>
        <v/>
      </c>
      <c r="AK1215" s="9">
        <f>IF(OR($S1215="",$S1214=""),"",IF($G$5="diff",(Y1215-Y1214),LN(Y1215/Y1214)))</f>
        <v/>
      </c>
      <c r="AL1215" s="9">
        <f>IF(OR($S1215="",$S1214=""),"",IF($H$5="diff",(Z1215-Z1214),LN(Z1215/Z1214)))</f>
        <v/>
      </c>
      <c r="AM1215" s="9">
        <f>IF(OR($S1215="",$S1214=""),"",IF($I$5="diff",(AA1215-AA1214),LN(AA1215/AA1214)))</f>
        <v/>
      </c>
      <c r="AN1215" s="9">
        <f>IF(OR($S1215="",$S1214=""),"",IF($J$5="diff",(AB1215-AB1214),LN(AB1215/AB1214)))</f>
        <v/>
      </c>
      <c r="AO1215" s="9">
        <f>IF(OR($S1215="",$S1214=""),"",IF($K$5="diff",(AC1215-AC1214),LN(AC1215/AC1214)))</f>
        <v/>
      </c>
      <c r="AR1215" s="9">
        <f>IF($AF1215="","",$AU$13+$AU$4*AG1215+$AU$5*AH1215+$AU$6*AI1215+$AU$7*AJ1215+$AU$8*AK1215+$AU$9*AL1215+$AU$10*AM1215+$AU$11*AN1215+$AU$12*AO1215)</f>
        <v/>
      </c>
      <c r="AY1215" s="10">
        <f>IF(AND((ROW()-7)&gt;=$Q$5,(ROW()-6)&lt;=$Q$3),INDEX(LINEST(OFFSET(AF1215,1-$Q$5,0,$Q$5,1),OFFSET(AG1215,1-$Q$5,0,$Q$5,9),TRUE,TRUE),1,10)*$Q$4,"")</f>
        <v/>
      </c>
      <c r="AZ1215" s="9">
        <f>IF(AND((ROW()-7)&gt;=$Q$5,(ROW()-6)&lt;=$Q$3),INDEX(LINEST(OFFSET(AF1215,1-$Q$5,0,$Q$5,1),OFFSET(AG1215,1-$Q$5,0,$Q$5,9),TRUE,TRUE),1,9),"")</f>
        <v/>
      </c>
      <c r="BA1215" s="9">
        <f>IF(AND((ROW()-7)&gt;=$Q$5,(ROW()-6)&lt;=$Q$3),INDEX(LINEST(OFFSET(AF1215,1-$Q$5,0,$Q$5,1),OFFSET(AG1215,1-$Q$5,0,$Q$5,9),TRUE,TRUE),1,8),"")</f>
        <v/>
      </c>
      <c r="BB1215" s="9">
        <f>IF(AND((ROW()-7)&gt;=$Q$5,(ROW()-6)&lt;=$Q$3),INDEX(LINEST(OFFSET(AF1215,1-$Q$5,0,$Q$5,1),OFFSET(AG1215,1-$Q$5,0,$Q$5,9),TRUE,TRUE),1,7),"")</f>
        <v/>
      </c>
      <c r="BC1215" s="9">
        <f>IF(AND((ROW()-7)&gt;=$Q$5,(ROW()-6)&lt;=$Q$3),INDEX(LINEST(OFFSET(AF1215,1-$Q$5,0,$Q$5,1),OFFSET(AG1215,1-$Q$5,0,$Q$5,9),TRUE,TRUE),1,6),"")</f>
        <v/>
      </c>
      <c r="BD1215" s="9">
        <f>IF(AND((ROW()-7)&gt;=$Q$5,(ROW()-6)&lt;=$Q$3),INDEX(LINEST(OFFSET(AF1215,1-$Q$5,0,$Q$5,1),OFFSET(AG1215,1-$Q$5,0,$Q$5,9),TRUE,TRUE),1,5),"")</f>
        <v/>
      </c>
      <c r="BE1215" s="9">
        <f>IF(AND((ROW()-7)&gt;=$Q$5,(ROW()-6)&lt;=$Q$3),INDEX(LINEST(OFFSET(AF1215,1-$Q$5,0,$Q$5,1),OFFSET(AG1215,1-$Q$5,0,$Q$5,9),TRUE,TRUE),1,4),"")</f>
        <v/>
      </c>
      <c r="BF1215" s="9">
        <f>IF(AND((ROW()-7)&gt;=$Q$5,(ROW()-6)&lt;=$Q$3),INDEX(LINEST(OFFSET(AF1215,1-$Q$5,0,$Q$5,1),OFFSET(AG1215,1-$Q$5,0,$Q$5,9),TRUE,TRUE),1,3),"")</f>
        <v/>
      </c>
      <c r="BG1215" s="9">
        <f>IF(AND((ROW()-7)&gt;=$Q$5,(ROW()-6)&lt;=$Q$3),INDEX(LINEST(OFFSET(AF1215,1-$Q$5,0,$Q$5,1),OFFSET(AG1215,1-$Q$5,0,$Q$5,9),TRUE,TRUE),1,2),"")</f>
        <v/>
      </c>
      <c r="BH1215" s="9">
        <f>IF(AND((ROW()-7)&gt;=$Q$5,(ROW()-6)&lt;=$Q$3),INDEX(LINEST(OFFSET(AF1215,1-$Q$5,0,$Q$5,1),OFFSET(AG1215,1-$Q$5,0,$Q$5,9),TRUE,TRUE),1,1),"")</f>
        <v/>
      </c>
      <c r="BI1215" s="10">
        <f>IF(AND((ROW()-7)&gt;=$Q$5,(ROW()-6)&lt;=$Q$3),INDEX(LINEST(OFFSET(AF1215,1-$Q$5,0,$Q$5,1),OFFSET(AG1215,1-$Q$5,0,$Q$5,9),TRUE,TRUE),3,1),"")</f>
        <v/>
      </c>
      <c r="BL1215" s="9">
        <f>IF(AND((ROW()-6)&lt;=$Q$3,ISNUMBER(AY1214)),AY1214/$Q$4+AZ1214*AG1215+BA1214*AH1215+BB1214*AI1215+BC1214*AJ1215+BD1214*AK1215+BE1214*AL1215+BF1214*AM1215+BG1214*AN1215+BH1214*AO1215,"")</f>
        <v/>
      </c>
      <c r="BM1215">
        <f>IF(ISNUMBER(BL1215),AVERAGE(OFFSET(AF1214,1-$Q$5,0,$Q$5,1)),"")</f>
        <v/>
      </c>
      <c r="BN1215">
        <f>IF(ISNUMBER(BL1215),(AF1215-BL1215)^2,"")</f>
        <v/>
      </c>
      <c r="BO1215">
        <f>IF(ISNUMBER(BL1215),AF1215^2,"")</f>
        <v/>
      </c>
      <c r="BP1215">
        <f>IF(ISNUMBER(BL1215),(AF1215-BM1215)^2,"")</f>
        <v/>
      </c>
    </row>
    <row r="1216">
      <c r="O1216">
        <f>IF($R1216="","",IF($Q$1="Weekly",INT(($R1216-2)/7),IF($Q$1="Quarterly",YEAR($R1216)*4+ROUNDUP(MONTH($R1216)/3),YEAR($R1216)*12+MONTH($R1216))))</f>
        <v/>
      </c>
      <c r="P1216">
        <f>IF($R1216="","",IF($R1217="",1,IF($O1216&lt;&gt;$O1217,1,0)))</f>
        <v/>
      </c>
      <c r="Q1216">
        <f>IF($P1216=1,SUM($P$7:$P1216),"")</f>
        <v/>
      </c>
      <c r="R1216">
        <f>IF($A1216="","",IF(ISNUMBER($A1216),$A1216,IFERROR(DATEVALUE($A1216),NA())))</f>
        <v/>
      </c>
      <c r="S1216" s="7">
        <f>IFERROR(INDEX($R$7:$R$60000,MATCH(ROW()-6,$Q$7:$Q$60000,0)),"")</f>
        <v/>
      </c>
      <c r="T1216">
        <f>IFERROR(INDEX($B$7:$B$60000,MATCH(ROW()-6,$Q$7:$Q$60000,0))*1,"")</f>
        <v/>
      </c>
      <c r="U1216">
        <f>IFERROR(INDEX($C$7:$C$60000,MATCH(ROW()-6,$Q$7:$Q$60000,0))*1,"")</f>
        <v/>
      </c>
      <c r="V1216">
        <f>IFERROR(INDEX($D$7:$D$60000,MATCH(ROW()-6,$Q$7:$Q$60000,0))*1,"")</f>
        <v/>
      </c>
      <c r="W1216">
        <f>IFERROR(INDEX($E$7:$E$60000,MATCH(ROW()-6,$Q$7:$Q$60000,0))*1,"")</f>
        <v/>
      </c>
      <c r="X1216">
        <f>IFERROR(INDEX($F$7:$F$60000,MATCH(ROW()-6,$Q$7:$Q$60000,0))*1,"")</f>
        <v/>
      </c>
      <c r="Y1216">
        <f>IFERROR(INDEX($G$7:$G$60000,MATCH(ROW()-6,$Q$7:$Q$60000,0))*1,"")</f>
        <v/>
      </c>
      <c r="Z1216">
        <f>IFERROR(INDEX($H$7:$H$60000,MATCH(ROW()-6,$Q$7:$Q$60000,0))*1,"")</f>
        <v/>
      </c>
      <c r="AA1216">
        <f>IFERROR(INDEX($I$7:$I$60000,MATCH(ROW()-6,$Q$7:$Q$60000,0))*1,"")</f>
        <v/>
      </c>
      <c r="AB1216">
        <f>IFERROR(INDEX($J$7:$J$60000,MATCH(ROW()-6,$Q$7:$Q$60000,0))*1,"")</f>
        <v/>
      </c>
      <c r="AC1216">
        <f>IFERROR(INDEX($K$7:$K$60000,MATCH(ROW()-6,$Q$7:$Q$60000,0))*1,"")</f>
        <v/>
      </c>
      <c r="AF1216" s="9">
        <f>IF(OR($S1216="",$S1215=""),"",IF($B$5="diff",($T1216-$T1215),LN($T1216/$T1215)))</f>
        <v/>
      </c>
      <c r="AG1216" s="9">
        <f>IF(OR($S1216="",$S1215=""),"",IF($C$5="diff",(U1216-U1215),LN(U1216/U1215)))</f>
        <v/>
      </c>
      <c r="AH1216" s="9">
        <f>IF(OR($S1216="",$S1215=""),"",IF($D$5="diff",(V1216-V1215),LN(V1216/V1215)))</f>
        <v/>
      </c>
      <c r="AI1216" s="9">
        <f>IF(OR($S1216="",$S1215=""),"",IF($E$5="diff",(W1216-W1215),LN(W1216/W1215)))</f>
        <v/>
      </c>
      <c r="AJ1216" s="9">
        <f>IF(OR($S1216="",$S1215=""),"",IF($F$5="diff",(X1216-X1215),LN(X1216/X1215)))</f>
        <v/>
      </c>
      <c r="AK1216" s="9">
        <f>IF(OR($S1216="",$S1215=""),"",IF($G$5="diff",(Y1216-Y1215),LN(Y1216/Y1215)))</f>
        <v/>
      </c>
      <c r="AL1216" s="9">
        <f>IF(OR($S1216="",$S1215=""),"",IF($H$5="diff",(Z1216-Z1215),LN(Z1216/Z1215)))</f>
        <v/>
      </c>
      <c r="AM1216" s="9">
        <f>IF(OR($S1216="",$S1215=""),"",IF($I$5="diff",(AA1216-AA1215),LN(AA1216/AA1215)))</f>
        <v/>
      </c>
      <c r="AN1216" s="9">
        <f>IF(OR($S1216="",$S1215=""),"",IF($J$5="diff",(AB1216-AB1215),LN(AB1216/AB1215)))</f>
        <v/>
      </c>
      <c r="AO1216" s="9">
        <f>IF(OR($S1216="",$S1215=""),"",IF($K$5="diff",(AC1216-AC1215),LN(AC1216/AC1215)))</f>
        <v/>
      </c>
      <c r="AR1216" s="9">
        <f>IF($AF1216="","",$AU$13+$AU$4*AG1216+$AU$5*AH1216+$AU$6*AI1216+$AU$7*AJ1216+$AU$8*AK1216+$AU$9*AL1216+$AU$10*AM1216+$AU$11*AN1216+$AU$12*AO1216)</f>
        <v/>
      </c>
      <c r="AY1216" s="10">
        <f>IF(AND((ROW()-7)&gt;=$Q$5,(ROW()-6)&lt;=$Q$3),INDEX(LINEST(OFFSET(AF1216,1-$Q$5,0,$Q$5,1),OFFSET(AG1216,1-$Q$5,0,$Q$5,9),TRUE,TRUE),1,10)*$Q$4,"")</f>
        <v/>
      </c>
      <c r="AZ1216" s="9">
        <f>IF(AND((ROW()-7)&gt;=$Q$5,(ROW()-6)&lt;=$Q$3),INDEX(LINEST(OFFSET(AF1216,1-$Q$5,0,$Q$5,1),OFFSET(AG1216,1-$Q$5,0,$Q$5,9),TRUE,TRUE),1,9),"")</f>
        <v/>
      </c>
      <c r="BA1216" s="9">
        <f>IF(AND((ROW()-7)&gt;=$Q$5,(ROW()-6)&lt;=$Q$3),INDEX(LINEST(OFFSET(AF1216,1-$Q$5,0,$Q$5,1),OFFSET(AG1216,1-$Q$5,0,$Q$5,9),TRUE,TRUE),1,8),"")</f>
        <v/>
      </c>
      <c r="BB1216" s="9">
        <f>IF(AND((ROW()-7)&gt;=$Q$5,(ROW()-6)&lt;=$Q$3),INDEX(LINEST(OFFSET(AF1216,1-$Q$5,0,$Q$5,1),OFFSET(AG1216,1-$Q$5,0,$Q$5,9),TRUE,TRUE),1,7),"")</f>
        <v/>
      </c>
      <c r="BC1216" s="9">
        <f>IF(AND((ROW()-7)&gt;=$Q$5,(ROW()-6)&lt;=$Q$3),INDEX(LINEST(OFFSET(AF1216,1-$Q$5,0,$Q$5,1),OFFSET(AG1216,1-$Q$5,0,$Q$5,9),TRUE,TRUE),1,6),"")</f>
        <v/>
      </c>
      <c r="BD1216" s="9">
        <f>IF(AND((ROW()-7)&gt;=$Q$5,(ROW()-6)&lt;=$Q$3),INDEX(LINEST(OFFSET(AF1216,1-$Q$5,0,$Q$5,1),OFFSET(AG1216,1-$Q$5,0,$Q$5,9),TRUE,TRUE),1,5),"")</f>
        <v/>
      </c>
      <c r="BE1216" s="9">
        <f>IF(AND((ROW()-7)&gt;=$Q$5,(ROW()-6)&lt;=$Q$3),INDEX(LINEST(OFFSET(AF1216,1-$Q$5,0,$Q$5,1),OFFSET(AG1216,1-$Q$5,0,$Q$5,9),TRUE,TRUE),1,4),"")</f>
        <v/>
      </c>
      <c r="BF1216" s="9">
        <f>IF(AND((ROW()-7)&gt;=$Q$5,(ROW()-6)&lt;=$Q$3),INDEX(LINEST(OFFSET(AF1216,1-$Q$5,0,$Q$5,1),OFFSET(AG1216,1-$Q$5,0,$Q$5,9),TRUE,TRUE),1,3),"")</f>
        <v/>
      </c>
      <c r="BG1216" s="9">
        <f>IF(AND((ROW()-7)&gt;=$Q$5,(ROW()-6)&lt;=$Q$3),INDEX(LINEST(OFFSET(AF1216,1-$Q$5,0,$Q$5,1),OFFSET(AG1216,1-$Q$5,0,$Q$5,9),TRUE,TRUE),1,2),"")</f>
        <v/>
      </c>
      <c r="BH1216" s="9">
        <f>IF(AND((ROW()-7)&gt;=$Q$5,(ROW()-6)&lt;=$Q$3),INDEX(LINEST(OFFSET(AF1216,1-$Q$5,0,$Q$5,1),OFFSET(AG1216,1-$Q$5,0,$Q$5,9),TRUE,TRUE),1,1),"")</f>
        <v/>
      </c>
      <c r="BI1216" s="10">
        <f>IF(AND((ROW()-7)&gt;=$Q$5,(ROW()-6)&lt;=$Q$3),INDEX(LINEST(OFFSET(AF1216,1-$Q$5,0,$Q$5,1),OFFSET(AG1216,1-$Q$5,0,$Q$5,9),TRUE,TRUE),3,1),"")</f>
        <v/>
      </c>
      <c r="BL1216" s="9">
        <f>IF(AND((ROW()-6)&lt;=$Q$3,ISNUMBER(AY1215)),AY1215/$Q$4+AZ1215*AG1216+BA1215*AH1216+BB1215*AI1216+BC1215*AJ1216+BD1215*AK1216+BE1215*AL1216+BF1215*AM1216+BG1215*AN1216+BH1215*AO1216,"")</f>
        <v/>
      </c>
      <c r="BM1216">
        <f>IF(ISNUMBER(BL1216),AVERAGE(OFFSET(AF1215,1-$Q$5,0,$Q$5,1)),"")</f>
        <v/>
      </c>
      <c r="BN1216">
        <f>IF(ISNUMBER(BL1216),(AF1216-BL1216)^2,"")</f>
        <v/>
      </c>
      <c r="BO1216">
        <f>IF(ISNUMBER(BL1216),AF1216^2,"")</f>
        <v/>
      </c>
      <c r="BP1216">
        <f>IF(ISNUMBER(BL1216),(AF1216-BM1216)^2,"")</f>
        <v/>
      </c>
    </row>
    <row r="1217">
      <c r="O1217">
        <f>IF($R1217="","",IF($Q$1="Weekly",INT(($R1217-2)/7),IF($Q$1="Quarterly",YEAR($R1217)*4+ROUNDUP(MONTH($R1217)/3),YEAR($R1217)*12+MONTH($R1217))))</f>
        <v/>
      </c>
      <c r="P1217">
        <f>IF($R1217="","",IF($R1218="",1,IF($O1217&lt;&gt;$O1218,1,0)))</f>
        <v/>
      </c>
      <c r="Q1217">
        <f>IF($P1217=1,SUM($P$7:$P1217),"")</f>
        <v/>
      </c>
      <c r="R1217">
        <f>IF($A1217="","",IF(ISNUMBER($A1217),$A1217,IFERROR(DATEVALUE($A1217),NA())))</f>
        <v/>
      </c>
      <c r="S1217" s="7">
        <f>IFERROR(INDEX($R$7:$R$60000,MATCH(ROW()-6,$Q$7:$Q$60000,0)),"")</f>
        <v/>
      </c>
      <c r="T1217">
        <f>IFERROR(INDEX($B$7:$B$60000,MATCH(ROW()-6,$Q$7:$Q$60000,0))*1,"")</f>
        <v/>
      </c>
      <c r="U1217">
        <f>IFERROR(INDEX($C$7:$C$60000,MATCH(ROW()-6,$Q$7:$Q$60000,0))*1,"")</f>
        <v/>
      </c>
      <c r="V1217">
        <f>IFERROR(INDEX($D$7:$D$60000,MATCH(ROW()-6,$Q$7:$Q$60000,0))*1,"")</f>
        <v/>
      </c>
      <c r="W1217">
        <f>IFERROR(INDEX($E$7:$E$60000,MATCH(ROW()-6,$Q$7:$Q$60000,0))*1,"")</f>
        <v/>
      </c>
      <c r="X1217">
        <f>IFERROR(INDEX($F$7:$F$60000,MATCH(ROW()-6,$Q$7:$Q$60000,0))*1,"")</f>
        <v/>
      </c>
      <c r="Y1217">
        <f>IFERROR(INDEX($G$7:$G$60000,MATCH(ROW()-6,$Q$7:$Q$60000,0))*1,"")</f>
        <v/>
      </c>
      <c r="Z1217">
        <f>IFERROR(INDEX($H$7:$H$60000,MATCH(ROW()-6,$Q$7:$Q$60000,0))*1,"")</f>
        <v/>
      </c>
      <c r="AA1217">
        <f>IFERROR(INDEX($I$7:$I$60000,MATCH(ROW()-6,$Q$7:$Q$60000,0))*1,"")</f>
        <v/>
      </c>
      <c r="AB1217">
        <f>IFERROR(INDEX($J$7:$J$60000,MATCH(ROW()-6,$Q$7:$Q$60000,0))*1,"")</f>
        <v/>
      </c>
      <c r="AC1217">
        <f>IFERROR(INDEX($K$7:$K$60000,MATCH(ROW()-6,$Q$7:$Q$60000,0))*1,"")</f>
        <v/>
      </c>
      <c r="AF1217" s="9">
        <f>IF(OR($S1217="",$S1216=""),"",IF($B$5="diff",($T1217-$T1216),LN($T1217/$T1216)))</f>
        <v/>
      </c>
      <c r="AG1217" s="9">
        <f>IF(OR($S1217="",$S1216=""),"",IF($C$5="diff",(U1217-U1216),LN(U1217/U1216)))</f>
        <v/>
      </c>
      <c r="AH1217" s="9">
        <f>IF(OR($S1217="",$S1216=""),"",IF($D$5="diff",(V1217-V1216),LN(V1217/V1216)))</f>
        <v/>
      </c>
      <c r="AI1217" s="9">
        <f>IF(OR($S1217="",$S1216=""),"",IF($E$5="diff",(W1217-W1216),LN(W1217/W1216)))</f>
        <v/>
      </c>
      <c r="AJ1217" s="9">
        <f>IF(OR($S1217="",$S1216=""),"",IF($F$5="diff",(X1217-X1216),LN(X1217/X1216)))</f>
        <v/>
      </c>
      <c r="AK1217" s="9">
        <f>IF(OR($S1217="",$S1216=""),"",IF($G$5="diff",(Y1217-Y1216),LN(Y1217/Y1216)))</f>
        <v/>
      </c>
      <c r="AL1217" s="9">
        <f>IF(OR($S1217="",$S1216=""),"",IF($H$5="diff",(Z1217-Z1216),LN(Z1217/Z1216)))</f>
        <v/>
      </c>
      <c r="AM1217" s="9">
        <f>IF(OR($S1217="",$S1216=""),"",IF($I$5="diff",(AA1217-AA1216),LN(AA1217/AA1216)))</f>
        <v/>
      </c>
      <c r="AN1217" s="9">
        <f>IF(OR($S1217="",$S1216=""),"",IF($J$5="diff",(AB1217-AB1216),LN(AB1217/AB1216)))</f>
        <v/>
      </c>
      <c r="AO1217" s="9">
        <f>IF(OR($S1217="",$S1216=""),"",IF($K$5="diff",(AC1217-AC1216),LN(AC1217/AC1216)))</f>
        <v/>
      </c>
      <c r="AR1217" s="9">
        <f>IF($AF1217="","",$AU$13+$AU$4*AG1217+$AU$5*AH1217+$AU$6*AI1217+$AU$7*AJ1217+$AU$8*AK1217+$AU$9*AL1217+$AU$10*AM1217+$AU$11*AN1217+$AU$12*AO1217)</f>
        <v/>
      </c>
      <c r="AY1217" s="10">
        <f>IF(AND((ROW()-7)&gt;=$Q$5,(ROW()-6)&lt;=$Q$3),INDEX(LINEST(OFFSET(AF1217,1-$Q$5,0,$Q$5,1),OFFSET(AG1217,1-$Q$5,0,$Q$5,9),TRUE,TRUE),1,10)*$Q$4,"")</f>
        <v/>
      </c>
      <c r="AZ1217" s="9">
        <f>IF(AND((ROW()-7)&gt;=$Q$5,(ROW()-6)&lt;=$Q$3),INDEX(LINEST(OFFSET(AF1217,1-$Q$5,0,$Q$5,1),OFFSET(AG1217,1-$Q$5,0,$Q$5,9),TRUE,TRUE),1,9),"")</f>
        <v/>
      </c>
      <c r="BA1217" s="9">
        <f>IF(AND((ROW()-7)&gt;=$Q$5,(ROW()-6)&lt;=$Q$3),INDEX(LINEST(OFFSET(AF1217,1-$Q$5,0,$Q$5,1),OFFSET(AG1217,1-$Q$5,0,$Q$5,9),TRUE,TRUE),1,8),"")</f>
        <v/>
      </c>
      <c r="BB1217" s="9">
        <f>IF(AND((ROW()-7)&gt;=$Q$5,(ROW()-6)&lt;=$Q$3),INDEX(LINEST(OFFSET(AF1217,1-$Q$5,0,$Q$5,1),OFFSET(AG1217,1-$Q$5,0,$Q$5,9),TRUE,TRUE),1,7),"")</f>
        <v/>
      </c>
      <c r="BC1217" s="9">
        <f>IF(AND((ROW()-7)&gt;=$Q$5,(ROW()-6)&lt;=$Q$3),INDEX(LINEST(OFFSET(AF1217,1-$Q$5,0,$Q$5,1),OFFSET(AG1217,1-$Q$5,0,$Q$5,9),TRUE,TRUE),1,6),"")</f>
        <v/>
      </c>
      <c r="BD1217" s="9">
        <f>IF(AND((ROW()-7)&gt;=$Q$5,(ROW()-6)&lt;=$Q$3),INDEX(LINEST(OFFSET(AF1217,1-$Q$5,0,$Q$5,1),OFFSET(AG1217,1-$Q$5,0,$Q$5,9),TRUE,TRUE),1,5),"")</f>
        <v/>
      </c>
      <c r="BE1217" s="9">
        <f>IF(AND((ROW()-7)&gt;=$Q$5,(ROW()-6)&lt;=$Q$3),INDEX(LINEST(OFFSET(AF1217,1-$Q$5,0,$Q$5,1),OFFSET(AG1217,1-$Q$5,0,$Q$5,9),TRUE,TRUE),1,4),"")</f>
        <v/>
      </c>
      <c r="BF1217" s="9">
        <f>IF(AND((ROW()-7)&gt;=$Q$5,(ROW()-6)&lt;=$Q$3),INDEX(LINEST(OFFSET(AF1217,1-$Q$5,0,$Q$5,1),OFFSET(AG1217,1-$Q$5,0,$Q$5,9),TRUE,TRUE),1,3),"")</f>
        <v/>
      </c>
      <c r="BG1217" s="9">
        <f>IF(AND((ROW()-7)&gt;=$Q$5,(ROW()-6)&lt;=$Q$3),INDEX(LINEST(OFFSET(AF1217,1-$Q$5,0,$Q$5,1),OFFSET(AG1217,1-$Q$5,0,$Q$5,9),TRUE,TRUE),1,2),"")</f>
        <v/>
      </c>
      <c r="BH1217" s="9">
        <f>IF(AND((ROW()-7)&gt;=$Q$5,(ROW()-6)&lt;=$Q$3),INDEX(LINEST(OFFSET(AF1217,1-$Q$5,0,$Q$5,1),OFFSET(AG1217,1-$Q$5,0,$Q$5,9),TRUE,TRUE),1,1),"")</f>
        <v/>
      </c>
      <c r="BI1217" s="10">
        <f>IF(AND((ROW()-7)&gt;=$Q$5,(ROW()-6)&lt;=$Q$3),INDEX(LINEST(OFFSET(AF1217,1-$Q$5,0,$Q$5,1),OFFSET(AG1217,1-$Q$5,0,$Q$5,9),TRUE,TRUE),3,1),"")</f>
        <v/>
      </c>
      <c r="BL1217" s="9">
        <f>IF(AND((ROW()-6)&lt;=$Q$3,ISNUMBER(AY1216)),AY1216/$Q$4+AZ1216*AG1217+BA1216*AH1217+BB1216*AI1217+BC1216*AJ1217+BD1216*AK1217+BE1216*AL1217+BF1216*AM1217+BG1216*AN1217+BH1216*AO1217,"")</f>
        <v/>
      </c>
      <c r="BM1217">
        <f>IF(ISNUMBER(BL1217),AVERAGE(OFFSET(AF1216,1-$Q$5,0,$Q$5,1)),"")</f>
        <v/>
      </c>
      <c r="BN1217">
        <f>IF(ISNUMBER(BL1217),(AF1217-BL1217)^2,"")</f>
        <v/>
      </c>
      <c r="BO1217">
        <f>IF(ISNUMBER(BL1217),AF1217^2,"")</f>
        <v/>
      </c>
      <c r="BP1217">
        <f>IF(ISNUMBER(BL1217),(AF1217-BM1217)^2,"")</f>
        <v/>
      </c>
    </row>
    <row r="1218">
      <c r="O1218">
        <f>IF($R1218="","",IF($Q$1="Weekly",INT(($R1218-2)/7),IF($Q$1="Quarterly",YEAR($R1218)*4+ROUNDUP(MONTH($R1218)/3),YEAR($R1218)*12+MONTH($R1218))))</f>
        <v/>
      </c>
      <c r="P1218">
        <f>IF($R1218="","",IF($R1219="",1,IF($O1218&lt;&gt;$O1219,1,0)))</f>
        <v/>
      </c>
      <c r="Q1218">
        <f>IF($P1218=1,SUM($P$7:$P1218),"")</f>
        <v/>
      </c>
      <c r="R1218">
        <f>IF($A1218="","",IF(ISNUMBER($A1218),$A1218,IFERROR(DATEVALUE($A1218),NA())))</f>
        <v/>
      </c>
      <c r="S1218" s="7">
        <f>IFERROR(INDEX($R$7:$R$60000,MATCH(ROW()-6,$Q$7:$Q$60000,0)),"")</f>
        <v/>
      </c>
      <c r="T1218">
        <f>IFERROR(INDEX($B$7:$B$60000,MATCH(ROW()-6,$Q$7:$Q$60000,0))*1,"")</f>
        <v/>
      </c>
      <c r="U1218">
        <f>IFERROR(INDEX($C$7:$C$60000,MATCH(ROW()-6,$Q$7:$Q$60000,0))*1,"")</f>
        <v/>
      </c>
      <c r="V1218">
        <f>IFERROR(INDEX($D$7:$D$60000,MATCH(ROW()-6,$Q$7:$Q$60000,0))*1,"")</f>
        <v/>
      </c>
      <c r="W1218">
        <f>IFERROR(INDEX($E$7:$E$60000,MATCH(ROW()-6,$Q$7:$Q$60000,0))*1,"")</f>
        <v/>
      </c>
      <c r="X1218">
        <f>IFERROR(INDEX($F$7:$F$60000,MATCH(ROW()-6,$Q$7:$Q$60000,0))*1,"")</f>
        <v/>
      </c>
      <c r="Y1218">
        <f>IFERROR(INDEX($G$7:$G$60000,MATCH(ROW()-6,$Q$7:$Q$60000,0))*1,"")</f>
        <v/>
      </c>
      <c r="Z1218">
        <f>IFERROR(INDEX($H$7:$H$60000,MATCH(ROW()-6,$Q$7:$Q$60000,0))*1,"")</f>
        <v/>
      </c>
      <c r="AA1218">
        <f>IFERROR(INDEX($I$7:$I$60000,MATCH(ROW()-6,$Q$7:$Q$60000,0))*1,"")</f>
        <v/>
      </c>
      <c r="AB1218">
        <f>IFERROR(INDEX($J$7:$J$60000,MATCH(ROW()-6,$Q$7:$Q$60000,0))*1,"")</f>
        <v/>
      </c>
      <c r="AC1218">
        <f>IFERROR(INDEX($K$7:$K$60000,MATCH(ROW()-6,$Q$7:$Q$60000,0))*1,"")</f>
        <v/>
      </c>
      <c r="AF1218" s="9">
        <f>IF(OR($S1218="",$S1217=""),"",IF($B$5="diff",($T1218-$T1217),LN($T1218/$T1217)))</f>
        <v/>
      </c>
      <c r="AG1218" s="9">
        <f>IF(OR($S1218="",$S1217=""),"",IF($C$5="diff",(U1218-U1217),LN(U1218/U1217)))</f>
        <v/>
      </c>
      <c r="AH1218" s="9">
        <f>IF(OR($S1218="",$S1217=""),"",IF($D$5="diff",(V1218-V1217),LN(V1218/V1217)))</f>
        <v/>
      </c>
      <c r="AI1218" s="9">
        <f>IF(OR($S1218="",$S1217=""),"",IF($E$5="diff",(W1218-W1217),LN(W1218/W1217)))</f>
        <v/>
      </c>
      <c r="AJ1218" s="9">
        <f>IF(OR($S1218="",$S1217=""),"",IF($F$5="diff",(X1218-X1217),LN(X1218/X1217)))</f>
        <v/>
      </c>
      <c r="AK1218" s="9">
        <f>IF(OR($S1218="",$S1217=""),"",IF($G$5="diff",(Y1218-Y1217),LN(Y1218/Y1217)))</f>
        <v/>
      </c>
      <c r="AL1218" s="9">
        <f>IF(OR($S1218="",$S1217=""),"",IF($H$5="diff",(Z1218-Z1217),LN(Z1218/Z1217)))</f>
        <v/>
      </c>
      <c r="AM1218" s="9">
        <f>IF(OR($S1218="",$S1217=""),"",IF($I$5="diff",(AA1218-AA1217),LN(AA1218/AA1217)))</f>
        <v/>
      </c>
      <c r="AN1218" s="9">
        <f>IF(OR($S1218="",$S1217=""),"",IF($J$5="diff",(AB1218-AB1217),LN(AB1218/AB1217)))</f>
        <v/>
      </c>
      <c r="AO1218" s="9">
        <f>IF(OR($S1218="",$S1217=""),"",IF($K$5="diff",(AC1218-AC1217),LN(AC1218/AC1217)))</f>
        <v/>
      </c>
      <c r="AR1218" s="9">
        <f>IF($AF1218="","",$AU$13+$AU$4*AG1218+$AU$5*AH1218+$AU$6*AI1218+$AU$7*AJ1218+$AU$8*AK1218+$AU$9*AL1218+$AU$10*AM1218+$AU$11*AN1218+$AU$12*AO1218)</f>
        <v/>
      </c>
      <c r="AY1218" s="10">
        <f>IF(AND((ROW()-7)&gt;=$Q$5,(ROW()-6)&lt;=$Q$3),INDEX(LINEST(OFFSET(AF1218,1-$Q$5,0,$Q$5,1),OFFSET(AG1218,1-$Q$5,0,$Q$5,9),TRUE,TRUE),1,10)*$Q$4,"")</f>
        <v/>
      </c>
      <c r="AZ1218" s="9">
        <f>IF(AND((ROW()-7)&gt;=$Q$5,(ROW()-6)&lt;=$Q$3),INDEX(LINEST(OFFSET(AF1218,1-$Q$5,0,$Q$5,1),OFFSET(AG1218,1-$Q$5,0,$Q$5,9),TRUE,TRUE),1,9),"")</f>
        <v/>
      </c>
      <c r="BA1218" s="9">
        <f>IF(AND((ROW()-7)&gt;=$Q$5,(ROW()-6)&lt;=$Q$3),INDEX(LINEST(OFFSET(AF1218,1-$Q$5,0,$Q$5,1),OFFSET(AG1218,1-$Q$5,0,$Q$5,9),TRUE,TRUE),1,8),"")</f>
        <v/>
      </c>
      <c r="BB1218" s="9">
        <f>IF(AND((ROW()-7)&gt;=$Q$5,(ROW()-6)&lt;=$Q$3),INDEX(LINEST(OFFSET(AF1218,1-$Q$5,0,$Q$5,1),OFFSET(AG1218,1-$Q$5,0,$Q$5,9),TRUE,TRUE),1,7),"")</f>
        <v/>
      </c>
      <c r="BC1218" s="9">
        <f>IF(AND((ROW()-7)&gt;=$Q$5,(ROW()-6)&lt;=$Q$3),INDEX(LINEST(OFFSET(AF1218,1-$Q$5,0,$Q$5,1),OFFSET(AG1218,1-$Q$5,0,$Q$5,9),TRUE,TRUE),1,6),"")</f>
        <v/>
      </c>
      <c r="BD1218" s="9">
        <f>IF(AND((ROW()-7)&gt;=$Q$5,(ROW()-6)&lt;=$Q$3),INDEX(LINEST(OFFSET(AF1218,1-$Q$5,0,$Q$5,1),OFFSET(AG1218,1-$Q$5,0,$Q$5,9),TRUE,TRUE),1,5),"")</f>
        <v/>
      </c>
      <c r="BE1218" s="9">
        <f>IF(AND((ROW()-7)&gt;=$Q$5,(ROW()-6)&lt;=$Q$3),INDEX(LINEST(OFFSET(AF1218,1-$Q$5,0,$Q$5,1),OFFSET(AG1218,1-$Q$5,0,$Q$5,9),TRUE,TRUE),1,4),"")</f>
        <v/>
      </c>
      <c r="BF1218" s="9">
        <f>IF(AND((ROW()-7)&gt;=$Q$5,(ROW()-6)&lt;=$Q$3),INDEX(LINEST(OFFSET(AF1218,1-$Q$5,0,$Q$5,1),OFFSET(AG1218,1-$Q$5,0,$Q$5,9),TRUE,TRUE),1,3),"")</f>
        <v/>
      </c>
      <c r="BG1218" s="9">
        <f>IF(AND((ROW()-7)&gt;=$Q$5,(ROW()-6)&lt;=$Q$3),INDEX(LINEST(OFFSET(AF1218,1-$Q$5,0,$Q$5,1),OFFSET(AG1218,1-$Q$5,0,$Q$5,9),TRUE,TRUE),1,2),"")</f>
        <v/>
      </c>
      <c r="BH1218" s="9">
        <f>IF(AND((ROW()-7)&gt;=$Q$5,(ROW()-6)&lt;=$Q$3),INDEX(LINEST(OFFSET(AF1218,1-$Q$5,0,$Q$5,1),OFFSET(AG1218,1-$Q$5,0,$Q$5,9),TRUE,TRUE),1,1),"")</f>
        <v/>
      </c>
      <c r="BI1218" s="10">
        <f>IF(AND((ROW()-7)&gt;=$Q$5,(ROW()-6)&lt;=$Q$3),INDEX(LINEST(OFFSET(AF1218,1-$Q$5,0,$Q$5,1),OFFSET(AG1218,1-$Q$5,0,$Q$5,9),TRUE,TRUE),3,1),"")</f>
        <v/>
      </c>
      <c r="BL1218" s="9">
        <f>IF(AND((ROW()-6)&lt;=$Q$3,ISNUMBER(AY1217)),AY1217/$Q$4+AZ1217*AG1218+BA1217*AH1218+BB1217*AI1218+BC1217*AJ1218+BD1217*AK1218+BE1217*AL1218+BF1217*AM1218+BG1217*AN1218+BH1217*AO1218,"")</f>
        <v/>
      </c>
      <c r="BM1218">
        <f>IF(ISNUMBER(BL1218),AVERAGE(OFFSET(AF1217,1-$Q$5,0,$Q$5,1)),"")</f>
        <v/>
      </c>
      <c r="BN1218">
        <f>IF(ISNUMBER(BL1218),(AF1218-BL1218)^2,"")</f>
        <v/>
      </c>
      <c r="BO1218">
        <f>IF(ISNUMBER(BL1218),AF1218^2,"")</f>
        <v/>
      </c>
      <c r="BP1218">
        <f>IF(ISNUMBER(BL1218),(AF1218-BM1218)^2,"")</f>
        <v/>
      </c>
    </row>
    <row r="1219">
      <c r="O1219">
        <f>IF($R1219="","",IF($Q$1="Weekly",INT(($R1219-2)/7),IF($Q$1="Quarterly",YEAR($R1219)*4+ROUNDUP(MONTH($R1219)/3),YEAR($R1219)*12+MONTH($R1219))))</f>
        <v/>
      </c>
      <c r="P1219">
        <f>IF($R1219="","",IF($R1220="",1,IF($O1219&lt;&gt;$O1220,1,0)))</f>
        <v/>
      </c>
      <c r="Q1219">
        <f>IF($P1219=1,SUM($P$7:$P1219),"")</f>
        <v/>
      </c>
      <c r="R1219">
        <f>IF($A1219="","",IF(ISNUMBER($A1219),$A1219,IFERROR(DATEVALUE($A1219),NA())))</f>
        <v/>
      </c>
      <c r="S1219" s="7">
        <f>IFERROR(INDEX($R$7:$R$60000,MATCH(ROW()-6,$Q$7:$Q$60000,0)),"")</f>
        <v/>
      </c>
      <c r="T1219">
        <f>IFERROR(INDEX($B$7:$B$60000,MATCH(ROW()-6,$Q$7:$Q$60000,0))*1,"")</f>
        <v/>
      </c>
      <c r="U1219">
        <f>IFERROR(INDEX($C$7:$C$60000,MATCH(ROW()-6,$Q$7:$Q$60000,0))*1,"")</f>
        <v/>
      </c>
      <c r="V1219">
        <f>IFERROR(INDEX($D$7:$D$60000,MATCH(ROW()-6,$Q$7:$Q$60000,0))*1,"")</f>
        <v/>
      </c>
      <c r="W1219">
        <f>IFERROR(INDEX($E$7:$E$60000,MATCH(ROW()-6,$Q$7:$Q$60000,0))*1,"")</f>
        <v/>
      </c>
      <c r="X1219">
        <f>IFERROR(INDEX($F$7:$F$60000,MATCH(ROW()-6,$Q$7:$Q$60000,0))*1,"")</f>
        <v/>
      </c>
      <c r="Y1219">
        <f>IFERROR(INDEX($G$7:$G$60000,MATCH(ROW()-6,$Q$7:$Q$60000,0))*1,"")</f>
        <v/>
      </c>
      <c r="Z1219">
        <f>IFERROR(INDEX($H$7:$H$60000,MATCH(ROW()-6,$Q$7:$Q$60000,0))*1,"")</f>
        <v/>
      </c>
      <c r="AA1219">
        <f>IFERROR(INDEX($I$7:$I$60000,MATCH(ROW()-6,$Q$7:$Q$60000,0))*1,"")</f>
        <v/>
      </c>
      <c r="AB1219">
        <f>IFERROR(INDEX($J$7:$J$60000,MATCH(ROW()-6,$Q$7:$Q$60000,0))*1,"")</f>
        <v/>
      </c>
      <c r="AC1219">
        <f>IFERROR(INDEX($K$7:$K$60000,MATCH(ROW()-6,$Q$7:$Q$60000,0))*1,"")</f>
        <v/>
      </c>
      <c r="AF1219" s="9">
        <f>IF(OR($S1219="",$S1218=""),"",IF($B$5="diff",($T1219-$T1218),LN($T1219/$T1218)))</f>
        <v/>
      </c>
      <c r="AG1219" s="9">
        <f>IF(OR($S1219="",$S1218=""),"",IF($C$5="diff",(U1219-U1218),LN(U1219/U1218)))</f>
        <v/>
      </c>
      <c r="AH1219" s="9">
        <f>IF(OR($S1219="",$S1218=""),"",IF($D$5="diff",(V1219-V1218),LN(V1219/V1218)))</f>
        <v/>
      </c>
      <c r="AI1219" s="9">
        <f>IF(OR($S1219="",$S1218=""),"",IF($E$5="diff",(W1219-W1218),LN(W1219/W1218)))</f>
        <v/>
      </c>
      <c r="AJ1219" s="9">
        <f>IF(OR($S1219="",$S1218=""),"",IF($F$5="diff",(X1219-X1218),LN(X1219/X1218)))</f>
        <v/>
      </c>
      <c r="AK1219" s="9">
        <f>IF(OR($S1219="",$S1218=""),"",IF($G$5="diff",(Y1219-Y1218),LN(Y1219/Y1218)))</f>
        <v/>
      </c>
      <c r="AL1219" s="9">
        <f>IF(OR($S1219="",$S1218=""),"",IF($H$5="diff",(Z1219-Z1218),LN(Z1219/Z1218)))</f>
        <v/>
      </c>
      <c r="AM1219" s="9">
        <f>IF(OR($S1219="",$S1218=""),"",IF($I$5="diff",(AA1219-AA1218),LN(AA1219/AA1218)))</f>
        <v/>
      </c>
      <c r="AN1219" s="9">
        <f>IF(OR($S1219="",$S1218=""),"",IF($J$5="diff",(AB1219-AB1218),LN(AB1219/AB1218)))</f>
        <v/>
      </c>
      <c r="AO1219" s="9">
        <f>IF(OR($S1219="",$S1218=""),"",IF($K$5="diff",(AC1219-AC1218),LN(AC1219/AC1218)))</f>
        <v/>
      </c>
      <c r="AR1219" s="9">
        <f>IF($AF1219="","",$AU$13+$AU$4*AG1219+$AU$5*AH1219+$AU$6*AI1219+$AU$7*AJ1219+$AU$8*AK1219+$AU$9*AL1219+$AU$10*AM1219+$AU$11*AN1219+$AU$12*AO1219)</f>
        <v/>
      </c>
      <c r="AY1219" s="10">
        <f>IF(AND((ROW()-7)&gt;=$Q$5,(ROW()-6)&lt;=$Q$3),INDEX(LINEST(OFFSET(AF1219,1-$Q$5,0,$Q$5,1),OFFSET(AG1219,1-$Q$5,0,$Q$5,9),TRUE,TRUE),1,10)*$Q$4,"")</f>
        <v/>
      </c>
      <c r="AZ1219" s="9">
        <f>IF(AND((ROW()-7)&gt;=$Q$5,(ROW()-6)&lt;=$Q$3),INDEX(LINEST(OFFSET(AF1219,1-$Q$5,0,$Q$5,1),OFFSET(AG1219,1-$Q$5,0,$Q$5,9),TRUE,TRUE),1,9),"")</f>
        <v/>
      </c>
      <c r="BA1219" s="9">
        <f>IF(AND((ROW()-7)&gt;=$Q$5,(ROW()-6)&lt;=$Q$3),INDEX(LINEST(OFFSET(AF1219,1-$Q$5,0,$Q$5,1),OFFSET(AG1219,1-$Q$5,0,$Q$5,9),TRUE,TRUE),1,8),"")</f>
        <v/>
      </c>
      <c r="BB1219" s="9">
        <f>IF(AND((ROW()-7)&gt;=$Q$5,(ROW()-6)&lt;=$Q$3),INDEX(LINEST(OFFSET(AF1219,1-$Q$5,0,$Q$5,1),OFFSET(AG1219,1-$Q$5,0,$Q$5,9),TRUE,TRUE),1,7),"")</f>
        <v/>
      </c>
      <c r="BC1219" s="9">
        <f>IF(AND((ROW()-7)&gt;=$Q$5,(ROW()-6)&lt;=$Q$3),INDEX(LINEST(OFFSET(AF1219,1-$Q$5,0,$Q$5,1),OFFSET(AG1219,1-$Q$5,0,$Q$5,9),TRUE,TRUE),1,6),"")</f>
        <v/>
      </c>
      <c r="BD1219" s="9">
        <f>IF(AND((ROW()-7)&gt;=$Q$5,(ROW()-6)&lt;=$Q$3),INDEX(LINEST(OFFSET(AF1219,1-$Q$5,0,$Q$5,1),OFFSET(AG1219,1-$Q$5,0,$Q$5,9),TRUE,TRUE),1,5),"")</f>
        <v/>
      </c>
      <c r="BE1219" s="9">
        <f>IF(AND((ROW()-7)&gt;=$Q$5,(ROW()-6)&lt;=$Q$3),INDEX(LINEST(OFFSET(AF1219,1-$Q$5,0,$Q$5,1),OFFSET(AG1219,1-$Q$5,0,$Q$5,9),TRUE,TRUE),1,4),"")</f>
        <v/>
      </c>
      <c r="BF1219" s="9">
        <f>IF(AND((ROW()-7)&gt;=$Q$5,(ROW()-6)&lt;=$Q$3),INDEX(LINEST(OFFSET(AF1219,1-$Q$5,0,$Q$5,1),OFFSET(AG1219,1-$Q$5,0,$Q$5,9),TRUE,TRUE),1,3),"")</f>
        <v/>
      </c>
      <c r="BG1219" s="9">
        <f>IF(AND((ROW()-7)&gt;=$Q$5,(ROW()-6)&lt;=$Q$3),INDEX(LINEST(OFFSET(AF1219,1-$Q$5,0,$Q$5,1),OFFSET(AG1219,1-$Q$5,0,$Q$5,9),TRUE,TRUE),1,2),"")</f>
        <v/>
      </c>
      <c r="BH1219" s="9">
        <f>IF(AND((ROW()-7)&gt;=$Q$5,(ROW()-6)&lt;=$Q$3),INDEX(LINEST(OFFSET(AF1219,1-$Q$5,0,$Q$5,1),OFFSET(AG1219,1-$Q$5,0,$Q$5,9),TRUE,TRUE),1,1),"")</f>
        <v/>
      </c>
      <c r="BI1219" s="10">
        <f>IF(AND((ROW()-7)&gt;=$Q$5,(ROW()-6)&lt;=$Q$3),INDEX(LINEST(OFFSET(AF1219,1-$Q$5,0,$Q$5,1),OFFSET(AG1219,1-$Q$5,0,$Q$5,9),TRUE,TRUE),3,1),"")</f>
        <v/>
      </c>
      <c r="BL1219" s="9">
        <f>IF(AND((ROW()-6)&lt;=$Q$3,ISNUMBER(AY1218)),AY1218/$Q$4+AZ1218*AG1219+BA1218*AH1219+BB1218*AI1219+BC1218*AJ1219+BD1218*AK1219+BE1218*AL1219+BF1218*AM1219+BG1218*AN1219+BH1218*AO1219,"")</f>
        <v/>
      </c>
      <c r="BM1219">
        <f>IF(ISNUMBER(BL1219),AVERAGE(OFFSET(AF1218,1-$Q$5,0,$Q$5,1)),"")</f>
        <v/>
      </c>
      <c r="BN1219">
        <f>IF(ISNUMBER(BL1219),(AF1219-BL1219)^2,"")</f>
        <v/>
      </c>
      <c r="BO1219">
        <f>IF(ISNUMBER(BL1219),AF1219^2,"")</f>
        <v/>
      </c>
      <c r="BP1219">
        <f>IF(ISNUMBER(BL1219),(AF1219-BM1219)^2,"")</f>
        <v/>
      </c>
    </row>
    <row r="1220">
      <c r="O1220">
        <f>IF($R1220="","",IF($Q$1="Weekly",INT(($R1220-2)/7),IF($Q$1="Quarterly",YEAR($R1220)*4+ROUNDUP(MONTH($R1220)/3),YEAR($R1220)*12+MONTH($R1220))))</f>
        <v/>
      </c>
      <c r="P1220">
        <f>IF($R1220="","",IF($R1221="",1,IF($O1220&lt;&gt;$O1221,1,0)))</f>
        <v/>
      </c>
      <c r="Q1220">
        <f>IF($P1220=1,SUM($P$7:$P1220),"")</f>
        <v/>
      </c>
      <c r="R1220">
        <f>IF($A1220="","",IF(ISNUMBER($A1220),$A1220,IFERROR(DATEVALUE($A1220),NA())))</f>
        <v/>
      </c>
      <c r="S1220" s="7">
        <f>IFERROR(INDEX($R$7:$R$60000,MATCH(ROW()-6,$Q$7:$Q$60000,0)),"")</f>
        <v/>
      </c>
      <c r="T1220">
        <f>IFERROR(INDEX($B$7:$B$60000,MATCH(ROW()-6,$Q$7:$Q$60000,0))*1,"")</f>
        <v/>
      </c>
      <c r="U1220">
        <f>IFERROR(INDEX($C$7:$C$60000,MATCH(ROW()-6,$Q$7:$Q$60000,0))*1,"")</f>
        <v/>
      </c>
      <c r="V1220">
        <f>IFERROR(INDEX($D$7:$D$60000,MATCH(ROW()-6,$Q$7:$Q$60000,0))*1,"")</f>
        <v/>
      </c>
      <c r="W1220">
        <f>IFERROR(INDEX($E$7:$E$60000,MATCH(ROW()-6,$Q$7:$Q$60000,0))*1,"")</f>
        <v/>
      </c>
      <c r="X1220">
        <f>IFERROR(INDEX($F$7:$F$60000,MATCH(ROW()-6,$Q$7:$Q$60000,0))*1,"")</f>
        <v/>
      </c>
      <c r="Y1220">
        <f>IFERROR(INDEX($G$7:$G$60000,MATCH(ROW()-6,$Q$7:$Q$60000,0))*1,"")</f>
        <v/>
      </c>
      <c r="Z1220">
        <f>IFERROR(INDEX($H$7:$H$60000,MATCH(ROW()-6,$Q$7:$Q$60000,0))*1,"")</f>
        <v/>
      </c>
      <c r="AA1220">
        <f>IFERROR(INDEX($I$7:$I$60000,MATCH(ROW()-6,$Q$7:$Q$60000,0))*1,"")</f>
        <v/>
      </c>
      <c r="AB1220">
        <f>IFERROR(INDEX($J$7:$J$60000,MATCH(ROW()-6,$Q$7:$Q$60000,0))*1,"")</f>
        <v/>
      </c>
      <c r="AC1220">
        <f>IFERROR(INDEX($K$7:$K$60000,MATCH(ROW()-6,$Q$7:$Q$60000,0))*1,"")</f>
        <v/>
      </c>
      <c r="AF1220" s="9">
        <f>IF(OR($S1220="",$S1219=""),"",IF($B$5="diff",($T1220-$T1219),LN($T1220/$T1219)))</f>
        <v/>
      </c>
      <c r="AG1220" s="9">
        <f>IF(OR($S1220="",$S1219=""),"",IF($C$5="diff",(U1220-U1219),LN(U1220/U1219)))</f>
        <v/>
      </c>
      <c r="AH1220" s="9">
        <f>IF(OR($S1220="",$S1219=""),"",IF($D$5="diff",(V1220-V1219),LN(V1220/V1219)))</f>
        <v/>
      </c>
      <c r="AI1220" s="9">
        <f>IF(OR($S1220="",$S1219=""),"",IF($E$5="diff",(W1220-W1219),LN(W1220/W1219)))</f>
        <v/>
      </c>
      <c r="AJ1220" s="9">
        <f>IF(OR($S1220="",$S1219=""),"",IF($F$5="diff",(X1220-X1219),LN(X1220/X1219)))</f>
        <v/>
      </c>
      <c r="AK1220" s="9">
        <f>IF(OR($S1220="",$S1219=""),"",IF($G$5="diff",(Y1220-Y1219),LN(Y1220/Y1219)))</f>
        <v/>
      </c>
      <c r="AL1220" s="9">
        <f>IF(OR($S1220="",$S1219=""),"",IF($H$5="diff",(Z1220-Z1219),LN(Z1220/Z1219)))</f>
        <v/>
      </c>
      <c r="AM1220" s="9">
        <f>IF(OR($S1220="",$S1219=""),"",IF($I$5="diff",(AA1220-AA1219),LN(AA1220/AA1219)))</f>
        <v/>
      </c>
      <c r="AN1220" s="9">
        <f>IF(OR($S1220="",$S1219=""),"",IF($J$5="diff",(AB1220-AB1219),LN(AB1220/AB1219)))</f>
        <v/>
      </c>
      <c r="AO1220" s="9">
        <f>IF(OR($S1220="",$S1219=""),"",IF($K$5="diff",(AC1220-AC1219),LN(AC1220/AC1219)))</f>
        <v/>
      </c>
      <c r="AR1220" s="9">
        <f>IF($AF1220="","",$AU$13+$AU$4*AG1220+$AU$5*AH1220+$AU$6*AI1220+$AU$7*AJ1220+$AU$8*AK1220+$AU$9*AL1220+$AU$10*AM1220+$AU$11*AN1220+$AU$12*AO1220)</f>
        <v/>
      </c>
      <c r="AY1220" s="10">
        <f>IF(AND((ROW()-7)&gt;=$Q$5,(ROW()-6)&lt;=$Q$3),INDEX(LINEST(OFFSET(AF1220,1-$Q$5,0,$Q$5,1),OFFSET(AG1220,1-$Q$5,0,$Q$5,9),TRUE,TRUE),1,10)*$Q$4,"")</f>
        <v/>
      </c>
      <c r="AZ1220" s="9">
        <f>IF(AND((ROW()-7)&gt;=$Q$5,(ROW()-6)&lt;=$Q$3),INDEX(LINEST(OFFSET(AF1220,1-$Q$5,0,$Q$5,1),OFFSET(AG1220,1-$Q$5,0,$Q$5,9),TRUE,TRUE),1,9),"")</f>
        <v/>
      </c>
      <c r="BA1220" s="9">
        <f>IF(AND((ROW()-7)&gt;=$Q$5,(ROW()-6)&lt;=$Q$3),INDEX(LINEST(OFFSET(AF1220,1-$Q$5,0,$Q$5,1),OFFSET(AG1220,1-$Q$5,0,$Q$5,9),TRUE,TRUE),1,8),"")</f>
        <v/>
      </c>
      <c r="BB1220" s="9">
        <f>IF(AND((ROW()-7)&gt;=$Q$5,(ROW()-6)&lt;=$Q$3),INDEX(LINEST(OFFSET(AF1220,1-$Q$5,0,$Q$5,1),OFFSET(AG1220,1-$Q$5,0,$Q$5,9),TRUE,TRUE),1,7),"")</f>
        <v/>
      </c>
      <c r="BC1220" s="9">
        <f>IF(AND((ROW()-7)&gt;=$Q$5,(ROW()-6)&lt;=$Q$3),INDEX(LINEST(OFFSET(AF1220,1-$Q$5,0,$Q$5,1),OFFSET(AG1220,1-$Q$5,0,$Q$5,9),TRUE,TRUE),1,6),"")</f>
        <v/>
      </c>
      <c r="BD1220" s="9">
        <f>IF(AND((ROW()-7)&gt;=$Q$5,(ROW()-6)&lt;=$Q$3),INDEX(LINEST(OFFSET(AF1220,1-$Q$5,0,$Q$5,1),OFFSET(AG1220,1-$Q$5,0,$Q$5,9),TRUE,TRUE),1,5),"")</f>
        <v/>
      </c>
      <c r="BE1220" s="9">
        <f>IF(AND((ROW()-7)&gt;=$Q$5,(ROW()-6)&lt;=$Q$3),INDEX(LINEST(OFFSET(AF1220,1-$Q$5,0,$Q$5,1),OFFSET(AG1220,1-$Q$5,0,$Q$5,9),TRUE,TRUE),1,4),"")</f>
        <v/>
      </c>
      <c r="BF1220" s="9">
        <f>IF(AND((ROW()-7)&gt;=$Q$5,(ROW()-6)&lt;=$Q$3),INDEX(LINEST(OFFSET(AF1220,1-$Q$5,0,$Q$5,1),OFFSET(AG1220,1-$Q$5,0,$Q$5,9),TRUE,TRUE),1,3),"")</f>
        <v/>
      </c>
      <c r="BG1220" s="9">
        <f>IF(AND((ROW()-7)&gt;=$Q$5,(ROW()-6)&lt;=$Q$3),INDEX(LINEST(OFFSET(AF1220,1-$Q$5,0,$Q$5,1),OFFSET(AG1220,1-$Q$5,0,$Q$5,9),TRUE,TRUE),1,2),"")</f>
        <v/>
      </c>
      <c r="BH1220" s="9">
        <f>IF(AND((ROW()-7)&gt;=$Q$5,(ROW()-6)&lt;=$Q$3),INDEX(LINEST(OFFSET(AF1220,1-$Q$5,0,$Q$5,1),OFFSET(AG1220,1-$Q$5,0,$Q$5,9),TRUE,TRUE),1,1),"")</f>
        <v/>
      </c>
      <c r="BI1220" s="10">
        <f>IF(AND((ROW()-7)&gt;=$Q$5,(ROW()-6)&lt;=$Q$3),INDEX(LINEST(OFFSET(AF1220,1-$Q$5,0,$Q$5,1),OFFSET(AG1220,1-$Q$5,0,$Q$5,9),TRUE,TRUE),3,1),"")</f>
        <v/>
      </c>
      <c r="BL1220" s="9">
        <f>IF(AND((ROW()-6)&lt;=$Q$3,ISNUMBER(AY1219)),AY1219/$Q$4+AZ1219*AG1220+BA1219*AH1220+BB1219*AI1220+BC1219*AJ1220+BD1219*AK1220+BE1219*AL1220+BF1219*AM1220+BG1219*AN1220+BH1219*AO1220,"")</f>
        <v/>
      </c>
      <c r="BM1220">
        <f>IF(ISNUMBER(BL1220),AVERAGE(OFFSET(AF1219,1-$Q$5,0,$Q$5,1)),"")</f>
        <v/>
      </c>
      <c r="BN1220">
        <f>IF(ISNUMBER(BL1220),(AF1220-BL1220)^2,"")</f>
        <v/>
      </c>
      <c r="BO1220">
        <f>IF(ISNUMBER(BL1220),AF1220^2,"")</f>
        <v/>
      </c>
      <c r="BP1220">
        <f>IF(ISNUMBER(BL1220),(AF1220-BM1220)^2,"")</f>
        <v/>
      </c>
    </row>
    <row r="1221">
      <c r="O1221">
        <f>IF($R1221="","",IF($Q$1="Weekly",INT(($R1221-2)/7),IF($Q$1="Quarterly",YEAR($R1221)*4+ROUNDUP(MONTH($R1221)/3),YEAR($R1221)*12+MONTH($R1221))))</f>
        <v/>
      </c>
      <c r="P1221">
        <f>IF($R1221="","",IF($R1222="",1,IF($O1221&lt;&gt;$O1222,1,0)))</f>
        <v/>
      </c>
      <c r="Q1221">
        <f>IF($P1221=1,SUM($P$7:$P1221),"")</f>
        <v/>
      </c>
      <c r="R1221">
        <f>IF($A1221="","",IF(ISNUMBER($A1221),$A1221,IFERROR(DATEVALUE($A1221),NA())))</f>
        <v/>
      </c>
      <c r="S1221" s="7">
        <f>IFERROR(INDEX($R$7:$R$60000,MATCH(ROW()-6,$Q$7:$Q$60000,0)),"")</f>
        <v/>
      </c>
      <c r="T1221">
        <f>IFERROR(INDEX($B$7:$B$60000,MATCH(ROW()-6,$Q$7:$Q$60000,0))*1,"")</f>
        <v/>
      </c>
      <c r="U1221">
        <f>IFERROR(INDEX($C$7:$C$60000,MATCH(ROW()-6,$Q$7:$Q$60000,0))*1,"")</f>
        <v/>
      </c>
      <c r="V1221">
        <f>IFERROR(INDEX($D$7:$D$60000,MATCH(ROW()-6,$Q$7:$Q$60000,0))*1,"")</f>
        <v/>
      </c>
      <c r="W1221">
        <f>IFERROR(INDEX($E$7:$E$60000,MATCH(ROW()-6,$Q$7:$Q$60000,0))*1,"")</f>
        <v/>
      </c>
      <c r="X1221">
        <f>IFERROR(INDEX($F$7:$F$60000,MATCH(ROW()-6,$Q$7:$Q$60000,0))*1,"")</f>
        <v/>
      </c>
      <c r="Y1221">
        <f>IFERROR(INDEX($G$7:$G$60000,MATCH(ROW()-6,$Q$7:$Q$60000,0))*1,"")</f>
        <v/>
      </c>
      <c r="Z1221">
        <f>IFERROR(INDEX($H$7:$H$60000,MATCH(ROW()-6,$Q$7:$Q$60000,0))*1,"")</f>
        <v/>
      </c>
      <c r="AA1221">
        <f>IFERROR(INDEX($I$7:$I$60000,MATCH(ROW()-6,$Q$7:$Q$60000,0))*1,"")</f>
        <v/>
      </c>
      <c r="AB1221">
        <f>IFERROR(INDEX($J$7:$J$60000,MATCH(ROW()-6,$Q$7:$Q$60000,0))*1,"")</f>
        <v/>
      </c>
      <c r="AC1221">
        <f>IFERROR(INDEX($K$7:$K$60000,MATCH(ROW()-6,$Q$7:$Q$60000,0))*1,"")</f>
        <v/>
      </c>
      <c r="AF1221" s="9">
        <f>IF(OR($S1221="",$S1220=""),"",IF($B$5="diff",($T1221-$T1220),LN($T1221/$T1220)))</f>
        <v/>
      </c>
      <c r="AG1221" s="9">
        <f>IF(OR($S1221="",$S1220=""),"",IF($C$5="diff",(U1221-U1220),LN(U1221/U1220)))</f>
        <v/>
      </c>
      <c r="AH1221" s="9">
        <f>IF(OR($S1221="",$S1220=""),"",IF($D$5="diff",(V1221-V1220),LN(V1221/V1220)))</f>
        <v/>
      </c>
      <c r="AI1221" s="9">
        <f>IF(OR($S1221="",$S1220=""),"",IF($E$5="diff",(W1221-W1220),LN(W1221/W1220)))</f>
        <v/>
      </c>
      <c r="AJ1221" s="9">
        <f>IF(OR($S1221="",$S1220=""),"",IF($F$5="diff",(X1221-X1220),LN(X1221/X1220)))</f>
        <v/>
      </c>
      <c r="AK1221" s="9">
        <f>IF(OR($S1221="",$S1220=""),"",IF($G$5="diff",(Y1221-Y1220),LN(Y1221/Y1220)))</f>
        <v/>
      </c>
      <c r="AL1221" s="9">
        <f>IF(OR($S1221="",$S1220=""),"",IF($H$5="diff",(Z1221-Z1220),LN(Z1221/Z1220)))</f>
        <v/>
      </c>
      <c r="AM1221" s="9">
        <f>IF(OR($S1221="",$S1220=""),"",IF($I$5="diff",(AA1221-AA1220),LN(AA1221/AA1220)))</f>
        <v/>
      </c>
      <c r="AN1221" s="9">
        <f>IF(OR($S1221="",$S1220=""),"",IF($J$5="diff",(AB1221-AB1220),LN(AB1221/AB1220)))</f>
        <v/>
      </c>
      <c r="AO1221" s="9">
        <f>IF(OR($S1221="",$S1220=""),"",IF($K$5="diff",(AC1221-AC1220),LN(AC1221/AC1220)))</f>
        <v/>
      </c>
      <c r="AR1221" s="9">
        <f>IF($AF1221="","",$AU$13+$AU$4*AG1221+$AU$5*AH1221+$AU$6*AI1221+$AU$7*AJ1221+$AU$8*AK1221+$AU$9*AL1221+$AU$10*AM1221+$AU$11*AN1221+$AU$12*AO1221)</f>
        <v/>
      </c>
      <c r="AY1221" s="10">
        <f>IF(AND((ROW()-7)&gt;=$Q$5,(ROW()-6)&lt;=$Q$3),INDEX(LINEST(OFFSET(AF1221,1-$Q$5,0,$Q$5,1),OFFSET(AG1221,1-$Q$5,0,$Q$5,9),TRUE,TRUE),1,10)*$Q$4,"")</f>
        <v/>
      </c>
      <c r="AZ1221" s="9">
        <f>IF(AND((ROW()-7)&gt;=$Q$5,(ROW()-6)&lt;=$Q$3),INDEX(LINEST(OFFSET(AF1221,1-$Q$5,0,$Q$5,1),OFFSET(AG1221,1-$Q$5,0,$Q$5,9),TRUE,TRUE),1,9),"")</f>
        <v/>
      </c>
      <c r="BA1221" s="9">
        <f>IF(AND((ROW()-7)&gt;=$Q$5,(ROW()-6)&lt;=$Q$3),INDEX(LINEST(OFFSET(AF1221,1-$Q$5,0,$Q$5,1),OFFSET(AG1221,1-$Q$5,0,$Q$5,9),TRUE,TRUE),1,8),"")</f>
        <v/>
      </c>
      <c r="BB1221" s="9">
        <f>IF(AND((ROW()-7)&gt;=$Q$5,(ROW()-6)&lt;=$Q$3),INDEX(LINEST(OFFSET(AF1221,1-$Q$5,0,$Q$5,1),OFFSET(AG1221,1-$Q$5,0,$Q$5,9),TRUE,TRUE),1,7),"")</f>
        <v/>
      </c>
      <c r="BC1221" s="9">
        <f>IF(AND((ROW()-7)&gt;=$Q$5,(ROW()-6)&lt;=$Q$3),INDEX(LINEST(OFFSET(AF1221,1-$Q$5,0,$Q$5,1),OFFSET(AG1221,1-$Q$5,0,$Q$5,9),TRUE,TRUE),1,6),"")</f>
        <v/>
      </c>
      <c r="BD1221" s="9">
        <f>IF(AND((ROW()-7)&gt;=$Q$5,(ROW()-6)&lt;=$Q$3),INDEX(LINEST(OFFSET(AF1221,1-$Q$5,0,$Q$5,1),OFFSET(AG1221,1-$Q$5,0,$Q$5,9),TRUE,TRUE),1,5),"")</f>
        <v/>
      </c>
      <c r="BE1221" s="9">
        <f>IF(AND((ROW()-7)&gt;=$Q$5,(ROW()-6)&lt;=$Q$3),INDEX(LINEST(OFFSET(AF1221,1-$Q$5,0,$Q$5,1),OFFSET(AG1221,1-$Q$5,0,$Q$5,9),TRUE,TRUE),1,4),"")</f>
        <v/>
      </c>
      <c r="BF1221" s="9">
        <f>IF(AND((ROW()-7)&gt;=$Q$5,(ROW()-6)&lt;=$Q$3),INDEX(LINEST(OFFSET(AF1221,1-$Q$5,0,$Q$5,1),OFFSET(AG1221,1-$Q$5,0,$Q$5,9),TRUE,TRUE),1,3),"")</f>
        <v/>
      </c>
      <c r="BG1221" s="9">
        <f>IF(AND((ROW()-7)&gt;=$Q$5,(ROW()-6)&lt;=$Q$3),INDEX(LINEST(OFFSET(AF1221,1-$Q$5,0,$Q$5,1),OFFSET(AG1221,1-$Q$5,0,$Q$5,9),TRUE,TRUE),1,2),"")</f>
        <v/>
      </c>
      <c r="BH1221" s="9">
        <f>IF(AND((ROW()-7)&gt;=$Q$5,(ROW()-6)&lt;=$Q$3),INDEX(LINEST(OFFSET(AF1221,1-$Q$5,0,$Q$5,1),OFFSET(AG1221,1-$Q$5,0,$Q$5,9),TRUE,TRUE),1,1),"")</f>
        <v/>
      </c>
      <c r="BI1221" s="10">
        <f>IF(AND((ROW()-7)&gt;=$Q$5,(ROW()-6)&lt;=$Q$3),INDEX(LINEST(OFFSET(AF1221,1-$Q$5,0,$Q$5,1),OFFSET(AG1221,1-$Q$5,0,$Q$5,9),TRUE,TRUE),3,1),"")</f>
        <v/>
      </c>
      <c r="BL1221" s="9">
        <f>IF(AND((ROW()-6)&lt;=$Q$3,ISNUMBER(AY1220)),AY1220/$Q$4+AZ1220*AG1221+BA1220*AH1221+BB1220*AI1221+BC1220*AJ1221+BD1220*AK1221+BE1220*AL1221+BF1220*AM1221+BG1220*AN1221+BH1220*AO1221,"")</f>
        <v/>
      </c>
      <c r="BM1221">
        <f>IF(ISNUMBER(BL1221),AVERAGE(OFFSET(AF1220,1-$Q$5,0,$Q$5,1)),"")</f>
        <v/>
      </c>
      <c r="BN1221">
        <f>IF(ISNUMBER(BL1221),(AF1221-BL1221)^2,"")</f>
        <v/>
      </c>
      <c r="BO1221">
        <f>IF(ISNUMBER(BL1221),AF1221^2,"")</f>
        <v/>
      </c>
      <c r="BP1221">
        <f>IF(ISNUMBER(BL1221),(AF1221-BM1221)^2,"")</f>
        <v/>
      </c>
    </row>
    <row r="1222">
      <c r="O1222">
        <f>IF($R1222="","",IF($Q$1="Weekly",INT(($R1222-2)/7),IF($Q$1="Quarterly",YEAR($R1222)*4+ROUNDUP(MONTH($R1222)/3),YEAR($R1222)*12+MONTH($R1222))))</f>
        <v/>
      </c>
      <c r="P1222">
        <f>IF($R1222="","",IF($R1223="",1,IF($O1222&lt;&gt;$O1223,1,0)))</f>
        <v/>
      </c>
      <c r="Q1222">
        <f>IF($P1222=1,SUM($P$7:$P1222),"")</f>
        <v/>
      </c>
      <c r="R1222">
        <f>IF($A1222="","",IF(ISNUMBER($A1222),$A1222,IFERROR(DATEVALUE($A1222),NA())))</f>
        <v/>
      </c>
      <c r="S1222" s="7">
        <f>IFERROR(INDEX($R$7:$R$60000,MATCH(ROW()-6,$Q$7:$Q$60000,0)),"")</f>
        <v/>
      </c>
      <c r="T1222">
        <f>IFERROR(INDEX($B$7:$B$60000,MATCH(ROW()-6,$Q$7:$Q$60000,0))*1,"")</f>
        <v/>
      </c>
      <c r="U1222">
        <f>IFERROR(INDEX($C$7:$C$60000,MATCH(ROW()-6,$Q$7:$Q$60000,0))*1,"")</f>
        <v/>
      </c>
      <c r="V1222">
        <f>IFERROR(INDEX($D$7:$D$60000,MATCH(ROW()-6,$Q$7:$Q$60000,0))*1,"")</f>
        <v/>
      </c>
      <c r="W1222">
        <f>IFERROR(INDEX($E$7:$E$60000,MATCH(ROW()-6,$Q$7:$Q$60000,0))*1,"")</f>
        <v/>
      </c>
      <c r="X1222">
        <f>IFERROR(INDEX($F$7:$F$60000,MATCH(ROW()-6,$Q$7:$Q$60000,0))*1,"")</f>
        <v/>
      </c>
      <c r="Y1222">
        <f>IFERROR(INDEX($G$7:$G$60000,MATCH(ROW()-6,$Q$7:$Q$60000,0))*1,"")</f>
        <v/>
      </c>
      <c r="Z1222">
        <f>IFERROR(INDEX($H$7:$H$60000,MATCH(ROW()-6,$Q$7:$Q$60000,0))*1,"")</f>
        <v/>
      </c>
      <c r="AA1222">
        <f>IFERROR(INDEX($I$7:$I$60000,MATCH(ROW()-6,$Q$7:$Q$60000,0))*1,"")</f>
        <v/>
      </c>
      <c r="AB1222">
        <f>IFERROR(INDEX($J$7:$J$60000,MATCH(ROW()-6,$Q$7:$Q$60000,0))*1,"")</f>
        <v/>
      </c>
      <c r="AC1222">
        <f>IFERROR(INDEX($K$7:$K$60000,MATCH(ROW()-6,$Q$7:$Q$60000,0))*1,"")</f>
        <v/>
      </c>
      <c r="AF1222" s="9">
        <f>IF(OR($S1222="",$S1221=""),"",IF($B$5="diff",($T1222-$T1221),LN($T1222/$T1221)))</f>
        <v/>
      </c>
      <c r="AG1222" s="9">
        <f>IF(OR($S1222="",$S1221=""),"",IF($C$5="diff",(U1222-U1221),LN(U1222/U1221)))</f>
        <v/>
      </c>
      <c r="AH1222" s="9">
        <f>IF(OR($S1222="",$S1221=""),"",IF($D$5="diff",(V1222-V1221),LN(V1222/V1221)))</f>
        <v/>
      </c>
      <c r="AI1222" s="9">
        <f>IF(OR($S1222="",$S1221=""),"",IF($E$5="diff",(W1222-W1221),LN(W1222/W1221)))</f>
        <v/>
      </c>
      <c r="AJ1222" s="9">
        <f>IF(OR($S1222="",$S1221=""),"",IF($F$5="diff",(X1222-X1221),LN(X1222/X1221)))</f>
        <v/>
      </c>
      <c r="AK1222" s="9">
        <f>IF(OR($S1222="",$S1221=""),"",IF($G$5="diff",(Y1222-Y1221),LN(Y1222/Y1221)))</f>
        <v/>
      </c>
      <c r="AL1222" s="9">
        <f>IF(OR($S1222="",$S1221=""),"",IF($H$5="diff",(Z1222-Z1221),LN(Z1222/Z1221)))</f>
        <v/>
      </c>
      <c r="AM1222" s="9">
        <f>IF(OR($S1222="",$S1221=""),"",IF($I$5="diff",(AA1222-AA1221),LN(AA1222/AA1221)))</f>
        <v/>
      </c>
      <c r="AN1222" s="9">
        <f>IF(OR($S1222="",$S1221=""),"",IF($J$5="diff",(AB1222-AB1221),LN(AB1222/AB1221)))</f>
        <v/>
      </c>
      <c r="AO1222" s="9">
        <f>IF(OR($S1222="",$S1221=""),"",IF($K$5="diff",(AC1222-AC1221),LN(AC1222/AC1221)))</f>
        <v/>
      </c>
      <c r="AR1222" s="9">
        <f>IF($AF1222="","",$AU$13+$AU$4*AG1222+$AU$5*AH1222+$AU$6*AI1222+$AU$7*AJ1222+$AU$8*AK1222+$AU$9*AL1222+$AU$10*AM1222+$AU$11*AN1222+$AU$12*AO1222)</f>
        <v/>
      </c>
      <c r="AY1222" s="10">
        <f>IF(AND((ROW()-7)&gt;=$Q$5,(ROW()-6)&lt;=$Q$3),INDEX(LINEST(OFFSET(AF1222,1-$Q$5,0,$Q$5,1),OFFSET(AG1222,1-$Q$5,0,$Q$5,9),TRUE,TRUE),1,10)*$Q$4,"")</f>
        <v/>
      </c>
      <c r="AZ1222" s="9">
        <f>IF(AND((ROW()-7)&gt;=$Q$5,(ROW()-6)&lt;=$Q$3),INDEX(LINEST(OFFSET(AF1222,1-$Q$5,0,$Q$5,1),OFFSET(AG1222,1-$Q$5,0,$Q$5,9),TRUE,TRUE),1,9),"")</f>
        <v/>
      </c>
      <c r="BA1222" s="9">
        <f>IF(AND((ROW()-7)&gt;=$Q$5,(ROW()-6)&lt;=$Q$3),INDEX(LINEST(OFFSET(AF1222,1-$Q$5,0,$Q$5,1),OFFSET(AG1222,1-$Q$5,0,$Q$5,9),TRUE,TRUE),1,8),"")</f>
        <v/>
      </c>
      <c r="BB1222" s="9">
        <f>IF(AND((ROW()-7)&gt;=$Q$5,(ROW()-6)&lt;=$Q$3),INDEX(LINEST(OFFSET(AF1222,1-$Q$5,0,$Q$5,1),OFFSET(AG1222,1-$Q$5,0,$Q$5,9),TRUE,TRUE),1,7),"")</f>
        <v/>
      </c>
      <c r="BC1222" s="9">
        <f>IF(AND((ROW()-7)&gt;=$Q$5,(ROW()-6)&lt;=$Q$3),INDEX(LINEST(OFFSET(AF1222,1-$Q$5,0,$Q$5,1),OFFSET(AG1222,1-$Q$5,0,$Q$5,9),TRUE,TRUE),1,6),"")</f>
        <v/>
      </c>
      <c r="BD1222" s="9">
        <f>IF(AND((ROW()-7)&gt;=$Q$5,(ROW()-6)&lt;=$Q$3),INDEX(LINEST(OFFSET(AF1222,1-$Q$5,0,$Q$5,1),OFFSET(AG1222,1-$Q$5,0,$Q$5,9),TRUE,TRUE),1,5),"")</f>
        <v/>
      </c>
      <c r="BE1222" s="9">
        <f>IF(AND((ROW()-7)&gt;=$Q$5,(ROW()-6)&lt;=$Q$3),INDEX(LINEST(OFFSET(AF1222,1-$Q$5,0,$Q$5,1),OFFSET(AG1222,1-$Q$5,0,$Q$5,9),TRUE,TRUE),1,4),"")</f>
        <v/>
      </c>
      <c r="BF1222" s="9">
        <f>IF(AND((ROW()-7)&gt;=$Q$5,(ROW()-6)&lt;=$Q$3),INDEX(LINEST(OFFSET(AF1222,1-$Q$5,0,$Q$5,1),OFFSET(AG1222,1-$Q$5,0,$Q$5,9),TRUE,TRUE),1,3),"")</f>
        <v/>
      </c>
      <c r="BG1222" s="9">
        <f>IF(AND((ROW()-7)&gt;=$Q$5,(ROW()-6)&lt;=$Q$3),INDEX(LINEST(OFFSET(AF1222,1-$Q$5,0,$Q$5,1),OFFSET(AG1222,1-$Q$5,0,$Q$5,9),TRUE,TRUE),1,2),"")</f>
        <v/>
      </c>
      <c r="BH1222" s="9">
        <f>IF(AND((ROW()-7)&gt;=$Q$5,(ROW()-6)&lt;=$Q$3),INDEX(LINEST(OFFSET(AF1222,1-$Q$5,0,$Q$5,1),OFFSET(AG1222,1-$Q$5,0,$Q$5,9),TRUE,TRUE),1,1),"")</f>
        <v/>
      </c>
      <c r="BI1222" s="10">
        <f>IF(AND((ROW()-7)&gt;=$Q$5,(ROW()-6)&lt;=$Q$3),INDEX(LINEST(OFFSET(AF1222,1-$Q$5,0,$Q$5,1),OFFSET(AG1222,1-$Q$5,0,$Q$5,9),TRUE,TRUE),3,1),"")</f>
        <v/>
      </c>
      <c r="BL1222" s="9">
        <f>IF(AND((ROW()-6)&lt;=$Q$3,ISNUMBER(AY1221)),AY1221/$Q$4+AZ1221*AG1222+BA1221*AH1222+BB1221*AI1222+BC1221*AJ1222+BD1221*AK1222+BE1221*AL1222+BF1221*AM1222+BG1221*AN1222+BH1221*AO1222,"")</f>
        <v/>
      </c>
      <c r="BM1222">
        <f>IF(ISNUMBER(BL1222),AVERAGE(OFFSET(AF1221,1-$Q$5,0,$Q$5,1)),"")</f>
        <v/>
      </c>
      <c r="BN1222">
        <f>IF(ISNUMBER(BL1222),(AF1222-BL1222)^2,"")</f>
        <v/>
      </c>
      <c r="BO1222">
        <f>IF(ISNUMBER(BL1222),AF1222^2,"")</f>
        <v/>
      </c>
      <c r="BP1222">
        <f>IF(ISNUMBER(BL1222),(AF1222-BM1222)^2,"")</f>
        <v/>
      </c>
    </row>
    <row r="1223">
      <c r="O1223">
        <f>IF($R1223="","",IF($Q$1="Weekly",INT(($R1223-2)/7),IF($Q$1="Quarterly",YEAR($R1223)*4+ROUNDUP(MONTH($R1223)/3),YEAR($R1223)*12+MONTH($R1223))))</f>
        <v/>
      </c>
      <c r="P1223">
        <f>IF($R1223="","",IF($R1224="",1,IF($O1223&lt;&gt;$O1224,1,0)))</f>
        <v/>
      </c>
      <c r="Q1223">
        <f>IF($P1223=1,SUM($P$7:$P1223),"")</f>
        <v/>
      </c>
      <c r="R1223">
        <f>IF($A1223="","",IF(ISNUMBER($A1223),$A1223,IFERROR(DATEVALUE($A1223),NA())))</f>
        <v/>
      </c>
      <c r="S1223" s="7">
        <f>IFERROR(INDEX($R$7:$R$60000,MATCH(ROW()-6,$Q$7:$Q$60000,0)),"")</f>
        <v/>
      </c>
      <c r="T1223">
        <f>IFERROR(INDEX($B$7:$B$60000,MATCH(ROW()-6,$Q$7:$Q$60000,0))*1,"")</f>
        <v/>
      </c>
      <c r="U1223">
        <f>IFERROR(INDEX($C$7:$C$60000,MATCH(ROW()-6,$Q$7:$Q$60000,0))*1,"")</f>
        <v/>
      </c>
      <c r="V1223">
        <f>IFERROR(INDEX($D$7:$D$60000,MATCH(ROW()-6,$Q$7:$Q$60000,0))*1,"")</f>
        <v/>
      </c>
      <c r="W1223">
        <f>IFERROR(INDEX($E$7:$E$60000,MATCH(ROW()-6,$Q$7:$Q$60000,0))*1,"")</f>
        <v/>
      </c>
      <c r="X1223">
        <f>IFERROR(INDEX($F$7:$F$60000,MATCH(ROW()-6,$Q$7:$Q$60000,0))*1,"")</f>
        <v/>
      </c>
      <c r="Y1223">
        <f>IFERROR(INDEX($G$7:$G$60000,MATCH(ROW()-6,$Q$7:$Q$60000,0))*1,"")</f>
        <v/>
      </c>
      <c r="Z1223">
        <f>IFERROR(INDEX($H$7:$H$60000,MATCH(ROW()-6,$Q$7:$Q$60000,0))*1,"")</f>
        <v/>
      </c>
      <c r="AA1223">
        <f>IFERROR(INDEX($I$7:$I$60000,MATCH(ROW()-6,$Q$7:$Q$60000,0))*1,"")</f>
        <v/>
      </c>
      <c r="AB1223">
        <f>IFERROR(INDEX($J$7:$J$60000,MATCH(ROW()-6,$Q$7:$Q$60000,0))*1,"")</f>
        <v/>
      </c>
      <c r="AC1223">
        <f>IFERROR(INDEX($K$7:$K$60000,MATCH(ROW()-6,$Q$7:$Q$60000,0))*1,"")</f>
        <v/>
      </c>
      <c r="AF1223" s="9">
        <f>IF(OR($S1223="",$S1222=""),"",IF($B$5="diff",($T1223-$T1222),LN($T1223/$T1222)))</f>
        <v/>
      </c>
      <c r="AG1223" s="9">
        <f>IF(OR($S1223="",$S1222=""),"",IF($C$5="diff",(U1223-U1222),LN(U1223/U1222)))</f>
        <v/>
      </c>
      <c r="AH1223" s="9">
        <f>IF(OR($S1223="",$S1222=""),"",IF($D$5="diff",(V1223-V1222),LN(V1223/V1222)))</f>
        <v/>
      </c>
      <c r="AI1223" s="9">
        <f>IF(OR($S1223="",$S1222=""),"",IF($E$5="diff",(W1223-W1222),LN(W1223/W1222)))</f>
        <v/>
      </c>
      <c r="AJ1223" s="9">
        <f>IF(OR($S1223="",$S1222=""),"",IF($F$5="diff",(X1223-X1222),LN(X1223/X1222)))</f>
        <v/>
      </c>
      <c r="AK1223" s="9">
        <f>IF(OR($S1223="",$S1222=""),"",IF($G$5="diff",(Y1223-Y1222),LN(Y1223/Y1222)))</f>
        <v/>
      </c>
      <c r="AL1223" s="9">
        <f>IF(OR($S1223="",$S1222=""),"",IF($H$5="diff",(Z1223-Z1222),LN(Z1223/Z1222)))</f>
        <v/>
      </c>
      <c r="AM1223" s="9">
        <f>IF(OR($S1223="",$S1222=""),"",IF($I$5="diff",(AA1223-AA1222),LN(AA1223/AA1222)))</f>
        <v/>
      </c>
      <c r="AN1223" s="9">
        <f>IF(OR($S1223="",$S1222=""),"",IF($J$5="diff",(AB1223-AB1222),LN(AB1223/AB1222)))</f>
        <v/>
      </c>
      <c r="AO1223" s="9">
        <f>IF(OR($S1223="",$S1222=""),"",IF($K$5="diff",(AC1223-AC1222),LN(AC1223/AC1222)))</f>
        <v/>
      </c>
      <c r="AR1223" s="9">
        <f>IF($AF1223="","",$AU$13+$AU$4*AG1223+$AU$5*AH1223+$AU$6*AI1223+$AU$7*AJ1223+$AU$8*AK1223+$AU$9*AL1223+$AU$10*AM1223+$AU$11*AN1223+$AU$12*AO1223)</f>
        <v/>
      </c>
      <c r="AY1223" s="10">
        <f>IF(AND((ROW()-7)&gt;=$Q$5,(ROW()-6)&lt;=$Q$3),INDEX(LINEST(OFFSET(AF1223,1-$Q$5,0,$Q$5,1),OFFSET(AG1223,1-$Q$5,0,$Q$5,9),TRUE,TRUE),1,10)*$Q$4,"")</f>
        <v/>
      </c>
      <c r="AZ1223" s="9">
        <f>IF(AND((ROW()-7)&gt;=$Q$5,(ROW()-6)&lt;=$Q$3),INDEX(LINEST(OFFSET(AF1223,1-$Q$5,0,$Q$5,1),OFFSET(AG1223,1-$Q$5,0,$Q$5,9),TRUE,TRUE),1,9),"")</f>
        <v/>
      </c>
      <c r="BA1223" s="9">
        <f>IF(AND((ROW()-7)&gt;=$Q$5,(ROW()-6)&lt;=$Q$3),INDEX(LINEST(OFFSET(AF1223,1-$Q$5,0,$Q$5,1),OFFSET(AG1223,1-$Q$5,0,$Q$5,9),TRUE,TRUE),1,8),"")</f>
        <v/>
      </c>
      <c r="BB1223" s="9">
        <f>IF(AND((ROW()-7)&gt;=$Q$5,(ROW()-6)&lt;=$Q$3),INDEX(LINEST(OFFSET(AF1223,1-$Q$5,0,$Q$5,1),OFFSET(AG1223,1-$Q$5,0,$Q$5,9),TRUE,TRUE),1,7),"")</f>
        <v/>
      </c>
      <c r="BC1223" s="9">
        <f>IF(AND((ROW()-7)&gt;=$Q$5,(ROW()-6)&lt;=$Q$3),INDEX(LINEST(OFFSET(AF1223,1-$Q$5,0,$Q$5,1),OFFSET(AG1223,1-$Q$5,0,$Q$5,9),TRUE,TRUE),1,6),"")</f>
        <v/>
      </c>
      <c r="BD1223" s="9">
        <f>IF(AND((ROW()-7)&gt;=$Q$5,(ROW()-6)&lt;=$Q$3),INDEX(LINEST(OFFSET(AF1223,1-$Q$5,0,$Q$5,1),OFFSET(AG1223,1-$Q$5,0,$Q$5,9),TRUE,TRUE),1,5),"")</f>
        <v/>
      </c>
      <c r="BE1223" s="9">
        <f>IF(AND((ROW()-7)&gt;=$Q$5,(ROW()-6)&lt;=$Q$3),INDEX(LINEST(OFFSET(AF1223,1-$Q$5,0,$Q$5,1),OFFSET(AG1223,1-$Q$5,0,$Q$5,9),TRUE,TRUE),1,4),"")</f>
        <v/>
      </c>
      <c r="BF1223" s="9">
        <f>IF(AND((ROW()-7)&gt;=$Q$5,(ROW()-6)&lt;=$Q$3),INDEX(LINEST(OFFSET(AF1223,1-$Q$5,0,$Q$5,1),OFFSET(AG1223,1-$Q$5,0,$Q$5,9),TRUE,TRUE),1,3),"")</f>
        <v/>
      </c>
      <c r="BG1223" s="9">
        <f>IF(AND((ROW()-7)&gt;=$Q$5,(ROW()-6)&lt;=$Q$3),INDEX(LINEST(OFFSET(AF1223,1-$Q$5,0,$Q$5,1),OFFSET(AG1223,1-$Q$5,0,$Q$5,9),TRUE,TRUE),1,2),"")</f>
        <v/>
      </c>
      <c r="BH1223" s="9">
        <f>IF(AND((ROW()-7)&gt;=$Q$5,(ROW()-6)&lt;=$Q$3),INDEX(LINEST(OFFSET(AF1223,1-$Q$5,0,$Q$5,1),OFFSET(AG1223,1-$Q$5,0,$Q$5,9),TRUE,TRUE),1,1),"")</f>
        <v/>
      </c>
      <c r="BI1223" s="10">
        <f>IF(AND((ROW()-7)&gt;=$Q$5,(ROW()-6)&lt;=$Q$3),INDEX(LINEST(OFFSET(AF1223,1-$Q$5,0,$Q$5,1),OFFSET(AG1223,1-$Q$5,0,$Q$5,9),TRUE,TRUE),3,1),"")</f>
        <v/>
      </c>
      <c r="BL1223" s="9">
        <f>IF(AND((ROW()-6)&lt;=$Q$3,ISNUMBER(AY1222)),AY1222/$Q$4+AZ1222*AG1223+BA1222*AH1223+BB1222*AI1223+BC1222*AJ1223+BD1222*AK1223+BE1222*AL1223+BF1222*AM1223+BG1222*AN1223+BH1222*AO1223,"")</f>
        <v/>
      </c>
      <c r="BM1223">
        <f>IF(ISNUMBER(BL1223),AVERAGE(OFFSET(AF1222,1-$Q$5,0,$Q$5,1)),"")</f>
        <v/>
      </c>
      <c r="BN1223">
        <f>IF(ISNUMBER(BL1223),(AF1223-BL1223)^2,"")</f>
        <v/>
      </c>
      <c r="BO1223">
        <f>IF(ISNUMBER(BL1223),AF1223^2,"")</f>
        <v/>
      </c>
      <c r="BP1223">
        <f>IF(ISNUMBER(BL1223),(AF1223-BM1223)^2,"")</f>
        <v/>
      </c>
    </row>
    <row r="1224">
      <c r="O1224">
        <f>IF($R1224="","",IF($Q$1="Weekly",INT(($R1224-2)/7),IF($Q$1="Quarterly",YEAR($R1224)*4+ROUNDUP(MONTH($R1224)/3),YEAR($R1224)*12+MONTH($R1224))))</f>
        <v/>
      </c>
      <c r="P1224">
        <f>IF($R1224="","",IF($R1225="",1,IF($O1224&lt;&gt;$O1225,1,0)))</f>
        <v/>
      </c>
      <c r="Q1224">
        <f>IF($P1224=1,SUM($P$7:$P1224),"")</f>
        <v/>
      </c>
      <c r="R1224">
        <f>IF($A1224="","",IF(ISNUMBER($A1224),$A1224,IFERROR(DATEVALUE($A1224),NA())))</f>
        <v/>
      </c>
      <c r="S1224" s="7">
        <f>IFERROR(INDEX($R$7:$R$60000,MATCH(ROW()-6,$Q$7:$Q$60000,0)),"")</f>
        <v/>
      </c>
      <c r="T1224">
        <f>IFERROR(INDEX($B$7:$B$60000,MATCH(ROW()-6,$Q$7:$Q$60000,0))*1,"")</f>
        <v/>
      </c>
      <c r="U1224">
        <f>IFERROR(INDEX($C$7:$C$60000,MATCH(ROW()-6,$Q$7:$Q$60000,0))*1,"")</f>
        <v/>
      </c>
      <c r="V1224">
        <f>IFERROR(INDEX($D$7:$D$60000,MATCH(ROW()-6,$Q$7:$Q$60000,0))*1,"")</f>
        <v/>
      </c>
      <c r="W1224">
        <f>IFERROR(INDEX($E$7:$E$60000,MATCH(ROW()-6,$Q$7:$Q$60000,0))*1,"")</f>
        <v/>
      </c>
      <c r="X1224">
        <f>IFERROR(INDEX($F$7:$F$60000,MATCH(ROW()-6,$Q$7:$Q$60000,0))*1,"")</f>
        <v/>
      </c>
      <c r="Y1224">
        <f>IFERROR(INDEX($G$7:$G$60000,MATCH(ROW()-6,$Q$7:$Q$60000,0))*1,"")</f>
        <v/>
      </c>
      <c r="Z1224">
        <f>IFERROR(INDEX($H$7:$H$60000,MATCH(ROW()-6,$Q$7:$Q$60000,0))*1,"")</f>
        <v/>
      </c>
      <c r="AA1224">
        <f>IFERROR(INDEX($I$7:$I$60000,MATCH(ROW()-6,$Q$7:$Q$60000,0))*1,"")</f>
        <v/>
      </c>
      <c r="AB1224">
        <f>IFERROR(INDEX($J$7:$J$60000,MATCH(ROW()-6,$Q$7:$Q$60000,0))*1,"")</f>
        <v/>
      </c>
      <c r="AC1224">
        <f>IFERROR(INDEX($K$7:$K$60000,MATCH(ROW()-6,$Q$7:$Q$60000,0))*1,"")</f>
        <v/>
      </c>
      <c r="AF1224" s="9">
        <f>IF(OR($S1224="",$S1223=""),"",IF($B$5="diff",($T1224-$T1223),LN($T1224/$T1223)))</f>
        <v/>
      </c>
      <c r="AG1224" s="9">
        <f>IF(OR($S1224="",$S1223=""),"",IF($C$5="diff",(U1224-U1223),LN(U1224/U1223)))</f>
        <v/>
      </c>
      <c r="AH1224" s="9">
        <f>IF(OR($S1224="",$S1223=""),"",IF($D$5="diff",(V1224-V1223),LN(V1224/V1223)))</f>
        <v/>
      </c>
      <c r="AI1224" s="9">
        <f>IF(OR($S1224="",$S1223=""),"",IF($E$5="diff",(W1224-W1223),LN(W1224/W1223)))</f>
        <v/>
      </c>
      <c r="AJ1224" s="9">
        <f>IF(OR($S1224="",$S1223=""),"",IF($F$5="diff",(X1224-X1223),LN(X1224/X1223)))</f>
        <v/>
      </c>
      <c r="AK1224" s="9">
        <f>IF(OR($S1224="",$S1223=""),"",IF($G$5="diff",(Y1224-Y1223),LN(Y1224/Y1223)))</f>
        <v/>
      </c>
      <c r="AL1224" s="9">
        <f>IF(OR($S1224="",$S1223=""),"",IF($H$5="diff",(Z1224-Z1223),LN(Z1224/Z1223)))</f>
        <v/>
      </c>
      <c r="AM1224" s="9">
        <f>IF(OR($S1224="",$S1223=""),"",IF($I$5="diff",(AA1224-AA1223),LN(AA1224/AA1223)))</f>
        <v/>
      </c>
      <c r="AN1224" s="9">
        <f>IF(OR($S1224="",$S1223=""),"",IF($J$5="diff",(AB1224-AB1223),LN(AB1224/AB1223)))</f>
        <v/>
      </c>
      <c r="AO1224" s="9">
        <f>IF(OR($S1224="",$S1223=""),"",IF($K$5="diff",(AC1224-AC1223),LN(AC1224/AC1223)))</f>
        <v/>
      </c>
      <c r="AR1224" s="9">
        <f>IF($AF1224="","",$AU$13+$AU$4*AG1224+$AU$5*AH1224+$AU$6*AI1224+$AU$7*AJ1224+$AU$8*AK1224+$AU$9*AL1224+$AU$10*AM1224+$AU$11*AN1224+$AU$12*AO1224)</f>
        <v/>
      </c>
      <c r="AY1224" s="10">
        <f>IF(AND((ROW()-7)&gt;=$Q$5,(ROW()-6)&lt;=$Q$3),INDEX(LINEST(OFFSET(AF1224,1-$Q$5,0,$Q$5,1),OFFSET(AG1224,1-$Q$5,0,$Q$5,9),TRUE,TRUE),1,10)*$Q$4,"")</f>
        <v/>
      </c>
      <c r="AZ1224" s="9">
        <f>IF(AND((ROW()-7)&gt;=$Q$5,(ROW()-6)&lt;=$Q$3),INDEX(LINEST(OFFSET(AF1224,1-$Q$5,0,$Q$5,1),OFFSET(AG1224,1-$Q$5,0,$Q$5,9),TRUE,TRUE),1,9),"")</f>
        <v/>
      </c>
      <c r="BA1224" s="9">
        <f>IF(AND((ROW()-7)&gt;=$Q$5,(ROW()-6)&lt;=$Q$3),INDEX(LINEST(OFFSET(AF1224,1-$Q$5,0,$Q$5,1),OFFSET(AG1224,1-$Q$5,0,$Q$5,9),TRUE,TRUE),1,8),"")</f>
        <v/>
      </c>
      <c r="BB1224" s="9">
        <f>IF(AND((ROW()-7)&gt;=$Q$5,(ROW()-6)&lt;=$Q$3),INDEX(LINEST(OFFSET(AF1224,1-$Q$5,0,$Q$5,1),OFFSET(AG1224,1-$Q$5,0,$Q$5,9),TRUE,TRUE),1,7),"")</f>
        <v/>
      </c>
      <c r="BC1224" s="9">
        <f>IF(AND((ROW()-7)&gt;=$Q$5,(ROW()-6)&lt;=$Q$3),INDEX(LINEST(OFFSET(AF1224,1-$Q$5,0,$Q$5,1),OFFSET(AG1224,1-$Q$5,0,$Q$5,9),TRUE,TRUE),1,6),"")</f>
        <v/>
      </c>
      <c r="BD1224" s="9">
        <f>IF(AND((ROW()-7)&gt;=$Q$5,(ROW()-6)&lt;=$Q$3),INDEX(LINEST(OFFSET(AF1224,1-$Q$5,0,$Q$5,1),OFFSET(AG1224,1-$Q$5,0,$Q$5,9),TRUE,TRUE),1,5),"")</f>
        <v/>
      </c>
      <c r="BE1224" s="9">
        <f>IF(AND((ROW()-7)&gt;=$Q$5,(ROW()-6)&lt;=$Q$3),INDEX(LINEST(OFFSET(AF1224,1-$Q$5,0,$Q$5,1),OFFSET(AG1224,1-$Q$5,0,$Q$5,9),TRUE,TRUE),1,4),"")</f>
        <v/>
      </c>
      <c r="BF1224" s="9">
        <f>IF(AND((ROW()-7)&gt;=$Q$5,(ROW()-6)&lt;=$Q$3),INDEX(LINEST(OFFSET(AF1224,1-$Q$5,0,$Q$5,1),OFFSET(AG1224,1-$Q$5,0,$Q$5,9),TRUE,TRUE),1,3),"")</f>
        <v/>
      </c>
      <c r="BG1224" s="9">
        <f>IF(AND((ROW()-7)&gt;=$Q$5,(ROW()-6)&lt;=$Q$3),INDEX(LINEST(OFFSET(AF1224,1-$Q$5,0,$Q$5,1),OFFSET(AG1224,1-$Q$5,0,$Q$5,9),TRUE,TRUE),1,2),"")</f>
        <v/>
      </c>
      <c r="BH1224" s="9">
        <f>IF(AND((ROW()-7)&gt;=$Q$5,(ROW()-6)&lt;=$Q$3),INDEX(LINEST(OFFSET(AF1224,1-$Q$5,0,$Q$5,1),OFFSET(AG1224,1-$Q$5,0,$Q$5,9),TRUE,TRUE),1,1),"")</f>
        <v/>
      </c>
      <c r="BI1224" s="10">
        <f>IF(AND((ROW()-7)&gt;=$Q$5,(ROW()-6)&lt;=$Q$3),INDEX(LINEST(OFFSET(AF1224,1-$Q$5,0,$Q$5,1),OFFSET(AG1224,1-$Q$5,0,$Q$5,9),TRUE,TRUE),3,1),"")</f>
        <v/>
      </c>
      <c r="BL1224" s="9">
        <f>IF(AND((ROW()-6)&lt;=$Q$3,ISNUMBER(AY1223)),AY1223/$Q$4+AZ1223*AG1224+BA1223*AH1224+BB1223*AI1224+BC1223*AJ1224+BD1223*AK1224+BE1223*AL1224+BF1223*AM1224+BG1223*AN1224+BH1223*AO1224,"")</f>
        <v/>
      </c>
      <c r="BM1224">
        <f>IF(ISNUMBER(BL1224),AVERAGE(OFFSET(AF1223,1-$Q$5,0,$Q$5,1)),"")</f>
        <v/>
      </c>
      <c r="BN1224">
        <f>IF(ISNUMBER(BL1224),(AF1224-BL1224)^2,"")</f>
        <v/>
      </c>
      <c r="BO1224">
        <f>IF(ISNUMBER(BL1224),AF1224^2,"")</f>
        <v/>
      </c>
      <c r="BP1224">
        <f>IF(ISNUMBER(BL1224),(AF1224-BM1224)^2,"")</f>
        <v/>
      </c>
    </row>
    <row r="1225">
      <c r="O1225">
        <f>IF($R1225="","",IF($Q$1="Weekly",INT(($R1225-2)/7),IF($Q$1="Quarterly",YEAR($R1225)*4+ROUNDUP(MONTH($R1225)/3),YEAR($R1225)*12+MONTH($R1225))))</f>
        <v/>
      </c>
      <c r="P1225">
        <f>IF($R1225="","",IF($R1226="",1,IF($O1225&lt;&gt;$O1226,1,0)))</f>
        <v/>
      </c>
      <c r="Q1225">
        <f>IF($P1225=1,SUM($P$7:$P1225),"")</f>
        <v/>
      </c>
      <c r="R1225">
        <f>IF($A1225="","",IF(ISNUMBER($A1225),$A1225,IFERROR(DATEVALUE($A1225),NA())))</f>
        <v/>
      </c>
      <c r="S1225" s="7">
        <f>IFERROR(INDEX($R$7:$R$60000,MATCH(ROW()-6,$Q$7:$Q$60000,0)),"")</f>
        <v/>
      </c>
      <c r="T1225">
        <f>IFERROR(INDEX($B$7:$B$60000,MATCH(ROW()-6,$Q$7:$Q$60000,0))*1,"")</f>
        <v/>
      </c>
      <c r="U1225">
        <f>IFERROR(INDEX($C$7:$C$60000,MATCH(ROW()-6,$Q$7:$Q$60000,0))*1,"")</f>
        <v/>
      </c>
      <c r="V1225">
        <f>IFERROR(INDEX($D$7:$D$60000,MATCH(ROW()-6,$Q$7:$Q$60000,0))*1,"")</f>
        <v/>
      </c>
      <c r="W1225">
        <f>IFERROR(INDEX($E$7:$E$60000,MATCH(ROW()-6,$Q$7:$Q$60000,0))*1,"")</f>
        <v/>
      </c>
      <c r="X1225">
        <f>IFERROR(INDEX($F$7:$F$60000,MATCH(ROW()-6,$Q$7:$Q$60000,0))*1,"")</f>
        <v/>
      </c>
      <c r="Y1225">
        <f>IFERROR(INDEX($G$7:$G$60000,MATCH(ROW()-6,$Q$7:$Q$60000,0))*1,"")</f>
        <v/>
      </c>
      <c r="Z1225">
        <f>IFERROR(INDEX($H$7:$H$60000,MATCH(ROW()-6,$Q$7:$Q$60000,0))*1,"")</f>
        <v/>
      </c>
      <c r="AA1225">
        <f>IFERROR(INDEX($I$7:$I$60000,MATCH(ROW()-6,$Q$7:$Q$60000,0))*1,"")</f>
        <v/>
      </c>
      <c r="AB1225">
        <f>IFERROR(INDEX($J$7:$J$60000,MATCH(ROW()-6,$Q$7:$Q$60000,0))*1,"")</f>
        <v/>
      </c>
      <c r="AC1225">
        <f>IFERROR(INDEX($K$7:$K$60000,MATCH(ROW()-6,$Q$7:$Q$60000,0))*1,"")</f>
        <v/>
      </c>
      <c r="AF1225" s="9">
        <f>IF(OR($S1225="",$S1224=""),"",IF($B$5="diff",($T1225-$T1224),LN($T1225/$T1224)))</f>
        <v/>
      </c>
      <c r="AG1225" s="9">
        <f>IF(OR($S1225="",$S1224=""),"",IF($C$5="diff",(U1225-U1224),LN(U1225/U1224)))</f>
        <v/>
      </c>
      <c r="AH1225" s="9">
        <f>IF(OR($S1225="",$S1224=""),"",IF($D$5="diff",(V1225-V1224),LN(V1225/V1224)))</f>
        <v/>
      </c>
      <c r="AI1225" s="9">
        <f>IF(OR($S1225="",$S1224=""),"",IF($E$5="diff",(W1225-W1224),LN(W1225/W1224)))</f>
        <v/>
      </c>
      <c r="AJ1225" s="9">
        <f>IF(OR($S1225="",$S1224=""),"",IF($F$5="diff",(X1225-X1224),LN(X1225/X1224)))</f>
        <v/>
      </c>
      <c r="AK1225" s="9">
        <f>IF(OR($S1225="",$S1224=""),"",IF($G$5="diff",(Y1225-Y1224),LN(Y1225/Y1224)))</f>
        <v/>
      </c>
      <c r="AL1225" s="9">
        <f>IF(OR($S1225="",$S1224=""),"",IF($H$5="diff",(Z1225-Z1224),LN(Z1225/Z1224)))</f>
        <v/>
      </c>
      <c r="AM1225" s="9">
        <f>IF(OR($S1225="",$S1224=""),"",IF($I$5="diff",(AA1225-AA1224),LN(AA1225/AA1224)))</f>
        <v/>
      </c>
      <c r="AN1225" s="9">
        <f>IF(OR($S1225="",$S1224=""),"",IF($J$5="diff",(AB1225-AB1224),LN(AB1225/AB1224)))</f>
        <v/>
      </c>
      <c r="AO1225" s="9">
        <f>IF(OR($S1225="",$S1224=""),"",IF($K$5="diff",(AC1225-AC1224),LN(AC1225/AC1224)))</f>
        <v/>
      </c>
      <c r="AR1225" s="9">
        <f>IF($AF1225="","",$AU$13+$AU$4*AG1225+$AU$5*AH1225+$AU$6*AI1225+$AU$7*AJ1225+$AU$8*AK1225+$AU$9*AL1225+$AU$10*AM1225+$AU$11*AN1225+$AU$12*AO1225)</f>
        <v/>
      </c>
      <c r="AY1225" s="10">
        <f>IF(AND((ROW()-7)&gt;=$Q$5,(ROW()-6)&lt;=$Q$3),INDEX(LINEST(OFFSET(AF1225,1-$Q$5,0,$Q$5,1),OFFSET(AG1225,1-$Q$5,0,$Q$5,9),TRUE,TRUE),1,10)*$Q$4,"")</f>
        <v/>
      </c>
      <c r="AZ1225" s="9">
        <f>IF(AND((ROW()-7)&gt;=$Q$5,(ROW()-6)&lt;=$Q$3),INDEX(LINEST(OFFSET(AF1225,1-$Q$5,0,$Q$5,1),OFFSET(AG1225,1-$Q$5,0,$Q$5,9),TRUE,TRUE),1,9),"")</f>
        <v/>
      </c>
      <c r="BA1225" s="9">
        <f>IF(AND((ROW()-7)&gt;=$Q$5,(ROW()-6)&lt;=$Q$3),INDEX(LINEST(OFFSET(AF1225,1-$Q$5,0,$Q$5,1),OFFSET(AG1225,1-$Q$5,0,$Q$5,9),TRUE,TRUE),1,8),"")</f>
        <v/>
      </c>
      <c r="BB1225" s="9">
        <f>IF(AND((ROW()-7)&gt;=$Q$5,(ROW()-6)&lt;=$Q$3),INDEX(LINEST(OFFSET(AF1225,1-$Q$5,0,$Q$5,1),OFFSET(AG1225,1-$Q$5,0,$Q$5,9),TRUE,TRUE),1,7),"")</f>
        <v/>
      </c>
      <c r="BC1225" s="9">
        <f>IF(AND((ROW()-7)&gt;=$Q$5,(ROW()-6)&lt;=$Q$3),INDEX(LINEST(OFFSET(AF1225,1-$Q$5,0,$Q$5,1),OFFSET(AG1225,1-$Q$5,0,$Q$5,9),TRUE,TRUE),1,6),"")</f>
        <v/>
      </c>
      <c r="BD1225" s="9">
        <f>IF(AND((ROW()-7)&gt;=$Q$5,(ROW()-6)&lt;=$Q$3),INDEX(LINEST(OFFSET(AF1225,1-$Q$5,0,$Q$5,1),OFFSET(AG1225,1-$Q$5,0,$Q$5,9),TRUE,TRUE),1,5),"")</f>
        <v/>
      </c>
      <c r="BE1225" s="9">
        <f>IF(AND((ROW()-7)&gt;=$Q$5,(ROW()-6)&lt;=$Q$3),INDEX(LINEST(OFFSET(AF1225,1-$Q$5,0,$Q$5,1),OFFSET(AG1225,1-$Q$5,0,$Q$5,9),TRUE,TRUE),1,4),"")</f>
        <v/>
      </c>
      <c r="BF1225" s="9">
        <f>IF(AND((ROW()-7)&gt;=$Q$5,(ROW()-6)&lt;=$Q$3),INDEX(LINEST(OFFSET(AF1225,1-$Q$5,0,$Q$5,1),OFFSET(AG1225,1-$Q$5,0,$Q$5,9),TRUE,TRUE),1,3),"")</f>
        <v/>
      </c>
      <c r="BG1225" s="9">
        <f>IF(AND((ROW()-7)&gt;=$Q$5,(ROW()-6)&lt;=$Q$3),INDEX(LINEST(OFFSET(AF1225,1-$Q$5,0,$Q$5,1),OFFSET(AG1225,1-$Q$5,0,$Q$5,9),TRUE,TRUE),1,2),"")</f>
        <v/>
      </c>
      <c r="BH1225" s="9">
        <f>IF(AND((ROW()-7)&gt;=$Q$5,(ROW()-6)&lt;=$Q$3),INDEX(LINEST(OFFSET(AF1225,1-$Q$5,0,$Q$5,1),OFFSET(AG1225,1-$Q$5,0,$Q$5,9),TRUE,TRUE),1,1),"")</f>
        <v/>
      </c>
      <c r="BI1225" s="10">
        <f>IF(AND((ROW()-7)&gt;=$Q$5,(ROW()-6)&lt;=$Q$3),INDEX(LINEST(OFFSET(AF1225,1-$Q$5,0,$Q$5,1),OFFSET(AG1225,1-$Q$5,0,$Q$5,9),TRUE,TRUE),3,1),"")</f>
        <v/>
      </c>
      <c r="BL1225" s="9">
        <f>IF(AND((ROW()-6)&lt;=$Q$3,ISNUMBER(AY1224)),AY1224/$Q$4+AZ1224*AG1225+BA1224*AH1225+BB1224*AI1225+BC1224*AJ1225+BD1224*AK1225+BE1224*AL1225+BF1224*AM1225+BG1224*AN1225+BH1224*AO1225,"")</f>
        <v/>
      </c>
      <c r="BM1225">
        <f>IF(ISNUMBER(BL1225),AVERAGE(OFFSET(AF1224,1-$Q$5,0,$Q$5,1)),"")</f>
        <v/>
      </c>
      <c r="BN1225">
        <f>IF(ISNUMBER(BL1225),(AF1225-BL1225)^2,"")</f>
        <v/>
      </c>
      <c r="BO1225">
        <f>IF(ISNUMBER(BL1225),AF1225^2,"")</f>
        <v/>
      </c>
      <c r="BP1225">
        <f>IF(ISNUMBER(BL1225),(AF1225-BM1225)^2,"")</f>
        <v/>
      </c>
    </row>
    <row r="1226">
      <c r="O1226">
        <f>IF($R1226="","",IF($Q$1="Weekly",INT(($R1226-2)/7),IF($Q$1="Quarterly",YEAR($R1226)*4+ROUNDUP(MONTH($R1226)/3),YEAR($R1226)*12+MONTH($R1226))))</f>
        <v/>
      </c>
      <c r="P1226">
        <f>IF($R1226="","",IF($R1227="",1,IF($O1226&lt;&gt;$O1227,1,0)))</f>
        <v/>
      </c>
      <c r="Q1226">
        <f>IF($P1226=1,SUM($P$7:$P1226),"")</f>
        <v/>
      </c>
      <c r="R1226">
        <f>IF($A1226="","",IF(ISNUMBER($A1226),$A1226,IFERROR(DATEVALUE($A1226),NA())))</f>
        <v/>
      </c>
      <c r="S1226" s="7">
        <f>IFERROR(INDEX($R$7:$R$60000,MATCH(ROW()-6,$Q$7:$Q$60000,0)),"")</f>
        <v/>
      </c>
      <c r="T1226">
        <f>IFERROR(INDEX($B$7:$B$60000,MATCH(ROW()-6,$Q$7:$Q$60000,0))*1,"")</f>
        <v/>
      </c>
      <c r="U1226">
        <f>IFERROR(INDEX($C$7:$C$60000,MATCH(ROW()-6,$Q$7:$Q$60000,0))*1,"")</f>
        <v/>
      </c>
      <c r="V1226">
        <f>IFERROR(INDEX($D$7:$D$60000,MATCH(ROW()-6,$Q$7:$Q$60000,0))*1,"")</f>
        <v/>
      </c>
      <c r="W1226">
        <f>IFERROR(INDEX($E$7:$E$60000,MATCH(ROW()-6,$Q$7:$Q$60000,0))*1,"")</f>
        <v/>
      </c>
      <c r="X1226">
        <f>IFERROR(INDEX($F$7:$F$60000,MATCH(ROW()-6,$Q$7:$Q$60000,0))*1,"")</f>
        <v/>
      </c>
      <c r="Y1226">
        <f>IFERROR(INDEX($G$7:$G$60000,MATCH(ROW()-6,$Q$7:$Q$60000,0))*1,"")</f>
        <v/>
      </c>
      <c r="Z1226">
        <f>IFERROR(INDEX($H$7:$H$60000,MATCH(ROW()-6,$Q$7:$Q$60000,0))*1,"")</f>
        <v/>
      </c>
      <c r="AA1226">
        <f>IFERROR(INDEX($I$7:$I$60000,MATCH(ROW()-6,$Q$7:$Q$60000,0))*1,"")</f>
        <v/>
      </c>
      <c r="AB1226">
        <f>IFERROR(INDEX($J$7:$J$60000,MATCH(ROW()-6,$Q$7:$Q$60000,0))*1,"")</f>
        <v/>
      </c>
      <c r="AC1226">
        <f>IFERROR(INDEX($K$7:$K$60000,MATCH(ROW()-6,$Q$7:$Q$60000,0))*1,"")</f>
        <v/>
      </c>
      <c r="AF1226" s="9">
        <f>IF(OR($S1226="",$S1225=""),"",IF($B$5="diff",($T1226-$T1225),LN($T1226/$T1225)))</f>
        <v/>
      </c>
      <c r="AG1226" s="9">
        <f>IF(OR($S1226="",$S1225=""),"",IF($C$5="diff",(U1226-U1225),LN(U1226/U1225)))</f>
        <v/>
      </c>
      <c r="AH1226" s="9">
        <f>IF(OR($S1226="",$S1225=""),"",IF($D$5="diff",(V1226-V1225),LN(V1226/V1225)))</f>
        <v/>
      </c>
      <c r="AI1226" s="9">
        <f>IF(OR($S1226="",$S1225=""),"",IF($E$5="diff",(W1226-W1225),LN(W1226/W1225)))</f>
        <v/>
      </c>
      <c r="AJ1226" s="9">
        <f>IF(OR($S1226="",$S1225=""),"",IF($F$5="diff",(X1226-X1225),LN(X1226/X1225)))</f>
        <v/>
      </c>
      <c r="AK1226" s="9">
        <f>IF(OR($S1226="",$S1225=""),"",IF($G$5="diff",(Y1226-Y1225),LN(Y1226/Y1225)))</f>
        <v/>
      </c>
      <c r="AL1226" s="9">
        <f>IF(OR($S1226="",$S1225=""),"",IF($H$5="diff",(Z1226-Z1225),LN(Z1226/Z1225)))</f>
        <v/>
      </c>
      <c r="AM1226" s="9">
        <f>IF(OR($S1226="",$S1225=""),"",IF($I$5="diff",(AA1226-AA1225),LN(AA1226/AA1225)))</f>
        <v/>
      </c>
      <c r="AN1226" s="9">
        <f>IF(OR($S1226="",$S1225=""),"",IF($J$5="diff",(AB1226-AB1225),LN(AB1226/AB1225)))</f>
        <v/>
      </c>
      <c r="AO1226" s="9">
        <f>IF(OR($S1226="",$S1225=""),"",IF($K$5="diff",(AC1226-AC1225),LN(AC1226/AC1225)))</f>
        <v/>
      </c>
      <c r="AR1226" s="9">
        <f>IF($AF1226="","",$AU$13+$AU$4*AG1226+$AU$5*AH1226+$AU$6*AI1226+$AU$7*AJ1226+$AU$8*AK1226+$AU$9*AL1226+$AU$10*AM1226+$AU$11*AN1226+$AU$12*AO1226)</f>
        <v/>
      </c>
      <c r="AY1226" s="10">
        <f>IF(AND((ROW()-7)&gt;=$Q$5,(ROW()-6)&lt;=$Q$3),INDEX(LINEST(OFFSET(AF1226,1-$Q$5,0,$Q$5,1),OFFSET(AG1226,1-$Q$5,0,$Q$5,9),TRUE,TRUE),1,10)*$Q$4,"")</f>
        <v/>
      </c>
      <c r="AZ1226" s="9">
        <f>IF(AND((ROW()-7)&gt;=$Q$5,(ROW()-6)&lt;=$Q$3),INDEX(LINEST(OFFSET(AF1226,1-$Q$5,0,$Q$5,1),OFFSET(AG1226,1-$Q$5,0,$Q$5,9),TRUE,TRUE),1,9),"")</f>
        <v/>
      </c>
      <c r="BA1226" s="9">
        <f>IF(AND((ROW()-7)&gt;=$Q$5,(ROW()-6)&lt;=$Q$3),INDEX(LINEST(OFFSET(AF1226,1-$Q$5,0,$Q$5,1),OFFSET(AG1226,1-$Q$5,0,$Q$5,9),TRUE,TRUE),1,8),"")</f>
        <v/>
      </c>
      <c r="BB1226" s="9">
        <f>IF(AND((ROW()-7)&gt;=$Q$5,(ROW()-6)&lt;=$Q$3),INDEX(LINEST(OFFSET(AF1226,1-$Q$5,0,$Q$5,1),OFFSET(AG1226,1-$Q$5,0,$Q$5,9),TRUE,TRUE),1,7),"")</f>
        <v/>
      </c>
      <c r="BC1226" s="9">
        <f>IF(AND((ROW()-7)&gt;=$Q$5,(ROW()-6)&lt;=$Q$3),INDEX(LINEST(OFFSET(AF1226,1-$Q$5,0,$Q$5,1),OFFSET(AG1226,1-$Q$5,0,$Q$5,9),TRUE,TRUE),1,6),"")</f>
        <v/>
      </c>
      <c r="BD1226" s="9">
        <f>IF(AND((ROW()-7)&gt;=$Q$5,(ROW()-6)&lt;=$Q$3),INDEX(LINEST(OFFSET(AF1226,1-$Q$5,0,$Q$5,1),OFFSET(AG1226,1-$Q$5,0,$Q$5,9),TRUE,TRUE),1,5),"")</f>
        <v/>
      </c>
      <c r="BE1226" s="9">
        <f>IF(AND((ROW()-7)&gt;=$Q$5,(ROW()-6)&lt;=$Q$3),INDEX(LINEST(OFFSET(AF1226,1-$Q$5,0,$Q$5,1),OFFSET(AG1226,1-$Q$5,0,$Q$5,9),TRUE,TRUE),1,4),"")</f>
        <v/>
      </c>
      <c r="BF1226" s="9">
        <f>IF(AND((ROW()-7)&gt;=$Q$5,(ROW()-6)&lt;=$Q$3),INDEX(LINEST(OFFSET(AF1226,1-$Q$5,0,$Q$5,1),OFFSET(AG1226,1-$Q$5,0,$Q$5,9),TRUE,TRUE),1,3),"")</f>
        <v/>
      </c>
      <c r="BG1226" s="9">
        <f>IF(AND((ROW()-7)&gt;=$Q$5,(ROW()-6)&lt;=$Q$3),INDEX(LINEST(OFFSET(AF1226,1-$Q$5,0,$Q$5,1),OFFSET(AG1226,1-$Q$5,0,$Q$5,9),TRUE,TRUE),1,2),"")</f>
        <v/>
      </c>
      <c r="BH1226" s="9">
        <f>IF(AND((ROW()-7)&gt;=$Q$5,(ROW()-6)&lt;=$Q$3),INDEX(LINEST(OFFSET(AF1226,1-$Q$5,0,$Q$5,1),OFFSET(AG1226,1-$Q$5,0,$Q$5,9),TRUE,TRUE),1,1),"")</f>
        <v/>
      </c>
      <c r="BI1226" s="10">
        <f>IF(AND((ROW()-7)&gt;=$Q$5,(ROW()-6)&lt;=$Q$3),INDEX(LINEST(OFFSET(AF1226,1-$Q$5,0,$Q$5,1),OFFSET(AG1226,1-$Q$5,0,$Q$5,9),TRUE,TRUE),3,1),"")</f>
        <v/>
      </c>
      <c r="BL1226" s="9">
        <f>IF(AND((ROW()-6)&lt;=$Q$3,ISNUMBER(AY1225)),AY1225/$Q$4+AZ1225*AG1226+BA1225*AH1226+BB1225*AI1226+BC1225*AJ1226+BD1225*AK1226+BE1225*AL1226+BF1225*AM1226+BG1225*AN1226+BH1225*AO1226,"")</f>
        <v/>
      </c>
      <c r="BM1226">
        <f>IF(ISNUMBER(BL1226),AVERAGE(OFFSET(AF1225,1-$Q$5,0,$Q$5,1)),"")</f>
        <v/>
      </c>
      <c r="BN1226">
        <f>IF(ISNUMBER(BL1226),(AF1226-BL1226)^2,"")</f>
        <v/>
      </c>
      <c r="BO1226">
        <f>IF(ISNUMBER(BL1226),AF1226^2,"")</f>
        <v/>
      </c>
      <c r="BP1226">
        <f>IF(ISNUMBER(BL1226),(AF1226-BM1226)^2,"")</f>
        <v/>
      </c>
    </row>
    <row r="1227">
      <c r="O1227">
        <f>IF($R1227="","",IF($Q$1="Weekly",INT(($R1227-2)/7),IF($Q$1="Quarterly",YEAR($R1227)*4+ROUNDUP(MONTH($R1227)/3),YEAR($R1227)*12+MONTH($R1227))))</f>
        <v/>
      </c>
      <c r="P1227">
        <f>IF($R1227="","",IF($R1228="",1,IF($O1227&lt;&gt;$O1228,1,0)))</f>
        <v/>
      </c>
      <c r="Q1227">
        <f>IF($P1227=1,SUM($P$7:$P1227),"")</f>
        <v/>
      </c>
      <c r="R1227">
        <f>IF($A1227="","",IF(ISNUMBER($A1227),$A1227,IFERROR(DATEVALUE($A1227),NA())))</f>
        <v/>
      </c>
      <c r="S1227" s="7">
        <f>IFERROR(INDEX($R$7:$R$60000,MATCH(ROW()-6,$Q$7:$Q$60000,0)),"")</f>
        <v/>
      </c>
      <c r="T1227">
        <f>IFERROR(INDEX($B$7:$B$60000,MATCH(ROW()-6,$Q$7:$Q$60000,0))*1,"")</f>
        <v/>
      </c>
      <c r="U1227">
        <f>IFERROR(INDEX($C$7:$C$60000,MATCH(ROW()-6,$Q$7:$Q$60000,0))*1,"")</f>
        <v/>
      </c>
      <c r="V1227">
        <f>IFERROR(INDEX($D$7:$D$60000,MATCH(ROW()-6,$Q$7:$Q$60000,0))*1,"")</f>
        <v/>
      </c>
      <c r="W1227">
        <f>IFERROR(INDEX($E$7:$E$60000,MATCH(ROW()-6,$Q$7:$Q$60000,0))*1,"")</f>
        <v/>
      </c>
      <c r="X1227">
        <f>IFERROR(INDEX($F$7:$F$60000,MATCH(ROW()-6,$Q$7:$Q$60000,0))*1,"")</f>
        <v/>
      </c>
      <c r="Y1227">
        <f>IFERROR(INDEX($G$7:$G$60000,MATCH(ROW()-6,$Q$7:$Q$60000,0))*1,"")</f>
        <v/>
      </c>
      <c r="Z1227">
        <f>IFERROR(INDEX($H$7:$H$60000,MATCH(ROW()-6,$Q$7:$Q$60000,0))*1,"")</f>
        <v/>
      </c>
      <c r="AA1227">
        <f>IFERROR(INDEX($I$7:$I$60000,MATCH(ROW()-6,$Q$7:$Q$60000,0))*1,"")</f>
        <v/>
      </c>
      <c r="AB1227">
        <f>IFERROR(INDEX($J$7:$J$60000,MATCH(ROW()-6,$Q$7:$Q$60000,0))*1,"")</f>
        <v/>
      </c>
      <c r="AC1227">
        <f>IFERROR(INDEX($K$7:$K$60000,MATCH(ROW()-6,$Q$7:$Q$60000,0))*1,"")</f>
        <v/>
      </c>
      <c r="AF1227" s="9">
        <f>IF(OR($S1227="",$S1226=""),"",IF($B$5="diff",($T1227-$T1226),LN($T1227/$T1226)))</f>
        <v/>
      </c>
      <c r="AG1227" s="9">
        <f>IF(OR($S1227="",$S1226=""),"",IF($C$5="diff",(U1227-U1226),LN(U1227/U1226)))</f>
        <v/>
      </c>
      <c r="AH1227" s="9">
        <f>IF(OR($S1227="",$S1226=""),"",IF($D$5="diff",(V1227-V1226),LN(V1227/V1226)))</f>
        <v/>
      </c>
      <c r="AI1227" s="9">
        <f>IF(OR($S1227="",$S1226=""),"",IF($E$5="diff",(W1227-W1226),LN(W1227/W1226)))</f>
        <v/>
      </c>
      <c r="AJ1227" s="9">
        <f>IF(OR($S1227="",$S1226=""),"",IF($F$5="diff",(X1227-X1226),LN(X1227/X1226)))</f>
        <v/>
      </c>
      <c r="AK1227" s="9">
        <f>IF(OR($S1227="",$S1226=""),"",IF($G$5="diff",(Y1227-Y1226),LN(Y1227/Y1226)))</f>
        <v/>
      </c>
      <c r="AL1227" s="9">
        <f>IF(OR($S1227="",$S1226=""),"",IF($H$5="diff",(Z1227-Z1226),LN(Z1227/Z1226)))</f>
        <v/>
      </c>
      <c r="AM1227" s="9">
        <f>IF(OR($S1227="",$S1226=""),"",IF($I$5="diff",(AA1227-AA1226),LN(AA1227/AA1226)))</f>
        <v/>
      </c>
      <c r="AN1227" s="9">
        <f>IF(OR($S1227="",$S1226=""),"",IF($J$5="diff",(AB1227-AB1226),LN(AB1227/AB1226)))</f>
        <v/>
      </c>
      <c r="AO1227" s="9">
        <f>IF(OR($S1227="",$S1226=""),"",IF($K$5="diff",(AC1227-AC1226),LN(AC1227/AC1226)))</f>
        <v/>
      </c>
      <c r="AR1227" s="9">
        <f>IF($AF1227="","",$AU$13+$AU$4*AG1227+$AU$5*AH1227+$AU$6*AI1227+$AU$7*AJ1227+$AU$8*AK1227+$AU$9*AL1227+$AU$10*AM1227+$AU$11*AN1227+$AU$12*AO1227)</f>
        <v/>
      </c>
      <c r="AY1227" s="10">
        <f>IF(AND((ROW()-7)&gt;=$Q$5,(ROW()-6)&lt;=$Q$3),INDEX(LINEST(OFFSET(AF1227,1-$Q$5,0,$Q$5,1),OFFSET(AG1227,1-$Q$5,0,$Q$5,9),TRUE,TRUE),1,10)*$Q$4,"")</f>
        <v/>
      </c>
      <c r="AZ1227" s="9">
        <f>IF(AND((ROW()-7)&gt;=$Q$5,(ROW()-6)&lt;=$Q$3),INDEX(LINEST(OFFSET(AF1227,1-$Q$5,0,$Q$5,1),OFFSET(AG1227,1-$Q$5,0,$Q$5,9),TRUE,TRUE),1,9),"")</f>
        <v/>
      </c>
      <c r="BA1227" s="9">
        <f>IF(AND((ROW()-7)&gt;=$Q$5,(ROW()-6)&lt;=$Q$3),INDEX(LINEST(OFFSET(AF1227,1-$Q$5,0,$Q$5,1),OFFSET(AG1227,1-$Q$5,0,$Q$5,9),TRUE,TRUE),1,8),"")</f>
        <v/>
      </c>
      <c r="BB1227" s="9">
        <f>IF(AND((ROW()-7)&gt;=$Q$5,(ROW()-6)&lt;=$Q$3),INDEX(LINEST(OFFSET(AF1227,1-$Q$5,0,$Q$5,1),OFFSET(AG1227,1-$Q$5,0,$Q$5,9),TRUE,TRUE),1,7),"")</f>
        <v/>
      </c>
      <c r="BC1227" s="9">
        <f>IF(AND((ROW()-7)&gt;=$Q$5,(ROW()-6)&lt;=$Q$3),INDEX(LINEST(OFFSET(AF1227,1-$Q$5,0,$Q$5,1),OFFSET(AG1227,1-$Q$5,0,$Q$5,9),TRUE,TRUE),1,6),"")</f>
        <v/>
      </c>
      <c r="BD1227" s="9">
        <f>IF(AND((ROW()-7)&gt;=$Q$5,(ROW()-6)&lt;=$Q$3),INDEX(LINEST(OFFSET(AF1227,1-$Q$5,0,$Q$5,1),OFFSET(AG1227,1-$Q$5,0,$Q$5,9),TRUE,TRUE),1,5),"")</f>
        <v/>
      </c>
      <c r="BE1227" s="9">
        <f>IF(AND((ROW()-7)&gt;=$Q$5,(ROW()-6)&lt;=$Q$3),INDEX(LINEST(OFFSET(AF1227,1-$Q$5,0,$Q$5,1),OFFSET(AG1227,1-$Q$5,0,$Q$5,9),TRUE,TRUE),1,4),"")</f>
        <v/>
      </c>
      <c r="BF1227" s="9">
        <f>IF(AND((ROW()-7)&gt;=$Q$5,(ROW()-6)&lt;=$Q$3),INDEX(LINEST(OFFSET(AF1227,1-$Q$5,0,$Q$5,1),OFFSET(AG1227,1-$Q$5,0,$Q$5,9),TRUE,TRUE),1,3),"")</f>
        <v/>
      </c>
      <c r="BG1227" s="9">
        <f>IF(AND((ROW()-7)&gt;=$Q$5,(ROW()-6)&lt;=$Q$3),INDEX(LINEST(OFFSET(AF1227,1-$Q$5,0,$Q$5,1),OFFSET(AG1227,1-$Q$5,0,$Q$5,9),TRUE,TRUE),1,2),"")</f>
        <v/>
      </c>
      <c r="BH1227" s="9">
        <f>IF(AND((ROW()-7)&gt;=$Q$5,(ROW()-6)&lt;=$Q$3),INDEX(LINEST(OFFSET(AF1227,1-$Q$5,0,$Q$5,1),OFFSET(AG1227,1-$Q$5,0,$Q$5,9),TRUE,TRUE),1,1),"")</f>
        <v/>
      </c>
      <c r="BI1227" s="10">
        <f>IF(AND((ROW()-7)&gt;=$Q$5,(ROW()-6)&lt;=$Q$3),INDEX(LINEST(OFFSET(AF1227,1-$Q$5,0,$Q$5,1),OFFSET(AG1227,1-$Q$5,0,$Q$5,9),TRUE,TRUE),3,1),"")</f>
        <v/>
      </c>
      <c r="BL1227" s="9">
        <f>IF(AND((ROW()-6)&lt;=$Q$3,ISNUMBER(AY1226)),AY1226/$Q$4+AZ1226*AG1227+BA1226*AH1227+BB1226*AI1227+BC1226*AJ1227+BD1226*AK1227+BE1226*AL1227+BF1226*AM1227+BG1226*AN1227+BH1226*AO1227,"")</f>
        <v/>
      </c>
      <c r="BM1227">
        <f>IF(ISNUMBER(BL1227),AVERAGE(OFFSET(AF1226,1-$Q$5,0,$Q$5,1)),"")</f>
        <v/>
      </c>
      <c r="BN1227">
        <f>IF(ISNUMBER(BL1227),(AF1227-BL1227)^2,"")</f>
        <v/>
      </c>
      <c r="BO1227">
        <f>IF(ISNUMBER(BL1227),AF1227^2,"")</f>
        <v/>
      </c>
      <c r="BP1227">
        <f>IF(ISNUMBER(BL1227),(AF1227-BM1227)^2,"")</f>
        <v/>
      </c>
    </row>
    <row r="1228">
      <c r="O1228">
        <f>IF($R1228="","",IF($Q$1="Weekly",INT(($R1228-2)/7),IF($Q$1="Quarterly",YEAR($R1228)*4+ROUNDUP(MONTH($R1228)/3),YEAR($R1228)*12+MONTH($R1228))))</f>
        <v/>
      </c>
      <c r="P1228">
        <f>IF($R1228="","",IF($R1229="",1,IF($O1228&lt;&gt;$O1229,1,0)))</f>
        <v/>
      </c>
      <c r="Q1228">
        <f>IF($P1228=1,SUM($P$7:$P1228),"")</f>
        <v/>
      </c>
      <c r="R1228">
        <f>IF($A1228="","",IF(ISNUMBER($A1228),$A1228,IFERROR(DATEVALUE($A1228),NA())))</f>
        <v/>
      </c>
      <c r="S1228" s="7">
        <f>IFERROR(INDEX($R$7:$R$60000,MATCH(ROW()-6,$Q$7:$Q$60000,0)),"")</f>
        <v/>
      </c>
      <c r="T1228">
        <f>IFERROR(INDEX($B$7:$B$60000,MATCH(ROW()-6,$Q$7:$Q$60000,0))*1,"")</f>
        <v/>
      </c>
      <c r="U1228">
        <f>IFERROR(INDEX($C$7:$C$60000,MATCH(ROW()-6,$Q$7:$Q$60000,0))*1,"")</f>
        <v/>
      </c>
      <c r="V1228">
        <f>IFERROR(INDEX($D$7:$D$60000,MATCH(ROW()-6,$Q$7:$Q$60000,0))*1,"")</f>
        <v/>
      </c>
      <c r="W1228">
        <f>IFERROR(INDEX($E$7:$E$60000,MATCH(ROW()-6,$Q$7:$Q$60000,0))*1,"")</f>
        <v/>
      </c>
      <c r="X1228">
        <f>IFERROR(INDEX($F$7:$F$60000,MATCH(ROW()-6,$Q$7:$Q$60000,0))*1,"")</f>
        <v/>
      </c>
      <c r="Y1228">
        <f>IFERROR(INDEX($G$7:$G$60000,MATCH(ROW()-6,$Q$7:$Q$60000,0))*1,"")</f>
        <v/>
      </c>
      <c r="Z1228">
        <f>IFERROR(INDEX($H$7:$H$60000,MATCH(ROW()-6,$Q$7:$Q$60000,0))*1,"")</f>
        <v/>
      </c>
      <c r="AA1228">
        <f>IFERROR(INDEX($I$7:$I$60000,MATCH(ROW()-6,$Q$7:$Q$60000,0))*1,"")</f>
        <v/>
      </c>
      <c r="AB1228">
        <f>IFERROR(INDEX($J$7:$J$60000,MATCH(ROW()-6,$Q$7:$Q$60000,0))*1,"")</f>
        <v/>
      </c>
      <c r="AC1228">
        <f>IFERROR(INDEX($K$7:$K$60000,MATCH(ROW()-6,$Q$7:$Q$60000,0))*1,"")</f>
        <v/>
      </c>
      <c r="AF1228" s="9">
        <f>IF(OR($S1228="",$S1227=""),"",IF($B$5="diff",($T1228-$T1227),LN($T1228/$T1227)))</f>
        <v/>
      </c>
      <c r="AG1228" s="9">
        <f>IF(OR($S1228="",$S1227=""),"",IF($C$5="diff",(U1228-U1227),LN(U1228/U1227)))</f>
        <v/>
      </c>
      <c r="AH1228" s="9">
        <f>IF(OR($S1228="",$S1227=""),"",IF($D$5="diff",(V1228-V1227),LN(V1228/V1227)))</f>
        <v/>
      </c>
      <c r="AI1228" s="9">
        <f>IF(OR($S1228="",$S1227=""),"",IF($E$5="diff",(W1228-W1227),LN(W1228/W1227)))</f>
        <v/>
      </c>
      <c r="AJ1228" s="9">
        <f>IF(OR($S1228="",$S1227=""),"",IF($F$5="diff",(X1228-X1227),LN(X1228/X1227)))</f>
        <v/>
      </c>
      <c r="AK1228" s="9">
        <f>IF(OR($S1228="",$S1227=""),"",IF($G$5="diff",(Y1228-Y1227),LN(Y1228/Y1227)))</f>
        <v/>
      </c>
      <c r="AL1228" s="9">
        <f>IF(OR($S1228="",$S1227=""),"",IF($H$5="diff",(Z1228-Z1227),LN(Z1228/Z1227)))</f>
        <v/>
      </c>
      <c r="AM1228" s="9">
        <f>IF(OR($S1228="",$S1227=""),"",IF($I$5="diff",(AA1228-AA1227),LN(AA1228/AA1227)))</f>
        <v/>
      </c>
      <c r="AN1228" s="9">
        <f>IF(OR($S1228="",$S1227=""),"",IF($J$5="diff",(AB1228-AB1227),LN(AB1228/AB1227)))</f>
        <v/>
      </c>
      <c r="AO1228" s="9">
        <f>IF(OR($S1228="",$S1227=""),"",IF($K$5="diff",(AC1228-AC1227),LN(AC1228/AC1227)))</f>
        <v/>
      </c>
      <c r="AR1228" s="9">
        <f>IF($AF1228="","",$AU$13+$AU$4*AG1228+$AU$5*AH1228+$AU$6*AI1228+$AU$7*AJ1228+$AU$8*AK1228+$AU$9*AL1228+$AU$10*AM1228+$AU$11*AN1228+$AU$12*AO1228)</f>
        <v/>
      </c>
      <c r="AY1228" s="10">
        <f>IF(AND((ROW()-7)&gt;=$Q$5,(ROW()-6)&lt;=$Q$3),INDEX(LINEST(OFFSET(AF1228,1-$Q$5,0,$Q$5,1),OFFSET(AG1228,1-$Q$5,0,$Q$5,9),TRUE,TRUE),1,10)*$Q$4,"")</f>
        <v/>
      </c>
      <c r="AZ1228" s="9">
        <f>IF(AND((ROW()-7)&gt;=$Q$5,(ROW()-6)&lt;=$Q$3),INDEX(LINEST(OFFSET(AF1228,1-$Q$5,0,$Q$5,1),OFFSET(AG1228,1-$Q$5,0,$Q$5,9),TRUE,TRUE),1,9),"")</f>
        <v/>
      </c>
      <c r="BA1228" s="9">
        <f>IF(AND((ROW()-7)&gt;=$Q$5,(ROW()-6)&lt;=$Q$3),INDEX(LINEST(OFFSET(AF1228,1-$Q$5,0,$Q$5,1),OFFSET(AG1228,1-$Q$5,0,$Q$5,9),TRUE,TRUE),1,8),"")</f>
        <v/>
      </c>
      <c r="BB1228" s="9">
        <f>IF(AND((ROW()-7)&gt;=$Q$5,(ROW()-6)&lt;=$Q$3),INDEX(LINEST(OFFSET(AF1228,1-$Q$5,0,$Q$5,1),OFFSET(AG1228,1-$Q$5,0,$Q$5,9),TRUE,TRUE),1,7),"")</f>
        <v/>
      </c>
      <c r="BC1228" s="9">
        <f>IF(AND((ROW()-7)&gt;=$Q$5,(ROW()-6)&lt;=$Q$3),INDEX(LINEST(OFFSET(AF1228,1-$Q$5,0,$Q$5,1),OFFSET(AG1228,1-$Q$5,0,$Q$5,9),TRUE,TRUE),1,6),"")</f>
        <v/>
      </c>
      <c r="BD1228" s="9">
        <f>IF(AND((ROW()-7)&gt;=$Q$5,(ROW()-6)&lt;=$Q$3),INDEX(LINEST(OFFSET(AF1228,1-$Q$5,0,$Q$5,1),OFFSET(AG1228,1-$Q$5,0,$Q$5,9),TRUE,TRUE),1,5),"")</f>
        <v/>
      </c>
      <c r="BE1228" s="9">
        <f>IF(AND((ROW()-7)&gt;=$Q$5,(ROW()-6)&lt;=$Q$3),INDEX(LINEST(OFFSET(AF1228,1-$Q$5,0,$Q$5,1),OFFSET(AG1228,1-$Q$5,0,$Q$5,9),TRUE,TRUE),1,4),"")</f>
        <v/>
      </c>
      <c r="BF1228" s="9">
        <f>IF(AND((ROW()-7)&gt;=$Q$5,(ROW()-6)&lt;=$Q$3),INDEX(LINEST(OFFSET(AF1228,1-$Q$5,0,$Q$5,1),OFFSET(AG1228,1-$Q$5,0,$Q$5,9),TRUE,TRUE),1,3),"")</f>
        <v/>
      </c>
      <c r="BG1228" s="9">
        <f>IF(AND((ROW()-7)&gt;=$Q$5,(ROW()-6)&lt;=$Q$3),INDEX(LINEST(OFFSET(AF1228,1-$Q$5,0,$Q$5,1),OFFSET(AG1228,1-$Q$5,0,$Q$5,9),TRUE,TRUE),1,2),"")</f>
        <v/>
      </c>
      <c r="BH1228" s="9">
        <f>IF(AND((ROW()-7)&gt;=$Q$5,(ROW()-6)&lt;=$Q$3),INDEX(LINEST(OFFSET(AF1228,1-$Q$5,0,$Q$5,1),OFFSET(AG1228,1-$Q$5,0,$Q$5,9),TRUE,TRUE),1,1),"")</f>
        <v/>
      </c>
      <c r="BI1228" s="10">
        <f>IF(AND((ROW()-7)&gt;=$Q$5,(ROW()-6)&lt;=$Q$3),INDEX(LINEST(OFFSET(AF1228,1-$Q$5,0,$Q$5,1),OFFSET(AG1228,1-$Q$5,0,$Q$5,9),TRUE,TRUE),3,1),"")</f>
        <v/>
      </c>
      <c r="BL1228" s="9">
        <f>IF(AND((ROW()-6)&lt;=$Q$3,ISNUMBER(AY1227)),AY1227/$Q$4+AZ1227*AG1228+BA1227*AH1228+BB1227*AI1228+BC1227*AJ1228+BD1227*AK1228+BE1227*AL1228+BF1227*AM1228+BG1227*AN1228+BH1227*AO1228,"")</f>
        <v/>
      </c>
      <c r="BM1228">
        <f>IF(ISNUMBER(BL1228),AVERAGE(OFFSET(AF1227,1-$Q$5,0,$Q$5,1)),"")</f>
        <v/>
      </c>
      <c r="BN1228">
        <f>IF(ISNUMBER(BL1228),(AF1228-BL1228)^2,"")</f>
        <v/>
      </c>
      <c r="BO1228">
        <f>IF(ISNUMBER(BL1228),AF1228^2,"")</f>
        <v/>
      </c>
      <c r="BP1228">
        <f>IF(ISNUMBER(BL1228),(AF1228-BM1228)^2,"")</f>
        <v/>
      </c>
    </row>
    <row r="1229">
      <c r="O1229">
        <f>IF($R1229="","",IF($Q$1="Weekly",INT(($R1229-2)/7),IF($Q$1="Quarterly",YEAR($R1229)*4+ROUNDUP(MONTH($R1229)/3),YEAR($R1229)*12+MONTH($R1229))))</f>
        <v/>
      </c>
      <c r="P1229">
        <f>IF($R1229="","",IF($R1230="",1,IF($O1229&lt;&gt;$O1230,1,0)))</f>
        <v/>
      </c>
      <c r="Q1229">
        <f>IF($P1229=1,SUM($P$7:$P1229),"")</f>
        <v/>
      </c>
      <c r="R1229">
        <f>IF($A1229="","",IF(ISNUMBER($A1229),$A1229,IFERROR(DATEVALUE($A1229),NA())))</f>
        <v/>
      </c>
      <c r="S1229" s="7">
        <f>IFERROR(INDEX($R$7:$R$60000,MATCH(ROW()-6,$Q$7:$Q$60000,0)),"")</f>
        <v/>
      </c>
      <c r="T1229">
        <f>IFERROR(INDEX($B$7:$B$60000,MATCH(ROW()-6,$Q$7:$Q$60000,0))*1,"")</f>
        <v/>
      </c>
      <c r="U1229">
        <f>IFERROR(INDEX($C$7:$C$60000,MATCH(ROW()-6,$Q$7:$Q$60000,0))*1,"")</f>
        <v/>
      </c>
      <c r="V1229">
        <f>IFERROR(INDEX($D$7:$D$60000,MATCH(ROW()-6,$Q$7:$Q$60000,0))*1,"")</f>
        <v/>
      </c>
      <c r="W1229">
        <f>IFERROR(INDEX($E$7:$E$60000,MATCH(ROW()-6,$Q$7:$Q$60000,0))*1,"")</f>
        <v/>
      </c>
      <c r="X1229">
        <f>IFERROR(INDEX($F$7:$F$60000,MATCH(ROW()-6,$Q$7:$Q$60000,0))*1,"")</f>
        <v/>
      </c>
      <c r="Y1229">
        <f>IFERROR(INDEX($G$7:$G$60000,MATCH(ROW()-6,$Q$7:$Q$60000,0))*1,"")</f>
        <v/>
      </c>
      <c r="Z1229">
        <f>IFERROR(INDEX($H$7:$H$60000,MATCH(ROW()-6,$Q$7:$Q$60000,0))*1,"")</f>
        <v/>
      </c>
      <c r="AA1229">
        <f>IFERROR(INDEX($I$7:$I$60000,MATCH(ROW()-6,$Q$7:$Q$60000,0))*1,"")</f>
        <v/>
      </c>
      <c r="AB1229">
        <f>IFERROR(INDEX($J$7:$J$60000,MATCH(ROW()-6,$Q$7:$Q$60000,0))*1,"")</f>
        <v/>
      </c>
      <c r="AC1229">
        <f>IFERROR(INDEX($K$7:$K$60000,MATCH(ROW()-6,$Q$7:$Q$60000,0))*1,"")</f>
        <v/>
      </c>
      <c r="AF1229" s="9">
        <f>IF(OR($S1229="",$S1228=""),"",IF($B$5="diff",($T1229-$T1228),LN($T1229/$T1228)))</f>
        <v/>
      </c>
      <c r="AG1229" s="9">
        <f>IF(OR($S1229="",$S1228=""),"",IF($C$5="diff",(U1229-U1228),LN(U1229/U1228)))</f>
        <v/>
      </c>
      <c r="AH1229" s="9">
        <f>IF(OR($S1229="",$S1228=""),"",IF($D$5="diff",(V1229-V1228),LN(V1229/V1228)))</f>
        <v/>
      </c>
      <c r="AI1229" s="9">
        <f>IF(OR($S1229="",$S1228=""),"",IF($E$5="diff",(W1229-W1228),LN(W1229/W1228)))</f>
        <v/>
      </c>
      <c r="AJ1229" s="9">
        <f>IF(OR($S1229="",$S1228=""),"",IF($F$5="diff",(X1229-X1228),LN(X1229/X1228)))</f>
        <v/>
      </c>
      <c r="AK1229" s="9">
        <f>IF(OR($S1229="",$S1228=""),"",IF($G$5="diff",(Y1229-Y1228),LN(Y1229/Y1228)))</f>
        <v/>
      </c>
      <c r="AL1229" s="9">
        <f>IF(OR($S1229="",$S1228=""),"",IF($H$5="diff",(Z1229-Z1228),LN(Z1229/Z1228)))</f>
        <v/>
      </c>
      <c r="AM1229" s="9">
        <f>IF(OR($S1229="",$S1228=""),"",IF($I$5="diff",(AA1229-AA1228),LN(AA1229/AA1228)))</f>
        <v/>
      </c>
      <c r="AN1229" s="9">
        <f>IF(OR($S1229="",$S1228=""),"",IF($J$5="diff",(AB1229-AB1228),LN(AB1229/AB1228)))</f>
        <v/>
      </c>
      <c r="AO1229" s="9">
        <f>IF(OR($S1229="",$S1228=""),"",IF($K$5="diff",(AC1229-AC1228),LN(AC1229/AC1228)))</f>
        <v/>
      </c>
      <c r="AR1229" s="9">
        <f>IF($AF1229="","",$AU$13+$AU$4*AG1229+$AU$5*AH1229+$AU$6*AI1229+$AU$7*AJ1229+$AU$8*AK1229+$AU$9*AL1229+$AU$10*AM1229+$AU$11*AN1229+$AU$12*AO1229)</f>
        <v/>
      </c>
      <c r="AY1229" s="10">
        <f>IF(AND((ROW()-7)&gt;=$Q$5,(ROW()-6)&lt;=$Q$3),INDEX(LINEST(OFFSET(AF1229,1-$Q$5,0,$Q$5,1),OFFSET(AG1229,1-$Q$5,0,$Q$5,9),TRUE,TRUE),1,10)*$Q$4,"")</f>
        <v/>
      </c>
      <c r="AZ1229" s="9">
        <f>IF(AND((ROW()-7)&gt;=$Q$5,(ROW()-6)&lt;=$Q$3),INDEX(LINEST(OFFSET(AF1229,1-$Q$5,0,$Q$5,1),OFFSET(AG1229,1-$Q$5,0,$Q$5,9),TRUE,TRUE),1,9),"")</f>
        <v/>
      </c>
      <c r="BA1229" s="9">
        <f>IF(AND((ROW()-7)&gt;=$Q$5,(ROW()-6)&lt;=$Q$3),INDEX(LINEST(OFFSET(AF1229,1-$Q$5,0,$Q$5,1),OFFSET(AG1229,1-$Q$5,0,$Q$5,9),TRUE,TRUE),1,8),"")</f>
        <v/>
      </c>
      <c r="BB1229" s="9">
        <f>IF(AND((ROW()-7)&gt;=$Q$5,(ROW()-6)&lt;=$Q$3),INDEX(LINEST(OFFSET(AF1229,1-$Q$5,0,$Q$5,1),OFFSET(AG1229,1-$Q$5,0,$Q$5,9),TRUE,TRUE),1,7),"")</f>
        <v/>
      </c>
      <c r="BC1229" s="9">
        <f>IF(AND((ROW()-7)&gt;=$Q$5,(ROW()-6)&lt;=$Q$3),INDEX(LINEST(OFFSET(AF1229,1-$Q$5,0,$Q$5,1),OFFSET(AG1229,1-$Q$5,0,$Q$5,9),TRUE,TRUE),1,6),"")</f>
        <v/>
      </c>
      <c r="BD1229" s="9">
        <f>IF(AND((ROW()-7)&gt;=$Q$5,(ROW()-6)&lt;=$Q$3),INDEX(LINEST(OFFSET(AF1229,1-$Q$5,0,$Q$5,1),OFFSET(AG1229,1-$Q$5,0,$Q$5,9),TRUE,TRUE),1,5),"")</f>
        <v/>
      </c>
      <c r="BE1229" s="9">
        <f>IF(AND((ROW()-7)&gt;=$Q$5,(ROW()-6)&lt;=$Q$3),INDEX(LINEST(OFFSET(AF1229,1-$Q$5,0,$Q$5,1),OFFSET(AG1229,1-$Q$5,0,$Q$5,9),TRUE,TRUE),1,4),"")</f>
        <v/>
      </c>
      <c r="BF1229" s="9">
        <f>IF(AND((ROW()-7)&gt;=$Q$5,(ROW()-6)&lt;=$Q$3),INDEX(LINEST(OFFSET(AF1229,1-$Q$5,0,$Q$5,1),OFFSET(AG1229,1-$Q$5,0,$Q$5,9),TRUE,TRUE),1,3),"")</f>
        <v/>
      </c>
      <c r="BG1229" s="9">
        <f>IF(AND((ROW()-7)&gt;=$Q$5,(ROW()-6)&lt;=$Q$3),INDEX(LINEST(OFFSET(AF1229,1-$Q$5,0,$Q$5,1),OFFSET(AG1229,1-$Q$5,0,$Q$5,9),TRUE,TRUE),1,2),"")</f>
        <v/>
      </c>
      <c r="BH1229" s="9">
        <f>IF(AND((ROW()-7)&gt;=$Q$5,(ROW()-6)&lt;=$Q$3),INDEX(LINEST(OFFSET(AF1229,1-$Q$5,0,$Q$5,1),OFFSET(AG1229,1-$Q$5,0,$Q$5,9),TRUE,TRUE),1,1),"")</f>
        <v/>
      </c>
      <c r="BI1229" s="10">
        <f>IF(AND((ROW()-7)&gt;=$Q$5,(ROW()-6)&lt;=$Q$3),INDEX(LINEST(OFFSET(AF1229,1-$Q$5,0,$Q$5,1),OFFSET(AG1229,1-$Q$5,0,$Q$5,9),TRUE,TRUE),3,1),"")</f>
        <v/>
      </c>
      <c r="BL1229" s="9">
        <f>IF(AND((ROW()-6)&lt;=$Q$3,ISNUMBER(AY1228)),AY1228/$Q$4+AZ1228*AG1229+BA1228*AH1229+BB1228*AI1229+BC1228*AJ1229+BD1228*AK1229+BE1228*AL1229+BF1228*AM1229+BG1228*AN1229+BH1228*AO1229,"")</f>
        <v/>
      </c>
      <c r="BM1229">
        <f>IF(ISNUMBER(BL1229),AVERAGE(OFFSET(AF1228,1-$Q$5,0,$Q$5,1)),"")</f>
        <v/>
      </c>
      <c r="BN1229">
        <f>IF(ISNUMBER(BL1229),(AF1229-BL1229)^2,"")</f>
        <v/>
      </c>
      <c r="BO1229">
        <f>IF(ISNUMBER(BL1229),AF1229^2,"")</f>
        <v/>
      </c>
      <c r="BP1229">
        <f>IF(ISNUMBER(BL1229),(AF1229-BM1229)^2,"")</f>
        <v/>
      </c>
    </row>
    <row r="1230">
      <c r="O1230">
        <f>IF($R1230="","",IF($Q$1="Weekly",INT(($R1230-2)/7),IF($Q$1="Quarterly",YEAR($R1230)*4+ROUNDUP(MONTH($R1230)/3),YEAR($R1230)*12+MONTH($R1230))))</f>
        <v/>
      </c>
      <c r="P1230">
        <f>IF($R1230="","",IF($R1231="",1,IF($O1230&lt;&gt;$O1231,1,0)))</f>
        <v/>
      </c>
      <c r="Q1230">
        <f>IF($P1230=1,SUM($P$7:$P1230),"")</f>
        <v/>
      </c>
      <c r="R1230">
        <f>IF($A1230="","",IF(ISNUMBER($A1230),$A1230,IFERROR(DATEVALUE($A1230),NA())))</f>
        <v/>
      </c>
      <c r="S1230" s="7">
        <f>IFERROR(INDEX($R$7:$R$60000,MATCH(ROW()-6,$Q$7:$Q$60000,0)),"")</f>
        <v/>
      </c>
      <c r="T1230">
        <f>IFERROR(INDEX($B$7:$B$60000,MATCH(ROW()-6,$Q$7:$Q$60000,0))*1,"")</f>
        <v/>
      </c>
      <c r="U1230">
        <f>IFERROR(INDEX($C$7:$C$60000,MATCH(ROW()-6,$Q$7:$Q$60000,0))*1,"")</f>
        <v/>
      </c>
      <c r="V1230">
        <f>IFERROR(INDEX($D$7:$D$60000,MATCH(ROW()-6,$Q$7:$Q$60000,0))*1,"")</f>
        <v/>
      </c>
      <c r="W1230">
        <f>IFERROR(INDEX($E$7:$E$60000,MATCH(ROW()-6,$Q$7:$Q$60000,0))*1,"")</f>
        <v/>
      </c>
      <c r="X1230">
        <f>IFERROR(INDEX($F$7:$F$60000,MATCH(ROW()-6,$Q$7:$Q$60000,0))*1,"")</f>
        <v/>
      </c>
      <c r="Y1230">
        <f>IFERROR(INDEX($G$7:$G$60000,MATCH(ROW()-6,$Q$7:$Q$60000,0))*1,"")</f>
        <v/>
      </c>
      <c r="Z1230">
        <f>IFERROR(INDEX($H$7:$H$60000,MATCH(ROW()-6,$Q$7:$Q$60000,0))*1,"")</f>
        <v/>
      </c>
      <c r="AA1230">
        <f>IFERROR(INDEX($I$7:$I$60000,MATCH(ROW()-6,$Q$7:$Q$60000,0))*1,"")</f>
        <v/>
      </c>
      <c r="AB1230">
        <f>IFERROR(INDEX($J$7:$J$60000,MATCH(ROW()-6,$Q$7:$Q$60000,0))*1,"")</f>
        <v/>
      </c>
      <c r="AC1230">
        <f>IFERROR(INDEX($K$7:$K$60000,MATCH(ROW()-6,$Q$7:$Q$60000,0))*1,"")</f>
        <v/>
      </c>
      <c r="AF1230" s="9">
        <f>IF(OR($S1230="",$S1229=""),"",IF($B$5="diff",($T1230-$T1229),LN($T1230/$T1229)))</f>
        <v/>
      </c>
      <c r="AG1230" s="9">
        <f>IF(OR($S1230="",$S1229=""),"",IF($C$5="diff",(U1230-U1229),LN(U1230/U1229)))</f>
        <v/>
      </c>
      <c r="AH1230" s="9">
        <f>IF(OR($S1230="",$S1229=""),"",IF($D$5="diff",(V1230-V1229),LN(V1230/V1229)))</f>
        <v/>
      </c>
      <c r="AI1230" s="9">
        <f>IF(OR($S1230="",$S1229=""),"",IF($E$5="diff",(W1230-W1229),LN(W1230/W1229)))</f>
        <v/>
      </c>
      <c r="AJ1230" s="9">
        <f>IF(OR($S1230="",$S1229=""),"",IF($F$5="diff",(X1230-X1229),LN(X1230/X1229)))</f>
        <v/>
      </c>
      <c r="AK1230" s="9">
        <f>IF(OR($S1230="",$S1229=""),"",IF($G$5="diff",(Y1230-Y1229),LN(Y1230/Y1229)))</f>
        <v/>
      </c>
      <c r="AL1230" s="9">
        <f>IF(OR($S1230="",$S1229=""),"",IF($H$5="diff",(Z1230-Z1229),LN(Z1230/Z1229)))</f>
        <v/>
      </c>
      <c r="AM1230" s="9">
        <f>IF(OR($S1230="",$S1229=""),"",IF($I$5="diff",(AA1230-AA1229),LN(AA1230/AA1229)))</f>
        <v/>
      </c>
      <c r="AN1230" s="9">
        <f>IF(OR($S1230="",$S1229=""),"",IF($J$5="diff",(AB1230-AB1229),LN(AB1230/AB1229)))</f>
        <v/>
      </c>
      <c r="AO1230" s="9">
        <f>IF(OR($S1230="",$S1229=""),"",IF($K$5="diff",(AC1230-AC1229),LN(AC1230/AC1229)))</f>
        <v/>
      </c>
      <c r="AR1230" s="9">
        <f>IF($AF1230="","",$AU$13+$AU$4*AG1230+$AU$5*AH1230+$AU$6*AI1230+$AU$7*AJ1230+$AU$8*AK1230+$AU$9*AL1230+$AU$10*AM1230+$AU$11*AN1230+$AU$12*AO1230)</f>
        <v/>
      </c>
      <c r="AY1230" s="10">
        <f>IF(AND((ROW()-7)&gt;=$Q$5,(ROW()-6)&lt;=$Q$3),INDEX(LINEST(OFFSET(AF1230,1-$Q$5,0,$Q$5,1),OFFSET(AG1230,1-$Q$5,0,$Q$5,9),TRUE,TRUE),1,10)*$Q$4,"")</f>
        <v/>
      </c>
      <c r="AZ1230" s="9">
        <f>IF(AND((ROW()-7)&gt;=$Q$5,(ROW()-6)&lt;=$Q$3),INDEX(LINEST(OFFSET(AF1230,1-$Q$5,0,$Q$5,1),OFFSET(AG1230,1-$Q$5,0,$Q$5,9),TRUE,TRUE),1,9),"")</f>
        <v/>
      </c>
      <c r="BA1230" s="9">
        <f>IF(AND((ROW()-7)&gt;=$Q$5,(ROW()-6)&lt;=$Q$3),INDEX(LINEST(OFFSET(AF1230,1-$Q$5,0,$Q$5,1),OFFSET(AG1230,1-$Q$5,0,$Q$5,9),TRUE,TRUE),1,8),"")</f>
        <v/>
      </c>
      <c r="BB1230" s="9">
        <f>IF(AND((ROW()-7)&gt;=$Q$5,(ROW()-6)&lt;=$Q$3),INDEX(LINEST(OFFSET(AF1230,1-$Q$5,0,$Q$5,1),OFFSET(AG1230,1-$Q$5,0,$Q$5,9),TRUE,TRUE),1,7),"")</f>
        <v/>
      </c>
      <c r="BC1230" s="9">
        <f>IF(AND((ROW()-7)&gt;=$Q$5,(ROW()-6)&lt;=$Q$3),INDEX(LINEST(OFFSET(AF1230,1-$Q$5,0,$Q$5,1),OFFSET(AG1230,1-$Q$5,0,$Q$5,9),TRUE,TRUE),1,6),"")</f>
        <v/>
      </c>
      <c r="BD1230" s="9">
        <f>IF(AND((ROW()-7)&gt;=$Q$5,(ROW()-6)&lt;=$Q$3),INDEX(LINEST(OFFSET(AF1230,1-$Q$5,0,$Q$5,1),OFFSET(AG1230,1-$Q$5,0,$Q$5,9),TRUE,TRUE),1,5),"")</f>
        <v/>
      </c>
      <c r="BE1230" s="9">
        <f>IF(AND((ROW()-7)&gt;=$Q$5,(ROW()-6)&lt;=$Q$3),INDEX(LINEST(OFFSET(AF1230,1-$Q$5,0,$Q$5,1),OFFSET(AG1230,1-$Q$5,0,$Q$5,9),TRUE,TRUE),1,4),"")</f>
        <v/>
      </c>
      <c r="BF1230" s="9">
        <f>IF(AND((ROW()-7)&gt;=$Q$5,(ROW()-6)&lt;=$Q$3),INDEX(LINEST(OFFSET(AF1230,1-$Q$5,0,$Q$5,1),OFFSET(AG1230,1-$Q$5,0,$Q$5,9),TRUE,TRUE),1,3),"")</f>
        <v/>
      </c>
      <c r="BG1230" s="9">
        <f>IF(AND((ROW()-7)&gt;=$Q$5,(ROW()-6)&lt;=$Q$3),INDEX(LINEST(OFFSET(AF1230,1-$Q$5,0,$Q$5,1),OFFSET(AG1230,1-$Q$5,0,$Q$5,9),TRUE,TRUE),1,2),"")</f>
        <v/>
      </c>
      <c r="BH1230" s="9">
        <f>IF(AND((ROW()-7)&gt;=$Q$5,(ROW()-6)&lt;=$Q$3),INDEX(LINEST(OFFSET(AF1230,1-$Q$5,0,$Q$5,1),OFFSET(AG1230,1-$Q$5,0,$Q$5,9),TRUE,TRUE),1,1),"")</f>
        <v/>
      </c>
      <c r="BI1230" s="10">
        <f>IF(AND((ROW()-7)&gt;=$Q$5,(ROW()-6)&lt;=$Q$3),INDEX(LINEST(OFFSET(AF1230,1-$Q$5,0,$Q$5,1),OFFSET(AG1230,1-$Q$5,0,$Q$5,9),TRUE,TRUE),3,1),"")</f>
        <v/>
      </c>
      <c r="BL1230" s="9">
        <f>IF(AND((ROW()-6)&lt;=$Q$3,ISNUMBER(AY1229)),AY1229/$Q$4+AZ1229*AG1230+BA1229*AH1230+BB1229*AI1230+BC1229*AJ1230+BD1229*AK1230+BE1229*AL1230+BF1229*AM1230+BG1229*AN1230+BH1229*AO1230,"")</f>
        <v/>
      </c>
      <c r="BM1230">
        <f>IF(ISNUMBER(BL1230),AVERAGE(OFFSET(AF1229,1-$Q$5,0,$Q$5,1)),"")</f>
        <v/>
      </c>
      <c r="BN1230">
        <f>IF(ISNUMBER(BL1230),(AF1230-BL1230)^2,"")</f>
        <v/>
      </c>
      <c r="BO1230">
        <f>IF(ISNUMBER(BL1230),AF1230^2,"")</f>
        <v/>
      </c>
      <c r="BP1230">
        <f>IF(ISNUMBER(BL1230),(AF1230-BM1230)^2,"")</f>
        <v/>
      </c>
    </row>
    <row r="1231">
      <c r="O1231">
        <f>IF($R1231="","",IF($Q$1="Weekly",INT(($R1231-2)/7),IF($Q$1="Quarterly",YEAR($R1231)*4+ROUNDUP(MONTH($R1231)/3),YEAR($R1231)*12+MONTH($R1231))))</f>
        <v/>
      </c>
      <c r="P1231">
        <f>IF($R1231="","",IF($R1232="",1,IF($O1231&lt;&gt;$O1232,1,0)))</f>
        <v/>
      </c>
      <c r="Q1231">
        <f>IF($P1231=1,SUM($P$7:$P1231),"")</f>
        <v/>
      </c>
      <c r="R1231">
        <f>IF($A1231="","",IF(ISNUMBER($A1231),$A1231,IFERROR(DATEVALUE($A1231),NA())))</f>
        <v/>
      </c>
      <c r="S1231" s="7">
        <f>IFERROR(INDEX($R$7:$R$60000,MATCH(ROW()-6,$Q$7:$Q$60000,0)),"")</f>
        <v/>
      </c>
      <c r="T1231">
        <f>IFERROR(INDEX($B$7:$B$60000,MATCH(ROW()-6,$Q$7:$Q$60000,0))*1,"")</f>
        <v/>
      </c>
      <c r="U1231">
        <f>IFERROR(INDEX($C$7:$C$60000,MATCH(ROW()-6,$Q$7:$Q$60000,0))*1,"")</f>
        <v/>
      </c>
      <c r="V1231">
        <f>IFERROR(INDEX($D$7:$D$60000,MATCH(ROW()-6,$Q$7:$Q$60000,0))*1,"")</f>
        <v/>
      </c>
      <c r="W1231">
        <f>IFERROR(INDEX($E$7:$E$60000,MATCH(ROW()-6,$Q$7:$Q$60000,0))*1,"")</f>
        <v/>
      </c>
      <c r="X1231">
        <f>IFERROR(INDEX($F$7:$F$60000,MATCH(ROW()-6,$Q$7:$Q$60000,0))*1,"")</f>
        <v/>
      </c>
      <c r="Y1231">
        <f>IFERROR(INDEX($G$7:$G$60000,MATCH(ROW()-6,$Q$7:$Q$60000,0))*1,"")</f>
        <v/>
      </c>
      <c r="Z1231">
        <f>IFERROR(INDEX($H$7:$H$60000,MATCH(ROW()-6,$Q$7:$Q$60000,0))*1,"")</f>
        <v/>
      </c>
      <c r="AA1231">
        <f>IFERROR(INDEX($I$7:$I$60000,MATCH(ROW()-6,$Q$7:$Q$60000,0))*1,"")</f>
        <v/>
      </c>
      <c r="AB1231">
        <f>IFERROR(INDEX($J$7:$J$60000,MATCH(ROW()-6,$Q$7:$Q$60000,0))*1,"")</f>
        <v/>
      </c>
      <c r="AC1231">
        <f>IFERROR(INDEX($K$7:$K$60000,MATCH(ROW()-6,$Q$7:$Q$60000,0))*1,"")</f>
        <v/>
      </c>
      <c r="AF1231" s="9">
        <f>IF(OR($S1231="",$S1230=""),"",IF($B$5="diff",($T1231-$T1230),LN($T1231/$T1230)))</f>
        <v/>
      </c>
      <c r="AG1231" s="9">
        <f>IF(OR($S1231="",$S1230=""),"",IF($C$5="diff",(U1231-U1230),LN(U1231/U1230)))</f>
        <v/>
      </c>
      <c r="AH1231" s="9">
        <f>IF(OR($S1231="",$S1230=""),"",IF($D$5="diff",(V1231-V1230),LN(V1231/V1230)))</f>
        <v/>
      </c>
      <c r="AI1231" s="9">
        <f>IF(OR($S1231="",$S1230=""),"",IF($E$5="diff",(W1231-W1230),LN(W1231/W1230)))</f>
        <v/>
      </c>
      <c r="AJ1231" s="9">
        <f>IF(OR($S1231="",$S1230=""),"",IF($F$5="diff",(X1231-X1230),LN(X1231/X1230)))</f>
        <v/>
      </c>
      <c r="AK1231" s="9">
        <f>IF(OR($S1231="",$S1230=""),"",IF($G$5="diff",(Y1231-Y1230),LN(Y1231/Y1230)))</f>
        <v/>
      </c>
      <c r="AL1231" s="9">
        <f>IF(OR($S1231="",$S1230=""),"",IF($H$5="diff",(Z1231-Z1230),LN(Z1231/Z1230)))</f>
        <v/>
      </c>
      <c r="AM1231" s="9">
        <f>IF(OR($S1231="",$S1230=""),"",IF($I$5="diff",(AA1231-AA1230),LN(AA1231/AA1230)))</f>
        <v/>
      </c>
      <c r="AN1231" s="9">
        <f>IF(OR($S1231="",$S1230=""),"",IF($J$5="diff",(AB1231-AB1230),LN(AB1231/AB1230)))</f>
        <v/>
      </c>
      <c r="AO1231" s="9">
        <f>IF(OR($S1231="",$S1230=""),"",IF($K$5="diff",(AC1231-AC1230),LN(AC1231/AC1230)))</f>
        <v/>
      </c>
      <c r="AR1231" s="9">
        <f>IF($AF1231="","",$AU$13+$AU$4*AG1231+$AU$5*AH1231+$AU$6*AI1231+$AU$7*AJ1231+$AU$8*AK1231+$AU$9*AL1231+$AU$10*AM1231+$AU$11*AN1231+$AU$12*AO1231)</f>
        <v/>
      </c>
      <c r="AY1231" s="10">
        <f>IF(AND((ROW()-7)&gt;=$Q$5,(ROW()-6)&lt;=$Q$3),INDEX(LINEST(OFFSET(AF1231,1-$Q$5,0,$Q$5,1),OFFSET(AG1231,1-$Q$5,0,$Q$5,9),TRUE,TRUE),1,10)*$Q$4,"")</f>
        <v/>
      </c>
      <c r="AZ1231" s="9">
        <f>IF(AND((ROW()-7)&gt;=$Q$5,(ROW()-6)&lt;=$Q$3),INDEX(LINEST(OFFSET(AF1231,1-$Q$5,0,$Q$5,1),OFFSET(AG1231,1-$Q$5,0,$Q$5,9),TRUE,TRUE),1,9),"")</f>
        <v/>
      </c>
      <c r="BA1231" s="9">
        <f>IF(AND((ROW()-7)&gt;=$Q$5,(ROW()-6)&lt;=$Q$3),INDEX(LINEST(OFFSET(AF1231,1-$Q$5,0,$Q$5,1),OFFSET(AG1231,1-$Q$5,0,$Q$5,9),TRUE,TRUE),1,8),"")</f>
        <v/>
      </c>
      <c r="BB1231" s="9">
        <f>IF(AND((ROW()-7)&gt;=$Q$5,(ROW()-6)&lt;=$Q$3),INDEX(LINEST(OFFSET(AF1231,1-$Q$5,0,$Q$5,1),OFFSET(AG1231,1-$Q$5,0,$Q$5,9),TRUE,TRUE),1,7),"")</f>
        <v/>
      </c>
      <c r="BC1231" s="9">
        <f>IF(AND((ROW()-7)&gt;=$Q$5,(ROW()-6)&lt;=$Q$3),INDEX(LINEST(OFFSET(AF1231,1-$Q$5,0,$Q$5,1),OFFSET(AG1231,1-$Q$5,0,$Q$5,9),TRUE,TRUE),1,6),"")</f>
        <v/>
      </c>
      <c r="BD1231" s="9">
        <f>IF(AND((ROW()-7)&gt;=$Q$5,(ROW()-6)&lt;=$Q$3),INDEX(LINEST(OFFSET(AF1231,1-$Q$5,0,$Q$5,1),OFFSET(AG1231,1-$Q$5,0,$Q$5,9),TRUE,TRUE),1,5),"")</f>
        <v/>
      </c>
      <c r="BE1231" s="9">
        <f>IF(AND((ROW()-7)&gt;=$Q$5,(ROW()-6)&lt;=$Q$3),INDEX(LINEST(OFFSET(AF1231,1-$Q$5,0,$Q$5,1),OFFSET(AG1231,1-$Q$5,0,$Q$5,9),TRUE,TRUE),1,4),"")</f>
        <v/>
      </c>
      <c r="BF1231" s="9">
        <f>IF(AND((ROW()-7)&gt;=$Q$5,(ROW()-6)&lt;=$Q$3),INDEX(LINEST(OFFSET(AF1231,1-$Q$5,0,$Q$5,1),OFFSET(AG1231,1-$Q$5,0,$Q$5,9),TRUE,TRUE),1,3),"")</f>
        <v/>
      </c>
      <c r="BG1231" s="9">
        <f>IF(AND((ROW()-7)&gt;=$Q$5,(ROW()-6)&lt;=$Q$3),INDEX(LINEST(OFFSET(AF1231,1-$Q$5,0,$Q$5,1),OFFSET(AG1231,1-$Q$5,0,$Q$5,9),TRUE,TRUE),1,2),"")</f>
        <v/>
      </c>
      <c r="BH1231" s="9">
        <f>IF(AND((ROW()-7)&gt;=$Q$5,(ROW()-6)&lt;=$Q$3),INDEX(LINEST(OFFSET(AF1231,1-$Q$5,0,$Q$5,1),OFFSET(AG1231,1-$Q$5,0,$Q$5,9),TRUE,TRUE),1,1),"")</f>
        <v/>
      </c>
      <c r="BI1231" s="10">
        <f>IF(AND((ROW()-7)&gt;=$Q$5,(ROW()-6)&lt;=$Q$3),INDEX(LINEST(OFFSET(AF1231,1-$Q$5,0,$Q$5,1),OFFSET(AG1231,1-$Q$5,0,$Q$5,9),TRUE,TRUE),3,1),"")</f>
        <v/>
      </c>
      <c r="BL1231" s="9">
        <f>IF(AND((ROW()-6)&lt;=$Q$3,ISNUMBER(AY1230)),AY1230/$Q$4+AZ1230*AG1231+BA1230*AH1231+BB1230*AI1231+BC1230*AJ1231+BD1230*AK1231+BE1230*AL1231+BF1230*AM1231+BG1230*AN1231+BH1230*AO1231,"")</f>
        <v/>
      </c>
      <c r="BM1231">
        <f>IF(ISNUMBER(BL1231),AVERAGE(OFFSET(AF1230,1-$Q$5,0,$Q$5,1)),"")</f>
        <v/>
      </c>
      <c r="BN1231">
        <f>IF(ISNUMBER(BL1231),(AF1231-BL1231)^2,"")</f>
        <v/>
      </c>
      <c r="BO1231">
        <f>IF(ISNUMBER(BL1231),AF1231^2,"")</f>
        <v/>
      </c>
      <c r="BP1231">
        <f>IF(ISNUMBER(BL1231),(AF1231-BM1231)^2,"")</f>
        <v/>
      </c>
    </row>
    <row r="1232">
      <c r="O1232">
        <f>IF($R1232="","",IF($Q$1="Weekly",INT(($R1232-2)/7),IF($Q$1="Quarterly",YEAR($R1232)*4+ROUNDUP(MONTH($R1232)/3),YEAR($R1232)*12+MONTH($R1232))))</f>
        <v/>
      </c>
      <c r="P1232">
        <f>IF($R1232="","",IF($R1233="",1,IF($O1232&lt;&gt;$O1233,1,0)))</f>
        <v/>
      </c>
      <c r="Q1232">
        <f>IF($P1232=1,SUM($P$7:$P1232),"")</f>
        <v/>
      </c>
      <c r="R1232">
        <f>IF($A1232="","",IF(ISNUMBER($A1232),$A1232,IFERROR(DATEVALUE($A1232),NA())))</f>
        <v/>
      </c>
      <c r="S1232" s="7">
        <f>IFERROR(INDEX($R$7:$R$60000,MATCH(ROW()-6,$Q$7:$Q$60000,0)),"")</f>
        <v/>
      </c>
      <c r="T1232">
        <f>IFERROR(INDEX($B$7:$B$60000,MATCH(ROW()-6,$Q$7:$Q$60000,0))*1,"")</f>
        <v/>
      </c>
      <c r="U1232">
        <f>IFERROR(INDEX($C$7:$C$60000,MATCH(ROW()-6,$Q$7:$Q$60000,0))*1,"")</f>
        <v/>
      </c>
      <c r="V1232">
        <f>IFERROR(INDEX($D$7:$D$60000,MATCH(ROW()-6,$Q$7:$Q$60000,0))*1,"")</f>
        <v/>
      </c>
      <c r="W1232">
        <f>IFERROR(INDEX($E$7:$E$60000,MATCH(ROW()-6,$Q$7:$Q$60000,0))*1,"")</f>
        <v/>
      </c>
      <c r="X1232">
        <f>IFERROR(INDEX($F$7:$F$60000,MATCH(ROW()-6,$Q$7:$Q$60000,0))*1,"")</f>
        <v/>
      </c>
      <c r="Y1232">
        <f>IFERROR(INDEX($G$7:$G$60000,MATCH(ROW()-6,$Q$7:$Q$60000,0))*1,"")</f>
        <v/>
      </c>
      <c r="Z1232">
        <f>IFERROR(INDEX($H$7:$H$60000,MATCH(ROW()-6,$Q$7:$Q$60000,0))*1,"")</f>
        <v/>
      </c>
      <c r="AA1232">
        <f>IFERROR(INDEX($I$7:$I$60000,MATCH(ROW()-6,$Q$7:$Q$60000,0))*1,"")</f>
        <v/>
      </c>
      <c r="AB1232">
        <f>IFERROR(INDEX($J$7:$J$60000,MATCH(ROW()-6,$Q$7:$Q$60000,0))*1,"")</f>
        <v/>
      </c>
      <c r="AC1232">
        <f>IFERROR(INDEX($K$7:$K$60000,MATCH(ROW()-6,$Q$7:$Q$60000,0))*1,"")</f>
        <v/>
      </c>
      <c r="AF1232" s="9">
        <f>IF(OR($S1232="",$S1231=""),"",IF($B$5="diff",($T1232-$T1231),LN($T1232/$T1231)))</f>
        <v/>
      </c>
      <c r="AG1232" s="9">
        <f>IF(OR($S1232="",$S1231=""),"",IF($C$5="diff",(U1232-U1231),LN(U1232/U1231)))</f>
        <v/>
      </c>
      <c r="AH1232" s="9">
        <f>IF(OR($S1232="",$S1231=""),"",IF($D$5="diff",(V1232-V1231),LN(V1232/V1231)))</f>
        <v/>
      </c>
      <c r="AI1232" s="9">
        <f>IF(OR($S1232="",$S1231=""),"",IF($E$5="diff",(W1232-W1231),LN(W1232/W1231)))</f>
        <v/>
      </c>
      <c r="AJ1232" s="9">
        <f>IF(OR($S1232="",$S1231=""),"",IF($F$5="diff",(X1232-X1231),LN(X1232/X1231)))</f>
        <v/>
      </c>
      <c r="AK1232" s="9">
        <f>IF(OR($S1232="",$S1231=""),"",IF($G$5="diff",(Y1232-Y1231),LN(Y1232/Y1231)))</f>
        <v/>
      </c>
      <c r="AL1232" s="9">
        <f>IF(OR($S1232="",$S1231=""),"",IF($H$5="diff",(Z1232-Z1231),LN(Z1232/Z1231)))</f>
        <v/>
      </c>
      <c r="AM1232" s="9">
        <f>IF(OR($S1232="",$S1231=""),"",IF($I$5="diff",(AA1232-AA1231),LN(AA1232/AA1231)))</f>
        <v/>
      </c>
      <c r="AN1232" s="9">
        <f>IF(OR($S1232="",$S1231=""),"",IF($J$5="diff",(AB1232-AB1231),LN(AB1232/AB1231)))</f>
        <v/>
      </c>
      <c r="AO1232" s="9">
        <f>IF(OR($S1232="",$S1231=""),"",IF($K$5="diff",(AC1232-AC1231),LN(AC1232/AC1231)))</f>
        <v/>
      </c>
      <c r="AR1232" s="9">
        <f>IF($AF1232="","",$AU$13+$AU$4*AG1232+$AU$5*AH1232+$AU$6*AI1232+$AU$7*AJ1232+$AU$8*AK1232+$AU$9*AL1232+$AU$10*AM1232+$AU$11*AN1232+$AU$12*AO1232)</f>
        <v/>
      </c>
      <c r="AY1232" s="10">
        <f>IF(AND((ROW()-7)&gt;=$Q$5,(ROW()-6)&lt;=$Q$3),INDEX(LINEST(OFFSET(AF1232,1-$Q$5,0,$Q$5,1),OFFSET(AG1232,1-$Q$5,0,$Q$5,9),TRUE,TRUE),1,10)*$Q$4,"")</f>
        <v/>
      </c>
      <c r="AZ1232" s="9">
        <f>IF(AND((ROW()-7)&gt;=$Q$5,(ROW()-6)&lt;=$Q$3),INDEX(LINEST(OFFSET(AF1232,1-$Q$5,0,$Q$5,1),OFFSET(AG1232,1-$Q$5,0,$Q$5,9),TRUE,TRUE),1,9),"")</f>
        <v/>
      </c>
      <c r="BA1232" s="9">
        <f>IF(AND((ROW()-7)&gt;=$Q$5,(ROW()-6)&lt;=$Q$3),INDEX(LINEST(OFFSET(AF1232,1-$Q$5,0,$Q$5,1),OFFSET(AG1232,1-$Q$5,0,$Q$5,9),TRUE,TRUE),1,8),"")</f>
        <v/>
      </c>
      <c r="BB1232" s="9">
        <f>IF(AND((ROW()-7)&gt;=$Q$5,(ROW()-6)&lt;=$Q$3),INDEX(LINEST(OFFSET(AF1232,1-$Q$5,0,$Q$5,1),OFFSET(AG1232,1-$Q$5,0,$Q$5,9),TRUE,TRUE),1,7),"")</f>
        <v/>
      </c>
      <c r="BC1232" s="9">
        <f>IF(AND((ROW()-7)&gt;=$Q$5,(ROW()-6)&lt;=$Q$3),INDEX(LINEST(OFFSET(AF1232,1-$Q$5,0,$Q$5,1),OFFSET(AG1232,1-$Q$5,0,$Q$5,9),TRUE,TRUE),1,6),"")</f>
        <v/>
      </c>
      <c r="BD1232" s="9">
        <f>IF(AND((ROW()-7)&gt;=$Q$5,(ROW()-6)&lt;=$Q$3),INDEX(LINEST(OFFSET(AF1232,1-$Q$5,0,$Q$5,1),OFFSET(AG1232,1-$Q$5,0,$Q$5,9),TRUE,TRUE),1,5),"")</f>
        <v/>
      </c>
      <c r="BE1232" s="9">
        <f>IF(AND((ROW()-7)&gt;=$Q$5,(ROW()-6)&lt;=$Q$3),INDEX(LINEST(OFFSET(AF1232,1-$Q$5,0,$Q$5,1),OFFSET(AG1232,1-$Q$5,0,$Q$5,9),TRUE,TRUE),1,4),"")</f>
        <v/>
      </c>
      <c r="BF1232" s="9">
        <f>IF(AND((ROW()-7)&gt;=$Q$5,(ROW()-6)&lt;=$Q$3),INDEX(LINEST(OFFSET(AF1232,1-$Q$5,0,$Q$5,1),OFFSET(AG1232,1-$Q$5,0,$Q$5,9),TRUE,TRUE),1,3),"")</f>
        <v/>
      </c>
      <c r="BG1232" s="9">
        <f>IF(AND((ROW()-7)&gt;=$Q$5,(ROW()-6)&lt;=$Q$3),INDEX(LINEST(OFFSET(AF1232,1-$Q$5,0,$Q$5,1),OFFSET(AG1232,1-$Q$5,0,$Q$5,9),TRUE,TRUE),1,2),"")</f>
        <v/>
      </c>
      <c r="BH1232" s="9">
        <f>IF(AND((ROW()-7)&gt;=$Q$5,(ROW()-6)&lt;=$Q$3),INDEX(LINEST(OFFSET(AF1232,1-$Q$5,0,$Q$5,1),OFFSET(AG1232,1-$Q$5,0,$Q$5,9),TRUE,TRUE),1,1),"")</f>
        <v/>
      </c>
      <c r="BI1232" s="10">
        <f>IF(AND((ROW()-7)&gt;=$Q$5,(ROW()-6)&lt;=$Q$3),INDEX(LINEST(OFFSET(AF1232,1-$Q$5,0,$Q$5,1),OFFSET(AG1232,1-$Q$5,0,$Q$5,9),TRUE,TRUE),3,1),"")</f>
        <v/>
      </c>
      <c r="BL1232" s="9">
        <f>IF(AND((ROW()-6)&lt;=$Q$3,ISNUMBER(AY1231)),AY1231/$Q$4+AZ1231*AG1232+BA1231*AH1232+BB1231*AI1232+BC1231*AJ1232+BD1231*AK1232+BE1231*AL1232+BF1231*AM1232+BG1231*AN1232+BH1231*AO1232,"")</f>
        <v/>
      </c>
      <c r="BM1232">
        <f>IF(ISNUMBER(BL1232),AVERAGE(OFFSET(AF1231,1-$Q$5,0,$Q$5,1)),"")</f>
        <v/>
      </c>
      <c r="BN1232">
        <f>IF(ISNUMBER(BL1232),(AF1232-BL1232)^2,"")</f>
        <v/>
      </c>
      <c r="BO1232">
        <f>IF(ISNUMBER(BL1232),AF1232^2,"")</f>
        <v/>
      </c>
      <c r="BP1232">
        <f>IF(ISNUMBER(BL1232),(AF1232-BM1232)^2,"")</f>
        <v/>
      </c>
    </row>
    <row r="1233">
      <c r="O1233">
        <f>IF($R1233="","",IF($Q$1="Weekly",INT(($R1233-2)/7),IF($Q$1="Quarterly",YEAR($R1233)*4+ROUNDUP(MONTH($R1233)/3),YEAR($R1233)*12+MONTH($R1233))))</f>
        <v/>
      </c>
      <c r="P1233">
        <f>IF($R1233="","",IF($R1234="",1,IF($O1233&lt;&gt;$O1234,1,0)))</f>
        <v/>
      </c>
      <c r="Q1233">
        <f>IF($P1233=1,SUM($P$7:$P1233),"")</f>
        <v/>
      </c>
      <c r="R1233">
        <f>IF($A1233="","",IF(ISNUMBER($A1233),$A1233,IFERROR(DATEVALUE($A1233),NA())))</f>
        <v/>
      </c>
      <c r="S1233" s="7">
        <f>IFERROR(INDEX($R$7:$R$60000,MATCH(ROW()-6,$Q$7:$Q$60000,0)),"")</f>
        <v/>
      </c>
      <c r="T1233">
        <f>IFERROR(INDEX($B$7:$B$60000,MATCH(ROW()-6,$Q$7:$Q$60000,0))*1,"")</f>
        <v/>
      </c>
      <c r="U1233">
        <f>IFERROR(INDEX($C$7:$C$60000,MATCH(ROW()-6,$Q$7:$Q$60000,0))*1,"")</f>
        <v/>
      </c>
      <c r="V1233">
        <f>IFERROR(INDEX($D$7:$D$60000,MATCH(ROW()-6,$Q$7:$Q$60000,0))*1,"")</f>
        <v/>
      </c>
      <c r="W1233">
        <f>IFERROR(INDEX($E$7:$E$60000,MATCH(ROW()-6,$Q$7:$Q$60000,0))*1,"")</f>
        <v/>
      </c>
      <c r="X1233">
        <f>IFERROR(INDEX($F$7:$F$60000,MATCH(ROW()-6,$Q$7:$Q$60000,0))*1,"")</f>
        <v/>
      </c>
      <c r="Y1233">
        <f>IFERROR(INDEX($G$7:$G$60000,MATCH(ROW()-6,$Q$7:$Q$60000,0))*1,"")</f>
        <v/>
      </c>
      <c r="Z1233">
        <f>IFERROR(INDEX($H$7:$H$60000,MATCH(ROW()-6,$Q$7:$Q$60000,0))*1,"")</f>
        <v/>
      </c>
      <c r="AA1233">
        <f>IFERROR(INDEX($I$7:$I$60000,MATCH(ROW()-6,$Q$7:$Q$60000,0))*1,"")</f>
        <v/>
      </c>
      <c r="AB1233">
        <f>IFERROR(INDEX($J$7:$J$60000,MATCH(ROW()-6,$Q$7:$Q$60000,0))*1,"")</f>
        <v/>
      </c>
      <c r="AC1233">
        <f>IFERROR(INDEX($K$7:$K$60000,MATCH(ROW()-6,$Q$7:$Q$60000,0))*1,"")</f>
        <v/>
      </c>
      <c r="AF1233" s="9">
        <f>IF(OR($S1233="",$S1232=""),"",IF($B$5="diff",($T1233-$T1232),LN($T1233/$T1232)))</f>
        <v/>
      </c>
      <c r="AG1233" s="9">
        <f>IF(OR($S1233="",$S1232=""),"",IF($C$5="diff",(U1233-U1232),LN(U1233/U1232)))</f>
        <v/>
      </c>
      <c r="AH1233" s="9">
        <f>IF(OR($S1233="",$S1232=""),"",IF($D$5="diff",(V1233-V1232),LN(V1233/V1232)))</f>
        <v/>
      </c>
      <c r="AI1233" s="9">
        <f>IF(OR($S1233="",$S1232=""),"",IF($E$5="diff",(W1233-W1232),LN(W1233/W1232)))</f>
        <v/>
      </c>
      <c r="AJ1233" s="9">
        <f>IF(OR($S1233="",$S1232=""),"",IF($F$5="diff",(X1233-X1232),LN(X1233/X1232)))</f>
        <v/>
      </c>
      <c r="AK1233" s="9">
        <f>IF(OR($S1233="",$S1232=""),"",IF($G$5="diff",(Y1233-Y1232),LN(Y1233/Y1232)))</f>
        <v/>
      </c>
      <c r="AL1233" s="9">
        <f>IF(OR($S1233="",$S1232=""),"",IF($H$5="diff",(Z1233-Z1232),LN(Z1233/Z1232)))</f>
        <v/>
      </c>
      <c r="AM1233" s="9">
        <f>IF(OR($S1233="",$S1232=""),"",IF($I$5="diff",(AA1233-AA1232),LN(AA1233/AA1232)))</f>
        <v/>
      </c>
      <c r="AN1233" s="9">
        <f>IF(OR($S1233="",$S1232=""),"",IF($J$5="diff",(AB1233-AB1232),LN(AB1233/AB1232)))</f>
        <v/>
      </c>
      <c r="AO1233" s="9">
        <f>IF(OR($S1233="",$S1232=""),"",IF($K$5="diff",(AC1233-AC1232),LN(AC1233/AC1232)))</f>
        <v/>
      </c>
      <c r="AR1233" s="9">
        <f>IF($AF1233="","",$AU$13+$AU$4*AG1233+$AU$5*AH1233+$AU$6*AI1233+$AU$7*AJ1233+$AU$8*AK1233+$AU$9*AL1233+$AU$10*AM1233+$AU$11*AN1233+$AU$12*AO1233)</f>
        <v/>
      </c>
      <c r="AY1233" s="10">
        <f>IF(AND((ROW()-7)&gt;=$Q$5,(ROW()-6)&lt;=$Q$3),INDEX(LINEST(OFFSET(AF1233,1-$Q$5,0,$Q$5,1),OFFSET(AG1233,1-$Q$5,0,$Q$5,9),TRUE,TRUE),1,10)*$Q$4,"")</f>
        <v/>
      </c>
      <c r="AZ1233" s="9">
        <f>IF(AND((ROW()-7)&gt;=$Q$5,(ROW()-6)&lt;=$Q$3),INDEX(LINEST(OFFSET(AF1233,1-$Q$5,0,$Q$5,1),OFFSET(AG1233,1-$Q$5,0,$Q$5,9),TRUE,TRUE),1,9),"")</f>
        <v/>
      </c>
      <c r="BA1233" s="9">
        <f>IF(AND((ROW()-7)&gt;=$Q$5,(ROW()-6)&lt;=$Q$3),INDEX(LINEST(OFFSET(AF1233,1-$Q$5,0,$Q$5,1),OFFSET(AG1233,1-$Q$5,0,$Q$5,9),TRUE,TRUE),1,8),"")</f>
        <v/>
      </c>
      <c r="BB1233" s="9">
        <f>IF(AND((ROW()-7)&gt;=$Q$5,(ROW()-6)&lt;=$Q$3),INDEX(LINEST(OFFSET(AF1233,1-$Q$5,0,$Q$5,1),OFFSET(AG1233,1-$Q$5,0,$Q$5,9),TRUE,TRUE),1,7),"")</f>
        <v/>
      </c>
      <c r="BC1233" s="9">
        <f>IF(AND((ROW()-7)&gt;=$Q$5,(ROW()-6)&lt;=$Q$3),INDEX(LINEST(OFFSET(AF1233,1-$Q$5,0,$Q$5,1),OFFSET(AG1233,1-$Q$5,0,$Q$5,9),TRUE,TRUE),1,6),"")</f>
        <v/>
      </c>
      <c r="BD1233" s="9">
        <f>IF(AND((ROW()-7)&gt;=$Q$5,(ROW()-6)&lt;=$Q$3),INDEX(LINEST(OFFSET(AF1233,1-$Q$5,0,$Q$5,1),OFFSET(AG1233,1-$Q$5,0,$Q$5,9),TRUE,TRUE),1,5),"")</f>
        <v/>
      </c>
      <c r="BE1233" s="9">
        <f>IF(AND((ROW()-7)&gt;=$Q$5,(ROW()-6)&lt;=$Q$3),INDEX(LINEST(OFFSET(AF1233,1-$Q$5,0,$Q$5,1),OFFSET(AG1233,1-$Q$5,0,$Q$5,9),TRUE,TRUE),1,4),"")</f>
        <v/>
      </c>
      <c r="BF1233" s="9">
        <f>IF(AND((ROW()-7)&gt;=$Q$5,(ROW()-6)&lt;=$Q$3),INDEX(LINEST(OFFSET(AF1233,1-$Q$5,0,$Q$5,1),OFFSET(AG1233,1-$Q$5,0,$Q$5,9),TRUE,TRUE),1,3),"")</f>
        <v/>
      </c>
      <c r="BG1233" s="9">
        <f>IF(AND((ROW()-7)&gt;=$Q$5,(ROW()-6)&lt;=$Q$3),INDEX(LINEST(OFFSET(AF1233,1-$Q$5,0,$Q$5,1),OFFSET(AG1233,1-$Q$5,0,$Q$5,9),TRUE,TRUE),1,2),"")</f>
        <v/>
      </c>
      <c r="BH1233" s="9">
        <f>IF(AND((ROW()-7)&gt;=$Q$5,(ROW()-6)&lt;=$Q$3),INDEX(LINEST(OFFSET(AF1233,1-$Q$5,0,$Q$5,1),OFFSET(AG1233,1-$Q$5,0,$Q$5,9),TRUE,TRUE),1,1),"")</f>
        <v/>
      </c>
      <c r="BI1233" s="10">
        <f>IF(AND((ROW()-7)&gt;=$Q$5,(ROW()-6)&lt;=$Q$3),INDEX(LINEST(OFFSET(AF1233,1-$Q$5,0,$Q$5,1),OFFSET(AG1233,1-$Q$5,0,$Q$5,9),TRUE,TRUE),3,1),"")</f>
        <v/>
      </c>
      <c r="BL1233" s="9">
        <f>IF(AND((ROW()-6)&lt;=$Q$3,ISNUMBER(AY1232)),AY1232/$Q$4+AZ1232*AG1233+BA1232*AH1233+BB1232*AI1233+BC1232*AJ1233+BD1232*AK1233+BE1232*AL1233+BF1232*AM1233+BG1232*AN1233+BH1232*AO1233,"")</f>
        <v/>
      </c>
      <c r="BM1233">
        <f>IF(ISNUMBER(BL1233),AVERAGE(OFFSET(AF1232,1-$Q$5,0,$Q$5,1)),"")</f>
        <v/>
      </c>
      <c r="BN1233">
        <f>IF(ISNUMBER(BL1233),(AF1233-BL1233)^2,"")</f>
        <v/>
      </c>
      <c r="BO1233">
        <f>IF(ISNUMBER(BL1233),AF1233^2,"")</f>
        <v/>
      </c>
      <c r="BP1233">
        <f>IF(ISNUMBER(BL1233),(AF1233-BM1233)^2,"")</f>
        <v/>
      </c>
    </row>
    <row r="1234">
      <c r="O1234">
        <f>IF($R1234="","",IF($Q$1="Weekly",INT(($R1234-2)/7),IF($Q$1="Quarterly",YEAR($R1234)*4+ROUNDUP(MONTH($R1234)/3),YEAR($R1234)*12+MONTH($R1234))))</f>
        <v/>
      </c>
      <c r="P1234">
        <f>IF($R1234="","",IF($R1235="",1,IF($O1234&lt;&gt;$O1235,1,0)))</f>
        <v/>
      </c>
      <c r="Q1234">
        <f>IF($P1234=1,SUM($P$7:$P1234),"")</f>
        <v/>
      </c>
      <c r="R1234">
        <f>IF($A1234="","",IF(ISNUMBER($A1234),$A1234,IFERROR(DATEVALUE($A1234),NA())))</f>
        <v/>
      </c>
      <c r="S1234" s="7">
        <f>IFERROR(INDEX($R$7:$R$60000,MATCH(ROW()-6,$Q$7:$Q$60000,0)),"")</f>
        <v/>
      </c>
      <c r="T1234">
        <f>IFERROR(INDEX($B$7:$B$60000,MATCH(ROW()-6,$Q$7:$Q$60000,0))*1,"")</f>
        <v/>
      </c>
      <c r="U1234">
        <f>IFERROR(INDEX($C$7:$C$60000,MATCH(ROW()-6,$Q$7:$Q$60000,0))*1,"")</f>
        <v/>
      </c>
      <c r="V1234">
        <f>IFERROR(INDEX($D$7:$D$60000,MATCH(ROW()-6,$Q$7:$Q$60000,0))*1,"")</f>
        <v/>
      </c>
      <c r="W1234">
        <f>IFERROR(INDEX($E$7:$E$60000,MATCH(ROW()-6,$Q$7:$Q$60000,0))*1,"")</f>
        <v/>
      </c>
      <c r="X1234">
        <f>IFERROR(INDEX($F$7:$F$60000,MATCH(ROW()-6,$Q$7:$Q$60000,0))*1,"")</f>
        <v/>
      </c>
      <c r="Y1234">
        <f>IFERROR(INDEX($G$7:$G$60000,MATCH(ROW()-6,$Q$7:$Q$60000,0))*1,"")</f>
        <v/>
      </c>
      <c r="Z1234">
        <f>IFERROR(INDEX($H$7:$H$60000,MATCH(ROW()-6,$Q$7:$Q$60000,0))*1,"")</f>
        <v/>
      </c>
      <c r="AA1234">
        <f>IFERROR(INDEX($I$7:$I$60000,MATCH(ROW()-6,$Q$7:$Q$60000,0))*1,"")</f>
        <v/>
      </c>
      <c r="AB1234">
        <f>IFERROR(INDEX($J$7:$J$60000,MATCH(ROW()-6,$Q$7:$Q$60000,0))*1,"")</f>
        <v/>
      </c>
      <c r="AC1234">
        <f>IFERROR(INDEX($K$7:$K$60000,MATCH(ROW()-6,$Q$7:$Q$60000,0))*1,"")</f>
        <v/>
      </c>
      <c r="AF1234" s="9">
        <f>IF(OR($S1234="",$S1233=""),"",IF($B$5="diff",($T1234-$T1233),LN($T1234/$T1233)))</f>
        <v/>
      </c>
      <c r="AG1234" s="9">
        <f>IF(OR($S1234="",$S1233=""),"",IF($C$5="diff",(U1234-U1233),LN(U1234/U1233)))</f>
        <v/>
      </c>
      <c r="AH1234" s="9">
        <f>IF(OR($S1234="",$S1233=""),"",IF($D$5="diff",(V1234-V1233),LN(V1234/V1233)))</f>
        <v/>
      </c>
      <c r="AI1234" s="9">
        <f>IF(OR($S1234="",$S1233=""),"",IF($E$5="diff",(W1234-W1233),LN(W1234/W1233)))</f>
        <v/>
      </c>
      <c r="AJ1234" s="9">
        <f>IF(OR($S1234="",$S1233=""),"",IF($F$5="diff",(X1234-X1233),LN(X1234/X1233)))</f>
        <v/>
      </c>
      <c r="AK1234" s="9">
        <f>IF(OR($S1234="",$S1233=""),"",IF($G$5="diff",(Y1234-Y1233),LN(Y1234/Y1233)))</f>
        <v/>
      </c>
      <c r="AL1234" s="9">
        <f>IF(OR($S1234="",$S1233=""),"",IF($H$5="diff",(Z1234-Z1233),LN(Z1234/Z1233)))</f>
        <v/>
      </c>
      <c r="AM1234" s="9">
        <f>IF(OR($S1234="",$S1233=""),"",IF($I$5="diff",(AA1234-AA1233),LN(AA1234/AA1233)))</f>
        <v/>
      </c>
      <c r="AN1234" s="9">
        <f>IF(OR($S1234="",$S1233=""),"",IF($J$5="diff",(AB1234-AB1233),LN(AB1234/AB1233)))</f>
        <v/>
      </c>
      <c r="AO1234" s="9">
        <f>IF(OR($S1234="",$S1233=""),"",IF($K$5="diff",(AC1234-AC1233),LN(AC1234/AC1233)))</f>
        <v/>
      </c>
      <c r="AR1234" s="9">
        <f>IF($AF1234="","",$AU$13+$AU$4*AG1234+$AU$5*AH1234+$AU$6*AI1234+$AU$7*AJ1234+$AU$8*AK1234+$AU$9*AL1234+$AU$10*AM1234+$AU$11*AN1234+$AU$12*AO1234)</f>
        <v/>
      </c>
      <c r="AY1234" s="10">
        <f>IF(AND((ROW()-7)&gt;=$Q$5,(ROW()-6)&lt;=$Q$3),INDEX(LINEST(OFFSET(AF1234,1-$Q$5,0,$Q$5,1),OFFSET(AG1234,1-$Q$5,0,$Q$5,9),TRUE,TRUE),1,10)*$Q$4,"")</f>
        <v/>
      </c>
      <c r="AZ1234" s="9">
        <f>IF(AND((ROW()-7)&gt;=$Q$5,(ROW()-6)&lt;=$Q$3),INDEX(LINEST(OFFSET(AF1234,1-$Q$5,0,$Q$5,1),OFFSET(AG1234,1-$Q$5,0,$Q$5,9),TRUE,TRUE),1,9),"")</f>
        <v/>
      </c>
      <c r="BA1234" s="9">
        <f>IF(AND((ROW()-7)&gt;=$Q$5,(ROW()-6)&lt;=$Q$3),INDEX(LINEST(OFFSET(AF1234,1-$Q$5,0,$Q$5,1),OFFSET(AG1234,1-$Q$5,0,$Q$5,9),TRUE,TRUE),1,8),"")</f>
        <v/>
      </c>
      <c r="BB1234" s="9">
        <f>IF(AND((ROW()-7)&gt;=$Q$5,(ROW()-6)&lt;=$Q$3),INDEX(LINEST(OFFSET(AF1234,1-$Q$5,0,$Q$5,1),OFFSET(AG1234,1-$Q$5,0,$Q$5,9),TRUE,TRUE),1,7),"")</f>
        <v/>
      </c>
      <c r="BC1234" s="9">
        <f>IF(AND((ROW()-7)&gt;=$Q$5,(ROW()-6)&lt;=$Q$3),INDEX(LINEST(OFFSET(AF1234,1-$Q$5,0,$Q$5,1),OFFSET(AG1234,1-$Q$5,0,$Q$5,9),TRUE,TRUE),1,6),"")</f>
        <v/>
      </c>
      <c r="BD1234" s="9">
        <f>IF(AND((ROW()-7)&gt;=$Q$5,(ROW()-6)&lt;=$Q$3),INDEX(LINEST(OFFSET(AF1234,1-$Q$5,0,$Q$5,1),OFFSET(AG1234,1-$Q$5,0,$Q$5,9),TRUE,TRUE),1,5),"")</f>
        <v/>
      </c>
      <c r="BE1234" s="9">
        <f>IF(AND((ROW()-7)&gt;=$Q$5,(ROW()-6)&lt;=$Q$3),INDEX(LINEST(OFFSET(AF1234,1-$Q$5,0,$Q$5,1),OFFSET(AG1234,1-$Q$5,0,$Q$5,9),TRUE,TRUE),1,4),"")</f>
        <v/>
      </c>
      <c r="BF1234" s="9">
        <f>IF(AND((ROW()-7)&gt;=$Q$5,(ROW()-6)&lt;=$Q$3),INDEX(LINEST(OFFSET(AF1234,1-$Q$5,0,$Q$5,1),OFFSET(AG1234,1-$Q$5,0,$Q$5,9),TRUE,TRUE),1,3),"")</f>
        <v/>
      </c>
      <c r="BG1234" s="9">
        <f>IF(AND((ROW()-7)&gt;=$Q$5,(ROW()-6)&lt;=$Q$3),INDEX(LINEST(OFFSET(AF1234,1-$Q$5,0,$Q$5,1),OFFSET(AG1234,1-$Q$5,0,$Q$5,9),TRUE,TRUE),1,2),"")</f>
        <v/>
      </c>
      <c r="BH1234" s="9">
        <f>IF(AND((ROW()-7)&gt;=$Q$5,(ROW()-6)&lt;=$Q$3),INDEX(LINEST(OFFSET(AF1234,1-$Q$5,0,$Q$5,1),OFFSET(AG1234,1-$Q$5,0,$Q$5,9),TRUE,TRUE),1,1),"")</f>
        <v/>
      </c>
      <c r="BI1234" s="10">
        <f>IF(AND((ROW()-7)&gt;=$Q$5,(ROW()-6)&lt;=$Q$3),INDEX(LINEST(OFFSET(AF1234,1-$Q$5,0,$Q$5,1),OFFSET(AG1234,1-$Q$5,0,$Q$5,9),TRUE,TRUE),3,1),"")</f>
        <v/>
      </c>
      <c r="BL1234" s="9">
        <f>IF(AND((ROW()-6)&lt;=$Q$3,ISNUMBER(AY1233)),AY1233/$Q$4+AZ1233*AG1234+BA1233*AH1234+BB1233*AI1234+BC1233*AJ1234+BD1233*AK1234+BE1233*AL1234+BF1233*AM1234+BG1233*AN1234+BH1233*AO1234,"")</f>
        <v/>
      </c>
      <c r="BM1234">
        <f>IF(ISNUMBER(BL1234),AVERAGE(OFFSET(AF1233,1-$Q$5,0,$Q$5,1)),"")</f>
        <v/>
      </c>
      <c r="BN1234">
        <f>IF(ISNUMBER(BL1234),(AF1234-BL1234)^2,"")</f>
        <v/>
      </c>
      <c r="BO1234">
        <f>IF(ISNUMBER(BL1234),AF1234^2,"")</f>
        <v/>
      </c>
      <c r="BP1234">
        <f>IF(ISNUMBER(BL1234),(AF1234-BM1234)^2,"")</f>
        <v/>
      </c>
    </row>
    <row r="1235">
      <c r="O1235">
        <f>IF($R1235="","",IF($Q$1="Weekly",INT(($R1235-2)/7),IF($Q$1="Quarterly",YEAR($R1235)*4+ROUNDUP(MONTH($R1235)/3),YEAR($R1235)*12+MONTH($R1235))))</f>
        <v/>
      </c>
      <c r="P1235">
        <f>IF($R1235="","",IF($R1236="",1,IF($O1235&lt;&gt;$O1236,1,0)))</f>
        <v/>
      </c>
      <c r="Q1235">
        <f>IF($P1235=1,SUM($P$7:$P1235),"")</f>
        <v/>
      </c>
      <c r="R1235">
        <f>IF($A1235="","",IF(ISNUMBER($A1235),$A1235,IFERROR(DATEVALUE($A1235),NA())))</f>
        <v/>
      </c>
      <c r="S1235" s="7">
        <f>IFERROR(INDEX($R$7:$R$60000,MATCH(ROW()-6,$Q$7:$Q$60000,0)),"")</f>
        <v/>
      </c>
      <c r="T1235">
        <f>IFERROR(INDEX($B$7:$B$60000,MATCH(ROW()-6,$Q$7:$Q$60000,0))*1,"")</f>
        <v/>
      </c>
      <c r="U1235">
        <f>IFERROR(INDEX($C$7:$C$60000,MATCH(ROW()-6,$Q$7:$Q$60000,0))*1,"")</f>
        <v/>
      </c>
      <c r="V1235">
        <f>IFERROR(INDEX($D$7:$D$60000,MATCH(ROW()-6,$Q$7:$Q$60000,0))*1,"")</f>
        <v/>
      </c>
      <c r="W1235">
        <f>IFERROR(INDEX($E$7:$E$60000,MATCH(ROW()-6,$Q$7:$Q$60000,0))*1,"")</f>
        <v/>
      </c>
      <c r="X1235">
        <f>IFERROR(INDEX($F$7:$F$60000,MATCH(ROW()-6,$Q$7:$Q$60000,0))*1,"")</f>
        <v/>
      </c>
      <c r="Y1235">
        <f>IFERROR(INDEX($G$7:$G$60000,MATCH(ROW()-6,$Q$7:$Q$60000,0))*1,"")</f>
        <v/>
      </c>
      <c r="Z1235">
        <f>IFERROR(INDEX($H$7:$H$60000,MATCH(ROW()-6,$Q$7:$Q$60000,0))*1,"")</f>
        <v/>
      </c>
      <c r="AA1235">
        <f>IFERROR(INDEX($I$7:$I$60000,MATCH(ROW()-6,$Q$7:$Q$60000,0))*1,"")</f>
        <v/>
      </c>
      <c r="AB1235">
        <f>IFERROR(INDEX($J$7:$J$60000,MATCH(ROW()-6,$Q$7:$Q$60000,0))*1,"")</f>
        <v/>
      </c>
      <c r="AC1235">
        <f>IFERROR(INDEX($K$7:$K$60000,MATCH(ROW()-6,$Q$7:$Q$60000,0))*1,"")</f>
        <v/>
      </c>
      <c r="AF1235" s="9">
        <f>IF(OR($S1235="",$S1234=""),"",IF($B$5="diff",($T1235-$T1234),LN($T1235/$T1234)))</f>
        <v/>
      </c>
      <c r="AG1235" s="9">
        <f>IF(OR($S1235="",$S1234=""),"",IF($C$5="diff",(U1235-U1234),LN(U1235/U1234)))</f>
        <v/>
      </c>
      <c r="AH1235" s="9">
        <f>IF(OR($S1235="",$S1234=""),"",IF($D$5="diff",(V1235-V1234),LN(V1235/V1234)))</f>
        <v/>
      </c>
      <c r="AI1235" s="9">
        <f>IF(OR($S1235="",$S1234=""),"",IF($E$5="diff",(W1235-W1234),LN(W1235/W1234)))</f>
        <v/>
      </c>
      <c r="AJ1235" s="9">
        <f>IF(OR($S1235="",$S1234=""),"",IF($F$5="diff",(X1235-X1234),LN(X1235/X1234)))</f>
        <v/>
      </c>
      <c r="AK1235" s="9">
        <f>IF(OR($S1235="",$S1234=""),"",IF($G$5="diff",(Y1235-Y1234),LN(Y1235/Y1234)))</f>
        <v/>
      </c>
      <c r="AL1235" s="9">
        <f>IF(OR($S1235="",$S1234=""),"",IF($H$5="diff",(Z1235-Z1234),LN(Z1235/Z1234)))</f>
        <v/>
      </c>
      <c r="AM1235" s="9">
        <f>IF(OR($S1235="",$S1234=""),"",IF($I$5="diff",(AA1235-AA1234),LN(AA1235/AA1234)))</f>
        <v/>
      </c>
      <c r="AN1235" s="9">
        <f>IF(OR($S1235="",$S1234=""),"",IF($J$5="diff",(AB1235-AB1234),LN(AB1235/AB1234)))</f>
        <v/>
      </c>
      <c r="AO1235" s="9">
        <f>IF(OR($S1235="",$S1234=""),"",IF($K$5="diff",(AC1235-AC1234),LN(AC1235/AC1234)))</f>
        <v/>
      </c>
      <c r="AR1235" s="9">
        <f>IF($AF1235="","",$AU$13+$AU$4*AG1235+$AU$5*AH1235+$AU$6*AI1235+$AU$7*AJ1235+$AU$8*AK1235+$AU$9*AL1235+$AU$10*AM1235+$AU$11*AN1235+$AU$12*AO1235)</f>
        <v/>
      </c>
      <c r="AY1235" s="10">
        <f>IF(AND((ROW()-7)&gt;=$Q$5,(ROW()-6)&lt;=$Q$3),INDEX(LINEST(OFFSET(AF1235,1-$Q$5,0,$Q$5,1),OFFSET(AG1235,1-$Q$5,0,$Q$5,9),TRUE,TRUE),1,10)*$Q$4,"")</f>
        <v/>
      </c>
      <c r="AZ1235" s="9">
        <f>IF(AND((ROW()-7)&gt;=$Q$5,(ROW()-6)&lt;=$Q$3),INDEX(LINEST(OFFSET(AF1235,1-$Q$5,0,$Q$5,1),OFFSET(AG1235,1-$Q$5,0,$Q$5,9),TRUE,TRUE),1,9),"")</f>
        <v/>
      </c>
      <c r="BA1235" s="9">
        <f>IF(AND((ROW()-7)&gt;=$Q$5,(ROW()-6)&lt;=$Q$3),INDEX(LINEST(OFFSET(AF1235,1-$Q$5,0,$Q$5,1),OFFSET(AG1235,1-$Q$5,0,$Q$5,9),TRUE,TRUE),1,8),"")</f>
        <v/>
      </c>
      <c r="BB1235" s="9">
        <f>IF(AND((ROW()-7)&gt;=$Q$5,(ROW()-6)&lt;=$Q$3),INDEX(LINEST(OFFSET(AF1235,1-$Q$5,0,$Q$5,1),OFFSET(AG1235,1-$Q$5,0,$Q$5,9),TRUE,TRUE),1,7),"")</f>
        <v/>
      </c>
      <c r="BC1235" s="9">
        <f>IF(AND((ROW()-7)&gt;=$Q$5,(ROW()-6)&lt;=$Q$3),INDEX(LINEST(OFFSET(AF1235,1-$Q$5,0,$Q$5,1),OFFSET(AG1235,1-$Q$5,0,$Q$5,9),TRUE,TRUE),1,6),"")</f>
        <v/>
      </c>
      <c r="BD1235" s="9">
        <f>IF(AND((ROW()-7)&gt;=$Q$5,(ROW()-6)&lt;=$Q$3),INDEX(LINEST(OFFSET(AF1235,1-$Q$5,0,$Q$5,1),OFFSET(AG1235,1-$Q$5,0,$Q$5,9),TRUE,TRUE),1,5),"")</f>
        <v/>
      </c>
      <c r="BE1235" s="9">
        <f>IF(AND((ROW()-7)&gt;=$Q$5,(ROW()-6)&lt;=$Q$3),INDEX(LINEST(OFFSET(AF1235,1-$Q$5,0,$Q$5,1),OFFSET(AG1235,1-$Q$5,0,$Q$5,9),TRUE,TRUE),1,4),"")</f>
        <v/>
      </c>
      <c r="BF1235" s="9">
        <f>IF(AND((ROW()-7)&gt;=$Q$5,(ROW()-6)&lt;=$Q$3),INDEX(LINEST(OFFSET(AF1235,1-$Q$5,0,$Q$5,1),OFFSET(AG1235,1-$Q$5,0,$Q$5,9),TRUE,TRUE),1,3),"")</f>
        <v/>
      </c>
      <c r="BG1235" s="9">
        <f>IF(AND((ROW()-7)&gt;=$Q$5,(ROW()-6)&lt;=$Q$3),INDEX(LINEST(OFFSET(AF1235,1-$Q$5,0,$Q$5,1),OFFSET(AG1235,1-$Q$5,0,$Q$5,9),TRUE,TRUE),1,2),"")</f>
        <v/>
      </c>
      <c r="BH1235" s="9">
        <f>IF(AND((ROW()-7)&gt;=$Q$5,(ROW()-6)&lt;=$Q$3),INDEX(LINEST(OFFSET(AF1235,1-$Q$5,0,$Q$5,1),OFFSET(AG1235,1-$Q$5,0,$Q$5,9),TRUE,TRUE),1,1),"")</f>
        <v/>
      </c>
      <c r="BI1235" s="10">
        <f>IF(AND((ROW()-7)&gt;=$Q$5,(ROW()-6)&lt;=$Q$3),INDEX(LINEST(OFFSET(AF1235,1-$Q$5,0,$Q$5,1),OFFSET(AG1235,1-$Q$5,0,$Q$5,9),TRUE,TRUE),3,1),"")</f>
        <v/>
      </c>
      <c r="BL1235" s="9">
        <f>IF(AND((ROW()-6)&lt;=$Q$3,ISNUMBER(AY1234)),AY1234/$Q$4+AZ1234*AG1235+BA1234*AH1235+BB1234*AI1235+BC1234*AJ1235+BD1234*AK1235+BE1234*AL1235+BF1234*AM1235+BG1234*AN1235+BH1234*AO1235,"")</f>
        <v/>
      </c>
      <c r="BM1235">
        <f>IF(ISNUMBER(BL1235),AVERAGE(OFFSET(AF1234,1-$Q$5,0,$Q$5,1)),"")</f>
        <v/>
      </c>
      <c r="BN1235">
        <f>IF(ISNUMBER(BL1235),(AF1235-BL1235)^2,"")</f>
        <v/>
      </c>
      <c r="BO1235">
        <f>IF(ISNUMBER(BL1235),AF1235^2,"")</f>
        <v/>
      </c>
      <c r="BP1235">
        <f>IF(ISNUMBER(BL1235),(AF1235-BM1235)^2,"")</f>
        <v/>
      </c>
    </row>
    <row r="1236">
      <c r="O1236">
        <f>IF($R1236="","",IF($Q$1="Weekly",INT(($R1236-2)/7),IF($Q$1="Quarterly",YEAR($R1236)*4+ROUNDUP(MONTH($R1236)/3),YEAR($R1236)*12+MONTH($R1236))))</f>
        <v/>
      </c>
      <c r="P1236">
        <f>IF($R1236="","",IF($R1237="",1,IF($O1236&lt;&gt;$O1237,1,0)))</f>
        <v/>
      </c>
      <c r="Q1236">
        <f>IF($P1236=1,SUM($P$7:$P1236),"")</f>
        <v/>
      </c>
      <c r="R1236">
        <f>IF($A1236="","",IF(ISNUMBER($A1236),$A1236,IFERROR(DATEVALUE($A1236),NA())))</f>
        <v/>
      </c>
      <c r="S1236" s="7">
        <f>IFERROR(INDEX($R$7:$R$60000,MATCH(ROW()-6,$Q$7:$Q$60000,0)),"")</f>
        <v/>
      </c>
      <c r="T1236">
        <f>IFERROR(INDEX($B$7:$B$60000,MATCH(ROW()-6,$Q$7:$Q$60000,0))*1,"")</f>
        <v/>
      </c>
      <c r="U1236">
        <f>IFERROR(INDEX($C$7:$C$60000,MATCH(ROW()-6,$Q$7:$Q$60000,0))*1,"")</f>
        <v/>
      </c>
      <c r="V1236">
        <f>IFERROR(INDEX($D$7:$D$60000,MATCH(ROW()-6,$Q$7:$Q$60000,0))*1,"")</f>
        <v/>
      </c>
      <c r="W1236">
        <f>IFERROR(INDEX($E$7:$E$60000,MATCH(ROW()-6,$Q$7:$Q$60000,0))*1,"")</f>
        <v/>
      </c>
      <c r="X1236">
        <f>IFERROR(INDEX($F$7:$F$60000,MATCH(ROW()-6,$Q$7:$Q$60000,0))*1,"")</f>
        <v/>
      </c>
      <c r="Y1236">
        <f>IFERROR(INDEX($G$7:$G$60000,MATCH(ROW()-6,$Q$7:$Q$60000,0))*1,"")</f>
        <v/>
      </c>
      <c r="Z1236">
        <f>IFERROR(INDEX($H$7:$H$60000,MATCH(ROW()-6,$Q$7:$Q$60000,0))*1,"")</f>
        <v/>
      </c>
      <c r="AA1236">
        <f>IFERROR(INDEX($I$7:$I$60000,MATCH(ROW()-6,$Q$7:$Q$60000,0))*1,"")</f>
        <v/>
      </c>
      <c r="AB1236">
        <f>IFERROR(INDEX($J$7:$J$60000,MATCH(ROW()-6,$Q$7:$Q$60000,0))*1,"")</f>
        <v/>
      </c>
      <c r="AC1236">
        <f>IFERROR(INDEX($K$7:$K$60000,MATCH(ROW()-6,$Q$7:$Q$60000,0))*1,"")</f>
        <v/>
      </c>
      <c r="AF1236" s="9">
        <f>IF(OR($S1236="",$S1235=""),"",IF($B$5="diff",($T1236-$T1235),LN($T1236/$T1235)))</f>
        <v/>
      </c>
      <c r="AG1236" s="9">
        <f>IF(OR($S1236="",$S1235=""),"",IF($C$5="diff",(U1236-U1235),LN(U1236/U1235)))</f>
        <v/>
      </c>
      <c r="AH1236" s="9">
        <f>IF(OR($S1236="",$S1235=""),"",IF($D$5="diff",(V1236-V1235),LN(V1236/V1235)))</f>
        <v/>
      </c>
      <c r="AI1236" s="9">
        <f>IF(OR($S1236="",$S1235=""),"",IF($E$5="diff",(W1236-W1235),LN(W1236/W1235)))</f>
        <v/>
      </c>
      <c r="AJ1236" s="9">
        <f>IF(OR($S1236="",$S1235=""),"",IF($F$5="diff",(X1236-X1235),LN(X1236/X1235)))</f>
        <v/>
      </c>
      <c r="AK1236" s="9">
        <f>IF(OR($S1236="",$S1235=""),"",IF($G$5="diff",(Y1236-Y1235),LN(Y1236/Y1235)))</f>
        <v/>
      </c>
      <c r="AL1236" s="9">
        <f>IF(OR($S1236="",$S1235=""),"",IF($H$5="diff",(Z1236-Z1235),LN(Z1236/Z1235)))</f>
        <v/>
      </c>
      <c r="AM1236" s="9">
        <f>IF(OR($S1236="",$S1235=""),"",IF($I$5="diff",(AA1236-AA1235),LN(AA1236/AA1235)))</f>
        <v/>
      </c>
      <c r="AN1236" s="9">
        <f>IF(OR($S1236="",$S1235=""),"",IF($J$5="diff",(AB1236-AB1235),LN(AB1236/AB1235)))</f>
        <v/>
      </c>
      <c r="AO1236" s="9">
        <f>IF(OR($S1236="",$S1235=""),"",IF($K$5="diff",(AC1236-AC1235),LN(AC1236/AC1235)))</f>
        <v/>
      </c>
      <c r="AR1236" s="9">
        <f>IF($AF1236="","",$AU$13+$AU$4*AG1236+$AU$5*AH1236+$AU$6*AI1236+$AU$7*AJ1236+$AU$8*AK1236+$AU$9*AL1236+$AU$10*AM1236+$AU$11*AN1236+$AU$12*AO1236)</f>
        <v/>
      </c>
      <c r="AY1236" s="10">
        <f>IF(AND((ROW()-7)&gt;=$Q$5,(ROW()-6)&lt;=$Q$3),INDEX(LINEST(OFFSET(AF1236,1-$Q$5,0,$Q$5,1),OFFSET(AG1236,1-$Q$5,0,$Q$5,9),TRUE,TRUE),1,10)*$Q$4,"")</f>
        <v/>
      </c>
      <c r="AZ1236" s="9">
        <f>IF(AND((ROW()-7)&gt;=$Q$5,(ROW()-6)&lt;=$Q$3),INDEX(LINEST(OFFSET(AF1236,1-$Q$5,0,$Q$5,1),OFFSET(AG1236,1-$Q$5,0,$Q$5,9),TRUE,TRUE),1,9),"")</f>
        <v/>
      </c>
      <c r="BA1236" s="9">
        <f>IF(AND((ROW()-7)&gt;=$Q$5,(ROW()-6)&lt;=$Q$3),INDEX(LINEST(OFFSET(AF1236,1-$Q$5,0,$Q$5,1),OFFSET(AG1236,1-$Q$5,0,$Q$5,9),TRUE,TRUE),1,8),"")</f>
        <v/>
      </c>
      <c r="BB1236" s="9">
        <f>IF(AND((ROW()-7)&gt;=$Q$5,(ROW()-6)&lt;=$Q$3),INDEX(LINEST(OFFSET(AF1236,1-$Q$5,0,$Q$5,1),OFFSET(AG1236,1-$Q$5,0,$Q$5,9),TRUE,TRUE),1,7),"")</f>
        <v/>
      </c>
      <c r="BC1236" s="9">
        <f>IF(AND((ROW()-7)&gt;=$Q$5,(ROW()-6)&lt;=$Q$3),INDEX(LINEST(OFFSET(AF1236,1-$Q$5,0,$Q$5,1),OFFSET(AG1236,1-$Q$5,0,$Q$5,9),TRUE,TRUE),1,6),"")</f>
        <v/>
      </c>
      <c r="BD1236" s="9">
        <f>IF(AND((ROW()-7)&gt;=$Q$5,(ROW()-6)&lt;=$Q$3),INDEX(LINEST(OFFSET(AF1236,1-$Q$5,0,$Q$5,1),OFFSET(AG1236,1-$Q$5,0,$Q$5,9),TRUE,TRUE),1,5),"")</f>
        <v/>
      </c>
      <c r="BE1236" s="9">
        <f>IF(AND((ROW()-7)&gt;=$Q$5,(ROW()-6)&lt;=$Q$3),INDEX(LINEST(OFFSET(AF1236,1-$Q$5,0,$Q$5,1),OFFSET(AG1236,1-$Q$5,0,$Q$5,9),TRUE,TRUE),1,4),"")</f>
        <v/>
      </c>
      <c r="BF1236" s="9">
        <f>IF(AND((ROW()-7)&gt;=$Q$5,(ROW()-6)&lt;=$Q$3),INDEX(LINEST(OFFSET(AF1236,1-$Q$5,0,$Q$5,1),OFFSET(AG1236,1-$Q$5,0,$Q$5,9),TRUE,TRUE),1,3),"")</f>
        <v/>
      </c>
      <c r="BG1236" s="9">
        <f>IF(AND((ROW()-7)&gt;=$Q$5,(ROW()-6)&lt;=$Q$3),INDEX(LINEST(OFFSET(AF1236,1-$Q$5,0,$Q$5,1),OFFSET(AG1236,1-$Q$5,0,$Q$5,9),TRUE,TRUE),1,2),"")</f>
        <v/>
      </c>
      <c r="BH1236" s="9">
        <f>IF(AND((ROW()-7)&gt;=$Q$5,(ROW()-6)&lt;=$Q$3),INDEX(LINEST(OFFSET(AF1236,1-$Q$5,0,$Q$5,1),OFFSET(AG1236,1-$Q$5,0,$Q$5,9),TRUE,TRUE),1,1),"")</f>
        <v/>
      </c>
      <c r="BI1236" s="10">
        <f>IF(AND((ROW()-7)&gt;=$Q$5,(ROW()-6)&lt;=$Q$3),INDEX(LINEST(OFFSET(AF1236,1-$Q$5,0,$Q$5,1),OFFSET(AG1236,1-$Q$5,0,$Q$5,9),TRUE,TRUE),3,1),"")</f>
        <v/>
      </c>
      <c r="BL1236" s="9">
        <f>IF(AND((ROW()-6)&lt;=$Q$3,ISNUMBER(AY1235)),AY1235/$Q$4+AZ1235*AG1236+BA1235*AH1236+BB1235*AI1236+BC1235*AJ1236+BD1235*AK1236+BE1235*AL1236+BF1235*AM1236+BG1235*AN1236+BH1235*AO1236,"")</f>
        <v/>
      </c>
      <c r="BM1236">
        <f>IF(ISNUMBER(BL1236),AVERAGE(OFFSET(AF1235,1-$Q$5,0,$Q$5,1)),"")</f>
        <v/>
      </c>
      <c r="BN1236">
        <f>IF(ISNUMBER(BL1236),(AF1236-BL1236)^2,"")</f>
        <v/>
      </c>
      <c r="BO1236">
        <f>IF(ISNUMBER(BL1236),AF1236^2,"")</f>
        <v/>
      </c>
      <c r="BP1236">
        <f>IF(ISNUMBER(BL1236),(AF1236-BM1236)^2,"")</f>
        <v/>
      </c>
    </row>
    <row r="1237">
      <c r="O1237">
        <f>IF($R1237="","",IF($Q$1="Weekly",INT(($R1237-2)/7),IF($Q$1="Quarterly",YEAR($R1237)*4+ROUNDUP(MONTH($R1237)/3),YEAR($R1237)*12+MONTH($R1237))))</f>
        <v/>
      </c>
      <c r="P1237">
        <f>IF($R1237="","",IF($R1238="",1,IF($O1237&lt;&gt;$O1238,1,0)))</f>
        <v/>
      </c>
      <c r="Q1237">
        <f>IF($P1237=1,SUM($P$7:$P1237),"")</f>
        <v/>
      </c>
      <c r="R1237">
        <f>IF($A1237="","",IF(ISNUMBER($A1237),$A1237,IFERROR(DATEVALUE($A1237),NA())))</f>
        <v/>
      </c>
      <c r="S1237" s="7">
        <f>IFERROR(INDEX($R$7:$R$60000,MATCH(ROW()-6,$Q$7:$Q$60000,0)),"")</f>
        <v/>
      </c>
      <c r="T1237">
        <f>IFERROR(INDEX($B$7:$B$60000,MATCH(ROW()-6,$Q$7:$Q$60000,0))*1,"")</f>
        <v/>
      </c>
      <c r="U1237">
        <f>IFERROR(INDEX($C$7:$C$60000,MATCH(ROW()-6,$Q$7:$Q$60000,0))*1,"")</f>
        <v/>
      </c>
      <c r="V1237">
        <f>IFERROR(INDEX($D$7:$D$60000,MATCH(ROW()-6,$Q$7:$Q$60000,0))*1,"")</f>
        <v/>
      </c>
      <c r="W1237">
        <f>IFERROR(INDEX($E$7:$E$60000,MATCH(ROW()-6,$Q$7:$Q$60000,0))*1,"")</f>
        <v/>
      </c>
      <c r="X1237">
        <f>IFERROR(INDEX($F$7:$F$60000,MATCH(ROW()-6,$Q$7:$Q$60000,0))*1,"")</f>
        <v/>
      </c>
      <c r="Y1237">
        <f>IFERROR(INDEX($G$7:$G$60000,MATCH(ROW()-6,$Q$7:$Q$60000,0))*1,"")</f>
        <v/>
      </c>
      <c r="Z1237">
        <f>IFERROR(INDEX($H$7:$H$60000,MATCH(ROW()-6,$Q$7:$Q$60000,0))*1,"")</f>
        <v/>
      </c>
      <c r="AA1237">
        <f>IFERROR(INDEX($I$7:$I$60000,MATCH(ROW()-6,$Q$7:$Q$60000,0))*1,"")</f>
        <v/>
      </c>
      <c r="AB1237">
        <f>IFERROR(INDEX($J$7:$J$60000,MATCH(ROW()-6,$Q$7:$Q$60000,0))*1,"")</f>
        <v/>
      </c>
      <c r="AC1237">
        <f>IFERROR(INDEX($K$7:$K$60000,MATCH(ROW()-6,$Q$7:$Q$60000,0))*1,"")</f>
        <v/>
      </c>
      <c r="AF1237" s="9">
        <f>IF(OR($S1237="",$S1236=""),"",IF($B$5="diff",($T1237-$T1236),LN($T1237/$T1236)))</f>
        <v/>
      </c>
      <c r="AG1237" s="9">
        <f>IF(OR($S1237="",$S1236=""),"",IF($C$5="diff",(U1237-U1236),LN(U1237/U1236)))</f>
        <v/>
      </c>
      <c r="AH1237" s="9">
        <f>IF(OR($S1237="",$S1236=""),"",IF($D$5="diff",(V1237-V1236),LN(V1237/V1236)))</f>
        <v/>
      </c>
      <c r="AI1237" s="9">
        <f>IF(OR($S1237="",$S1236=""),"",IF($E$5="diff",(W1237-W1236),LN(W1237/W1236)))</f>
        <v/>
      </c>
      <c r="AJ1237" s="9">
        <f>IF(OR($S1237="",$S1236=""),"",IF($F$5="diff",(X1237-X1236),LN(X1237/X1236)))</f>
        <v/>
      </c>
      <c r="AK1237" s="9">
        <f>IF(OR($S1237="",$S1236=""),"",IF($G$5="diff",(Y1237-Y1236),LN(Y1237/Y1236)))</f>
        <v/>
      </c>
      <c r="AL1237" s="9">
        <f>IF(OR($S1237="",$S1236=""),"",IF($H$5="diff",(Z1237-Z1236),LN(Z1237/Z1236)))</f>
        <v/>
      </c>
      <c r="AM1237" s="9">
        <f>IF(OR($S1237="",$S1236=""),"",IF($I$5="diff",(AA1237-AA1236),LN(AA1237/AA1236)))</f>
        <v/>
      </c>
      <c r="AN1237" s="9">
        <f>IF(OR($S1237="",$S1236=""),"",IF($J$5="diff",(AB1237-AB1236),LN(AB1237/AB1236)))</f>
        <v/>
      </c>
      <c r="AO1237" s="9">
        <f>IF(OR($S1237="",$S1236=""),"",IF($K$5="diff",(AC1237-AC1236),LN(AC1237/AC1236)))</f>
        <v/>
      </c>
      <c r="AR1237" s="9">
        <f>IF($AF1237="","",$AU$13+$AU$4*AG1237+$AU$5*AH1237+$AU$6*AI1237+$AU$7*AJ1237+$AU$8*AK1237+$AU$9*AL1237+$AU$10*AM1237+$AU$11*AN1237+$AU$12*AO1237)</f>
        <v/>
      </c>
      <c r="AY1237" s="10">
        <f>IF(AND((ROW()-7)&gt;=$Q$5,(ROW()-6)&lt;=$Q$3),INDEX(LINEST(OFFSET(AF1237,1-$Q$5,0,$Q$5,1),OFFSET(AG1237,1-$Q$5,0,$Q$5,9),TRUE,TRUE),1,10)*$Q$4,"")</f>
        <v/>
      </c>
      <c r="AZ1237" s="9">
        <f>IF(AND((ROW()-7)&gt;=$Q$5,(ROW()-6)&lt;=$Q$3),INDEX(LINEST(OFFSET(AF1237,1-$Q$5,0,$Q$5,1),OFFSET(AG1237,1-$Q$5,0,$Q$5,9),TRUE,TRUE),1,9),"")</f>
        <v/>
      </c>
      <c r="BA1237" s="9">
        <f>IF(AND((ROW()-7)&gt;=$Q$5,(ROW()-6)&lt;=$Q$3),INDEX(LINEST(OFFSET(AF1237,1-$Q$5,0,$Q$5,1),OFFSET(AG1237,1-$Q$5,0,$Q$5,9),TRUE,TRUE),1,8),"")</f>
        <v/>
      </c>
      <c r="BB1237" s="9">
        <f>IF(AND((ROW()-7)&gt;=$Q$5,(ROW()-6)&lt;=$Q$3),INDEX(LINEST(OFFSET(AF1237,1-$Q$5,0,$Q$5,1),OFFSET(AG1237,1-$Q$5,0,$Q$5,9),TRUE,TRUE),1,7),"")</f>
        <v/>
      </c>
      <c r="BC1237" s="9">
        <f>IF(AND((ROW()-7)&gt;=$Q$5,(ROW()-6)&lt;=$Q$3),INDEX(LINEST(OFFSET(AF1237,1-$Q$5,0,$Q$5,1),OFFSET(AG1237,1-$Q$5,0,$Q$5,9),TRUE,TRUE),1,6),"")</f>
        <v/>
      </c>
      <c r="BD1237" s="9">
        <f>IF(AND((ROW()-7)&gt;=$Q$5,(ROW()-6)&lt;=$Q$3),INDEX(LINEST(OFFSET(AF1237,1-$Q$5,0,$Q$5,1),OFFSET(AG1237,1-$Q$5,0,$Q$5,9),TRUE,TRUE),1,5),"")</f>
        <v/>
      </c>
      <c r="BE1237" s="9">
        <f>IF(AND((ROW()-7)&gt;=$Q$5,(ROW()-6)&lt;=$Q$3),INDEX(LINEST(OFFSET(AF1237,1-$Q$5,0,$Q$5,1),OFFSET(AG1237,1-$Q$5,0,$Q$5,9),TRUE,TRUE),1,4),"")</f>
        <v/>
      </c>
      <c r="BF1237" s="9">
        <f>IF(AND((ROW()-7)&gt;=$Q$5,(ROW()-6)&lt;=$Q$3),INDEX(LINEST(OFFSET(AF1237,1-$Q$5,0,$Q$5,1),OFFSET(AG1237,1-$Q$5,0,$Q$5,9),TRUE,TRUE),1,3),"")</f>
        <v/>
      </c>
      <c r="BG1237" s="9">
        <f>IF(AND((ROW()-7)&gt;=$Q$5,(ROW()-6)&lt;=$Q$3),INDEX(LINEST(OFFSET(AF1237,1-$Q$5,0,$Q$5,1),OFFSET(AG1237,1-$Q$5,0,$Q$5,9),TRUE,TRUE),1,2),"")</f>
        <v/>
      </c>
      <c r="BH1237" s="9">
        <f>IF(AND((ROW()-7)&gt;=$Q$5,(ROW()-6)&lt;=$Q$3),INDEX(LINEST(OFFSET(AF1237,1-$Q$5,0,$Q$5,1),OFFSET(AG1237,1-$Q$5,0,$Q$5,9),TRUE,TRUE),1,1),"")</f>
        <v/>
      </c>
      <c r="BI1237" s="10">
        <f>IF(AND((ROW()-7)&gt;=$Q$5,(ROW()-6)&lt;=$Q$3),INDEX(LINEST(OFFSET(AF1237,1-$Q$5,0,$Q$5,1),OFFSET(AG1237,1-$Q$5,0,$Q$5,9),TRUE,TRUE),3,1),"")</f>
        <v/>
      </c>
      <c r="BL1237" s="9">
        <f>IF(AND((ROW()-6)&lt;=$Q$3,ISNUMBER(AY1236)),AY1236/$Q$4+AZ1236*AG1237+BA1236*AH1237+BB1236*AI1237+BC1236*AJ1237+BD1236*AK1237+BE1236*AL1237+BF1236*AM1237+BG1236*AN1237+BH1236*AO1237,"")</f>
        <v/>
      </c>
      <c r="BM1237">
        <f>IF(ISNUMBER(BL1237),AVERAGE(OFFSET(AF1236,1-$Q$5,0,$Q$5,1)),"")</f>
        <v/>
      </c>
      <c r="BN1237">
        <f>IF(ISNUMBER(BL1237),(AF1237-BL1237)^2,"")</f>
        <v/>
      </c>
      <c r="BO1237">
        <f>IF(ISNUMBER(BL1237),AF1237^2,"")</f>
        <v/>
      </c>
      <c r="BP1237">
        <f>IF(ISNUMBER(BL1237),(AF1237-BM1237)^2,"")</f>
        <v/>
      </c>
    </row>
    <row r="1238">
      <c r="O1238">
        <f>IF($R1238="","",IF($Q$1="Weekly",INT(($R1238-2)/7),IF($Q$1="Quarterly",YEAR($R1238)*4+ROUNDUP(MONTH($R1238)/3),YEAR($R1238)*12+MONTH($R1238))))</f>
        <v/>
      </c>
      <c r="P1238">
        <f>IF($R1238="","",IF($R1239="",1,IF($O1238&lt;&gt;$O1239,1,0)))</f>
        <v/>
      </c>
      <c r="Q1238">
        <f>IF($P1238=1,SUM($P$7:$P1238),"")</f>
        <v/>
      </c>
      <c r="R1238">
        <f>IF($A1238="","",IF(ISNUMBER($A1238),$A1238,IFERROR(DATEVALUE($A1238),NA())))</f>
        <v/>
      </c>
      <c r="S1238" s="7">
        <f>IFERROR(INDEX($R$7:$R$60000,MATCH(ROW()-6,$Q$7:$Q$60000,0)),"")</f>
        <v/>
      </c>
      <c r="T1238">
        <f>IFERROR(INDEX($B$7:$B$60000,MATCH(ROW()-6,$Q$7:$Q$60000,0))*1,"")</f>
        <v/>
      </c>
      <c r="U1238">
        <f>IFERROR(INDEX($C$7:$C$60000,MATCH(ROW()-6,$Q$7:$Q$60000,0))*1,"")</f>
        <v/>
      </c>
      <c r="V1238">
        <f>IFERROR(INDEX($D$7:$D$60000,MATCH(ROW()-6,$Q$7:$Q$60000,0))*1,"")</f>
        <v/>
      </c>
      <c r="W1238">
        <f>IFERROR(INDEX($E$7:$E$60000,MATCH(ROW()-6,$Q$7:$Q$60000,0))*1,"")</f>
        <v/>
      </c>
      <c r="X1238">
        <f>IFERROR(INDEX($F$7:$F$60000,MATCH(ROW()-6,$Q$7:$Q$60000,0))*1,"")</f>
        <v/>
      </c>
      <c r="Y1238">
        <f>IFERROR(INDEX($G$7:$G$60000,MATCH(ROW()-6,$Q$7:$Q$60000,0))*1,"")</f>
        <v/>
      </c>
      <c r="Z1238">
        <f>IFERROR(INDEX($H$7:$H$60000,MATCH(ROW()-6,$Q$7:$Q$60000,0))*1,"")</f>
        <v/>
      </c>
      <c r="AA1238">
        <f>IFERROR(INDEX($I$7:$I$60000,MATCH(ROW()-6,$Q$7:$Q$60000,0))*1,"")</f>
        <v/>
      </c>
      <c r="AB1238">
        <f>IFERROR(INDEX($J$7:$J$60000,MATCH(ROW()-6,$Q$7:$Q$60000,0))*1,"")</f>
        <v/>
      </c>
      <c r="AC1238">
        <f>IFERROR(INDEX($K$7:$K$60000,MATCH(ROW()-6,$Q$7:$Q$60000,0))*1,"")</f>
        <v/>
      </c>
      <c r="AF1238" s="9">
        <f>IF(OR($S1238="",$S1237=""),"",IF($B$5="diff",($T1238-$T1237),LN($T1238/$T1237)))</f>
        <v/>
      </c>
      <c r="AG1238" s="9">
        <f>IF(OR($S1238="",$S1237=""),"",IF($C$5="diff",(U1238-U1237),LN(U1238/U1237)))</f>
        <v/>
      </c>
      <c r="AH1238" s="9">
        <f>IF(OR($S1238="",$S1237=""),"",IF($D$5="diff",(V1238-V1237),LN(V1238/V1237)))</f>
        <v/>
      </c>
      <c r="AI1238" s="9">
        <f>IF(OR($S1238="",$S1237=""),"",IF($E$5="diff",(W1238-W1237),LN(W1238/W1237)))</f>
        <v/>
      </c>
      <c r="AJ1238" s="9">
        <f>IF(OR($S1238="",$S1237=""),"",IF($F$5="diff",(X1238-X1237),LN(X1238/X1237)))</f>
        <v/>
      </c>
      <c r="AK1238" s="9">
        <f>IF(OR($S1238="",$S1237=""),"",IF($G$5="diff",(Y1238-Y1237),LN(Y1238/Y1237)))</f>
        <v/>
      </c>
      <c r="AL1238" s="9">
        <f>IF(OR($S1238="",$S1237=""),"",IF($H$5="diff",(Z1238-Z1237),LN(Z1238/Z1237)))</f>
        <v/>
      </c>
      <c r="AM1238" s="9">
        <f>IF(OR($S1238="",$S1237=""),"",IF($I$5="diff",(AA1238-AA1237),LN(AA1238/AA1237)))</f>
        <v/>
      </c>
      <c r="AN1238" s="9">
        <f>IF(OR($S1238="",$S1237=""),"",IF($J$5="diff",(AB1238-AB1237),LN(AB1238/AB1237)))</f>
        <v/>
      </c>
      <c r="AO1238" s="9">
        <f>IF(OR($S1238="",$S1237=""),"",IF($K$5="diff",(AC1238-AC1237),LN(AC1238/AC1237)))</f>
        <v/>
      </c>
      <c r="AR1238" s="9">
        <f>IF($AF1238="","",$AU$13+$AU$4*AG1238+$AU$5*AH1238+$AU$6*AI1238+$AU$7*AJ1238+$AU$8*AK1238+$AU$9*AL1238+$AU$10*AM1238+$AU$11*AN1238+$AU$12*AO1238)</f>
        <v/>
      </c>
      <c r="AY1238" s="10">
        <f>IF(AND((ROW()-7)&gt;=$Q$5,(ROW()-6)&lt;=$Q$3),INDEX(LINEST(OFFSET(AF1238,1-$Q$5,0,$Q$5,1),OFFSET(AG1238,1-$Q$5,0,$Q$5,9),TRUE,TRUE),1,10)*$Q$4,"")</f>
        <v/>
      </c>
      <c r="AZ1238" s="9">
        <f>IF(AND((ROW()-7)&gt;=$Q$5,(ROW()-6)&lt;=$Q$3),INDEX(LINEST(OFFSET(AF1238,1-$Q$5,0,$Q$5,1),OFFSET(AG1238,1-$Q$5,0,$Q$5,9),TRUE,TRUE),1,9),"")</f>
        <v/>
      </c>
      <c r="BA1238" s="9">
        <f>IF(AND((ROW()-7)&gt;=$Q$5,(ROW()-6)&lt;=$Q$3),INDEX(LINEST(OFFSET(AF1238,1-$Q$5,0,$Q$5,1),OFFSET(AG1238,1-$Q$5,0,$Q$5,9),TRUE,TRUE),1,8),"")</f>
        <v/>
      </c>
      <c r="BB1238" s="9">
        <f>IF(AND((ROW()-7)&gt;=$Q$5,(ROW()-6)&lt;=$Q$3),INDEX(LINEST(OFFSET(AF1238,1-$Q$5,0,$Q$5,1),OFFSET(AG1238,1-$Q$5,0,$Q$5,9),TRUE,TRUE),1,7),"")</f>
        <v/>
      </c>
      <c r="BC1238" s="9">
        <f>IF(AND((ROW()-7)&gt;=$Q$5,(ROW()-6)&lt;=$Q$3),INDEX(LINEST(OFFSET(AF1238,1-$Q$5,0,$Q$5,1),OFFSET(AG1238,1-$Q$5,0,$Q$5,9),TRUE,TRUE),1,6),"")</f>
        <v/>
      </c>
      <c r="BD1238" s="9">
        <f>IF(AND((ROW()-7)&gt;=$Q$5,(ROW()-6)&lt;=$Q$3),INDEX(LINEST(OFFSET(AF1238,1-$Q$5,0,$Q$5,1),OFFSET(AG1238,1-$Q$5,0,$Q$5,9),TRUE,TRUE),1,5),"")</f>
        <v/>
      </c>
      <c r="BE1238" s="9">
        <f>IF(AND((ROW()-7)&gt;=$Q$5,(ROW()-6)&lt;=$Q$3),INDEX(LINEST(OFFSET(AF1238,1-$Q$5,0,$Q$5,1),OFFSET(AG1238,1-$Q$5,0,$Q$5,9),TRUE,TRUE),1,4),"")</f>
        <v/>
      </c>
      <c r="BF1238" s="9">
        <f>IF(AND((ROW()-7)&gt;=$Q$5,(ROW()-6)&lt;=$Q$3),INDEX(LINEST(OFFSET(AF1238,1-$Q$5,0,$Q$5,1),OFFSET(AG1238,1-$Q$5,0,$Q$5,9),TRUE,TRUE),1,3),"")</f>
        <v/>
      </c>
      <c r="BG1238" s="9">
        <f>IF(AND((ROW()-7)&gt;=$Q$5,(ROW()-6)&lt;=$Q$3),INDEX(LINEST(OFFSET(AF1238,1-$Q$5,0,$Q$5,1),OFFSET(AG1238,1-$Q$5,0,$Q$5,9),TRUE,TRUE),1,2),"")</f>
        <v/>
      </c>
      <c r="BH1238" s="9">
        <f>IF(AND((ROW()-7)&gt;=$Q$5,(ROW()-6)&lt;=$Q$3),INDEX(LINEST(OFFSET(AF1238,1-$Q$5,0,$Q$5,1),OFFSET(AG1238,1-$Q$5,0,$Q$5,9),TRUE,TRUE),1,1),"")</f>
        <v/>
      </c>
      <c r="BI1238" s="10">
        <f>IF(AND((ROW()-7)&gt;=$Q$5,(ROW()-6)&lt;=$Q$3),INDEX(LINEST(OFFSET(AF1238,1-$Q$5,0,$Q$5,1),OFFSET(AG1238,1-$Q$5,0,$Q$5,9),TRUE,TRUE),3,1),"")</f>
        <v/>
      </c>
      <c r="BL1238" s="9">
        <f>IF(AND((ROW()-6)&lt;=$Q$3,ISNUMBER(AY1237)),AY1237/$Q$4+AZ1237*AG1238+BA1237*AH1238+BB1237*AI1238+BC1237*AJ1238+BD1237*AK1238+BE1237*AL1238+BF1237*AM1238+BG1237*AN1238+BH1237*AO1238,"")</f>
        <v/>
      </c>
      <c r="BM1238">
        <f>IF(ISNUMBER(BL1238),AVERAGE(OFFSET(AF1237,1-$Q$5,0,$Q$5,1)),"")</f>
        <v/>
      </c>
      <c r="BN1238">
        <f>IF(ISNUMBER(BL1238),(AF1238-BL1238)^2,"")</f>
        <v/>
      </c>
      <c r="BO1238">
        <f>IF(ISNUMBER(BL1238),AF1238^2,"")</f>
        <v/>
      </c>
      <c r="BP1238">
        <f>IF(ISNUMBER(BL1238),(AF1238-BM1238)^2,"")</f>
        <v/>
      </c>
    </row>
    <row r="1239">
      <c r="O1239">
        <f>IF($R1239="","",IF($Q$1="Weekly",INT(($R1239-2)/7),IF($Q$1="Quarterly",YEAR($R1239)*4+ROUNDUP(MONTH($R1239)/3),YEAR($R1239)*12+MONTH($R1239))))</f>
        <v/>
      </c>
      <c r="P1239">
        <f>IF($R1239="","",IF($R1240="",1,IF($O1239&lt;&gt;$O1240,1,0)))</f>
        <v/>
      </c>
      <c r="Q1239">
        <f>IF($P1239=1,SUM($P$7:$P1239),"")</f>
        <v/>
      </c>
      <c r="R1239">
        <f>IF($A1239="","",IF(ISNUMBER($A1239),$A1239,IFERROR(DATEVALUE($A1239),NA())))</f>
        <v/>
      </c>
      <c r="S1239" s="7">
        <f>IFERROR(INDEX($R$7:$R$60000,MATCH(ROW()-6,$Q$7:$Q$60000,0)),"")</f>
        <v/>
      </c>
      <c r="T1239">
        <f>IFERROR(INDEX($B$7:$B$60000,MATCH(ROW()-6,$Q$7:$Q$60000,0))*1,"")</f>
        <v/>
      </c>
      <c r="U1239">
        <f>IFERROR(INDEX($C$7:$C$60000,MATCH(ROW()-6,$Q$7:$Q$60000,0))*1,"")</f>
        <v/>
      </c>
      <c r="V1239">
        <f>IFERROR(INDEX($D$7:$D$60000,MATCH(ROW()-6,$Q$7:$Q$60000,0))*1,"")</f>
        <v/>
      </c>
      <c r="W1239">
        <f>IFERROR(INDEX($E$7:$E$60000,MATCH(ROW()-6,$Q$7:$Q$60000,0))*1,"")</f>
        <v/>
      </c>
      <c r="X1239">
        <f>IFERROR(INDEX($F$7:$F$60000,MATCH(ROW()-6,$Q$7:$Q$60000,0))*1,"")</f>
        <v/>
      </c>
      <c r="Y1239">
        <f>IFERROR(INDEX($G$7:$G$60000,MATCH(ROW()-6,$Q$7:$Q$60000,0))*1,"")</f>
        <v/>
      </c>
      <c r="Z1239">
        <f>IFERROR(INDEX($H$7:$H$60000,MATCH(ROW()-6,$Q$7:$Q$60000,0))*1,"")</f>
        <v/>
      </c>
      <c r="AA1239">
        <f>IFERROR(INDEX($I$7:$I$60000,MATCH(ROW()-6,$Q$7:$Q$60000,0))*1,"")</f>
        <v/>
      </c>
      <c r="AB1239">
        <f>IFERROR(INDEX($J$7:$J$60000,MATCH(ROW()-6,$Q$7:$Q$60000,0))*1,"")</f>
        <v/>
      </c>
      <c r="AC1239">
        <f>IFERROR(INDEX($K$7:$K$60000,MATCH(ROW()-6,$Q$7:$Q$60000,0))*1,"")</f>
        <v/>
      </c>
      <c r="AF1239" s="9">
        <f>IF(OR($S1239="",$S1238=""),"",IF($B$5="diff",($T1239-$T1238),LN($T1239/$T1238)))</f>
        <v/>
      </c>
      <c r="AG1239" s="9">
        <f>IF(OR($S1239="",$S1238=""),"",IF($C$5="diff",(U1239-U1238),LN(U1239/U1238)))</f>
        <v/>
      </c>
      <c r="AH1239" s="9">
        <f>IF(OR($S1239="",$S1238=""),"",IF($D$5="diff",(V1239-V1238),LN(V1239/V1238)))</f>
        <v/>
      </c>
      <c r="AI1239" s="9">
        <f>IF(OR($S1239="",$S1238=""),"",IF($E$5="diff",(W1239-W1238),LN(W1239/W1238)))</f>
        <v/>
      </c>
      <c r="AJ1239" s="9">
        <f>IF(OR($S1239="",$S1238=""),"",IF($F$5="diff",(X1239-X1238),LN(X1239/X1238)))</f>
        <v/>
      </c>
      <c r="AK1239" s="9">
        <f>IF(OR($S1239="",$S1238=""),"",IF($G$5="diff",(Y1239-Y1238),LN(Y1239/Y1238)))</f>
        <v/>
      </c>
      <c r="AL1239" s="9">
        <f>IF(OR($S1239="",$S1238=""),"",IF($H$5="diff",(Z1239-Z1238),LN(Z1239/Z1238)))</f>
        <v/>
      </c>
      <c r="AM1239" s="9">
        <f>IF(OR($S1239="",$S1238=""),"",IF($I$5="diff",(AA1239-AA1238),LN(AA1239/AA1238)))</f>
        <v/>
      </c>
      <c r="AN1239" s="9">
        <f>IF(OR($S1239="",$S1238=""),"",IF($J$5="diff",(AB1239-AB1238),LN(AB1239/AB1238)))</f>
        <v/>
      </c>
      <c r="AO1239" s="9">
        <f>IF(OR($S1239="",$S1238=""),"",IF($K$5="diff",(AC1239-AC1238),LN(AC1239/AC1238)))</f>
        <v/>
      </c>
      <c r="AR1239" s="9">
        <f>IF($AF1239="","",$AU$13+$AU$4*AG1239+$AU$5*AH1239+$AU$6*AI1239+$AU$7*AJ1239+$AU$8*AK1239+$AU$9*AL1239+$AU$10*AM1239+$AU$11*AN1239+$AU$12*AO1239)</f>
        <v/>
      </c>
      <c r="AY1239" s="10">
        <f>IF(AND((ROW()-7)&gt;=$Q$5,(ROW()-6)&lt;=$Q$3),INDEX(LINEST(OFFSET(AF1239,1-$Q$5,0,$Q$5,1),OFFSET(AG1239,1-$Q$5,0,$Q$5,9),TRUE,TRUE),1,10)*$Q$4,"")</f>
        <v/>
      </c>
      <c r="AZ1239" s="9">
        <f>IF(AND((ROW()-7)&gt;=$Q$5,(ROW()-6)&lt;=$Q$3),INDEX(LINEST(OFFSET(AF1239,1-$Q$5,0,$Q$5,1),OFFSET(AG1239,1-$Q$5,0,$Q$5,9),TRUE,TRUE),1,9),"")</f>
        <v/>
      </c>
      <c r="BA1239" s="9">
        <f>IF(AND((ROW()-7)&gt;=$Q$5,(ROW()-6)&lt;=$Q$3),INDEX(LINEST(OFFSET(AF1239,1-$Q$5,0,$Q$5,1),OFFSET(AG1239,1-$Q$5,0,$Q$5,9),TRUE,TRUE),1,8),"")</f>
        <v/>
      </c>
      <c r="BB1239" s="9">
        <f>IF(AND((ROW()-7)&gt;=$Q$5,(ROW()-6)&lt;=$Q$3),INDEX(LINEST(OFFSET(AF1239,1-$Q$5,0,$Q$5,1),OFFSET(AG1239,1-$Q$5,0,$Q$5,9),TRUE,TRUE),1,7),"")</f>
        <v/>
      </c>
      <c r="BC1239" s="9">
        <f>IF(AND((ROW()-7)&gt;=$Q$5,(ROW()-6)&lt;=$Q$3),INDEX(LINEST(OFFSET(AF1239,1-$Q$5,0,$Q$5,1),OFFSET(AG1239,1-$Q$5,0,$Q$5,9),TRUE,TRUE),1,6),"")</f>
        <v/>
      </c>
      <c r="BD1239" s="9">
        <f>IF(AND((ROW()-7)&gt;=$Q$5,(ROW()-6)&lt;=$Q$3),INDEX(LINEST(OFFSET(AF1239,1-$Q$5,0,$Q$5,1),OFFSET(AG1239,1-$Q$5,0,$Q$5,9),TRUE,TRUE),1,5),"")</f>
        <v/>
      </c>
      <c r="BE1239" s="9">
        <f>IF(AND((ROW()-7)&gt;=$Q$5,(ROW()-6)&lt;=$Q$3),INDEX(LINEST(OFFSET(AF1239,1-$Q$5,0,$Q$5,1),OFFSET(AG1239,1-$Q$5,0,$Q$5,9),TRUE,TRUE),1,4),"")</f>
        <v/>
      </c>
      <c r="BF1239" s="9">
        <f>IF(AND((ROW()-7)&gt;=$Q$5,(ROW()-6)&lt;=$Q$3),INDEX(LINEST(OFFSET(AF1239,1-$Q$5,0,$Q$5,1),OFFSET(AG1239,1-$Q$5,0,$Q$5,9),TRUE,TRUE),1,3),"")</f>
        <v/>
      </c>
      <c r="BG1239" s="9">
        <f>IF(AND((ROW()-7)&gt;=$Q$5,(ROW()-6)&lt;=$Q$3),INDEX(LINEST(OFFSET(AF1239,1-$Q$5,0,$Q$5,1),OFFSET(AG1239,1-$Q$5,0,$Q$5,9),TRUE,TRUE),1,2),"")</f>
        <v/>
      </c>
      <c r="BH1239" s="9">
        <f>IF(AND((ROW()-7)&gt;=$Q$5,(ROW()-6)&lt;=$Q$3),INDEX(LINEST(OFFSET(AF1239,1-$Q$5,0,$Q$5,1),OFFSET(AG1239,1-$Q$5,0,$Q$5,9),TRUE,TRUE),1,1),"")</f>
        <v/>
      </c>
      <c r="BI1239" s="10">
        <f>IF(AND((ROW()-7)&gt;=$Q$5,(ROW()-6)&lt;=$Q$3),INDEX(LINEST(OFFSET(AF1239,1-$Q$5,0,$Q$5,1),OFFSET(AG1239,1-$Q$5,0,$Q$5,9),TRUE,TRUE),3,1),"")</f>
        <v/>
      </c>
      <c r="BL1239" s="9">
        <f>IF(AND((ROW()-6)&lt;=$Q$3,ISNUMBER(AY1238)),AY1238/$Q$4+AZ1238*AG1239+BA1238*AH1239+BB1238*AI1239+BC1238*AJ1239+BD1238*AK1239+BE1238*AL1239+BF1238*AM1239+BG1238*AN1239+BH1238*AO1239,"")</f>
        <v/>
      </c>
      <c r="BM1239">
        <f>IF(ISNUMBER(BL1239),AVERAGE(OFFSET(AF1238,1-$Q$5,0,$Q$5,1)),"")</f>
        <v/>
      </c>
      <c r="BN1239">
        <f>IF(ISNUMBER(BL1239),(AF1239-BL1239)^2,"")</f>
        <v/>
      </c>
      <c r="BO1239">
        <f>IF(ISNUMBER(BL1239),AF1239^2,"")</f>
        <v/>
      </c>
      <c r="BP1239">
        <f>IF(ISNUMBER(BL1239),(AF1239-BM1239)^2,"")</f>
        <v/>
      </c>
    </row>
    <row r="1240">
      <c r="O1240">
        <f>IF($R1240="","",IF($Q$1="Weekly",INT(($R1240-2)/7),IF($Q$1="Quarterly",YEAR($R1240)*4+ROUNDUP(MONTH($R1240)/3),YEAR($R1240)*12+MONTH($R1240))))</f>
        <v/>
      </c>
      <c r="P1240">
        <f>IF($R1240="","",IF($R1241="",1,IF($O1240&lt;&gt;$O1241,1,0)))</f>
        <v/>
      </c>
      <c r="Q1240">
        <f>IF($P1240=1,SUM($P$7:$P1240),"")</f>
        <v/>
      </c>
      <c r="R1240">
        <f>IF($A1240="","",IF(ISNUMBER($A1240),$A1240,IFERROR(DATEVALUE($A1240),NA())))</f>
        <v/>
      </c>
      <c r="S1240" s="7">
        <f>IFERROR(INDEX($R$7:$R$60000,MATCH(ROW()-6,$Q$7:$Q$60000,0)),"")</f>
        <v/>
      </c>
      <c r="T1240">
        <f>IFERROR(INDEX($B$7:$B$60000,MATCH(ROW()-6,$Q$7:$Q$60000,0))*1,"")</f>
        <v/>
      </c>
      <c r="U1240">
        <f>IFERROR(INDEX($C$7:$C$60000,MATCH(ROW()-6,$Q$7:$Q$60000,0))*1,"")</f>
        <v/>
      </c>
      <c r="V1240">
        <f>IFERROR(INDEX($D$7:$D$60000,MATCH(ROW()-6,$Q$7:$Q$60000,0))*1,"")</f>
        <v/>
      </c>
      <c r="W1240">
        <f>IFERROR(INDEX($E$7:$E$60000,MATCH(ROW()-6,$Q$7:$Q$60000,0))*1,"")</f>
        <v/>
      </c>
      <c r="X1240">
        <f>IFERROR(INDEX($F$7:$F$60000,MATCH(ROW()-6,$Q$7:$Q$60000,0))*1,"")</f>
        <v/>
      </c>
      <c r="Y1240">
        <f>IFERROR(INDEX($G$7:$G$60000,MATCH(ROW()-6,$Q$7:$Q$60000,0))*1,"")</f>
        <v/>
      </c>
      <c r="Z1240">
        <f>IFERROR(INDEX($H$7:$H$60000,MATCH(ROW()-6,$Q$7:$Q$60000,0))*1,"")</f>
        <v/>
      </c>
      <c r="AA1240">
        <f>IFERROR(INDEX($I$7:$I$60000,MATCH(ROW()-6,$Q$7:$Q$60000,0))*1,"")</f>
        <v/>
      </c>
      <c r="AB1240">
        <f>IFERROR(INDEX($J$7:$J$60000,MATCH(ROW()-6,$Q$7:$Q$60000,0))*1,"")</f>
        <v/>
      </c>
      <c r="AC1240">
        <f>IFERROR(INDEX($K$7:$K$60000,MATCH(ROW()-6,$Q$7:$Q$60000,0))*1,"")</f>
        <v/>
      </c>
      <c r="AF1240" s="9">
        <f>IF(OR($S1240="",$S1239=""),"",IF($B$5="diff",($T1240-$T1239),LN($T1240/$T1239)))</f>
        <v/>
      </c>
      <c r="AG1240" s="9">
        <f>IF(OR($S1240="",$S1239=""),"",IF($C$5="diff",(U1240-U1239),LN(U1240/U1239)))</f>
        <v/>
      </c>
      <c r="AH1240" s="9">
        <f>IF(OR($S1240="",$S1239=""),"",IF($D$5="diff",(V1240-V1239),LN(V1240/V1239)))</f>
        <v/>
      </c>
      <c r="AI1240" s="9">
        <f>IF(OR($S1240="",$S1239=""),"",IF($E$5="diff",(W1240-W1239),LN(W1240/W1239)))</f>
        <v/>
      </c>
      <c r="AJ1240" s="9">
        <f>IF(OR($S1240="",$S1239=""),"",IF($F$5="diff",(X1240-X1239),LN(X1240/X1239)))</f>
        <v/>
      </c>
      <c r="AK1240" s="9">
        <f>IF(OR($S1240="",$S1239=""),"",IF($G$5="diff",(Y1240-Y1239),LN(Y1240/Y1239)))</f>
        <v/>
      </c>
      <c r="AL1240" s="9">
        <f>IF(OR($S1240="",$S1239=""),"",IF($H$5="diff",(Z1240-Z1239),LN(Z1240/Z1239)))</f>
        <v/>
      </c>
      <c r="AM1240" s="9">
        <f>IF(OR($S1240="",$S1239=""),"",IF($I$5="diff",(AA1240-AA1239),LN(AA1240/AA1239)))</f>
        <v/>
      </c>
      <c r="AN1240" s="9">
        <f>IF(OR($S1240="",$S1239=""),"",IF($J$5="diff",(AB1240-AB1239),LN(AB1240/AB1239)))</f>
        <v/>
      </c>
      <c r="AO1240" s="9">
        <f>IF(OR($S1240="",$S1239=""),"",IF($K$5="diff",(AC1240-AC1239),LN(AC1240/AC1239)))</f>
        <v/>
      </c>
      <c r="AR1240" s="9">
        <f>IF($AF1240="","",$AU$13+$AU$4*AG1240+$AU$5*AH1240+$AU$6*AI1240+$AU$7*AJ1240+$AU$8*AK1240+$AU$9*AL1240+$AU$10*AM1240+$AU$11*AN1240+$AU$12*AO1240)</f>
        <v/>
      </c>
      <c r="AY1240" s="10">
        <f>IF(AND((ROW()-7)&gt;=$Q$5,(ROW()-6)&lt;=$Q$3),INDEX(LINEST(OFFSET(AF1240,1-$Q$5,0,$Q$5,1),OFFSET(AG1240,1-$Q$5,0,$Q$5,9),TRUE,TRUE),1,10)*$Q$4,"")</f>
        <v/>
      </c>
      <c r="AZ1240" s="9">
        <f>IF(AND((ROW()-7)&gt;=$Q$5,(ROW()-6)&lt;=$Q$3),INDEX(LINEST(OFFSET(AF1240,1-$Q$5,0,$Q$5,1),OFFSET(AG1240,1-$Q$5,0,$Q$5,9),TRUE,TRUE),1,9),"")</f>
        <v/>
      </c>
      <c r="BA1240" s="9">
        <f>IF(AND((ROW()-7)&gt;=$Q$5,(ROW()-6)&lt;=$Q$3),INDEX(LINEST(OFFSET(AF1240,1-$Q$5,0,$Q$5,1),OFFSET(AG1240,1-$Q$5,0,$Q$5,9),TRUE,TRUE),1,8),"")</f>
        <v/>
      </c>
      <c r="BB1240" s="9">
        <f>IF(AND((ROW()-7)&gt;=$Q$5,(ROW()-6)&lt;=$Q$3),INDEX(LINEST(OFFSET(AF1240,1-$Q$5,0,$Q$5,1),OFFSET(AG1240,1-$Q$5,0,$Q$5,9),TRUE,TRUE),1,7),"")</f>
        <v/>
      </c>
      <c r="BC1240" s="9">
        <f>IF(AND((ROW()-7)&gt;=$Q$5,(ROW()-6)&lt;=$Q$3),INDEX(LINEST(OFFSET(AF1240,1-$Q$5,0,$Q$5,1),OFFSET(AG1240,1-$Q$5,0,$Q$5,9),TRUE,TRUE),1,6),"")</f>
        <v/>
      </c>
      <c r="BD1240" s="9">
        <f>IF(AND((ROW()-7)&gt;=$Q$5,(ROW()-6)&lt;=$Q$3),INDEX(LINEST(OFFSET(AF1240,1-$Q$5,0,$Q$5,1),OFFSET(AG1240,1-$Q$5,0,$Q$5,9),TRUE,TRUE),1,5),"")</f>
        <v/>
      </c>
      <c r="BE1240" s="9">
        <f>IF(AND((ROW()-7)&gt;=$Q$5,(ROW()-6)&lt;=$Q$3),INDEX(LINEST(OFFSET(AF1240,1-$Q$5,0,$Q$5,1),OFFSET(AG1240,1-$Q$5,0,$Q$5,9),TRUE,TRUE),1,4),"")</f>
        <v/>
      </c>
      <c r="BF1240" s="9">
        <f>IF(AND((ROW()-7)&gt;=$Q$5,(ROW()-6)&lt;=$Q$3),INDEX(LINEST(OFFSET(AF1240,1-$Q$5,0,$Q$5,1),OFFSET(AG1240,1-$Q$5,0,$Q$5,9),TRUE,TRUE),1,3),"")</f>
        <v/>
      </c>
      <c r="BG1240" s="9">
        <f>IF(AND((ROW()-7)&gt;=$Q$5,(ROW()-6)&lt;=$Q$3),INDEX(LINEST(OFFSET(AF1240,1-$Q$5,0,$Q$5,1),OFFSET(AG1240,1-$Q$5,0,$Q$5,9),TRUE,TRUE),1,2),"")</f>
        <v/>
      </c>
      <c r="BH1240" s="9">
        <f>IF(AND((ROW()-7)&gt;=$Q$5,(ROW()-6)&lt;=$Q$3),INDEX(LINEST(OFFSET(AF1240,1-$Q$5,0,$Q$5,1),OFFSET(AG1240,1-$Q$5,0,$Q$5,9),TRUE,TRUE),1,1),"")</f>
        <v/>
      </c>
      <c r="BI1240" s="10">
        <f>IF(AND((ROW()-7)&gt;=$Q$5,(ROW()-6)&lt;=$Q$3),INDEX(LINEST(OFFSET(AF1240,1-$Q$5,0,$Q$5,1),OFFSET(AG1240,1-$Q$5,0,$Q$5,9),TRUE,TRUE),3,1),"")</f>
        <v/>
      </c>
      <c r="BL1240" s="9">
        <f>IF(AND((ROW()-6)&lt;=$Q$3,ISNUMBER(AY1239)),AY1239/$Q$4+AZ1239*AG1240+BA1239*AH1240+BB1239*AI1240+BC1239*AJ1240+BD1239*AK1240+BE1239*AL1240+BF1239*AM1240+BG1239*AN1240+BH1239*AO1240,"")</f>
        <v/>
      </c>
      <c r="BM1240">
        <f>IF(ISNUMBER(BL1240),AVERAGE(OFFSET(AF1239,1-$Q$5,0,$Q$5,1)),"")</f>
        <v/>
      </c>
      <c r="BN1240">
        <f>IF(ISNUMBER(BL1240),(AF1240-BL1240)^2,"")</f>
        <v/>
      </c>
      <c r="BO1240">
        <f>IF(ISNUMBER(BL1240),AF1240^2,"")</f>
        <v/>
      </c>
      <c r="BP1240">
        <f>IF(ISNUMBER(BL1240),(AF1240-BM1240)^2,"")</f>
        <v/>
      </c>
    </row>
    <row r="1241">
      <c r="O1241">
        <f>IF($R1241="","",IF($Q$1="Weekly",INT(($R1241-2)/7),IF($Q$1="Quarterly",YEAR($R1241)*4+ROUNDUP(MONTH($R1241)/3),YEAR($R1241)*12+MONTH($R1241))))</f>
        <v/>
      </c>
      <c r="P1241">
        <f>IF($R1241="","",IF($R1242="",1,IF($O1241&lt;&gt;$O1242,1,0)))</f>
        <v/>
      </c>
      <c r="Q1241">
        <f>IF($P1241=1,SUM($P$7:$P1241),"")</f>
        <v/>
      </c>
      <c r="R1241">
        <f>IF($A1241="","",IF(ISNUMBER($A1241),$A1241,IFERROR(DATEVALUE($A1241),NA())))</f>
        <v/>
      </c>
      <c r="S1241" s="7">
        <f>IFERROR(INDEX($R$7:$R$60000,MATCH(ROW()-6,$Q$7:$Q$60000,0)),"")</f>
        <v/>
      </c>
      <c r="T1241">
        <f>IFERROR(INDEX($B$7:$B$60000,MATCH(ROW()-6,$Q$7:$Q$60000,0))*1,"")</f>
        <v/>
      </c>
      <c r="U1241">
        <f>IFERROR(INDEX($C$7:$C$60000,MATCH(ROW()-6,$Q$7:$Q$60000,0))*1,"")</f>
        <v/>
      </c>
      <c r="V1241">
        <f>IFERROR(INDEX($D$7:$D$60000,MATCH(ROW()-6,$Q$7:$Q$60000,0))*1,"")</f>
        <v/>
      </c>
      <c r="W1241">
        <f>IFERROR(INDEX($E$7:$E$60000,MATCH(ROW()-6,$Q$7:$Q$60000,0))*1,"")</f>
        <v/>
      </c>
      <c r="X1241">
        <f>IFERROR(INDEX($F$7:$F$60000,MATCH(ROW()-6,$Q$7:$Q$60000,0))*1,"")</f>
        <v/>
      </c>
      <c r="Y1241">
        <f>IFERROR(INDEX($G$7:$G$60000,MATCH(ROW()-6,$Q$7:$Q$60000,0))*1,"")</f>
        <v/>
      </c>
      <c r="Z1241">
        <f>IFERROR(INDEX($H$7:$H$60000,MATCH(ROW()-6,$Q$7:$Q$60000,0))*1,"")</f>
        <v/>
      </c>
      <c r="AA1241">
        <f>IFERROR(INDEX($I$7:$I$60000,MATCH(ROW()-6,$Q$7:$Q$60000,0))*1,"")</f>
        <v/>
      </c>
      <c r="AB1241">
        <f>IFERROR(INDEX($J$7:$J$60000,MATCH(ROW()-6,$Q$7:$Q$60000,0))*1,"")</f>
        <v/>
      </c>
      <c r="AC1241">
        <f>IFERROR(INDEX($K$7:$K$60000,MATCH(ROW()-6,$Q$7:$Q$60000,0))*1,"")</f>
        <v/>
      </c>
      <c r="AF1241" s="9">
        <f>IF(OR($S1241="",$S1240=""),"",IF($B$5="diff",($T1241-$T1240),LN($T1241/$T1240)))</f>
        <v/>
      </c>
      <c r="AG1241" s="9">
        <f>IF(OR($S1241="",$S1240=""),"",IF($C$5="diff",(U1241-U1240),LN(U1241/U1240)))</f>
        <v/>
      </c>
      <c r="AH1241" s="9">
        <f>IF(OR($S1241="",$S1240=""),"",IF($D$5="diff",(V1241-V1240),LN(V1241/V1240)))</f>
        <v/>
      </c>
      <c r="AI1241" s="9">
        <f>IF(OR($S1241="",$S1240=""),"",IF($E$5="diff",(W1241-W1240),LN(W1241/W1240)))</f>
        <v/>
      </c>
      <c r="AJ1241" s="9">
        <f>IF(OR($S1241="",$S1240=""),"",IF($F$5="diff",(X1241-X1240),LN(X1241/X1240)))</f>
        <v/>
      </c>
      <c r="AK1241" s="9">
        <f>IF(OR($S1241="",$S1240=""),"",IF($G$5="diff",(Y1241-Y1240),LN(Y1241/Y1240)))</f>
        <v/>
      </c>
      <c r="AL1241" s="9">
        <f>IF(OR($S1241="",$S1240=""),"",IF($H$5="diff",(Z1241-Z1240),LN(Z1241/Z1240)))</f>
        <v/>
      </c>
      <c r="AM1241" s="9">
        <f>IF(OR($S1241="",$S1240=""),"",IF($I$5="diff",(AA1241-AA1240),LN(AA1241/AA1240)))</f>
        <v/>
      </c>
      <c r="AN1241" s="9">
        <f>IF(OR($S1241="",$S1240=""),"",IF($J$5="diff",(AB1241-AB1240),LN(AB1241/AB1240)))</f>
        <v/>
      </c>
      <c r="AO1241" s="9">
        <f>IF(OR($S1241="",$S1240=""),"",IF($K$5="diff",(AC1241-AC1240),LN(AC1241/AC1240)))</f>
        <v/>
      </c>
      <c r="AR1241" s="9">
        <f>IF($AF1241="","",$AU$13+$AU$4*AG1241+$AU$5*AH1241+$AU$6*AI1241+$AU$7*AJ1241+$AU$8*AK1241+$AU$9*AL1241+$AU$10*AM1241+$AU$11*AN1241+$AU$12*AO1241)</f>
        <v/>
      </c>
      <c r="AY1241" s="10">
        <f>IF(AND((ROW()-7)&gt;=$Q$5,(ROW()-6)&lt;=$Q$3),INDEX(LINEST(OFFSET(AF1241,1-$Q$5,0,$Q$5,1),OFFSET(AG1241,1-$Q$5,0,$Q$5,9),TRUE,TRUE),1,10)*$Q$4,"")</f>
        <v/>
      </c>
      <c r="AZ1241" s="9">
        <f>IF(AND((ROW()-7)&gt;=$Q$5,(ROW()-6)&lt;=$Q$3),INDEX(LINEST(OFFSET(AF1241,1-$Q$5,0,$Q$5,1),OFFSET(AG1241,1-$Q$5,0,$Q$5,9),TRUE,TRUE),1,9),"")</f>
        <v/>
      </c>
      <c r="BA1241" s="9">
        <f>IF(AND((ROW()-7)&gt;=$Q$5,(ROW()-6)&lt;=$Q$3),INDEX(LINEST(OFFSET(AF1241,1-$Q$5,0,$Q$5,1),OFFSET(AG1241,1-$Q$5,0,$Q$5,9),TRUE,TRUE),1,8),"")</f>
        <v/>
      </c>
      <c r="BB1241" s="9">
        <f>IF(AND((ROW()-7)&gt;=$Q$5,(ROW()-6)&lt;=$Q$3),INDEX(LINEST(OFFSET(AF1241,1-$Q$5,0,$Q$5,1),OFFSET(AG1241,1-$Q$5,0,$Q$5,9),TRUE,TRUE),1,7),"")</f>
        <v/>
      </c>
      <c r="BC1241" s="9">
        <f>IF(AND((ROW()-7)&gt;=$Q$5,(ROW()-6)&lt;=$Q$3),INDEX(LINEST(OFFSET(AF1241,1-$Q$5,0,$Q$5,1),OFFSET(AG1241,1-$Q$5,0,$Q$5,9),TRUE,TRUE),1,6),"")</f>
        <v/>
      </c>
      <c r="BD1241" s="9">
        <f>IF(AND((ROW()-7)&gt;=$Q$5,(ROW()-6)&lt;=$Q$3),INDEX(LINEST(OFFSET(AF1241,1-$Q$5,0,$Q$5,1),OFFSET(AG1241,1-$Q$5,0,$Q$5,9),TRUE,TRUE),1,5),"")</f>
        <v/>
      </c>
      <c r="BE1241" s="9">
        <f>IF(AND((ROW()-7)&gt;=$Q$5,(ROW()-6)&lt;=$Q$3),INDEX(LINEST(OFFSET(AF1241,1-$Q$5,0,$Q$5,1),OFFSET(AG1241,1-$Q$5,0,$Q$5,9),TRUE,TRUE),1,4),"")</f>
        <v/>
      </c>
      <c r="BF1241" s="9">
        <f>IF(AND((ROW()-7)&gt;=$Q$5,(ROW()-6)&lt;=$Q$3),INDEX(LINEST(OFFSET(AF1241,1-$Q$5,0,$Q$5,1),OFFSET(AG1241,1-$Q$5,0,$Q$5,9),TRUE,TRUE),1,3),"")</f>
        <v/>
      </c>
      <c r="BG1241" s="9">
        <f>IF(AND((ROW()-7)&gt;=$Q$5,(ROW()-6)&lt;=$Q$3),INDEX(LINEST(OFFSET(AF1241,1-$Q$5,0,$Q$5,1),OFFSET(AG1241,1-$Q$5,0,$Q$5,9),TRUE,TRUE),1,2),"")</f>
        <v/>
      </c>
      <c r="BH1241" s="9">
        <f>IF(AND((ROW()-7)&gt;=$Q$5,(ROW()-6)&lt;=$Q$3),INDEX(LINEST(OFFSET(AF1241,1-$Q$5,0,$Q$5,1),OFFSET(AG1241,1-$Q$5,0,$Q$5,9),TRUE,TRUE),1,1),"")</f>
        <v/>
      </c>
      <c r="BI1241" s="10">
        <f>IF(AND((ROW()-7)&gt;=$Q$5,(ROW()-6)&lt;=$Q$3),INDEX(LINEST(OFFSET(AF1241,1-$Q$5,0,$Q$5,1),OFFSET(AG1241,1-$Q$5,0,$Q$5,9),TRUE,TRUE),3,1),"")</f>
        <v/>
      </c>
      <c r="BL1241" s="9">
        <f>IF(AND((ROW()-6)&lt;=$Q$3,ISNUMBER(AY1240)),AY1240/$Q$4+AZ1240*AG1241+BA1240*AH1241+BB1240*AI1241+BC1240*AJ1241+BD1240*AK1241+BE1240*AL1241+BF1240*AM1241+BG1240*AN1241+BH1240*AO1241,"")</f>
        <v/>
      </c>
      <c r="BM1241">
        <f>IF(ISNUMBER(BL1241),AVERAGE(OFFSET(AF1240,1-$Q$5,0,$Q$5,1)),"")</f>
        <v/>
      </c>
      <c r="BN1241">
        <f>IF(ISNUMBER(BL1241),(AF1241-BL1241)^2,"")</f>
        <v/>
      </c>
      <c r="BO1241">
        <f>IF(ISNUMBER(BL1241),AF1241^2,"")</f>
        <v/>
      </c>
      <c r="BP1241">
        <f>IF(ISNUMBER(BL1241),(AF1241-BM1241)^2,"")</f>
        <v/>
      </c>
    </row>
    <row r="1242">
      <c r="O1242">
        <f>IF($R1242="","",IF($Q$1="Weekly",INT(($R1242-2)/7),IF($Q$1="Quarterly",YEAR($R1242)*4+ROUNDUP(MONTH($R1242)/3),YEAR($R1242)*12+MONTH($R1242))))</f>
        <v/>
      </c>
      <c r="P1242">
        <f>IF($R1242="","",IF($R1243="",1,IF($O1242&lt;&gt;$O1243,1,0)))</f>
        <v/>
      </c>
      <c r="Q1242">
        <f>IF($P1242=1,SUM($P$7:$P1242),"")</f>
        <v/>
      </c>
      <c r="R1242">
        <f>IF($A1242="","",IF(ISNUMBER($A1242),$A1242,IFERROR(DATEVALUE($A1242),NA())))</f>
        <v/>
      </c>
      <c r="S1242" s="7">
        <f>IFERROR(INDEX($R$7:$R$60000,MATCH(ROW()-6,$Q$7:$Q$60000,0)),"")</f>
        <v/>
      </c>
      <c r="T1242">
        <f>IFERROR(INDEX($B$7:$B$60000,MATCH(ROW()-6,$Q$7:$Q$60000,0))*1,"")</f>
        <v/>
      </c>
      <c r="U1242">
        <f>IFERROR(INDEX($C$7:$C$60000,MATCH(ROW()-6,$Q$7:$Q$60000,0))*1,"")</f>
        <v/>
      </c>
      <c r="V1242">
        <f>IFERROR(INDEX($D$7:$D$60000,MATCH(ROW()-6,$Q$7:$Q$60000,0))*1,"")</f>
        <v/>
      </c>
      <c r="W1242">
        <f>IFERROR(INDEX($E$7:$E$60000,MATCH(ROW()-6,$Q$7:$Q$60000,0))*1,"")</f>
        <v/>
      </c>
      <c r="X1242">
        <f>IFERROR(INDEX($F$7:$F$60000,MATCH(ROW()-6,$Q$7:$Q$60000,0))*1,"")</f>
        <v/>
      </c>
      <c r="Y1242">
        <f>IFERROR(INDEX($G$7:$G$60000,MATCH(ROW()-6,$Q$7:$Q$60000,0))*1,"")</f>
        <v/>
      </c>
      <c r="Z1242">
        <f>IFERROR(INDEX($H$7:$H$60000,MATCH(ROW()-6,$Q$7:$Q$60000,0))*1,"")</f>
        <v/>
      </c>
      <c r="AA1242">
        <f>IFERROR(INDEX($I$7:$I$60000,MATCH(ROW()-6,$Q$7:$Q$60000,0))*1,"")</f>
        <v/>
      </c>
      <c r="AB1242">
        <f>IFERROR(INDEX($J$7:$J$60000,MATCH(ROW()-6,$Q$7:$Q$60000,0))*1,"")</f>
        <v/>
      </c>
      <c r="AC1242">
        <f>IFERROR(INDEX($K$7:$K$60000,MATCH(ROW()-6,$Q$7:$Q$60000,0))*1,"")</f>
        <v/>
      </c>
      <c r="AF1242" s="9">
        <f>IF(OR($S1242="",$S1241=""),"",IF($B$5="diff",($T1242-$T1241),LN($T1242/$T1241)))</f>
        <v/>
      </c>
      <c r="AG1242" s="9">
        <f>IF(OR($S1242="",$S1241=""),"",IF($C$5="diff",(U1242-U1241),LN(U1242/U1241)))</f>
        <v/>
      </c>
      <c r="AH1242" s="9">
        <f>IF(OR($S1242="",$S1241=""),"",IF($D$5="diff",(V1242-V1241),LN(V1242/V1241)))</f>
        <v/>
      </c>
      <c r="AI1242" s="9">
        <f>IF(OR($S1242="",$S1241=""),"",IF($E$5="diff",(W1242-W1241),LN(W1242/W1241)))</f>
        <v/>
      </c>
      <c r="AJ1242" s="9">
        <f>IF(OR($S1242="",$S1241=""),"",IF($F$5="diff",(X1242-X1241),LN(X1242/X1241)))</f>
        <v/>
      </c>
      <c r="AK1242" s="9">
        <f>IF(OR($S1242="",$S1241=""),"",IF($G$5="diff",(Y1242-Y1241),LN(Y1242/Y1241)))</f>
        <v/>
      </c>
      <c r="AL1242" s="9">
        <f>IF(OR($S1242="",$S1241=""),"",IF($H$5="diff",(Z1242-Z1241),LN(Z1242/Z1241)))</f>
        <v/>
      </c>
      <c r="AM1242" s="9">
        <f>IF(OR($S1242="",$S1241=""),"",IF($I$5="diff",(AA1242-AA1241),LN(AA1242/AA1241)))</f>
        <v/>
      </c>
      <c r="AN1242" s="9">
        <f>IF(OR($S1242="",$S1241=""),"",IF($J$5="diff",(AB1242-AB1241),LN(AB1242/AB1241)))</f>
        <v/>
      </c>
      <c r="AO1242" s="9">
        <f>IF(OR($S1242="",$S1241=""),"",IF($K$5="diff",(AC1242-AC1241),LN(AC1242/AC1241)))</f>
        <v/>
      </c>
      <c r="AR1242" s="9">
        <f>IF($AF1242="","",$AU$13+$AU$4*AG1242+$AU$5*AH1242+$AU$6*AI1242+$AU$7*AJ1242+$AU$8*AK1242+$AU$9*AL1242+$AU$10*AM1242+$AU$11*AN1242+$AU$12*AO1242)</f>
        <v/>
      </c>
      <c r="AY1242" s="10">
        <f>IF(AND((ROW()-7)&gt;=$Q$5,(ROW()-6)&lt;=$Q$3),INDEX(LINEST(OFFSET(AF1242,1-$Q$5,0,$Q$5,1),OFFSET(AG1242,1-$Q$5,0,$Q$5,9),TRUE,TRUE),1,10)*$Q$4,"")</f>
        <v/>
      </c>
      <c r="AZ1242" s="9">
        <f>IF(AND((ROW()-7)&gt;=$Q$5,(ROW()-6)&lt;=$Q$3),INDEX(LINEST(OFFSET(AF1242,1-$Q$5,0,$Q$5,1),OFFSET(AG1242,1-$Q$5,0,$Q$5,9),TRUE,TRUE),1,9),"")</f>
        <v/>
      </c>
      <c r="BA1242" s="9">
        <f>IF(AND((ROW()-7)&gt;=$Q$5,(ROW()-6)&lt;=$Q$3),INDEX(LINEST(OFFSET(AF1242,1-$Q$5,0,$Q$5,1),OFFSET(AG1242,1-$Q$5,0,$Q$5,9),TRUE,TRUE),1,8),"")</f>
        <v/>
      </c>
      <c r="BB1242" s="9">
        <f>IF(AND((ROW()-7)&gt;=$Q$5,(ROW()-6)&lt;=$Q$3),INDEX(LINEST(OFFSET(AF1242,1-$Q$5,0,$Q$5,1),OFFSET(AG1242,1-$Q$5,0,$Q$5,9),TRUE,TRUE),1,7),"")</f>
        <v/>
      </c>
      <c r="BC1242" s="9">
        <f>IF(AND((ROW()-7)&gt;=$Q$5,(ROW()-6)&lt;=$Q$3),INDEX(LINEST(OFFSET(AF1242,1-$Q$5,0,$Q$5,1),OFFSET(AG1242,1-$Q$5,0,$Q$5,9),TRUE,TRUE),1,6),"")</f>
        <v/>
      </c>
      <c r="BD1242" s="9">
        <f>IF(AND((ROW()-7)&gt;=$Q$5,(ROW()-6)&lt;=$Q$3),INDEX(LINEST(OFFSET(AF1242,1-$Q$5,0,$Q$5,1),OFFSET(AG1242,1-$Q$5,0,$Q$5,9),TRUE,TRUE),1,5),"")</f>
        <v/>
      </c>
      <c r="BE1242" s="9">
        <f>IF(AND((ROW()-7)&gt;=$Q$5,(ROW()-6)&lt;=$Q$3),INDEX(LINEST(OFFSET(AF1242,1-$Q$5,0,$Q$5,1),OFFSET(AG1242,1-$Q$5,0,$Q$5,9),TRUE,TRUE),1,4),"")</f>
        <v/>
      </c>
      <c r="BF1242" s="9">
        <f>IF(AND((ROW()-7)&gt;=$Q$5,(ROW()-6)&lt;=$Q$3),INDEX(LINEST(OFFSET(AF1242,1-$Q$5,0,$Q$5,1),OFFSET(AG1242,1-$Q$5,0,$Q$5,9),TRUE,TRUE),1,3),"")</f>
        <v/>
      </c>
      <c r="BG1242" s="9">
        <f>IF(AND((ROW()-7)&gt;=$Q$5,(ROW()-6)&lt;=$Q$3),INDEX(LINEST(OFFSET(AF1242,1-$Q$5,0,$Q$5,1),OFFSET(AG1242,1-$Q$5,0,$Q$5,9),TRUE,TRUE),1,2),"")</f>
        <v/>
      </c>
      <c r="BH1242" s="9">
        <f>IF(AND((ROW()-7)&gt;=$Q$5,(ROW()-6)&lt;=$Q$3),INDEX(LINEST(OFFSET(AF1242,1-$Q$5,0,$Q$5,1),OFFSET(AG1242,1-$Q$5,0,$Q$5,9),TRUE,TRUE),1,1),"")</f>
        <v/>
      </c>
      <c r="BI1242" s="10">
        <f>IF(AND((ROW()-7)&gt;=$Q$5,(ROW()-6)&lt;=$Q$3),INDEX(LINEST(OFFSET(AF1242,1-$Q$5,0,$Q$5,1),OFFSET(AG1242,1-$Q$5,0,$Q$5,9),TRUE,TRUE),3,1),"")</f>
        <v/>
      </c>
      <c r="BL1242" s="9">
        <f>IF(AND((ROW()-6)&lt;=$Q$3,ISNUMBER(AY1241)),AY1241/$Q$4+AZ1241*AG1242+BA1241*AH1242+BB1241*AI1242+BC1241*AJ1242+BD1241*AK1242+BE1241*AL1242+BF1241*AM1242+BG1241*AN1242+BH1241*AO1242,"")</f>
        <v/>
      </c>
      <c r="BM1242">
        <f>IF(ISNUMBER(BL1242),AVERAGE(OFFSET(AF1241,1-$Q$5,0,$Q$5,1)),"")</f>
        <v/>
      </c>
      <c r="BN1242">
        <f>IF(ISNUMBER(BL1242),(AF1242-BL1242)^2,"")</f>
        <v/>
      </c>
      <c r="BO1242">
        <f>IF(ISNUMBER(BL1242),AF1242^2,"")</f>
        <v/>
      </c>
      <c r="BP1242">
        <f>IF(ISNUMBER(BL1242),(AF1242-BM1242)^2,"")</f>
        <v/>
      </c>
    </row>
    <row r="1243">
      <c r="O1243">
        <f>IF($R1243="","",IF($Q$1="Weekly",INT(($R1243-2)/7),IF($Q$1="Quarterly",YEAR($R1243)*4+ROUNDUP(MONTH($R1243)/3),YEAR($R1243)*12+MONTH($R1243))))</f>
        <v/>
      </c>
      <c r="P1243">
        <f>IF($R1243="","",IF($R1244="",1,IF($O1243&lt;&gt;$O1244,1,0)))</f>
        <v/>
      </c>
      <c r="Q1243">
        <f>IF($P1243=1,SUM($P$7:$P1243),"")</f>
        <v/>
      </c>
      <c r="R1243">
        <f>IF($A1243="","",IF(ISNUMBER($A1243),$A1243,IFERROR(DATEVALUE($A1243),NA())))</f>
        <v/>
      </c>
      <c r="S1243" s="7">
        <f>IFERROR(INDEX($R$7:$R$60000,MATCH(ROW()-6,$Q$7:$Q$60000,0)),"")</f>
        <v/>
      </c>
      <c r="T1243">
        <f>IFERROR(INDEX($B$7:$B$60000,MATCH(ROW()-6,$Q$7:$Q$60000,0))*1,"")</f>
        <v/>
      </c>
      <c r="U1243">
        <f>IFERROR(INDEX($C$7:$C$60000,MATCH(ROW()-6,$Q$7:$Q$60000,0))*1,"")</f>
        <v/>
      </c>
      <c r="V1243">
        <f>IFERROR(INDEX($D$7:$D$60000,MATCH(ROW()-6,$Q$7:$Q$60000,0))*1,"")</f>
        <v/>
      </c>
      <c r="W1243">
        <f>IFERROR(INDEX($E$7:$E$60000,MATCH(ROW()-6,$Q$7:$Q$60000,0))*1,"")</f>
        <v/>
      </c>
      <c r="X1243">
        <f>IFERROR(INDEX($F$7:$F$60000,MATCH(ROW()-6,$Q$7:$Q$60000,0))*1,"")</f>
        <v/>
      </c>
      <c r="Y1243">
        <f>IFERROR(INDEX($G$7:$G$60000,MATCH(ROW()-6,$Q$7:$Q$60000,0))*1,"")</f>
        <v/>
      </c>
      <c r="Z1243">
        <f>IFERROR(INDEX($H$7:$H$60000,MATCH(ROW()-6,$Q$7:$Q$60000,0))*1,"")</f>
        <v/>
      </c>
      <c r="AA1243">
        <f>IFERROR(INDEX($I$7:$I$60000,MATCH(ROW()-6,$Q$7:$Q$60000,0))*1,"")</f>
        <v/>
      </c>
      <c r="AB1243">
        <f>IFERROR(INDEX($J$7:$J$60000,MATCH(ROW()-6,$Q$7:$Q$60000,0))*1,"")</f>
        <v/>
      </c>
      <c r="AC1243">
        <f>IFERROR(INDEX($K$7:$K$60000,MATCH(ROW()-6,$Q$7:$Q$60000,0))*1,"")</f>
        <v/>
      </c>
      <c r="AF1243" s="9">
        <f>IF(OR($S1243="",$S1242=""),"",IF($B$5="diff",($T1243-$T1242),LN($T1243/$T1242)))</f>
        <v/>
      </c>
      <c r="AG1243" s="9">
        <f>IF(OR($S1243="",$S1242=""),"",IF($C$5="diff",(U1243-U1242),LN(U1243/U1242)))</f>
        <v/>
      </c>
      <c r="AH1243" s="9">
        <f>IF(OR($S1243="",$S1242=""),"",IF($D$5="diff",(V1243-V1242),LN(V1243/V1242)))</f>
        <v/>
      </c>
      <c r="AI1243" s="9">
        <f>IF(OR($S1243="",$S1242=""),"",IF($E$5="diff",(W1243-W1242),LN(W1243/W1242)))</f>
        <v/>
      </c>
      <c r="AJ1243" s="9">
        <f>IF(OR($S1243="",$S1242=""),"",IF($F$5="diff",(X1243-X1242),LN(X1243/X1242)))</f>
        <v/>
      </c>
      <c r="AK1243" s="9">
        <f>IF(OR($S1243="",$S1242=""),"",IF($G$5="diff",(Y1243-Y1242),LN(Y1243/Y1242)))</f>
        <v/>
      </c>
      <c r="AL1243" s="9">
        <f>IF(OR($S1243="",$S1242=""),"",IF($H$5="diff",(Z1243-Z1242),LN(Z1243/Z1242)))</f>
        <v/>
      </c>
      <c r="AM1243" s="9">
        <f>IF(OR($S1243="",$S1242=""),"",IF($I$5="diff",(AA1243-AA1242),LN(AA1243/AA1242)))</f>
        <v/>
      </c>
      <c r="AN1243" s="9">
        <f>IF(OR($S1243="",$S1242=""),"",IF($J$5="diff",(AB1243-AB1242),LN(AB1243/AB1242)))</f>
        <v/>
      </c>
      <c r="AO1243" s="9">
        <f>IF(OR($S1243="",$S1242=""),"",IF($K$5="diff",(AC1243-AC1242),LN(AC1243/AC1242)))</f>
        <v/>
      </c>
      <c r="AR1243" s="9">
        <f>IF($AF1243="","",$AU$13+$AU$4*AG1243+$AU$5*AH1243+$AU$6*AI1243+$AU$7*AJ1243+$AU$8*AK1243+$AU$9*AL1243+$AU$10*AM1243+$AU$11*AN1243+$AU$12*AO1243)</f>
        <v/>
      </c>
      <c r="AY1243" s="10">
        <f>IF(AND((ROW()-7)&gt;=$Q$5,(ROW()-6)&lt;=$Q$3),INDEX(LINEST(OFFSET(AF1243,1-$Q$5,0,$Q$5,1),OFFSET(AG1243,1-$Q$5,0,$Q$5,9),TRUE,TRUE),1,10)*$Q$4,"")</f>
        <v/>
      </c>
      <c r="AZ1243" s="9">
        <f>IF(AND((ROW()-7)&gt;=$Q$5,(ROW()-6)&lt;=$Q$3),INDEX(LINEST(OFFSET(AF1243,1-$Q$5,0,$Q$5,1),OFFSET(AG1243,1-$Q$5,0,$Q$5,9),TRUE,TRUE),1,9),"")</f>
        <v/>
      </c>
      <c r="BA1243" s="9">
        <f>IF(AND((ROW()-7)&gt;=$Q$5,(ROW()-6)&lt;=$Q$3),INDEX(LINEST(OFFSET(AF1243,1-$Q$5,0,$Q$5,1),OFFSET(AG1243,1-$Q$5,0,$Q$5,9),TRUE,TRUE),1,8),"")</f>
        <v/>
      </c>
      <c r="BB1243" s="9">
        <f>IF(AND((ROW()-7)&gt;=$Q$5,(ROW()-6)&lt;=$Q$3),INDEX(LINEST(OFFSET(AF1243,1-$Q$5,0,$Q$5,1),OFFSET(AG1243,1-$Q$5,0,$Q$5,9),TRUE,TRUE),1,7),"")</f>
        <v/>
      </c>
      <c r="BC1243" s="9">
        <f>IF(AND((ROW()-7)&gt;=$Q$5,(ROW()-6)&lt;=$Q$3),INDEX(LINEST(OFFSET(AF1243,1-$Q$5,0,$Q$5,1),OFFSET(AG1243,1-$Q$5,0,$Q$5,9),TRUE,TRUE),1,6),"")</f>
        <v/>
      </c>
      <c r="BD1243" s="9">
        <f>IF(AND((ROW()-7)&gt;=$Q$5,(ROW()-6)&lt;=$Q$3),INDEX(LINEST(OFFSET(AF1243,1-$Q$5,0,$Q$5,1),OFFSET(AG1243,1-$Q$5,0,$Q$5,9),TRUE,TRUE),1,5),"")</f>
        <v/>
      </c>
      <c r="BE1243" s="9">
        <f>IF(AND((ROW()-7)&gt;=$Q$5,(ROW()-6)&lt;=$Q$3),INDEX(LINEST(OFFSET(AF1243,1-$Q$5,0,$Q$5,1),OFFSET(AG1243,1-$Q$5,0,$Q$5,9),TRUE,TRUE),1,4),"")</f>
        <v/>
      </c>
      <c r="BF1243" s="9">
        <f>IF(AND((ROW()-7)&gt;=$Q$5,(ROW()-6)&lt;=$Q$3),INDEX(LINEST(OFFSET(AF1243,1-$Q$5,0,$Q$5,1),OFFSET(AG1243,1-$Q$5,0,$Q$5,9),TRUE,TRUE),1,3),"")</f>
        <v/>
      </c>
      <c r="BG1243" s="9">
        <f>IF(AND((ROW()-7)&gt;=$Q$5,(ROW()-6)&lt;=$Q$3),INDEX(LINEST(OFFSET(AF1243,1-$Q$5,0,$Q$5,1),OFFSET(AG1243,1-$Q$5,0,$Q$5,9),TRUE,TRUE),1,2),"")</f>
        <v/>
      </c>
      <c r="BH1243" s="9">
        <f>IF(AND((ROW()-7)&gt;=$Q$5,(ROW()-6)&lt;=$Q$3),INDEX(LINEST(OFFSET(AF1243,1-$Q$5,0,$Q$5,1),OFFSET(AG1243,1-$Q$5,0,$Q$5,9),TRUE,TRUE),1,1),"")</f>
        <v/>
      </c>
      <c r="BI1243" s="10">
        <f>IF(AND((ROW()-7)&gt;=$Q$5,(ROW()-6)&lt;=$Q$3),INDEX(LINEST(OFFSET(AF1243,1-$Q$5,0,$Q$5,1),OFFSET(AG1243,1-$Q$5,0,$Q$5,9),TRUE,TRUE),3,1),"")</f>
        <v/>
      </c>
      <c r="BL1243" s="9">
        <f>IF(AND((ROW()-6)&lt;=$Q$3,ISNUMBER(AY1242)),AY1242/$Q$4+AZ1242*AG1243+BA1242*AH1243+BB1242*AI1243+BC1242*AJ1243+BD1242*AK1243+BE1242*AL1243+BF1242*AM1243+BG1242*AN1243+BH1242*AO1243,"")</f>
        <v/>
      </c>
      <c r="BM1243">
        <f>IF(ISNUMBER(BL1243),AVERAGE(OFFSET(AF1242,1-$Q$5,0,$Q$5,1)),"")</f>
        <v/>
      </c>
      <c r="BN1243">
        <f>IF(ISNUMBER(BL1243),(AF1243-BL1243)^2,"")</f>
        <v/>
      </c>
      <c r="BO1243">
        <f>IF(ISNUMBER(BL1243),AF1243^2,"")</f>
        <v/>
      </c>
      <c r="BP1243">
        <f>IF(ISNUMBER(BL1243),(AF1243-BM1243)^2,"")</f>
        <v/>
      </c>
    </row>
    <row r="1244">
      <c r="O1244">
        <f>IF($R1244="","",IF($Q$1="Weekly",INT(($R1244-2)/7),IF($Q$1="Quarterly",YEAR($R1244)*4+ROUNDUP(MONTH($R1244)/3),YEAR($R1244)*12+MONTH($R1244))))</f>
        <v/>
      </c>
      <c r="P1244">
        <f>IF($R1244="","",IF($R1245="",1,IF($O1244&lt;&gt;$O1245,1,0)))</f>
        <v/>
      </c>
      <c r="Q1244">
        <f>IF($P1244=1,SUM($P$7:$P1244),"")</f>
        <v/>
      </c>
      <c r="R1244">
        <f>IF($A1244="","",IF(ISNUMBER($A1244),$A1244,IFERROR(DATEVALUE($A1244),NA())))</f>
        <v/>
      </c>
      <c r="S1244" s="7">
        <f>IFERROR(INDEX($R$7:$R$60000,MATCH(ROW()-6,$Q$7:$Q$60000,0)),"")</f>
        <v/>
      </c>
      <c r="T1244">
        <f>IFERROR(INDEX($B$7:$B$60000,MATCH(ROW()-6,$Q$7:$Q$60000,0))*1,"")</f>
        <v/>
      </c>
      <c r="U1244">
        <f>IFERROR(INDEX($C$7:$C$60000,MATCH(ROW()-6,$Q$7:$Q$60000,0))*1,"")</f>
        <v/>
      </c>
      <c r="V1244">
        <f>IFERROR(INDEX($D$7:$D$60000,MATCH(ROW()-6,$Q$7:$Q$60000,0))*1,"")</f>
        <v/>
      </c>
      <c r="W1244">
        <f>IFERROR(INDEX($E$7:$E$60000,MATCH(ROW()-6,$Q$7:$Q$60000,0))*1,"")</f>
        <v/>
      </c>
      <c r="X1244">
        <f>IFERROR(INDEX($F$7:$F$60000,MATCH(ROW()-6,$Q$7:$Q$60000,0))*1,"")</f>
        <v/>
      </c>
      <c r="Y1244">
        <f>IFERROR(INDEX($G$7:$G$60000,MATCH(ROW()-6,$Q$7:$Q$60000,0))*1,"")</f>
        <v/>
      </c>
      <c r="Z1244">
        <f>IFERROR(INDEX($H$7:$H$60000,MATCH(ROW()-6,$Q$7:$Q$60000,0))*1,"")</f>
        <v/>
      </c>
      <c r="AA1244">
        <f>IFERROR(INDEX($I$7:$I$60000,MATCH(ROW()-6,$Q$7:$Q$60000,0))*1,"")</f>
        <v/>
      </c>
      <c r="AB1244">
        <f>IFERROR(INDEX($J$7:$J$60000,MATCH(ROW()-6,$Q$7:$Q$60000,0))*1,"")</f>
        <v/>
      </c>
      <c r="AC1244">
        <f>IFERROR(INDEX($K$7:$K$60000,MATCH(ROW()-6,$Q$7:$Q$60000,0))*1,"")</f>
        <v/>
      </c>
      <c r="AF1244" s="9">
        <f>IF(OR($S1244="",$S1243=""),"",IF($B$5="diff",($T1244-$T1243),LN($T1244/$T1243)))</f>
        <v/>
      </c>
      <c r="AG1244" s="9">
        <f>IF(OR($S1244="",$S1243=""),"",IF($C$5="diff",(U1244-U1243),LN(U1244/U1243)))</f>
        <v/>
      </c>
      <c r="AH1244" s="9">
        <f>IF(OR($S1244="",$S1243=""),"",IF($D$5="diff",(V1244-V1243),LN(V1244/V1243)))</f>
        <v/>
      </c>
      <c r="AI1244" s="9">
        <f>IF(OR($S1244="",$S1243=""),"",IF($E$5="diff",(W1244-W1243),LN(W1244/W1243)))</f>
        <v/>
      </c>
      <c r="AJ1244" s="9">
        <f>IF(OR($S1244="",$S1243=""),"",IF($F$5="diff",(X1244-X1243),LN(X1244/X1243)))</f>
        <v/>
      </c>
      <c r="AK1244" s="9">
        <f>IF(OR($S1244="",$S1243=""),"",IF($G$5="diff",(Y1244-Y1243),LN(Y1244/Y1243)))</f>
        <v/>
      </c>
      <c r="AL1244" s="9">
        <f>IF(OR($S1244="",$S1243=""),"",IF($H$5="diff",(Z1244-Z1243),LN(Z1244/Z1243)))</f>
        <v/>
      </c>
      <c r="AM1244" s="9">
        <f>IF(OR($S1244="",$S1243=""),"",IF($I$5="diff",(AA1244-AA1243),LN(AA1244/AA1243)))</f>
        <v/>
      </c>
      <c r="AN1244" s="9">
        <f>IF(OR($S1244="",$S1243=""),"",IF($J$5="diff",(AB1244-AB1243),LN(AB1244/AB1243)))</f>
        <v/>
      </c>
      <c r="AO1244" s="9">
        <f>IF(OR($S1244="",$S1243=""),"",IF($K$5="diff",(AC1244-AC1243),LN(AC1244/AC1243)))</f>
        <v/>
      </c>
      <c r="AR1244" s="9">
        <f>IF($AF1244="","",$AU$13+$AU$4*AG1244+$AU$5*AH1244+$AU$6*AI1244+$AU$7*AJ1244+$AU$8*AK1244+$AU$9*AL1244+$AU$10*AM1244+$AU$11*AN1244+$AU$12*AO1244)</f>
        <v/>
      </c>
      <c r="AY1244" s="10">
        <f>IF(AND((ROW()-7)&gt;=$Q$5,(ROW()-6)&lt;=$Q$3),INDEX(LINEST(OFFSET(AF1244,1-$Q$5,0,$Q$5,1),OFFSET(AG1244,1-$Q$5,0,$Q$5,9),TRUE,TRUE),1,10)*$Q$4,"")</f>
        <v/>
      </c>
      <c r="AZ1244" s="9">
        <f>IF(AND((ROW()-7)&gt;=$Q$5,(ROW()-6)&lt;=$Q$3),INDEX(LINEST(OFFSET(AF1244,1-$Q$5,0,$Q$5,1),OFFSET(AG1244,1-$Q$5,0,$Q$5,9),TRUE,TRUE),1,9),"")</f>
        <v/>
      </c>
      <c r="BA1244" s="9">
        <f>IF(AND((ROW()-7)&gt;=$Q$5,(ROW()-6)&lt;=$Q$3),INDEX(LINEST(OFFSET(AF1244,1-$Q$5,0,$Q$5,1),OFFSET(AG1244,1-$Q$5,0,$Q$5,9),TRUE,TRUE),1,8),"")</f>
        <v/>
      </c>
      <c r="BB1244" s="9">
        <f>IF(AND((ROW()-7)&gt;=$Q$5,(ROW()-6)&lt;=$Q$3),INDEX(LINEST(OFFSET(AF1244,1-$Q$5,0,$Q$5,1),OFFSET(AG1244,1-$Q$5,0,$Q$5,9),TRUE,TRUE),1,7),"")</f>
        <v/>
      </c>
      <c r="BC1244" s="9">
        <f>IF(AND((ROW()-7)&gt;=$Q$5,(ROW()-6)&lt;=$Q$3),INDEX(LINEST(OFFSET(AF1244,1-$Q$5,0,$Q$5,1),OFFSET(AG1244,1-$Q$5,0,$Q$5,9),TRUE,TRUE),1,6),"")</f>
        <v/>
      </c>
      <c r="BD1244" s="9">
        <f>IF(AND((ROW()-7)&gt;=$Q$5,(ROW()-6)&lt;=$Q$3),INDEX(LINEST(OFFSET(AF1244,1-$Q$5,0,$Q$5,1),OFFSET(AG1244,1-$Q$5,0,$Q$5,9),TRUE,TRUE),1,5),"")</f>
        <v/>
      </c>
      <c r="BE1244" s="9">
        <f>IF(AND((ROW()-7)&gt;=$Q$5,(ROW()-6)&lt;=$Q$3),INDEX(LINEST(OFFSET(AF1244,1-$Q$5,0,$Q$5,1),OFFSET(AG1244,1-$Q$5,0,$Q$5,9),TRUE,TRUE),1,4),"")</f>
        <v/>
      </c>
      <c r="BF1244" s="9">
        <f>IF(AND((ROW()-7)&gt;=$Q$5,(ROW()-6)&lt;=$Q$3),INDEX(LINEST(OFFSET(AF1244,1-$Q$5,0,$Q$5,1),OFFSET(AG1244,1-$Q$5,0,$Q$5,9),TRUE,TRUE),1,3),"")</f>
        <v/>
      </c>
      <c r="BG1244" s="9">
        <f>IF(AND((ROW()-7)&gt;=$Q$5,(ROW()-6)&lt;=$Q$3),INDEX(LINEST(OFFSET(AF1244,1-$Q$5,0,$Q$5,1),OFFSET(AG1244,1-$Q$5,0,$Q$5,9),TRUE,TRUE),1,2),"")</f>
        <v/>
      </c>
      <c r="BH1244" s="9">
        <f>IF(AND((ROW()-7)&gt;=$Q$5,(ROW()-6)&lt;=$Q$3),INDEX(LINEST(OFFSET(AF1244,1-$Q$5,0,$Q$5,1),OFFSET(AG1244,1-$Q$5,0,$Q$5,9),TRUE,TRUE),1,1),"")</f>
        <v/>
      </c>
      <c r="BI1244" s="10">
        <f>IF(AND((ROW()-7)&gt;=$Q$5,(ROW()-6)&lt;=$Q$3),INDEX(LINEST(OFFSET(AF1244,1-$Q$5,0,$Q$5,1),OFFSET(AG1244,1-$Q$5,0,$Q$5,9),TRUE,TRUE),3,1),"")</f>
        <v/>
      </c>
      <c r="BL1244" s="9">
        <f>IF(AND((ROW()-6)&lt;=$Q$3,ISNUMBER(AY1243)),AY1243/$Q$4+AZ1243*AG1244+BA1243*AH1244+BB1243*AI1244+BC1243*AJ1244+BD1243*AK1244+BE1243*AL1244+BF1243*AM1244+BG1243*AN1244+BH1243*AO1244,"")</f>
        <v/>
      </c>
      <c r="BM1244">
        <f>IF(ISNUMBER(BL1244),AVERAGE(OFFSET(AF1243,1-$Q$5,0,$Q$5,1)),"")</f>
        <v/>
      </c>
      <c r="BN1244">
        <f>IF(ISNUMBER(BL1244),(AF1244-BL1244)^2,"")</f>
        <v/>
      </c>
      <c r="BO1244">
        <f>IF(ISNUMBER(BL1244),AF1244^2,"")</f>
        <v/>
      </c>
      <c r="BP1244">
        <f>IF(ISNUMBER(BL1244),(AF1244-BM1244)^2,"")</f>
        <v/>
      </c>
    </row>
    <row r="1245">
      <c r="O1245">
        <f>IF($R1245="","",IF($Q$1="Weekly",INT(($R1245-2)/7),IF($Q$1="Quarterly",YEAR($R1245)*4+ROUNDUP(MONTH($R1245)/3),YEAR($R1245)*12+MONTH($R1245))))</f>
        <v/>
      </c>
      <c r="P1245">
        <f>IF($R1245="","",IF($R1246="",1,IF($O1245&lt;&gt;$O1246,1,0)))</f>
        <v/>
      </c>
      <c r="Q1245">
        <f>IF($P1245=1,SUM($P$7:$P1245),"")</f>
        <v/>
      </c>
      <c r="R1245">
        <f>IF($A1245="","",IF(ISNUMBER($A1245),$A1245,IFERROR(DATEVALUE($A1245),NA())))</f>
        <v/>
      </c>
      <c r="S1245" s="7">
        <f>IFERROR(INDEX($R$7:$R$60000,MATCH(ROW()-6,$Q$7:$Q$60000,0)),"")</f>
        <v/>
      </c>
      <c r="T1245">
        <f>IFERROR(INDEX($B$7:$B$60000,MATCH(ROW()-6,$Q$7:$Q$60000,0))*1,"")</f>
        <v/>
      </c>
      <c r="U1245">
        <f>IFERROR(INDEX($C$7:$C$60000,MATCH(ROW()-6,$Q$7:$Q$60000,0))*1,"")</f>
        <v/>
      </c>
      <c r="V1245">
        <f>IFERROR(INDEX($D$7:$D$60000,MATCH(ROW()-6,$Q$7:$Q$60000,0))*1,"")</f>
        <v/>
      </c>
      <c r="W1245">
        <f>IFERROR(INDEX($E$7:$E$60000,MATCH(ROW()-6,$Q$7:$Q$60000,0))*1,"")</f>
        <v/>
      </c>
      <c r="X1245">
        <f>IFERROR(INDEX($F$7:$F$60000,MATCH(ROW()-6,$Q$7:$Q$60000,0))*1,"")</f>
        <v/>
      </c>
      <c r="Y1245">
        <f>IFERROR(INDEX($G$7:$G$60000,MATCH(ROW()-6,$Q$7:$Q$60000,0))*1,"")</f>
        <v/>
      </c>
      <c r="Z1245">
        <f>IFERROR(INDEX($H$7:$H$60000,MATCH(ROW()-6,$Q$7:$Q$60000,0))*1,"")</f>
        <v/>
      </c>
      <c r="AA1245">
        <f>IFERROR(INDEX($I$7:$I$60000,MATCH(ROW()-6,$Q$7:$Q$60000,0))*1,"")</f>
        <v/>
      </c>
      <c r="AB1245">
        <f>IFERROR(INDEX($J$7:$J$60000,MATCH(ROW()-6,$Q$7:$Q$60000,0))*1,"")</f>
        <v/>
      </c>
      <c r="AC1245">
        <f>IFERROR(INDEX($K$7:$K$60000,MATCH(ROW()-6,$Q$7:$Q$60000,0))*1,"")</f>
        <v/>
      </c>
      <c r="AF1245" s="9">
        <f>IF(OR($S1245="",$S1244=""),"",IF($B$5="diff",($T1245-$T1244),LN($T1245/$T1244)))</f>
        <v/>
      </c>
      <c r="AG1245" s="9">
        <f>IF(OR($S1245="",$S1244=""),"",IF($C$5="diff",(U1245-U1244),LN(U1245/U1244)))</f>
        <v/>
      </c>
      <c r="AH1245" s="9">
        <f>IF(OR($S1245="",$S1244=""),"",IF($D$5="diff",(V1245-V1244),LN(V1245/V1244)))</f>
        <v/>
      </c>
      <c r="AI1245" s="9">
        <f>IF(OR($S1245="",$S1244=""),"",IF($E$5="diff",(W1245-W1244),LN(W1245/W1244)))</f>
        <v/>
      </c>
      <c r="AJ1245" s="9">
        <f>IF(OR($S1245="",$S1244=""),"",IF($F$5="diff",(X1245-X1244),LN(X1245/X1244)))</f>
        <v/>
      </c>
      <c r="AK1245" s="9">
        <f>IF(OR($S1245="",$S1244=""),"",IF($G$5="diff",(Y1245-Y1244),LN(Y1245/Y1244)))</f>
        <v/>
      </c>
      <c r="AL1245" s="9">
        <f>IF(OR($S1245="",$S1244=""),"",IF($H$5="diff",(Z1245-Z1244),LN(Z1245/Z1244)))</f>
        <v/>
      </c>
      <c r="AM1245" s="9">
        <f>IF(OR($S1245="",$S1244=""),"",IF($I$5="diff",(AA1245-AA1244),LN(AA1245/AA1244)))</f>
        <v/>
      </c>
      <c r="AN1245" s="9">
        <f>IF(OR($S1245="",$S1244=""),"",IF($J$5="diff",(AB1245-AB1244),LN(AB1245/AB1244)))</f>
        <v/>
      </c>
      <c r="AO1245" s="9">
        <f>IF(OR($S1245="",$S1244=""),"",IF($K$5="diff",(AC1245-AC1244),LN(AC1245/AC1244)))</f>
        <v/>
      </c>
      <c r="AR1245" s="9">
        <f>IF($AF1245="","",$AU$13+$AU$4*AG1245+$AU$5*AH1245+$AU$6*AI1245+$AU$7*AJ1245+$AU$8*AK1245+$AU$9*AL1245+$AU$10*AM1245+$AU$11*AN1245+$AU$12*AO1245)</f>
        <v/>
      </c>
      <c r="AY1245" s="10">
        <f>IF(AND((ROW()-7)&gt;=$Q$5,(ROW()-6)&lt;=$Q$3),INDEX(LINEST(OFFSET(AF1245,1-$Q$5,0,$Q$5,1),OFFSET(AG1245,1-$Q$5,0,$Q$5,9),TRUE,TRUE),1,10)*$Q$4,"")</f>
        <v/>
      </c>
      <c r="AZ1245" s="9">
        <f>IF(AND((ROW()-7)&gt;=$Q$5,(ROW()-6)&lt;=$Q$3),INDEX(LINEST(OFFSET(AF1245,1-$Q$5,0,$Q$5,1),OFFSET(AG1245,1-$Q$5,0,$Q$5,9),TRUE,TRUE),1,9),"")</f>
        <v/>
      </c>
      <c r="BA1245" s="9">
        <f>IF(AND((ROW()-7)&gt;=$Q$5,(ROW()-6)&lt;=$Q$3),INDEX(LINEST(OFFSET(AF1245,1-$Q$5,0,$Q$5,1),OFFSET(AG1245,1-$Q$5,0,$Q$5,9),TRUE,TRUE),1,8),"")</f>
        <v/>
      </c>
      <c r="BB1245" s="9">
        <f>IF(AND((ROW()-7)&gt;=$Q$5,(ROW()-6)&lt;=$Q$3),INDEX(LINEST(OFFSET(AF1245,1-$Q$5,0,$Q$5,1),OFFSET(AG1245,1-$Q$5,0,$Q$5,9),TRUE,TRUE),1,7),"")</f>
        <v/>
      </c>
      <c r="BC1245" s="9">
        <f>IF(AND((ROW()-7)&gt;=$Q$5,(ROW()-6)&lt;=$Q$3),INDEX(LINEST(OFFSET(AF1245,1-$Q$5,0,$Q$5,1),OFFSET(AG1245,1-$Q$5,0,$Q$5,9),TRUE,TRUE),1,6),"")</f>
        <v/>
      </c>
      <c r="BD1245" s="9">
        <f>IF(AND((ROW()-7)&gt;=$Q$5,(ROW()-6)&lt;=$Q$3),INDEX(LINEST(OFFSET(AF1245,1-$Q$5,0,$Q$5,1),OFFSET(AG1245,1-$Q$5,0,$Q$5,9),TRUE,TRUE),1,5),"")</f>
        <v/>
      </c>
      <c r="BE1245" s="9">
        <f>IF(AND((ROW()-7)&gt;=$Q$5,(ROW()-6)&lt;=$Q$3),INDEX(LINEST(OFFSET(AF1245,1-$Q$5,0,$Q$5,1),OFFSET(AG1245,1-$Q$5,0,$Q$5,9),TRUE,TRUE),1,4),"")</f>
        <v/>
      </c>
      <c r="BF1245" s="9">
        <f>IF(AND((ROW()-7)&gt;=$Q$5,(ROW()-6)&lt;=$Q$3),INDEX(LINEST(OFFSET(AF1245,1-$Q$5,0,$Q$5,1),OFFSET(AG1245,1-$Q$5,0,$Q$5,9),TRUE,TRUE),1,3),"")</f>
        <v/>
      </c>
      <c r="BG1245" s="9">
        <f>IF(AND((ROW()-7)&gt;=$Q$5,(ROW()-6)&lt;=$Q$3),INDEX(LINEST(OFFSET(AF1245,1-$Q$5,0,$Q$5,1),OFFSET(AG1245,1-$Q$5,0,$Q$5,9),TRUE,TRUE),1,2),"")</f>
        <v/>
      </c>
      <c r="BH1245" s="9">
        <f>IF(AND((ROW()-7)&gt;=$Q$5,(ROW()-6)&lt;=$Q$3),INDEX(LINEST(OFFSET(AF1245,1-$Q$5,0,$Q$5,1),OFFSET(AG1245,1-$Q$5,0,$Q$5,9),TRUE,TRUE),1,1),"")</f>
        <v/>
      </c>
      <c r="BI1245" s="10">
        <f>IF(AND((ROW()-7)&gt;=$Q$5,(ROW()-6)&lt;=$Q$3),INDEX(LINEST(OFFSET(AF1245,1-$Q$5,0,$Q$5,1),OFFSET(AG1245,1-$Q$5,0,$Q$5,9),TRUE,TRUE),3,1),"")</f>
        <v/>
      </c>
      <c r="BL1245" s="9">
        <f>IF(AND((ROW()-6)&lt;=$Q$3,ISNUMBER(AY1244)),AY1244/$Q$4+AZ1244*AG1245+BA1244*AH1245+BB1244*AI1245+BC1244*AJ1245+BD1244*AK1245+BE1244*AL1245+BF1244*AM1245+BG1244*AN1245+BH1244*AO1245,"")</f>
        <v/>
      </c>
      <c r="BM1245">
        <f>IF(ISNUMBER(BL1245),AVERAGE(OFFSET(AF1244,1-$Q$5,0,$Q$5,1)),"")</f>
        <v/>
      </c>
      <c r="BN1245">
        <f>IF(ISNUMBER(BL1245),(AF1245-BL1245)^2,"")</f>
        <v/>
      </c>
      <c r="BO1245">
        <f>IF(ISNUMBER(BL1245),AF1245^2,"")</f>
        <v/>
      </c>
      <c r="BP1245">
        <f>IF(ISNUMBER(BL1245),(AF1245-BM1245)^2,"")</f>
        <v/>
      </c>
    </row>
    <row r="1246">
      <c r="O1246">
        <f>IF($R1246="","",IF($Q$1="Weekly",INT(($R1246-2)/7),IF($Q$1="Quarterly",YEAR($R1246)*4+ROUNDUP(MONTH($R1246)/3),YEAR($R1246)*12+MONTH($R1246))))</f>
        <v/>
      </c>
      <c r="P1246">
        <f>IF($R1246="","",IF($R1247="",1,IF($O1246&lt;&gt;$O1247,1,0)))</f>
        <v/>
      </c>
      <c r="Q1246">
        <f>IF($P1246=1,SUM($P$7:$P1246),"")</f>
        <v/>
      </c>
      <c r="R1246">
        <f>IF($A1246="","",IF(ISNUMBER($A1246),$A1246,IFERROR(DATEVALUE($A1246),NA())))</f>
        <v/>
      </c>
      <c r="S1246" s="7">
        <f>IFERROR(INDEX($R$7:$R$60000,MATCH(ROW()-6,$Q$7:$Q$60000,0)),"")</f>
        <v/>
      </c>
      <c r="T1246">
        <f>IFERROR(INDEX($B$7:$B$60000,MATCH(ROW()-6,$Q$7:$Q$60000,0))*1,"")</f>
        <v/>
      </c>
      <c r="U1246">
        <f>IFERROR(INDEX($C$7:$C$60000,MATCH(ROW()-6,$Q$7:$Q$60000,0))*1,"")</f>
        <v/>
      </c>
      <c r="V1246">
        <f>IFERROR(INDEX($D$7:$D$60000,MATCH(ROW()-6,$Q$7:$Q$60000,0))*1,"")</f>
        <v/>
      </c>
      <c r="W1246">
        <f>IFERROR(INDEX($E$7:$E$60000,MATCH(ROW()-6,$Q$7:$Q$60000,0))*1,"")</f>
        <v/>
      </c>
      <c r="X1246">
        <f>IFERROR(INDEX($F$7:$F$60000,MATCH(ROW()-6,$Q$7:$Q$60000,0))*1,"")</f>
        <v/>
      </c>
      <c r="Y1246">
        <f>IFERROR(INDEX($G$7:$G$60000,MATCH(ROW()-6,$Q$7:$Q$60000,0))*1,"")</f>
        <v/>
      </c>
      <c r="Z1246">
        <f>IFERROR(INDEX($H$7:$H$60000,MATCH(ROW()-6,$Q$7:$Q$60000,0))*1,"")</f>
        <v/>
      </c>
      <c r="AA1246">
        <f>IFERROR(INDEX($I$7:$I$60000,MATCH(ROW()-6,$Q$7:$Q$60000,0))*1,"")</f>
        <v/>
      </c>
      <c r="AB1246">
        <f>IFERROR(INDEX($J$7:$J$60000,MATCH(ROW()-6,$Q$7:$Q$60000,0))*1,"")</f>
        <v/>
      </c>
      <c r="AC1246">
        <f>IFERROR(INDEX($K$7:$K$60000,MATCH(ROW()-6,$Q$7:$Q$60000,0))*1,"")</f>
        <v/>
      </c>
      <c r="AF1246" s="9">
        <f>IF(OR($S1246="",$S1245=""),"",IF($B$5="diff",($T1246-$T1245),LN($T1246/$T1245)))</f>
        <v/>
      </c>
      <c r="AG1246" s="9">
        <f>IF(OR($S1246="",$S1245=""),"",IF($C$5="diff",(U1246-U1245),LN(U1246/U1245)))</f>
        <v/>
      </c>
      <c r="AH1246" s="9">
        <f>IF(OR($S1246="",$S1245=""),"",IF($D$5="diff",(V1246-V1245),LN(V1246/V1245)))</f>
        <v/>
      </c>
      <c r="AI1246" s="9">
        <f>IF(OR($S1246="",$S1245=""),"",IF($E$5="diff",(W1246-W1245),LN(W1246/W1245)))</f>
        <v/>
      </c>
      <c r="AJ1246" s="9">
        <f>IF(OR($S1246="",$S1245=""),"",IF($F$5="diff",(X1246-X1245),LN(X1246/X1245)))</f>
        <v/>
      </c>
      <c r="AK1246" s="9">
        <f>IF(OR($S1246="",$S1245=""),"",IF($G$5="diff",(Y1246-Y1245),LN(Y1246/Y1245)))</f>
        <v/>
      </c>
      <c r="AL1246" s="9">
        <f>IF(OR($S1246="",$S1245=""),"",IF($H$5="diff",(Z1246-Z1245),LN(Z1246/Z1245)))</f>
        <v/>
      </c>
      <c r="AM1246" s="9">
        <f>IF(OR($S1246="",$S1245=""),"",IF($I$5="diff",(AA1246-AA1245),LN(AA1246/AA1245)))</f>
        <v/>
      </c>
      <c r="AN1246" s="9">
        <f>IF(OR($S1246="",$S1245=""),"",IF($J$5="diff",(AB1246-AB1245),LN(AB1246/AB1245)))</f>
        <v/>
      </c>
      <c r="AO1246" s="9">
        <f>IF(OR($S1246="",$S1245=""),"",IF($K$5="diff",(AC1246-AC1245),LN(AC1246/AC1245)))</f>
        <v/>
      </c>
      <c r="AR1246" s="9">
        <f>IF($AF1246="","",$AU$13+$AU$4*AG1246+$AU$5*AH1246+$AU$6*AI1246+$AU$7*AJ1246+$AU$8*AK1246+$AU$9*AL1246+$AU$10*AM1246+$AU$11*AN1246+$AU$12*AO1246)</f>
        <v/>
      </c>
      <c r="AY1246" s="10">
        <f>IF(AND((ROW()-7)&gt;=$Q$5,(ROW()-6)&lt;=$Q$3),INDEX(LINEST(OFFSET(AF1246,1-$Q$5,0,$Q$5,1),OFFSET(AG1246,1-$Q$5,0,$Q$5,9),TRUE,TRUE),1,10)*$Q$4,"")</f>
        <v/>
      </c>
      <c r="AZ1246" s="9">
        <f>IF(AND((ROW()-7)&gt;=$Q$5,(ROW()-6)&lt;=$Q$3),INDEX(LINEST(OFFSET(AF1246,1-$Q$5,0,$Q$5,1),OFFSET(AG1246,1-$Q$5,0,$Q$5,9),TRUE,TRUE),1,9),"")</f>
        <v/>
      </c>
      <c r="BA1246" s="9">
        <f>IF(AND((ROW()-7)&gt;=$Q$5,(ROW()-6)&lt;=$Q$3),INDEX(LINEST(OFFSET(AF1246,1-$Q$5,0,$Q$5,1),OFFSET(AG1246,1-$Q$5,0,$Q$5,9),TRUE,TRUE),1,8),"")</f>
        <v/>
      </c>
      <c r="BB1246" s="9">
        <f>IF(AND((ROW()-7)&gt;=$Q$5,(ROW()-6)&lt;=$Q$3),INDEX(LINEST(OFFSET(AF1246,1-$Q$5,0,$Q$5,1),OFFSET(AG1246,1-$Q$5,0,$Q$5,9),TRUE,TRUE),1,7),"")</f>
        <v/>
      </c>
      <c r="BC1246" s="9">
        <f>IF(AND((ROW()-7)&gt;=$Q$5,(ROW()-6)&lt;=$Q$3),INDEX(LINEST(OFFSET(AF1246,1-$Q$5,0,$Q$5,1),OFFSET(AG1246,1-$Q$5,0,$Q$5,9),TRUE,TRUE),1,6),"")</f>
        <v/>
      </c>
      <c r="BD1246" s="9">
        <f>IF(AND((ROW()-7)&gt;=$Q$5,(ROW()-6)&lt;=$Q$3),INDEX(LINEST(OFFSET(AF1246,1-$Q$5,0,$Q$5,1),OFFSET(AG1246,1-$Q$5,0,$Q$5,9),TRUE,TRUE),1,5),"")</f>
        <v/>
      </c>
      <c r="BE1246" s="9">
        <f>IF(AND((ROW()-7)&gt;=$Q$5,(ROW()-6)&lt;=$Q$3),INDEX(LINEST(OFFSET(AF1246,1-$Q$5,0,$Q$5,1),OFFSET(AG1246,1-$Q$5,0,$Q$5,9),TRUE,TRUE),1,4),"")</f>
        <v/>
      </c>
      <c r="BF1246" s="9">
        <f>IF(AND((ROW()-7)&gt;=$Q$5,(ROW()-6)&lt;=$Q$3),INDEX(LINEST(OFFSET(AF1246,1-$Q$5,0,$Q$5,1),OFFSET(AG1246,1-$Q$5,0,$Q$5,9),TRUE,TRUE),1,3),"")</f>
        <v/>
      </c>
      <c r="BG1246" s="9">
        <f>IF(AND((ROW()-7)&gt;=$Q$5,(ROW()-6)&lt;=$Q$3),INDEX(LINEST(OFFSET(AF1246,1-$Q$5,0,$Q$5,1),OFFSET(AG1246,1-$Q$5,0,$Q$5,9),TRUE,TRUE),1,2),"")</f>
        <v/>
      </c>
      <c r="BH1246" s="9">
        <f>IF(AND((ROW()-7)&gt;=$Q$5,(ROW()-6)&lt;=$Q$3),INDEX(LINEST(OFFSET(AF1246,1-$Q$5,0,$Q$5,1),OFFSET(AG1246,1-$Q$5,0,$Q$5,9),TRUE,TRUE),1,1),"")</f>
        <v/>
      </c>
      <c r="BI1246" s="10">
        <f>IF(AND((ROW()-7)&gt;=$Q$5,(ROW()-6)&lt;=$Q$3),INDEX(LINEST(OFFSET(AF1246,1-$Q$5,0,$Q$5,1),OFFSET(AG1246,1-$Q$5,0,$Q$5,9),TRUE,TRUE),3,1),"")</f>
        <v/>
      </c>
      <c r="BL1246" s="9">
        <f>IF(AND((ROW()-6)&lt;=$Q$3,ISNUMBER(AY1245)),AY1245/$Q$4+AZ1245*AG1246+BA1245*AH1246+BB1245*AI1246+BC1245*AJ1246+BD1245*AK1246+BE1245*AL1246+BF1245*AM1246+BG1245*AN1246+BH1245*AO1246,"")</f>
        <v/>
      </c>
      <c r="BM1246">
        <f>IF(ISNUMBER(BL1246),AVERAGE(OFFSET(AF1245,1-$Q$5,0,$Q$5,1)),"")</f>
        <v/>
      </c>
      <c r="BN1246">
        <f>IF(ISNUMBER(BL1246),(AF1246-BL1246)^2,"")</f>
        <v/>
      </c>
      <c r="BO1246">
        <f>IF(ISNUMBER(BL1246),AF1246^2,"")</f>
        <v/>
      </c>
      <c r="BP1246">
        <f>IF(ISNUMBER(BL1246),(AF1246-BM1246)^2,"")</f>
        <v/>
      </c>
    </row>
    <row r="1247">
      <c r="O1247">
        <f>IF($R1247="","",IF($Q$1="Weekly",INT(($R1247-2)/7),IF($Q$1="Quarterly",YEAR($R1247)*4+ROUNDUP(MONTH($R1247)/3),YEAR($R1247)*12+MONTH($R1247))))</f>
        <v/>
      </c>
      <c r="P1247">
        <f>IF($R1247="","",IF($R1248="",1,IF($O1247&lt;&gt;$O1248,1,0)))</f>
        <v/>
      </c>
      <c r="Q1247">
        <f>IF($P1247=1,SUM($P$7:$P1247),"")</f>
        <v/>
      </c>
      <c r="R1247">
        <f>IF($A1247="","",IF(ISNUMBER($A1247),$A1247,IFERROR(DATEVALUE($A1247),NA())))</f>
        <v/>
      </c>
      <c r="S1247" s="7">
        <f>IFERROR(INDEX($R$7:$R$60000,MATCH(ROW()-6,$Q$7:$Q$60000,0)),"")</f>
        <v/>
      </c>
      <c r="T1247">
        <f>IFERROR(INDEX($B$7:$B$60000,MATCH(ROW()-6,$Q$7:$Q$60000,0))*1,"")</f>
        <v/>
      </c>
      <c r="U1247">
        <f>IFERROR(INDEX($C$7:$C$60000,MATCH(ROW()-6,$Q$7:$Q$60000,0))*1,"")</f>
        <v/>
      </c>
      <c r="V1247">
        <f>IFERROR(INDEX($D$7:$D$60000,MATCH(ROW()-6,$Q$7:$Q$60000,0))*1,"")</f>
        <v/>
      </c>
      <c r="W1247">
        <f>IFERROR(INDEX($E$7:$E$60000,MATCH(ROW()-6,$Q$7:$Q$60000,0))*1,"")</f>
        <v/>
      </c>
      <c r="X1247">
        <f>IFERROR(INDEX($F$7:$F$60000,MATCH(ROW()-6,$Q$7:$Q$60000,0))*1,"")</f>
        <v/>
      </c>
      <c r="Y1247">
        <f>IFERROR(INDEX($G$7:$G$60000,MATCH(ROW()-6,$Q$7:$Q$60000,0))*1,"")</f>
        <v/>
      </c>
      <c r="Z1247">
        <f>IFERROR(INDEX($H$7:$H$60000,MATCH(ROW()-6,$Q$7:$Q$60000,0))*1,"")</f>
        <v/>
      </c>
      <c r="AA1247">
        <f>IFERROR(INDEX($I$7:$I$60000,MATCH(ROW()-6,$Q$7:$Q$60000,0))*1,"")</f>
        <v/>
      </c>
      <c r="AB1247">
        <f>IFERROR(INDEX($J$7:$J$60000,MATCH(ROW()-6,$Q$7:$Q$60000,0))*1,"")</f>
        <v/>
      </c>
      <c r="AC1247">
        <f>IFERROR(INDEX($K$7:$K$60000,MATCH(ROW()-6,$Q$7:$Q$60000,0))*1,"")</f>
        <v/>
      </c>
      <c r="AF1247" s="9">
        <f>IF(OR($S1247="",$S1246=""),"",IF($B$5="diff",($T1247-$T1246),LN($T1247/$T1246)))</f>
        <v/>
      </c>
      <c r="AG1247" s="9">
        <f>IF(OR($S1247="",$S1246=""),"",IF($C$5="diff",(U1247-U1246),LN(U1247/U1246)))</f>
        <v/>
      </c>
      <c r="AH1247" s="9">
        <f>IF(OR($S1247="",$S1246=""),"",IF($D$5="diff",(V1247-V1246),LN(V1247/V1246)))</f>
        <v/>
      </c>
      <c r="AI1247" s="9">
        <f>IF(OR($S1247="",$S1246=""),"",IF($E$5="diff",(W1247-W1246),LN(W1247/W1246)))</f>
        <v/>
      </c>
      <c r="AJ1247" s="9">
        <f>IF(OR($S1247="",$S1246=""),"",IF($F$5="diff",(X1247-X1246),LN(X1247/X1246)))</f>
        <v/>
      </c>
      <c r="AK1247" s="9">
        <f>IF(OR($S1247="",$S1246=""),"",IF($G$5="diff",(Y1247-Y1246),LN(Y1247/Y1246)))</f>
        <v/>
      </c>
      <c r="AL1247" s="9">
        <f>IF(OR($S1247="",$S1246=""),"",IF($H$5="diff",(Z1247-Z1246),LN(Z1247/Z1246)))</f>
        <v/>
      </c>
      <c r="AM1247" s="9">
        <f>IF(OR($S1247="",$S1246=""),"",IF($I$5="diff",(AA1247-AA1246),LN(AA1247/AA1246)))</f>
        <v/>
      </c>
      <c r="AN1247" s="9">
        <f>IF(OR($S1247="",$S1246=""),"",IF($J$5="diff",(AB1247-AB1246),LN(AB1247/AB1246)))</f>
        <v/>
      </c>
      <c r="AO1247" s="9">
        <f>IF(OR($S1247="",$S1246=""),"",IF($K$5="diff",(AC1247-AC1246),LN(AC1247/AC1246)))</f>
        <v/>
      </c>
      <c r="AR1247" s="9">
        <f>IF($AF1247="","",$AU$13+$AU$4*AG1247+$AU$5*AH1247+$AU$6*AI1247+$AU$7*AJ1247+$AU$8*AK1247+$AU$9*AL1247+$AU$10*AM1247+$AU$11*AN1247+$AU$12*AO1247)</f>
        <v/>
      </c>
      <c r="AY1247" s="10">
        <f>IF(AND((ROW()-7)&gt;=$Q$5,(ROW()-6)&lt;=$Q$3),INDEX(LINEST(OFFSET(AF1247,1-$Q$5,0,$Q$5,1),OFFSET(AG1247,1-$Q$5,0,$Q$5,9),TRUE,TRUE),1,10)*$Q$4,"")</f>
        <v/>
      </c>
      <c r="AZ1247" s="9">
        <f>IF(AND((ROW()-7)&gt;=$Q$5,(ROW()-6)&lt;=$Q$3),INDEX(LINEST(OFFSET(AF1247,1-$Q$5,0,$Q$5,1),OFFSET(AG1247,1-$Q$5,0,$Q$5,9),TRUE,TRUE),1,9),"")</f>
        <v/>
      </c>
      <c r="BA1247" s="9">
        <f>IF(AND((ROW()-7)&gt;=$Q$5,(ROW()-6)&lt;=$Q$3),INDEX(LINEST(OFFSET(AF1247,1-$Q$5,0,$Q$5,1),OFFSET(AG1247,1-$Q$5,0,$Q$5,9),TRUE,TRUE),1,8),"")</f>
        <v/>
      </c>
      <c r="BB1247" s="9">
        <f>IF(AND((ROW()-7)&gt;=$Q$5,(ROW()-6)&lt;=$Q$3),INDEX(LINEST(OFFSET(AF1247,1-$Q$5,0,$Q$5,1),OFFSET(AG1247,1-$Q$5,0,$Q$5,9),TRUE,TRUE),1,7),"")</f>
        <v/>
      </c>
      <c r="BC1247" s="9">
        <f>IF(AND((ROW()-7)&gt;=$Q$5,(ROW()-6)&lt;=$Q$3),INDEX(LINEST(OFFSET(AF1247,1-$Q$5,0,$Q$5,1),OFFSET(AG1247,1-$Q$5,0,$Q$5,9),TRUE,TRUE),1,6),"")</f>
        <v/>
      </c>
      <c r="BD1247" s="9">
        <f>IF(AND((ROW()-7)&gt;=$Q$5,(ROW()-6)&lt;=$Q$3),INDEX(LINEST(OFFSET(AF1247,1-$Q$5,0,$Q$5,1),OFFSET(AG1247,1-$Q$5,0,$Q$5,9),TRUE,TRUE),1,5),"")</f>
        <v/>
      </c>
      <c r="BE1247" s="9">
        <f>IF(AND((ROW()-7)&gt;=$Q$5,(ROW()-6)&lt;=$Q$3),INDEX(LINEST(OFFSET(AF1247,1-$Q$5,0,$Q$5,1),OFFSET(AG1247,1-$Q$5,0,$Q$5,9),TRUE,TRUE),1,4),"")</f>
        <v/>
      </c>
      <c r="BF1247" s="9">
        <f>IF(AND((ROW()-7)&gt;=$Q$5,(ROW()-6)&lt;=$Q$3),INDEX(LINEST(OFFSET(AF1247,1-$Q$5,0,$Q$5,1),OFFSET(AG1247,1-$Q$5,0,$Q$5,9),TRUE,TRUE),1,3),"")</f>
        <v/>
      </c>
      <c r="BG1247" s="9">
        <f>IF(AND((ROW()-7)&gt;=$Q$5,(ROW()-6)&lt;=$Q$3),INDEX(LINEST(OFFSET(AF1247,1-$Q$5,0,$Q$5,1),OFFSET(AG1247,1-$Q$5,0,$Q$5,9),TRUE,TRUE),1,2),"")</f>
        <v/>
      </c>
      <c r="BH1247" s="9">
        <f>IF(AND((ROW()-7)&gt;=$Q$5,(ROW()-6)&lt;=$Q$3),INDEX(LINEST(OFFSET(AF1247,1-$Q$5,0,$Q$5,1),OFFSET(AG1247,1-$Q$5,0,$Q$5,9),TRUE,TRUE),1,1),"")</f>
        <v/>
      </c>
      <c r="BI1247" s="10">
        <f>IF(AND((ROW()-7)&gt;=$Q$5,(ROW()-6)&lt;=$Q$3),INDEX(LINEST(OFFSET(AF1247,1-$Q$5,0,$Q$5,1),OFFSET(AG1247,1-$Q$5,0,$Q$5,9),TRUE,TRUE),3,1),"")</f>
        <v/>
      </c>
      <c r="BL1247" s="9">
        <f>IF(AND((ROW()-6)&lt;=$Q$3,ISNUMBER(AY1246)),AY1246/$Q$4+AZ1246*AG1247+BA1246*AH1247+BB1246*AI1247+BC1246*AJ1247+BD1246*AK1247+BE1246*AL1247+BF1246*AM1247+BG1246*AN1247+BH1246*AO1247,"")</f>
        <v/>
      </c>
      <c r="BM1247">
        <f>IF(ISNUMBER(BL1247),AVERAGE(OFFSET(AF1246,1-$Q$5,0,$Q$5,1)),"")</f>
        <v/>
      </c>
      <c r="BN1247">
        <f>IF(ISNUMBER(BL1247),(AF1247-BL1247)^2,"")</f>
        <v/>
      </c>
      <c r="BO1247">
        <f>IF(ISNUMBER(BL1247),AF1247^2,"")</f>
        <v/>
      </c>
      <c r="BP1247">
        <f>IF(ISNUMBER(BL1247),(AF1247-BM1247)^2,"")</f>
        <v/>
      </c>
    </row>
    <row r="1248">
      <c r="O1248">
        <f>IF($R1248="","",IF($Q$1="Weekly",INT(($R1248-2)/7),IF($Q$1="Quarterly",YEAR($R1248)*4+ROUNDUP(MONTH($R1248)/3),YEAR($R1248)*12+MONTH($R1248))))</f>
        <v/>
      </c>
      <c r="P1248">
        <f>IF($R1248="","",IF($R1249="",1,IF($O1248&lt;&gt;$O1249,1,0)))</f>
        <v/>
      </c>
      <c r="Q1248">
        <f>IF($P1248=1,SUM($P$7:$P1248),"")</f>
        <v/>
      </c>
      <c r="R1248">
        <f>IF($A1248="","",IF(ISNUMBER($A1248),$A1248,IFERROR(DATEVALUE($A1248),NA())))</f>
        <v/>
      </c>
      <c r="S1248" s="7">
        <f>IFERROR(INDEX($R$7:$R$60000,MATCH(ROW()-6,$Q$7:$Q$60000,0)),"")</f>
        <v/>
      </c>
      <c r="T1248">
        <f>IFERROR(INDEX($B$7:$B$60000,MATCH(ROW()-6,$Q$7:$Q$60000,0))*1,"")</f>
        <v/>
      </c>
      <c r="U1248">
        <f>IFERROR(INDEX($C$7:$C$60000,MATCH(ROW()-6,$Q$7:$Q$60000,0))*1,"")</f>
        <v/>
      </c>
      <c r="V1248">
        <f>IFERROR(INDEX($D$7:$D$60000,MATCH(ROW()-6,$Q$7:$Q$60000,0))*1,"")</f>
        <v/>
      </c>
      <c r="W1248">
        <f>IFERROR(INDEX($E$7:$E$60000,MATCH(ROW()-6,$Q$7:$Q$60000,0))*1,"")</f>
        <v/>
      </c>
      <c r="X1248">
        <f>IFERROR(INDEX($F$7:$F$60000,MATCH(ROW()-6,$Q$7:$Q$60000,0))*1,"")</f>
        <v/>
      </c>
      <c r="Y1248">
        <f>IFERROR(INDEX($G$7:$G$60000,MATCH(ROW()-6,$Q$7:$Q$60000,0))*1,"")</f>
        <v/>
      </c>
      <c r="Z1248">
        <f>IFERROR(INDEX($H$7:$H$60000,MATCH(ROW()-6,$Q$7:$Q$60000,0))*1,"")</f>
        <v/>
      </c>
      <c r="AA1248">
        <f>IFERROR(INDEX($I$7:$I$60000,MATCH(ROW()-6,$Q$7:$Q$60000,0))*1,"")</f>
        <v/>
      </c>
      <c r="AB1248">
        <f>IFERROR(INDEX($J$7:$J$60000,MATCH(ROW()-6,$Q$7:$Q$60000,0))*1,"")</f>
        <v/>
      </c>
      <c r="AC1248">
        <f>IFERROR(INDEX($K$7:$K$60000,MATCH(ROW()-6,$Q$7:$Q$60000,0))*1,"")</f>
        <v/>
      </c>
      <c r="AF1248" s="9">
        <f>IF(OR($S1248="",$S1247=""),"",IF($B$5="diff",($T1248-$T1247),LN($T1248/$T1247)))</f>
        <v/>
      </c>
      <c r="AG1248" s="9">
        <f>IF(OR($S1248="",$S1247=""),"",IF($C$5="diff",(U1248-U1247),LN(U1248/U1247)))</f>
        <v/>
      </c>
      <c r="AH1248" s="9">
        <f>IF(OR($S1248="",$S1247=""),"",IF($D$5="diff",(V1248-V1247),LN(V1248/V1247)))</f>
        <v/>
      </c>
      <c r="AI1248" s="9">
        <f>IF(OR($S1248="",$S1247=""),"",IF($E$5="diff",(W1248-W1247),LN(W1248/W1247)))</f>
        <v/>
      </c>
      <c r="AJ1248" s="9">
        <f>IF(OR($S1248="",$S1247=""),"",IF($F$5="diff",(X1248-X1247),LN(X1248/X1247)))</f>
        <v/>
      </c>
      <c r="AK1248" s="9">
        <f>IF(OR($S1248="",$S1247=""),"",IF($G$5="diff",(Y1248-Y1247),LN(Y1248/Y1247)))</f>
        <v/>
      </c>
      <c r="AL1248" s="9">
        <f>IF(OR($S1248="",$S1247=""),"",IF($H$5="diff",(Z1248-Z1247),LN(Z1248/Z1247)))</f>
        <v/>
      </c>
      <c r="AM1248" s="9">
        <f>IF(OR($S1248="",$S1247=""),"",IF($I$5="diff",(AA1248-AA1247),LN(AA1248/AA1247)))</f>
        <v/>
      </c>
      <c r="AN1248" s="9">
        <f>IF(OR($S1248="",$S1247=""),"",IF($J$5="diff",(AB1248-AB1247),LN(AB1248/AB1247)))</f>
        <v/>
      </c>
      <c r="AO1248" s="9">
        <f>IF(OR($S1248="",$S1247=""),"",IF($K$5="diff",(AC1248-AC1247),LN(AC1248/AC1247)))</f>
        <v/>
      </c>
      <c r="AR1248" s="9">
        <f>IF($AF1248="","",$AU$13+$AU$4*AG1248+$AU$5*AH1248+$AU$6*AI1248+$AU$7*AJ1248+$AU$8*AK1248+$AU$9*AL1248+$AU$10*AM1248+$AU$11*AN1248+$AU$12*AO1248)</f>
        <v/>
      </c>
      <c r="AY1248" s="10">
        <f>IF(AND((ROW()-7)&gt;=$Q$5,(ROW()-6)&lt;=$Q$3),INDEX(LINEST(OFFSET(AF1248,1-$Q$5,0,$Q$5,1),OFFSET(AG1248,1-$Q$5,0,$Q$5,9),TRUE,TRUE),1,10)*$Q$4,"")</f>
        <v/>
      </c>
      <c r="AZ1248" s="9">
        <f>IF(AND((ROW()-7)&gt;=$Q$5,(ROW()-6)&lt;=$Q$3),INDEX(LINEST(OFFSET(AF1248,1-$Q$5,0,$Q$5,1),OFFSET(AG1248,1-$Q$5,0,$Q$5,9),TRUE,TRUE),1,9),"")</f>
        <v/>
      </c>
      <c r="BA1248" s="9">
        <f>IF(AND((ROW()-7)&gt;=$Q$5,(ROW()-6)&lt;=$Q$3),INDEX(LINEST(OFFSET(AF1248,1-$Q$5,0,$Q$5,1),OFFSET(AG1248,1-$Q$5,0,$Q$5,9),TRUE,TRUE),1,8),"")</f>
        <v/>
      </c>
      <c r="BB1248" s="9">
        <f>IF(AND((ROW()-7)&gt;=$Q$5,(ROW()-6)&lt;=$Q$3),INDEX(LINEST(OFFSET(AF1248,1-$Q$5,0,$Q$5,1),OFFSET(AG1248,1-$Q$5,0,$Q$5,9),TRUE,TRUE),1,7),"")</f>
        <v/>
      </c>
      <c r="BC1248" s="9">
        <f>IF(AND((ROW()-7)&gt;=$Q$5,(ROW()-6)&lt;=$Q$3),INDEX(LINEST(OFFSET(AF1248,1-$Q$5,0,$Q$5,1),OFFSET(AG1248,1-$Q$5,0,$Q$5,9),TRUE,TRUE),1,6),"")</f>
        <v/>
      </c>
      <c r="BD1248" s="9">
        <f>IF(AND((ROW()-7)&gt;=$Q$5,(ROW()-6)&lt;=$Q$3),INDEX(LINEST(OFFSET(AF1248,1-$Q$5,0,$Q$5,1),OFFSET(AG1248,1-$Q$5,0,$Q$5,9),TRUE,TRUE),1,5),"")</f>
        <v/>
      </c>
      <c r="BE1248" s="9">
        <f>IF(AND((ROW()-7)&gt;=$Q$5,(ROW()-6)&lt;=$Q$3),INDEX(LINEST(OFFSET(AF1248,1-$Q$5,0,$Q$5,1),OFFSET(AG1248,1-$Q$5,0,$Q$5,9),TRUE,TRUE),1,4),"")</f>
        <v/>
      </c>
      <c r="BF1248" s="9">
        <f>IF(AND((ROW()-7)&gt;=$Q$5,(ROW()-6)&lt;=$Q$3),INDEX(LINEST(OFFSET(AF1248,1-$Q$5,0,$Q$5,1),OFFSET(AG1248,1-$Q$5,0,$Q$5,9),TRUE,TRUE),1,3),"")</f>
        <v/>
      </c>
      <c r="BG1248" s="9">
        <f>IF(AND((ROW()-7)&gt;=$Q$5,(ROW()-6)&lt;=$Q$3),INDEX(LINEST(OFFSET(AF1248,1-$Q$5,0,$Q$5,1),OFFSET(AG1248,1-$Q$5,0,$Q$5,9),TRUE,TRUE),1,2),"")</f>
        <v/>
      </c>
      <c r="BH1248" s="9">
        <f>IF(AND((ROW()-7)&gt;=$Q$5,(ROW()-6)&lt;=$Q$3),INDEX(LINEST(OFFSET(AF1248,1-$Q$5,0,$Q$5,1),OFFSET(AG1248,1-$Q$5,0,$Q$5,9),TRUE,TRUE),1,1),"")</f>
        <v/>
      </c>
      <c r="BI1248" s="10">
        <f>IF(AND((ROW()-7)&gt;=$Q$5,(ROW()-6)&lt;=$Q$3),INDEX(LINEST(OFFSET(AF1248,1-$Q$5,0,$Q$5,1),OFFSET(AG1248,1-$Q$5,0,$Q$5,9),TRUE,TRUE),3,1),"")</f>
        <v/>
      </c>
      <c r="BL1248" s="9">
        <f>IF(AND((ROW()-6)&lt;=$Q$3,ISNUMBER(AY1247)),AY1247/$Q$4+AZ1247*AG1248+BA1247*AH1248+BB1247*AI1248+BC1247*AJ1248+BD1247*AK1248+BE1247*AL1248+BF1247*AM1248+BG1247*AN1248+BH1247*AO1248,"")</f>
        <v/>
      </c>
      <c r="BM1248">
        <f>IF(ISNUMBER(BL1248),AVERAGE(OFFSET(AF1247,1-$Q$5,0,$Q$5,1)),"")</f>
        <v/>
      </c>
      <c r="BN1248">
        <f>IF(ISNUMBER(BL1248),(AF1248-BL1248)^2,"")</f>
        <v/>
      </c>
      <c r="BO1248">
        <f>IF(ISNUMBER(BL1248),AF1248^2,"")</f>
        <v/>
      </c>
      <c r="BP1248">
        <f>IF(ISNUMBER(BL1248),(AF1248-BM1248)^2,"")</f>
        <v/>
      </c>
    </row>
    <row r="1249">
      <c r="O1249">
        <f>IF($R1249="","",IF($Q$1="Weekly",INT(($R1249-2)/7),IF($Q$1="Quarterly",YEAR($R1249)*4+ROUNDUP(MONTH($R1249)/3),YEAR($R1249)*12+MONTH($R1249))))</f>
        <v/>
      </c>
      <c r="P1249">
        <f>IF($R1249="","",IF($R1250="",1,IF($O1249&lt;&gt;$O1250,1,0)))</f>
        <v/>
      </c>
      <c r="Q1249">
        <f>IF($P1249=1,SUM($P$7:$P1249),"")</f>
        <v/>
      </c>
      <c r="R1249">
        <f>IF($A1249="","",IF(ISNUMBER($A1249),$A1249,IFERROR(DATEVALUE($A1249),NA())))</f>
        <v/>
      </c>
      <c r="S1249" s="7">
        <f>IFERROR(INDEX($R$7:$R$60000,MATCH(ROW()-6,$Q$7:$Q$60000,0)),"")</f>
        <v/>
      </c>
      <c r="T1249">
        <f>IFERROR(INDEX($B$7:$B$60000,MATCH(ROW()-6,$Q$7:$Q$60000,0))*1,"")</f>
        <v/>
      </c>
      <c r="U1249">
        <f>IFERROR(INDEX($C$7:$C$60000,MATCH(ROW()-6,$Q$7:$Q$60000,0))*1,"")</f>
        <v/>
      </c>
      <c r="V1249">
        <f>IFERROR(INDEX($D$7:$D$60000,MATCH(ROW()-6,$Q$7:$Q$60000,0))*1,"")</f>
        <v/>
      </c>
      <c r="W1249">
        <f>IFERROR(INDEX($E$7:$E$60000,MATCH(ROW()-6,$Q$7:$Q$60000,0))*1,"")</f>
        <v/>
      </c>
      <c r="X1249">
        <f>IFERROR(INDEX($F$7:$F$60000,MATCH(ROW()-6,$Q$7:$Q$60000,0))*1,"")</f>
        <v/>
      </c>
      <c r="Y1249">
        <f>IFERROR(INDEX($G$7:$G$60000,MATCH(ROW()-6,$Q$7:$Q$60000,0))*1,"")</f>
        <v/>
      </c>
      <c r="Z1249">
        <f>IFERROR(INDEX($H$7:$H$60000,MATCH(ROW()-6,$Q$7:$Q$60000,0))*1,"")</f>
        <v/>
      </c>
      <c r="AA1249">
        <f>IFERROR(INDEX($I$7:$I$60000,MATCH(ROW()-6,$Q$7:$Q$60000,0))*1,"")</f>
        <v/>
      </c>
      <c r="AB1249">
        <f>IFERROR(INDEX($J$7:$J$60000,MATCH(ROW()-6,$Q$7:$Q$60000,0))*1,"")</f>
        <v/>
      </c>
      <c r="AC1249">
        <f>IFERROR(INDEX($K$7:$K$60000,MATCH(ROW()-6,$Q$7:$Q$60000,0))*1,"")</f>
        <v/>
      </c>
      <c r="AF1249" s="9">
        <f>IF(OR($S1249="",$S1248=""),"",IF($B$5="diff",($T1249-$T1248),LN($T1249/$T1248)))</f>
        <v/>
      </c>
      <c r="AG1249" s="9">
        <f>IF(OR($S1249="",$S1248=""),"",IF($C$5="diff",(U1249-U1248),LN(U1249/U1248)))</f>
        <v/>
      </c>
      <c r="AH1249" s="9">
        <f>IF(OR($S1249="",$S1248=""),"",IF($D$5="diff",(V1249-V1248),LN(V1249/V1248)))</f>
        <v/>
      </c>
      <c r="AI1249" s="9">
        <f>IF(OR($S1249="",$S1248=""),"",IF($E$5="diff",(W1249-W1248),LN(W1249/W1248)))</f>
        <v/>
      </c>
      <c r="AJ1249" s="9">
        <f>IF(OR($S1249="",$S1248=""),"",IF($F$5="diff",(X1249-X1248),LN(X1249/X1248)))</f>
        <v/>
      </c>
      <c r="AK1249" s="9">
        <f>IF(OR($S1249="",$S1248=""),"",IF($G$5="diff",(Y1249-Y1248),LN(Y1249/Y1248)))</f>
        <v/>
      </c>
      <c r="AL1249" s="9">
        <f>IF(OR($S1249="",$S1248=""),"",IF($H$5="diff",(Z1249-Z1248),LN(Z1249/Z1248)))</f>
        <v/>
      </c>
      <c r="AM1249" s="9">
        <f>IF(OR($S1249="",$S1248=""),"",IF($I$5="diff",(AA1249-AA1248),LN(AA1249/AA1248)))</f>
        <v/>
      </c>
      <c r="AN1249" s="9">
        <f>IF(OR($S1249="",$S1248=""),"",IF($J$5="diff",(AB1249-AB1248),LN(AB1249/AB1248)))</f>
        <v/>
      </c>
      <c r="AO1249" s="9">
        <f>IF(OR($S1249="",$S1248=""),"",IF($K$5="diff",(AC1249-AC1248),LN(AC1249/AC1248)))</f>
        <v/>
      </c>
      <c r="AR1249" s="9">
        <f>IF($AF1249="","",$AU$13+$AU$4*AG1249+$AU$5*AH1249+$AU$6*AI1249+$AU$7*AJ1249+$AU$8*AK1249+$AU$9*AL1249+$AU$10*AM1249+$AU$11*AN1249+$AU$12*AO1249)</f>
        <v/>
      </c>
      <c r="AY1249" s="10">
        <f>IF(AND((ROW()-7)&gt;=$Q$5,(ROW()-6)&lt;=$Q$3),INDEX(LINEST(OFFSET(AF1249,1-$Q$5,0,$Q$5,1),OFFSET(AG1249,1-$Q$5,0,$Q$5,9),TRUE,TRUE),1,10)*$Q$4,"")</f>
        <v/>
      </c>
      <c r="AZ1249" s="9">
        <f>IF(AND((ROW()-7)&gt;=$Q$5,(ROW()-6)&lt;=$Q$3),INDEX(LINEST(OFFSET(AF1249,1-$Q$5,0,$Q$5,1),OFFSET(AG1249,1-$Q$5,0,$Q$5,9),TRUE,TRUE),1,9),"")</f>
        <v/>
      </c>
      <c r="BA1249" s="9">
        <f>IF(AND((ROW()-7)&gt;=$Q$5,(ROW()-6)&lt;=$Q$3),INDEX(LINEST(OFFSET(AF1249,1-$Q$5,0,$Q$5,1),OFFSET(AG1249,1-$Q$5,0,$Q$5,9),TRUE,TRUE),1,8),"")</f>
        <v/>
      </c>
      <c r="BB1249" s="9">
        <f>IF(AND((ROW()-7)&gt;=$Q$5,(ROW()-6)&lt;=$Q$3),INDEX(LINEST(OFFSET(AF1249,1-$Q$5,0,$Q$5,1),OFFSET(AG1249,1-$Q$5,0,$Q$5,9),TRUE,TRUE),1,7),"")</f>
        <v/>
      </c>
      <c r="BC1249" s="9">
        <f>IF(AND((ROW()-7)&gt;=$Q$5,(ROW()-6)&lt;=$Q$3),INDEX(LINEST(OFFSET(AF1249,1-$Q$5,0,$Q$5,1),OFFSET(AG1249,1-$Q$5,0,$Q$5,9),TRUE,TRUE),1,6),"")</f>
        <v/>
      </c>
      <c r="BD1249" s="9">
        <f>IF(AND((ROW()-7)&gt;=$Q$5,(ROW()-6)&lt;=$Q$3),INDEX(LINEST(OFFSET(AF1249,1-$Q$5,0,$Q$5,1),OFFSET(AG1249,1-$Q$5,0,$Q$5,9),TRUE,TRUE),1,5),"")</f>
        <v/>
      </c>
      <c r="BE1249" s="9">
        <f>IF(AND((ROW()-7)&gt;=$Q$5,(ROW()-6)&lt;=$Q$3),INDEX(LINEST(OFFSET(AF1249,1-$Q$5,0,$Q$5,1),OFFSET(AG1249,1-$Q$5,0,$Q$5,9),TRUE,TRUE),1,4),"")</f>
        <v/>
      </c>
      <c r="BF1249" s="9">
        <f>IF(AND((ROW()-7)&gt;=$Q$5,(ROW()-6)&lt;=$Q$3),INDEX(LINEST(OFFSET(AF1249,1-$Q$5,0,$Q$5,1),OFFSET(AG1249,1-$Q$5,0,$Q$5,9),TRUE,TRUE),1,3),"")</f>
        <v/>
      </c>
      <c r="BG1249" s="9">
        <f>IF(AND((ROW()-7)&gt;=$Q$5,(ROW()-6)&lt;=$Q$3),INDEX(LINEST(OFFSET(AF1249,1-$Q$5,0,$Q$5,1),OFFSET(AG1249,1-$Q$5,0,$Q$5,9),TRUE,TRUE),1,2),"")</f>
        <v/>
      </c>
      <c r="BH1249" s="9">
        <f>IF(AND((ROW()-7)&gt;=$Q$5,(ROW()-6)&lt;=$Q$3),INDEX(LINEST(OFFSET(AF1249,1-$Q$5,0,$Q$5,1),OFFSET(AG1249,1-$Q$5,0,$Q$5,9),TRUE,TRUE),1,1),"")</f>
        <v/>
      </c>
      <c r="BI1249" s="10">
        <f>IF(AND((ROW()-7)&gt;=$Q$5,(ROW()-6)&lt;=$Q$3),INDEX(LINEST(OFFSET(AF1249,1-$Q$5,0,$Q$5,1),OFFSET(AG1249,1-$Q$5,0,$Q$5,9),TRUE,TRUE),3,1),"")</f>
        <v/>
      </c>
      <c r="BL1249" s="9">
        <f>IF(AND((ROW()-6)&lt;=$Q$3,ISNUMBER(AY1248)),AY1248/$Q$4+AZ1248*AG1249+BA1248*AH1249+BB1248*AI1249+BC1248*AJ1249+BD1248*AK1249+BE1248*AL1249+BF1248*AM1249+BG1248*AN1249+BH1248*AO1249,"")</f>
        <v/>
      </c>
      <c r="BM1249">
        <f>IF(ISNUMBER(BL1249),AVERAGE(OFFSET(AF1248,1-$Q$5,0,$Q$5,1)),"")</f>
        <v/>
      </c>
      <c r="BN1249">
        <f>IF(ISNUMBER(BL1249),(AF1249-BL1249)^2,"")</f>
        <v/>
      </c>
      <c r="BO1249">
        <f>IF(ISNUMBER(BL1249),AF1249^2,"")</f>
        <v/>
      </c>
      <c r="BP1249">
        <f>IF(ISNUMBER(BL1249),(AF1249-BM1249)^2,"")</f>
        <v/>
      </c>
    </row>
    <row r="1250">
      <c r="O1250">
        <f>IF($R1250="","",IF($Q$1="Weekly",INT(($R1250-2)/7),IF($Q$1="Quarterly",YEAR($R1250)*4+ROUNDUP(MONTH($R1250)/3),YEAR($R1250)*12+MONTH($R1250))))</f>
        <v/>
      </c>
      <c r="P1250">
        <f>IF($R1250="","",IF($R1251="",1,IF($O1250&lt;&gt;$O1251,1,0)))</f>
        <v/>
      </c>
      <c r="Q1250">
        <f>IF($P1250=1,SUM($P$7:$P1250),"")</f>
        <v/>
      </c>
      <c r="R1250">
        <f>IF($A1250="","",IF(ISNUMBER($A1250),$A1250,IFERROR(DATEVALUE($A1250),NA())))</f>
        <v/>
      </c>
      <c r="S1250" s="7">
        <f>IFERROR(INDEX($R$7:$R$60000,MATCH(ROW()-6,$Q$7:$Q$60000,0)),"")</f>
        <v/>
      </c>
      <c r="T1250">
        <f>IFERROR(INDEX($B$7:$B$60000,MATCH(ROW()-6,$Q$7:$Q$60000,0))*1,"")</f>
        <v/>
      </c>
      <c r="U1250">
        <f>IFERROR(INDEX($C$7:$C$60000,MATCH(ROW()-6,$Q$7:$Q$60000,0))*1,"")</f>
        <v/>
      </c>
      <c r="V1250">
        <f>IFERROR(INDEX($D$7:$D$60000,MATCH(ROW()-6,$Q$7:$Q$60000,0))*1,"")</f>
        <v/>
      </c>
      <c r="W1250">
        <f>IFERROR(INDEX($E$7:$E$60000,MATCH(ROW()-6,$Q$7:$Q$60000,0))*1,"")</f>
        <v/>
      </c>
      <c r="X1250">
        <f>IFERROR(INDEX($F$7:$F$60000,MATCH(ROW()-6,$Q$7:$Q$60000,0))*1,"")</f>
        <v/>
      </c>
      <c r="Y1250">
        <f>IFERROR(INDEX($G$7:$G$60000,MATCH(ROW()-6,$Q$7:$Q$60000,0))*1,"")</f>
        <v/>
      </c>
      <c r="Z1250">
        <f>IFERROR(INDEX($H$7:$H$60000,MATCH(ROW()-6,$Q$7:$Q$60000,0))*1,"")</f>
        <v/>
      </c>
      <c r="AA1250">
        <f>IFERROR(INDEX($I$7:$I$60000,MATCH(ROW()-6,$Q$7:$Q$60000,0))*1,"")</f>
        <v/>
      </c>
      <c r="AB1250">
        <f>IFERROR(INDEX($J$7:$J$60000,MATCH(ROW()-6,$Q$7:$Q$60000,0))*1,"")</f>
        <v/>
      </c>
      <c r="AC1250">
        <f>IFERROR(INDEX($K$7:$K$60000,MATCH(ROW()-6,$Q$7:$Q$60000,0))*1,"")</f>
        <v/>
      </c>
      <c r="AF1250" s="9">
        <f>IF(OR($S1250="",$S1249=""),"",IF($B$5="diff",($T1250-$T1249),LN($T1250/$T1249)))</f>
        <v/>
      </c>
      <c r="AG1250" s="9">
        <f>IF(OR($S1250="",$S1249=""),"",IF($C$5="diff",(U1250-U1249),LN(U1250/U1249)))</f>
        <v/>
      </c>
      <c r="AH1250" s="9">
        <f>IF(OR($S1250="",$S1249=""),"",IF($D$5="diff",(V1250-V1249),LN(V1250/V1249)))</f>
        <v/>
      </c>
      <c r="AI1250" s="9">
        <f>IF(OR($S1250="",$S1249=""),"",IF($E$5="diff",(W1250-W1249),LN(W1250/W1249)))</f>
        <v/>
      </c>
      <c r="AJ1250" s="9">
        <f>IF(OR($S1250="",$S1249=""),"",IF($F$5="diff",(X1250-X1249),LN(X1250/X1249)))</f>
        <v/>
      </c>
      <c r="AK1250" s="9">
        <f>IF(OR($S1250="",$S1249=""),"",IF($G$5="diff",(Y1250-Y1249),LN(Y1250/Y1249)))</f>
        <v/>
      </c>
      <c r="AL1250" s="9">
        <f>IF(OR($S1250="",$S1249=""),"",IF($H$5="diff",(Z1250-Z1249),LN(Z1250/Z1249)))</f>
        <v/>
      </c>
      <c r="AM1250" s="9">
        <f>IF(OR($S1250="",$S1249=""),"",IF($I$5="diff",(AA1250-AA1249),LN(AA1250/AA1249)))</f>
        <v/>
      </c>
      <c r="AN1250" s="9">
        <f>IF(OR($S1250="",$S1249=""),"",IF($J$5="diff",(AB1250-AB1249),LN(AB1250/AB1249)))</f>
        <v/>
      </c>
      <c r="AO1250" s="9">
        <f>IF(OR($S1250="",$S1249=""),"",IF($K$5="diff",(AC1250-AC1249),LN(AC1250/AC1249)))</f>
        <v/>
      </c>
      <c r="AR1250" s="9">
        <f>IF($AF1250="","",$AU$13+$AU$4*AG1250+$AU$5*AH1250+$AU$6*AI1250+$AU$7*AJ1250+$AU$8*AK1250+$AU$9*AL1250+$AU$10*AM1250+$AU$11*AN1250+$AU$12*AO1250)</f>
        <v/>
      </c>
      <c r="AY1250" s="10">
        <f>IF(AND((ROW()-7)&gt;=$Q$5,(ROW()-6)&lt;=$Q$3),INDEX(LINEST(OFFSET(AF1250,1-$Q$5,0,$Q$5,1),OFFSET(AG1250,1-$Q$5,0,$Q$5,9),TRUE,TRUE),1,10)*$Q$4,"")</f>
        <v/>
      </c>
      <c r="AZ1250" s="9">
        <f>IF(AND((ROW()-7)&gt;=$Q$5,(ROW()-6)&lt;=$Q$3),INDEX(LINEST(OFFSET(AF1250,1-$Q$5,0,$Q$5,1),OFFSET(AG1250,1-$Q$5,0,$Q$5,9),TRUE,TRUE),1,9),"")</f>
        <v/>
      </c>
      <c r="BA1250" s="9">
        <f>IF(AND((ROW()-7)&gt;=$Q$5,(ROW()-6)&lt;=$Q$3),INDEX(LINEST(OFFSET(AF1250,1-$Q$5,0,$Q$5,1),OFFSET(AG1250,1-$Q$5,0,$Q$5,9),TRUE,TRUE),1,8),"")</f>
        <v/>
      </c>
      <c r="BB1250" s="9">
        <f>IF(AND((ROW()-7)&gt;=$Q$5,(ROW()-6)&lt;=$Q$3),INDEX(LINEST(OFFSET(AF1250,1-$Q$5,0,$Q$5,1),OFFSET(AG1250,1-$Q$5,0,$Q$5,9),TRUE,TRUE),1,7),"")</f>
        <v/>
      </c>
      <c r="BC1250" s="9">
        <f>IF(AND((ROW()-7)&gt;=$Q$5,(ROW()-6)&lt;=$Q$3),INDEX(LINEST(OFFSET(AF1250,1-$Q$5,0,$Q$5,1),OFFSET(AG1250,1-$Q$5,0,$Q$5,9),TRUE,TRUE),1,6),"")</f>
        <v/>
      </c>
      <c r="BD1250" s="9">
        <f>IF(AND((ROW()-7)&gt;=$Q$5,(ROW()-6)&lt;=$Q$3),INDEX(LINEST(OFFSET(AF1250,1-$Q$5,0,$Q$5,1),OFFSET(AG1250,1-$Q$5,0,$Q$5,9),TRUE,TRUE),1,5),"")</f>
        <v/>
      </c>
      <c r="BE1250" s="9">
        <f>IF(AND((ROW()-7)&gt;=$Q$5,(ROW()-6)&lt;=$Q$3),INDEX(LINEST(OFFSET(AF1250,1-$Q$5,0,$Q$5,1),OFFSET(AG1250,1-$Q$5,0,$Q$5,9),TRUE,TRUE),1,4),"")</f>
        <v/>
      </c>
      <c r="BF1250" s="9">
        <f>IF(AND((ROW()-7)&gt;=$Q$5,(ROW()-6)&lt;=$Q$3),INDEX(LINEST(OFFSET(AF1250,1-$Q$5,0,$Q$5,1),OFFSET(AG1250,1-$Q$5,0,$Q$5,9),TRUE,TRUE),1,3),"")</f>
        <v/>
      </c>
      <c r="BG1250" s="9">
        <f>IF(AND((ROW()-7)&gt;=$Q$5,(ROW()-6)&lt;=$Q$3),INDEX(LINEST(OFFSET(AF1250,1-$Q$5,0,$Q$5,1),OFFSET(AG1250,1-$Q$5,0,$Q$5,9),TRUE,TRUE),1,2),"")</f>
        <v/>
      </c>
      <c r="BH1250" s="9">
        <f>IF(AND((ROW()-7)&gt;=$Q$5,(ROW()-6)&lt;=$Q$3),INDEX(LINEST(OFFSET(AF1250,1-$Q$5,0,$Q$5,1),OFFSET(AG1250,1-$Q$5,0,$Q$5,9),TRUE,TRUE),1,1),"")</f>
        <v/>
      </c>
      <c r="BI1250" s="10">
        <f>IF(AND((ROW()-7)&gt;=$Q$5,(ROW()-6)&lt;=$Q$3),INDEX(LINEST(OFFSET(AF1250,1-$Q$5,0,$Q$5,1),OFFSET(AG1250,1-$Q$5,0,$Q$5,9),TRUE,TRUE),3,1),"")</f>
        <v/>
      </c>
      <c r="BL1250" s="9">
        <f>IF(AND((ROW()-6)&lt;=$Q$3,ISNUMBER(AY1249)),AY1249/$Q$4+AZ1249*AG1250+BA1249*AH1250+BB1249*AI1250+BC1249*AJ1250+BD1249*AK1250+BE1249*AL1250+BF1249*AM1250+BG1249*AN1250+BH1249*AO1250,"")</f>
        <v/>
      </c>
      <c r="BM1250">
        <f>IF(ISNUMBER(BL1250),AVERAGE(OFFSET(AF1249,1-$Q$5,0,$Q$5,1)),"")</f>
        <v/>
      </c>
      <c r="BN1250">
        <f>IF(ISNUMBER(BL1250),(AF1250-BL1250)^2,"")</f>
        <v/>
      </c>
      <c r="BO1250">
        <f>IF(ISNUMBER(BL1250),AF1250^2,"")</f>
        <v/>
      </c>
      <c r="BP1250">
        <f>IF(ISNUMBER(BL1250),(AF1250-BM1250)^2,"")</f>
        <v/>
      </c>
    </row>
    <row r="1251">
      <c r="O1251">
        <f>IF($R1251="","",IF($Q$1="Weekly",INT(($R1251-2)/7),IF($Q$1="Quarterly",YEAR($R1251)*4+ROUNDUP(MONTH($R1251)/3),YEAR($R1251)*12+MONTH($R1251))))</f>
        <v/>
      </c>
      <c r="P1251">
        <f>IF($R1251="","",IF($R1252="",1,IF($O1251&lt;&gt;$O1252,1,0)))</f>
        <v/>
      </c>
      <c r="Q1251">
        <f>IF($P1251=1,SUM($P$7:$P1251),"")</f>
        <v/>
      </c>
      <c r="R1251">
        <f>IF($A1251="","",IF(ISNUMBER($A1251),$A1251,IFERROR(DATEVALUE($A1251),NA())))</f>
        <v/>
      </c>
      <c r="S1251" s="7">
        <f>IFERROR(INDEX($R$7:$R$60000,MATCH(ROW()-6,$Q$7:$Q$60000,0)),"")</f>
        <v/>
      </c>
      <c r="T1251">
        <f>IFERROR(INDEX($B$7:$B$60000,MATCH(ROW()-6,$Q$7:$Q$60000,0))*1,"")</f>
        <v/>
      </c>
      <c r="U1251">
        <f>IFERROR(INDEX($C$7:$C$60000,MATCH(ROW()-6,$Q$7:$Q$60000,0))*1,"")</f>
        <v/>
      </c>
      <c r="V1251">
        <f>IFERROR(INDEX($D$7:$D$60000,MATCH(ROW()-6,$Q$7:$Q$60000,0))*1,"")</f>
        <v/>
      </c>
      <c r="W1251">
        <f>IFERROR(INDEX($E$7:$E$60000,MATCH(ROW()-6,$Q$7:$Q$60000,0))*1,"")</f>
        <v/>
      </c>
      <c r="X1251">
        <f>IFERROR(INDEX($F$7:$F$60000,MATCH(ROW()-6,$Q$7:$Q$60000,0))*1,"")</f>
        <v/>
      </c>
      <c r="Y1251">
        <f>IFERROR(INDEX($G$7:$G$60000,MATCH(ROW()-6,$Q$7:$Q$60000,0))*1,"")</f>
        <v/>
      </c>
      <c r="Z1251">
        <f>IFERROR(INDEX($H$7:$H$60000,MATCH(ROW()-6,$Q$7:$Q$60000,0))*1,"")</f>
        <v/>
      </c>
      <c r="AA1251">
        <f>IFERROR(INDEX($I$7:$I$60000,MATCH(ROW()-6,$Q$7:$Q$60000,0))*1,"")</f>
        <v/>
      </c>
      <c r="AB1251">
        <f>IFERROR(INDEX($J$7:$J$60000,MATCH(ROW()-6,$Q$7:$Q$60000,0))*1,"")</f>
        <v/>
      </c>
      <c r="AC1251">
        <f>IFERROR(INDEX($K$7:$K$60000,MATCH(ROW()-6,$Q$7:$Q$60000,0))*1,"")</f>
        <v/>
      </c>
      <c r="AF1251" s="9">
        <f>IF(OR($S1251="",$S1250=""),"",IF($B$5="diff",($T1251-$T1250),LN($T1251/$T1250)))</f>
        <v/>
      </c>
      <c r="AG1251" s="9">
        <f>IF(OR($S1251="",$S1250=""),"",IF($C$5="diff",(U1251-U1250),LN(U1251/U1250)))</f>
        <v/>
      </c>
      <c r="AH1251" s="9">
        <f>IF(OR($S1251="",$S1250=""),"",IF($D$5="diff",(V1251-V1250),LN(V1251/V1250)))</f>
        <v/>
      </c>
      <c r="AI1251" s="9">
        <f>IF(OR($S1251="",$S1250=""),"",IF($E$5="diff",(W1251-W1250),LN(W1251/W1250)))</f>
        <v/>
      </c>
      <c r="AJ1251" s="9">
        <f>IF(OR($S1251="",$S1250=""),"",IF($F$5="diff",(X1251-X1250),LN(X1251/X1250)))</f>
        <v/>
      </c>
      <c r="AK1251" s="9">
        <f>IF(OR($S1251="",$S1250=""),"",IF($G$5="diff",(Y1251-Y1250),LN(Y1251/Y1250)))</f>
        <v/>
      </c>
      <c r="AL1251" s="9">
        <f>IF(OR($S1251="",$S1250=""),"",IF($H$5="diff",(Z1251-Z1250),LN(Z1251/Z1250)))</f>
        <v/>
      </c>
      <c r="AM1251" s="9">
        <f>IF(OR($S1251="",$S1250=""),"",IF($I$5="diff",(AA1251-AA1250),LN(AA1251/AA1250)))</f>
        <v/>
      </c>
      <c r="AN1251" s="9">
        <f>IF(OR($S1251="",$S1250=""),"",IF($J$5="diff",(AB1251-AB1250),LN(AB1251/AB1250)))</f>
        <v/>
      </c>
      <c r="AO1251" s="9">
        <f>IF(OR($S1251="",$S1250=""),"",IF($K$5="diff",(AC1251-AC1250),LN(AC1251/AC1250)))</f>
        <v/>
      </c>
      <c r="AR1251" s="9">
        <f>IF($AF1251="","",$AU$13+$AU$4*AG1251+$AU$5*AH1251+$AU$6*AI1251+$AU$7*AJ1251+$AU$8*AK1251+$AU$9*AL1251+$AU$10*AM1251+$AU$11*AN1251+$AU$12*AO1251)</f>
        <v/>
      </c>
      <c r="AY1251" s="10">
        <f>IF(AND((ROW()-7)&gt;=$Q$5,(ROW()-6)&lt;=$Q$3),INDEX(LINEST(OFFSET(AF1251,1-$Q$5,0,$Q$5,1),OFFSET(AG1251,1-$Q$5,0,$Q$5,9),TRUE,TRUE),1,10)*$Q$4,"")</f>
        <v/>
      </c>
      <c r="AZ1251" s="9">
        <f>IF(AND((ROW()-7)&gt;=$Q$5,(ROW()-6)&lt;=$Q$3),INDEX(LINEST(OFFSET(AF1251,1-$Q$5,0,$Q$5,1),OFFSET(AG1251,1-$Q$5,0,$Q$5,9),TRUE,TRUE),1,9),"")</f>
        <v/>
      </c>
      <c r="BA1251" s="9">
        <f>IF(AND((ROW()-7)&gt;=$Q$5,(ROW()-6)&lt;=$Q$3),INDEX(LINEST(OFFSET(AF1251,1-$Q$5,0,$Q$5,1),OFFSET(AG1251,1-$Q$5,0,$Q$5,9),TRUE,TRUE),1,8),"")</f>
        <v/>
      </c>
      <c r="BB1251" s="9">
        <f>IF(AND((ROW()-7)&gt;=$Q$5,(ROW()-6)&lt;=$Q$3),INDEX(LINEST(OFFSET(AF1251,1-$Q$5,0,$Q$5,1),OFFSET(AG1251,1-$Q$5,0,$Q$5,9),TRUE,TRUE),1,7),"")</f>
        <v/>
      </c>
      <c r="BC1251" s="9">
        <f>IF(AND((ROW()-7)&gt;=$Q$5,(ROW()-6)&lt;=$Q$3),INDEX(LINEST(OFFSET(AF1251,1-$Q$5,0,$Q$5,1),OFFSET(AG1251,1-$Q$5,0,$Q$5,9),TRUE,TRUE),1,6),"")</f>
        <v/>
      </c>
      <c r="BD1251" s="9">
        <f>IF(AND((ROW()-7)&gt;=$Q$5,(ROW()-6)&lt;=$Q$3),INDEX(LINEST(OFFSET(AF1251,1-$Q$5,0,$Q$5,1),OFFSET(AG1251,1-$Q$5,0,$Q$5,9),TRUE,TRUE),1,5),"")</f>
        <v/>
      </c>
      <c r="BE1251" s="9">
        <f>IF(AND((ROW()-7)&gt;=$Q$5,(ROW()-6)&lt;=$Q$3),INDEX(LINEST(OFFSET(AF1251,1-$Q$5,0,$Q$5,1),OFFSET(AG1251,1-$Q$5,0,$Q$5,9),TRUE,TRUE),1,4),"")</f>
        <v/>
      </c>
      <c r="BF1251" s="9">
        <f>IF(AND((ROW()-7)&gt;=$Q$5,(ROW()-6)&lt;=$Q$3),INDEX(LINEST(OFFSET(AF1251,1-$Q$5,0,$Q$5,1),OFFSET(AG1251,1-$Q$5,0,$Q$5,9),TRUE,TRUE),1,3),"")</f>
        <v/>
      </c>
      <c r="BG1251" s="9">
        <f>IF(AND((ROW()-7)&gt;=$Q$5,(ROW()-6)&lt;=$Q$3),INDEX(LINEST(OFFSET(AF1251,1-$Q$5,0,$Q$5,1),OFFSET(AG1251,1-$Q$5,0,$Q$5,9),TRUE,TRUE),1,2),"")</f>
        <v/>
      </c>
      <c r="BH1251" s="9">
        <f>IF(AND((ROW()-7)&gt;=$Q$5,(ROW()-6)&lt;=$Q$3),INDEX(LINEST(OFFSET(AF1251,1-$Q$5,0,$Q$5,1),OFFSET(AG1251,1-$Q$5,0,$Q$5,9),TRUE,TRUE),1,1),"")</f>
        <v/>
      </c>
      <c r="BI1251" s="10">
        <f>IF(AND((ROW()-7)&gt;=$Q$5,(ROW()-6)&lt;=$Q$3),INDEX(LINEST(OFFSET(AF1251,1-$Q$5,0,$Q$5,1),OFFSET(AG1251,1-$Q$5,0,$Q$5,9),TRUE,TRUE),3,1),"")</f>
        <v/>
      </c>
      <c r="BL1251" s="9">
        <f>IF(AND((ROW()-6)&lt;=$Q$3,ISNUMBER(AY1250)),AY1250/$Q$4+AZ1250*AG1251+BA1250*AH1251+BB1250*AI1251+BC1250*AJ1251+BD1250*AK1251+BE1250*AL1251+BF1250*AM1251+BG1250*AN1251+BH1250*AO1251,"")</f>
        <v/>
      </c>
      <c r="BM1251">
        <f>IF(ISNUMBER(BL1251),AVERAGE(OFFSET(AF1250,1-$Q$5,0,$Q$5,1)),"")</f>
        <v/>
      </c>
      <c r="BN1251">
        <f>IF(ISNUMBER(BL1251),(AF1251-BL1251)^2,"")</f>
        <v/>
      </c>
      <c r="BO1251">
        <f>IF(ISNUMBER(BL1251),AF1251^2,"")</f>
        <v/>
      </c>
      <c r="BP1251">
        <f>IF(ISNUMBER(BL1251),(AF1251-BM1251)^2,"")</f>
        <v/>
      </c>
    </row>
    <row r="1252">
      <c r="O1252">
        <f>IF($R1252="","",IF($Q$1="Weekly",INT(($R1252-2)/7),IF($Q$1="Quarterly",YEAR($R1252)*4+ROUNDUP(MONTH($R1252)/3),YEAR($R1252)*12+MONTH($R1252))))</f>
        <v/>
      </c>
      <c r="P1252">
        <f>IF($R1252="","",IF($R1253="",1,IF($O1252&lt;&gt;$O1253,1,0)))</f>
        <v/>
      </c>
      <c r="Q1252">
        <f>IF($P1252=1,SUM($P$7:$P1252),"")</f>
        <v/>
      </c>
      <c r="R1252">
        <f>IF($A1252="","",IF(ISNUMBER($A1252),$A1252,IFERROR(DATEVALUE($A1252),NA())))</f>
        <v/>
      </c>
      <c r="S1252" s="7">
        <f>IFERROR(INDEX($R$7:$R$60000,MATCH(ROW()-6,$Q$7:$Q$60000,0)),"")</f>
        <v/>
      </c>
      <c r="T1252">
        <f>IFERROR(INDEX($B$7:$B$60000,MATCH(ROW()-6,$Q$7:$Q$60000,0))*1,"")</f>
        <v/>
      </c>
      <c r="U1252">
        <f>IFERROR(INDEX($C$7:$C$60000,MATCH(ROW()-6,$Q$7:$Q$60000,0))*1,"")</f>
        <v/>
      </c>
      <c r="V1252">
        <f>IFERROR(INDEX($D$7:$D$60000,MATCH(ROW()-6,$Q$7:$Q$60000,0))*1,"")</f>
        <v/>
      </c>
      <c r="W1252">
        <f>IFERROR(INDEX($E$7:$E$60000,MATCH(ROW()-6,$Q$7:$Q$60000,0))*1,"")</f>
        <v/>
      </c>
      <c r="X1252">
        <f>IFERROR(INDEX($F$7:$F$60000,MATCH(ROW()-6,$Q$7:$Q$60000,0))*1,"")</f>
        <v/>
      </c>
      <c r="Y1252">
        <f>IFERROR(INDEX($G$7:$G$60000,MATCH(ROW()-6,$Q$7:$Q$60000,0))*1,"")</f>
        <v/>
      </c>
      <c r="Z1252">
        <f>IFERROR(INDEX($H$7:$H$60000,MATCH(ROW()-6,$Q$7:$Q$60000,0))*1,"")</f>
        <v/>
      </c>
      <c r="AA1252">
        <f>IFERROR(INDEX($I$7:$I$60000,MATCH(ROW()-6,$Q$7:$Q$60000,0))*1,"")</f>
        <v/>
      </c>
      <c r="AB1252">
        <f>IFERROR(INDEX($J$7:$J$60000,MATCH(ROW()-6,$Q$7:$Q$60000,0))*1,"")</f>
        <v/>
      </c>
      <c r="AC1252">
        <f>IFERROR(INDEX($K$7:$K$60000,MATCH(ROW()-6,$Q$7:$Q$60000,0))*1,"")</f>
        <v/>
      </c>
      <c r="AF1252" s="9">
        <f>IF(OR($S1252="",$S1251=""),"",IF($B$5="diff",($T1252-$T1251),LN($T1252/$T1251)))</f>
        <v/>
      </c>
      <c r="AG1252" s="9">
        <f>IF(OR($S1252="",$S1251=""),"",IF($C$5="diff",(U1252-U1251),LN(U1252/U1251)))</f>
        <v/>
      </c>
      <c r="AH1252" s="9">
        <f>IF(OR($S1252="",$S1251=""),"",IF($D$5="diff",(V1252-V1251),LN(V1252/V1251)))</f>
        <v/>
      </c>
      <c r="AI1252" s="9">
        <f>IF(OR($S1252="",$S1251=""),"",IF($E$5="diff",(W1252-W1251),LN(W1252/W1251)))</f>
        <v/>
      </c>
      <c r="AJ1252" s="9">
        <f>IF(OR($S1252="",$S1251=""),"",IF($F$5="diff",(X1252-X1251),LN(X1252/X1251)))</f>
        <v/>
      </c>
      <c r="AK1252" s="9">
        <f>IF(OR($S1252="",$S1251=""),"",IF($G$5="diff",(Y1252-Y1251),LN(Y1252/Y1251)))</f>
        <v/>
      </c>
      <c r="AL1252" s="9">
        <f>IF(OR($S1252="",$S1251=""),"",IF($H$5="diff",(Z1252-Z1251),LN(Z1252/Z1251)))</f>
        <v/>
      </c>
      <c r="AM1252" s="9">
        <f>IF(OR($S1252="",$S1251=""),"",IF($I$5="diff",(AA1252-AA1251),LN(AA1252/AA1251)))</f>
        <v/>
      </c>
      <c r="AN1252" s="9">
        <f>IF(OR($S1252="",$S1251=""),"",IF($J$5="diff",(AB1252-AB1251),LN(AB1252/AB1251)))</f>
        <v/>
      </c>
      <c r="AO1252" s="9">
        <f>IF(OR($S1252="",$S1251=""),"",IF($K$5="diff",(AC1252-AC1251),LN(AC1252/AC1251)))</f>
        <v/>
      </c>
      <c r="AR1252" s="9">
        <f>IF($AF1252="","",$AU$13+$AU$4*AG1252+$AU$5*AH1252+$AU$6*AI1252+$AU$7*AJ1252+$AU$8*AK1252+$AU$9*AL1252+$AU$10*AM1252+$AU$11*AN1252+$AU$12*AO1252)</f>
        <v/>
      </c>
      <c r="AY1252" s="10">
        <f>IF(AND((ROW()-7)&gt;=$Q$5,(ROW()-6)&lt;=$Q$3),INDEX(LINEST(OFFSET(AF1252,1-$Q$5,0,$Q$5,1),OFFSET(AG1252,1-$Q$5,0,$Q$5,9),TRUE,TRUE),1,10)*$Q$4,"")</f>
        <v/>
      </c>
      <c r="AZ1252" s="9">
        <f>IF(AND((ROW()-7)&gt;=$Q$5,(ROW()-6)&lt;=$Q$3),INDEX(LINEST(OFFSET(AF1252,1-$Q$5,0,$Q$5,1),OFFSET(AG1252,1-$Q$5,0,$Q$5,9),TRUE,TRUE),1,9),"")</f>
        <v/>
      </c>
      <c r="BA1252" s="9">
        <f>IF(AND((ROW()-7)&gt;=$Q$5,(ROW()-6)&lt;=$Q$3),INDEX(LINEST(OFFSET(AF1252,1-$Q$5,0,$Q$5,1),OFFSET(AG1252,1-$Q$5,0,$Q$5,9),TRUE,TRUE),1,8),"")</f>
        <v/>
      </c>
      <c r="BB1252" s="9">
        <f>IF(AND((ROW()-7)&gt;=$Q$5,(ROW()-6)&lt;=$Q$3),INDEX(LINEST(OFFSET(AF1252,1-$Q$5,0,$Q$5,1),OFFSET(AG1252,1-$Q$5,0,$Q$5,9),TRUE,TRUE),1,7),"")</f>
        <v/>
      </c>
      <c r="BC1252" s="9">
        <f>IF(AND((ROW()-7)&gt;=$Q$5,(ROW()-6)&lt;=$Q$3),INDEX(LINEST(OFFSET(AF1252,1-$Q$5,0,$Q$5,1),OFFSET(AG1252,1-$Q$5,0,$Q$5,9),TRUE,TRUE),1,6),"")</f>
        <v/>
      </c>
      <c r="BD1252" s="9">
        <f>IF(AND((ROW()-7)&gt;=$Q$5,(ROW()-6)&lt;=$Q$3),INDEX(LINEST(OFFSET(AF1252,1-$Q$5,0,$Q$5,1),OFFSET(AG1252,1-$Q$5,0,$Q$5,9),TRUE,TRUE),1,5),"")</f>
        <v/>
      </c>
      <c r="BE1252" s="9">
        <f>IF(AND((ROW()-7)&gt;=$Q$5,(ROW()-6)&lt;=$Q$3),INDEX(LINEST(OFFSET(AF1252,1-$Q$5,0,$Q$5,1),OFFSET(AG1252,1-$Q$5,0,$Q$5,9),TRUE,TRUE),1,4),"")</f>
        <v/>
      </c>
      <c r="BF1252" s="9">
        <f>IF(AND((ROW()-7)&gt;=$Q$5,(ROW()-6)&lt;=$Q$3),INDEX(LINEST(OFFSET(AF1252,1-$Q$5,0,$Q$5,1),OFFSET(AG1252,1-$Q$5,0,$Q$5,9),TRUE,TRUE),1,3),"")</f>
        <v/>
      </c>
      <c r="BG1252" s="9">
        <f>IF(AND((ROW()-7)&gt;=$Q$5,(ROW()-6)&lt;=$Q$3),INDEX(LINEST(OFFSET(AF1252,1-$Q$5,0,$Q$5,1),OFFSET(AG1252,1-$Q$5,0,$Q$5,9),TRUE,TRUE),1,2),"")</f>
        <v/>
      </c>
      <c r="BH1252" s="9">
        <f>IF(AND((ROW()-7)&gt;=$Q$5,(ROW()-6)&lt;=$Q$3),INDEX(LINEST(OFFSET(AF1252,1-$Q$5,0,$Q$5,1),OFFSET(AG1252,1-$Q$5,0,$Q$5,9),TRUE,TRUE),1,1),"")</f>
        <v/>
      </c>
      <c r="BI1252" s="10">
        <f>IF(AND((ROW()-7)&gt;=$Q$5,(ROW()-6)&lt;=$Q$3),INDEX(LINEST(OFFSET(AF1252,1-$Q$5,0,$Q$5,1),OFFSET(AG1252,1-$Q$5,0,$Q$5,9),TRUE,TRUE),3,1),"")</f>
        <v/>
      </c>
      <c r="BL1252" s="9">
        <f>IF(AND((ROW()-6)&lt;=$Q$3,ISNUMBER(AY1251)),AY1251/$Q$4+AZ1251*AG1252+BA1251*AH1252+BB1251*AI1252+BC1251*AJ1252+BD1251*AK1252+BE1251*AL1252+BF1251*AM1252+BG1251*AN1252+BH1251*AO1252,"")</f>
        <v/>
      </c>
      <c r="BM1252">
        <f>IF(ISNUMBER(BL1252),AVERAGE(OFFSET(AF1251,1-$Q$5,0,$Q$5,1)),"")</f>
        <v/>
      </c>
      <c r="BN1252">
        <f>IF(ISNUMBER(BL1252),(AF1252-BL1252)^2,"")</f>
        <v/>
      </c>
      <c r="BO1252">
        <f>IF(ISNUMBER(BL1252),AF1252^2,"")</f>
        <v/>
      </c>
      <c r="BP1252">
        <f>IF(ISNUMBER(BL1252),(AF1252-BM1252)^2,"")</f>
        <v/>
      </c>
    </row>
    <row r="1253">
      <c r="O1253">
        <f>IF($R1253="","",IF($Q$1="Weekly",INT(($R1253-2)/7),IF($Q$1="Quarterly",YEAR($R1253)*4+ROUNDUP(MONTH($R1253)/3),YEAR($R1253)*12+MONTH($R1253))))</f>
        <v/>
      </c>
      <c r="P1253">
        <f>IF($R1253="","",IF($R1254="",1,IF($O1253&lt;&gt;$O1254,1,0)))</f>
        <v/>
      </c>
      <c r="Q1253">
        <f>IF($P1253=1,SUM($P$7:$P1253),"")</f>
        <v/>
      </c>
      <c r="R1253">
        <f>IF($A1253="","",IF(ISNUMBER($A1253),$A1253,IFERROR(DATEVALUE($A1253),NA())))</f>
        <v/>
      </c>
      <c r="S1253" s="7">
        <f>IFERROR(INDEX($R$7:$R$60000,MATCH(ROW()-6,$Q$7:$Q$60000,0)),"")</f>
        <v/>
      </c>
      <c r="T1253">
        <f>IFERROR(INDEX($B$7:$B$60000,MATCH(ROW()-6,$Q$7:$Q$60000,0))*1,"")</f>
        <v/>
      </c>
      <c r="U1253">
        <f>IFERROR(INDEX($C$7:$C$60000,MATCH(ROW()-6,$Q$7:$Q$60000,0))*1,"")</f>
        <v/>
      </c>
      <c r="V1253">
        <f>IFERROR(INDEX($D$7:$D$60000,MATCH(ROW()-6,$Q$7:$Q$60000,0))*1,"")</f>
        <v/>
      </c>
      <c r="W1253">
        <f>IFERROR(INDEX($E$7:$E$60000,MATCH(ROW()-6,$Q$7:$Q$60000,0))*1,"")</f>
        <v/>
      </c>
      <c r="X1253">
        <f>IFERROR(INDEX($F$7:$F$60000,MATCH(ROW()-6,$Q$7:$Q$60000,0))*1,"")</f>
        <v/>
      </c>
      <c r="Y1253">
        <f>IFERROR(INDEX($G$7:$G$60000,MATCH(ROW()-6,$Q$7:$Q$60000,0))*1,"")</f>
        <v/>
      </c>
      <c r="Z1253">
        <f>IFERROR(INDEX($H$7:$H$60000,MATCH(ROW()-6,$Q$7:$Q$60000,0))*1,"")</f>
        <v/>
      </c>
      <c r="AA1253">
        <f>IFERROR(INDEX($I$7:$I$60000,MATCH(ROW()-6,$Q$7:$Q$60000,0))*1,"")</f>
        <v/>
      </c>
      <c r="AB1253">
        <f>IFERROR(INDEX($J$7:$J$60000,MATCH(ROW()-6,$Q$7:$Q$60000,0))*1,"")</f>
        <v/>
      </c>
      <c r="AC1253">
        <f>IFERROR(INDEX($K$7:$K$60000,MATCH(ROW()-6,$Q$7:$Q$60000,0))*1,"")</f>
        <v/>
      </c>
      <c r="AF1253" s="9">
        <f>IF(OR($S1253="",$S1252=""),"",IF($B$5="diff",($T1253-$T1252),LN($T1253/$T1252)))</f>
        <v/>
      </c>
      <c r="AG1253" s="9">
        <f>IF(OR($S1253="",$S1252=""),"",IF($C$5="diff",(U1253-U1252),LN(U1253/U1252)))</f>
        <v/>
      </c>
      <c r="AH1253" s="9">
        <f>IF(OR($S1253="",$S1252=""),"",IF($D$5="diff",(V1253-V1252),LN(V1253/V1252)))</f>
        <v/>
      </c>
      <c r="AI1253" s="9">
        <f>IF(OR($S1253="",$S1252=""),"",IF($E$5="diff",(W1253-W1252),LN(W1253/W1252)))</f>
        <v/>
      </c>
      <c r="AJ1253" s="9">
        <f>IF(OR($S1253="",$S1252=""),"",IF($F$5="diff",(X1253-X1252),LN(X1253/X1252)))</f>
        <v/>
      </c>
      <c r="AK1253" s="9">
        <f>IF(OR($S1253="",$S1252=""),"",IF($G$5="diff",(Y1253-Y1252),LN(Y1253/Y1252)))</f>
        <v/>
      </c>
      <c r="AL1253" s="9">
        <f>IF(OR($S1253="",$S1252=""),"",IF($H$5="diff",(Z1253-Z1252),LN(Z1253/Z1252)))</f>
        <v/>
      </c>
      <c r="AM1253" s="9">
        <f>IF(OR($S1253="",$S1252=""),"",IF($I$5="diff",(AA1253-AA1252),LN(AA1253/AA1252)))</f>
        <v/>
      </c>
      <c r="AN1253" s="9">
        <f>IF(OR($S1253="",$S1252=""),"",IF($J$5="diff",(AB1253-AB1252),LN(AB1253/AB1252)))</f>
        <v/>
      </c>
      <c r="AO1253" s="9">
        <f>IF(OR($S1253="",$S1252=""),"",IF($K$5="diff",(AC1253-AC1252),LN(AC1253/AC1252)))</f>
        <v/>
      </c>
      <c r="AR1253" s="9">
        <f>IF($AF1253="","",$AU$13+$AU$4*AG1253+$AU$5*AH1253+$AU$6*AI1253+$AU$7*AJ1253+$AU$8*AK1253+$AU$9*AL1253+$AU$10*AM1253+$AU$11*AN1253+$AU$12*AO1253)</f>
        <v/>
      </c>
      <c r="AY1253" s="10">
        <f>IF(AND((ROW()-7)&gt;=$Q$5,(ROW()-6)&lt;=$Q$3),INDEX(LINEST(OFFSET(AF1253,1-$Q$5,0,$Q$5,1),OFFSET(AG1253,1-$Q$5,0,$Q$5,9),TRUE,TRUE),1,10)*$Q$4,"")</f>
        <v/>
      </c>
      <c r="AZ1253" s="9">
        <f>IF(AND((ROW()-7)&gt;=$Q$5,(ROW()-6)&lt;=$Q$3),INDEX(LINEST(OFFSET(AF1253,1-$Q$5,0,$Q$5,1),OFFSET(AG1253,1-$Q$5,0,$Q$5,9),TRUE,TRUE),1,9),"")</f>
        <v/>
      </c>
      <c r="BA1253" s="9">
        <f>IF(AND((ROW()-7)&gt;=$Q$5,(ROW()-6)&lt;=$Q$3),INDEX(LINEST(OFFSET(AF1253,1-$Q$5,0,$Q$5,1),OFFSET(AG1253,1-$Q$5,0,$Q$5,9),TRUE,TRUE),1,8),"")</f>
        <v/>
      </c>
      <c r="BB1253" s="9">
        <f>IF(AND((ROW()-7)&gt;=$Q$5,(ROW()-6)&lt;=$Q$3),INDEX(LINEST(OFFSET(AF1253,1-$Q$5,0,$Q$5,1),OFFSET(AG1253,1-$Q$5,0,$Q$5,9),TRUE,TRUE),1,7),"")</f>
        <v/>
      </c>
      <c r="BC1253" s="9">
        <f>IF(AND((ROW()-7)&gt;=$Q$5,(ROW()-6)&lt;=$Q$3),INDEX(LINEST(OFFSET(AF1253,1-$Q$5,0,$Q$5,1),OFFSET(AG1253,1-$Q$5,0,$Q$5,9),TRUE,TRUE),1,6),"")</f>
        <v/>
      </c>
      <c r="BD1253" s="9">
        <f>IF(AND((ROW()-7)&gt;=$Q$5,(ROW()-6)&lt;=$Q$3),INDEX(LINEST(OFFSET(AF1253,1-$Q$5,0,$Q$5,1),OFFSET(AG1253,1-$Q$5,0,$Q$5,9),TRUE,TRUE),1,5),"")</f>
        <v/>
      </c>
      <c r="BE1253" s="9">
        <f>IF(AND((ROW()-7)&gt;=$Q$5,(ROW()-6)&lt;=$Q$3),INDEX(LINEST(OFFSET(AF1253,1-$Q$5,0,$Q$5,1),OFFSET(AG1253,1-$Q$5,0,$Q$5,9),TRUE,TRUE),1,4),"")</f>
        <v/>
      </c>
      <c r="BF1253" s="9">
        <f>IF(AND((ROW()-7)&gt;=$Q$5,(ROW()-6)&lt;=$Q$3),INDEX(LINEST(OFFSET(AF1253,1-$Q$5,0,$Q$5,1),OFFSET(AG1253,1-$Q$5,0,$Q$5,9),TRUE,TRUE),1,3),"")</f>
        <v/>
      </c>
      <c r="BG1253" s="9">
        <f>IF(AND((ROW()-7)&gt;=$Q$5,(ROW()-6)&lt;=$Q$3),INDEX(LINEST(OFFSET(AF1253,1-$Q$5,0,$Q$5,1),OFFSET(AG1253,1-$Q$5,0,$Q$5,9),TRUE,TRUE),1,2),"")</f>
        <v/>
      </c>
      <c r="BH1253" s="9">
        <f>IF(AND((ROW()-7)&gt;=$Q$5,(ROW()-6)&lt;=$Q$3),INDEX(LINEST(OFFSET(AF1253,1-$Q$5,0,$Q$5,1),OFFSET(AG1253,1-$Q$5,0,$Q$5,9),TRUE,TRUE),1,1),"")</f>
        <v/>
      </c>
      <c r="BI1253" s="10">
        <f>IF(AND((ROW()-7)&gt;=$Q$5,(ROW()-6)&lt;=$Q$3),INDEX(LINEST(OFFSET(AF1253,1-$Q$5,0,$Q$5,1),OFFSET(AG1253,1-$Q$5,0,$Q$5,9),TRUE,TRUE),3,1),"")</f>
        <v/>
      </c>
      <c r="BL1253" s="9">
        <f>IF(AND((ROW()-6)&lt;=$Q$3,ISNUMBER(AY1252)),AY1252/$Q$4+AZ1252*AG1253+BA1252*AH1253+BB1252*AI1253+BC1252*AJ1253+BD1252*AK1253+BE1252*AL1253+BF1252*AM1253+BG1252*AN1253+BH1252*AO1253,"")</f>
        <v/>
      </c>
      <c r="BM1253">
        <f>IF(ISNUMBER(BL1253),AVERAGE(OFFSET(AF1252,1-$Q$5,0,$Q$5,1)),"")</f>
        <v/>
      </c>
      <c r="BN1253">
        <f>IF(ISNUMBER(BL1253),(AF1253-BL1253)^2,"")</f>
        <v/>
      </c>
      <c r="BO1253">
        <f>IF(ISNUMBER(BL1253),AF1253^2,"")</f>
        <v/>
      </c>
      <c r="BP1253">
        <f>IF(ISNUMBER(BL1253),(AF1253-BM1253)^2,"")</f>
        <v/>
      </c>
    </row>
    <row r="1254">
      <c r="O1254">
        <f>IF($R1254="","",IF($Q$1="Weekly",INT(($R1254-2)/7),IF($Q$1="Quarterly",YEAR($R1254)*4+ROUNDUP(MONTH($R1254)/3),YEAR($R1254)*12+MONTH($R1254))))</f>
        <v/>
      </c>
      <c r="P1254">
        <f>IF($R1254="","",IF($R1255="",1,IF($O1254&lt;&gt;$O1255,1,0)))</f>
        <v/>
      </c>
      <c r="Q1254">
        <f>IF($P1254=1,SUM($P$7:$P1254),"")</f>
        <v/>
      </c>
      <c r="R1254">
        <f>IF($A1254="","",IF(ISNUMBER($A1254),$A1254,IFERROR(DATEVALUE($A1254),NA())))</f>
        <v/>
      </c>
      <c r="S1254" s="7">
        <f>IFERROR(INDEX($R$7:$R$60000,MATCH(ROW()-6,$Q$7:$Q$60000,0)),"")</f>
        <v/>
      </c>
      <c r="T1254">
        <f>IFERROR(INDEX($B$7:$B$60000,MATCH(ROW()-6,$Q$7:$Q$60000,0))*1,"")</f>
        <v/>
      </c>
      <c r="U1254">
        <f>IFERROR(INDEX($C$7:$C$60000,MATCH(ROW()-6,$Q$7:$Q$60000,0))*1,"")</f>
        <v/>
      </c>
      <c r="V1254">
        <f>IFERROR(INDEX($D$7:$D$60000,MATCH(ROW()-6,$Q$7:$Q$60000,0))*1,"")</f>
        <v/>
      </c>
      <c r="W1254">
        <f>IFERROR(INDEX($E$7:$E$60000,MATCH(ROW()-6,$Q$7:$Q$60000,0))*1,"")</f>
        <v/>
      </c>
      <c r="X1254">
        <f>IFERROR(INDEX($F$7:$F$60000,MATCH(ROW()-6,$Q$7:$Q$60000,0))*1,"")</f>
        <v/>
      </c>
      <c r="Y1254">
        <f>IFERROR(INDEX($G$7:$G$60000,MATCH(ROW()-6,$Q$7:$Q$60000,0))*1,"")</f>
        <v/>
      </c>
      <c r="Z1254">
        <f>IFERROR(INDEX($H$7:$H$60000,MATCH(ROW()-6,$Q$7:$Q$60000,0))*1,"")</f>
        <v/>
      </c>
      <c r="AA1254">
        <f>IFERROR(INDEX($I$7:$I$60000,MATCH(ROW()-6,$Q$7:$Q$60000,0))*1,"")</f>
        <v/>
      </c>
      <c r="AB1254">
        <f>IFERROR(INDEX($J$7:$J$60000,MATCH(ROW()-6,$Q$7:$Q$60000,0))*1,"")</f>
        <v/>
      </c>
      <c r="AC1254">
        <f>IFERROR(INDEX($K$7:$K$60000,MATCH(ROW()-6,$Q$7:$Q$60000,0))*1,"")</f>
        <v/>
      </c>
      <c r="AF1254" s="9">
        <f>IF(OR($S1254="",$S1253=""),"",IF($B$5="diff",($T1254-$T1253),LN($T1254/$T1253)))</f>
        <v/>
      </c>
      <c r="AG1254" s="9">
        <f>IF(OR($S1254="",$S1253=""),"",IF($C$5="diff",(U1254-U1253),LN(U1254/U1253)))</f>
        <v/>
      </c>
      <c r="AH1254" s="9">
        <f>IF(OR($S1254="",$S1253=""),"",IF($D$5="diff",(V1254-V1253),LN(V1254/V1253)))</f>
        <v/>
      </c>
      <c r="AI1254" s="9">
        <f>IF(OR($S1254="",$S1253=""),"",IF($E$5="diff",(W1254-W1253),LN(W1254/W1253)))</f>
        <v/>
      </c>
      <c r="AJ1254" s="9">
        <f>IF(OR($S1254="",$S1253=""),"",IF($F$5="diff",(X1254-X1253),LN(X1254/X1253)))</f>
        <v/>
      </c>
      <c r="AK1254" s="9">
        <f>IF(OR($S1254="",$S1253=""),"",IF($G$5="diff",(Y1254-Y1253),LN(Y1254/Y1253)))</f>
        <v/>
      </c>
      <c r="AL1254" s="9">
        <f>IF(OR($S1254="",$S1253=""),"",IF($H$5="diff",(Z1254-Z1253),LN(Z1254/Z1253)))</f>
        <v/>
      </c>
      <c r="AM1254" s="9">
        <f>IF(OR($S1254="",$S1253=""),"",IF($I$5="diff",(AA1254-AA1253),LN(AA1254/AA1253)))</f>
        <v/>
      </c>
      <c r="AN1254" s="9">
        <f>IF(OR($S1254="",$S1253=""),"",IF($J$5="diff",(AB1254-AB1253),LN(AB1254/AB1253)))</f>
        <v/>
      </c>
      <c r="AO1254" s="9">
        <f>IF(OR($S1254="",$S1253=""),"",IF($K$5="diff",(AC1254-AC1253),LN(AC1254/AC1253)))</f>
        <v/>
      </c>
      <c r="AR1254" s="9">
        <f>IF($AF1254="","",$AU$13+$AU$4*AG1254+$AU$5*AH1254+$AU$6*AI1254+$AU$7*AJ1254+$AU$8*AK1254+$AU$9*AL1254+$AU$10*AM1254+$AU$11*AN1254+$AU$12*AO1254)</f>
        <v/>
      </c>
      <c r="AY1254" s="10">
        <f>IF(AND((ROW()-7)&gt;=$Q$5,(ROW()-6)&lt;=$Q$3),INDEX(LINEST(OFFSET(AF1254,1-$Q$5,0,$Q$5,1),OFFSET(AG1254,1-$Q$5,0,$Q$5,9),TRUE,TRUE),1,10)*$Q$4,"")</f>
        <v/>
      </c>
      <c r="AZ1254" s="9">
        <f>IF(AND((ROW()-7)&gt;=$Q$5,(ROW()-6)&lt;=$Q$3),INDEX(LINEST(OFFSET(AF1254,1-$Q$5,0,$Q$5,1),OFFSET(AG1254,1-$Q$5,0,$Q$5,9),TRUE,TRUE),1,9),"")</f>
        <v/>
      </c>
      <c r="BA1254" s="9">
        <f>IF(AND((ROW()-7)&gt;=$Q$5,(ROW()-6)&lt;=$Q$3),INDEX(LINEST(OFFSET(AF1254,1-$Q$5,0,$Q$5,1),OFFSET(AG1254,1-$Q$5,0,$Q$5,9),TRUE,TRUE),1,8),"")</f>
        <v/>
      </c>
      <c r="BB1254" s="9">
        <f>IF(AND((ROW()-7)&gt;=$Q$5,(ROW()-6)&lt;=$Q$3),INDEX(LINEST(OFFSET(AF1254,1-$Q$5,0,$Q$5,1),OFFSET(AG1254,1-$Q$5,0,$Q$5,9),TRUE,TRUE),1,7),"")</f>
        <v/>
      </c>
      <c r="BC1254" s="9">
        <f>IF(AND((ROW()-7)&gt;=$Q$5,(ROW()-6)&lt;=$Q$3),INDEX(LINEST(OFFSET(AF1254,1-$Q$5,0,$Q$5,1),OFFSET(AG1254,1-$Q$5,0,$Q$5,9),TRUE,TRUE),1,6),"")</f>
        <v/>
      </c>
      <c r="BD1254" s="9">
        <f>IF(AND((ROW()-7)&gt;=$Q$5,(ROW()-6)&lt;=$Q$3),INDEX(LINEST(OFFSET(AF1254,1-$Q$5,0,$Q$5,1),OFFSET(AG1254,1-$Q$5,0,$Q$5,9),TRUE,TRUE),1,5),"")</f>
        <v/>
      </c>
      <c r="BE1254" s="9">
        <f>IF(AND((ROW()-7)&gt;=$Q$5,(ROW()-6)&lt;=$Q$3),INDEX(LINEST(OFFSET(AF1254,1-$Q$5,0,$Q$5,1),OFFSET(AG1254,1-$Q$5,0,$Q$5,9),TRUE,TRUE),1,4),"")</f>
        <v/>
      </c>
      <c r="BF1254" s="9">
        <f>IF(AND((ROW()-7)&gt;=$Q$5,(ROW()-6)&lt;=$Q$3),INDEX(LINEST(OFFSET(AF1254,1-$Q$5,0,$Q$5,1),OFFSET(AG1254,1-$Q$5,0,$Q$5,9),TRUE,TRUE),1,3),"")</f>
        <v/>
      </c>
      <c r="BG1254" s="9">
        <f>IF(AND((ROW()-7)&gt;=$Q$5,(ROW()-6)&lt;=$Q$3),INDEX(LINEST(OFFSET(AF1254,1-$Q$5,0,$Q$5,1),OFFSET(AG1254,1-$Q$5,0,$Q$5,9),TRUE,TRUE),1,2),"")</f>
        <v/>
      </c>
      <c r="BH1254" s="9">
        <f>IF(AND((ROW()-7)&gt;=$Q$5,(ROW()-6)&lt;=$Q$3),INDEX(LINEST(OFFSET(AF1254,1-$Q$5,0,$Q$5,1),OFFSET(AG1254,1-$Q$5,0,$Q$5,9),TRUE,TRUE),1,1),"")</f>
        <v/>
      </c>
      <c r="BI1254" s="10">
        <f>IF(AND((ROW()-7)&gt;=$Q$5,(ROW()-6)&lt;=$Q$3),INDEX(LINEST(OFFSET(AF1254,1-$Q$5,0,$Q$5,1),OFFSET(AG1254,1-$Q$5,0,$Q$5,9),TRUE,TRUE),3,1),"")</f>
        <v/>
      </c>
      <c r="BL1254" s="9">
        <f>IF(AND((ROW()-6)&lt;=$Q$3,ISNUMBER(AY1253)),AY1253/$Q$4+AZ1253*AG1254+BA1253*AH1254+BB1253*AI1254+BC1253*AJ1254+BD1253*AK1254+BE1253*AL1254+BF1253*AM1254+BG1253*AN1254+BH1253*AO1254,"")</f>
        <v/>
      </c>
      <c r="BM1254">
        <f>IF(ISNUMBER(BL1254),AVERAGE(OFFSET(AF1253,1-$Q$5,0,$Q$5,1)),"")</f>
        <v/>
      </c>
      <c r="BN1254">
        <f>IF(ISNUMBER(BL1254),(AF1254-BL1254)^2,"")</f>
        <v/>
      </c>
      <c r="BO1254">
        <f>IF(ISNUMBER(BL1254),AF1254^2,"")</f>
        <v/>
      </c>
      <c r="BP1254">
        <f>IF(ISNUMBER(BL1254),(AF1254-BM1254)^2,"")</f>
        <v/>
      </c>
    </row>
    <row r="1255">
      <c r="O1255">
        <f>IF($R1255="","",IF($Q$1="Weekly",INT(($R1255-2)/7),IF($Q$1="Quarterly",YEAR($R1255)*4+ROUNDUP(MONTH($R1255)/3),YEAR($R1255)*12+MONTH($R1255))))</f>
        <v/>
      </c>
      <c r="P1255">
        <f>IF($R1255="","",IF($R1256="",1,IF($O1255&lt;&gt;$O1256,1,0)))</f>
        <v/>
      </c>
      <c r="Q1255">
        <f>IF($P1255=1,SUM($P$7:$P1255),"")</f>
        <v/>
      </c>
      <c r="R1255">
        <f>IF($A1255="","",IF(ISNUMBER($A1255),$A1255,IFERROR(DATEVALUE($A1255),NA())))</f>
        <v/>
      </c>
      <c r="S1255" s="7">
        <f>IFERROR(INDEX($R$7:$R$60000,MATCH(ROW()-6,$Q$7:$Q$60000,0)),"")</f>
        <v/>
      </c>
      <c r="T1255">
        <f>IFERROR(INDEX($B$7:$B$60000,MATCH(ROW()-6,$Q$7:$Q$60000,0))*1,"")</f>
        <v/>
      </c>
      <c r="U1255">
        <f>IFERROR(INDEX($C$7:$C$60000,MATCH(ROW()-6,$Q$7:$Q$60000,0))*1,"")</f>
        <v/>
      </c>
      <c r="V1255">
        <f>IFERROR(INDEX($D$7:$D$60000,MATCH(ROW()-6,$Q$7:$Q$60000,0))*1,"")</f>
        <v/>
      </c>
      <c r="W1255">
        <f>IFERROR(INDEX($E$7:$E$60000,MATCH(ROW()-6,$Q$7:$Q$60000,0))*1,"")</f>
        <v/>
      </c>
      <c r="X1255">
        <f>IFERROR(INDEX($F$7:$F$60000,MATCH(ROW()-6,$Q$7:$Q$60000,0))*1,"")</f>
        <v/>
      </c>
      <c r="Y1255">
        <f>IFERROR(INDEX($G$7:$G$60000,MATCH(ROW()-6,$Q$7:$Q$60000,0))*1,"")</f>
        <v/>
      </c>
      <c r="Z1255">
        <f>IFERROR(INDEX($H$7:$H$60000,MATCH(ROW()-6,$Q$7:$Q$60000,0))*1,"")</f>
        <v/>
      </c>
      <c r="AA1255">
        <f>IFERROR(INDEX($I$7:$I$60000,MATCH(ROW()-6,$Q$7:$Q$60000,0))*1,"")</f>
        <v/>
      </c>
      <c r="AB1255">
        <f>IFERROR(INDEX($J$7:$J$60000,MATCH(ROW()-6,$Q$7:$Q$60000,0))*1,"")</f>
        <v/>
      </c>
      <c r="AC1255">
        <f>IFERROR(INDEX($K$7:$K$60000,MATCH(ROW()-6,$Q$7:$Q$60000,0))*1,"")</f>
        <v/>
      </c>
      <c r="AF1255" s="9">
        <f>IF(OR($S1255="",$S1254=""),"",IF($B$5="diff",($T1255-$T1254),LN($T1255/$T1254)))</f>
        <v/>
      </c>
      <c r="AG1255" s="9">
        <f>IF(OR($S1255="",$S1254=""),"",IF($C$5="diff",(U1255-U1254),LN(U1255/U1254)))</f>
        <v/>
      </c>
      <c r="AH1255" s="9">
        <f>IF(OR($S1255="",$S1254=""),"",IF($D$5="diff",(V1255-V1254),LN(V1255/V1254)))</f>
        <v/>
      </c>
      <c r="AI1255" s="9">
        <f>IF(OR($S1255="",$S1254=""),"",IF($E$5="diff",(W1255-W1254),LN(W1255/W1254)))</f>
        <v/>
      </c>
      <c r="AJ1255" s="9">
        <f>IF(OR($S1255="",$S1254=""),"",IF($F$5="diff",(X1255-X1254),LN(X1255/X1254)))</f>
        <v/>
      </c>
      <c r="AK1255" s="9">
        <f>IF(OR($S1255="",$S1254=""),"",IF($G$5="diff",(Y1255-Y1254),LN(Y1255/Y1254)))</f>
        <v/>
      </c>
      <c r="AL1255" s="9">
        <f>IF(OR($S1255="",$S1254=""),"",IF($H$5="diff",(Z1255-Z1254),LN(Z1255/Z1254)))</f>
        <v/>
      </c>
      <c r="AM1255" s="9">
        <f>IF(OR($S1255="",$S1254=""),"",IF($I$5="diff",(AA1255-AA1254),LN(AA1255/AA1254)))</f>
        <v/>
      </c>
      <c r="AN1255" s="9">
        <f>IF(OR($S1255="",$S1254=""),"",IF($J$5="diff",(AB1255-AB1254),LN(AB1255/AB1254)))</f>
        <v/>
      </c>
      <c r="AO1255" s="9">
        <f>IF(OR($S1255="",$S1254=""),"",IF($K$5="diff",(AC1255-AC1254),LN(AC1255/AC1254)))</f>
        <v/>
      </c>
      <c r="AR1255" s="9">
        <f>IF($AF1255="","",$AU$13+$AU$4*AG1255+$AU$5*AH1255+$AU$6*AI1255+$AU$7*AJ1255+$AU$8*AK1255+$AU$9*AL1255+$AU$10*AM1255+$AU$11*AN1255+$AU$12*AO1255)</f>
        <v/>
      </c>
      <c r="AY1255" s="10">
        <f>IF(AND((ROW()-7)&gt;=$Q$5,(ROW()-6)&lt;=$Q$3),INDEX(LINEST(OFFSET(AF1255,1-$Q$5,0,$Q$5,1),OFFSET(AG1255,1-$Q$5,0,$Q$5,9),TRUE,TRUE),1,10)*$Q$4,"")</f>
        <v/>
      </c>
      <c r="AZ1255" s="9">
        <f>IF(AND((ROW()-7)&gt;=$Q$5,(ROW()-6)&lt;=$Q$3),INDEX(LINEST(OFFSET(AF1255,1-$Q$5,0,$Q$5,1),OFFSET(AG1255,1-$Q$5,0,$Q$5,9),TRUE,TRUE),1,9),"")</f>
        <v/>
      </c>
      <c r="BA1255" s="9">
        <f>IF(AND((ROW()-7)&gt;=$Q$5,(ROW()-6)&lt;=$Q$3),INDEX(LINEST(OFFSET(AF1255,1-$Q$5,0,$Q$5,1),OFFSET(AG1255,1-$Q$5,0,$Q$5,9),TRUE,TRUE),1,8),"")</f>
        <v/>
      </c>
      <c r="BB1255" s="9">
        <f>IF(AND((ROW()-7)&gt;=$Q$5,(ROW()-6)&lt;=$Q$3),INDEX(LINEST(OFFSET(AF1255,1-$Q$5,0,$Q$5,1),OFFSET(AG1255,1-$Q$5,0,$Q$5,9),TRUE,TRUE),1,7),"")</f>
        <v/>
      </c>
      <c r="BC1255" s="9">
        <f>IF(AND((ROW()-7)&gt;=$Q$5,(ROW()-6)&lt;=$Q$3),INDEX(LINEST(OFFSET(AF1255,1-$Q$5,0,$Q$5,1),OFFSET(AG1255,1-$Q$5,0,$Q$5,9),TRUE,TRUE),1,6),"")</f>
        <v/>
      </c>
      <c r="BD1255" s="9">
        <f>IF(AND((ROW()-7)&gt;=$Q$5,(ROW()-6)&lt;=$Q$3),INDEX(LINEST(OFFSET(AF1255,1-$Q$5,0,$Q$5,1),OFFSET(AG1255,1-$Q$5,0,$Q$5,9),TRUE,TRUE),1,5),"")</f>
        <v/>
      </c>
      <c r="BE1255" s="9">
        <f>IF(AND((ROW()-7)&gt;=$Q$5,(ROW()-6)&lt;=$Q$3),INDEX(LINEST(OFFSET(AF1255,1-$Q$5,0,$Q$5,1),OFFSET(AG1255,1-$Q$5,0,$Q$5,9),TRUE,TRUE),1,4),"")</f>
        <v/>
      </c>
      <c r="BF1255" s="9">
        <f>IF(AND((ROW()-7)&gt;=$Q$5,(ROW()-6)&lt;=$Q$3),INDEX(LINEST(OFFSET(AF1255,1-$Q$5,0,$Q$5,1),OFFSET(AG1255,1-$Q$5,0,$Q$5,9),TRUE,TRUE),1,3),"")</f>
        <v/>
      </c>
      <c r="BG1255" s="9">
        <f>IF(AND((ROW()-7)&gt;=$Q$5,(ROW()-6)&lt;=$Q$3),INDEX(LINEST(OFFSET(AF1255,1-$Q$5,0,$Q$5,1),OFFSET(AG1255,1-$Q$5,0,$Q$5,9),TRUE,TRUE),1,2),"")</f>
        <v/>
      </c>
      <c r="BH1255" s="9">
        <f>IF(AND((ROW()-7)&gt;=$Q$5,(ROW()-6)&lt;=$Q$3),INDEX(LINEST(OFFSET(AF1255,1-$Q$5,0,$Q$5,1),OFFSET(AG1255,1-$Q$5,0,$Q$5,9),TRUE,TRUE),1,1),"")</f>
        <v/>
      </c>
      <c r="BI1255" s="10">
        <f>IF(AND((ROW()-7)&gt;=$Q$5,(ROW()-6)&lt;=$Q$3),INDEX(LINEST(OFFSET(AF1255,1-$Q$5,0,$Q$5,1),OFFSET(AG1255,1-$Q$5,0,$Q$5,9),TRUE,TRUE),3,1),"")</f>
        <v/>
      </c>
      <c r="BL1255" s="9">
        <f>IF(AND((ROW()-6)&lt;=$Q$3,ISNUMBER(AY1254)),AY1254/$Q$4+AZ1254*AG1255+BA1254*AH1255+BB1254*AI1255+BC1254*AJ1255+BD1254*AK1255+BE1254*AL1255+BF1254*AM1255+BG1254*AN1255+BH1254*AO1255,"")</f>
        <v/>
      </c>
      <c r="BM1255">
        <f>IF(ISNUMBER(BL1255),AVERAGE(OFFSET(AF1254,1-$Q$5,0,$Q$5,1)),"")</f>
        <v/>
      </c>
      <c r="BN1255">
        <f>IF(ISNUMBER(BL1255),(AF1255-BL1255)^2,"")</f>
        <v/>
      </c>
      <c r="BO1255">
        <f>IF(ISNUMBER(BL1255),AF1255^2,"")</f>
        <v/>
      </c>
      <c r="BP1255">
        <f>IF(ISNUMBER(BL1255),(AF1255-BM1255)^2,"")</f>
        <v/>
      </c>
    </row>
    <row r="1256">
      <c r="O1256">
        <f>IF($R1256="","",IF($Q$1="Weekly",INT(($R1256-2)/7),IF($Q$1="Quarterly",YEAR($R1256)*4+ROUNDUP(MONTH($R1256)/3),YEAR($R1256)*12+MONTH($R1256))))</f>
        <v/>
      </c>
      <c r="P1256">
        <f>IF($R1256="","",IF($R1257="",1,IF($O1256&lt;&gt;$O1257,1,0)))</f>
        <v/>
      </c>
      <c r="Q1256">
        <f>IF($P1256=1,SUM($P$7:$P1256),"")</f>
        <v/>
      </c>
      <c r="R1256">
        <f>IF($A1256="","",IF(ISNUMBER($A1256),$A1256,IFERROR(DATEVALUE($A1256),NA())))</f>
        <v/>
      </c>
      <c r="S1256" s="7">
        <f>IFERROR(INDEX($R$7:$R$60000,MATCH(ROW()-6,$Q$7:$Q$60000,0)),"")</f>
        <v/>
      </c>
      <c r="T1256">
        <f>IFERROR(INDEX($B$7:$B$60000,MATCH(ROW()-6,$Q$7:$Q$60000,0))*1,"")</f>
        <v/>
      </c>
      <c r="U1256">
        <f>IFERROR(INDEX($C$7:$C$60000,MATCH(ROW()-6,$Q$7:$Q$60000,0))*1,"")</f>
        <v/>
      </c>
      <c r="V1256">
        <f>IFERROR(INDEX($D$7:$D$60000,MATCH(ROW()-6,$Q$7:$Q$60000,0))*1,"")</f>
        <v/>
      </c>
      <c r="W1256">
        <f>IFERROR(INDEX($E$7:$E$60000,MATCH(ROW()-6,$Q$7:$Q$60000,0))*1,"")</f>
        <v/>
      </c>
      <c r="X1256">
        <f>IFERROR(INDEX($F$7:$F$60000,MATCH(ROW()-6,$Q$7:$Q$60000,0))*1,"")</f>
        <v/>
      </c>
      <c r="Y1256">
        <f>IFERROR(INDEX($G$7:$G$60000,MATCH(ROW()-6,$Q$7:$Q$60000,0))*1,"")</f>
        <v/>
      </c>
      <c r="Z1256">
        <f>IFERROR(INDEX($H$7:$H$60000,MATCH(ROW()-6,$Q$7:$Q$60000,0))*1,"")</f>
        <v/>
      </c>
      <c r="AA1256">
        <f>IFERROR(INDEX($I$7:$I$60000,MATCH(ROW()-6,$Q$7:$Q$60000,0))*1,"")</f>
        <v/>
      </c>
      <c r="AB1256">
        <f>IFERROR(INDEX($J$7:$J$60000,MATCH(ROW()-6,$Q$7:$Q$60000,0))*1,"")</f>
        <v/>
      </c>
      <c r="AC1256">
        <f>IFERROR(INDEX($K$7:$K$60000,MATCH(ROW()-6,$Q$7:$Q$60000,0))*1,"")</f>
        <v/>
      </c>
      <c r="AF1256" s="9">
        <f>IF(OR($S1256="",$S1255=""),"",IF($B$5="diff",($T1256-$T1255),LN($T1256/$T1255)))</f>
        <v/>
      </c>
      <c r="AG1256" s="9">
        <f>IF(OR($S1256="",$S1255=""),"",IF($C$5="diff",(U1256-U1255),LN(U1256/U1255)))</f>
        <v/>
      </c>
      <c r="AH1256" s="9">
        <f>IF(OR($S1256="",$S1255=""),"",IF($D$5="diff",(V1256-V1255),LN(V1256/V1255)))</f>
        <v/>
      </c>
      <c r="AI1256" s="9">
        <f>IF(OR($S1256="",$S1255=""),"",IF($E$5="diff",(W1256-W1255),LN(W1256/W1255)))</f>
        <v/>
      </c>
      <c r="AJ1256" s="9">
        <f>IF(OR($S1256="",$S1255=""),"",IF($F$5="diff",(X1256-X1255),LN(X1256/X1255)))</f>
        <v/>
      </c>
      <c r="AK1256" s="9">
        <f>IF(OR($S1256="",$S1255=""),"",IF($G$5="diff",(Y1256-Y1255),LN(Y1256/Y1255)))</f>
        <v/>
      </c>
      <c r="AL1256" s="9">
        <f>IF(OR($S1256="",$S1255=""),"",IF($H$5="diff",(Z1256-Z1255),LN(Z1256/Z1255)))</f>
        <v/>
      </c>
      <c r="AM1256" s="9">
        <f>IF(OR($S1256="",$S1255=""),"",IF($I$5="diff",(AA1256-AA1255),LN(AA1256/AA1255)))</f>
        <v/>
      </c>
      <c r="AN1256" s="9">
        <f>IF(OR($S1256="",$S1255=""),"",IF($J$5="diff",(AB1256-AB1255),LN(AB1256/AB1255)))</f>
        <v/>
      </c>
      <c r="AO1256" s="9">
        <f>IF(OR($S1256="",$S1255=""),"",IF($K$5="diff",(AC1256-AC1255),LN(AC1256/AC1255)))</f>
        <v/>
      </c>
      <c r="AR1256" s="9">
        <f>IF($AF1256="","",$AU$13+$AU$4*AG1256+$AU$5*AH1256+$AU$6*AI1256+$AU$7*AJ1256+$AU$8*AK1256+$AU$9*AL1256+$AU$10*AM1256+$AU$11*AN1256+$AU$12*AO1256)</f>
        <v/>
      </c>
      <c r="AY1256" s="10">
        <f>IF(AND((ROW()-7)&gt;=$Q$5,(ROW()-6)&lt;=$Q$3),INDEX(LINEST(OFFSET(AF1256,1-$Q$5,0,$Q$5,1),OFFSET(AG1256,1-$Q$5,0,$Q$5,9),TRUE,TRUE),1,10)*$Q$4,"")</f>
        <v/>
      </c>
      <c r="AZ1256" s="9">
        <f>IF(AND((ROW()-7)&gt;=$Q$5,(ROW()-6)&lt;=$Q$3),INDEX(LINEST(OFFSET(AF1256,1-$Q$5,0,$Q$5,1),OFFSET(AG1256,1-$Q$5,0,$Q$5,9),TRUE,TRUE),1,9),"")</f>
        <v/>
      </c>
      <c r="BA1256" s="9">
        <f>IF(AND((ROW()-7)&gt;=$Q$5,(ROW()-6)&lt;=$Q$3),INDEX(LINEST(OFFSET(AF1256,1-$Q$5,0,$Q$5,1),OFFSET(AG1256,1-$Q$5,0,$Q$5,9),TRUE,TRUE),1,8),"")</f>
        <v/>
      </c>
      <c r="BB1256" s="9">
        <f>IF(AND((ROW()-7)&gt;=$Q$5,(ROW()-6)&lt;=$Q$3),INDEX(LINEST(OFFSET(AF1256,1-$Q$5,0,$Q$5,1),OFFSET(AG1256,1-$Q$5,0,$Q$5,9),TRUE,TRUE),1,7),"")</f>
        <v/>
      </c>
      <c r="BC1256" s="9">
        <f>IF(AND((ROW()-7)&gt;=$Q$5,(ROW()-6)&lt;=$Q$3),INDEX(LINEST(OFFSET(AF1256,1-$Q$5,0,$Q$5,1),OFFSET(AG1256,1-$Q$5,0,$Q$5,9),TRUE,TRUE),1,6),"")</f>
        <v/>
      </c>
      <c r="BD1256" s="9">
        <f>IF(AND((ROW()-7)&gt;=$Q$5,(ROW()-6)&lt;=$Q$3),INDEX(LINEST(OFFSET(AF1256,1-$Q$5,0,$Q$5,1),OFFSET(AG1256,1-$Q$5,0,$Q$5,9),TRUE,TRUE),1,5),"")</f>
        <v/>
      </c>
      <c r="BE1256" s="9">
        <f>IF(AND((ROW()-7)&gt;=$Q$5,(ROW()-6)&lt;=$Q$3),INDEX(LINEST(OFFSET(AF1256,1-$Q$5,0,$Q$5,1),OFFSET(AG1256,1-$Q$5,0,$Q$5,9),TRUE,TRUE),1,4),"")</f>
        <v/>
      </c>
      <c r="BF1256" s="9">
        <f>IF(AND((ROW()-7)&gt;=$Q$5,(ROW()-6)&lt;=$Q$3),INDEX(LINEST(OFFSET(AF1256,1-$Q$5,0,$Q$5,1),OFFSET(AG1256,1-$Q$5,0,$Q$5,9),TRUE,TRUE),1,3),"")</f>
        <v/>
      </c>
      <c r="BG1256" s="9">
        <f>IF(AND((ROW()-7)&gt;=$Q$5,(ROW()-6)&lt;=$Q$3),INDEX(LINEST(OFFSET(AF1256,1-$Q$5,0,$Q$5,1),OFFSET(AG1256,1-$Q$5,0,$Q$5,9),TRUE,TRUE),1,2),"")</f>
        <v/>
      </c>
      <c r="BH1256" s="9">
        <f>IF(AND((ROW()-7)&gt;=$Q$5,(ROW()-6)&lt;=$Q$3),INDEX(LINEST(OFFSET(AF1256,1-$Q$5,0,$Q$5,1),OFFSET(AG1256,1-$Q$5,0,$Q$5,9),TRUE,TRUE),1,1),"")</f>
        <v/>
      </c>
      <c r="BI1256" s="10">
        <f>IF(AND((ROW()-7)&gt;=$Q$5,(ROW()-6)&lt;=$Q$3),INDEX(LINEST(OFFSET(AF1256,1-$Q$5,0,$Q$5,1),OFFSET(AG1256,1-$Q$5,0,$Q$5,9),TRUE,TRUE),3,1),"")</f>
        <v/>
      </c>
      <c r="BL1256" s="9">
        <f>IF(AND((ROW()-6)&lt;=$Q$3,ISNUMBER(AY1255)),AY1255/$Q$4+AZ1255*AG1256+BA1255*AH1256+BB1255*AI1256+BC1255*AJ1256+BD1255*AK1256+BE1255*AL1256+BF1255*AM1256+BG1255*AN1256+BH1255*AO1256,"")</f>
        <v/>
      </c>
      <c r="BM1256">
        <f>IF(ISNUMBER(BL1256),AVERAGE(OFFSET(AF1255,1-$Q$5,0,$Q$5,1)),"")</f>
        <v/>
      </c>
      <c r="BN1256">
        <f>IF(ISNUMBER(BL1256),(AF1256-BL1256)^2,"")</f>
        <v/>
      </c>
      <c r="BO1256">
        <f>IF(ISNUMBER(BL1256),AF1256^2,"")</f>
        <v/>
      </c>
      <c r="BP1256">
        <f>IF(ISNUMBER(BL1256),(AF1256-BM1256)^2,"")</f>
        <v/>
      </c>
    </row>
    <row r="1257">
      <c r="O1257">
        <f>IF($R1257="","",IF($Q$1="Weekly",INT(($R1257-2)/7),IF($Q$1="Quarterly",YEAR($R1257)*4+ROUNDUP(MONTH($R1257)/3),YEAR($R1257)*12+MONTH($R1257))))</f>
        <v/>
      </c>
      <c r="P1257">
        <f>IF($R1257="","",IF($R1258="",1,IF($O1257&lt;&gt;$O1258,1,0)))</f>
        <v/>
      </c>
      <c r="Q1257">
        <f>IF($P1257=1,SUM($P$7:$P1257),"")</f>
        <v/>
      </c>
      <c r="R1257">
        <f>IF($A1257="","",IF(ISNUMBER($A1257),$A1257,IFERROR(DATEVALUE($A1257),NA())))</f>
        <v/>
      </c>
      <c r="S1257" s="7">
        <f>IFERROR(INDEX($R$7:$R$60000,MATCH(ROW()-6,$Q$7:$Q$60000,0)),"")</f>
        <v/>
      </c>
      <c r="T1257">
        <f>IFERROR(INDEX($B$7:$B$60000,MATCH(ROW()-6,$Q$7:$Q$60000,0))*1,"")</f>
        <v/>
      </c>
      <c r="U1257">
        <f>IFERROR(INDEX($C$7:$C$60000,MATCH(ROW()-6,$Q$7:$Q$60000,0))*1,"")</f>
        <v/>
      </c>
      <c r="V1257">
        <f>IFERROR(INDEX($D$7:$D$60000,MATCH(ROW()-6,$Q$7:$Q$60000,0))*1,"")</f>
        <v/>
      </c>
      <c r="W1257">
        <f>IFERROR(INDEX($E$7:$E$60000,MATCH(ROW()-6,$Q$7:$Q$60000,0))*1,"")</f>
        <v/>
      </c>
      <c r="X1257">
        <f>IFERROR(INDEX($F$7:$F$60000,MATCH(ROW()-6,$Q$7:$Q$60000,0))*1,"")</f>
        <v/>
      </c>
      <c r="Y1257">
        <f>IFERROR(INDEX($G$7:$G$60000,MATCH(ROW()-6,$Q$7:$Q$60000,0))*1,"")</f>
        <v/>
      </c>
      <c r="Z1257">
        <f>IFERROR(INDEX($H$7:$H$60000,MATCH(ROW()-6,$Q$7:$Q$60000,0))*1,"")</f>
        <v/>
      </c>
      <c r="AA1257">
        <f>IFERROR(INDEX($I$7:$I$60000,MATCH(ROW()-6,$Q$7:$Q$60000,0))*1,"")</f>
        <v/>
      </c>
      <c r="AB1257">
        <f>IFERROR(INDEX($J$7:$J$60000,MATCH(ROW()-6,$Q$7:$Q$60000,0))*1,"")</f>
        <v/>
      </c>
      <c r="AC1257">
        <f>IFERROR(INDEX($K$7:$K$60000,MATCH(ROW()-6,$Q$7:$Q$60000,0))*1,"")</f>
        <v/>
      </c>
      <c r="AF1257" s="9">
        <f>IF(OR($S1257="",$S1256=""),"",IF($B$5="diff",($T1257-$T1256),LN($T1257/$T1256)))</f>
        <v/>
      </c>
      <c r="AG1257" s="9">
        <f>IF(OR($S1257="",$S1256=""),"",IF($C$5="diff",(U1257-U1256),LN(U1257/U1256)))</f>
        <v/>
      </c>
      <c r="AH1257" s="9">
        <f>IF(OR($S1257="",$S1256=""),"",IF($D$5="diff",(V1257-V1256),LN(V1257/V1256)))</f>
        <v/>
      </c>
      <c r="AI1257" s="9">
        <f>IF(OR($S1257="",$S1256=""),"",IF($E$5="diff",(W1257-W1256),LN(W1257/W1256)))</f>
        <v/>
      </c>
      <c r="AJ1257" s="9">
        <f>IF(OR($S1257="",$S1256=""),"",IF($F$5="diff",(X1257-X1256),LN(X1257/X1256)))</f>
        <v/>
      </c>
      <c r="AK1257" s="9">
        <f>IF(OR($S1257="",$S1256=""),"",IF($G$5="diff",(Y1257-Y1256),LN(Y1257/Y1256)))</f>
        <v/>
      </c>
      <c r="AL1257" s="9">
        <f>IF(OR($S1257="",$S1256=""),"",IF($H$5="diff",(Z1257-Z1256),LN(Z1257/Z1256)))</f>
        <v/>
      </c>
      <c r="AM1257" s="9">
        <f>IF(OR($S1257="",$S1256=""),"",IF($I$5="diff",(AA1257-AA1256),LN(AA1257/AA1256)))</f>
        <v/>
      </c>
      <c r="AN1257" s="9">
        <f>IF(OR($S1257="",$S1256=""),"",IF($J$5="diff",(AB1257-AB1256),LN(AB1257/AB1256)))</f>
        <v/>
      </c>
      <c r="AO1257" s="9">
        <f>IF(OR($S1257="",$S1256=""),"",IF($K$5="diff",(AC1257-AC1256),LN(AC1257/AC1256)))</f>
        <v/>
      </c>
      <c r="AR1257" s="9">
        <f>IF($AF1257="","",$AU$13+$AU$4*AG1257+$AU$5*AH1257+$AU$6*AI1257+$AU$7*AJ1257+$AU$8*AK1257+$AU$9*AL1257+$AU$10*AM1257+$AU$11*AN1257+$AU$12*AO1257)</f>
        <v/>
      </c>
      <c r="AY1257" s="10">
        <f>IF(AND((ROW()-7)&gt;=$Q$5,(ROW()-6)&lt;=$Q$3),INDEX(LINEST(OFFSET(AF1257,1-$Q$5,0,$Q$5,1),OFFSET(AG1257,1-$Q$5,0,$Q$5,9),TRUE,TRUE),1,10)*$Q$4,"")</f>
        <v/>
      </c>
      <c r="AZ1257" s="9">
        <f>IF(AND((ROW()-7)&gt;=$Q$5,(ROW()-6)&lt;=$Q$3),INDEX(LINEST(OFFSET(AF1257,1-$Q$5,0,$Q$5,1),OFFSET(AG1257,1-$Q$5,0,$Q$5,9),TRUE,TRUE),1,9),"")</f>
        <v/>
      </c>
      <c r="BA1257" s="9">
        <f>IF(AND((ROW()-7)&gt;=$Q$5,(ROW()-6)&lt;=$Q$3),INDEX(LINEST(OFFSET(AF1257,1-$Q$5,0,$Q$5,1),OFFSET(AG1257,1-$Q$5,0,$Q$5,9),TRUE,TRUE),1,8),"")</f>
        <v/>
      </c>
      <c r="BB1257" s="9">
        <f>IF(AND((ROW()-7)&gt;=$Q$5,(ROW()-6)&lt;=$Q$3),INDEX(LINEST(OFFSET(AF1257,1-$Q$5,0,$Q$5,1),OFFSET(AG1257,1-$Q$5,0,$Q$5,9),TRUE,TRUE),1,7),"")</f>
        <v/>
      </c>
      <c r="BC1257" s="9">
        <f>IF(AND((ROW()-7)&gt;=$Q$5,(ROW()-6)&lt;=$Q$3),INDEX(LINEST(OFFSET(AF1257,1-$Q$5,0,$Q$5,1),OFFSET(AG1257,1-$Q$5,0,$Q$5,9),TRUE,TRUE),1,6),"")</f>
        <v/>
      </c>
      <c r="BD1257" s="9">
        <f>IF(AND((ROW()-7)&gt;=$Q$5,(ROW()-6)&lt;=$Q$3),INDEX(LINEST(OFFSET(AF1257,1-$Q$5,0,$Q$5,1),OFFSET(AG1257,1-$Q$5,0,$Q$5,9),TRUE,TRUE),1,5),"")</f>
        <v/>
      </c>
      <c r="BE1257" s="9">
        <f>IF(AND((ROW()-7)&gt;=$Q$5,(ROW()-6)&lt;=$Q$3),INDEX(LINEST(OFFSET(AF1257,1-$Q$5,0,$Q$5,1),OFFSET(AG1257,1-$Q$5,0,$Q$5,9),TRUE,TRUE),1,4),"")</f>
        <v/>
      </c>
      <c r="BF1257" s="9">
        <f>IF(AND((ROW()-7)&gt;=$Q$5,(ROW()-6)&lt;=$Q$3),INDEX(LINEST(OFFSET(AF1257,1-$Q$5,0,$Q$5,1),OFFSET(AG1257,1-$Q$5,0,$Q$5,9),TRUE,TRUE),1,3),"")</f>
        <v/>
      </c>
      <c r="BG1257" s="9">
        <f>IF(AND((ROW()-7)&gt;=$Q$5,(ROW()-6)&lt;=$Q$3),INDEX(LINEST(OFFSET(AF1257,1-$Q$5,0,$Q$5,1),OFFSET(AG1257,1-$Q$5,0,$Q$5,9),TRUE,TRUE),1,2),"")</f>
        <v/>
      </c>
      <c r="BH1257" s="9">
        <f>IF(AND((ROW()-7)&gt;=$Q$5,(ROW()-6)&lt;=$Q$3),INDEX(LINEST(OFFSET(AF1257,1-$Q$5,0,$Q$5,1),OFFSET(AG1257,1-$Q$5,0,$Q$5,9),TRUE,TRUE),1,1),"")</f>
        <v/>
      </c>
      <c r="BI1257" s="10">
        <f>IF(AND((ROW()-7)&gt;=$Q$5,(ROW()-6)&lt;=$Q$3),INDEX(LINEST(OFFSET(AF1257,1-$Q$5,0,$Q$5,1),OFFSET(AG1257,1-$Q$5,0,$Q$5,9),TRUE,TRUE),3,1),"")</f>
        <v/>
      </c>
      <c r="BL1257" s="9">
        <f>IF(AND((ROW()-6)&lt;=$Q$3,ISNUMBER(AY1256)),AY1256/$Q$4+AZ1256*AG1257+BA1256*AH1257+BB1256*AI1257+BC1256*AJ1257+BD1256*AK1257+BE1256*AL1257+BF1256*AM1257+BG1256*AN1257+BH1256*AO1257,"")</f>
        <v/>
      </c>
      <c r="BM1257">
        <f>IF(ISNUMBER(BL1257),AVERAGE(OFFSET(AF1256,1-$Q$5,0,$Q$5,1)),"")</f>
        <v/>
      </c>
      <c r="BN1257">
        <f>IF(ISNUMBER(BL1257),(AF1257-BL1257)^2,"")</f>
        <v/>
      </c>
      <c r="BO1257">
        <f>IF(ISNUMBER(BL1257),AF1257^2,"")</f>
        <v/>
      </c>
      <c r="BP1257">
        <f>IF(ISNUMBER(BL1257),(AF1257-BM1257)^2,"")</f>
        <v/>
      </c>
    </row>
    <row r="1258">
      <c r="O1258">
        <f>IF($R1258="","",IF($Q$1="Weekly",INT(($R1258-2)/7),IF($Q$1="Quarterly",YEAR($R1258)*4+ROUNDUP(MONTH($R1258)/3),YEAR($R1258)*12+MONTH($R1258))))</f>
        <v/>
      </c>
      <c r="P1258">
        <f>IF($R1258="","",IF($R1259="",1,IF($O1258&lt;&gt;$O1259,1,0)))</f>
        <v/>
      </c>
      <c r="Q1258">
        <f>IF($P1258=1,SUM($P$7:$P1258),"")</f>
        <v/>
      </c>
      <c r="R1258">
        <f>IF($A1258="","",IF(ISNUMBER($A1258),$A1258,IFERROR(DATEVALUE($A1258),NA())))</f>
        <v/>
      </c>
      <c r="S1258" s="7">
        <f>IFERROR(INDEX($R$7:$R$60000,MATCH(ROW()-6,$Q$7:$Q$60000,0)),"")</f>
        <v/>
      </c>
      <c r="T1258">
        <f>IFERROR(INDEX($B$7:$B$60000,MATCH(ROW()-6,$Q$7:$Q$60000,0))*1,"")</f>
        <v/>
      </c>
      <c r="U1258">
        <f>IFERROR(INDEX($C$7:$C$60000,MATCH(ROW()-6,$Q$7:$Q$60000,0))*1,"")</f>
        <v/>
      </c>
      <c r="V1258">
        <f>IFERROR(INDEX($D$7:$D$60000,MATCH(ROW()-6,$Q$7:$Q$60000,0))*1,"")</f>
        <v/>
      </c>
      <c r="W1258">
        <f>IFERROR(INDEX($E$7:$E$60000,MATCH(ROW()-6,$Q$7:$Q$60000,0))*1,"")</f>
        <v/>
      </c>
      <c r="X1258">
        <f>IFERROR(INDEX($F$7:$F$60000,MATCH(ROW()-6,$Q$7:$Q$60000,0))*1,"")</f>
        <v/>
      </c>
      <c r="Y1258">
        <f>IFERROR(INDEX($G$7:$G$60000,MATCH(ROW()-6,$Q$7:$Q$60000,0))*1,"")</f>
        <v/>
      </c>
      <c r="Z1258">
        <f>IFERROR(INDEX($H$7:$H$60000,MATCH(ROW()-6,$Q$7:$Q$60000,0))*1,"")</f>
        <v/>
      </c>
      <c r="AA1258">
        <f>IFERROR(INDEX($I$7:$I$60000,MATCH(ROW()-6,$Q$7:$Q$60000,0))*1,"")</f>
        <v/>
      </c>
      <c r="AB1258">
        <f>IFERROR(INDEX($J$7:$J$60000,MATCH(ROW()-6,$Q$7:$Q$60000,0))*1,"")</f>
        <v/>
      </c>
      <c r="AC1258">
        <f>IFERROR(INDEX($K$7:$K$60000,MATCH(ROW()-6,$Q$7:$Q$60000,0))*1,"")</f>
        <v/>
      </c>
      <c r="AF1258" s="9">
        <f>IF(OR($S1258="",$S1257=""),"",IF($B$5="diff",($T1258-$T1257),LN($T1258/$T1257)))</f>
        <v/>
      </c>
      <c r="AG1258" s="9">
        <f>IF(OR($S1258="",$S1257=""),"",IF($C$5="diff",(U1258-U1257),LN(U1258/U1257)))</f>
        <v/>
      </c>
      <c r="AH1258" s="9">
        <f>IF(OR($S1258="",$S1257=""),"",IF($D$5="diff",(V1258-V1257),LN(V1258/V1257)))</f>
        <v/>
      </c>
      <c r="AI1258" s="9">
        <f>IF(OR($S1258="",$S1257=""),"",IF($E$5="diff",(W1258-W1257),LN(W1258/W1257)))</f>
        <v/>
      </c>
      <c r="AJ1258" s="9">
        <f>IF(OR($S1258="",$S1257=""),"",IF($F$5="diff",(X1258-X1257),LN(X1258/X1257)))</f>
        <v/>
      </c>
      <c r="AK1258" s="9">
        <f>IF(OR($S1258="",$S1257=""),"",IF($G$5="diff",(Y1258-Y1257),LN(Y1258/Y1257)))</f>
        <v/>
      </c>
      <c r="AL1258" s="9">
        <f>IF(OR($S1258="",$S1257=""),"",IF($H$5="diff",(Z1258-Z1257),LN(Z1258/Z1257)))</f>
        <v/>
      </c>
      <c r="AM1258" s="9">
        <f>IF(OR($S1258="",$S1257=""),"",IF($I$5="diff",(AA1258-AA1257),LN(AA1258/AA1257)))</f>
        <v/>
      </c>
      <c r="AN1258" s="9">
        <f>IF(OR($S1258="",$S1257=""),"",IF($J$5="diff",(AB1258-AB1257),LN(AB1258/AB1257)))</f>
        <v/>
      </c>
      <c r="AO1258" s="9">
        <f>IF(OR($S1258="",$S1257=""),"",IF($K$5="diff",(AC1258-AC1257),LN(AC1258/AC1257)))</f>
        <v/>
      </c>
      <c r="AR1258" s="9">
        <f>IF($AF1258="","",$AU$13+$AU$4*AG1258+$AU$5*AH1258+$AU$6*AI1258+$AU$7*AJ1258+$AU$8*AK1258+$AU$9*AL1258+$AU$10*AM1258+$AU$11*AN1258+$AU$12*AO1258)</f>
        <v/>
      </c>
      <c r="AY1258" s="10">
        <f>IF(AND((ROW()-7)&gt;=$Q$5,(ROW()-6)&lt;=$Q$3),INDEX(LINEST(OFFSET(AF1258,1-$Q$5,0,$Q$5,1),OFFSET(AG1258,1-$Q$5,0,$Q$5,9),TRUE,TRUE),1,10)*$Q$4,"")</f>
        <v/>
      </c>
      <c r="AZ1258" s="9">
        <f>IF(AND((ROW()-7)&gt;=$Q$5,(ROW()-6)&lt;=$Q$3),INDEX(LINEST(OFFSET(AF1258,1-$Q$5,0,$Q$5,1),OFFSET(AG1258,1-$Q$5,0,$Q$5,9),TRUE,TRUE),1,9),"")</f>
        <v/>
      </c>
      <c r="BA1258" s="9">
        <f>IF(AND((ROW()-7)&gt;=$Q$5,(ROW()-6)&lt;=$Q$3),INDEX(LINEST(OFFSET(AF1258,1-$Q$5,0,$Q$5,1),OFFSET(AG1258,1-$Q$5,0,$Q$5,9),TRUE,TRUE),1,8),"")</f>
        <v/>
      </c>
      <c r="BB1258" s="9">
        <f>IF(AND((ROW()-7)&gt;=$Q$5,(ROW()-6)&lt;=$Q$3),INDEX(LINEST(OFFSET(AF1258,1-$Q$5,0,$Q$5,1),OFFSET(AG1258,1-$Q$5,0,$Q$5,9),TRUE,TRUE),1,7),"")</f>
        <v/>
      </c>
      <c r="BC1258" s="9">
        <f>IF(AND((ROW()-7)&gt;=$Q$5,(ROW()-6)&lt;=$Q$3),INDEX(LINEST(OFFSET(AF1258,1-$Q$5,0,$Q$5,1),OFFSET(AG1258,1-$Q$5,0,$Q$5,9),TRUE,TRUE),1,6),"")</f>
        <v/>
      </c>
      <c r="BD1258" s="9">
        <f>IF(AND((ROW()-7)&gt;=$Q$5,(ROW()-6)&lt;=$Q$3),INDEX(LINEST(OFFSET(AF1258,1-$Q$5,0,$Q$5,1),OFFSET(AG1258,1-$Q$5,0,$Q$5,9),TRUE,TRUE),1,5),"")</f>
        <v/>
      </c>
      <c r="BE1258" s="9">
        <f>IF(AND((ROW()-7)&gt;=$Q$5,(ROW()-6)&lt;=$Q$3),INDEX(LINEST(OFFSET(AF1258,1-$Q$5,0,$Q$5,1),OFFSET(AG1258,1-$Q$5,0,$Q$5,9),TRUE,TRUE),1,4),"")</f>
        <v/>
      </c>
      <c r="BF1258" s="9">
        <f>IF(AND((ROW()-7)&gt;=$Q$5,(ROW()-6)&lt;=$Q$3),INDEX(LINEST(OFFSET(AF1258,1-$Q$5,0,$Q$5,1),OFFSET(AG1258,1-$Q$5,0,$Q$5,9),TRUE,TRUE),1,3),"")</f>
        <v/>
      </c>
      <c r="BG1258" s="9">
        <f>IF(AND((ROW()-7)&gt;=$Q$5,(ROW()-6)&lt;=$Q$3),INDEX(LINEST(OFFSET(AF1258,1-$Q$5,0,$Q$5,1),OFFSET(AG1258,1-$Q$5,0,$Q$5,9),TRUE,TRUE),1,2),"")</f>
        <v/>
      </c>
      <c r="BH1258" s="9">
        <f>IF(AND((ROW()-7)&gt;=$Q$5,(ROW()-6)&lt;=$Q$3),INDEX(LINEST(OFFSET(AF1258,1-$Q$5,0,$Q$5,1),OFFSET(AG1258,1-$Q$5,0,$Q$5,9),TRUE,TRUE),1,1),"")</f>
        <v/>
      </c>
      <c r="BI1258" s="10">
        <f>IF(AND((ROW()-7)&gt;=$Q$5,(ROW()-6)&lt;=$Q$3),INDEX(LINEST(OFFSET(AF1258,1-$Q$5,0,$Q$5,1),OFFSET(AG1258,1-$Q$5,0,$Q$5,9),TRUE,TRUE),3,1),"")</f>
        <v/>
      </c>
      <c r="BL1258" s="9">
        <f>IF(AND((ROW()-6)&lt;=$Q$3,ISNUMBER(AY1257)),AY1257/$Q$4+AZ1257*AG1258+BA1257*AH1258+BB1257*AI1258+BC1257*AJ1258+BD1257*AK1258+BE1257*AL1258+BF1257*AM1258+BG1257*AN1258+BH1257*AO1258,"")</f>
        <v/>
      </c>
      <c r="BM1258">
        <f>IF(ISNUMBER(BL1258),AVERAGE(OFFSET(AF1257,1-$Q$5,0,$Q$5,1)),"")</f>
        <v/>
      </c>
      <c r="BN1258">
        <f>IF(ISNUMBER(BL1258),(AF1258-BL1258)^2,"")</f>
        <v/>
      </c>
      <c r="BO1258">
        <f>IF(ISNUMBER(BL1258),AF1258^2,"")</f>
        <v/>
      </c>
      <c r="BP1258">
        <f>IF(ISNUMBER(BL1258),(AF1258-BM1258)^2,"")</f>
        <v/>
      </c>
    </row>
    <row r="1259">
      <c r="O1259">
        <f>IF($R1259="","",IF($Q$1="Weekly",INT(($R1259-2)/7),IF($Q$1="Quarterly",YEAR($R1259)*4+ROUNDUP(MONTH($R1259)/3),YEAR($R1259)*12+MONTH($R1259))))</f>
        <v/>
      </c>
      <c r="P1259">
        <f>IF($R1259="","",IF($R1260="",1,IF($O1259&lt;&gt;$O1260,1,0)))</f>
        <v/>
      </c>
      <c r="Q1259">
        <f>IF($P1259=1,SUM($P$7:$P1259),"")</f>
        <v/>
      </c>
      <c r="R1259">
        <f>IF($A1259="","",IF(ISNUMBER($A1259),$A1259,IFERROR(DATEVALUE($A1259),NA())))</f>
        <v/>
      </c>
      <c r="S1259" s="7">
        <f>IFERROR(INDEX($R$7:$R$60000,MATCH(ROW()-6,$Q$7:$Q$60000,0)),"")</f>
        <v/>
      </c>
      <c r="T1259">
        <f>IFERROR(INDEX($B$7:$B$60000,MATCH(ROW()-6,$Q$7:$Q$60000,0))*1,"")</f>
        <v/>
      </c>
      <c r="U1259">
        <f>IFERROR(INDEX($C$7:$C$60000,MATCH(ROW()-6,$Q$7:$Q$60000,0))*1,"")</f>
        <v/>
      </c>
      <c r="V1259">
        <f>IFERROR(INDEX($D$7:$D$60000,MATCH(ROW()-6,$Q$7:$Q$60000,0))*1,"")</f>
        <v/>
      </c>
      <c r="W1259">
        <f>IFERROR(INDEX($E$7:$E$60000,MATCH(ROW()-6,$Q$7:$Q$60000,0))*1,"")</f>
        <v/>
      </c>
      <c r="X1259">
        <f>IFERROR(INDEX($F$7:$F$60000,MATCH(ROW()-6,$Q$7:$Q$60000,0))*1,"")</f>
        <v/>
      </c>
      <c r="Y1259">
        <f>IFERROR(INDEX($G$7:$G$60000,MATCH(ROW()-6,$Q$7:$Q$60000,0))*1,"")</f>
        <v/>
      </c>
      <c r="Z1259">
        <f>IFERROR(INDEX($H$7:$H$60000,MATCH(ROW()-6,$Q$7:$Q$60000,0))*1,"")</f>
        <v/>
      </c>
      <c r="AA1259">
        <f>IFERROR(INDEX($I$7:$I$60000,MATCH(ROW()-6,$Q$7:$Q$60000,0))*1,"")</f>
        <v/>
      </c>
      <c r="AB1259">
        <f>IFERROR(INDEX($J$7:$J$60000,MATCH(ROW()-6,$Q$7:$Q$60000,0))*1,"")</f>
        <v/>
      </c>
      <c r="AC1259">
        <f>IFERROR(INDEX($K$7:$K$60000,MATCH(ROW()-6,$Q$7:$Q$60000,0))*1,"")</f>
        <v/>
      </c>
      <c r="AF1259" s="9">
        <f>IF(OR($S1259="",$S1258=""),"",IF($B$5="diff",($T1259-$T1258),LN($T1259/$T1258)))</f>
        <v/>
      </c>
      <c r="AG1259" s="9">
        <f>IF(OR($S1259="",$S1258=""),"",IF($C$5="diff",(U1259-U1258),LN(U1259/U1258)))</f>
        <v/>
      </c>
      <c r="AH1259" s="9">
        <f>IF(OR($S1259="",$S1258=""),"",IF($D$5="diff",(V1259-V1258),LN(V1259/V1258)))</f>
        <v/>
      </c>
      <c r="AI1259" s="9">
        <f>IF(OR($S1259="",$S1258=""),"",IF($E$5="diff",(W1259-W1258),LN(W1259/W1258)))</f>
        <v/>
      </c>
      <c r="AJ1259" s="9">
        <f>IF(OR($S1259="",$S1258=""),"",IF($F$5="diff",(X1259-X1258),LN(X1259/X1258)))</f>
        <v/>
      </c>
      <c r="AK1259" s="9">
        <f>IF(OR($S1259="",$S1258=""),"",IF($G$5="diff",(Y1259-Y1258),LN(Y1259/Y1258)))</f>
        <v/>
      </c>
      <c r="AL1259" s="9">
        <f>IF(OR($S1259="",$S1258=""),"",IF($H$5="diff",(Z1259-Z1258),LN(Z1259/Z1258)))</f>
        <v/>
      </c>
      <c r="AM1259" s="9">
        <f>IF(OR($S1259="",$S1258=""),"",IF($I$5="diff",(AA1259-AA1258),LN(AA1259/AA1258)))</f>
        <v/>
      </c>
      <c r="AN1259" s="9">
        <f>IF(OR($S1259="",$S1258=""),"",IF($J$5="diff",(AB1259-AB1258),LN(AB1259/AB1258)))</f>
        <v/>
      </c>
      <c r="AO1259" s="9">
        <f>IF(OR($S1259="",$S1258=""),"",IF($K$5="diff",(AC1259-AC1258),LN(AC1259/AC1258)))</f>
        <v/>
      </c>
      <c r="AR1259" s="9">
        <f>IF($AF1259="","",$AU$13+$AU$4*AG1259+$AU$5*AH1259+$AU$6*AI1259+$AU$7*AJ1259+$AU$8*AK1259+$AU$9*AL1259+$AU$10*AM1259+$AU$11*AN1259+$AU$12*AO1259)</f>
        <v/>
      </c>
      <c r="AY1259" s="10">
        <f>IF(AND((ROW()-7)&gt;=$Q$5,(ROW()-6)&lt;=$Q$3),INDEX(LINEST(OFFSET(AF1259,1-$Q$5,0,$Q$5,1),OFFSET(AG1259,1-$Q$5,0,$Q$5,9),TRUE,TRUE),1,10)*$Q$4,"")</f>
        <v/>
      </c>
      <c r="AZ1259" s="9">
        <f>IF(AND((ROW()-7)&gt;=$Q$5,(ROW()-6)&lt;=$Q$3),INDEX(LINEST(OFFSET(AF1259,1-$Q$5,0,$Q$5,1),OFFSET(AG1259,1-$Q$5,0,$Q$5,9),TRUE,TRUE),1,9),"")</f>
        <v/>
      </c>
      <c r="BA1259" s="9">
        <f>IF(AND((ROW()-7)&gt;=$Q$5,(ROW()-6)&lt;=$Q$3),INDEX(LINEST(OFFSET(AF1259,1-$Q$5,0,$Q$5,1),OFFSET(AG1259,1-$Q$5,0,$Q$5,9),TRUE,TRUE),1,8),"")</f>
        <v/>
      </c>
      <c r="BB1259" s="9">
        <f>IF(AND((ROW()-7)&gt;=$Q$5,(ROW()-6)&lt;=$Q$3),INDEX(LINEST(OFFSET(AF1259,1-$Q$5,0,$Q$5,1),OFFSET(AG1259,1-$Q$5,0,$Q$5,9),TRUE,TRUE),1,7),"")</f>
        <v/>
      </c>
      <c r="BC1259" s="9">
        <f>IF(AND((ROW()-7)&gt;=$Q$5,(ROW()-6)&lt;=$Q$3),INDEX(LINEST(OFFSET(AF1259,1-$Q$5,0,$Q$5,1),OFFSET(AG1259,1-$Q$5,0,$Q$5,9),TRUE,TRUE),1,6),"")</f>
        <v/>
      </c>
      <c r="BD1259" s="9">
        <f>IF(AND((ROW()-7)&gt;=$Q$5,(ROW()-6)&lt;=$Q$3),INDEX(LINEST(OFFSET(AF1259,1-$Q$5,0,$Q$5,1),OFFSET(AG1259,1-$Q$5,0,$Q$5,9),TRUE,TRUE),1,5),"")</f>
        <v/>
      </c>
      <c r="BE1259" s="9">
        <f>IF(AND((ROW()-7)&gt;=$Q$5,(ROW()-6)&lt;=$Q$3),INDEX(LINEST(OFFSET(AF1259,1-$Q$5,0,$Q$5,1),OFFSET(AG1259,1-$Q$5,0,$Q$5,9),TRUE,TRUE),1,4),"")</f>
        <v/>
      </c>
      <c r="BF1259" s="9">
        <f>IF(AND((ROW()-7)&gt;=$Q$5,(ROW()-6)&lt;=$Q$3),INDEX(LINEST(OFFSET(AF1259,1-$Q$5,0,$Q$5,1),OFFSET(AG1259,1-$Q$5,0,$Q$5,9),TRUE,TRUE),1,3),"")</f>
        <v/>
      </c>
      <c r="BG1259" s="9">
        <f>IF(AND((ROW()-7)&gt;=$Q$5,(ROW()-6)&lt;=$Q$3),INDEX(LINEST(OFFSET(AF1259,1-$Q$5,0,$Q$5,1),OFFSET(AG1259,1-$Q$5,0,$Q$5,9),TRUE,TRUE),1,2),"")</f>
        <v/>
      </c>
      <c r="BH1259" s="9">
        <f>IF(AND((ROW()-7)&gt;=$Q$5,(ROW()-6)&lt;=$Q$3),INDEX(LINEST(OFFSET(AF1259,1-$Q$5,0,$Q$5,1),OFFSET(AG1259,1-$Q$5,0,$Q$5,9),TRUE,TRUE),1,1),"")</f>
        <v/>
      </c>
      <c r="BI1259" s="10">
        <f>IF(AND((ROW()-7)&gt;=$Q$5,(ROW()-6)&lt;=$Q$3),INDEX(LINEST(OFFSET(AF1259,1-$Q$5,0,$Q$5,1),OFFSET(AG1259,1-$Q$5,0,$Q$5,9),TRUE,TRUE),3,1),"")</f>
        <v/>
      </c>
      <c r="BL1259" s="9">
        <f>IF(AND((ROW()-6)&lt;=$Q$3,ISNUMBER(AY1258)),AY1258/$Q$4+AZ1258*AG1259+BA1258*AH1259+BB1258*AI1259+BC1258*AJ1259+BD1258*AK1259+BE1258*AL1259+BF1258*AM1259+BG1258*AN1259+BH1258*AO1259,"")</f>
        <v/>
      </c>
      <c r="BM1259">
        <f>IF(ISNUMBER(BL1259),AVERAGE(OFFSET(AF1258,1-$Q$5,0,$Q$5,1)),"")</f>
        <v/>
      </c>
      <c r="BN1259">
        <f>IF(ISNUMBER(BL1259),(AF1259-BL1259)^2,"")</f>
        <v/>
      </c>
      <c r="BO1259">
        <f>IF(ISNUMBER(BL1259),AF1259^2,"")</f>
        <v/>
      </c>
      <c r="BP1259">
        <f>IF(ISNUMBER(BL1259),(AF1259-BM1259)^2,"")</f>
        <v/>
      </c>
    </row>
    <row r="1260">
      <c r="O1260">
        <f>IF($R1260="","",IF($Q$1="Weekly",INT(($R1260-2)/7),IF($Q$1="Quarterly",YEAR($R1260)*4+ROUNDUP(MONTH($R1260)/3),YEAR($R1260)*12+MONTH($R1260))))</f>
        <v/>
      </c>
      <c r="P1260">
        <f>IF($R1260="","",IF($R1261="",1,IF($O1260&lt;&gt;$O1261,1,0)))</f>
        <v/>
      </c>
      <c r="Q1260">
        <f>IF($P1260=1,SUM($P$7:$P1260),"")</f>
        <v/>
      </c>
      <c r="R1260">
        <f>IF($A1260="","",IF(ISNUMBER($A1260),$A1260,IFERROR(DATEVALUE($A1260),NA())))</f>
        <v/>
      </c>
      <c r="S1260" s="7">
        <f>IFERROR(INDEX($R$7:$R$60000,MATCH(ROW()-6,$Q$7:$Q$60000,0)),"")</f>
        <v/>
      </c>
      <c r="T1260">
        <f>IFERROR(INDEX($B$7:$B$60000,MATCH(ROW()-6,$Q$7:$Q$60000,0))*1,"")</f>
        <v/>
      </c>
      <c r="U1260">
        <f>IFERROR(INDEX($C$7:$C$60000,MATCH(ROW()-6,$Q$7:$Q$60000,0))*1,"")</f>
        <v/>
      </c>
      <c r="V1260">
        <f>IFERROR(INDEX($D$7:$D$60000,MATCH(ROW()-6,$Q$7:$Q$60000,0))*1,"")</f>
        <v/>
      </c>
      <c r="W1260">
        <f>IFERROR(INDEX($E$7:$E$60000,MATCH(ROW()-6,$Q$7:$Q$60000,0))*1,"")</f>
        <v/>
      </c>
      <c r="X1260">
        <f>IFERROR(INDEX($F$7:$F$60000,MATCH(ROW()-6,$Q$7:$Q$60000,0))*1,"")</f>
        <v/>
      </c>
      <c r="Y1260">
        <f>IFERROR(INDEX($G$7:$G$60000,MATCH(ROW()-6,$Q$7:$Q$60000,0))*1,"")</f>
        <v/>
      </c>
      <c r="Z1260">
        <f>IFERROR(INDEX($H$7:$H$60000,MATCH(ROW()-6,$Q$7:$Q$60000,0))*1,"")</f>
        <v/>
      </c>
      <c r="AA1260">
        <f>IFERROR(INDEX($I$7:$I$60000,MATCH(ROW()-6,$Q$7:$Q$60000,0))*1,"")</f>
        <v/>
      </c>
      <c r="AB1260">
        <f>IFERROR(INDEX($J$7:$J$60000,MATCH(ROW()-6,$Q$7:$Q$60000,0))*1,"")</f>
        <v/>
      </c>
      <c r="AC1260">
        <f>IFERROR(INDEX($K$7:$K$60000,MATCH(ROW()-6,$Q$7:$Q$60000,0))*1,"")</f>
        <v/>
      </c>
      <c r="AF1260" s="9">
        <f>IF(OR($S1260="",$S1259=""),"",IF($B$5="diff",($T1260-$T1259),LN($T1260/$T1259)))</f>
        <v/>
      </c>
      <c r="AG1260" s="9">
        <f>IF(OR($S1260="",$S1259=""),"",IF($C$5="diff",(U1260-U1259),LN(U1260/U1259)))</f>
        <v/>
      </c>
      <c r="AH1260" s="9">
        <f>IF(OR($S1260="",$S1259=""),"",IF($D$5="diff",(V1260-V1259),LN(V1260/V1259)))</f>
        <v/>
      </c>
      <c r="AI1260" s="9">
        <f>IF(OR($S1260="",$S1259=""),"",IF($E$5="diff",(W1260-W1259),LN(W1260/W1259)))</f>
        <v/>
      </c>
      <c r="AJ1260" s="9">
        <f>IF(OR($S1260="",$S1259=""),"",IF($F$5="diff",(X1260-X1259),LN(X1260/X1259)))</f>
        <v/>
      </c>
      <c r="AK1260" s="9">
        <f>IF(OR($S1260="",$S1259=""),"",IF($G$5="diff",(Y1260-Y1259),LN(Y1260/Y1259)))</f>
        <v/>
      </c>
      <c r="AL1260" s="9">
        <f>IF(OR($S1260="",$S1259=""),"",IF($H$5="diff",(Z1260-Z1259),LN(Z1260/Z1259)))</f>
        <v/>
      </c>
      <c r="AM1260" s="9">
        <f>IF(OR($S1260="",$S1259=""),"",IF($I$5="diff",(AA1260-AA1259),LN(AA1260/AA1259)))</f>
        <v/>
      </c>
      <c r="AN1260" s="9">
        <f>IF(OR($S1260="",$S1259=""),"",IF($J$5="diff",(AB1260-AB1259),LN(AB1260/AB1259)))</f>
        <v/>
      </c>
      <c r="AO1260" s="9">
        <f>IF(OR($S1260="",$S1259=""),"",IF($K$5="diff",(AC1260-AC1259),LN(AC1260/AC1259)))</f>
        <v/>
      </c>
      <c r="AR1260" s="9">
        <f>IF($AF1260="","",$AU$13+$AU$4*AG1260+$AU$5*AH1260+$AU$6*AI1260+$AU$7*AJ1260+$AU$8*AK1260+$AU$9*AL1260+$AU$10*AM1260+$AU$11*AN1260+$AU$12*AO1260)</f>
        <v/>
      </c>
      <c r="AY1260" s="10">
        <f>IF(AND((ROW()-7)&gt;=$Q$5,(ROW()-6)&lt;=$Q$3),INDEX(LINEST(OFFSET(AF1260,1-$Q$5,0,$Q$5,1),OFFSET(AG1260,1-$Q$5,0,$Q$5,9),TRUE,TRUE),1,10)*$Q$4,"")</f>
        <v/>
      </c>
      <c r="AZ1260" s="9">
        <f>IF(AND((ROW()-7)&gt;=$Q$5,(ROW()-6)&lt;=$Q$3),INDEX(LINEST(OFFSET(AF1260,1-$Q$5,0,$Q$5,1),OFFSET(AG1260,1-$Q$5,0,$Q$5,9),TRUE,TRUE),1,9),"")</f>
        <v/>
      </c>
      <c r="BA1260" s="9">
        <f>IF(AND((ROW()-7)&gt;=$Q$5,(ROW()-6)&lt;=$Q$3),INDEX(LINEST(OFFSET(AF1260,1-$Q$5,0,$Q$5,1),OFFSET(AG1260,1-$Q$5,0,$Q$5,9),TRUE,TRUE),1,8),"")</f>
        <v/>
      </c>
      <c r="BB1260" s="9">
        <f>IF(AND((ROW()-7)&gt;=$Q$5,(ROW()-6)&lt;=$Q$3),INDEX(LINEST(OFFSET(AF1260,1-$Q$5,0,$Q$5,1),OFFSET(AG1260,1-$Q$5,0,$Q$5,9),TRUE,TRUE),1,7),"")</f>
        <v/>
      </c>
      <c r="BC1260" s="9">
        <f>IF(AND((ROW()-7)&gt;=$Q$5,(ROW()-6)&lt;=$Q$3),INDEX(LINEST(OFFSET(AF1260,1-$Q$5,0,$Q$5,1),OFFSET(AG1260,1-$Q$5,0,$Q$5,9),TRUE,TRUE),1,6),"")</f>
        <v/>
      </c>
      <c r="BD1260" s="9">
        <f>IF(AND((ROW()-7)&gt;=$Q$5,(ROW()-6)&lt;=$Q$3),INDEX(LINEST(OFFSET(AF1260,1-$Q$5,0,$Q$5,1),OFFSET(AG1260,1-$Q$5,0,$Q$5,9),TRUE,TRUE),1,5),"")</f>
        <v/>
      </c>
      <c r="BE1260" s="9">
        <f>IF(AND((ROW()-7)&gt;=$Q$5,(ROW()-6)&lt;=$Q$3),INDEX(LINEST(OFFSET(AF1260,1-$Q$5,0,$Q$5,1),OFFSET(AG1260,1-$Q$5,0,$Q$5,9),TRUE,TRUE),1,4),"")</f>
        <v/>
      </c>
      <c r="BF1260" s="9">
        <f>IF(AND((ROW()-7)&gt;=$Q$5,(ROW()-6)&lt;=$Q$3),INDEX(LINEST(OFFSET(AF1260,1-$Q$5,0,$Q$5,1),OFFSET(AG1260,1-$Q$5,0,$Q$5,9),TRUE,TRUE),1,3),"")</f>
        <v/>
      </c>
      <c r="BG1260" s="9">
        <f>IF(AND((ROW()-7)&gt;=$Q$5,(ROW()-6)&lt;=$Q$3),INDEX(LINEST(OFFSET(AF1260,1-$Q$5,0,$Q$5,1),OFFSET(AG1260,1-$Q$5,0,$Q$5,9),TRUE,TRUE),1,2),"")</f>
        <v/>
      </c>
      <c r="BH1260" s="9">
        <f>IF(AND((ROW()-7)&gt;=$Q$5,(ROW()-6)&lt;=$Q$3),INDEX(LINEST(OFFSET(AF1260,1-$Q$5,0,$Q$5,1),OFFSET(AG1260,1-$Q$5,0,$Q$5,9),TRUE,TRUE),1,1),"")</f>
        <v/>
      </c>
      <c r="BI1260" s="10">
        <f>IF(AND((ROW()-7)&gt;=$Q$5,(ROW()-6)&lt;=$Q$3),INDEX(LINEST(OFFSET(AF1260,1-$Q$5,0,$Q$5,1),OFFSET(AG1260,1-$Q$5,0,$Q$5,9),TRUE,TRUE),3,1),"")</f>
        <v/>
      </c>
      <c r="BL1260" s="9">
        <f>IF(AND((ROW()-6)&lt;=$Q$3,ISNUMBER(AY1259)),AY1259/$Q$4+AZ1259*AG1260+BA1259*AH1260+BB1259*AI1260+BC1259*AJ1260+BD1259*AK1260+BE1259*AL1260+BF1259*AM1260+BG1259*AN1260+BH1259*AO1260,"")</f>
        <v/>
      </c>
      <c r="BM1260">
        <f>IF(ISNUMBER(BL1260),AVERAGE(OFFSET(AF1259,1-$Q$5,0,$Q$5,1)),"")</f>
        <v/>
      </c>
      <c r="BN1260">
        <f>IF(ISNUMBER(BL1260),(AF1260-BL1260)^2,"")</f>
        <v/>
      </c>
      <c r="BO1260">
        <f>IF(ISNUMBER(BL1260),AF1260^2,"")</f>
        <v/>
      </c>
      <c r="BP1260">
        <f>IF(ISNUMBER(BL1260),(AF1260-BM1260)^2,"")</f>
        <v/>
      </c>
    </row>
    <row r="1261">
      <c r="O1261">
        <f>IF($R1261="","",IF($Q$1="Weekly",INT(($R1261-2)/7),IF($Q$1="Quarterly",YEAR($R1261)*4+ROUNDUP(MONTH($R1261)/3),YEAR($R1261)*12+MONTH($R1261))))</f>
        <v/>
      </c>
      <c r="P1261">
        <f>IF($R1261="","",IF($R1262="",1,IF($O1261&lt;&gt;$O1262,1,0)))</f>
        <v/>
      </c>
      <c r="Q1261">
        <f>IF($P1261=1,SUM($P$7:$P1261),"")</f>
        <v/>
      </c>
      <c r="R1261">
        <f>IF($A1261="","",IF(ISNUMBER($A1261),$A1261,IFERROR(DATEVALUE($A1261),NA())))</f>
        <v/>
      </c>
      <c r="S1261" s="7">
        <f>IFERROR(INDEX($R$7:$R$60000,MATCH(ROW()-6,$Q$7:$Q$60000,0)),"")</f>
        <v/>
      </c>
      <c r="T1261">
        <f>IFERROR(INDEX($B$7:$B$60000,MATCH(ROW()-6,$Q$7:$Q$60000,0))*1,"")</f>
        <v/>
      </c>
      <c r="U1261">
        <f>IFERROR(INDEX($C$7:$C$60000,MATCH(ROW()-6,$Q$7:$Q$60000,0))*1,"")</f>
        <v/>
      </c>
      <c r="V1261">
        <f>IFERROR(INDEX($D$7:$D$60000,MATCH(ROW()-6,$Q$7:$Q$60000,0))*1,"")</f>
        <v/>
      </c>
      <c r="W1261">
        <f>IFERROR(INDEX($E$7:$E$60000,MATCH(ROW()-6,$Q$7:$Q$60000,0))*1,"")</f>
        <v/>
      </c>
      <c r="X1261">
        <f>IFERROR(INDEX($F$7:$F$60000,MATCH(ROW()-6,$Q$7:$Q$60000,0))*1,"")</f>
        <v/>
      </c>
      <c r="Y1261">
        <f>IFERROR(INDEX($G$7:$G$60000,MATCH(ROW()-6,$Q$7:$Q$60000,0))*1,"")</f>
        <v/>
      </c>
      <c r="Z1261">
        <f>IFERROR(INDEX($H$7:$H$60000,MATCH(ROW()-6,$Q$7:$Q$60000,0))*1,"")</f>
        <v/>
      </c>
      <c r="AA1261">
        <f>IFERROR(INDEX($I$7:$I$60000,MATCH(ROW()-6,$Q$7:$Q$60000,0))*1,"")</f>
        <v/>
      </c>
      <c r="AB1261">
        <f>IFERROR(INDEX($J$7:$J$60000,MATCH(ROW()-6,$Q$7:$Q$60000,0))*1,"")</f>
        <v/>
      </c>
      <c r="AC1261">
        <f>IFERROR(INDEX($K$7:$K$60000,MATCH(ROW()-6,$Q$7:$Q$60000,0))*1,"")</f>
        <v/>
      </c>
      <c r="AF1261" s="9">
        <f>IF(OR($S1261="",$S1260=""),"",IF($B$5="diff",($T1261-$T1260),LN($T1261/$T1260)))</f>
        <v/>
      </c>
      <c r="AG1261" s="9">
        <f>IF(OR($S1261="",$S1260=""),"",IF($C$5="diff",(U1261-U1260),LN(U1261/U1260)))</f>
        <v/>
      </c>
      <c r="AH1261" s="9">
        <f>IF(OR($S1261="",$S1260=""),"",IF($D$5="diff",(V1261-V1260),LN(V1261/V1260)))</f>
        <v/>
      </c>
      <c r="AI1261" s="9">
        <f>IF(OR($S1261="",$S1260=""),"",IF($E$5="diff",(W1261-W1260),LN(W1261/W1260)))</f>
        <v/>
      </c>
      <c r="AJ1261" s="9">
        <f>IF(OR($S1261="",$S1260=""),"",IF($F$5="diff",(X1261-X1260),LN(X1261/X1260)))</f>
        <v/>
      </c>
      <c r="AK1261" s="9">
        <f>IF(OR($S1261="",$S1260=""),"",IF($G$5="diff",(Y1261-Y1260),LN(Y1261/Y1260)))</f>
        <v/>
      </c>
      <c r="AL1261" s="9">
        <f>IF(OR($S1261="",$S1260=""),"",IF($H$5="diff",(Z1261-Z1260),LN(Z1261/Z1260)))</f>
        <v/>
      </c>
      <c r="AM1261" s="9">
        <f>IF(OR($S1261="",$S1260=""),"",IF($I$5="diff",(AA1261-AA1260),LN(AA1261/AA1260)))</f>
        <v/>
      </c>
      <c r="AN1261" s="9">
        <f>IF(OR($S1261="",$S1260=""),"",IF($J$5="diff",(AB1261-AB1260),LN(AB1261/AB1260)))</f>
        <v/>
      </c>
      <c r="AO1261" s="9">
        <f>IF(OR($S1261="",$S1260=""),"",IF($K$5="diff",(AC1261-AC1260),LN(AC1261/AC1260)))</f>
        <v/>
      </c>
      <c r="AR1261" s="9">
        <f>IF($AF1261="","",$AU$13+$AU$4*AG1261+$AU$5*AH1261+$AU$6*AI1261+$AU$7*AJ1261+$AU$8*AK1261+$AU$9*AL1261+$AU$10*AM1261+$AU$11*AN1261+$AU$12*AO1261)</f>
        <v/>
      </c>
      <c r="AY1261" s="10">
        <f>IF(AND((ROW()-7)&gt;=$Q$5,(ROW()-6)&lt;=$Q$3),INDEX(LINEST(OFFSET(AF1261,1-$Q$5,0,$Q$5,1),OFFSET(AG1261,1-$Q$5,0,$Q$5,9),TRUE,TRUE),1,10)*$Q$4,"")</f>
        <v/>
      </c>
      <c r="AZ1261" s="9">
        <f>IF(AND((ROW()-7)&gt;=$Q$5,(ROW()-6)&lt;=$Q$3),INDEX(LINEST(OFFSET(AF1261,1-$Q$5,0,$Q$5,1),OFFSET(AG1261,1-$Q$5,0,$Q$5,9),TRUE,TRUE),1,9),"")</f>
        <v/>
      </c>
      <c r="BA1261" s="9">
        <f>IF(AND((ROW()-7)&gt;=$Q$5,(ROW()-6)&lt;=$Q$3),INDEX(LINEST(OFFSET(AF1261,1-$Q$5,0,$Q$5,1),OFFSET(AG1261,1-$Q$5,0,$Q$5,9),TRUE,TRUE),1,8),"")</f>
        <v/>
      </c>
      <c r="BB1261" s="9">
        <f>IF(AND((ROW()-7)&gt;=$Q$5,(ROW()-6)&lt;=$Q$3),INDEX(LINEST(OFFSET(AF1261,1-$Q$5,0,$Q$5,1),OFFSET(AG1261,1-$Q$5,0,$Q$5,9),TRUE,TRUE),1,7),"")</f>
        <v/>
      </c>
      <c r="BC1261" s="9">
        <f>IF(AND((ROW()-7)&gt;=$Q$5,(ROW()-6)&lt;=$Q$3),INDEX(LINEST(OFFSET(AF1261,1-$Q$5,0,$Q$5,1),OFFSET(AG1261,1-$Q$5,0,$Q$5,9),TRUE,TRUE),1,6),"")</f>
        <v/>
      </c>
      <c r="BD1261" s="9">
        <f>IF(AND((ROW()-7)&gt;=$Q$5,(ROW()-6)&lt;=$Q$3),INDEX(LINEST(OFFSET(AF1261,1-$Q$5,0,$Q$5,1),OFFSET(AG1261,1-$Q$5,0,$Q$5,9),TRUE,TRUE),1,5),"")</f>
        <v/>
      </c>
      <c r="BE1261" s="9">
        <f>IF(AND((ROW()-7)&gt;=$Q$5,(ROW()-6)&lt;=$Q$3),INDEX(LINEST(OFFSET(AF1261,1-$Q$5,0,$Q$5,1),OFFSET(AG1261,1-$Q$5,0,$Q$5,9),TRUE,TRUE),1,4),"")</f>
        <v/>
      </c>
      <c r="BF1261" s="9">
        <f>IF(AND((ROW()-7)&gt;=$Q$5,(ROW()-6)&lt;=$Q$3),INDEX(LINEST(OFFSET(AF1261,1-$Q$5,0,$Q$5,1),OFFSET(AG1261,1-$Q$5,0,$Q$5,9),TRUE,TRUE),1,3),"")</f>
        <v/>
      </c>
      <c r="BG1261" s="9">
        <f>IF(AND((ROW()-7)&gt;=$Q$5,(ROW()-6)&lt;=$Q$3),INDEX(LINEST(OFFSET(AF1261,1-$Q$5,0,$Q$5,1),OFFSET(AG1261,1-$Q$5,0,$Q$5,9),TRUE,TRUE),1,2),"")</f>
        <v/>
      </c>
      <c r="BH1261" s="9">
        <f>IF(AND((ROW()-7)&gt;=$Q$5,(ROW()-6)&lt;=$Q$3),INDEX(LINEST(OFFSET(AF1261,1-$Q$5,0,$Q$5,1),OFFSET(AG1261,1-$Q$5,0,$Q$5,9),TRUE,TRUE),1,1),"")</f>
        <v/>
      </c>
      <c r="BI1261" s="10">
        <f>IF(AND((ROW()-7)&gt;=$Q$5,(ROW()-6)&lt;=$Q$3),INDEX(LINEST(OFFSET(AF1261,1-$Q$5,0,$Q$5,1),OFFSET(AG1261,1-$Q$5,0,$Q$5,9),TRUE,TRUE),3,1),"")</f>
        <v/>
      </c>
      <c r="BL1261" s="9">
        <f>IF(AND((ROW()-6)&lt;=$Q$3,ISNUMBER(AY1260)),AY1260/$Q$4+AZ1260*AG1261+BA1260*AH1261+BB1260*AI1261+BC1260*AJ1261+BD1260*AK1261+BE1260*AL1261+BF1260*AM1261+BG1260*AN1261+BH1260*AO1261,"")</f>
        <v/>
      </c>
      <c r="BM1261">
        <f>IF(ISNUMBER(BL1261),AVERAGE(OFFSET(AF1260,1-$Q$5,0,$Q$5,1)),"")</f>
        <v/>
      </c>
      <c r="BN1261">
        <f>IF(ISNUMBER(BL1261),(AF1261-BL1261)^2,"")</f>
        <v/>
      </c>
      <c r="BO1261">
        <f>IF(ISNUMBER(BL1261),AF1261^2,"")</f>
        <v/>
      </c>
      <c r="BP1261">
        <f>IF(ISNUMBER(BL1261),(AF1261-BM1261)^2,"")</f>
        <v/>
      </c>
    </row>
    <row r="1262">
      <c r="O1262">
        <f>IF($R1262="","",IF($Q$1="Weekly",INT(($R1262-2)/7),IF($Q$1="Quarterly",YEAR($R1262)*4+ROUNDUP(MONTH($R1262)/3),YEAR($R1262)*12+MONTH($R1262))))</f>
        <v/>
      </c>
      <c r="P1262">
        <f>IF($R1262="","",IF($R1263="",1,IF($O1262&lt;&gt;$O1263,1,0)))</f>
        <v/>
      </c>
      <c r="Q1262">
        <f>IF($P1262=1,SUM($P$7:$P1262),"")</f>
        <v/>
      </c>
      <c r="R1262">
        <f>IF($A1262="","",IF(ISNUMBER($A1262),$A1262,IFERROR(DATEVALUE($A1262),NA())))</f>
        <v/>
      </c>
      <c r="S1262" s="7">
        <f>IFERROR(INDEX($R$7:$R$60000,MATCH(ROW()-6,$Q$7:$Q$60000,0)),"")</f>
        <v/>
      </c>
      <c r="T1262">
        <f>IFERROR(INDEX($B$7:$B$60000,MATCH(ROW()-6,$Q$7:$Q$60000,0))*1,"")</f>
        <v/>
      </c>
      <c r="U1262">
        <f>IFERROR(INDEX($C$7:$C$60000,MATCH(ROW()-6,$Q$7:$Q$60000,0))*1,"")</f>
        <v/>
      </c>
      <c r="V1262">
        <f>IFERROR(INDEX($D$7:$D$60000,MATCH(ROW()-6,$Q$7:$Q$60000,0))*1,"")</f>
        <v/>
      </c>
      <c r="W1262">
        <f>IFERROR(INDEX($E$7:$E$60000,MATCH(ROW()-6,$Q$7:$Q$60000,0))*1,"")</f>
        <v/>
      </c>
      <c r="X1262">
        <f>IFERROR(INDEX($F$7:$F$60000,MATCH(ROW()-6,$Q$7:$Q$60000,0))*1,"")</f>
        <v/>
      </c>
      <c r="Y1262">
        <f>IFERROR(INDEX($G$7:$G$60000,MATCH(ROW()-6,$Q$7:$Q$60000,0))*1,"")</f>
        <v/>
      </c>
      <c r="Z1262">
        <f>IFERROR(INDEX($H$7:$H$60000,MATCH(ROW()-6,$Q$7:$Q$60000,0))*1,"")</f>
        <v/>
      </c>
      <c r="AA1262">
        <f>IFERROR(INDEX($I$7:$I$60000,MATCH(ROW()-6,$Q$7:$Q$60000,0))*1,"")</f>
        <v/>
      </c>
      <c r="AB1262">
        <f>IFERROR(INDEX($J$7:$J$60000,MATCH(ROW()-6,$Q$7:$Q$60000,0))*1,"")</f>
        <v/>
      </c>
      <c r="AC1262">
        <f>IFERROR(INDEX($K$7:$K$60000,MATCH(ROW()-6,$Q$7:$Q$60000,0))*1,"")</f>
        <v/>
      </c>
      <c r="AF1262" s="9">
        <f>IF(OR($S1262="",$S1261=""),"",IF($B$5="diff",($T1262-$T1261),LN($T1262/$T1261)))</f>
        <v/>
      </c>
      <c r="AG1262" s="9">
        <f>IF(OR($S1262="",$S1261=""),"",IF($C$5="diff",(U1262-U1261),LN(U1262/U1261)))</f>
        <v/>
      </c>
      <c r="AH1262" s="9">
        <f>IF(OR($S1262="",$S1261=""),"",IF($D$5="diff",(V1262-V1261),LN(V1262/V1261)))</f>
        <v/>
      </c>
      <c r="AI1262" s="9">
        <f>IF(OR($S1262="",$S1261=""),"",IF($E$5="diff",(W1262-W1261),LN(W1262/W1261)))</f>
        <v/>
      </c>
      <c r="AJ1262" s="9">
        <f>IF(OR($S1262="",$S1261=""),"",IF($F$5="diff",(X1262-X1261),LN(X1262/X1261)))</f>
        <v/>
      </c>
      <c r="AK1262" s="9">
        <f>IF(OR($S1262="",$S1261=""),"",IF($G$5="diff",(Y1262-Y1261),LN(Y1262/Y1261)))</f>
        <v/>
      </c>
      <c r="AL1262" s="9">
        <f>IF(OR($S1262="",$S1261=""),"",IF($H$5="diff",(Z1262-Z1261),LN(Z1262/Z1261)))</f>
        <v/>
      </c>
      <c r="AM1262" s="9">
        <f>IF(OR($S1262="",$S1261=""),"",IF($I$5="diff",(AA1262-AA1261),LN(AA1262/AA1261)))</f>
        <v/>
      </c>
      <c r="AN1262" s="9">
        <f>IF(OR($S1262="",$S1261=""),"",IF($J$5="diff",(AB1262-AB1261),LN(AB1262/AB1261)))</f>
        <v/>
      </c>
      <c r="AO1262" s="9">
        <f>IF(OR($S1262="",$S1261=""),"",IF($K$5="diff",(AC1262-AC1261),LN(AC1262/AC1261)))</f>
        <v/>
      </c>
      <c r="AR1262" s="9">
        <f>IF($AF1262="","",$AU$13+$AU$4*AG1262+$AU$5*AH1262+$AU$6*AI1262+$AU$7*AJ1262+$AU$8*AK1262+$AU$9*AL1262+$AU$10*AM1262+$AU$11*AN1262+$AU$12*AO1262)</f>
        <v/>
      </c>
      <c r="AY1262" s="10">
        <f>IF(AND((ROW()-7)&gt;=$Q$5,(ROW()-6)&lt;=$Q$3),INDEX(LINEST(OFFSET(AF1262,1-$Q$5,0,$Q$5,1),OFFSET(AG1262,1-$Q$5,0,$Q$5,9),TRUE,TRUE),1,10)*$Q$4,"")</f>
        <v/>
      </c>
      <c r="AZ1262" s="9">
        <f>IF(AND((ROW()-7)&gt;=$Q$5,(ROW()-6)&lt;=$Q$3),INDEX(LINEST(OFFSET(AF1262,1-$Q$5,0,$Q$5,1),OFFSET(AG1262,1-$Q$5,0,$Q$5,9),TRUE,TRUE),1,9),"")</f>
        <v/>
      </c>
      <c r="BA1262" s="9">
        <f>IF(AND((ROW()-7)&gt;=$Q$5,(ROW()-6)&lt;=$Q$3),INDEX(LINEST(OFFSET(AF1262,1-$Q$5,0,$Q$5,1),OFFSET(AG1262,1-$Q$5,0,$Q$5,9),TRUE,TRUE),1,8),"")</f>
        <v/>
      </c>
      <c r="BB1262" s="9">
        <f>IF(AND((ROW()-7)&gt;=$Q$5,(ROW()-6)&lt;=$Q$3),INDEX(LINEST(OFFSET(AF1262,1-$Q$5,0,$Q$5,1),OFFSET(AG1262,1-$Q$5,0,$Q$5,9),TRUE,TRUE),1,7),"")</f>
        <v/>
      </c>
      <c r="BC1262" s="9">
        <f>IF(AND((ROW()-7)&gt;=$Q$5,(ROW()-6)&lt;=$Q$3),INDEX(LINEST(OFFSET(AF1262,1-$Q$5,0,$Q$5,1),OFFSET(AG1262,1-$Q$5,0,$Q$5,9),TRUE,TRUE),1,6),"")</f>
        <v/>
      </c>
      <c r="BD1262" s="9">
        <f>IF(AND((ROW()-7)&gt;=$Q$5,(ROW()-6)&lt;=$Q$3),INDEX(LINEST(OFFSET(AF1262,1-$Q$5,0,$Q$5,1),OFFSET(AG1262,1-$Q$5,0,$Q$5,9),TRUE,TRUE),1,5),"")</f>
        <v/>
      </c>
      <c r="BE1262" s="9">
        <f>IF(AND((ROW()-7)&gt;=$Q$5,(ROW()-6)&lt;=$Q$3),INDEX(LINEST(OFFSET(AF1262,1-$Q$5,0,$Q$5,1),OFFSET(AG1262,1-$Q$5,0,$Q$5,9),TRUE,TRUE),1,4),"")</f>
        <v/>
      </c>
      <c r="BF1262" s="9">
        <f>IF(AND((ROW()-7)&gt;=$Q$5,(ROW()-6)&lt;=$Q$3),INDEX(LINEST(OFFSET(AF1262,1-$Q$5,0,$Q$5,1),OFFSET(AG1262,1-$Q$5,0,$Q$5,9),TRUE,TRUE),1,3),"")</f>
        <v/>
      </c>
      <c r="BG1262" s="9">
        <f>IF(AND((ROW()-7)&gt;=$Q$5,(ROW()-6)&lt;=$Q$3),INDEX(LINEST(OFFSET(AF1262,1-$Q$5,0,$Q$5,1),OFFSET(AG1262,1-$Q$5,0,$Q$5,9),TRUE,TRUE),1,2),"")</f>
        <v/>
      </c>
      <c r="BH1262" s="9">
        <f>IF(AND((ROW()-7)&gt;=$Q$5,(ROW()-6)&lt;=$Q$3),INDEX(LINEST(OFFSET(AF1262,1-$Q$5,0,$Q$5,1),OFFSET(AG1262,1-$Q$5,0,$Q$5,9),TRUE,TRUE),1,1),"")</f>
        <v/>
      </c>
      <c r="BI1262" s="10">
        <f>IF(AND((ROW()-7)&gt;=$Q$5,(ROW()-6)&lt;=$Q$3),INDEX(LINEST(OFFSET(AF1262,1-$Q$5,0,$Q$5,1),OFFSET(AG1262,1-$Q$5,0,$Q$5,9),TRUE,TRUE),3,1),"")</f>
        <v/>
      </c>
      <c r="BL1262" s="9">
        <f>IF(AND((ROW()-6)&lt;=$Q$3,ISNUMBER(AY1261)),AY1261/$Q$4+AZ1261*AG1262+BA1261*AH1262+BB1261*AI1262+BC1261*AJ1262+BD1261*AK1262+BE1261*AL1262+BF1261*AM1262+BG1261*AN1262+BH1261*AO1262,"")</f>
        <v/>
      </c>
      <c r="BM1262">
        <f>IF(ISNUMBER(BL1262),AVERAGE(OFFSET(AF1261,1-$Q$5,0,$Q$5,1)),"")</f>
        <v/>
      </c>
      <c r="BN1262">
        <f>IF(ISNUMBER(BL1262),(AF1262-BL1262)^2,"")</f>
        <v/>
      </c>
      <c r="BO1262">
        <f>IF(ISNUMBER(BL1262),AF1262^2,"")</f>
        <v/>
      </c>
      <c r="BP1262">
        <f>IF(ISNUMBER(BL1262),(AF1262-BM1262)^2,"")</f>
        <v/>
      </c>
    </row>
    <row r="1263">
      <c r="O1263">
        <f>IF($R1263="","",IF($Q$1="Weekly",INT(($R1263-2)/7),IF($Q$1="Quarterly",YEAR($R1263)*4+ROUNDUP(MONTH($R1263)/3),YEAR($R1263)*12+MONTH($R1263))))</f>
        <v/>
      </c>
      <c r="P1263">
        <f>IF($R1263="","",IF($R1264="",1,IF($O1263&lt;&gt;$O1264,1,0)))</f>
        <v/>
      </c>
      <c r="Q1263">
        <f>IF($P1263=1,SUM($P$7:$P1263),"")</f>
        <v/>
      </c>
      <c r="R1263">
        <f>IF($A1263="","",IF(ISNUMBER($A1263),$A1263,IFERROR(DATEVALUE($A1263),NA())))</f>
        <v/>
      </c>
      <c r="S1263" s="7">
        <f>IFERROR(INDEX($R$7:$R$60000,MATCH(ROW()-6,$Q$7:$Q$60000,0)),"")</f>
        <v/>
      </c>
      <c r="T1263">
        <f>IFERROR(INDEX($B$7:$B$60000,MATCH(ROW()-6,$Q$7:$Q$60000,0))*1,"")</f>
        <v/>
      </c>
      <c r="U1263">
        <f>IFERROR(INDEX($C$7:$C$60000,MATCH(ROW()-6,$Q$7:$Q$60000,0))*1,"")</f>
        <v/>
      </c>
      <c r="V1263">
        <f>IFERROR(INDEX($D$7:$D$60000,MATCH(ROW()-6,$Q$7:$Q$60000,0))*1,"")</f>
        <v/>
      </c>
      <c r="W1263">
        <f>IFERROR(INDEX($E$7:$E$60000,MATCH(ROW()-6,$Q$7:$Q$60000,0))*1,"")</f>
        <v/>
      </c>
      <c r="X1263">
        <f>IFERROR(INDEX($F$7:$F$60000,MATCH(ROW()-6,$Q$7:$Q$60000,0))*1,"")</f>
        <v/>
      </c>
      <c r="Y1263">
        <f>IFERROR(INDEX($G$7:$G$60000,MATCH(ROW()-6,$Q$7:$Q$60000,0))*1,"")</f>
        <v/>
      </c>
      <c r="Z1263">
        <f>IFERROR(INDEX($H$7:$H$60000,MATCH(ROW()-6,$Q$7:$Q$60000,0))*1,"")</f>
        <v/>
      </c>
      <c r="AA1263">
        <f>IFERROR(INDEX($I$7:$I$60000,MATCH(ROW()-6,$Q$7:$Q$60000,0))*1,"")</f>
        <v/>
      </c>
      <c r="AB1263">
        <f>IFERROR(INDEX($J$7:$J$60000,MATCH(ROW()-6,$Q$7:$Q$60000,0))*1,"")</f>
        <v/>
      </c>
      <c r="AC1263">
        <f>IFERROR(INDEX($K$7:$K$60000,MATCH(ROW()-6,$Q$7:$Q$60000,0))*1,"")</f>
        <v/>
      </c>
      <c r="AF1263" s="9">
        <f>IF(OR($S1263="",$S1262=""),"",IF($B$5="diff",($T1263-$T1262),LN($T1263/$T1262)))</f>
        <v/>
      </c>
      <c r="AG1263" s="9">
        <f>IF(OR($S1263="",$S1262=""),"",IF($C$5="diff",(U1263-U1262),LN(U1263/U1262)))</f>
        <v/>
      </c>
      <c r="AH1263" s="9">
        <f>IF(OR($S1263="",$S1262=""),"",IF($D$5="diff",(V1263-V1262),LN(V1263/V1262)))</f>
        <v/>
      </c>
      <c r="AI1263" s="9">
        <f>IF(OR($S1263="",$S1262=""),"",IF($E$5="diff",(W1263-W1262),LN(W1263/W1262)))</f>
        <v/>
      </c>
      <c r="AJ1263" s="9">
        <f>IF(OR($S1263="",$S1262=""),"",IF($F$5="diff",(X1263-X1262),LN(X1263/X1262)))</f>
        <v/>
      </c>
      <c r="AK1263" s="9">
        <f>IF(OR($S1263="",$S1262=""),"",IF($G$5="diff",(Y1263-Y1262),LN(Y1263/Y1262)))</f>
        <v/>
      </c>
      <c r="AL1263" s="9">
        <f>IF(OR($S1263="",$S1262=""),"",IF($H$5="diff",(Z1263-Z1262),LN(Z1263/Z1262)))</f>
        <v/>
      </c>
      <c r="AM1263" s="9">
        <f>IF(OR($S1263="",$S1262=""),"",IF($I$5="diff",(AA1263-AA1262),LN(AA1263/AA1262)))</f>
        <v/>
      </c>
      <c r="AN1263" s="9">
        <f>IF(OR($S1263="",$S1262=""),"",IF($J$5="diff",(AB1263-AB1262),LN(AB1263/AB1262)))</f>
        <v/>
      </c>
      <c r="AO1263" s="9">
        <f>IF(OR($S1263="",$S1262=""),"",IF($K$5="diff",(AC1263-AC1262),LN(AC1263/AC1262)))</f>
        <v/>
      </c>
      <c r="AR1263" s="9">
        <f>IF($AF1263="","",$AU$13+$AU$4*AG1263+$AU$5*AH1263+$AU$6*AI1263+$AU$7*AJ1263+$AU$8*AK1263+$AU$9*AL1263+$AU$10*AM1263+$AU$11*AN1263+$AU$12*AO1263)</f>
        <v/>
      </c>
      <c r="AY1263" s="10">
        <f>IF(AND((ROW()-7)&gt;=$Q$5,(ROW()-6)&lt;=$Q$3),INDEX(LINEST(OFFSET(AF1263,1-$Q$5,0,$Q$5,1),OFFSET(AG1263,1-$Q$5,0,$Q$5,9),TRUE,TRUE),1,10)*$Q$4,"")</f>
        <v/>
      </c>
      <c r="AZ1263" s="9">
        <f>IF(AND((ROW()-7)&gt;=$Q$5,(ROW()-6)&lt;=$Q$3),INDEX(LINEST(OFFSET(AF1263,1-$Q$5,0,$Q$5,1),OFFSET(AG1263,1-$Q$5,0,$Q$5,9),TRUE,TRUE),1,9),"")</f>
        <v/>
      </c>
      <c r="BA1263" s="9">
        <f>IF(AND((ROW()-7)&gt;=$Q$5,(ROW()-6)&lt;=$Q$3),INDEX(LINEST(OFFSET(AF1263,1-$Q$5,0,$Q$5,1),OFFSET(AG1263,1-$Q$5,0,$Q$5,9),TRUE,TRUE),1,8),"")</f>
        <v/>
      </c>
      <c r="BB1263" s="9">
        <f>IF(AND((ROW()-7)&gt;=$Q$5,(ROW()-6)&lt;=$Q$3),INDEX(LINEST(OFFSET(AF1263,1-$Q$5,0,$Q$5,1),OFFSET(AG1263,1-$Q$5,0,$Q$5,9),TRUE,TRUE),1,7),"")</f>
        <v/>
      </c>
      <c r="BC1263" s="9">
        <f>IF(AND((ROW()-7)&gt;=$Q$5,(ROW()-6)&lt;=$Q$3),INDEX(LINEST(OFFSET(AF1263,1-$Q$5,0,$Q$5,1),OFFSET(AG1263,1-$Q$5,0,$Q$5,9),TRUE,TRUE),1,6),"")</f>
        <v/>
      </c>
      <c r="BD1263" s="9">
        <f>IF(AND((ROW()-7)&gt;=$Q$5,(ROW()-6)&lt;=$Q$3),INDEX(LINEST(OFFSET(AF1263,1-$Q$5,0,$Q$5,1),OFFSET(AG1263,1-$Q$5,0,$Q$5,9),TRUE,TRUE),1,5),"")</f>
        <v/>
      </c>
      <c r="BE1263" s="9">
        <f>IF(AND((ROW()-7)&gt;=$Q$5,(ROW()-6)&lt;=$Q$3),INDEX(LINEST(OFFSET(AF1263,1-$Q$5,0,$Q$5,1),OFFSET(AG1263,1-$Q$5,0,$Q$5,9),TRUE,TRUE),1,4),"")</f>
        <v/>
      </c>
      <c r="BF1263" s="9">
        <f>IF(AND((ROW()-7)&gt;=$Q$5,(ROW()-6)&lt;=$Q$3),INDEX(LINEST(OFFSET(AF1263,1-$Q$5,0,$Q$5,1),OFFSET(AG1263,1-$Q$5,0,$Q$5,9),TRUE,TRUE),1,3),"")</f>
        <v/>
      </c>
      <c r="BG1263" s="9">
        <f>IF(AND((ROW()-7)&gt;=$Q$5,(ROW()-6)&lt;=$Q$3),INDEX(LINEST(OFFSET(AF1263,1-$Q$5,0,$Q$5,1),OFFSET(AG1263,1-$Q$5,0,$Q$5,9),TRUE,TRUE),1,2),"")</f>
        <v/>
      </c>
      <c r="BH1263" s="9">
        <f>IF(AND((ROW()-7)&gt;=$Q$5,(ROW()-6)&lt;=$Q$3),INDEX(LINEST(OFFSET(AF1263,1-$Q$5,0,$Q$5,1),OFFSET(AG1263,1-$Q$5,0,$Q$5,9),TRUE,TRUE),1,1),"")</f>
        <v/>
      </c>
      <c r="BI1263" s="10">
        <f>IF(AND((ROW()-7)&gt;=$Q$5,(ROW()-6)&lt;=$Q$3),INDEX(LINEST(OFFSET(AF1263,1-$Q$5,0,$Q$5,1),OFFSET(AG1263,1-$Q$5,0,$Q$5,9),TRUE,TRUE),3,1),"")</f>
        <v/>
      </c>
      <c r="BL1263" s="9">
        <f>IF(AND((ROW()-6)&lt;=$Q$3,ISNUMBER(AY1262)),AY1262/$Q$4+AZ1262*AG1263+BA1262*AH1263+BB1262*AI1263+BC1262*AJ1263+BD1262*AK1263+BE1262*AL1263+BF1262*AM1263+BG1262*AN1263+BH1262*AO1263,"")</f>
        <v/>
      </c>
      <c r="BM1263">
        <f>IF(ISNUMBER(BL1263),AVERAGE(OFFSET(AF1262,1-$Q$5,0,$Q$5,1)),"")</f>
        <v/>
      </c>
      <c r="BN1263">
        <f>IF(ISNUMBER(BL1263),(AF1263-BL1263)^2,"")</f>
        <v/>
      </c>
      <c r="BO1263">
        <f>IF(ISNUMBER(BL1263),AF1263^2,"")</f>
        <v/>
      </c>
      <c r="BP1263">
        <f>IF(ISNUMBER(BL1263),(AF1263-BM1263)^2,"")</f>
        <v/>
      </c>
    </row>
    <row r="1264">
      <c r="O1264">
        <f>IF($R1264="","",IF($Q$1="Weekly",INT(($R1264-2)/7),IF($Q$1="Quarterly",YEAR($R1264)*4+ROUNDUP(MONTH($R1264)/3),YEAR($R1264)*12+MONTH($R1264))))</f>
        <v/>
      </c>
      <c r="P1264">
        <f>IF($R1264="","",IF($R1265="",1,IF($O1264&lt;&gt;$O1265,1,0)))</f>
        <v/>
      </c>
      <c r="Q1264">
        <f>IF($P1264=1,SUM($P$7:$P1264),"")</f>
        <v/>
      </c>
      <c r="R1264">
        <f>IF($A1264="","",IF(ISNUMBER($A1264),$A1264,IFERROR(DATEVALUE($A1264),NA())))</f>
        <v/>
      </c>
      <c r="S1264" s="7">
        <f>IFERROR(INDEX($R$7:$R$60000,MATCH(ROW()-6,$Q$7:$Q$60000,0)),"")</f>
        <v/>
      </c>
      <c r="T1264">
        <f>IFERROR(INDEX($B$7:$B$60000,MATCH(ROW()-6,$Q$7:$Q$60000,0))*1,"")</f>
        <v/>
      </c>
      <c r="U1264">
        <f>IFERROR(INDEX($C$7:$C$60000,MATCH(ROW()-6,$Q$7:$Q$60000,0))*1,"")</f>
        <v/>
      </c>
      <c r="V1264">
        <f>IFERROR(INDEX($D$7:$D$60000,MATCH(ROW()-6,$Q$7:$Q$60000,0))*1,"")</f>
        <v/>
      </c>
      <c r="W1264">
        <f>IFERROR(INDEX($E$7:$E$60000,MATCH(ROW()-6,$Q$7:$Q$60000,0))*1,"")</f>
        <v/>
      </c>
      <c r="X1264">
        <f>IFERROR(INDEX($F$7:$F$60000,MATCH(ROW()-6,$Q$7:$Q$60000,0))*1,"")</f>
        <v/>
      </c>
      <c r="Y1264">
        <f>IFERROR(INDEX($G$7:$G$60000,MATCH(ROW()-6,$Q$7:$Q$60000,0))*1,"")</f>
        <v/>
      </c>
      <c r="Z1264">
        <f>IFERROR(INDEX($H$7:$H$60000,MATCH(ROW()-6,$Q$7:$Q$60000,0))*1,"")</f>
        <v/>
      </c>
      <c r="AA1264">
        <f>IFERROR(INDEX($I$7:$I$60000,MATCH(ROW()-6,$Q$7:$Q$60000,0))*1,"")</f>
        <v/>
      </c>
      <c r="AB1264">
        <f>IFERROR(INDEX($J$7:$J$60000,MATCH(ROW()-6,$Q$7:$Q$60000,0))*1,"")</f>
        <v/>
      </c>
      <c r="AC1264">
        <f>IFERROR(INDEX($K$7:$K$60000,MATCH(ROW()-6,$Q$7:$Q$60000,0))*1,"")</f>
        <v/>
      </c>
      <c r="AF1264" s="9">
        <f>IF(OR($S1264="",$S1263=""),"",IF($B$5="diff",($T1264-$T1263),LN($T1264/$T1263)))</f>
        <v/>
      </c>
      <c r="AG1264" s="9">
        <f>IF(OR($S1264="",$S1263=""),"",IF($C$5="diff",(U1264-U1263),LN(U1264/U1263)))</f>
        <v/>
      </c>
      <c r="AH1264" s="9">
        <f>IF(OR($S1264="",$S1263=""),"",IF($D$5="diff",(V1264-V1263),LN(V1264/V1263)))</f>
        <v/>
      </c>
      <c r="AI1264" s="9">
        <f>IF(OR($S1264="",$S1263=""),"",IF($E$5="diff",(W1264-W1263),LN(W1264/W1263)))</f>
        <v/>
      </c>
      <c r="AJ1264" s="9">
        <f>IF(OR($S1264="",$S1263=""),"",IF($F$5="diff",(X1264-X1263),LN(X1264/X1263)))</f>
        <v/>
      </c>
      <c r="AK1264" s="9">
        <f>IF(OR($S1264="",$S1263=""),"",IF($G$5="diff",(Y1264-Y1263),LN(Y1264/Y1263)))</f>
        <v/>
      </c>
      <c r="AL1264" s="9">
        <f>IF(OR($S1264="",$S1263=""),"",IF($H$5="diff",(Z1264-Z1263),LN(Z1264/Z1263)))</f>
        <v/>
      </c>
      <c r="AM1264" s="9">
        <f>IF(OR($S1264="",$S1263=""),"",IF($I$5="diff",(AA1264-AA1263),LN(AA1264/AA1263)))</f>
        <v/>
      </c>
      <c r="AN1264" s="9">
        <f>IF(OR($S1264="",$S1263=""),"",IF($J$5="diff",(AB1264-AB1263),LN(AB1264/AB1263)))</f>
        <v/>
      </c>
      <c r="AO1264" s="9">
        <f>IF(OR($S1264="",$S1263=""),"",IF($K$5="diff",(AC1264-AC1263),LN(AC1264/AC1263)))</f>
        <v/>
      </c>
      <c r="AR1264" s="9">
        <f>IF($AF1264="","",$AU$13+$AU$4*AG1264+$AU$5*AH1264+$AU$6*AI1264+$AU$7*AJ1264+$AU$8*AK1264+$AU$9*AL1264+$AU$10*AM1264+$AU$11*AN1264+$AU$12*AO1264)</f>
        <v/>
      </c>
      <c r="AY1264" s="10">
        <f>IF(AND((ROW()-7)&gt;=$Q$5,(ROW()-6)&lt;=$Q$3),INDEX(LINEST(OFFSET(AF1264,1-$Q$5,0,$Q$5,1),OFFSET(AG1264,1-$Q$5,0,$Q$5,9),TRUE,TRUE),1,10)*$Q$4,"")</f>
        <v/>
      </c>
      <c r="AZ1264" s="9">
        <f>IF(AND((ROW()-7)&gt;=$Q$5,(ROW()-6)&lt;=$Q$3),INDEX(LINEST(OFFSET(AF1264,1-$Q$5,0,$Q$5,1),OFFSET(AG1264,1-$Q$5,0,$Q$5,9),TRUE,TRUE),1,9),"")</f>
        <v/>
      </c>
      <c r="BA1264" s="9">
        <f>IF(AND((ROW()-7)&gt;=$Q$5,(ROW()-6)&lt;=$Q$3),INDEX(LINEST(OFFSET(AF1264,1-$Q$5,0,$Q$5,1),OFFSET(AG1264,1-$Q$5,0,$Q$5,9),TRUE,TRUE),1,8),"")</f>
        <v/>
      </c>
      <c r="BB1264" s="9">
        <f>IF(AND((ROW()-7)&gt;=$Q$5,(ROW()-6)&lt;=$Q$3),INDEX(LINEST(OFFSET(AF1264,1-$Q$5,0,$Q$5,1),OFFSET(AG1264,1-$Q$5,0,$Q$5,9),TRUE,TRUE),1,7),"")</f>
        <v/>
      </c>
      <c r="BC1264" s="9">
        <f>IF(AND((ROW()-7)&gt;=$Q$5,(ROW()-6)&lt;=$Q$3),INDEX(LINEST(OFFSET(AF1264,1-$Q$5,0,$Q$5,1),OFFSET(AG1264,1-$Q$5,0,$Q$5,9),TRUE,TRUE),1,6),"")</f>
        <v/>
      </c>
      <c r="BD1264" s="9">
        <f>IF(AND((ROW()-7)&gt;=$Q$5,(ROW()-6)&lt;=$Q$3),INDEX(LINEST(OFFSET(AF1264,1-$Q$5,0,$Q$5,1),OFFSET(AG1264,1-$Q$5,0,$Q$5,9),TRUE,TRUE),1,5),"")</f>
        <v/>
      </c>
      <c r="BE1264" s="9">
        <f>IF(AND((ROW()-7)&gt;=$Q$5,(ROW()-6)&lt;=$Q$3),INDEX(LINEST(OFFSET(AF1264,1-$Q$5,0,$Q$5,1),OFFSET(AG1264,1-$Q$5,0,$Q$5,9),TRUE,TRUE),1,4),"")</f>
        <v/>
      </c>
      <c r="BF1264" s="9">
        <f>IF(AND((ROW()-7)&gt;=$Q$5,(ROW()-6)&lt;=$Q$3),INDEX(LINEST(OFFSET(AF1264,1-$Q$5,0,$Q$5,1),OFFSET(AG1264,1-$Q$5,0,$Q$5,9),TRUE,TRUE),1,3),"")</f>
        <v/>
      </c>
      <c r="BG1264" s="9">
        <f>IF(AND((ROW()-7)&gt;=$Q$5,(ROW()-6)&lt;=$Q$3),INDEX(LINEST(OFFSET(AF1264,1-$Q$5,0,$Q$5,1),OFFSET(AG1264,1-$Q$5,0,$Q$5,9),TRUE,TRUE),1,2),"")</f>
        <v/>
      </c>
      <c r="BH1264" s="9">
        <f>IF(AND((ROW()-7)&gt;=$Q$5,(ROW()-6)&lt;=$Q$3),INDEX(LINEST(OFFSET(AF1264,1-$Q$5,0,$Q$5,1),OFFSET(AG1264,1-$Q$5,0,$Q$5,9),TRUE,TRUE),1,1),"")</f>
        <v/>
      </c>
      <c r="BI1264" s="10">
        <f>IF(AND((ROW()-7)&gt;=$Q$5,(ROW()-6)&lt;=$Q$3),INDEX(LINEST(OFFSET(AF1264,1-$Q$5,0,$Q$5,1),OFFSET(AG1264,1-$Q$5,0,$Q$5,9),TRUE,TRUE),3,1),"")</f>
        <v/>
      </c>
      <c r="BL1264" s="9">
        <f>IF(AND((ROW()-6)&lt;=$Q$3,ISNUMBER(AY1263)),AY1263/$Q$4+AZ1263*AG1264+BA1263*AH1264+BB1263*AI1264+BC1263*AJ1264+BD1263*AK1264+BE1263*AL1264+BF1263*AM1264+BG1263*AN1264+BH1263*AO1264,"")</f>
        <v/>
      </c>
      <c r="BM1264">
        <f>IF(ISNUMBER(BL1264),AVERAGE(OFFSET(AF1263,1-$Q$5,0,$Q$5,1)),"")</f>
        <v/>
      </c>
      <c r="BN1264">
        <f>IF(ISNUMBER(BL1264),(AF1264-BL1264)^2,"")</f>
        <v/>
      </c>
      <c r="BO1264">
        <f>IF(ISNUMBER(BL1264),AF1264^2,"")</f>
        <v/>
      </c>
      <c r="BP1264">
        <f>IF(ISNUMBER(BL1264),(AF1264-BM1264)^2,"")</f>
        <v/>
      </c>
    </row>
    <row r="1265">
      <c r="O1265">
        <f>IF($R1265="","",IF($Q$1="Weekly",INT(($R1265-2)/7),IF($Q$1="Quarterly",YEAR($R1265)*4+ROUNDUP(MONTH($R1265)/3),YEAR($R1265)*12+MONTH($R1265))))</f>
        <v/>
      </c>
      <c r="P1265">
        <f>IF($R1265="","",IF($R1266="",1,IF($O1265&lt;&gt;$O1266,1,0)))</f>
        <v/>
      </c>
      <c r="Q1265">
        <f>IF($P1265=1,SUM($P$7:$P1265),"")</f>
        <v/>
      </c>
      <c r="R1265">
        <f>IF($A1265="","",IF(ISNUMBER($A1265),$A1265,IFERROR(DATEVALUE($A1265),NA())))</f>
        <v/>
      </c>
      <c r="S1265" s="7">
        <f>IFERROR(INDEX($R$7:$R$60000,MATCH(ROW()-6,$Q$7:$Q$60000,0)),"")</f>
        <v/>
      </c>
      <c r="T1265">
        <f>IFERROR(INDEX($B$7:$B$60000,MATCH(ROW()-6,$Q$7:$Q$60000,0))*1,"")</f>
        <v/>
      </c>
      <c r="U1265">
        <f>IFERROR(INDEX($C$7:$C$60000,MATCH(ROW()-6,$Q$7:$Q$60000,0))*1,"")</f>
        <v/>
      </c>
      <c r="V1265">
        <f>IFERROR(INDEX($D$7:$D$60000,MATCH(ROW()-6,$Q$7:$Q$60000,0))*1,"")</f>
        <v/>
      </c>
      <c r="W1265">
        <f>IFERROR(INDEX($E$7:$E$60000,MATCH(ROW()-6,$Q$7:$Q$60000,0))*1,"")</f>
        <v/>
      </c>
      <c r="X1265">
        <f>IFERROR(INDEX($F$7:$F$60000,MATCH(ROW()-6,$Q$7:$Q$60000,0))*1,"")</f>
        <v/>
      </c>
      <c r="Y1265">
        <f>IFERROR(INDEX($G$7:$G$60000,MATCH(ROW()-6,$Q$7:$Q$60000,0))*1,"")</f>
        <v/>
      </c>
      <c r="Z1265">
        <f>IFERROR(INDEX($H$7:$H$60000,MATCH(ROW()-6,$Q$7:$Q$60000,0))*1,"")</f>
        <v/>
      </c>
      <c r="AA1265">
        <f>IFERROR(INDEX($I$7:$I$60000,MATCH(ROW()-6,$Q$7:$Q$60000,0))*1,"")</f>
        <v/>
      </c>
      <c r="AB1265">
        <f>IFERROR(INDEX($J$7:$J$60000,MATCH(ROW()-6,$Q$7:$Q$60000,0))*1,"")</f>
        <v/>
      </c>
      <c r="AC1265">
        <f>IFERROR(INDEX($K$7:$K$60000,MATCH(ROW()-6,$Q$7:$Q$60000,0))*1,"")</f>
        <v/>
      </c>
      <c r="AF1265" s="9">
        <f>IF(OR($S1265="",$S1264=""),"",IF($B$5="diff",($T1265-$T1264),LN($T1265/$T1264)))</f>
        <v/>
      </c>
      <c r="AG1265" s="9">
        <f>IF(OR($S1265="",$S1264=""),"",IF($C$5="diff",(U1265-U1264),LN(U1265/U1264)))</f>
        <v/>
      </c>
      <c r="AH1265" s="9">
        <f>IF(OR($S1265="",$S1264=""),"",IF($D$5="diff",(V1265-V1264),LN(V1265/V1264)))</f>
        <v/>
      </c>
      <c r="AI1265" s="9">
        <f>IF(OR($S1265="",$S1264=""),"",IF($E$5="diff",(W1265-W1264),LN(W1265/W1264)))</f>
        <v/>
      </c>
      <c r="AJ1265" s="9">
        <f>IF(OR($S1265="",$S1264=""),"",IF($F$5="diff",(X1265-X1264),LN(X1265/X1264)))</f>
        <v/>
      </c>
      <c r="AK1265" s="9">
        <f>IF(OR($S1265="",$S1264=""),"",IF($G$5="diff",(Y1265-Y1264),LN(Y1265/Y1264)))</f>
        <v/>
      </c>
      <c r="AL1265" s="9">
        <f>IF(OR($S1265="",$S1264=""),"",IF($H$5="diff",(Z1265-Z1264),LN(Z1265/Z1264)))</f>
        <v/>
      </c>
      <c r="AM1265" s="9">
        <f>IF(OR($S1265="",$S1264=""),"",IF($I$5="diff",(AA1265-AA1264),LN(AA1265/AA1264)))</f>
        <v/>
      </c>
      <c r="AN1265" s="9">
        <f>IF(OR($S1265="",$S1264=""),"",IF($J$5="diff",(AB1265-AB1264),LN(AB1265/AB1264)))</f>
        <v/>
      </c>
      <c r="AO1265" s="9">
        <f>IF(OR($S1265="",$S1264=""),"",IF($K$5="diff",(AC1265-AC1264),LN(AC1265/AC1264)))</f>
        <v/>
      </c>
      <c r="AR1265" s="9">
        <f>IF($AF1265="","",$AU$13+$AU$4*AG1265+$AU$5*AH1265+$AU$6*AI1265+$AU$7*AJ1265+$AU$8*AK1265+$AU$9*AL1265+$AU$10*AM1265+$AU$11*AN1265+$AU$12*AO1265)</f>
        <v/>
      </c>
      <c r="AY1265" s="10">
        <f>IF(AND((ROW()-7)&gt;=$Q$5,(ROW()-6)&lt;=$Q$3),INDEX(LINEST(OFFSET(AF1265,1-$Q$5,0,$Q$5,1),OFFSET(AG1265,1-$Q$5,0,$Q$5,9),TRUE,TRUE),1,10)*$Q$4,"")</f>
        <v/>
      </c>
      <c r="AZ1265" s="9">
        <f>IF(AND((ROW()-7)&gt;=$Q$5,(ROW()-6)&lt;=$Q$3),INDEX(LINEST(OFFSET(AF1265,1-$Q$5,0,$Q$5,1),OFFSET(AG1265,1-$Q$5,0,$Q$5,9),TRUE,TRUE),1,9),"")</f>
        <v/>
      </c>
      <c r="BA1265" s="9">
        <f>IF(AND((ROW()-7)&gt;=$Q$5,(ROW()-6)&lt;=$Q$3),INDEX(LINEST(OFFSET(AF1265,1-$Q$5,0,$Q$5,1),OFFSET(AG1265,1-$Q$5,0,$Q$5,9),TRUE,TRUE),1,8),"")</f>
        <v/>
      </c>
      <c r="BB1265" s="9">
        <f>IF(AND((ROW()-7)&gt;=$Q$5,(ROW()-6)&lt;=$Q$3),INDEX(LINEST(OFFSET(AF1265,1-$Q$5,0,$Q$5,1),OFFSET(AG1265,1-$Q$5,0,$Q$5,9),TRUE,TRUE),1,7),"")</f>
        <v/>
      </c>
      <c r="BC1265" s="9">
        <f>IF(AND((ROW()-7)&gt;=$Q$5,(ROW()-6)&lt;=$Q$3),INDEX(LINEST(OFFSET(AF1265,1-$Q$5,0,$Q$5,1),OFFSET(AG1265,1-$Q$5,0,$Q$5,9),TRUE,TRUE),1,6),"")</f>
        <v/>
      </c>
      <c r="BD1265" s="9">
        <f>IF(AND((ROW()-7)&gt;=$Q$5,(ROW()-6)&lt;=$Q$3),INDEX(LINEST(OFFSET(AF1265,1-$Q$5,0,$Q$5,1),OFFSET(AG1265,1-$Q$5,0,$Q$5,9),TRUE,TRUE),1,5),"")</f>
        <v/>
      </c>
      <c r="BE1265" s="9">
        <f>IF(AND((ROW()-7)&gt;=$Q$5,(ROW()-6)&lt;=$Q$3),INDEX(LINEST(OFFSET(AF1265,1-$Q$5,0,$Q$5,1),OFFSET(AG1265,1-$Q$5,0,$Q$5,9),TRUE,TRUE),1,4),"")</f>
        <v/>
      </c>
      <c r="BF1265" s="9">
        <f>IF(AND((ROW()-7)&gt;=$Q$5,(ROW()-6)&lt;=$Q$3),INDEX(LINEST(OFFSET(AF1265,1-$Q$5,0,$Q$5,1),OFFSET(AG1265,1-$Q$5,0,$Q$5,9),TRUE,TRUE),1,3),"")</f>
        <v/>
      </c>
      <c r="BG1265" s="9">
        <f>IF(AND((ROW()-7)&gt;=$Q$5,(ROW()-6)&lt;=$Q$3),INDEX(LINEST(OFFSET(AF1265,1-$Q$5,0,$Q$5,1),OFFSET(AG1265,1-$Q$5,0,$Q$5,9),TRUE,TRUE),1,2),"")</f>
        <v/>
      </c>
      <c r="BH1265" s="9">
        <f>IF(AND((ROW()-7)&gt;=$Q$5,(ROW()-6)&lt;=$Q$3),INDEX(LINEST(OFFSET(AF1265,1-$Q$5,0,$Q$5,1),OFFSET(AG1265,1-$Q$5,0,$Q$5,9),TRUE,TRUE),1,1),"")</f>
        <v/>
      </c>
      <c r="BI1265" s="10">
        <f>IF(AND((ROW()-7)&gt;=$Q$5,(ROW()-6)&lt;=$Q$3),INDEX(LINEST(OFFSET(AF1265,1-$Q$5,0,$Q$5,1),OFFSET(AG1265,1-$Q$5,0,$Q$5,9),TRUE,TRUE),3,1),"")</f>
        <v/>
      </c>
      <c r="BL1265" s="9">
        <f>IF(AND((ROW()-6)&lt;=$Q$3,ISNUMBER(AY1264)),AY1264/$Q$4+AZ1264*AG1265+BA1264*AH1265+BB1264*AI1265+BC1264*AJ1265+BD1264*AK1265+BE1264*AL1265+BF1264*AM1265+BG1264*AN1265+BH1264*AO1265,"")</f>
        <v/>
      </c>
      <c r="BM1265">
        <f>IF(ISNUMBER(BL1265),AVERAGE(OFFSET(AF1264,1-$Q$5,0,$Q$5,1)),"")</f>
        <v/>
      </c>
      <c r="BN1265">
        <f>IF(ISNUMBER(BL1265),(AF1265-BL1265)^2,"")</f>
        <v/>
      </c>
      <c r="BO1265">
        <f>IF(ISNUMBER(BL1265),AF1265^2,"")</f>
        <v/>
      </c>
      <c r="BP1265">
        <f>IF(ISNUMBER(BL1265),(AF1265-BM1265)^2,"")</f>
        <v/>
      </c>
    </row>
    <row r="1266">
      <c r="O1266">
        <f>IF($R1266="","",IF($Q$1="Weekly",INT(($R1266-2)/7),IF($Q$1="Quarterly",YEAR($R1266)*4+ROUNDUP(MONTH($R1266)/3),YEAR($R1266)*12+MONTH($R1266))))</f>
        <v/>
      </c>
      <c r="P1266">
        <f>IF($R1266="","",IF($R1267="",1,IF($O1266&lt;&gt;$O1267,1,0)))</f>
        <v/>
      </c>
      <c r="Q1266">
        <f>IF($P1266=1,SUM($P$7:$P1266),"")</f>
        <v/>
      </c>
      <c r="R1266">
        <f>IF($A1266="","",IF(ISNUMBER($A1266),$A1266,IFERROR(DATEVALUE($A1266),NA())))</f>
        <v/>
      </c>
      <c r="S1266" s="7">
        <f>IFERROR(INDEX($R$7:$R$60000,MATCH(ROW()-6,$Q$7:$Q$60000,0)),"")</f>
        <v/>
      </c>
      <c r="T1266">
        <f>IFERROR(INDEX($B$7:$B$60000,MATCH(ROW()-6,$Q$7:$Q$60000,0))*1,"")</f>
        <v/>
      </c>
      <c r="U1266">
        <f>IFERROR(INDEX($C$7:$C$60000,MATCH(ROW()-6,$Q$7:$Q$60000,0))*1,"")</f>
        <v/>
      </c>
      <c r="V1266">
        <f>IFERROR(INDEX($D$7:$D$60000,MATCH(ROW()-6,$Q$7:$Q$60000,0))*1,"")</f>
        <v/>
      </c>
      <c r="W1266">
        <f>IFERROR(INDEX($E$7:$E$60000,MATCH(ROW()-6,$Q$7:$Q$60000,0))*1,"")</f>
        <v/>
      </c>
      <c r="X1266">
        <f>IFERROR(INDEX($F$7:$F$60000,MATCH(ROW()-6,$Q$7:$Q$60000,0))*1,"")</f>
        <v/>
      </c>
      <c r="Y1266">
        <f>IFERROR(INDEX($G$7:$G$60000,MATCH(ROW()-6,$Q$7:$Q$60000,0))*1,"")</f>
        <v/>
      </c>
      <c r="Z1266">
        <f>IFERROR(INDEX($H$7:$H$60000,MATCH(ROW()-6,$Q$7:$Q$60000,0))*1,"")</f>
        <v/>
      </c>
      <c r="AA1266">
        <f>IFERROR(INDEX($I$7:$I$60000,MATCH(ROW()-6,$Q$7:$Q$60000,0))*1,"")</f>
        <v/>
      </c>
      <c r="AB1266">
        <f>IFERROR(INDEX($J$7:$J$60000,MATCH(ROW()-6,$Q$7:$Q$60000,0))*1,"")</f>
        <v/>
      </c>
      <c r="AC1266">
        <f>IFERROR(INDEX($K$7:$K$60000,MATCH(ROW()-6,$Q$7:$Q$60000,0))*1,"")</f>
        <v/>
      </c>
      <c r="AF1266" s="9">
        <f>IF(OR($S1266="",$S1265=""),"",IF($B$5="diff",($T1266-$T1265),LN($T1266/$T1265)))</f>
        <v/>
      </c>
      <c r="AG1266" s="9">
        <f>IF(OR($S1266="",$S1265=""),"",IF($C$5="diff",(U1266-U1265),LN(U1266/U1265)))</f>
        <v/>
      </c>
      <c r="AH1266" s="9">
        <f>IF(OR($S1266="",$S1265=""),"",IF($D$5="diff",(V1266-V1265),LN(V1266/V1265)))</f>
        <v/>
      </c>
      <c r="AI1266" s="9">
        <f>IF(OR($S1266="",$S1265=""),"",IF($E$5="diff",(W1266-W1265),LN(W1266/W1265)))</f>
        <v/>
      </c>
      <c r="AJ1266" s="9">
        <f>IF(OR($S1266="",$S1265=""),"",IF($F$5="diff",(X1266-X1265),LN(X1266/X1265)))</f>
        <v/>
      </c>
      <c r="AK1266" s="9">
        <f>IF(OR($S1266="",$S1265=""),"",IF($G$5="diff",(Y1266-Y1265),LN(Y1266/Y1265)))</f>
        <v/>
      </c>
      <c r="AL1266" s="9">
        <f>IF(OR($S1266="",$S1265=""),"",IF($H$5="diff",(Z1266-Z1265),LN(Z1266/Z1265)))</f>
        <v/>
      </c>
      <c r="AM1266" s="9">
        <f>IF(OR($S1266="",$S1265=""),"",IF($I$5="diff",(AA1266-AA1265),LN(AA1266/AA1265)))</f>
        <v/>
      </c>
      <c r="AN1266" s="9">
        <f>IF(OR($S1266="",$S1265=""),"",IF($J$5="diff",(AB1266-AB1265),LN(AB1266/AB1265)))</f>
        <v/>
      </c>
      <c r="AO1266" s="9">
        <f>IF(OR($S1266="",$S1265=""),"",IF($K$5="diff",(AC1266-AC1265),LN(AC1266/AC1265)))</f>
        <v/>
      </c>
      <c r="AR1266" s="9">
        <f>IF($AF1266="","",$AU$13+$AU$4*AG1266+$AU$5*AH1266+$AU$6*AI1266+$AU$7*AJ1266+$AU$8*AK1266+$AU$9*AL1266+$AU$10*AM1266+$AU$11*AN1266+$AU$12*AO1266)</f>
        <v/>
      </c>
      <c r="AY1266" s="10">
        <f>IF(AND((ROW()-7)&gt;=$Q$5,(ROW()-6)&lt;=$Q$3),INDEX(LINEST(OFFSET(AF1266,1-$Q$5,0,$Q$5,1),OFFSET(AG1266,1-$Q$5,0,$Q$5,9),TRUE,TRUE),1,10)*$Q$4,"")</f>
        <v/>
      </c>
      <c r="AZ1266" s="9">
        <f>IF(AND((ROW()-7)&gt;=$Q$5,(ROW()-6)&lt;=$Q$3),INDEX(LINEST(OFFSET(AF1266,1-$Q$5,0,$Q$5,1),OFFSET(AG1266,1-$Q$5,0,$Q$5,9),TRUE,TRUE),1,9),"")</f>
        <v/>
      </c>
      <c r="BA1266" s="9">
        <f>IF(AND((ROW()-7)&gt;=$Q$5,(ROW()-6)&lt;=$Q$3),INDEX(LINEST(OFFSET(AF1266,1-$Q$5,0,$Q$5,1),OFFSET(AG1266,1-$Q$5,0,$Q$5,9),TRUE,TRUE),1,8),"")</f>
        <v/>
      </c>
      <c r="BB1266" s="9">
        <f>IF(AND((ROW()-7)&gt;=$Q$5,(ROW()-6)&lt;=$Q$3),INDEX(LINEST(OFFSET(AF1266,1-$Q$5,0,$Q$5,1),OFFSET(AG1266,1-$Q$5,0,$Q$5,9),TRUE,TRUE),1,7),"")</f>
        <v/>
      </c>
      <c r="BC1266" s="9">
        <f>IF(AND((ROW()-7)&gt;=$Q$5,(ROW()-6)&lt;=$Q$3),INDEX(LINEST(OFFSET(AF1266,1-$Q$5,0,$Q$5,1),OFFSET(AG1266,1-$Q$5,0,$Q$5,9),TRUE,TRUE),1,6),"")</f>
        <v/>
      </c>
      <c r="BD1266" s="9">
        <f>IF(AND((ROW()-7)&gt;=$Q$5,(ROW()-6)&lt;=$Q$3),INDEX(LINEST(OFFSET(AF1266,1-$Q$5,0,$Q$5,1),OFFSET(AG1266,1-$Q$5,0,$Q$5,9),TRUE,TRUE),1,5),"")</f>
        <v/>
      </c>
      <c r="BE1266" s="9">
        <f>IF(AND((ROW()-7)&gt;=$Q$5,(ROW()-6)&lt;=$Q$3),INDEX(LINEST(OFFSET(AF1266,1-$Q$5,0,$Q$5,1),OFFSET(AG1266,1-$Q$5,0,$Q$5,9),TRUE,TRUE),1,4),"")</f>
        <v/>
      </c>
      <c r="BF1266" s="9">
        <f>IF(AND((ROW()-7)&gt;=$Q$5,(ROW()-6)&lt;=$Q$3),INDEX(LINEST(OFFSET(AF1266,1-$Q$5,0,$Q$5,1),OFFSET(AG1266,1-$Q$5,0,$Q$5,9),TRUE,TRUE),1,3),"")</f>
        <v/>
      </c>
      <c r="BG1266" s="9">
        <f>IF(AND((ROW()-7)&gt;=$Q$5,(ROW()-6)&lt;=$Q$3),INDEX(LINEST(OFFSET(AF1266,1-$Q$5,0,$Q$5,1),OFFSET(AG1266,1-$Q$5,0,$Q$5,9),TRUE,TRUE),1,2),"")</f>
        <v/>
      </c>
      <c r="BH1266" s="9">
        <f>IF(AND((ROW()-7)&gt;=$Q$5,(ROW()-6)&lt;=$Q$3),INDEX(LINEST(OFFSET(AF1266,1-$Q$5,0,$Q$5,1),OFFSET(AG1266,1-$Q$5,0,$Q$5,9),TRUE,TRUE),1,1),"")</f>
        <v/>
      </c>
      <c r="BI1266" s="10">
        <f>IF(AND((ROW()-7)&gt;=$Q$5,(ROW()-6)&lt;=$Q$3),INDEX(LINEST(OFFSET(AF1266,1-$Q$5,0,$Q$5,1),OFFSET(AG1266,1-$Q$5,0,$Q$5,9),TRUE,TRUE),3,1),"")</f>
        <v/>
      </c>
      <c r="BL1266" s="9">
        <f>IF(AND((ROW()-6)&lt;=$Q$3,ISNUMBER(AY1265)),AY1265/$Q$4+AZ1265*AG1266+BA1265*AH1266+BB1265*AI1266+BC1265*AJ1266+BD1265*AK1266+BE1265*AL1266+BF1265*AM1266+BG1265*AN1266+BH1265*AO1266,"")</f>
        <v/>
      </c>
      <c r="BM1266">
        <f>IF(ISNUMBER(BL1266),AVERAGE(OFFSET(AF1265,1-$Q$5,0,$Q$5,1)),"")</f>
        <v/>
      </c>
      <c r="BN1266">
        <f>IF(ISNUMBER(BL1266),(AF1266-BL1266)^2,"")</f>
        <v/>
      </c>
      <c r="BO1266">
        <f>IF(ISNUMBER(BL1266),AF1266^2,"")</f>
        <v/>
      </c>
      <c r="BP1266">
        <f>IF(ISNUMBER(BL1266),(AF1266-BM1266)^2,"")</f>
        <v/>
      </c>
    </row>
    <row r="1267">
      <c r="O1267">
        <f>IF($R1267="","",IF($Q$1="Weekly",INT(($R1267-2)/7),IF($Q$1="Quarterly",YEAR($R1267)*4+ROUNDUP(MONTH($R1267)/3),YEAR($R1267)*12+MONTH($R1267))))</f>
        <v/>
      </c>
      <c r="P1267">
        <f>IF($R1267="","",IF($R1268="",1,IF($O1267&lt;&gt;$O1268,1,0)))</f>
        <v/>
      </c>
      <c r="Q1267">
        <f>IF($P1267=1,SUM($P$7:$P1267),"")</f>
        <v/>
      </c>
      <c r="R1267">
        <f>IF($A1267="","",IF(ISNUMBER($A1267),$A1267,IFERROR(DATEVALUE($A1267),NA())))</f>
        <v/>
      </c>
      <c r="S1267" s="7">
        <f>IFERROR(INDEX($R$7:$R$60000,MATCH(ROW()-6,$Q$7:$Q$60000,0)),"")</f>
        <v/>
      </c>
      <c r="T1267">
        <f>IFERROR(INDEX($B$7:$B$60000,MATCH(ROW()-6,$Q$7:$Q$60000,0))*1,"")</f>
        <v/>
      </c>
      <c r="U1267">
        <f>IFERROR(INDEX($C$7:$C$60000,MATCH(ROW()-6,$Q$7:$Q$60000,0))*1,"")</f>
        <v/>
      </c>
      <c r="V1267">
        <f>IFERROR(INDEX($D$7:$D$60000,MATCH(ROW()-6,$Q$7:$Q$60000,0))*1,"")</f>
        <v/>
      </c>
      <c r="W1267">
        <f>IFERROR(INDEX($E$7:$E$60000,MATCH(ROW()-6,$Q$7:$Q$60000,0))*1,"")</f>
        <v/>
      </c>
      <c r="X1267">
        <f>IFERROR(INDEX($F$7:$F$60000,MATCH(ROW()-6,$Q$7:$Q$60000,0))*1,"")</f>
        <v/>
      </c>
      <c r="Y1267">
        <f>IFERROR(INDEX($G$7:$G$60000,MATCH(ROW()-6,$Q$7:$Q$60000,0))*1,"")</f>
        <v/>
      </c>
      <c r="Z1267">
        <f>IFERROR(INDEX($H$7:$H$60000,MATCH(ROW()-6,$Q$7:$Q$60000,0))*1,"")</f>
        <v/>
      </c>
      <c r="AA1267">
        <f>IFERROR(INDEX($I$7:$I$60000,MATCH(ROW()-6,$Q$7:$Q$60000,0))*1,"")</f>
        <v/>
      </c>
      <c r="AB1267">
        <f>IFERROR(INDEX($J$7:$J$60000,MATCH(ROW()-6,$Q$7:$Q$60000,0))*1,"")</f>
        <v/>
      </c>
      <c r="AC1267">
        <f>IFERROR(INDEX($K$7:$K$60000,MATCH(ROW()-6,$Q$7:$Q$60000,0))*1,"")</f>
        <v/>
      </c>
      <c r="AF1267" s="9">
        <f>IF(OR($S1267="",$S1266=""),"",IF($B$5="diff",($T1267-$T1266),LN($T1267/$T1266)))</f>
        <v/>
      </c>
      <c r="AG1267" s="9">
        <f>IF(OR($S1267="",$S1266=""),"",IF($C$5="diff",(U1267-U1266),LN(U1267/U1266)))</f>
        <v/>
      </c>
      <c r="AH1267" s="9">
        <f>IF(OR($S1267="",$S1266=""),"",IF($D$5="diff",(V1267-V1266),LN(V1267/V1266)))</f>
        <v/>
      </c>
      <c r="AI1267" s="9">
        <f>IF(OR($S1267="",$S1266=""),"",IF($E$5="diff",(W1267-W1266),LN(W1267/W1266)))</f>
        <v/>
      </c>
      <c r="AJ1267" s="9">
        <f>IF(OR($S1267="",$S1266=""),"",IF($F$5="diff",(X1267-X1266),LN(X1267/X1266)))</f>
        <v/>
      </c>
      <c r="AK1267" s="9">
        <f>IF(OR($S1267="",$S1266=""),"",IF($G$5="diff",(Y1267-Y1266),LN(Y1267/Y1266)))</f>
        <v/>
      </c>
      <c r="AL1267" s="9">
        <f>IF(OR($S1267="",$S1266=""),"",IF($H$5="diff",(Z1267-Z1266),LN(Z1267/Z1266)))</f>
        <v/>
      </c>
      <c r="AM1267" s="9">
        <f>IF(OR($S1267="",$S1266=""),"",IF($I$5="diff",(AA1267-AA1266),LN(AA1267/AA1266)))</f>
        <v/>
      </c>
      <c r="AN1267" s="9">
        <f>IF(OR($S1267="",$S1266=""),"",IF($J$5="diff",(AB1267-AB1266),LN(AB1267/AB1266)))</f>
        <v/>
      </c>
      <c r="AO1267" s="9">
        <f>IF(OR($S1267="",$S1266=""),"",IF($K$5="diff",(AC1267-AC1266),LN(AC1267/AC1266)))</f>
        <v/>
      </c>
      <c r="AR1267" s="9">
        <f>IF($AF1267="","",$AU$13+$AU$4*AG1267+$AU$5*AH1267+$AU$6*AI1267+$AU$7*AJ1267+$AU$8*AK1267+$AU$9*AL1267+$AU$10*AM1267+$AU$11*AN1267+$AU$12*AO1267)</f>
        <v/>
      </c>
      <c r="AY1267" s="10">
        <f>IF(AND((ROW()-7)&gt;=$Q$5,(ROW()-6)&lt;=$Q$3),INDEX(LINEST(OFFSET(AF1267,1-$Q$5,0,$Q$5,1),OFFSET(AG1267,1-$Q$5,0,$Q$5,9),TRUE,TRUE),1,10)*$Q$4,"")</f>
        <v/>
      </c>
      <c r="AZ1267" s="9">
        <f>IF(AND((ROW()-7)&gt;=$Q$5,(ROW()-6)&lt;=$Q$3),INDEX(LINEST(OFFSET(AF1267,1-$Q$5,0,$Q$5,1),OFFSET(AG1267,1-$Q$5,0,$Q$5,9),TRUE,TRUE),1,9),"")</f>
        <v/>
      </c>
      <c r="BA1267" s="9">
        <f>IF(AND((ROW()-7)&gt;=$Q$5,(ROW()-6)&lt;=$Q$3),INDEX(LINEST(OFFSET(AF1267,1-$Q$5,0,$Q$5,1),OFFSET(AG1267,1-$Q$5,0,$Q$5,9),TRUE,TRUE),1,8),"")</f>
        <v/>
      </c>
      <c r="BB1267" s="9">
        <f>IF(AND((ROW()-7)&gt;=$Q$5,(ROW()-6)&lt;=$Q$3),INDEX(LINEST(OFFSET(AF1267,1-$Q$5,0,$Q$5,1),OFFSET(AG1267,1-$Q$5,0,$Q$5,9),TRUE,TRUE),1,7),"")</f>
        <v/>
      </c>
      <c r="BC1267" s="9">
        <f>IF(AND((ROW()-7)&gt;=$Q$5,(ROW()-6)&lt;=$Q$3),INDEX(LINEST(OFFSET(AF1267,1-$Q$5,0,$Q$5,1),OFFSET(AG1267,1-$Q$5,0,$Q$5,9),TRUE,TRUE),1,6),"")</f>
        <v/>
      </c>
      <c r="BD1267" s="9">
        <f>IF(AND((ROW()-7)&gt;=$Q$5,(ROW()-6)&lt;=$Q$3),INDEX(LINEST(OFFSET(AF1267,1-$Q$5,0,$Q$5,1),OFFSET(AG1267,1-$Q$5,0,$Q$5,9),TRUE,TRUE),1,5),"")</f>
        <v/>
      </c>
      <c r="BE1267" s="9">
        <f>IF(AND((ROW()-7)&gt;=$Q$5,(ROW()-6)&lt;=$Q$3),INDEX(LINEST(OFFSET(AF1267,1-$Q$5,0,$Q$5,1),OFFSET(AG1267,1-$Q$5,0,$Q$5,9),TRUE,TRUE),1,4),"")</f>
        <v/>
      </c>
      <c r="BF1267" s="9">
        <f>IF(AND((ROW()-7)&gt;=$Q$5,(ROW()-6)&lt;=$Q$3),INDEX(LINEST(OFFSET(AF1267,1-$Q$5,0,$Q$5,1),OFFSET(AG1267,1-$Q$5,0,$Q$5,9),TRUE,TRUE),1,3),"")</f>
        <v/>
      </c>
      <c r="BG1267" s="9">
        <f>IF(AND((ROW()-7)&gt;=$Q$5,(ROW()-6)&lt;=$Q$3),INDEX(LINEST(OFFSET(AF1267,1-$Q$5,0,$Q$5,1),OFFSET(AG1267,1-$Q$5,0,$Q$5,9),TRUE,TRUE),1,2),"")</f>
        <v/>
      </c>
      <c r="BH1267" s="9">
        <f>IF(AND((ROW()-7)&gt;=$Q$5,(ROW()-6)&lt;=$Q$3),INDEX(LINEST(OFFSET(AF1267,1-$Q$5,0,$Q$5,1),OFFSET(AG1267,1-$Q$5,0,$Q$5,9),TRUE,TRUE),1,1),"")</f>
        <v/>
      </c>
      <c r="BI1267" s="10">
        <f>IF(AND((ROW()-7)&gt;=$Q$5,(ROW()-6)&lt;=$Q$3),INDEX(LINEST(OFFSET(AF1267,1-$Q$5,0,$Q$5,1),OFFSET(AG1267,1-$Q$5,0,$Q$5,9),TRUE,TRUE),3,1),"")</f>
        <v/>
      </c>
      <c r="BL1267" s="9">
        <f>IF(AND((ROW()-6)&lt;=$Q$3,ISNUMBER(AY1266)),AY1266/$Q$4+AZ1266*AG1267+BA1266*AH1267+BB1266*AI1267+BC1266*AJ1267+BD1266*AK1267+BE1266*AL1267+BF1266*AM1267+BG1266*AN1267+BH1266*AO1267,"")</f>
        <v/>
      </c>
      <c r="BM1267">
        <f>IF(ISNUMBER(BL1267),AVERAGE(OFFSET(AF1266,1-$Q$5,0,$Q$5,1)),"")</f>
        <v/>
      </c>
      <c r="BN1267">
        <f>IF(ISNUMBER(BL1267),(AF1267-BL1267)^2,"")</f>
        <v/>
      </c>
      <c r="BO1267">
        <f>IF(ISNUMBER(BL1267),AF1267^2,"")</f>
        <v/>
      </c>
      <c r="BP1267">
        <f>IF(ISNUMBER(BL1267),(AF1267-BM1267)^2,"")</f>
        <v/>
      </c>
    </row>
    <row r="1268">
      <c r="O1268">
        <f>IF($R1268="","",IF($Q$1="Weekly",INT(($R1268-2)/7),IF($Q$1="Quarterly",YEAR($R1268)*4+ROUNDUP(MONTH($R1268)/3),YEAR($R1268)*12+MONTH($R1268))))</f>
        <v/>
      </c>
      <c r="P1268">
        <f>IF($R1268="","",IF($R1269="",1,IF($O1268&lt;&gt;$O1269,1,0)))</f>
        <v/>
      </c>
      <c r="Q1268">
        <f>IF($P1268=1,SUM($P$7:$P1268),"")</f>
        <v/>
      </c>
      <c r="R1268">
        <f>IF($A1268="","",IF(ISNUMBER($A1268),$A1268,IFERROR(DATEVALUE($A1268),NA())))</f>
        <v/>
      </c>
      <c r="S1268" s="7">
        <f>IFERROR(INDEX($R$7:$R$60000,MATCH(ROW()-6,$Q$7:$Q$60000,0)),"")</f>
        <v/>
      </c>
      <c r="T1268">
        <f>IFERROR(INDEX($B$7:$B$60000,MATCH(ROW()-6,$Q$7:$Q$60000,0))*1,"")</f>
        <v/>
      </c>
      <c r="U1268">
        <f>IFERROR(INDEX($C$7:$C$60000,MATCH(ROW()-6,$Q$7:$Q$60000,0))*1,"")</f>
        <v/>
      </c>
      <c r="V1268">
        <f>IFERROR(INDEX($D$7:$D$60000,MATCH(ROW()-6,$Q$7:$Q$60000,0))*1,"")</f>
        <v/>
      </c>
      <c r="W1268">
        <f>IFERROR(INDEX($E$7:$E$60000,MATCH(ROW()-6,$Q$7:$Q$60000,0))*1,"")</f>
        <v/>
      </c>
      <c r="X1268">
        <f>IFERROR(INDEX($F$7:$F$60000,MATCH(ROW()-6,$Q$7:$Q$60000,0))*1,"")</f>
        <v/>
      </c>
      <c r="Y1268">
        <f>IFERROR(INDEX($G$7:$G$60000,MATCH(ROW()-6,$Q$7:$Q$60000,0))*1,"")</f>
        <v/>
      </c>
      <c r="Z1268">
        <f>IFERROR(INDEX($H$7:$H$60000,MATCH(ROW()-6,$Q$7:$Q$60000,0))*1,"")</f>
        <v/>
      </c>
      <c r="AA1268">
        <f>IFERROR(INDEX($I$7:$I$60000,MATCH(ROW()-6,$Q$7:$Q$60000,0))*1,"")</f>
        <v/>
      </c>
      <c r="AB1268">
        <f>IFERROR(INDEX($J$7:$J$60000,MATCH(ROW()-6,$Q$7:$Q$60000,0))*1,"")</f>
        <v/>
      </c>
      <c r="AC1268">
        <f>IFERROR(INDEX($K$7:$K$60000,MATCH(ROW()-6,$Q$7:$Q$60000,0))*1,"")</f>
        <v/>
      </c>
      <c r="AF1268" s="9">
        <f>IF(OR($S1268="",$S1267=""),"",IF($B$5="diff",($T1268-$T1267),LN($T1268/$T1267)))</f>
        <v/>
      </c>
      <c r="AG1268" s="9">
        <f>IF(OR($S1268="",$S1267=""),"",IF($C$5="diff",(U1268-U1267),LN(U1268/U1267)))</f>
        <v/>
      </c>
      <c r="AH1268" s="9">
        <f>IF(OR($S1268="",$S1267=""),"",IF($D$5="diff",(V1268-V1267),LN(V1268/V1267)))</f>
        <v/>
      </c>
      <c r="AI1268" s="9">
        <f>IF(OR($S1268="",$S1267=""),"",IF($E$5="diff",(W1268-W1267),LN(W1268/W1267)))</f>
        <v/>
      </c>
      <c r="AJ1268" s="9">
        <f>IF(OR($S1268="",$S1267=""),"",IF($F$5="diff",(X1268-X1267),LN(X1268/X1267)))</f>
        <v/>
      </c>
      <c r="AK1268" s="9">
        <f>IF(OR($S1268="",$S1267=""),"",IF($G$5="diff",(Y1268-Y1267),LN(Y1268/Y1267)))</f>
        <v/>
      </c>
      <c r="AL1268" s="9">
        <f>IF(OR($S1268="",$S1267=""),"",IF($H$5="diff",(Z1268-Z1267),LN(Z1268/Z1267)))</f>
        <v/>
      </c>
      <c r="AM1268" s="9">
        <f>IF(OR($S1268="",$S1267=""),"",IF($I$5="diff",(AA1268-AA1267),LN(AA1268/AA1267)))</f>
        <v/>
      </c>
      <c r="AN1268" s="9">
        <f>IF(OR($S1268="",$S1267=""),"",IF($J$5="diff",(AB1268-AB1267),LN(AB1268/AB1267)))</f>
        <v/>
      </c>
      <c r="AO1268" s="9">
        <f>IF(OR($S1268="",$S1267=""),"",IF($K$5="diff",(AC1268-AC1267),LN(AC1268/AC1267)))</f>
        <v/>
      </c>
      <c r="AR1268" s="9">
        <f>IF($AF1268="","",$AU$13+$AU$4*AG1268+$AU$5*AH1268+$AU$6*AI1268+$AU$7*AJ1268+$AU$8*AK1268+$AU$9*AL1268+$AU$10*AM1268+$AU$11*AN1268+$AU$12*AO1268)</f>
        <v/>
      </c>
      <c r="AY1268" s="10">
        <f>IF(AND((ROW()-7)&gt;=$Q$5,(ROW()-6)&lt;=$Q$3),INDEX(LINEST(OFFSET(AF1268,1-$Q$5,0,$Q$5,1),OFFSET(AG1268,1-$Q$5,0,$Q$5,9),TRUE,TRUE),1,10)*$Q$4,"")</f>
        <v/>
      </c>
      <c r="AZ1268" s="9">
        <f>IF(AND((ROW()-7)&gt;=$Q$5,(ROW()-6)&lt;=$Q$3),INDEX(LINEST(OFFSET(AF1268,1-$Q$5,0,$Q$5,1),OFFSET(AG1268,1-$Q$5,0,$Q$5,9),TRUE,TRUE),1,9),"")</f>
        <v/>
      </c>
      <c r="BA1268" s="9">
        <f>IF(AND((ROW()-7)&gt;=$Q$5,(ROW()-6)&lt;=$Q$3),INDEX(LINEST(OFFSET(AF1268,1-$Q$5,0,$Q$5,1),OFFSET(AG1268,1-$Q$5,0,$Q$5,9),TRUE,TRUE),1,8),"")</f>
        <v/>
      </c>
      <c r="BB1268" s="9">
        <f>IF(AND((ROW()-7)&gt;=$Q$5,(ROW()-6)&lt;=$Q$3),INDEX(LINEST(OFFSET(AF1268,1-$Q$5,0,$Q$5,1),OFFSET(AG1268,1-$Q$5,0,$Q$5,9),TRUE,TRUE),1,7),"")</f>
        <v/>
      </c>
      <c r="BC1268" s="9">
        <f>IF(AND((ROW()-7)&gt;=$Q$5,(ROW()-6)&lt;=$Q$3),INDEX(LINEST(OFFSET(AF1268,1-$Q$5,0,$Q$5,1),OFFSET(AG1268,1-$Q$5,0,$Q$5,9),TRUE,TRUE),1,6),"")</f>
        <v/>
      </c>
      <c r="BD1268" s="9">
        <f>IF(AND((ROW()-7)&gt;=$Q$5,(ROW()-6)&lt;=$Q$3),INDEX(LINEST(OFFSET(AF1268,1-$Q$5,0,$Q$5,1),OFFSET(AG1268,1-$Q$5,0,$Q$5,9),TRUE,TRUE),1,5),"")</f>
        <v/>
      </c>
      <c r="BE1268" s="9">
        <f>IF(AND((ROW()-7)&gt;=$Q$5,(ROW()-6)&lt;=$Q$3),INDEX(LINEST(OFFSET(AF1268,1-$Q$5,0,$Q$5,1),OFFSET(AG1268,1-$Q$5,0,$Q$5,9),TRUE,TRUE),1,4),"")</f>
        <v/>
      </c>
      <c r="BF1268" s="9">
        <f>IF(AND((ROW()-7)&gt;=$Q$5,(ROW()-6)&lt;=$Q$3),INDEX(LINEST(OFFSET(AF1268,1-$Q$5,0,$Q$5,1),OFFSET(AG1268,1-$Q$5,0,$Q$5,9),TRUE,TRUE),1,3),"")</f>
        <v/>
      </c>
      <c r="BG1268" s="9">
        <f>IF(AND((ROW()-7)&gt;=$Q$5,(ROW()-6)&lt;=$Q$3),INDEX(LINEST(OFFSET(AF1268,1-$Q$5,0,$Q$5,1),OFFSET(AG1268,1-$Q$5,0,$Q$5,9),TRUE,TRUE),1,2),"")</f>
        <v/>
      </c>
      <c r="BH1268" s="9">
        <f>IF(AND((ROW()-7)&gt;=$Q$5,(ROW()-6)&lt;=$Q$3),INDEX(LINEST(OFFSET(AF1268,1-$Q$5,0,$Q$5,1),OFFSET(AG1268,1-$Q$5,0,$Q$5,9),TRUE,TRUE),1,1),"")</f>
        <v/>
      </c>
      <c r="BI1268" s="10">
        <f>IF(AND((ROW()-7)&gt;=$Q$5,(ROW()-6)&lt;=$Q$3),INDEX(LINEST(OFFSET(AF1268,1-$Q$5,0,$Q$5,1),OFFSET(AG1268,1-$Q$5,0,$Q$5,9),TRUE,TRUE),3,1),"")</f>
        <v/>
      </c>
      <c r="BL1268" s="9">
        <f>IF(AND((ROW()-6)&lt;=$Q$3,ISNUMBER(AY1267)),AY1267/$Q$4+AZ1267*AG1268+BA1267*AH1268+BB1267*AI1268+BC1267*AJ1268+BD1267*AK1268+BE1267*AL1268+BF1267*AM1268+BG1267*AN1268+BH1267*AO1268,"")</f>
        <v/>
      </c>
      <c r="BM1268">
        <f>IF(ISNUMBER(BL1268),AVERAGE(OFFSET(AF1267,1-$Q$5,0,$Q$5,1)),"")</f>
        <v/>
      </c>
      <c r="BN1268">
        <f>IF(ISNUMBER(BL1268),(AF1268-BL1268)^2,"")</f>
        <v/>
      </c>
      <c r="BO1268">
        <f>IF(ISNUMBER(BL1268),AF1268^2,"")</f>
        <v/>
      </c>
      <c r="BP1268">
        <f>IF(ISNUMBER(BL1268),(AF1268-BM1268)^2,"")</f>
        <v/>
      </c>
    </row>
    <row r="1269">
      <c r="O1269">
        <f>IF($R1269="","",IF($Q$1="Weekly",INT(($R1269-2)/7),IF($Q$1="Quarterly",YEAR($R1269)*4+ROUNDUP(MONTH($R1269)/3),YEAR($R1269)*12+MONTH($R1269))))</f>
        <v/>
      </c>
      <c r="P1269">
        <f>IF($R1269="","",IF($R1270="",1,IF($O1269&lt;&gt;$O1270,1,0)))</f>
        <v/>
      </c>
      <c r="Q1269">
        <f>IF($P1269=1,SUM($P$7:$P1269),"")</f>
        <v/>
      </c>
      <c r="R1269">
        <f>IF($A1269="","",IF(ISNUMBER($A1269),$A1269,IFERROR(DATEVALUE($A1269),NA())))</f>
        <v/>
      </c>
      <c r="S1269" s="7">
        <f>IFERROR(INDEX($R$7:$R$60000,MATCH(ROW()-6,$Q$7:$Q$60000,0)),"")</f>
        <v/>
      </c>
      <c r="T1269">
        <f>IFERROR(INDEX($B$7:$B$60000,MATCH(ROW()-6,$Q$7:$Q$60000,0))*1,"")</f>
        <v/>
      </c>
      <c r="U1269">
        <f>IFERROR(INDEX($C$7:$C$60000,MATCH(ROW()-6,$Q$7:$Q$60000,0))*1,"")</f>
        <v/>
      </c>
      <c r="V1269">
        <f>IFERROR(INDEX($D$7:$D$60000,MATCH(ROW()-6,$Q$7:$Q$60000,0))*1,"")</f>
        <v/>
      </c>
      <c r="W1269">
        <f>IFERROR(INDEX($E$7:$E$60000,MATCH(ROW()-6,$Q$7:$Q$60000,0))*1,"")</f>
        <v/>
      </c>
      <c r="X1269">
        <f>IFERROR(INDEX($F$7:$F$60000,MATCH(ROW()-6,$Q$7:$Q$60000,0))*1,"")</f>
        <v/>
      </c>
      <c r="Y1269">
        <f>IFERROR(INDEX($G$7:$G$60000,MATCH(ROW()-6,$Q$7:$Q$60000,0))*1,"")</f>
        <v/>
      </c>
      <c r="Z1269">
        <f>IFERROR(INDEX($H$7:$H$60000,MATCH(ROW()-6,$Q$7:$Q$60000,0))*1,"")</f>
        <v/>
      </c>
      <c r="AA1269">
        <f>IFERROR(INDEX($I$7:$I$60000,MATCH(ROW()-6,$Q$7:$Q$60000,0))*1,"")</f>
        <v/>
      </c>
      <c r="AB1269">
        <f>IFERROR(INDEX($J$7:$J$60000,MATCH(ROW()-6,$Q$7:$Q$60000,0))*1,"")</f>
        <v/>
      </c>
      <c r="AC1269">
        <f>IFERROR(INDEX($K$7:$K$60000,MATCH(ROW()-6,$Q$7:$Q$60000,0))*1,"")</f>
        <v/>
      </c>
      <c r="AF1269" s="9">
        <f>IF(OR($S1269="",$S1268=""),"",IF($B$5="diff",($T1269-$T1268),LN($T1269/$T1268)))</f>
        <v/>
      </c>
      <c r="AG1269" s="9">
        <f>IF(OR($S1269="",$S1268=""),"",IF($C$5="diff",(U1269-U1268),LN(U1269/U1268)))</f>
        <v/>
      </c>
      <c r="AH1269" s="9">
        <f>IF(OR($S1269="",$S1268=""),"",IF($D$5="diff",(V1269-V1268),LN(V1269/V1268)))</f>
        <v/>
      </c>
      <c r="AI1269" s="9">
        <f>IF(OR($S1269="",$S1268=""),"",IF($E$5="diff",(W1269-W1268),LN(W1269/W1268)))</f>
        <v/>
      </c>
      <c r="AJ1269" s="9">
        <f>IF(OR($S1269="",$S1268=""),"",IF($F$5="diff",(X1269-X1268),LN(X1269/X1268)))</f>
        <v/>
      </c>
      <c r="AK1269" s="9">
        <f>IF(OR($S1269="",$S1268=""),"",IF($G$5="diff",(Y1269-Y1268),LN(Y1269/Y1268)))</f>
        <v/>
      </c>
      <c r="AL1269" s="9">
        <f>IF(OR($S1269="",$S1268=""),"",IF($H$5="diff",(Z1269-Z1268),LN(Z1269/Z1268)))</f>
        <v/>
      </c>
      <c r="AM1269" s="9">
        <f>IF(OR($S1269="",$S1268=""),"",IF($I$5="diff",(AA1269-AA1268),LN(AA1269/AA1268)))</f>
        <v/>
      </c>
      <c r="AN1269" s="9">
        <f>IF(OR($S1269="",$S1268=""),"",IF($J$5="diff",(AB1269-AB1268),LN(AB1269/AB1268)))</f>
        <v/>
      </c>
      <c r="AO1269" s="9">
        <f>IF(OR($S1269="",$S1268=""),"",IF($K$5="diff",(AC1269-AC1268),LN(AC1269/AC1268)))</f>
        <v/>
      </c>
      <c r="AR1269" s="9">
        <f>IF($AF1269="","",$AU$13+$AU$4*AG1269+$AU$5*AH1269+$AU$6*AI1269+$AU$7*AJ1269+$AU$8*AK1269+$AU$9*AL1269+$AU$10*AM1269+$AU$11*AN1269+$AU$12*AO1269)</f>
        <v/>
      </c>
      <c r="AY1269" s="10">
        <f>IF(AND((ROW()-7)&gt;=$Q$5,(ROW()-6)&lt;=$Q$3),INDEX(LINEST(OFFSET(AF1269,1-$Q$5,0,$Q$5,1),OFFSET(AG1269,1-$Q$5,0,$Q$5,9),TRUE,TRUE),1,10)*$Q$4,"")</f>
        <v/>
      </c>
      <c r="AZ1269" s="9">
        <f>IF(AND((ROW()-7)&gt;=$Q$5,(ROW()-6)&lt;=$Q$3),INDEX(LINEST(OFFSET(AF1269,1-$Q$5,0,$Q$5,1),OFFSET(AG1269,1-$Q$5,0,$Q$5,9),TRUE,TRUE),1,9),"")</f>
        <v/>
      </c>
      <c r="BA1269" s="9">
        <f>IF(AND((ROW()-7)&gt;=$Q$5,(ROW()-6)&lt;=$Q$3),INDEX(LINEST(OFFSET(AF1269,1-$Q$5,0,$Q$5,1),OFFSET(AG1269,1-$Q$5,0,$Q$5,9),TRUE,TRUE),1,8),"")</f>
        <v/>
      </c>
      <c r="BB1269" s="9">
        <f>IF(AND((ROW()-7)&gt;=$Q$5,(ROW()-6)&lt;=$Q$3),INDEX(LINEST(OFFSET(AF1269,1-$Q$5,0,$Q$5,1),OFFSET(AG1269,1-$Q$5,0,$Q$5,9),TRUE,TRUE),1,7),"")</f>
        <v/>
      </c>
      <c r="BC1269" s="9">
        <f>IF(AND((ROW()-7)&gt;=$Q$5,(ROW()-6)&lt;=$Q$3),INDEX(LINEST(OFFSET(AF1269,1-$Q$5,0,$Q$5,1),OFFSET(AG1269,1-$Q$5,0,$Q$5,9),TRUE,TRUE),1,6),"")</f>
        <v/>
      </c>
      <c r="BD1269" s="9">
        <f>IF(AND((ROW()-7)&gt;=$Q$5,(ROW()-6)&lt;=$Q$3),INDEX(LINEST(OFFSET(AF1269,1-$Q$5,0,$Q$5,1),OFFSET(AG1269,1-$Q$5,0,$Q$5,9),TRUE,TRUE),1,5),"")</f>
        <v/>
      </c>
      <c r="BE1269" s="9">
        <f>IF(AND((ROW()-7)&gt;=$Q$5,(ROW()-6)&lt;=$Q$3),INDEX(LINEST(OFFSET(AF1269,1-$Q$5,0,$Q$5,1),OFFSET(AG1269,1-$Q$5,0,$Q$5,9),TRUE,TRUE),1,4),"")</f>
        <v/>
      </c>
      <c r="BF1269" s="9">
        <f>IF(AND((ROW()-7)&gt;=$Q$5,(ROW()-6)&lt;=$Q$3),INDEX(LINEST(OFFSET(AF1269,1-$Q$5,0,$Q$5,1),OFFSET(AG1269,1-$Q$5,0,$Q$5,9),TRUE,TRUE),1,3),"")</f>
        <v/>
      </c>
      <c r="BG1269" s="9">
        <f>IF(AND((ROW()-7)&gt;=$Q$5,(ROW()-6)&lt;=$Q$3),INDEX(LINEST(OFFSET(AF1269,1-$Q$5,0,$Q$5,1),OFFSET(AG1269,1-$Q$5,0,$Q$5,9),TRUE,TRUE),1,2),"")</f>
        <v/>
      </c>
      <c r="BH1269" s="9">
        <f>IF(AND((ROW()-7)&gt;=$Q$5,(ROW()-6)&lt;=$Q$3),INDEX(LINEST(OFFSET(AF1269,1-$Q$5,0,$Q$5,1),OFFSET(AG1269,1-$Q$5,0,$Q$5,9),TRUE,TRUE),1,1),"")</f>
        <v/>
      </c>
      <c r="BI1269" s="10">
        <f>IF(AND((ROW()-7)&gt;=$Q$5,(ROW()-6)&lt;=$Q$3),INDEX(LINEST(OFFSET(AF1269,1-$Q$5,0,$Q$5,1),OFFSET(AG1269,1-$Q$5,0,$Q$5,9),TRUE,TRUE),3,1),"")</f>
        <v/>
      </c>
      <c r="BL1269" s="9">
        <f>IF(AND((ROW()-6)&lt;=$Q$3,ISNUMBER(AY1268)),AY1268/$Q$4+AZ1268*AG1269+BA1268*AH1269+BB1268*AI1269+BC1268*AJ1269+BD1268*AK1269+BE1268*AL1269+BF1268*AM1269+BG1268*AN1269+BH1268*AO1269,"")</f>
        <v/>
      </c>
      <c r="BM1269">
        <f>IF(ISNUMBER(BL1269),AVERAGE(OFFSET(AF1268,1-$Q$5,0,$Q$5,1)),"")</f>
        <v/>
      </c>
      <c r="BN1269">
        <f>IF(ISNUMBER(BL1269),(AF1269-BL1269)^2,"")</f>
        <v/>
      </c>
      <c r="BO1269">
        <f>IF(ISNUMBER(BL1269),AF1269^2,"")</f>
        <v/>
      </c>
      <c r="BP1269">
        <f>IF(ISNUMBER(BL1269),(AF1269-BM1269)^2,"")</f>
        <v/>
      </c>
    </row>
    <row r="1270">
      <c r="O1270">
        <f>IF($R1270="","",IF($Q$1="Weekly",INT(($R1270-2)/7),IF($Q$1="Quarterly",YEAR($R1270)*4+ROUNDUP(MONTH($R1270)/3),YEAR($R1270)*12+MONTH($R1270))))</f>
        <v/>
      </c>
      <c r="P1270">
        <f>IF($R1270="","",IF($R1271="",1,IF($O1270&lt;&gt;$O1271,1,0)))</f>
        <v/>
      </c>
      <c r="Q1270">
        <f>IF($P1270=1,SUM($P$7:$P1270),"")</f>
        <v/>
      </c>
      <c r="R1270">
        <f>IF($A1270="","",IF(ISNUMBER($A1270),$A1270,IFERROR(DATEVALUE($A1270),NA())))</f>
        <v/>
      </c>
      <c r="S1270" s="7">
        <f>IFERROR(INDEX($R$7:$R$60000,MATCH(ROW()-6,$Q$7:$Q$60000,0)),"")</f>
        <v/>
      </c>
      <c r="T1270">
        <f>IFERROR(INDEX($B$7:$B$60000,MATCH(ROW()-6,$Q$7:$Q$60000,0))*1,"")</f>
        <v/>
      </c>
      <c r="U1270">
        <f>IFERROR(INDEX($C$7:$C$60000,MATCH(ROW()-6,$Q$7:$Q$60000,0))*1,"")</f>
        <v/>
      </c>
      <c r="V1270">
        <f>IFERROR(INDEX($D$7:$D$60000,MATCH(ROW()-6,$Q$7:$Q$60000,0))*1,"")</f>
        <v/>
      </c>
      <c r="W1270">
        <f>IFERROR(INDEX($E$7:$E$60000,MATCH(ROW()-6,$Q$7:$Q$60000,0))*1,"")</f>
        <v/>
      </c>
      <c r="X1270">
        <f>IFERROR(INDEX($F$7:$F$60000,MATCH(ROW()-6,$Q$7:$Q$60000,0))*1,"")</f>
        <v/>
      </c>
      <c r="Y1270">
        <f>IFERROR(INDEX($G$7:$G$60000,MATCH(ROW()-6,$Q$7:$Q$60000,0))*1,"")</f>
        <v/>
      </c>
      <c r="Z1270">
        <f>IFERROR(INDEX($H$7:$H$60000,MATCH(ROW()-6,$Q$7:$Q$60000,0))*1,"")</f>
        <v/>
      </c>
      <c r="AA1270">
        <f>IFERROR(INDEX($I$7:$I$60000,MATCH(ROW()-6,$Q$7:$Q$60000,0))*1,"")</f>
        <v/>
      </c>
      <c r="AB1270">
        <f>IFERROR(INDEX($J$7:$J$60000,MATCH(ROW()-6,$Q$7:$Q$60000,0))*1,"")</f>
        <v/>
      </c>
      <c r="AC1270">
        <f>IFERROR(INDEX($K$7:$K$60000,MATCH(ROW()-6,$Q$7:$Q$60000,0))*1,"")</f>
        <v/>
      </c>
      <c r="AF1270" s="9">
        <f>IF(OR($S1270="",$S1269=""),"",IF($B$5="diff",($T1270-$T1269),LN($T1270/$T1269)))</f>
        <v/>
      </c>
      <c r="AG1270" s="9">
        <f>IF(OR($S1270="",$S1269=""),"",IF($C$5="diff",(U1270-U1269),LN(U1270/U1269)))</f>
        <v/>
      </c>
      <c r="AH1270" s="9">
        <f>IF(OR($S1270="",$S1269=""),"",IF($D$5="diff",(V1270-V1269),LN(V1270/V1269)))</f>
        <v/>
      </c>
      <c r="AI1270" s="9">
        <f>IF(OR($S1270="",$S1269=""),"",IF($E$5="diff",(W1270-W1269),LN(W1270/W1269)))</f>
        <v/>
      </c>
      <c r="AJ1270" s="9">
        <f>IF(OR($S1270="",$S1269=""),"",IF($F$5="diff",(X1270-X1269),LN(X1270/X1269)))</f>
        <v/>
      </c>
      <c r="AK1270" s="9">
        <f>IF(OR($S1270="",$S1269=""),"",IF($G$5="diff",(Y1270-Y1269),LN(Y1270/Y1269)))</f>
        <v/>
      </c>
      <c r="AL1270" s="9">
        <f>IF(OR($S1270="",$S1269=""),"",IF($H$5="diff",(Z1270-Z1269),LN(Z1270/Z1269)))</f>
        <v/>
      </c>
      <c r="AM1270" s="9">
        <f>IF(OR($S1270="",$S1269=""),"",IF($I$5="diff",(AA1270-AA1269),LN(AA1270/AA1269)))</f>
        <v/>
      </c>
      <c r="AN1270" s="9">
        <f>IF(OR($S1270="",$S1269=""),"",IF($J$5="diff",(AB1270-AB1269),LN(AB1270/AB1269)))</f>
        <v/>
      </c>
      <c r="AO1270" s="9">
        <f>IF(OR($S1270="",$S1269=""),"",IF($K$5="diff",(AC1270-AC1269),LN(AC1270/AC1269)))</f>
        <v/>
      </c>
      <c r="AR1270" s="9">
        <f>IF($AF1270="","",$AU$13+$AU$4*AG1270+$AU$5*AH1270+$AU$6*AI1270+$AU$7*AJ1270+$AU$8*AK1270+$AU$9*AL1270+$AU$10*AM1270+$AU$11*AN1270+$AU$12*AO1270)</f>
        <v/>
      </c>
      <c r="AY1270" s="10">
        <f>IF(AND((ROW()-7)&gt;=$Q$5,(ROW()-6)&lt;=$Q$3),INDEX(LINEST(OFFSET(AF1270,1-$Q$5,0,$Q$5,1),OFFSET(AG1270,1-$Q$5,0,$Q$5,9),TRUE,TRUE),1,10)*$Q$4,"")</f>
        <v/>
      </c>
      <c r="AZ1270" s="9">
        <f>IF(AND((ROW()-7)&gt;=$Q$5,(ROW()-6)&lt;=$Q$3),INDEX(LINEST(OFFSET(AF1270,1-$Q$5,0,$Q$5,1),OFFSET(AG1270,1-$Q$5,0,$Q$5,9),TRUE,TRUE),1,9),"")</f>
        <v/>
      </c>
      <c r="BA1270" s="9">
        <f>IF(AND((ROW()-7)&gt;=$Q$5,(ROW()-6)&lt;=$Q$3),INDEX(LINEST(OFFSET(AF1270,1-$Q$5,0,$Q$5,1),OFFSET(AG1270,1-$Q$5,0,$Q$5,9),TRUE,TRUE),1,8),"")</f>
        <v/>
      </c>
      <c r="BB1270" s="9">
        <f>IF(AND((ROW()-7)&gt;=$Q$5,(ROW()-6)&lt;=$Q$3),INDEX(LINEST(OFFSET(AF1270,1-$Q$5,0,$Q$5,1),OFFSET(AG1270,1-$Q$5,0,$Q$5,9),TRUE,TRUE),1,7),"")</f>
        <v/>
      </c>
      <c r="BC1270" s="9">
        <f>IF(AND((ROW()-7)&gt;=$Q$5,(ROW()-6)&lt;=$Q$3),INDEX(LINEST(OFFSET(AF1270,1-$Q$5,0,$Q$5,1),OFFSET(AG1270,1-$Q$5,0,$Q$5,9),TRUE,TRUE),1,6),"")</f>
        <v/>
      </c>
      <c r="BD1270" s="9">
        <f>IF(AND((ROW()-7)&gt;=$Q$5,(ROW()-6)&lt;=$Q$3),INDEX(LINEST(OFFSET(AF1270,1-$Q$5,0,$Q$5,1),OFFSET(AG1270,1-$Q$5,0,$Q$5,9),TRUE,TRUE),1,5),"")</f>
        <v/>
      </c>
      <c r="BE1270" s="9">
        <f>IF(AND((ROW()-7)&gt;=$Q$5,(ROW()-6)&lt;=$Q$3),INDEX(LINEST(OFFSET(AF1270,1-$Q$5,0,$Q$5,1),OFFSET(AG1270,1-$Q$5,0,$Q$5,9),TRUE,TRUE),1,4),"")</f>
        <v/>
      </c>
      <c r="BF1270" s="9">
        <f>IF(AND((ROW()-7)&gt;=$Q$5,(ROW()-6)&lt;=$Q$3),INDEX(LINEST(OFFSET(AF1270,1-$Q$5,0,$Q$5,1),OFFSET(AG1270,1-$Q$5,0,$Q$5,9),TRUE,TRUE),1,3),"")</f>
        <v/>
      </c>
      <c r="BG1270" s="9">
        <f>IF(AND((ROW()-7)&gt;=$Q$5,(ROW()-6)&lt;=$Q$3),INDEX(LINEST(OFFSET(AF1270,1-$Q$5,0,$Q$5,1),OFFSET(AG1270,1-$Q$5,0,$Q$5,9),TRUE,TRUE),1,2),"")</f>
        <v/>
      </c>
      <c r="BH1270" s="9">
        <f>IF(AND((ROW()-7)&gt;=$Q$5,(ROW()-6)&lt;=$Q$3),INDEX(LINEST(OFFSET(AF1270,1-$Q$5,0,$Q$5,1),OFFSET(AG1270,1-$Q$5,0,$Q$5,9),TRUE,TRUE),1,1),"")</f>
        <v/>
      </c>
      <c r="BI1270" s="10">
        <f>IF(AND((ROW()-7)&gt;=$Q$5,(ROW()-6)&lt;=$Q$3),INDEX(LINEST(OFFSET(AF1270,1-$Q$5,0,$Q$5,1),OFFSET(AG1270,1-$Q$5,0,$Q$5,9),TRUE,TRUE),3,1),"")</f>
        <v/>
      </c>
      <c r="BL1270" s="9">
        <f>IF(AND((ROW()-6)&lt;=$Q$3,ISNUMBER(AY1269)),AY1269/$Q$4+AZ1269*AG1270+BA1269*AH1270+BB1269*AI1270+BC1269*AJ1270+BD1269*AK1270+BE1269*AL1270+BF1269*AM1270+BG1269*AN1270+BH1269*AO1270,"")</f>
        <v/>
      </c>
      <c r="BM1270">
        <f>IF(ISNUMBER(BL1270),AVERAGE(OFFSET(AF1269,1-$Q$5,0,$Q$5,1)),"")</f>
        <v/>
      </c>
      <c r="BN1270">
        <f>IF(ISNUMBER(BL1270),(AF1270-BL1270)^2,"")</f>
        <v/>
      </c>
      <c r="BO1270">
        <f>IF(ISNUMBER(BL1270),AF1270^2,"")</f>
        <v/>
      </c>
      <c r="BP1270">
        <f>IF(ISNUMBER(BL1270),(AF1270-BM1270)^2,"")</f>
        <v/>
      </c>
    </row>
    <row r="1271">
      <c r="O1271">
        <f>IF($R1271="","",IF($Q$1="Weekly",INT(($R1271-2)/7),IF($Q$1="Quarterly",YEAR($R1271)*4+ROUNDUP(MONTH($R1271)/3),YEAR($R1271)*12+MONTH($R1271))))</f>
        <v/>
      </c>
      <c r="P1271">
        <f>IF($R1271="","",IF($R1272="",1,IF($O1271&lt;&gt;$O1272,1,0)))</f>
        <v/>
      </c>
      <c r="Q1271">
        <f>IF($P1271=1,SUM($P$7:$P1271),"")</f>
        <v/>
      </c>
      <c r="R1271">
        <f>IF($A1271="","",IF(ISNUMBER($A1271),$A1271,IFERROR(DATEVALUE($A1271),NA())))</f>
        <v/>
      </c>
      <c r="S1271" s="7">
        <f>IFERROR(INDEX($R$7:$R$60000,MATCH(ROW()-6,$Q$7:$Q$60000,0)),"")</f>
        <v/>
      </c>
      <c r="T1271">
        <f>IFERROR(INDEX($B$7:$B$60000,MATCH(ROW()-6,$Q$7:$Q$60000,0))*1,"")</f>
        <v/>
      </c>
      <c r="U1271">
        <f>IFERROR(INDEX($C$7:$C$60000,MATCH(ROW()-6,$Q$7:$Q$60000,0))*1,"")</f>
        <v/>
      </c>
      <c r="V1271">
        <f>IFERROR(INDEX($D$7:$D$60000,MATCH(ROW()-6,$Q$7:$Q$60000,0))*1,"")</f>
        <v/>
      </c>
      <c r="W1271">
        <f>IFERROR(INDEX($E$7:$E$60000,MATCH(ROW()-6,$Q$7:$Q$60000,0))*1,"")</f>
        <v/>
      </c>
      <c r="X1271">
        <f>IFERROR(INDEX($F$7:$F$60000,MATCH(ROW()-6,$Q$7:$Q$60000,0))*1,"")</f>
        <v/>
      </c>
      <c r="Y1271">
        <f>IFERROR(INDEX($G$7:$G$60000,MATCH(ROW()-6,$Q$7:$Q$60000,0))*1,"")</f>
        <v/>
      </c>
      <c r="Z1271">
        <f>IFERROR(INDEX($H$7:$H$60000,MATCH(ROW()-6,$Q$7:$Q$60000,0))*1,"")</f>
        <v/>
      </c>
      <c r="AA1271">
        <f>IFERROR(INDEX($I$7:$I$60000,MATCH(ROW()-6,$Q$7:$Q$60000,0))*1,"")</f>
        <v/>
      </c>
      <c r="AB1271">
        <f>IFERROR(INDEX($J$7:$J$60000,MATCH(ROW()-6,$Q$7:$Q$60000,0))*1,"")</f>
        <v/>
      </c>
      <c r="AC1271">
        <f>IFERROR(INDEX($K$7:$K$60000,MATCH(ROW()-6,$Q$7:$Q$60000,0))*1,"")</f>
        <v/>
      </c>
      <c r="AF1271" s="9">
        <f>IF(OR($S1271="",$S1270=""),"",IF($B$5="diff",($T1271-$T1270),LN($T1271/$T1270)))</f>
        <v/>
      </c>
      <c r="AG1271" s="9">
        <f>IF(OR($S1271="",$S1270=""),"",IF($C$5="diff",(U1271-U1270),LN(U1271/U1270)))</f>
        <v/>
      </c>
      <c r="AH1271" s="9">
        <f>IF(OR($S1271="",$S1270=""),"",IF($D$5="diff",(V1271-V1270),LN(V1271/V1270)))</f>
        <v/>
      </c>
      <c r="AI1271" s="9">
        <f>IF(OR($S1271="",$S1270=""),"",IF($E$5="diff",(W1271-W1270),LN(W1271/W1270)))</f>
        <v/>
      </c>
      <c r="AJ1271" s="9">
        <f>IF(OR($S1271="",$S1270=""),"",IF($F$5="diff",(X1271-X1270),LN(X1271/X1270)))</f>
        <v/>
      </c>
      <c r="AK1271" s="9">
        <f>IF(OR($S1271="",$S1270=""),"",IF($G$5="diff",(Y1271-Y1270),LN(Y1271/Y1270)))</f>
        <v/>
      </c>
      <c r="AL1271" s="9">
        <f>IF(OR($S1271="",$S1270=""),"",IF($H$5="diff",(Z1271-Z1270),LN(Z1271/Z1270)))</f>
        <v/>
      </c>
      <c r="AM1271" s="9">
        <f>IF(OR($S1271="",$S1270=""),"",IF($I$5="diff",(AA1271-AA1270),LN(AA1271/AA1270)))</f>
        <v/>
      </c>
      <c r="AN1271" s="9">
        <f>IF(OR($S1271="",$S1270=""),"",IF($J$5="diff",(AB1271-AB1270),LN(AB1271/AB1270)))</f>
        <v/>
      </c>
      <c r="AO1271" s="9">
        <f>IF(OR($S1271="",$S1270=""),"",IF($K$5="diff",(AC1271-AC1270),LN(AC1271/AC1270)))</f>
        <v/>
      </c>
      <c r="AR1271" s="9">
        <f>IF($AF1271="","",$AU$13+$AU$4*AG1271+$AU$5*AH1271+$AU$6*AI1271+$AU$7*AJ1271+$AU$8*AK1271+$AU$9*AL1271+$AU$10*AM1271+$AU$11*AN1271+$AU$12*AO1271)</f>
        <v/>
      </c>
      <c r="AY1271" s="10">
        <f>IF(AND((ROW()-7)&gt;=$Q$5,(ROW()-6)&lt;=$Q$3),INDEX(LINEST(OFFSET(AF1271,1-$Q$5,0,$Q$5,1),OFFSET(AG1271,1-$Q$5,0,$Q$5,9),TRUE,TRUE),1,10)*$Q$4,"")</f>
        <v/>
      </c>
      <c r="AZ1271" s="9">
        <f>IF(AND((ROW()-7)&gt;=$Q$5,(ROW()-6)&lt;=$Q$3),INDEX(LINEST(OFFSET(AF1271,1-$Q$5,0,$Q$5,1),OFFSET(AG1271,1-$Q$5,0,$Q$5,9),TRUE,TRUE),1,9),"")</f>
        <v/>
      </c>
      <c r="BA1271" s="9">
        <f>IF(AND((ROW()-7)&gt;=$Q$5,(ROW()-6)&lt;=$Q$3),INDEX(LINEST(OFFSET(AF1271,1-$Q$5,0,$Q$5,1),OFFSET(AG1271,1-$Q$5,0,$Q$5,9),TRUE,TRUE),1,8),"")</f>
        <v/>
      </c>
      <c r="BB1271" s="9">
        <f>IF(AND((ROW()-7)&gt;=$Q$5,(ROW()-6)&lt;=$Q$3),INDEX(LINEST(OFFSET(AF1271,1-$Q$5,0,$Q$5,1),OFFSET(AG1271,1-$Q$5,0,$Q$5,9),TRUE,TRUE),1,7),"")</f>
        <v/>
      </c>
      <c r="BC1271" s="9">
        <f>IF(AND((ROW()-7)&gt;=$Q$5,(ROW()-6)&lt;=$Q$3),INDEX(LINEST(OFFSET(AF1271,1-$Q$5,0,$Q$5,1),OFFSET(AG1271,1-$Q$5,0,$Q$5,9),TRUE,TRUE),1,6),"")</f>
        <v/>
      </c>
      <c r="BD1271" s="9">
        <f>IF(AND((ROW()-7)&gt;=$Q$5,(ROW()-6)&lt;=$Q$3),INDEX(LINEST(OFFSET(AF1271,1-$Q$5,0,$Q$5,1),OFFSET(AG1271,1-$Q$5,0,$Q$5,9),TRUE,TRUE),1,5),"")</f>
        <v/>
      </c>
      <c r="BE1271" s="9">
        <f>IF(AND((ROW()-7)&gt;=$Q$5,(ROW()-6)&lt;=$Q$3),INDEX(LINEST(OFFSET(AF1271,1-$Q$5,0,$Q$5,1),OFFSET(AG1271,1-$Q$5,0,$Q$5,9),TRUE,TRUE),1,4),"")</f>
        <v/>
      </c>
      <c r="BF1271" s="9">
        <f>IF(AND((ROW()-7)&gt;=$Q$5,(ROW()-6)&lt;=$Q$3),INDEX(LINEST(OFFSET(AF1271,1-$Q$5,0,$Q$5,1),OFFSET(AG1271,1-$Q$5,0,$Q$5,9),TRUE,TRUE),1,3),"")</f>
        <v/>
      </c>
      <c r="BG1271" s="9">
        <f>IF(AND((ROW()-7)&gt;=$Q$5,(ROW()-6)&lt;=$Q$3),INDEX(LINEST(OFFSET(AF1271,1-$Q$5,0,$Q$5,1),OFFSET(AG1271,1-$Q$5,0,$Q$5,9),TRUE,TRUE),1,2),"")</f>
        <v/>
      </c>
      <c r="BH1271" s="9">
        <f>IF(AND((ROW()-7)&gt;=$Q$5,(ROW()-6)&lt;=$Q$3),INDEX(LINEST(OFFSET(AF1271,1-$Q$5,0,$Q$5,1),OFFSET(AG1271,1-$Q$5,0,$Q$5,9),TRUE,TRUE),1,1),"")</f>
        <v/>
      </c>
      <c r="BI1271" s="10">
        <f>IF(AND((ROW()-7)&gt;=$Q$5,(ROW()-6)&lt;=$Q$3),INDEX(LINEST(OFFSET(AF1271,1-$Q$5,0,$Q$5,1),OFFSET(AG1271,1-$Q$5,0,$Q$5,9),TRUE,TRUE),3,1),"")</f>
        <v/>
      </c>
      <c r="BL1271" s="9">
        <f>IF(AND((ROW()-6)&lt;=$Q$3,ISNUMBER(AY1270)),AY1270/$Q$4+AZ1270*AG1271+BA1270*AH1271+BB1270*AI1271+BC1270*AJ1271+BD1270*AK1271+BE1270*AL1271+BF1270*AM1271+BG1270*AN1271+BH1270*AO1271,"")</f>
        <v/>
      </c>
      <c r="BM1271">
        <f>IF(ISNUMBER(BL1271),AVERAGE(OFFSET(AF1270,1-$Q$5,0,$Q$5,1)),"")</f>
        <v/>
      </c>
      <c r="BN1271">
        <f>IF(ISNUMBER(BL1271),(AF1271-BL1271)^2,"")</f>
        <v/>
      </c>
      <c r="BO1271">
        <f>IF(ISNUMBER(BL1271),AF1271^2,"")</f>
        <v/>
      </c>
      <c r="BP1271">
        <f>IF(ISNUMBER(BL1271),(AF1271-BM1271)^2,"")</f>
        <v/>
      </c>
    </row>
    <row r="1272">
      <c r="O1272">
        <f>IF($R1272="","",IF($Q$1="Weekly",INT(($R1272-2)/7),IF($Q$1="Quarterly",YEAR($R1272)*4+ROUNDUP(MONTH($R1272)/3),YEAR($R1272)*12+MONTH($R1272))))</f>
        <v/>
      </c>
      <c r="P1272">
        <f>IF($R1272="","",IF($R1273="",1,IF($O1272&lt;&gt;$O1273,1,0)))</f>
        <v/>
      </c>
      <c r="Q1272">
        <f>IF($P1272=1,SUM($P$7:$P1272),"")</f>
        <v/>
      </c>
      <c r="R1272">
        <f>IF($A1272="","",IF(ISNUMBER($A1272),$A1272,IFERROR(DATEVALUE($A1272),NA())))</f>
        <v/>
      </c>
      <c r="S1272" s="7">
        <f>IFERROR(INDEX($R$7:$R$60000,MATCH(ROW()-6,$Q$7:$Q$60000,0)),"")</f>
        <v/>
      </c>
      <c r="T1272">
        <f>IFERROR(INDEX($B$7:$B$60000,MATCH(ROW()-6,$Q$7:$Q$60000,0))*1,"")</f>
        <v/>
      </c>
      <c r="U1272">
        <f>IFERROR(INDEX($C$7:$C$60000,MATCH(ROW()-6,$Q$7:$Q$60000,0))*1,"")</f>
        <v/>
      </c>
      <c r="V1272">
        <f>IFERROR(INDEX($D$7:$D$60000,MATCH(ROW()-6,$Q$7:$Q$60000,0))*1,"")</f>
        <v/>
      </c>
      <c r="W1272">
        <f>IFERROR(INDEX($E$7:$E$60000,MATCH(ROW()-6,$Q$7:$Q$60000,0))*1,"")</f>
        <v/>
      </c>
      <c r="X1272">
        <f>IFERROR(INDEX($F$7:$F$60000,MATCH(ROW()-6,$Q$7:$Q$60000,0))*1,"")</f>
        <v/>
      </c>
      <c r="Y1272">
        <f>IFERROR(INDEX($G$7:$G$60000,MATCH(ROW()-6,$Q$7:$Q$60000,0))*1,"")</f>
        <v/>
      </c>
      <c r="Z1272">
        <f>IFERROR(INDEX($H$7:$H$60000,MATCH(ROW()-6,$Q$7:$Q$60000,0))*1,"")</f>
        <v/>
      </c>
      <c r="AA1272">
        <f>IFERROR(INDEX($I$7:$I$60000,MATCH(ROW()-6,$Q$7:$Q$60000,0))*1,"")</f>
        <v/>
      </c>
      <c r="AB1272">
        <f>IFERROR(INDEX($J$7:$J$60000,MATCH(ROW()-6,$Q$7:$Q$60000,0))*1,"")</f>
        <v/>
      </c>
      <c r="AC1272">
        <f>IFERROR(INDEX($K$7:$K$60000,MATCH(ROW()-6,$Q$7:$Q$60000,0))*1,"")</f>
        <v/>
      </c>
      <c r="AF1272" s="9">
        <f>IF(OR($S1272="",$S1271=""),"",IF($B$5="diff",($T1272-$T1271),LN($T1272/$T1271)))</f>
        <v/>
      </c>
      <c r="AG1272" s="9">
        <f>IF(OR($S1272="",$S1271=""),"",IF($C$5="diff",(U1272-U1271),LN(U1272/U1271)))</f>
        <v/>
      </c>
      <c r="AH1272" s="9">
        <f>IF(OR($S1272="",$S1271=""),"",IF($D$5="diff",(V1272-V1271),LN(V1272/V1271)))</f>
        <v/>
      </c>
      <c r="AI1272" s="9">
        <f>IF(OR($S1272="",$S1271=""),"",IF($E$5="diff",(W1272-W1271),LN(W1272/W1271)))</f>
        <v/>
      </c>
      <c r="AJ1272" s="9">
        <f>IF(OR($S1272="",$S1271=""),"",IF($F$5="diff",(X1272-X1271),LN(X1272/X1271)))</f>
        <v/>
      </c>
      <c r="AK1272" s="9">
        <f>IF(OR($S1272="",$S1271=""),"",IF($G$5="diff",(Y1272-Y1271),LN(Y1272/Y1271)))</f>
        <v/>
      </c>
      <c r="AL1272" s="9">
        <f>IF(OR($S1272="",$S1271=""),"",IF($H$5="diff",(Z1272-Z1271),LN(Z1272/Z1271)))</f>
        <v/>
      </c>
      <c r="AM1272" s="9">
        <f>IF(OR($S1272="",$S1271=""),"",IF($I$5="diff",(AA1272-AA1271),LN(AA1272/AA1271)))</f>
        <v/>
      </c>
      <c r="AN1272" s="9">
        <f>IF(OR($S1272="",$S1271=""),"",IF($J$5="diff",(AB1272-AB1271),LN(AB1272/AB1271)))</f>
        <v/>
      </c>
      <c r="AO1272" s="9">
        <f>IF(OR($S1272="",$S1271=""),"",IF($K$5="diff",(AC1272-AC1271),LN(AC1272/AC1271)))</f>
        <v/>
      </c>
      <c r="AR1272" s="9">
        <f>IF($AF1272="","",$AU$13+$AU$4*AG1272+$AU$5*AH1272+$AU$6*AI1272+$AU$7*AJ1272+$AU$8*AK1272+$AU$9*AL1272+$AU$10*AM1272+$AU$11*AN1272+$AU$12*AO1272)</f>
        <v/>
      </c>
      <c r="AY1272" s="10">
        <f>IF(AND((ROW()-7)&gt;=$Q$5,(ROW()-6)&lt;=$Q$3),INDEX(LINEST(OFFSET(AF1272,1-$Q$5,0,$Q$5,1),OFFSET(AG1272,1-$Q$5,0,$Q$5,9),TRUE,TRUE),1,10)*$Q$4,"")</f>
        <v/>
      </c>
      <c r="AZ1272" s="9">
        <f>IF(AND((ROW()-7)&gt;=$Q$5,(ROW()-6)&lt;=$Q$3),INDEX(LINEST(OFFSET(AF1272,1-$Q$5,0,$Q$5,1),OFFSET(AG1272,1-$Q$5,0,$Q$5,9),TRUE,TRUE),1,9),"")</f>
        <v/>
      </c>
      <c r="BA1272" s="9">
        <f>IF(AND((ROW()-7)&gt;=$Q$5,(ROW()-6)&lt;=$Q$3),INDEX(LINEST(OFFSET(AF1272,1-$Q$5,0,$Q$5,1),OFFSET(AG1272,1-$Q$5,0,$Q$5,9),TRUE,TRUE),1,8),"")</f>
        <v/>
      </c>
      <c r="BB1272" s="9">
        <f>IF(AND((ROW()-7)&gt;=$Q$5,(ROW()-6)&lt;=$Q$3),INDEX(LINEST(OFFSET(AF1272,1-$Q$5,0,$Q$5,1),OFFSET(AG1272,1-$Q$5,0,$Q$5,9),TRUE,TRUE),1,7),"")</f>
        <v/>
      </c>
      <c r="BC1272" s="9">
        <f>IF(AND((ROW()-7)&gt;=$Q$5,(ROW()-6)&lt;=$Q$3),INDEX(LINEST(OFFSET(AF1272,1-$Q$5,0,$Q$5,1),OFFSET(AG1272,1-$Q$5,0,$Q$5,9),TRUE,TRUE),1,6),"")</f>
        <v/>
      </c>
      <c r="BD1272" s="9">
        <f>IF(AND((ROW()-7)&gt;=$Q$5,(ROW()-6)&lt;=$Q$3),INDEX(LINEST(OFFSET(AF1272,1-$Q$5,0,$Q$5,1),OFFSET(AG1272,1-$Q$5,0,$Q$5,9),TRUE,TRUE),1,5),"")</f>
        <v/>
      </c>
      <c r="BE1272" s="9">
        <f>IF(AND((ROW()-7)&gt;=$Q$5,(ROW()-6)&lt;=$Q$3),INDEX(LINEST(OFFSET(AF1272,1-$Q$5,0,$Q$5,1),OFFSET(AG1272,1-$Q$5,0,$Q$5,9),TRUE,TRUE),1,4),"")</f>
        <v/>
      </c>
      <c r="BF1272" s="9">
        <f>IF(AND((ROW()-7)&gt;=$Q$5,(ROW()-6)&lt;=$Q$3),INDEX(LINEST(OFFSET(AF1272,1-$Q$5,0,$Q$5,1),OFFSET(AG1272,1-$Q$5,0,$Q$5,9),TRUE,TRUE),1,3),"")</f>
        <v/>
      </c>
      <c r="BG1272" s="9">
        <f>IF(AND((ROW()-7)&gt;=$Q$5,(ROW()-6)&lt;=$Q$3),INDEX(LINEST(OFFSET(AF1272,1-$Q$5,0,$Q$5,1),OFFSET(AG1272,1-$Q$5,0,$Q$5,9),TRUE,TRUE),1,2),"")</f>
        <v/>
      </c>
      <c r="BH1272" s="9">
        <f>IF(AND((ROW()-7)&gt;=$Q$5,(ROW()-6)&lt;=$Q$3),INDEX(LINEST(OFFSET(AF1272,1-$Q$5,0,$Q$5,1),OFFSET(AG1272,1-$Q$5,0,$Q$5,9),TRUE,TRUE),1,1),"")</f>
        <v/>
      </c>
      <c r="BI1272" s="10">
        <f>IF(AND((ROW()-7)&gt;=$Q$5,(ROW()-6)&lt;=$Q$3),INDEX(LINEST(OFFSET(AF1272,1-$Q$5,0,$Q$5,1),OFFSET(AG1272,1-$Q$5,0,$Q$5,9),TRUE,TRUE),3,1),"")</f>
        <v/>
      </c>
      <c r="BL1272" s="9">
        <f>IF(AND((ROW()-6)&lt;=$Q$3,ISNUMBER(AY1271)),AY1271/$Q$4+AZ1271*AG1272+BA1271*AH1272+BB1271*AI1272+BC1271*AJ1272+BD1271*AK1272+BE1271*AL1272+BF1271*AM1272+BG1271*AN1272+BH1271*AO1272,"")</f>
        <v/>
      </c>
      <c r="BM1272">
        <f>IF(ISNUMBER(BL1272),AVERAGE(OFFSET(AF1271,1-$Q$5,0,$Q$5,1)),"")</f>
        <v/>
      </c>
      <c r="BN1272">
        <f>IF(ISNUMBER(BL1272),(AF1272-BL1272)^2,"")</f>
        <v/>
      </c>
      <c r="BO1272">
        <f>IF(ISNUMBER(BL1272),AF1272^2,"")</f>
        <v/>
      </c>
      <c r="BP1272">
        <f>IF(ISNUMBER(BL1272),(AF1272-BM1272)^2,"")</f>
        <v/>
      </c>
    </row>
    <row r="1273">
      <c r="O1273">
        <f>IF($R1273="","",IF($Q$1="Weekly",INT(($R1273-2)/7),IF($Q$1="Quarterly",YEAR($R1273)*4+ROUNDUP(MONTH($R1273)/3),YEAR($R1273)*12+MONTH($R1273))))</f>
        <v/>
      </c>
      <c r="P1273">
        <f>IF($R1273="","",IF($R1274="",1,IF($O1273&lt;&gt;$O1274,1,0)))</f>
        <v/>
      </c>
      <c r="Q1273">
        <f>IF($P1273=1,SUM($P$7:$P1273),"")</f>
        <v/>
      </c>
      <c r="R1273">
        <f>IF($A1273="","",IF(ISNUMBER($A1273),$A1273,IFERROR(DATEVALUE($A1273),NA())))</f>
        <v/>
      </c>
      <c r="S1273" s="7">
        <f>IFERROR(INDEX($R$7:$R$60000,MATCH(ROW()-6,$Q$7:$Q$60000,0)),"")</f>
        <v/>
      </c>
      <c r="T1273">
        <f>IFERROR(INDEX($B$7:$B$60000,MATCH(ROW()-6,$Q$7:$Q$60000,0))*1,"")</f>
        <v/>
      </c>
      <c r="U1273">
        <f>IFERROR(INDEX($C$7:$C$60000,MATCH(ROW()-6,$Q$7:$Q$60000,0))*1,"")</f>
        <v/>
      </c>
      <c r="V1273">
        <f>IFERROR(INDEX($D$7:$D$60000,MATCH(ROW()-6,$Q$7:$Q$60000,0))*1,"")</f>
        <v/>
      </c>
      <c r="W1273">
        <f>IFERROR(INDEX($E$7:$E$60000,MATCH(ROW()-6,$Q$7:$Q$60000,0))*1,"")</f>
        <v/>
      </c>
      <c r="X1273">
        <f>IFERROR(INDEX($F$7:$F$60000,MATCH(ROW()-6,$Q$7:$Q$60000,0))*1,"")</f>
        <v/>
      </c>
      <c r="Y1273">
        <f>IFERROR(INDEX($G$7:$G$60000,MATCH(ROW()-6,$Q$7:$Q$60000,0))*1,"")</f>
        <v/>
      </c>
      <c r="Z1273">
        <f>IFERROR(INDEX($H$7:$H$60000,MATCH(ROW()-6,$Q$7:$Q$60000,0))*1,"")</f>
        <v/>
      </c>
      <c r="AA1273">
        <f>IFERROR(INDEX($I$7:$I$60000,MATCH(ROW()-6,$Q$7:$Q$60000,0))*1,"")</f>
        <v/>
      </c>
      <c r="AB1273">
        <f>IFERROR(INDEX($J$7:$J$60000,MATCH(ROW()-6,$Q$7:$Q$60000,0))*1,"")</f>
        <v/>
      </c>
      <c r="AC1273">
        <f>IFERROR(INDEX($K$7:$K$60000,MATCH(ROW()-6,$Q$7:$Q$60000,0))*1,"")</f>
        <v/>
      </c>
      <c r="AF1273" s="9">
        <f>IF(OR($S1273="",$S1272=""),"",IF($B$5="diff",($T1273-$T1272),LN($T1273/$T1272)))</f>
        <v/>
      </c>
      <c r="AG1273" s="9">
        <f>IF(OR($S1273="",$S1272=""),"",IF($C$5="diff",(U1273-U1272),LN(U1273/U1272)))</f>
        <v/>
      </c>
      <c r="AH1273" s="9">
        <f>IF(OR($S1273="",$S1272=""),"",IF($D$5="diff",(V1273-V1272),LN(V1273/V1272)))</f>
        <v/>
      </c>
      <c r="AI1273" s="9">
        <f>IF(OR($S1273="",$S1272=""),"",IF($E$5="diff",(W1273-W1272),LN(W1273/W1272)))</f>
        <v/>
      </c>
      <c r="AJ1273" s="9">
        <f>IF(OR($S1273="",$S1272=""),"",IF($F$5="diff",(X1273-X1272),LN(X1273/X1272)))</f>
        <v/>
      </c>
      <c r="AK1273" s="9">
        <f>IF(OR($S1273="",$S1272=""),"",IF($G$5="diff",(Y1273-Y1272),LN(Y1273/Y1272)))</f>
        <v/>
      </c>
      <c r="AL1273" s="9">
        <f>IF(OR($S1273="",$S1272=""),"",IF($H$5="diff",(Z1273-Z1272),LN(Z1273/Z1272)))</f>
        <v/>
      </c>
      <c r="AM1273" s="9">
        <f>IF(OR($S1273="",$S1272=""),"",IF($I$5="diff",(AA1273-AA1272),LN(AA1273/AA1272)))</f>
        <v/>
      </c>
      <c r="AN1273" s="9">
        <f>IF(OR($S1273="",$S1272=""),"",IF($J$5="diff",(AB1273-AB1272),LN(AB1273/AB1272)))</f>
        <v/>
      </c>
      <c r="AO1273" s="9">
        <f>IF(OR($S1273="",$S1272=""),"",IF($K$5="diff",(AC1273-AC1272),LN(AC1273/AC1272)))</f>
        <v/>
      </c>
      <c r="AR1273" s="9">
        <f>IF($AF1273="","",$AU$13+$AU$4*AG1273+$AU$5*AH1273+$AU$6*AI1273+$AU$7*AJ1273+$AU$8*AK1273+$AU$9*AL1273+$AU$10*AM1273+$AU$11*AN1273+$AU$12*AO1273)</f>
        <v/>
      </c>
      <c r="AY1273" s="10">
        <f>IF(AND((ROW()-7)&gt;=$Q$5,(ROW()-6)&lt;=$Q$3),INDEX(LINEST(OFFSET(AF1273,1-$Q$5,0,$Q$5,1),OFFSET(AG1273,1-$Q$5,0,$Q$5,9),TRUE,TRUE),1,10)*$Q$4,"")</f>
        <v/>
      </c>
      <c r="AZ1273" s="9">
        <f>IF(AND((ROW()-7)&gt;=$Q$5,(ROW()-6)&lt;=$Q$3),INDEX(LINEST(OFFSET(AF1273,1-$Q$5,0,$Q$5,1),OFFSET(AG1273,1-$Q$5,0,$Q$5,9),TRUE,TRUE),1,9),"")</f>
        <v/>
      </c>
      <c r="BA1273" s="9">
        <f>IF(AND((ROW()-7)&gt;=$Q$5,(ROW()-6)&lt;=$Q$3),INDEX(LINEST(OFFSET(AF1273,1-$Q$5,0,$Q$5,1),OFFSET(AG1273,1-$Q$5,0,$Q$5,9),TRUE,TRUE),1,8),"")</f>
        <v/>
      </c>
      <c r="BB1273" s="9">
        <f>IF(AND((ROW()-7)&gt;=$Q$5,(ROW()-6)&lt;=$Q$3),INDEX(LINEST(OFFSET(AF1273,1-$Q$5,0,$Q$5,1),OFFSET(AG1273,1-$Q$5,0,$Q$5,9),TRUE,TRUE),1,7),"")</f>
        <v/>
      </c>
      <c r="BC1273" s="9">
        <f>IF(AND((ROW()-7)&gt;=$Q$5,(ROW()-6)&lt;=$Q$3),INDEX(LINEST(OFFSET(AF1273,1-$Q$5,0,$Q$5,1),OFFSET(AG1273,1-$Q$5,0,$Q$5,9),TRUE,TRUE),1,6),"")</f>
        <v/>
      </c>
      <c r="BD1273" s="9">
        <f>IF(AND((ROW()-7)&gt;=$Q$5,(ROW()-6)&lt;=$Q$3),INDEX(LINEST(OFFSET(AF1273,1-$Q$5,0,$Q$5,1),OFFSET(AG1273,1-$Q$5,0,$Q$5,9),TRUE,TRUE),1,5),"")</f>
        <v/>
      </c>
      <c r="BE1273" s="9">
        <f>IF(AND((ROW()-7)&gt;=$Q$5,(ROW()-6)&lt;=$Q$3),INDEX(LINEST(OFFSET(AF1273,1-$Q$5,0,$Q$5,1),OFFSET(AG1273,1-$Q$5,0,$Q$5,9),TRUE,TRUE),1,4),"")</f>
        <v/>
      </c>
      <c r="BF1273" s="9">
        <f>IF(AND((ROW()-7)&gt;=$Q$5,(ROW()-6)&lt;=$Q$3),INDEX(LINEST(OFFSET(AF1273,1-$Q$5,0,$Q$5,1),OFFSET(AG1273,1-$Q$5,0,$Q$5,9),TRUE,TRUE),1,3),"")</f>
        <v/>
      </c>
      <c r="BG1273" s="9">
        <f>IF(AND((ROW()-7)&gt;=$Q$5,(ROW()-6)&lt;=$Q$3),INDEX(LINEST(OFFSET(AF1273,1-$Q$5,0,$Q$5,1),OFFSET(AG1273,1-$Q$5,0,$Q$5,9),TRUE,TRUE),1,2),"")</f>
        <v/>
      </c>
      <c r="BH1273" s="9">
        <f>IF(AND((ROW()-7)&gt;=$Q$5,(ROW()-6)&lt;=$Q$3),INDEX(LINEST(OFFSET(AF1273,1-$Q$5,0,$Q$5,1),OFFSET(AG1273,1-$Q$5,0,$Q$5,9),TRUE,TRUE),1,1),"")</f>
        <v/>
      </c>
      <c r="BI1273" s="10">
        <f>IF(AND((ROW()-7)&gt;=$Q$5,(ROW()-6)&lt;=$Q$3),INDEX(LINEST(OFFSET(AF1273,1-$Q$5,0,$Q$5,1),OFFSET(AG1273,1-$Q$5,0,$Q$5,9),TRUE,TRUE),3,1),"")</f>
        <v/>
      </c>
      <c r="BL1273" s="9">
        <f>IF(AND((ROW()-6)&lt;=$Q$3,ISNUMBER(AY1272)),AY1272/$Q$4+AZ1272*AG1273+BA1272*AH1273+BB1272*AI1273+BC1272*AJ1273+BD1272*AK1273+BE1272*AL1273+BF1272*AM1273+BG1272*AN1273+BH1272*AO1273,"")</f>
        <v/>
      </c>
      <c r="BM1273">
        <f>IF(ISNUMBER(BL1273),AVERAGE(OFFSET(AF1272,1-$Q$5,0,$Q$5,1)),"")</f>
        <v/>
      </c>
      <c r="BN1273">
        <f>IF(ISNUMBER(BL1273),(AF1273-BL1273)^2,"")</f>
        <v/>
      </c>
      <c r="BO1273">
        <f>IF(ISNUMBER(BL1273),AF1273^2,"")</f>
        <v/>
      </c>
      <c r="BP1273">
        <f>IF(ISNUMBER(BL1273),(AF1273-BM1273)^2,"")</f>
        <v/>
      </c>
    </row>
    <row r="1274">
      <c r="O1274">
        <f>IF($R1274="","",IF($Q$1="Weekly",INT(($R1274-2)/7),IF($Q$1="Quarterly",YEAR($R1274)*4+ROUNDUP(MONTH($R1274)/3),YEAR($R1274)*12+MONTH($R1274))))</f>
        <v/>
      </c>
      <c r="P1274">
        <f>IF($R1274="","",IF($R1275="",1,IF($O1274&lt;&gt;$O1275,1,0)))</f>
        <v/>
      </c>
      <c r="Q1274">
        <f>IF($P1274=1,SUM($P$7:$P1274),"")</f>
        <v/>
      </c>
      <c r="R1274">
        <f>IF($A1274="","",IF(ISNUMBER($A1274),$A1274,IFERROR(DATEVALUE($A1274),NA())))</f>
        <v/>
      </c>
      <c r="S1274" s="7">
        <f>IFERROR(INDEX($R$7:$R$60000,MATCH(ROW()-6,$Q$7:$Q$60000,0)),"")</f>
        <v/>
      </c>
      <c r="T1274">
        <f>IFERROR(INDEX($B$7:$B$60000,MATCH(ROW()-6,$Q$7:$Q$60000,0))*1,"")</f>
        <v/>
      </c>
      <c r="U1274">
        <f>IFERROR(INDEX($C$7:$C$60000,MATCH(ROW()-6,$Q$7:$Q$60000,0))*1,"")</f>
        <v/>
      </c>
      <c r="V1274">
        <f>IFERROR(INDEX($D$7:$D$60000,MATCH(ROW()-6,$Q$7:$Q$60000,0))*1,"")</f>
        <v/>
      </c>
      <c r="W1274">
        <f>IFERROR(INDEX($E$7:$E$60000,MATCH(ROW()-6,$Q$7:$Q$60000,0))*1,"")</f>
        <v/>
      </c>
      <c r="X1274">
        <f>IFERROR(INDEX($F$7:$F$60000,MATCH(ROW()-6,$Q$7:$Q$60000,0))*1,"")</f>
        <v/>
      </c>
      <c r="Y1274">
        <f>IFERROR(INDEX($G$7:$G$60000,MATCH(ROW()-6,$Q$7:$Q$60000,0))*1,"")</f>
        <v/>
      </c>
      <c r="Z1274">
        <f>IFERROR(INDEX($H$7:$H$60000,MATCH(ROW()-6,$Q$7:$Q$60000,0))*1,"")</f>
        <v/>
      </c>
      <c r="AA1274">
        <f>IFERROR(INDEX($I$7:$I$60000,MATCH(ROW()-6,$Q$7:$Q$60000,0))*1,"")</f>
        <v/>
      </c>
      <c r="AB1274">
        <f>IFERROR(INDEX($J$7:$J$60000,MATCH(ROW()-6,$Q$7:$Q$60000,0))*1,"")</f>
        <v/>
      </c>
      <c r="AC1274">
        <f>IFERROR(INDEX($K$7:$K$60000,MATCH(ROW()-6,$Q$7:$Q$60000,0))*1,"")</f>
        <v/>
      </c>
      <c r="AF1274" s="9">
        <f>IF(OR($S1274="",$S1273=""),"",IF($B$5="diff",($T1274-$T1273),LN($T1274/$T1273)))</f>
        <v/>
      </c>
      <c r="AG1274" s="9">
        <f>IF(OR($S1274="",$S1273=""),"",IF($C$5="diff",(U1274-U1273),LN(U1274/U1273)))</f>
        <v/>
      </c>
      <c r="AH1274" s="9">
        <f>IF(OR($S1274="",$S1273=""),"",IF($D$5="diff",(V1274-V1273),LN(V1274/V1273)))</f>
        <v/>
      </c>
      <c r="AI1274" s="9">
        <f>IF(OR($S1274="",$S1273=""),"",IF($E$5="diff",(W1274-W1273),LN(W1274/W1273)))</f>
        <v/>
      </c>
      <c r="AJ1274" s="9">
        <f>IF(OR($S1274="",$S1273=""),"",IF($F$5="diff",(X1274-X1273),LN(X1274/X1273)))</f>
        <v/>
      </c>
      <c r="AK1274" s="9">
        <f>IF(OR($S1274="",$S1273=""),"",IF($G$5="diff",(Y1274-Y1273),LN(Y1274/Y1273)))</f>
        <v/>
      </c>
      <c r="AL1274" s="9">
        <f>IF(OR($S1274="",$S1273=""),"",IF($H$5="diff",(Z1274-Z1273),LN(Z1274/Z1273)))</f>
        <v/>
      </c>
      <c r="AM1274" s="9">
        <f>IF(OR($S1274="",$S1273=""),"",IF($I$5="diff",(AA1274-AA1273),LN(AA1274/AA1273)))</f>
        <v/>
      </c>
      <c r="AN1274" s="9">
        <f>IF(OR($S1274="",$S1273=""),"",IF($J$5="diff",(AB1274-AB1273),LN(AB1274/AB1273)))</f>
        <v/>
      </c>
      <c r="AO1274" s="9">
        <f>IF(OR($S1274="",$S1273=""),"",IF($K$5="diff",(AC1274-AC1273),LN(AC1274/AC1273)))</f>
        <v/>
      </c>
      <c r="AR1274" s="9">
        <f>IF($AF1274="","",$AU$13+$AU$4*AG1274+$AU$5*AH1274+$AU$6*AI1274+$AU$7*AJ1274+$AU$8*AK1274+$AU$9*AL1274+$AU$10*AM1274+$AU$11*AN1274+$AU$12*AO1274)</f>
        <v/>
      </c>
      <c r="AY1274" s="10">
        <f>IF(AND((ROW()-7)&gt;=$Q$5,(ROW()-6)&lt;=$Q$3),INDEX(LINEST(OFFSET(AF1274,1-$Q$5,0,$Q$5,1),OFFSET(AG1274,1-$Q$5,0,$Q$5,9),TRUE,TRUE),1,10)*$Q$4,"")</f>
        <v/>
      </c>
      <c r="AZ1274" s="9">
        <f>IF(AND((ROW()-7)&gt;=$Q$5,(ROW()-6)&lt;=$Q$3),INDEX(LINEST(OFFSET(AF1274,1-$Q$5,0,$Q$5,1),OFFSET(AG1274,1-$Q$5,0,$Q$5,9),TRUE,TRUE),1,9),"")</f>
        <v/>
      </c>
      <c r="BA1274" s="9">
        <f>IF(AND((ROW()-7)&gt;=$Q$5,(ROW()-6)&lt;=$Q$3),INDEX(LINEST(OFFSET(AF1274,1-$Q$5,0,$Q$5,1),OFFSET(AG1274,1-$Q$5,0,$Q$5,9),TRUE,TRUE),1,8),"")</f>
        <v/>
      </c>
      <c r="BB1274" s="9">
        <f>IF(AND((ROW()-7)&gt;=$Q$5,(ROW()-6)&lt;=$Q$3),INDEX(LINEST(OFFSET(AF1274,1-$Q$5,0,$Q$5,1),OFFSET(AG1274,1-$Q$5,0,$Q$5,9),TRUE,TRUE),1,7),"")</f>
        <v/>
      </c>
      <c r="BC1274" s="9">
        <f>IF(AND((ROW()-7)&gt;=$Q$5,(ROW()-6)&lt;=$Q$3),INDEX(LINEST(OFFSET(AF1274,1-$Q$5,0,$Q$5,1),OFFSET(AG1274,1-$Q$5,0,$Q$5,9),TRUE,TRUE),1,6),"")</f>
        <v/>
      </c>
      <c r="BD1274" s="9">
        <f>IF(AND((ROW()-7)&gt;=$Q$5,(ROW()-6)&lt;=$Q$3),INDEX(LINEST(OFFSET(AF1274,1-$Q$5,0,$Q$5,1),OFFSET(AG1274,1-$Q$5,0,$Q$5,9),TRUE,TRUE),1,5),"")</f>
        <v/>
      </c>
      <c r="BE1274" s="9">
        <f>IF(AND((ROW()-7)&gt;=$Q$5,(ROW()-6)&lt;=$Q$3),INDEX(LINEST(OFFSET(AF1274,1-$Q$5,0,$Q$5,1),OFFSET(AG1274,1-$Q$5,0,$Q$5,9),TRUE,TRUE),1,4),"")</f>
        <v/>
      </c>
      <c r="BF1274" s="9">
        <f>IF(AND((ROW()-7)&gt;=$Q$5,(ROW()-6)&lt;=$Q$3),INDEX(LINEST(OFFSET(AF1274,1-$Q$5,0,$Q$5,1),OFFSET(AG1274,1-$Q$5,0,$Q$5,9),TRUE,TRUE),1,3),"")</f>
        <v/>
      </c>
      <c r="BG1274" s="9">
        <f>IF(AND((ROW()-7)&gt;=$Q$5,(ROW()-6)&lt;=$Q$3),INDEX(LINEST(OFFSET(AF1274,1-$Q$5,0,$Q$5,1),OFFSET(AG1274,1-$Q$5,0,$Q$5,9),TRUE,TRUE),1,2),"")</f>
        <v/>
      </c>
      <c r="BH1274" s="9">
        <f>IF(AND((ROW()-7)&gt;=$Q$5,(ROW()-6)&lt;=$Q$3),INDEX(LINEST(OFFSET(AF1274,1-$Q$5,0,$Q$5,1),OFFSET(AG1274,1-$Q$5,0,$Q$5,9),TRUE,TRUE),1,1),"")</f>
        <v/>
      </c>
      <c r="BI1274" s="10">
        <f>IF(AND((ROW()-7)&gt;=$Q$5,(ROW()-6)&lt;=$Q$3),INDEX(LINEST(OFFSET(AF1274,1-$Q$5,0,$Q$5,1),OFFSET(AG1274,1-$Q$5,0,$Q$5,9),TRUE,TRUE),3,1),"")</f>
        <v/>
      </c>
      <c r="BL1274" s="9">
        <f>IF(AND((ROW()-6)&lt;=$Q$3,ISNUMBER(AY1273)),AY1273/$Q$4+AZ1273*AG1274+BA1273*AH1274+BB1273*AI1274+BC1273*AJ1274+BD1273*AK1274+BE1273*AL1274+BF1273*AM1274+BG1273*AN1274+BH1273*AO1274,"")</f>
        <v/>
      </c>
      <c r="BM1274">
        <f>IF(ISNUMBER(BL1274),AVERAGE(OFFSET(AF1273,1-$Q$5,0,$Q$5,1)),"")</f>
        <v/>
      </c>
      <c r="BN1274">
        <f>IF(ISNUMBER(BL1274),(AF1274-BL1274)^2,"")</f>
        <v/>
      </c>
      <c r="BO1274">
        <f>IF(ISNUMBER(BL1274),AF1274^2,"")</f>
        <v/>
      </c>
      <c r="BP1274">
        <f>IF(ISNUMBER(BL1274),(AF1274-BM1274)^2,"")</f>
        <v/>
      </c>
    </row>
    <row r="1275">
      <c r="O1275">
        <f>IF($R1275="","",IF($Q$1="Weekly",INT(($R1275-2)/7),IF($Q$1="Quarterly",YEAR($R1275)*4+ROUNDUP(MONTH($R1275)/3),YEAR($R1275)*12+MONTH($R1275))))</f>
        <v/>
      </c>
      <c r="P1275">
        <f>IF($R1275="","",IF($R1276="",1,IF($O1275&lt;&gt;$O1276,1,0)))</f>
        <v/>
      </c>
      <c r="Q1275">
        <f>IF($P1275=1,SUM($P$7:$P1275),"")</f>
        <v/>
      </c>
      <c r="R1275">
        <f>IF($A1275="","",IF(ISNUMBER($A1275),$A1275,IFERROR(DATEVALUE($A1275),NA())))</f>
        <v/>
      </c>
      <c r="S1275" s="7">
        <f>IFERROR(INDEX($R$7:$R$60000,MATCH(ROW()-6,$Q$7:$Q$60000,0)),"")</f>
        <v/>
      </c>
      <c r="T1275">
        <f>IFERROR(INDEX($B$7:$B$60000,MATCH(ROW()-6,$Q$7:$Q$60000,0))*1,"")</f>
        <v/>
      </c>
      <c r="U1275">
        <f>IFERROR(INDEX($C$7:$C$60000,MATCH(ROW()-6,$Q$7:$Q$60000,0))*1,"")</f>
        <v/>
      </c>
      <c r="V1275">
        <f>IFERROR(INDEX($D$7:$D$60000,MATCH(ROW()-6,$Q$7:$Q$60000,0))*1,"")</f>
        <v/>
      </c>
      <c r="W1275">
        <f>IFERROR(INDEX($E$7:$E$60000,MATCH(ROW()-6,$Q$7:$Q$60000,0))*1,"")</f>
        <v/>
      </c>
      <c r="X1275">
        <f>IFERROR(INDEX($F$7:$F$60000,MATCH(ROW()-6,$Q$7:$Q$60000,0))*1,"")</f>
        <v/>
      </c>
      <c r="Y1275">
        <f>IFERROR(INDEX($G$7:$G$60000,MATCH(ROW()-6,$Q$7:$Q$60000,0))*1,"")</f>
        <v/>
      </c>
      <c r="Z1275">
        <f>IFERROR(INDEX($H$7:$H$60000,MATCH(ROW()-6,$Q$7:$Q$60000,0))*1,"")</f>
        <v/>
      </c>
      <c r="AA1275">
        <f>IFERROR(INDEX($I$7:$I$60000,MATCH(ROW()-6,$Q$7:$Q$60000,0))*1,"")</f>
        <v/>
      </c>
      <c r="AB1275">
        <f>IFERROR(INDEX($J$7:$J$60000,MATCH(ROW()-6,$Q$7:$Q$60000,0))*1,"")</f>
        <v/>
      </c>
      <c r="AC1275">
        <f>IFERROR(INDEX($K$7:$K$60000,MATCH(ROW()-6,$Q$7:$Q$60000,0))*1,"")</f>
        <v/>
      </c>
      <c r="AF1275" s="9">
        <f>IF(OR($S1275="",$S1274=""),"",IF($B$5="diff",($T1275-$T1274),LN($T1275/$T1274)))</f>
        <v/>
      </c>
      <c r="AG1275" s="9">
        <f>IF(OR($S1275="",$S1274=""),"",IF($C$5="diff",(U1275-U1274),LN(U1275/U1274)))</f>
        <v/>
      </c>
      <c r="AH1275" s="9">
        <f>IF(OR($S1275="",$S1274=""),"",IF($D$5="diff",(V1275-V1274),LN(V1275/V1274)))</f>
        <v/>
      </c>
      <c r="AI1275" s="9">
        <f>IF(OR($S1275="",$S1274=""),"",IF($E$5="diff",(W1275-W1274),LN(W1275/W1274)))</f>
        <v/>
      </c>
      <c r="AJ1275" s="9">
        <f>IF(OR($S1275="",$S1274=""),"",IF($F$5="diff",(X1275-X1274),LN(X1275/X1274)))</f>
        <v/>
      </c>
      <c r="AK1275" s="9">
        <f>IF(OR($S1275="",$S1274=""),"",IF($G$5="diff",(Y1275-Y1274),LN(Y1275/Y1274)))</f>
        <v/>
      </c>
      <c r="AL1275" s="9">
        <f>IF(OR($S1275="",$S1274=""),"",IF($H$5="diff",(Z1275-Z1274),LN(Z1275/Z1274)))</f>
        <v/>
      </c>
      <c r="AM1275" s="9">
        <f>IF(OR($S1275="",$S1274=""),"",IF($I$5="diff",(AA1275-AA1274),LN(AA1275/AA1274)))</f>
        <v/>
      </c>
      <c r="AN1275" s="9">
        <f>IF(OR($S1275="",$S1274=""),"",IF($J$5="diff",(AB1275-AB1274),LN(AB1275/AB1274)))</f>
        <v/>
      </c>
      <c r="AO1275" s="9">
        <f>IF(OR($S1275="",$S1274=""),"",IF($K$5="diff",(AC1275-AC1274),LN(AC1275/AC1274)))</f>
        <v/>
      </c>
      <c r="AR1275" s="9">
        <f>IF($AF1275="","",$AU$13+$AU$4*AG1275+$AU$5*AH1275+$AU$6*AI1275+$AU$7*AJ1275+$AU$8*AK1275+$AU$9*AL1275+$AU$10*AM1275+$AU$11*AN1275+$AU$12*AO1275)</f>
        <v/>
      </c>
      <c r="AY1275" s="10">
        <f>IF(AND((ROW()-7)&gt;=$Q$5,(ROW()-6)&lt;=$Q$3),INDEX(LINEST(OFFSET(AF1275,1-$Q$5,0,$Q$5,1),OFFSET(AG1275,1-$Q$5,0,$Q$5,9),TRUE,TRUE),1,10)*$Q$4,"")</f>
        <v/>
      </c>
      <c r="AZ1275" s="9">
        <f>IF(AND((ROW()-7)&gt;=$Q$5,(ROW()-6)&lt;=$Q$3),INDEX(LINEST(OFFSET(AF1275,1-$Q$5,0,$Q$5,1),OFFSET(AG1275,1-$Q$5,0,$Q$5,9),TRUE,TRUE),1,9),"")</f>
        <v/>
      </c>
      <c r="BA1275" s="9">
        <f>IF(AND((ROW()-7)&gt;=$Q$5,(ROW()-6)&lt;=$Q$3),INDEX(LINEST(OFFSET(AF1275,1-$Q$5,0,$Q$5,1),OFFSET(AG1275,1-$Q$5,0,$Q$5,9),TRUE,TRUE),1,8),"")</f>
        <v/>
      </c>
      <c r="BB1275" s="9">
        <f>IF(AND((ROW()-7)&gt;=$Q$5,(ROW()-6)&lt;=$Q$3),INDEX(LINEST(OFFSET(AF1275,1-$Q$5,0,$Q$5,1),OFFSET(AG1275,1-$Q$5,0,$Q$5,9),TRUE,TRUE),1,7),"")</f>
        <v/>
      </c>
      <c r="BC1275" s="9">
        <f>IF(AND((ROW()-7)&gt;=$Q$5,(ROW()-6)&lt;=$Q$3),INDEX(LINEST(OFFSET(AF1275,1-$Q$5,0,$Q$5,1),OFFSET(AG1275,1-$Q$5,0,$Q$5,9),TRUE,TRUE),1,6),"")</f>
        <v/>
      </c>
      <c r="BD1275" s="9">
        <f>IF(AND((ROW()-7)&gt;=$Q$5,(ROW()-6)&lt;=$Q$3),INDEX(LINEST(OFFSET(AF1275,1-$Q$5,0,$Q$5,1),OFFSET(AG1275,1-$Q$5,0,$Q$5,9),TRUE,TRUE),1,5),"")</f>
        <v/>
      </c>
      <c r="BE1275" s="9">
        <f>IF(AND((ROW()-7)&gt;=$Q$5,(ROW()-6)&lt;=$Q$3),INDEX(LINEST(OFFSET(AF1275,1-$Q$5,0,$Q$5,1),OFFSET(AG1275,1-$Q$5,0,$Q$5,9),TRUE,TRUE),1,4),"")</f>
        <v/>
      </c>
      <c r="BF1275" s="9">
        <f>IF(AND((ROW()-7)&gt;=$Q$5,(ROW()-6)&lt;=$Q$3),INDEX(LINEST(OFFSET(AF1275,1-$Q$5,0,$Q$5,1),OFFSET(AG1275,1-$Q$5,0,$Q$5,9),TRUE,TRUE),1,3),"")</f>
        <v/>
      </c>
      <c r="BG1275" s="9">
        <f>IF(AND((ROW()-7)&gt;=$Q$5,(ROW()-6)&lt;=$Q$3),INDEX(LINEST(OFFSET(AF1275,1-$Q$5,0,$Q$5,1),OFFSET(AG1275,1-$Q$5,0,$Q$5,9),TRUE,TRUE),1,2),"")</f>
        <v/>
      </c>
      <c r="BH1275" s="9">
        <f>IF(AND((ROW()-7)&gt;=$Q$5,(ROW()-6)&lt;=$Q$3),INDEX(LINEST(OFFSET(AF1275,1-$Q$5,0,$Q$5,1),OFFSET(AG1275,1-$Q$5,0,$Q$5,9),TRUE,TRUE),1,1),"")</f>
        <v/>
      </c>
      <c r="BI1275" s="10">
        <f>IF(AND((ROW()-7)&gt;=$Q$5,(ROW()-6)&lt;=$Q$3),INDEX(LINEST(OFFSET(AF1275,1-$Q$5,0,$Q$5,1),OFFSET(AG1275,1-$Q$5,0,$Q$5,9),TRUE,TRUE),3,1),"")</f>
        <v/>
      </c>
      <c r="BL1275" s="9">
        <f>IF(AND((ROW()-6)&lt;=$Q$3,ISNUMBER(AY1274)),AY1274/$Q$4+AZ1274*AG1275+BA1274*AH1275+BB1274*AI1275+BC1274*AJ1275+BD1274*AK1275+BE1274*AL1275+BF1274*AM1275+BG1274*AN1275+BH1274*AO1275,"")</f>
        <v/>
      </c>
      <c r="BM1275">
        <f>IF(ISNUMBER(BL1275),AVERAGE(OFFSET(AF1274,1-$Q$5,0,$Q$5,1)),"")</f>
        <v/>
      </c>
      <c r="BN1275">
        <f>IF(ISNUMBER(BL1275),(AF1275-BL1275)^2,"")</f>
        <v/>
      </c>
      <c r="BO1275">
        <f>IF(ISNUMBER(BL1275),AF1275^2,"")</f>
        <v/>
      </c>
      <c r="BP1275">
        <f>IF(ISNUMBER(BL1275),(AF1275-BM1275)^2,"")</f>
        <v/>
      </c>
    </row>
    <row r="1276">
      <c r="O1276">
        <f>IF($R1276="","",IF($Q$1="Weekly",INT(($R1276-2)/7),IF($Q$1="Quarterly",YEAR($R1276)*4+ROUNDUP(MONTH($R1276)/3),YEAR($R1276)*12+MONTH($R1276))))</f>
        <v/>
      </c>
      <c r="P1276">
        <f>IF($R1276="","",IF($R1277="",1,IF($O1276&lt;&gt;$O1277,1,0)))</f>
        <v/>
      </c>
      <c r="Q1276">
        <f>IF($P1276=1,SUM($P$7:$P1276),"")</f>
        <v/>
      </c>
      <c r="R1276">
        <f>IF($A1276="","",IF(ISNUMBER($A1276),$A1276,IFERROR(DATEVALUE($A1276),NA())))</f>
        <v/>
      </c>
      <c r="S1276" s="7">
        <f>IFERROR(INDEX($R$7:$R$60000,MATCH(ROW()-6,$Q$7:$Q$60000,0)),"")</f>
        <v/>
      </c>
      <c r="T1276">
        <f>IFERROR(INDEX($B$7:$B$60000,MATCH(ROW()-6,$Q$7:$Q$60000,0))*1,"")</f>
        <v/>
      </c>
      <c r="U1276">
        <f>IFERROR(INDEX($C$7:$C$60000,MATCH(ROW()-6,$Q$7:$Q$60000,0))*1,"")</f>
        <v/>
      </c>
      <c r="V1276">
        <f>IFERROR(INDEX($D$7:$D$60000,MATCH(ROW()-6,$Q$7:$Q$60000,0))*1,"")</f>
        <v/>
      </c>
      <c r="W1276">
        <f>IFERROR(INDEX($E$7:$E$60000,MATCH(ROW()-6,$Q$7:$Q$60000,0))*1,"")</f>
        <v/>
      </c>
      <c r="X1276">
        <f>IFERROR(INDEX($F$7:$F$60000,MATCH(ROW()-6,$Q$7:$Q$60000,0))*1,"")</f>
        <v/>
      </c>
      <c r="Y1276">
        <f>IFERROR(INDEX($G$7:$G$60000,MATCH(ROW()-6,$Q$7:$Q$60000,0))*1,"")</f>
        <v/>
      </c>
      <c r="Z1276">
        <f>IFERROR(INDEX($H$7:$H$60000,MATCH(ROW()-6,$Q$7:$Q$60000,0))*1,"")</f>
        <v/>
      </c>
      <c r="AA1276">
        <f>IFERROR(INDEX($I$7:$I$60000,MATCH(ROW()-6,$Q$7:$Q$60000,0))*1,"")</f>
        <v/>
      </c>
      <c r="AB1276">
        <f>IFERROR(INDEX($J$7:$J$60000,MATCH(ROW()-6,$Q$7:$Q$60000,0))*1,"")</f>
        <v/>
      </c>
      <c r="AC1276">
        <f>IFERROR(INDEX($K$7:$K$60000,MATCH(ROW()-6,$Q$7:$Q$60000,0))*1,"")</f>
        <v/>
      </c>
      <c r="AF1276" s="9">
        <f>IF(OR($S1276="",$S1275=""),"",IF($B$5="diff",($T1276-$T1275),LN($T1276/$T1275)))</f>
        <v/>
      </c>
      <c r="AG1276" s="9">
        <f>IF(OR($S1276="",$S1275=""),"",IF($C$5="diff",(U1276-U1275),LN(U1276/U1275)))</f>
        <v/>
      </c>
      <c r="AH1276" s="9">
        <f>IF(OR($S1276="",$S1275=""),"",IF($D$5="diff",(V1276-V1275),LN(V1276/V1275)))</f>
        <v/>
      </c>
      <c r="AI1276" s="9">
        <f>IF(OR($S1276="",$S1275=""),"",IF($E$5="diff",(W1276-W1275),LN(W1276/W1275)))</f>
        <v/>
      </c>
      <c r="AJ1276" s="9">
        <f>IF(OR($S1276="",$S1275=""),"",IF($F$5="diff",(X1276-X1275),LN(X1276/X1275)))</f>
        <v/>
      </c>
      <c r="AK1276" s="9">
        <f>IF(OR($S1276="",$S1275=""),"",IF($G$5="diff",(Y1276-Y1275),LN(Y1276/Y1275)))</f>
        <v/>
      </c>
      <c r="AL1276" s="9">
        <f>IF(OR($S1276="",$S1275=""),"",IF($H$5="diff",(Z1276-Z1275),LN(Z1276/Z1275)))</f>
        <v/>
      </c>
      <c r="AM1276" s="9">
        <f>IF(OR($S1276="",$S1275=""),"",IF($I$5="diff",(AA1276-AA1275),LN(AA1276/AA1275)))</f>
        <v/>
      </c>
      <c r="AN1276" s="9">
        <f>IF(OR($S1276="",$S1275=""),"",IF($J$5="diff",(AB1276-AB1275),LN(AB1276/AB1275)))</f>
        <v/>
      </c>
      <c r="AO1276" s="9">
        <f>IF(OR($S1276="",$S1275=""),"",IF($K$5="diff",(AC1276-AC1275),LN(AC1276/AC1275)))</f>
        <v/>
      </c>
      <c r="AR1276" s="9">
        <f>IF($AF1276="","",$AU$13+$AU$4*AG1276+$AU$5*AH1276+$AU$6*AI1276+$AU$7*AJ1276+$AU$8*AK1276+$AU$9*AL1276+$AU$10*AM1276+$AU$11*AN1276+$AU$12*AO1276)</f>
        <v/>
      </c>
      <c r="AY1276" s="10">
        <f>IF(AND((ROW()-7)&gt;=$Q$5,(ROW()-6)&lt;=$Q$3),INDEX(LINEST(OFFSET(AF1276,1-$Q$5,0,$Q$5,1),OFFSET(AG1276,1-$Q$5,0,$Q$5,9),TRUE,TRUE),1,10)*$Q$4,"")</f>
        <v/>
      </c>
      <c r="AZ1276" s="9">
        <f>IF(AND((ROW()-7)&gt;=$Q$5,(ROW()-6)&lt;=$Q$3),INDEX(LINEST(OFFSET(AF1276,1-$Q$5,0,$Q$5,1),OFFSET(AG1276,1-$Q$5,0,$Q$5,9),TRUE,TRUE),1,9),"")</f>
        <v/>
      </c>
      <c r="BA1276" s="9">
        <f>IF(AND((ROW()-7)&gt;=$Q$5,(ROW()-6)&lt;=$Q$3),INDEX(LINEST(OFFSET(AF1276,1-$Q$5,0,$Q$5,1),OFFSET(AG1276,1-$Q$5,0,$Q$5,9),TRUE,TRUE),1,8),"")</f>
        <v/>
      </c>
      <c r="BB1276" s="9">
        <f>IF(AND((ROW()-7)&gt;=$Q$5,(ROW()-6)&lt;=$Q$3),INDEX(LINEST(OFFSET(AF1276,1-$Q$5,0,$Q$5,1),OFFSET(AG1276,1-$Q$5,0,$Q$5,9),TRUE,TRUE),1,7),"")</f>
        <v/>
      </c>
      <c r="BC1276" s="9">
        <f>IF(AND((ROW()-7)&gt;=$Q$5,(ROW()-6)&lt;=$Q$3),INDEX(LINEST(OFFSET(AF1276,1-$Q$5,0,$Q$5,1),OFFSET(AG1276,1-$Q$5,0,$Q$5,9),TRUE,TRUE),1,6),"")</f>
        <v/>
      </c>
      <c r="BD1276" s="9">
        <f>IF(AND((ROW()-7)&gt;=$Q$5,(ROW()-6)&lt;=$Q$3),INDEX(LINEST(OFFSET(AF1276,1-$Q$5,0,$Q$5,1),OFFSET(AG1276,1-$Q$5,0,$Q$5,9),TRUE,TRUE),1,5),"")</f>
        <v/>
      </c>
      <c r="BE1276" s="9">
        <f>IF(AND((ROW()-7)&gt;=$Q$5,(ROW()-6)&lt;=$Q$3),INDEX(LINEST(OFFSET(AF1276,1-$Q$5,0,$Q$5,1),OFFSET(AG1276,1-$Q$5,0,$Q$5,9),TRUE,TRUE),1,4),"")</f>
        <v/>
      </c>
      <c r="BF1276" s="9">
        <f>IF(AND((ROW()-7)&gt;=$Q$5,(ROW()-6)&lt;=$Q$3),INDEX(LINEST(OFFSET(AF1276,1-$Q$5,0,$Q$5,1),OFFSET(AG1276,1-$Q$5,0,$Q$5,9),TRUE,TRUE),1,3),"")</f>
        <v/>
      </c>
      <c r="BG1276" s="9">
        <f>IF(AND((ROW()-7)&gt;=$Q$5,(ROW()-6)&lt;=$Q$3),INDEX(LINEST(OFFSET(AF1276,1-$Q$5,0,$Q$5,1),OFFSET(AG1276,1-$Q$5,0,$Q$5,9),TRUE,TRUE),1,2),"")</f>
        <v/>
      </c>
      <c r="BH1276" s="9">
        <f>IF(AND((ROW()-7)&gt;=$Q$5,(ROW()-6)&lt;=$Q$3),INDEX(LINEST(OFFSET(AF1276,1-$Q$5,0,$Q$5,1),OFFSET(AG1276,1-$Q$5,0,$Q$5,9),TRUE,TRUE),1,1),"")</f>
        <v/>
      </c>
      <c r="BI1276" s="10">
        <f>IF(AND((ROW()-7)&gt;=$Q$5,(ROW()-6)&lt;=$Q$3),INDEX(LINEST(OFFSET(AF1276,1-$Q$5,0,$Q$5,1),OFFSET(AG1276,1-$Q$5,0,$Q$5,9),TRUE,TRUE),3,1),"")</f>
        <v/>
      </c>
      <c r="BL1276" s="9">
        <f>IF(AND((ROW()-6)&lt;=$Q$3,ISNUMBER(AY1275)),AY1275/$Q$4+AZ1275*AG1276+BA1275*AH1276+BB1275*AI1276+BC1275*AJ1276+BD1275*AK1276+BE1275*AL1276+BF1275*AM1276+BG1275*AN1276+BH1275*AO1276,"")</f>
        <v/>
      </c>
      <c r="BM1276">
        <f>IF(ISNUMBER(BL1276),AVERAGE(OFFSET(AF1275,1-$Q$5,0,$Q$5,1)),"")</f>
        <v/>
      </c>
      <c r="BN1276">
        <f>IF(ISNUMBER(BL1276),(AF1276-BL1276)^2,"")</f>
        <v/>
      </c>
      <c r="BO1276">
        <f>IF(ISNUMBER(BL1276),AF1276^2,"")</f>
        <v/>
      </c>
      <c r="BP1276">
        <f>IF(ISNUMBER(BL1276),(AF1276-BM1276)^2,"")</f>
        <v/>
      </c>
    </row>
    <row r="1277">
      <c r="O1277">
        <f>IF($R1277="","",IF($Q$1="Weekly",INT(($R1277-2)/7),IF($Q$1="Quarterly",YEAR($R1277)*4+ROUNDUP(MONTH($R1277)/3),YEAR($R1277)*12+MONTH($R1277))))</f>
        <v/>
      </c>
      <c r="P1277">
        <f>IF($R1277="","",IF($R1278="",1,IF($O1277&lt;&gt;$O1278,1,0)))</f>
        <v/>
      </c>
      <c r="Q1277">
        <f>IF($P1277=1,SUM($P$7:$P1277),"")</f>
        <v/>
      </c>
      <c r="R1277">
        <f>IF($A1277="","",IF(ISNUMBER($A1277),$A1277,IFERROR(DATEVALUE($A1277),NA())))</f>
        <v/>
      </c>
      <c r="S1277" s="7">
        <f>IFERROR(INDEX($R$7:$R$60000,MATCH(ROW()-6,$Q$7:$Q$60000,0)),"")</f>
        <v/>
      </c>
      <c r="T1277">
        <f>IFERROR(INDEX($B$7:$B$60000,MATCH(ROW()-6,$Q$7:$Q$60000,0))*1,"")</f>
        <v/>
      </c>
      <c r="U1277">
        <f>IFERROR(INDEX($C$7:$C$60000,MATCH(ROW()-6,$Q$7:$Q$60000,0))*1,"")</f>
        <v/>
      </c>
      <c r="V1277">
        <f>IFERROR(INDEX($D$7:$D$60000,MATCH(ROW()-6,$Q$7:$Q$60000,0))*1,"")</f>
        <v/>
      </c>
      <c r="W1277">
        <f>IFERROR(INDEX($E$7:$E$60000,MATCH(ROW()-6,$Q$7:$Q$60000,0))*1,"")</f>
        <v/>
      </c>
      <c r="X1277">
        <f>IFERROR(INDEX($F$7:$F$60000,MATCH(ROW()-6,$Q$7:$Q$60000,0))*1,"")</f>
        <v/>
      </c>
      <c r="Y1277">
        <f>IFERROR(INDEX($G$7:$G$60000,MATCH(ROW()-6,$Q$7:$Q$60000,0))*1,"")</f>
        <v/>
      </c>
      <c r="Z1277">
        <f>IFERROR(INDEX($H$7:$H$60000,MATCH(ROW()-6,$Q$7:$Q$60000,0))*1,"")</f>
        <v/>
      </c>
      <c r="AA1277">
        <f>IFERROR(INDEX($I$7:$I$60000,MATCH(ROW()-6,$Q$7:$Q$60000,0))*1,"")</f>
        <v/>
      </c>
      <c r="AB1277">
        <f>IFERROR(INDEX($J$7:$J$60000,MATCH(ROW()-6,$Q$7:$Q$60000,0))*1,"")</f>
        <v/>
      </c>
      <c r="AC1277">
        <f>IFERROR(INDEX($K$7:$K$60000,MATCH(ROW()-6,$Q$7:$Q$60000,0))*1,"")</f>
        <v/>
      </c>
      <c r="AF1277" s="9">
        <f>IF(OR($S1277="",$S1276=""),"",IF($B$5="diff",($T1277-$T1276),LN($T1277/$T1276)))</f>
        <v/>
      </c>
      <c r="AG1277" s="9">
        <f>IF(OR($S1277="",$S1276=""),"",IF($C$5="diff",(U1277-U1276),LN(U1277/U1276)))</f>
        <v/>
      </c>
      <c r="AH1277" s="9">
        <f>IF(OR($S1277="",$S1276=""),"",IF($D$5="diff",(V1277-V1276),LN(V1277/V1276)))</f>
        <v/>
      </c>
      <c r="AI1277" s="9">
        <f>IF(OR($S1277="",$S1276=""),"",IF($E$5="diff",(W1277-W1276),LN(W1277/W1276)))</f>
        <v/>
      </c>
      <c r="AJ1277" s="9">
        <f>IF(OR($S1277="",$S1276=""),"",IF($F$5="diff",(X1277-X1276),LN(X1277/X1276)))</f>
        <v/>
      </c>
      <c r="AK1277" s="9">
        <f>IF(OR($S1277="",$S1276=""),"",IF($G$5="diff",(Y1277-Y1276),LN(Y1277/Y1276)))</f>
        <v/>
      </c>
      <c r="AL1277" s="9">
        <f>IF(OR($S1277="",$S1276=""),"",IF($H$5="diff",(Z1277-Z1276),LN(Z1277/Z1276)))</f>
        <v/>
      </c>
      <c r="AM1277" s="9">
        <f>IF(OR($S1277="",$S1276=""),"",IF($I$5="diff",(AA1277-AA1276),LN(AA1277/AA1276)))</f>
        <v/>
      </c>
      <c r="AN1277" s="9">
        <f>IF(OR($S1277="",$S1276=""),"",IF($J$5="diff",(AB1277-AB1276),LN(AB1277/AB1276)))</f>
        <v/>
      </c>
      <c r="AO1277" s="9">
        <f>IF(OR($S1277="",$S1276=""),"",IF($K$5="diff",(AC1277-AC1276),LN(AC1277/AC1276)))</f>
        <v/>
      </c>
      <c r="AR1277" s="9">
        <f>IF($AF1277="","",$AU$13+$AU$4*AG1277+$AU$5*AH1277+$AU$6*AI1277+$AU$7*AJ1277+$AU$8*AK1277+$AU$9*AL1277+$AU$10*AM1277+$AU$11*AN1277+$AU$12*AO1277)</f>
        <v/>
      </c>
      <c r="AY1277" s="10">
        <f>IF(AND((ROW()-7)&gt;=$Q$5,(ROW()-6)&lt;=$Q$3),INDEX(LINEST(OFFSET(AF1277,1-$Q$5,0,$Q$5,1),OFFSET(AG1277,1-$Q$5,0,$Q$5,9),TRUE,TRUE),1,10)*$Q$4,"")</f>
        <v/>
      </c>
      <c r="AZ1277" s="9">
        <f>IF(AND((ROW()-7)&gt;=$Q$5,(ROW()-6)&lt;=$Q$3),INDEX(LINEST(OFFSET(AF1277,1-$Q$5,0,$Q$5,1),OFFSET(AG1277,1-$Q$5,0,$Q$5,9),TRUE,TRUE),1,9),"")</f>
        <v/>
      </c>
      <c r="BA1277" s="9">
        <f>IF(AND((ROW()-7)&gt;=$Q$5,(ROW()-6)&lt;=$Q$3),INDEX(LINEST(OFFSET(AF1277,1-$Q$5,0,$Q$5,1),OFFSET(AG1277,1-$Q$5,0,$Q$5,9),TRUE,TRUE),1,8),"")</f>
        <v/>
      </c>
      <c r="BB1277" s="9">
        <f>IF(AND((ROW()-7)&gt;=$Q$5,(ROW()-6)&lt;=$Q$3),INDEX(LINEST(OFFSET(AF1277,1-$Q$5,0,$Q$5,1),OFFSET(AG1277,1-$Q$5,0,$Q$5,9),TRUE,TRUE),1,7),"")</f>
        <v/>
      </c>
      <c r="BC1277" s="9">
        <f>IF(AND((ROW()-7)&gt;=$Q$5,(ROW()-6)&lt;=$Q$3),INDEX(LINEST(OFFSET(AF1277,1-$Q$5,0,$Q$5,1),OFFSET(AG1277,1-$Q$5,0,$Q$5,9),TRUE,TRUE),1,6),"")</f>
        <v/>
      </c>
      <c r="BD1277" s="9">
        <f>IF(AND((ROW()-7)&gt;=$Q$5,(ROW()-6)&lt;=$Q$3),INDEX(LINEST(OFFSET(AF1277,1-$Q$5,0,$Q$5,1),OFFSET(AG1277,1-$Q$5,0,$Q$5,9),TRUE,TRUE),1,5),"")</f>
        <v/>
      </c>
      <c r="BE1277" s="9">
        <f>IF(AND((ROW()-7)&gt;=$Q$5,(ROW()-6)&lt;=$Q$3),INDEX(LINEST(OFFSET(AF1277,1-$Q$5,0,$Q$5,1),OFFSET(AG1277,1-$Q$5,0,$Q$5,9),TRUE,TRUE),1,4),"")</f>
        <v/>
      </c>
      <c r="BF1277" s="9">
        <f>IF(AND((ROW()-7)&gt;=$Q$5,(ROW()-6)&lt;=$Q$3),INDEX(LINEST(OFFSET(AF1277,1-$Q$5,0,$Q$5,1),OFFSET(AG1277,1-$Q$5,0,$Q$5,9),TRUE,TRUE),1,3),"")</f>
        <v/>
      </c>
      <c r="BG1277" s="9">
        <f>IF(AND((ROW()-7)&gt;=$Q$5,(ROW()-6)&lt;=$Q$3),INDEX(LINEST(OFFSET(AF1277,1-$Q$5,0,$Q$5,1),OFFSET(AG1277,1-$Q$5,0,$Q$5,9),TRUE,TRUE),1,2),"")</f>
        <v/>
      </c>
      <c r="BH1277" s="9">
        <f>IF(AND((ROW()-7)&gt;=$Q$5,(ROW()-6)&lt;=$Q$3),INDEX(LINEST(OFFSET(AF1277,1-$Q$5,0,$Q$5,1),OFFSET(AG1277,1-$Q$5,0,$Q$5,9),TRUE,TRUE),1,1),"")</f>
        <v/>
      </c>
      <c r="BI1277" s="10">
        <f>IF(AND((ROW()-7)&gt;=$Q$5,(ROW()-6)&lt;=$Q$3),INDEX(LINEST(OFFSET(AF1277,1-$Q$5,0,$Q$5,1),OFFSET(AG1277,1-$Q$5,0,$Q$5,9),TRUE,TRUE),3,1),"")</f>
        <v/>
      </c>
      <c r="BL1277" s="9">
        <f>IF(AND((ROW()-6)&lt;=$Q$3,ISNUMBER(AY1276)),AY1276/$Q$4+AZ1276*AG1277+BA1276*AH1277+BB1276*AI1277+BC1276*AJ1277+BD1276*AK1277+BE1276*AL1277+BF1276*AM1277+BG1276*AN1277+BH1276*AO1277,"")</f>
        <v/>
      </c>
      <c r="BM1277">
        <f>IF(ISNUMBER(BL1277),AVERAGE(OFFSET(AF1276,1-$Q$5,0,$Q$5,1)),"")</f>
        <v/>
      </c>
      <c r="BN1277">
        <f>IF(ISNUMBER(BL1277),(AF1277-BL1277)^2,"")</f>
        <v/>
      </c>
      <c r="BO1277">
        <f>IF(ISNUMBER(BL1277),AF1277^2,"")</f>
        <v/>
      </c>
      <c r="BP1277">
        <f>IF(ISNUMBER(BL1277),(AF1277-BM1277)^2,"")</f>
        <v/>
      </c>
    </row>
    <row r="1278">
      <c r="O1278">
        <f>IF($R1278="","",IF($Q$1="Weekly",INT(($R1278-2)/7),IF($Q$1="Quarterly",YEAR($R1278)*4+ROUNDUP(MONTH($R1278)/3),YEAR($R1278)*12+MONTH($R1278))))</f>
        <v/>
      </c>
      <c r="P1278">
        <f>IF($R1278="","",IF($R1279="",1,IF($O1278&lt;&gt;$O1279,1,0)))</f>
        <v/>
      </c>
      <c r="Q1278">
        <f>IF($P1278=1,SUM($P$7:$P1278),"")</f>
        <v/>
      </c>
      <c r="R1278">
        <f>IF($A1278="","",IF(ISNUMBER($A1278),$A1278,IFERROR(DATEVALUE($A1278),NA())))</f>
        <v/>
      </c>
      <c r="S1278" s="7">
        <f>IFERROR(INDEX($R$7:$R$60000,MATCH(ROW()-6,$Q$7:$Q$60000,0)),"")</f>
        <v/>
      </c>
      <c r="T1278">
        <f>IFERROR(INDEX($B$7:$B$60000,MATCH(ROW()-6,$Q$7:$Q$60000,0))*1,"")</f>
        <v/>
      </c>
      <c r="U1278">
        <f>IFERROR(INDEX($C$7:$C$60000,MATCH(ROW()-6,$Q$7:$Q$60000,0))*1,"")</f>
        <v/>
      </c>
      <c r="V1278">
        <f>IFERROR(INDEX($D$7:$D$60000,MATCH(ROW()-6,$Q$7:$Q$60000,0))*1,"")</f>
        <v/>
      </c>
      <c r="W1278">
        <f>IFERROR(INDEX($E$7:$E$60000,MATCH(ROW()-6,$Q$7:$Q$60000,0))*1,"")</f>
        <v/>
      </c>
      <c r="X1278">
        <f>IFERROR(INDEX($F$7:$F$60000,MATCH(ROW()-6,$Q$7:$Q$60000,0))*1,"")</f>
        <v/>
      </c>
      <c r="Y1278">
        <f>IFERROR(INDEX($G$7:$G$60000,MATCH(ROW()-6,$Q$7:$Q$60000,0))*1,"")</f>
        <v/>
      </c>
      <c r="Z1278">
        <f>IFERROR(INDEX($H$7:$H$60000,MATCH(ROW()-6,$Q$7:$Q$60000,0))*1,"")</f>
        <v/>
      </c>
      <c r="AA1278">
        <f>IFERROR(INDEX($I$7:$I$60000,MATCH(ROW()-6,$Q$7:$Q$60000,0))*1,"")</f>
        <v/>
      </c>
      <c r="AB1278">
        <f>IFERROR(INDEX($J$7:$J$60000,MATCH(ROW()-6,$Q$7:$Q$60000,0))*1,"")</f>
        <v/>
      </c>
      <c r="AC1278">
        <f>IFERROR(INDEX($K$7:$K$60000,MATCH(ROW()-6,$Q$7:$Q$60000,0))*1,"")</f>
        <v/>
      </c>
      <c r="AF1278" s="9">
        <f>IF(OR($S1278="",$S1277=""),"",IF($B$5="diff",($T1278-$T1277),LN($T1278/$T1277)))</f>
        <v/>
      </c>
      <c r="AG1278" s="9">
        <f>IF(OR($S1278="",$S1277=""),"",IF($C$5="diff",(U1278-U1277),LN(U1278/U1277)))</f>
        <v/>
      </c>
      <c r="AH1278" s="9">
        <f>IF(OR($S1278="",$S1277=""),"",IF($D$5="diff",(V1278-V1277),LN(V1278/V1277)))</f>
        <v/>
      </c>
      <c r="AI1278" s="9">
        <f>IF(OR($S1278="",$S1277=""),"",IF($E$5="diff",(W1278-W1277),LN(W1278/W1277)))</f>
        <v/>
      </c>
      <c r="AJ1278" s="9">
        <f>IF(OR($S1278="",$S1277=""),"",IF($F$5="diff",(X1278-X1277),LN(X1278/X1277)))</f>
        <v/>
      </c>
      <c r="AK1278" s="9">
        <f>IF(OR($S1278="",$S1277=""),"",IF($G$5="diff",(Y1278-Y1277),LN(Y1278/Y1277)))</f>
        <v/>
      </c>
      <c r="AL1278" s="9">
        <f>IF(OR($S1278="",$S1277=""),"",IF($H$5="diff",(Z1278-Z1277),LN(Z1278/Z1277)))</f>
        <v/>
      </c>
      <c r="AM1278" s="9">
        <f>IF(OR($S1278="",$S1277=""),"",IF($I$5="diff",(AA1278-AA1277),LN(AA1278/AA1277)))</f>
        <v/>
      </c>
      <c r="AN1278" s="9">
        <f>IF(OR($S1278="",$S1277=""),"",IF($J$5="diff",(AB1278-AB1277),LN(AB1278/AB1277)))</f>
        <v/>
      </c>
      <c r="AO1278" s="9">
        <f>IF(OR($S1278="",$S1277=""),"",IF($K$5="diff",(AC1278-AC1277),LN(AC1278/AC1277)))</f>
        <v/>
      </c>
      <c r="AR1278" s="9">
        <f>IF($AF1278="","",$AU$13+$AU$4*AG1278+$AU$5*AH1278+$AU$6*AI1278+$AU$7*AJ1278+$AU$8*AK1278+$AU$9*AL1278+$AU$10*AM1278+$AU$11*AN1278+$AU$12*AO1278)</f>
        <v/>
      </c>
      <c r="AY1278" s="10">
        <f>IF(AND((ROW()-7)&gt;=$Q$5,(ROW()-6)&lt;=$Q$3),INDEX(LINEST(OFFSET(AF1278,1-$Q$5,0,$Q$5,1),OFFSET(AG1278,1-$Q$5,0,$Q$5,9),TRUE,TRUE),1,10)*$Q$4,"")</f>
        <v/>
      </c>
      <c r="AZ1278" s="9">
        <f>IF(AND((ROW()-7)&gt;=$Q$5,(ROW()-6)&lt;=$Q$3),INDEX(LINEST(OFFSET(AF1278,1-$Q$5,0,$Q$5,1),OFFSET(AG1278,1-$Q$5,0,$Q$5,9),TRUE,TRUE),1,9),"")</f>
        <v/>
      </c>
      <c r="BA1278" s="9">
        <f>IF(AND((ROW()-7)&gt;=$Q$5,(ROW()-6)&lt;=$Q$3),INDEX(LINEST(OFFSET(AF1278,1-$Q$5,0,$Q$5,1),OFFSET(AG1278,1-$Q$5,0,$Q$5,9),TRUE,TRUE),1,8),"")</f>
        <v/>
      </c>
      <c r="BB1278" s="9">
        <f>IF(AND((ROW()-7)&gt;=$Q$5,(ROW()-6)&lt;=$Q$3),INDEX(LINEST(OFFSET(AF1278,1-$Q$5,0,$Q$5,1),OFFSET(AG1278,1-$Q$5,0,$Q$5,9),TRUE,TRUE),1,7),"")</f>
        <v/>
      </c>
      <c r="BC1278" s="9">
        <f>IF(AND((ROW()-7)&gt;=$Q$5,(ROW()-6)&lt;=$Q$3),INDEX(LINEST(OFFSET(AF1278,1-$Q$5,0,$Q$5,1),OFFSET(AG1278,1-$Q$5,0,$Q$5,9),TRUE,TRUE),1,6),"")</f>
        <v/>
      </c>
      <c r="BD1278" s="9">
        <f>IF(AND((ROW()-7)&gt;=$Q$5,(ROW()-6)&lt;=$Q$3),INDEX(LINEST(OFFSET(AF1278,1-$Q$5,0,$Q$5,1),OFFSET(AG1278,1-$Q$5,0,$Q$5,9),TRUE,TRUE),1,5),"")</f>
        <v/>
      </c>
      <c r="BE1278" s="9">
        <f>IF(AND((ROW()-7)&gt;=$Q$5,(ROW()-6)&lt;=$Q$3),INDEX(LINEST(OFFSET(AF1278,1-$Q$5,0,$Q$5,1),OFFSET(AG1278,1-$Q$5,0,$Q$5,9),TRUE,TRUE),1,4),"")</f>
        <v/>
      </c>
      <c r="BF1278" s="9">
        <f>IF(AND((ROW()-7)&gt;=$Q$5,(ROW()-6)&lt;=$Q$3),INDEX(LINEST(OFFSET(AF1278,1-$Q$5,0,$Q$5,1),OFFSET(AG1278,1-$Q$5,0,$Q$5,9),TRUE,TRUE),1,3),"")</f>
        <v/>
      </c>
      <c r="BG1278" s="9">
        <f>IF(AND((ROW()-7)&gt;=$Q$5,(ROW()-6)&lt;=$Q$3),INDEX(LINEST(OFFSET(AF1278,1-$Q$5,0,$Q$5,1),OFFSET(AG1278,1-$Q$5,0,$Q$5,9),TRUE,TRUE),1,2),"")</f>
        <v/>
      </c>
      <c r="BH1278" s="9">
        <f>IF(AND((ROW()-7)&gt;=$Q$5,(ROW()-6)&lt;=$Q$3),INDEX(LINEST(OFFSET(AF1278,1-$Q$5,0,$Q$5,1),OFFSET(AG1278,1-$Q$5,0,$Q$5,9),TRUE,TRUE),1,1),"")</f>
        <v/>
      </c>
      <c r="BI1278" s="10">
        <f>IF(AND((ROW()-7)&gt;=$Q$5,(ROW()-6)&lt;=$Q$3),INDEX(LINEST(OFFSET(AF1278,1-$Q$5,0,$Q$5,1),OFFSET(AG1278,1-$Q$5,0,$Q$5,9),TRUE,TRUE),3,1),"")</f>
        <v/>
      </c>
      <c r="BL1278" s="9">
        <f>IF(AND((ROW()-6)&lt;=$Q$3,ISNUMBER(AY1277)),AY1277/$Q$4+AZ1277*AG1278+BA1277*AH1278+BB1277*AI1278+BC1277*AJ1278+BD1277*AK1278+BE1277*AL1278+BF1277*AM1278+BG1277*AN1278+BH1277*AO1278,"")</f>
        <v/>
      </c>
      <c r="BM1278">
        <f>IF(ISNUMBER(BL1278),AVERAGE(OFFSET(AF1277,1-$Q$5,0,$Q$5,1)),"")</f>
        <v/>
      </c>
      <c r="BN1278">
        <f>IF(ISNUMBER(BL1278),(AF1278-BL1278)^2,"")</f>
        <v/>
      </c>
      <c r="BO1278">
        <f>IF(ISNUMBER(BL1278),AF1278^2,"")</f>
        <v/>
      </c>
      <c r="BP1278">
        <f>IF(ISNUMBER(BL1278),(AF1278-BM1278)^2,"")</f>
        <v/>
      </c>
    </row>
    <row r="1279">
      <c r="O1279">
        <f>IF($R1279="","",IF($Q$1="Weekly",INT(($R1279-2)/7),IF($Q$1="Quarterly",YEAR($R1279)*4+ROUNDUP(MONTH($R1279)/3),YEAR($R1279)*12+MONTH($R1279))))</f>
        <v/>
      </c>
      <c r="P1279">
        <f>IF($R1279="","",IF($R1280="",1,IF($O1279&lt;&gt;$O1280,1,0)))</f>
        <v/>
      </c>
      <c r="Q1279">
        <f>IF($P1279=1,SUM($P$7:$P1279),"")</f>
        <v/>
      </c>
      <c r="R1279">
        <f>IF($A1279="","",IF(ISNUMBER($A1279),$A1279,IFERROR(DATEVALUE($A1279),NA())))</f>
        <v/>
      </c>
      <c r="S1279" s="7">
        <f>IFERROR(INDEX($R$7:$R$60000,MATCH(ROW()-6,$Q$7:$Q$60000,0)),"")</f>
        <v/>
      </c>
      <c r="T1279">
        <f>IFERROR(INDEX($B$7:$B$60000,MATCH(ROW()-6,$Q$7:$Q$60000,0))*1,"")</f>
        <v/>
      </c>
      <c r="U1279">
        <f>IFERROR(INDEX($C$7:$C$60000,MATCH(ROW()-6,$Q$7:$Q$60000,0))*1,"")</f>
        <v/>
      </c>
      <c r="V1279">
        <f>IFERROR(INDEX($D$7:$D$60000,MATCH(ROW()-6,$Q$7:$Q$60000,0))*1,"")</f>
        <v/>
      </c>
      <c r="W1279">
        <f>IFERROR(INDEX($E$7:$E$60000,MATCH(ROW()-6,$Q$7:$Q$60000,0))*1,"")</f>
        <v/>
      </c>
      <c r="X1279">
        <f>IFERROR(INDEX($F$7:$F$60000,MATCH(ROW()-6,$Q$7:$Q$60000,0))*1,"")</f>
        <v/>
      </c>
      <c r="Y1279">
        <f>IFERROR(INDEX($G$7:$G$60000,MATCH(ROW()-6,$Q$7:$Q$60000,0))*1,"")</f>
        <v/>
      </c>
      <c r="Z1279">
        <f>IFERROR(INDEX($H$7:$H$60000,MATCH(ROW()-6,$Q$7:$Q$60000,0))*1,"")</f>
        <v/>
      </c>
      <c r="AA1279">
        <f>IFERROR(INDEX($I$7:$I$60000,MATCH(ROW()-6,$Q$7:$Q$60000,0))*1,"")</f>
        <v/>
      </c>
      <c r="AB1279">
        <f>IFERROR(INDEX($J$7:$J$60000,MATCH(ROW()-6,$Q$7:$Q$60000,0))*1,"")</f>
        <v/>
      </c>
      <c r="AC1279">
        <f>IFERROR(INDEX($K$7:$K$60000,MATCH(ROW()-6,$Q$7:$Q$60000,0))*1,"")</f>
        <v/>
      </c>
      <c r="AF1279" s="9">
        <f>IF(OR($S1279="",$S1278=""),"",IF($B$5="diff",($T1279-$T1278),LN($T1279/$T1278)))</f>
        <v/>
      </c>
      <c r="AG1279" s="9">
        <f>IF(OR($S1279="",$S1278=""),"",IF($C$5="diff",(U1279-U1278),LN(U1279/U1278)))</f>
        <v/>
      </c>
      <c r="AH1279" s="9">
        <f>IF(OR($S1279="",$S1278=""),"",IF($D$5="diff",(V1279-V1278),LN(V1279/V1278)))</f>
        <v/>
      </c>
      <c r="AI1279" s="9">
        <f>IF(OR($S1279="",$S1278=""),"",IF($E$5="diff",(W1279-W1278),LN(W1279/W1278)))</f>
        <v/>
      </c>
      <c r="AJ1279" s="9">
        <f>IF(OR($S1279="",$S1278=""),"",IF($F$5="diff",(X1279-X1278),LN(X1279/X1278)))</f>
        <v/>
      </c>
      <c r="AK1279" s="9">
        <f>IF(OR($S1279="",$S1278=""),"",IF($G$5="diff",(Y1279-Y1278),LN(Y1279/Y1278)))</f>
        <v/>
      </c>
      <c r="AL1279" s="9">
        <f>IF(OR($S1279="",$S1278=""),"",IF($H$5="diff",(Z1279-Z1278),LN(Z1279/Z1278)))</f>
        <v/>
      </c>
      <c r="AM1279" s="9">
        <f>IF(OR($S1279="",$S1278=""),"",IF($I$5="diff",(AA1279-AA1278),LN(AA1279/AA1278)))</f>
        <v/>
      </c>
      <c r="AN1279" s="9">
        <f>IF(OR($S1279="",$S1278=""),"",IF($J$5="diff",(AB1279-AB1278),LN(AB1279/AB1278)))</f>
        <v/>
      </c>
      <c r="AO1279" s="9">
        <f>IF(OR($S1279="",$S1278=""),"",IF($K$5="diff",(AC1279-AC1278),LN(AC1279/AC1278)))</f>
        <v/>
      </c>
      <c r="AR1279" s="9">
        <f>IF($AF1279="","",$AU$13+$AU$4*AG1279+$AU$5*AH1279+$AU$6*AI1279+$AU$7*AJ1279+$AU$8*AK1279+$AU$9*AL1279+$AU$10*AM1279+$AU$11*AN1279+$AU$12*AO1279)</f>
        <v/>
      </c>
      <c r="AY1279" s="10">
        <f>IF(AND((ROW()-7)&gt;=$Q$5,(ROW()-6)&lt;=$Q$3),INDEX(LINEST(OFFSET(AF1279,1-$Q$5,0,$Q$5,1),OFFSET(AG1279,1-$Q$5,0,$Q$5,9),TRUE,TRUE),1,10)*$Q$4,"")</f>
        <v/>
      </c>
      <c r="AZ1279" s="9">
        <f>IF(AND((ROW()-7)&gt;=$Q$5,(ROW()-6)&lt;=$Q$3),INDEX(LINEST(OFFSET(AF1279,1-$Q$5,0,$Q$5,1),OFFSET(AG1279,1-$Q$5,0,$Q$5,9),TRUE,TRUE),1,9),"")</f>
        <v/>
      </c>
      <c r="BA1279" s="9">
        <f>IF(AND((ROW()-7)&gt;=$Q$5,(ROW()-6)&lt;=$Q$3),INDEX(LINEST(OFFSET(AF1279,1-$Q$5,0,$Q$5,1),OFFSET(AG1279,1-$Q$5,0,$Q$5,9),TRUE,TRUE),1,8),"")</f>
        <v/>
      </c>
      <c r="BB1279" s="9">
        <f>IF(AND((ROW()-7)&gt;=$Q$5,(ROW()-6)&lt;=$Q$3),INDEX(LINEST(OFFSET(AF1279,1-$Q$5,0,$Q$5,1),OFFSET(AG1279,1-$Q$5,0,$Q$5,9),TRUE,TRUE),1,7),"")</f>
        <v/>
      </c>
      <c r="BC1279" s="9">
        <f>IF(AND((ROW()-7)&gt;=$Q$5,(ROW()-6)&lt;=$Q$3),INDEX(LINEST(OFFSET(AF1279,1-$Q$5,0,$Q$5,1),OFFSET(AG1279,1-$Q$5,0,$Q$5,9),TRUE,TRUE),1,6),"")</f>
        <v/>
      </c>
      <c r="BD1279" s="9">
        <f>IF(AND((ROW()-7)&gt;=$Q$5,(ROW()-6)&lt;=$Q$3),INDEX(LINEST(OFFSET(AF1279,1-$Q$5,0,$Q$5,1),OFFSET(AG1279,1-$Q$5,0,$Q$5,9),TRUE,TRUE),1,5),"")</f>
        <v/>
      </c>
      <c r="BE1279" s="9">
        <f>IF(AND((ROW()-7)&gt;=$Q$5,(ROW()-6)&lt;=$Q$3),INDEX(LINEST(OFFSET(AF1279,1-$Q$5,0,$Q$5,1),OFFSET(AG1279,1-$Q$5,0,$Q$5,9),TRUE,TRUE),1,4),"")</f>
        <v/>
      </c>
      <c r="BF1279" s="9">
        <f>IF(AND((ROW()-7)&gt;=$Q$5,(ROW()-6)&lt;=$Q$3),INDEX(LINEST(OFFSET(AF1279,1-$Q$5,0,$Q$5,1),OFFSET(AG1279,1-$Q$5,0,$Q$5,9),TRUE,TRUE),1,3),"")</f>
        <v/>
      </c>
      <c r="BG1279" s="9">
        <f>IF(AND((ROW()-7)&gt;=$Q$5,(ROW()-6)&lt;=$Q$3),INDEX(LINEST(OFFSET(AF1279,1-$Q$5,0,$Q$5,1),OFFSET(AG1279,1-$Q$5,0,$Q$5,9),TRUE,TRUE),1,2),"")</f>
        <v/>
      </c>
      <c r="BH1279" s="9">
        <f>IF(AND((ROW()-7)&gt;=$Q$5,(ROW()-6)&lt;=$Q$3),INDEX(LINEST(OFFSET(AF1279,1-$Q$5,0,$Q$5,1),OFFSET(AG1279,1-$Q$5,0,$Q$5,9),TRUE,TRUE),1,1),"")</f>
        <v/>
      </c>
      <c r="BI1279" s="10">
        <f>IF(AND((ROW()-7)&gt;=$Q$5,(ROW()-6)&lt;=$Q$3),INDEX(LINEST(OFFSET(AF1279,1-$Q$5,0,$Q$5,1),OFFSET(AG1279,1-$Q$5,0,$Q$5,9),TRUE,TRUE),3,1),"")</f>
        <v/>
      </c>
      <c r="BL1279" s="9">
        <f>IF(AND((ROW()-6)&lt;=$Q$3,ISNUMBER(AY1278)),AY1278/$Q$4+AZ1278*AG1279+BA1278*AH1279+BB1278*AI1279+BC1278*AJ1279+BD1278*AK1279+BE1278*AL1279+BF1278*AM1279+BG1278*AN1279+BH1278*AO1279,"")</f>
        <v/>
      </c>
      <c r="BM1279">
        <f>IF(ISNUMBER(BL1279),AVERAGE(OFFSET(AF1278,1-$Q$5,0,$Q$5,1)),"")</f>
        <v/>
      </c>
      <c r="BN1279">
        <f>IF(ISNUMBER(BL1279),(AF1279-BL1279)^2,"")</f>
        <v/>
      </c>
      <c r="BO1279">
        <f>IF(ISNUMBER(BL1279),AF1279^2,"")</f>
        <v/>
      </c>
      <c r="BP1279">
        <f>IF(ISNUMBER(BL1279),(AF1279-BM1279)^2,"")</f>
        <v/>
      </c>
    </row>
    <row r="1280">
      <c r="O1280">
        <f>IF($R1280="","",IF($Q$1="Weekly",INT(($R1280-2)/7),IF($Q$1="Quarterly",YEAR($R1280)*4+ROUNDUP(MONTH($R1280)/3),YEAR($R1280)*12+MONTH($R1280))))</f>
        <v/>
      </c>
      <c r="P1280">
        <f>IF($R1280="","",IF($R1281="",1,IF($O1280&lt;&gt;$O1281,1,0)))</f>
        <v/>
      </c>
      <c r="Q1280">
        <f>IF($P1280=1,SUM($P$7:$P1280),"")</f>
        <v/>
      </c>
      <c r="R1280">
        <f>IF($A1280="","",IF(ISNUMBER($A1280),$A1280,IFERROR(DATEVALUE($A1280),NA())))</f>
        <v/>
      </c>
      <c r="S1280" s="7">
        <f>IFERROR(INDEX($R$7:$R$60000,MATCH(ROW()-6,$Q$7:$Q$60000,0)),"")</f>
        <v/>
      </c>
      <c r="T1280">
        <f>IFERROR(INDEX($B$7:$B$60000,MATCH(ROW()-6,$Q$7:$Q$60000,0))*1,"")</f>
        <v/>
      </c>
      <c r="U1280">
        <f>IFERROR(INDEX($C$7:$C$60000,MATCH(ROW()-6,$Q$7:$Q$60000,0))*1,"")</f>
        <v/>
      </c>
      <c r="V1280">
        <f>IFERROR(INDEX($D$7:$D$60000,MATCH(ROW()-6,$Q$7:$Q$60000,0))*1,"")</f>
        <v/>
      </c>
      <c r="W1280">
        <f>IFERROR(INDEX($E$7:$E$60000,MATCH(ROW()-6,$Q$7:$Q$60000,0))*1,"")</f>
        <v/>
      </c>
      <c r="X1280">
        <f>IFERROR(INDEX($F$7:$F$60000,MATCH(ROW()-6,$Q$7:$Q$60000,0))*1,"")</f>
        <v/>
      </c>
      <c r="Y1280">
        <f>IFERROR(INDEX($G$7:$G$60000,MATCH(ROW()-6,$Q$7:$Q$60000,0))*1,"")</f>
        <v/>
      </c>
      <c r="Z1280">
        <f>IFERROR(INDEX($H$7:$H$60000,MATCH(ROW()-6,$Q$7:$Q$60000,0))*1,"")</f>
        <v/>
      </c>
      <c r="AA1280">
        <f>IFERROR(INDEX($I$7:$I$60000,MATCH(ROW()-6,$Q$7:$Q$60000,0))*1,"")</f>
        <v/>
      </c>
      <c r="AB1280">
        <f>IFERROR(INDEX($J$7:$J$60000,MATCH(ROW()-6,$Q$7:$Q$60000,0))*1,"")</f>
        <v/>
      </c>
      <c r="AC1280">
        <f>IFERROR(INDEX($K$7:$K$60000,MATCH(ROW()-6,$Q$7:$Q$60000,0))*1,"")</f>
        <v/>
      </c>
      <c r="AF1280" s="9">
        <f>IF(OR($S1280="",$S1279=""),"",IF($B$5="diff",($T1280-$T1279),LN($T1280/$T1279)))</f>
        <v/>
      </c>
      <c r="AG1280" s="9">
        <f>IF(OR($S1280="",$S1279=""),"",IF($C$5="diff",(U1280-U1279),LN(U1280/U1279)))</f>
        <v/>
      </c>
      <c r="AH1280" s="9">
        <f>IF(OR($S1280="",$S1279=""),"",IF($D$5="diff",(V1280-V1279),LN(V1280/V1279)))</f>
        <v/>
      </c>
      <c r="AI1280" s="9">
        <f>IF(OR($S1280="",$S1279=""),"",IF($E$5="diff",(W1280-W1279),LN(W1280/W1279)))</f>
        <v/>
      </c>
      <c r="AJ1280" s="9">
        <f>IF(OR($S1280="",$S1279=""),"",IF($F$5="diff",(X1280-X1279),LN(X1280/X1279)))</f>
        <v/>
      </c>
      <c r="AK1280" s="9">
        <f>IF(OR($S1280="",$S1279=""),"",IF($G$5="diff",(Y1280-Y1279),LN(Y1280/Y1279)))</f>
        <v/>
      </c>
      <c r="AL1280" s="9">
        <f>IF(OR($S1280="",$S1279=""),"",IF($H$5="diff",(Z1280-Z1279),LN(Z1280/Z1279)))</f>
        <v/>
      </c>
      <c r="AM1280" s="9">
        <f>IF(OR($S1280="",$S1279=""),"",IF($I$5="diff",(AA1280-AA1279),LN(AA1280/AA1279)))</f>
        <v/>
      </c>
      <c r="AN1280" s="9">
        <f>IF(OR($S1280="",$S1279=""),"",IF($J$5="diff",(AB1280-AB1279),LN(AB1280/AB1279)))</f>
        <v/>
      </c>
      <c r="AO1280" s="9">
        <f>IF(OR($S1280="",$S1279=""),"",IF($K$5="diff",(AC1280-AC1279),LN(AC1280/AC1279)))</f>
        <v/>
      </c>
      <c r="AR1280" s="9">
        <f>IF($AF1280="","",$AU$13+$AU$4*AG1280+$AU$5*AH1280+$AU$6*AI1280+$AU$7*AJ1280+$AU$8*AK1280+$AU$9*AL1280+$AU$10*AM1280+$AU$11*AN1280+$AU$12*AO1280)</f>
        <v/>
      </c>
      <c r="AY1280" s="10">
        <f>IF(AND((ROW()-7)&gt;=$Q$5,(ROW()-6)&lt;=$Q$3),INDEX(LINEST(OFFSET(AF1280,1-$Q$5,0,$Q$5,1),OFFSET(AG1280,1-$Q$5,0,$Q$5,9),TRUE,TRUE),1,10)*$Q$4,"")</f>
        <v/>
      </c>
      <c r="AZ1280" s="9">
        <f>IF(AND((ROW()-7)&gt;=$Q$5,(ROW()-6)&lt;=$Q$3),INDEX(LINEST(OFFSET(AF1280,1-$Q$5,0,$Q$5,1),OFFSET(AG1280,1-$Q$5,0,$Q$5,9),TRUE,TRUE),1,9),"")</f>
        <v/>
      </c>
      <c r="BA1280" s="9">
        <f>IF(AND((ROW()-7)&gt;=$Q$5,(ROW()-6)&lt;=$Q$3),INDEX(LINEST(OFFSET(AF1280,1-$Q$5,0,$Q$5,1),OFFSET(AG1280,1-$Q$5,0,$Q$5,9),TRUE,TRUE),1,8),"")</f>
        <v/>
      </c>
      <c r="BB1280" s="9">
        <f>IF(AND((ROW()-7)&gt;=$Q$5,(ROW()-6)&lt;=$Q$3),INDEX(LINEST(OFFSET(AF1280,1-$Q$5,0,$Q$5,1),OFFSET(AG1280,1-$Q$5,0,$Q$5,9),TRUE,TRUE),1,7),"")</f>
        <v/>
      </c>
      <c r="BC1280" s="9">
        <f>IF(AND((ROW()-7)&gt;=$Q$5,(ROW()-6)&lt;=$Q$3),INDEX(LINEST(OFFSET(AF1280,1-$Q$5,0,$Q$5,1),OFFSET(AG1280,1-$Q$5,0,$Q$5,9),TRUE,TRUE),1,6),"")</f>
        <v/>
      </c>
      <c r="BD1280" s="9">
        <f>IF(AND((ROW()-7)&gt;=$Q$5,(ROW()-6)&lt;=$Q$3),INDEX(LINEST(OFFSET(AF1280,1-$Q$5,0,$Q$5,1),OFFSET(AG1280,1-$Q$5,0,$Q$5,9),TRUE,TRUE),1,5),"")</f>
        <v/>
      </c>
      <c r="BE1280" s="9">
        <f>IF(AND((ROW()-7)&gt;=$Q$5,(ROW()-6)&lt;=$Q$3),INDEX(LINEST(OFFSET(AF1280,1-$Q$5,0,$Q$5,1),OFFSET(AG1280,1-$Q$5,0,$Q$5,9),TRUE,TRUE),1,4),"")</f>
        <v/>
      </c>
      <c r="BF1280" s="9">
        <f>IF(AND((ROW()-7)&gt;=$Q$5,(ROW()-6)&lt;=$Q$3),INDEX(LINEST(OFFSET(AF1280,1-$Q$5,0,$Q$5,1),OFFSET(AG1280,1-$Q$5,0,$Q$5,9),TRUE,TRUE),1,3),"")</f>
        <v/>
      </c>
      <c r="BG1280" s="9">
        <f>IF(AND((ROW()-7)&gt;=$Q$5,(ROW()-6)&lt;=$Q$3),INDEX(LINEST(OFFSET(AF1280,1-$Q$5,0,$Q$5,1),OFFSET(AG1280,1-$Q$5,0,$Q$5,9),TRUE,TRUE),1,2),"")</f>
        <v/>
      </c>
      <c r="BH1280" s="9">
        <f>IF(AND((ROW()-7)&gt;=$Q$5,(ROW()-6)&lt;=$Q$3),INDEX(LINEST(OFFSET(AF1280,1-$Q$5,0,$Q$5,1),OFFSET(AG1280,1-$Q$5,0,$Q$5,9),TRUE,TRUE),1,1),"")</f>
        <v/>
      </c>
      <c r="BI1280" s="10">
        <f>IF(AND((ROW()-7)&gt;=$Q$5,(ROW()-6)&lt;=$Q$3),INDEX(LINEST(OFFSET(AF1280,1-$Q$5,0,$Q$5,1),OFFSET(AG1280,1-$Q$5,0,$Q$5,9),TRUE,TRUE),3,1),"")</f>
        <v/>
      </c>
      <c r="BL1280" s="9">
        <f>IF(AND((ROW()-6)&lt;=$Q$3,ISNUMBER(AY1279)),AY1279/$Q$4+AZ1279*AG1280+BA1279*AH1280+BB1279*AI1280+BC1279*AJ1280+BD1279*AK1280+BE1279*AL1280+BF1279*AM1280+BG1279*AN1280+BH1279*AO1280,"")</f>
        <v/>
      </c>
      <c r="BM1280">
        <f>IF(ISNUMBER(BL1280),AVERAGE(OFFSET(AF1279,1-$Q$5,0,$Q$5,1)),"")</f>
        <v/>
      </c>
      <c r="BN1280">
        <f>IF(ISNUMBER(BL1280),(AF1280-BL1280)^2,"")</f>
        <v/>
      </c>
      <c r="BO1280">
        <f>IF(ISNUMBER(BL1280),AF1280^2,"")</f>
        <v/>
      </c>
      <c r="BP1280">
        <f>IF(ISNUMBER(BL1280),(AF1280-BM1280)^2,"")</f>
        <v/>
      </c>
    </row>
    <row r="1281">
      <c r="O1281">
        <f>IF($R1281="","",IF($Q$1="Weekly",INT(($R1281-2)/7),IF($Q$1="Quarterly",YEAR($R1281)*4+ROUNDUP(MONTH($R1281)/3),YEAR($R1281)*12+MONTH($R1281))))</f>
        <v/>
      </c>
      <c r="P1281">
        <f>IF($R1281="","",IF($R1282="",1,IF($O1281&lt;&gt;$O1282,1,0)))</f>
        <v/>
      </c>
      <c r="Q1281">
        <f>IF($P1281=1,SUM($P$7:$P1281),"")</f>
        <v/>
      </c>
      <c r="R1281">
        <f>IF($A1281="","",IF(ISNUMBER($A1281),$A1281,IFERROR(DATEVALUE($A1281),NA())))</f>
        <v/>
      </c>
      <c r="S1281" s="7">
        <f>IFERROR(INDEX($R$7:$R$60000,MATCH(ROW()-6,$Q$7:$Q$60000,0)),"")</f>
        <v/>
      </c>
      <c r="T1281">
        <f>IFERROR(INDEX($B$7:$B$60000,MATCH(ROW()-6,$Q$7:$Q$60000,0))*1,"")</f>
        <v/>
      </c>
      <c r="U1281">
        <f>IFERROR(INDEX($C$7:$C$60000,MATCH(ROW()-6,$Q$7:$Q$60000,0))*1,"")</f>
        <v/>
      </c>
      <c r="V1281">
        <f>IFERROR(INDEX($D$7:$D$60000,MATCH(ROW()-6,$Q$7:$Q$60000,0))*1,"")</f>
        <v/>
      </c>
      <c r="W1281">
        <f>IFERROR(INDEX($E$7:$E$60000,MATCH(ROW()-6,$Q$7:$Q$60000,0))*1,"")</f>
        <v/>
      </c>
      <c r="X1281">
        <f>IFERROR(INDEX($F$7:$F$60000,MATCH(ROW()-6,$Q$7:$Q$60000,0))*1,"")</f>
        <v/>
      </c>
      <c r="Y1281">
        <f>IFERROR(INDEX($G$7:$G$60000,MATCH(ROW()-6,$Q$7:$Q$60000,0))*1,"")</f>
        <v/>
      </c>
      <c r="Z1281">
        <f>IFERROR(INDEX($H$7:$H$60000,MATCH(ROW()-6,$Q$7:$Q$60000,0))*1,"")</f>
        <v/>
      </c>
      <c r="AA1281">
        <f>IFERROR(INDEX($I$7:$I$60000,MATCH(ROW()-6,$Q$7:$Q$60000,0))*1,"")</f>
        <v/>
      </c>
      <c r="AB1281">
        <f>IFERROR(INDEX($J$7:$J$60000,MATCH(ROW()-6,$Q$7:$Q$60000,0))*1,"")</f>
        <v/>
      </c>
      <c r="AC1281">
        <f>IFERROR(INDEX($K$7:$K$60000,MATCH(ROW()-6,$Q$7:$Q$60000,0))*1,"")</f>
        <v/>
      </c>
      <c r="AF1281" s="9">
        <f>IF(OR($S1281="",$S1280=""),"",IF($B$5="diff",($T1281-$T1280),LN($T1281/$T1280)))</f>
        <v/>
      </c>
      <c r="AG1281" s="9">
        <f>IF(OR($S1281="",$S1280=""),"",IF($C$5="diff",(U1281-U1280),LN(U1281/U1280)))</f>
        <v/>
      </c>
      <c r="AH1281" s="9">
        <f>IF(OR($S1281="",$S1280=""),"",IF($D$5="diff",(V1281-V1280),LN(V1281/V1280)))</f>
        <v/>
      </c>
      <c r="AI1281" s="9">
        <f>IF(OR($S1281="",$S1280=""),"",IF($E$5="diff",(W1281-W1280),LN(W1281/W1280)))</f>
        <v/>
      </c>
      <c r="AJ1281" s="9">
        <f>IF(OR($S1281="",$S1280=""),"",IF($F$5="diff",(X1281-X1280),LN(X1281/X1280)))</f>
        <v/>
      </c>
      <c r="AK1281" s="9">
        <f>IF(OR($S1281="",$S1280=""),"",IF($G$5="diff",(Y1281-Y1280),LN(Y1281/Y1280)))</f>
        <v/>
      </c>
      <c r="AL1281" s="9">
        <f>IF(OR($S1281="",$S1280=""),"",IF($H$5="diff",(Z1281-Z1280),LN(Z1281/Z1280)))</f>
        <v/>
      </c>
      <c r="AM1281" s="9">
        <f>IF(OR($S1281="",$S1280=""),"",IF($I$5="diff",(AA1281-AA1280),LN(AA1281/AA1280)))</f>
        <v/>
      </c>
      <c r="AN1281" s="9">
        <f>IF(OR($S1281="",$S1280=""),"",IF($J$5="diff",(AB1281-AB1280),LN(AB1281/AB1280)))</f>
        <v/>
      </c>
      <c r="AO1281" s="9">
        <f>IF(OR($S1281="",$S1280=""),"",IF($K$5="diff",(AC1281-AC1280),LN(AC1281/AC1280)))</f>
        <v/>
      </c>
      <c r="AR1281" s="9">
        <f>IF($AF1281="","",$AU$13+$AU$4*AG1281+$AU$5*AH1281+$AU$6*AI1281+$AU$7*AJ1281+$AU$8*AK1281+$AU$9*AL1281+$AU$10*AM1281+$AU$11*AN1281+$AU$12*AO1281)</f>
        <v/>
      </c>
      <c r="AY1281" s="10">
        <f>IF(AND((ROW()-7)&gt;=$Q$5,(ROW()-6)&lt;=$Q$3),INDEX(LINEST(OFFSET(AF1281,1-$Q$5,0,$Q$5,1),OFFSET(AG1281,1-$Q$5,0,$Q$5,9),TRUE,TRUE),1,10)*$Q$4,"")</f>
        <v/>
      </c>
      <c r="AZ1281" s="9">
        <f>IF(AND((ROW()-7)&gt;=$Q$5,(ROW()-6)&lt;=$Q$3),INDEX(LINEST(OFFSET(AF1281,1-$Q$5,0,$Q$5,1),OFFSET(AG1281,1-$Q$5,0,$Q$5,9),TRUE,TRUE),1,9),"")</f>
        <v/>
      </c>
      <c r="BA1281" s="9">
        <f>IF(AND((ROW()-7)&gt;=$Q$5,(ROW()-6)&lt;=$Q$3),INDEX(LINEST(OFFSET(AF1281,1-$Q$5,0,$Q$5,1),OFFSET(AG1281,1-$Q$5,0,$Q$5,9),TRUE,TRUE),1,8),"")</f>
        <v/>
      </c>
      <c r="BB1281" s="9">
        <f>IF(AND((ROW()-7)&gt;=$Q$5,(ROW()-6)&lt;=$Q$3),INDEX(LINEST(OFFSET(AF1281,1-$Q$5,0,$Q$5,1),OFFSET(AG1281,1-$Q$5,0,$Q$5,9),TRUE,TRUE),1,7),"")</f>
        <v/>
      </c>
      <c r="BC1281" s="9">
        <f>IF(AND((ROW()-7)&gt;=$Q$5,(ROW()-6)&lt;=$Q$3),INDEX(LINEST(OFFSET(AF1281,1-$Q$5,0,$Q$5,1),OFFSET(AG1281,1-$Q$5,0,$Q$5,9),TRUE,TRUE),1,6),"")</f>
        <v/>
      </c>
      <c r="BD1281" s="9">
        <f>IF(AND((ROW()-7)&gt;=$Q$5,(ROW()-6)&lt;=$Q$3),INDEX(LINEST(OFFSET(AF1281,1-$Q$5,0,$Q$5,1),OFFSET(AG1281,1-$Q$5,0,$Q$5,9),TRUE,TRUE),1,5),"")</f>
        <v/>
      </c>
      <c r="BE1281" s="9">
        <f>IF(AND((ROW()-7)&gt;=$Q$5,(ROW()-6)&lt;=$Q$3),INDEX(LINEST(OFFSET(AF1281,1-$Q$5,0,$Q$5,1),OFFSET(AG1281,1-$Q$5,0,$Q$5,9),TRUE,TRUE),1,4),"")</f>
        <v/>
      </c>
      <c r="BF1281" s="9">
        <f>IF(AND((ROW()-7)&gt;=$Q$5,(ROW()-6)&lt;=$Q$3),INDEX(LINEST(OFFSET(AF1281,1-$Q$5,0,$Q$5,1),OFFSET(AG1281,1-$Q$5,0,$Q$5,9),TRUE,TRUE),1,3),"")</f>
        <v/>
      </c>
      <c r="BG1281" s="9">
        <f>IF(AND((ROW()-7)&gt;=$Q$5,(ROW()-6)&lt;=$Q$3),INDEX(LINEST(OFFSET(AF1281,1-$Q$5,0,$Q$5,1),OFFSET(AG1281,1-$Q$5,0,$Q$5,9),TRUE,TRUE),1,2),"")</f>
        <v/>
      </c>
      <c r="BH1281" s="9">
        <f>IF(AND((ROW()-7)&gt;=$Q$5,(ROW()-6)&lt;=$Q$3),INDEX(LINEST(OFFSET(AF1281,1-$Q$5,0,$Q$5,1),OFFSET(AG1281,1-$Q$5,0,$Q$5,9),TRUE,TRUE),1,1),"")</f>
        <v/>
      </c>
      <c r="BI1281" s="10">
        <f>IF(AND((ROW()-7)&gt;=$Q$5,(ROW()-6)&lt;=$Q$3),INDEX(LINEST(OFFSET(AF1281,1-$Q$5,0,$Q$5,1),OFFSET(AG1281,1-$Q$5,0,$Q$5,9),TRUE,TRUE),3,1),"")</f>
        <v/>
      </c>
      <c r="BL1281" s="9">
        <f>IF(AND((ROW()-6)&lt;=$Q$3,ISNUMBER(AY1280)),AY1280/$Q$4+AZ1280*AG1281+BA1280*AH1281+BB1280*AI1281+BC1280*AJ1281+BD1280*AK1281+BE1280*AL1281+BF1280*AM1281+BG1280*AN1281+BH1280*AO1281,"")</f>
        <v/>
      </c>
      <c r="BM1281">
        <f>IF(ISNUMBER(BL1281),AVERAGE(OFFSET(AF1280,1-$Q$5,0,$Q$5,1)),"")</f>
        <v/>
      </c>
      <c r="BN1281">
        <f>IF(ISNUMBER(BL1281),(AF1281-BL1281)^2,"")</f>
        <v/>
      </c>
      <c r="BO1281">
        <f>IF(ISNUMBER(BL1281),AF1281^2,"")</f>
        <v/>
      </c>
      <c r="BP1281">
        <f>IF(ISNUMBER(BL1281),(AF1281-BM1281)^2,"")</f>
        <v/>
      </c>
    </row>
    <row r="1282">
      <c r="O1282">
        <f>IF($R1282="","",IF($Q$1="Weekly",INT(($R1282-2)/7),IF($Q$1="Quarterly",YEAR($R1282)*4+ROUNDUP(MONTH($R1282)/3),YEAR($R1282)*12+MONTH($R1282))))</f>
        <v/>
      </c>
      <c r="P1282">
        <f>IF($R1282="","",IF($R1283="",1,IF($O1282&lt;&gt;$O1283,1,0)))</f>
        <v/>
      </c>
      <c r="Q1282">
        <f>IF($P1282=1,SUM($P$7:$P1282),"")</f>
        <v/>
      </c>
      <c r="R1282">
        <f>IF($A1282="","",IF(ISNUMBER($A1282),$A1282,IFERROR(DATEVALUE($A1282),NA())))</f>
        <v/>
      </c>
      <c r="S1282" s="7">
        <f>IFERROR(INDEX($R$7:$R$60000,MATCH(ROW()-6,$Q$7:$Q$60000,0)),"")</f>
        <v/>
      </c>
      <c r="T1282">
        <f>IFERROR(INDEX($B$7:$B$60000,MATCH(ROW()-6,$Q$7:$Q$60000,0))*1,"")</f>
        <v/>
      </c>
      <c r="U1282">
        <f>IFERROR(INDEX($C$7:$C$60000,MATCH(ROW()-6,$Q$7:$Q$60000,0))*1,"")</f>
        <v/>
      </c>
      <c r="V1282">
        <f>IFERROR(INDEX($D$7:$D$60000,MATCH(ROW()-6,$Q$7:$Q$60000,0))*1,"")</f>
        <v/>
      </c>
      <c r="W1282">
        <f>IFERROR(INDEX($E$7:$E$60000,MATCH(ROW()-6,$Q$7:$Q$60000,0))*1,"")</f>
        <v/>
      </c>
      <c r="X1282">
        <f>IFERROR(INDEX($F$7:$F$60000,MATCH(ROW()-6,$Q$7:$Q$60000,0))*1,"")</f>
        <v/>
      </c>
      <c r="Y1282">
        <f>IFERROR(INDEX($G$7:$G$60000,MATCH(ROW()-6,$Q$7:$Q$60000,0))*1,"")</f>
        <v/>
      </c>
      <c r="Z1282">
        <f>IFERROR(INDEX($H$7:$H$60000,MATCH(ROW()-6,$Q$7:$Q$60000,0))*1,"")</f>
        <v/>
      </c>
      <c r="AA1282">
        <f>IFERROR(INDEX($I$7:$I$60000,MATCH(ROW()-6,$Q$7:$Q$60000,0))*1,"")</f>
        <v/>
      </c>
      <c r="AB1282">
        <f>IFERROR(INDEX($J$7:$J$60000,MATCH(ROW()-6,$Q$7:$Q$60000,0))*1,"")</f>
        <v/>
      </c>
      <c r="AC1282">
        <f>IFERROR(INDEX($K$7:$K$60000,MATCH(ROW()-6,$Q$7:$Q$60000,0))*1,"")</f>
        <v/>
      </c>
      <c r="AF1282" s="9">
        <f>IF(OR($S1282="",$S1281=""),"",IF($B$5="diff",($T1282-$T1281),LN($T1282/$T1281)))</f>
        <v/>
      </c>
      <c r="AG1282" s="9">
        <f>IF(OR($S1282="",$S1281=""),"",IF($C$5="diff",(U1282-U1281),LN(U1282/U1281)))</f>
        <v/>
      </c>
      <c r="AH1282" s="9">
        <f>IF(OR($S1282="",$S1281=""),"",IF($D$5="diff",(V1282-V1281),LN(V1282/V1281)))</f>
        <v/>
      </c>
      <c r="AI1282" s="9">
        <f>IF(OR($S1282="",$S1281=""),"",IF($E$5="diff",(W1282-W1281),LN(W1282/W1281)))</f>
        <v/>
      </c>
      <c r="AJ1282" s="9">
        <f>IF(OR($S1282="",$S1281=""),"",IF($F$5="diff",(X1282-X1281),LN(X1282/X1281)))</f>
        <v/>
      </c>
      <c r="AK1282" s="9">
        <f>IF(OR($S1282="",$S1281=""),"",IF($G$5="diff",(Y1282-Y1281),LN(Y1282/Y1281)))</f>
        <v/>
      </c>
      <c r="AL1282" s="9">
        <f>IF(OR($S1282="",$S1281=""),"",IF($H$5="diff",(Z1282-Z1281),LN(Z1282/Z1281)))</f>
        <v/>
      </c>
      <c r="AM1282" s="9">
        <f>IF(OR($S1282="",$S1281=""),"",IF($I$5="diff",(AA1282-AA1281),LN(AA1282/AA1281)))</f>
        <v/>
      </c>
      <c r="AN1282" s="9">
        <f>IF(OR($S1282="",$S1281=""),"",IF($J$5="diff",(AB1282-AB1281),LN(AB1282/AB1281)))</f>
        <v/>
      </c>
      <c r="AO1282" s="9">
        <f>IF(OR($S1282="",$S1281=""),"",IF($K$5="diff",(AC1282-AC1281),LN(AC1282/AC1281)))</f>
        <v/>
      </c>
      <c r="AR1282" s="9">
        <f>IF($AF1282="","",$AU$13+$AU$4*AG1282+$AU$5*AH1282+$AU$6*AI1282+$AU$7*AJ1282+$AU$8*AK1282+$AU$9*AL1282+$AU$10*AM1282+$AU$11*AN1282+$AU$12*AO1282)</f>
        <v/>
      </c>
      <c r="AY1282" s="10">
        <f>IF(AND((ROW()-7)&gt;=$Q$5,(ROW()-6)&lt;=$Q$3),INDEX(LINEST(OFFSET(AF1282,1-$Q$5,0,$Q$5,1),OFFSET(AG1282,1-$Q$5,0,$Q$5,9),TRUE,TRUE),1,10)*$Q$4,"")</f>
        <v/>
      </c>
      <c r="AZ1282" s="9">
        <f>IF(AND((ROW()-7)&gt;=$Q$5,(ROW()-6)&lt;=$Q$3),INDEX(LINEST(OFFSET(AF1282,1-$Q$5,0,$Q$5,1),OFFSET(AG1282,1-$Q$5,0,$Q$5,9),TRUE,TRUE),1,9),"")</f>
        <v/>
      </c>
      <c r="BA1282" s="9">
        <f>IF(AND((ROW()-7)&gt;=$Q$5,(ROW()-6)&lt;=$Q$3),INDEX(LINEST(OFFSET(AF1282,1-$Q$5,0,$Q$5,1),OFFSET(AG1282,1-$Q$5,0,$Q$5,9),TRUE,TRUE),1,8),"")</f>
        <v/>
      </c>
      <c r="BB1282" s="9">
        <f>IF(AND((ROW()-7)&gt;=$Q$5,(ROW()-6)&lt;=$Q$3),INDEX(LINEST(OFFSET(AF1282,1-$Q$5,0,$Q$5,1),OFFSET(AG1282,1-$Q$5,0,$Q$5,9),TRUE,TRUE),1,7),"")</f>
        <v/>
      </c>
      <c r="BC1282" s="9">
        <f>IF(AND((ROW()-7)&gt;=$Q$5,(ROW()-6)&lt;=$Q$3),INDEX(LINEST(OFFSET(AF1282,1-$Q$5,0,$Q$5,1),OFFSET(AG1282,1-$Q$5,0,$Q$5,9),TRUE,TRUE),1,6),"")</f>
        <v/>
      </c>
      <c r="BD1282" s="9">
        <f>IF(AND((ROW()-7)&gt;=$Q$5,(ROW()-6)&lt;=$Q$3),INDEX(LINEST(OFFSET(AF1282,1-$Q$5,0,$Q$5,1),OFFSET(AG1282,1-$Q$5,0,$Q$5,9),TRUE,TRUE),1,5),"")</f>
        <v/>
      </c>
      <c r="BE1282" s="9">
        <f>IF(AND((ROW()-7)&gt;=$Q$5,(ROW()-6)&lt;=$Q$3),INDEX(LINEST(OFFSET(AF1282,1-$Q$5,0,$Q$5,1),OFFSET(AG1282,1-$Q$5,0,$Q$5,9),TRUE,TRUE),1,4),"")</f>
        <v/>
      </c>
      <c r="BF1282" s="9">
        <f>IF(AND((ROW()-7)&gt;=$Q$5,(ROW()-6)&lt;=$Q$3),INDEX(LINEST(OFFSET(AF1282,1-$Q$5,0,$Q$5,1),OFFSET(AG1282,1-$Q$5,0,$Q$5,9),TRUE,TRUE),1,3),"")</f>
        <v/>
      </c>
      <c r="BG1282" s="9">
        <f>IF(AND((ROW()-7)&gt;=$Q$5,(ROW()-6)&lt;=$Q$3),INDEX(LINEST(OFFSET(AF1282,1-$Q$5,0,$Q$5,1),OFFSET(AG1282,1-$Q$5,0,$Q$5,9),TRUE,TRUE),1,2),"")</f>
        <v/>
      </c>
      <c r="BH1282" s="9">
        <f>IF(AND((ROW()-7)&gt;=$Q$5,(ROW()-6)&lt;=$Q$3),INDEX(LINEST(OFFSET(AF1282,1-$Q$5,0,$Q$5,1),OFFSET(AG1282,1-$Q$5,0,$Q$5,9),TRUE,TRUE),1,1),"")</f>
        <v/>
      </c>
      <c r="BI1282" s="10">
        <f>IF(AND((ROW()-7)&gt;=$Q$5,(ROW()-6)&lt;=$Q$3),INDEX(LINEST(OFFSET(AF1282,1-$Q$5,0,$Q$5,1),OFFSET(AG1282,1-$Q$5,0,$Q$5,9),TRUE,TRUE),3,1),"")</f>
        <v/>
      </c>
      <c r="BL1282" s="9">
        <f>IF(AND((ROW()-6)&lt;=$Q$3,ISNUMBER(AY1281)),AY1281/$Q$4+AZ1281*AG1282+BA1281*AH1282+BB1281*AI1282+BC1281*AJ1282+BD1281*AK1282+BE1281*AL1282+BF1281*AM1282+BG1281*AN1282+BH1281*AO1282,"")</f>
        <v/>
      </c>
      <c r="BM1282">
        <f>IF(ISNUMBER(BL1282),AVERAGE(OFFSET(AF1281,1-$Q$5,0,$Q$5,1)),"")</f>
        <v/>
      </c>
      <c r="BN1282">
        <f>IF(ISNUMBER(BL1282),(AF1282-BL1282)^2,"")</f>
        <v/>
      </c>
      <c r="BO1282">
        <f>IF(ISNUMBER(BL1282),AF1282^2,"")</f>
        <v/>
      </c>
      <c r="BP1282">
        <f>IF(ISNUMBER(BL1282),(AF1282-BM1282)^2,"")</f>
        <v/>
      </c>
    </row>
    <row r="1283">
      <c r="O1283">
        <f>IF($R1283="","",IF($Q$1="Weekly",INT(($R1283-2)/7),IF($Q$1="Quarterly",YEAR($R1283)*4+ROUNDUP(MONTH($R1283)/3),YEAR($R1283)*12+MONTH($R1283))))</f>
        <v/>
      </c>
      <c r="P1283">
        <f>IF($R1283="","",IF($R1284="",1,IF($O1283&lt;&gt;$O1284,1,0)))</f>
        <v/>
      </c>
      <c r="Q1283">
        <f>IF($P1283=1,SUM($P$7:$P1283),"")</f>
        <v/>
      </c>
      <c r="R1283">
        <f>IF($A1283="","",IF(ISNUMBER($A1283),$A1283,IFERROR(DATEVALUE($A1283),NA())))</f>
        <v/>
      </c>
      <c r="S1283" s="7">
        <f>IFERROR(INDEX($R$7:$R$60000,MATCH(ROW()-6,$Q$7:$Q$60000,0)),"")</f>
        <v/>
      </c>
      <c r="T1283">
        <f>IFERROR(INDEX($B$7:$B$60000,MATCH(ROW()-6,$Q$7:$Q$60000,0))*1,"")</f>
        <v/>
      </c>
      <c r="U1283">
        <f>IFERROR(INDEX($C$7:$C$60000,MATCH(ROW()-6,$Q$7:$Q$60000,0))*1,"")</f>
        <v/>
      </c>
      <c r="V1283">
        <f>IFERROR(INDEX($D$7:$D$60000,MATCH(ROW()-6,$Q$7:$Q$60000,0))*1,"")</f>
        <v/>
      </c>
      <c r="W1283">
        <f>IFERROR(INDEX($E$7:$E$60000,MATCH(ROW()-6,$Q$7:$Q$60000,0))*1,"")</f>
        <v/>
      </c>
      <c r="X1283">
        <f>IFERROR(INDEX($F$7:$F$60000,MATCH(ROW()-6,$Q$7:$Q$60000,0))*1,"")</f>
        <v/>
      </c>
      <c r="Y1283">
        <f>IFERROR(INDEX($G$7:$G$60000,MATCH(ROW()-6,$Q$7:$Q$60000,0))*1,"")</f>
        <v/>
      </c>
      <c r="Z1283">
        <f>IFERROR(INDEX($H$7:$H$60000,MATCH(ROW()-6,$Q$7:$Q$60000,0))*1,"")</f>
        <v/>
      </c>
      <c r="AA1283">
        <f>IFERROR(INDEX($I$7:$I$60000,MATCH(ROW()-6,$Q$7:$Q$60000,0))*1,"")</f>
        <v/>
      </c>
      <c r="AB1283">
        <f>IFERROR(INDEX($J$7:$J$60000,MATCH(ROW()-6,$Q$7:$Q$60000,0))*1,"")</f>
        <v/>
      </c>
      <c r="AC1283">
        <f>IFERROR(INDEX($K$7:$K$60000,MATCH(ROW()-6,$Q$7:$Q$60000,0))*1,"")</f>
        <v/>
      </c>
      <c r="AF1283" s="9">
        <f>IF(OR($S1283="",$S1282=""),"",IF($B$5="diff",($T1283-$T1282),LN($T1283/$T1282)))</f>
        <v/>
      </c>
      <c r="AG1283" s="9">
        <f>IF(OR($S1283="",$S1282=""),"",IF($C$5="diff",(U1283-U1282),LN(U1283/U1282)))</f>
        <v/>
      </c>
      <c r="AH1283" s="9">
        <f>IF(OR($S1283="",$S1282=""),"",IF($D$5="diff",(V1283-V1282),LN(V1283/V1282)))</f>
        <v/>
      </c>
      <c r="AI1283" s="9">
        <f>IF(OR($S1283="",$S1282=""),"",IF($E$5="diff",(W1283-W1282),LN(W1283/W1282)))</f>
        <v/>
      </c>
      <c r="AJ1283" s="9">
        <f>IF(OR($S1283="",$S1282=""),"",IF($F$5="diff",(X1283-X1282),LN(X1283/X1282)))</f>
        <v/>
      </c>
      <c r="AK1283" s="9">
        <f>IF(OR($S1283="",$S1282=""),"",IF($G$5="diff",(Y1283-Y1282),LN(Y1283/Y1282)))</f>
        <v/>
      </c>
      <c r="AL1283" s="9">
        <f>IF(OR($S1283="",$S1282=""),"",IF($H$5="diff",(Z1283-Z1282),LN(Z1283/Z1282)))</f>
        <v/>
      </c>
      <c r="AM1283" s="9">
        <f>IF(OR($S1283="",$S1282=""),"",IF($I$5="diff",(AA1283-AA1282),LN(AA1283/AA1282)))</f>
        <v/>
      </c>
      <c r="AN1283" s="9">
        <f>IF(OR($S1283="",$S1282=""),"",IF($J$5="diff",(AB1283-AB1282),LN(AB1283/AB1282)))</f>
        <v/>
      </c>
      <c r="AO1283" s="9">
        <f>IF(OR($S1283="",$S1282=""),"",IF($K$5="diff",(AC1283-AC1282),LN(AC1283/AC1282)))</f>
        <v/>
      </c>
      <c r="AR1283" s="9">
        <f>IF($AF1283="","",$AU$13+$AU$4*AG1283+$AU$5*AH1283+$AU$6*AI1283+$AU$7*AJ1283+$AU$8*AK1283+$AU$9*AL1283+$AU$10*AM1283+$AU$11*AN1283+$AU$12*AO1283)</f>
        <v/>
      </c>
      <c r="AY1283" s="10">
        <f>IF(AND((ROW()-7)&gt;=$Q$5,(ROW()-6)&lt;=$Q$3),INDEX(LINEST(OFFSET(AF1283,1-$Q$5,0,$Q$5,1),OFFSET(AG1283,1-$Q$5,0,$Q$5,9),TRUE,TRUE),1,10)*$Q$4,"")</f>
        <v/>
      </c>
      <c r="AZ1283" s="9">
        <f>IF(AND((ROW()-7)&gt;=$Q$5,(ROW()-6)&lt;=$Q$3),INDEX(LINEST(OFFSET(AF1283,1-$Q$5,0,$Q$5,1),OFFSET(AG1283,1-$Q$5,0,$Q$5,9),TRUE,TRUE),1,9),"")</f>
        <v/>
      </c>
      <c r="BA1283" s="9">
        <f>IF(AND((ROW()-7)&gt;=$Q$5,(ROW()-6)&lt;=$Q$3),INDEX(LINEST(OFFSET(AF1283,1-$Q$5,0,$Q$5,1),OFFSET(AG1283,1-$Q$5,0,$Q$5,9),TRUE,TRUE),1,8),"")</f>
        <v/>
      </c>
      <c r="BB1283" s="9">
        <f>IF(AND((ROW()-7)&gt;=$Q$5,(ROW()-6)&lt;=$Q$3),INDEX(LINEST(OFFSET(AF1283,1-$Q$5,0,$Q$5,1),OFFSET(AG1283,1-$Q$5,0,$Q$5,9),TRUE,TRUE),1,7),"")</f>
        <v/>
      </c>
      <c r="BC1283" s="9">
        <f>IF(AND((ROW()-7)&gt;=$Q$5,(ROW()-6)&lt;=$Q$3),INDEX(LINEST(OFFSET(AF1283,1-$Q$5,0,$Q$5,1),OFFSET(AG1283,1-$Q$5,0,$Q$5,9),TRUE,TRUE),1,6),"")</f>
        <v/>
      </c>
      <c r="BD1283" s="9">
        <f>IF(AND((ROW()-7)&gt;=$Q$5,(ROW()-6)&lt;=$Q$3),INDEX(LINEST(OFFSET(AF1283,1-$Q$5,0,$Q$5,1),OFFSET(AG1283,1-$Q$5,0,$Q$5,9),TRUE,TRUE),1,5),"")</f>
        <v/>
      </c>
      <c r="BE1283" s="9">
        <f>IF(AND((ROW()-7)&gt;=$Q$5,(ROW()-6)&lt;=$Q$3),INDEX(LINEST(OFFSET(AF1283,1-$Q$5,0,$Q$5,1),OFFSET(AG1283,1-$Q$5,0,$Q$5,9),TRUE,TRUE),1,4),"")</f>
        <v/>
      </c>
      <c r="BF1283" s="9">
        <f>IF(AND((ROW()-7)&gt;=$Q$5,(ROW()-6)&lt;=$Q$3),INDEX(LINEST(OFFSET(AF1283,1-$Q$5,0,$Q$5,1),OFFSET(AG1283,1-$Q$5,0,$Q$5,9),TRUE,TRUE),1,3),"")</f>
        <v/>
      </c>
      <c r="BG1283" s="9">
        <f>IF(AND((ROW()-7)&gt;=$Q$5,(ROW()-6)&lt;=$Q$3),INDEX(LINEST(OFFSET(AF1283,1-$Q$5,0,$Q$5,1),OFFSET(AG1283,1-$Q$5,0,$Q$5,9),TRUE,TRUE),1,2),"")</f>
        <v/>
      </c>
      <c r="BH1283" s="9">
        <f>IF(AND((ROW()-7)&gt;=$Q$5,(ROW()-6)&lt;=$Q$3),INDEX(LINEST(OFFSET(AF1283,1-$Q$5,0,$Q$5,1),OFFSET(AG1283,1-$Q$5,0,$Q$5,9),TRUE,TRUE),1,1),"")</f>
        <v/>
      </c>
      <c r="BI1283" s="10">
        <f>IF(AND((ROW()-7)&gt;=$Q$5,(ROW()-6)&lt;=$Q$3),INDEX(LINEST(OFFSET(AF1283,1-$Q$5,0,$Q$5,1),OFFSET(AG1283,1-$Q$5,0,$Q$5,9),TRUE,TRUE),3,1),"")</f>
        <v/>
      </c>
      <c r="BL1283" s="9">
        <f>IF(AND((ROW()-6)&lt;=$Q$3,ISNUMBER(AY1282)),AY1282/$Q$4+AZ1282*AG1283+BA1282*AH1283+BB1282*AI1283+BC1282*AJ1283+BD1282*AK1283+BE1282*AL1283+BF1282*AM1283+BG1282*AN1283+BH1282*AO1283,"")</f>
        <v/>
      </c>
      <c r="BM1283">
        <f>IF(ISNUMBER(BL1283),AVERAGE(OFFSET(AF1282,1-$Q$5,0,$Q$5,1)),"")</f>
        <v/>
      </c>
      <c r="BN1283">
        <f>IF(ISNUMBER(BL1283),(AF1283-BL1283)^2,"")</f>
        <v/>
      </c>
      <c r="BO1283">
        <f>IF(ISNUMBER(BL1283),AF1283^2,"")</f>
        <v/>
      </c>
      <c r="BP1283">
        <f>IF(ISNUMBER(BL1283),(AF1283-BM1283)^2,"")</f>
        <v/>
      </c>
    </row>
    <row r="1284">
      <c r="O1284">
        <f>IF($R1284="","",IF($Q$1="Weekly",INT(($R1284-2)/7),IF($Q$1="Quarterly",YEAR($R1284)*4+ROUNDUP(MONTH($R1284)/3),YEAR($R1284)*12+MONTH($R1284))))</f>
        <v/>
      </c>
      <c r="P1284">
        <f>IF($R1284="","",IF($R1285="",1,IF($O1284&lt;&gt;$O1285,1,0)))</f>
        <v/>
      </c>
      <c r="Q1284">
        <f>IF($P1284=1,SUM($P$7:$P1284),"")</f>
        <v/>
      </c>
      <c r="R1284">
        <f>IF($A1284="","",IF(ISNUMBER($A1284),$A1284,IFERROR(DATEVALUE($A1284),NA())))</f>
        <v/>
      </c>
      <c r="S1284" s="7">
        <f>IFERROR(INDEX($R$7:$R$60000,MATCH(ROW()-6,$Q$7:$Q$60000,0)),"")</f>
        <v/>
      </c>
      <c r="T1284">
        <f>IFERROR(INDEX($B$7:$B$60000,MATCH(ROW()-6,$Q$7:$Q$60000,0))*1,"")</f>
        <v/>
      </c>
      <c r="U1284">
        <f>IFERROR(INDEX($C$7:$C$60000,MATCH(ROW()-6,$Q$7:$Q$60000,0))*1,"")</f>
        <v/>
      </c>
      <c r="V1284">
        <f>IFERROR(INDEX($D$7:$D$60000,MATCH(ROW()-6,$Q$7:$Q$60000,0))*1,"")</f>
        <v/>
      </c>
      <c r="W1284">
        <f>IFERROR(INDEX($E$7:$E$60000,MATCH(ROW()-6,$Q$7:$Q$60000,0))*1,"")</f>
        <v/>
      </c>
      <c r="X1284">
        <f>IFERROR(INDEX($F$7:$F$60000,MATCH(ROW()-6,$Q$7:$Q$60000,0))*1,"")</f>
        <v/>
      </c>
      <c r="Y1284">
        <f>IFERROR(INDEX($G$7:$G$60000,MATCH(ROW()-6,$Q$7:$Q$60000,0))*1,"")</f>
        <v/>
      </c>
      <c r="Z1284">
        <f>IFERROR(INDEX($H$7:$H$60000,MATCH(ROW()-6,$Q$7:$Q$60000,0))*1,"")</f>
        <v/>
      </c>
      <c r="AA1284">
        <f>IFERROR(INDEX($I$7:$I$60000,MATCH(ROW()-6,$Q$7:$Q$60000,0))*1,"")</f>
        <v/>
      </c>
      <c r="AB1284">
        <f>IFERROR(INDEX($J$7:$J$60000,MATCH(ROW()-6,$Q$7:$Q$60000,0))*1,"")</f>
        <v/>
      </c>
      <c r="AC1284">
        <f>IFERROR(INDEX($K$7:$K$60000,MATCH(ROW()-6,$Q$7:$Q$60000,0))*1,"")</f>
        <v/>
      </c>
      <c r="AF1284" s="9">
        <f>IF(OR($S1284="",$S1283=""),"",IF($B$5="diff",($T1284-$T1283),LN($T1284/$T1283)))</f>
        <v/>
      </c>
      <c r="AG1284" s="9">
        <f>IF(OR($S1284="",$S1283=""),"",IF($C$5="diff",(U1284-U1283),LN(U1284/U1283)))</f>
        <v/>
      </c>
      <c r="AH1284" s="9">
        <f>IF(OR($S1284="",$S1283=""),"",IF($D$5="diff",(V1284-V1283),LN(V1284/V1283)))</f>
        <v/>
      </c>
      <c r="AI1284" s="9">
        <f>IF(OR($S1284="",$S1283=""),"",IF($E$5="diff",(W1284-W1283),LN(W1284/W1283)))</f>
        <v/>
      </c>
      <c r="AJ1284" s="9">
        <f>IF(OR($S1284="",$S1283=""),"",IF($F$5="diff",(X1284-X1283),LN(X1284/X1283)))</f>
        <v/>
      </c>
      <c r="AK1284" s="9">
        <f>IF(OR($S1284="",$S1283=""),"",IF($G$5="diff",(Y1284-Y1283),LN(Y1284/Y1283)))</f>
        <v/>
      </c>
      <c r="AL1284" s="9">
        <f>IF(OR($S1284="",$S1283=""),"",IF($H$5="diff",(Z1284-Z1283),LN(Z1284/Z1283)))</f>
        <v/>
      </c>
      <c r="AM1284" s="9">
        <f>IF(OR($S1284="",$S1283=""),"",IF($I$5="diff",(AA1284-AA1283),LN(AA1284/AA1283)))</f>
        <v/>
      </c>
      <c r="AN1284" s="9">
        <f>IF(OR($S1284="",$S1283=""),"",IF($J$5="diff",(AB1284-AB1283),LN(AB1284/AB1283)))</f>
        <v/>
      </c>
      <c r="AO1284" s="9">
        <f>IF(OR($S1284="",$S1283=""),"",IF($K$5="diff",(AC1284-AC1283),LN(AC1284/AC1283)))</f>
        <v/>
      </c>
      <c r="AR1284" s="9">
        <f>IF($AF1284="","",$AU$13+$AU$4*AG1284+$AU$5*AH1284+$AU$6*AI1284+$AU$7*AJ1284+$AU$8*AK1284+$AU$9*AL1284+$AU$10*AM1284+$AU$11*AN1284+$AU$12*AO1284)</f>
        <v/>
      </c>
      <c r="AY1284" s="10">
        <f>IF(AND((ROW()-7)&gt;=$Q$5,(ROW()-6)&lt;=$Q$3),INDEX(LINEST(OFFSET(AF1284,1-$Q$5,0,$Q$5,1),OFFSET(AG1284,1-$Q$5,0,$Q$5,9),TRUE,TRUE),1,10)*$Q$4,"")</f>
        <v/>
      </c>
      <c r="AZ1284" s="9">
        <f>IF(AND((ROW()-7)&gt;=$Q$5,(ROW()-6)&lt;=$Q$3),INDEX(LINEST(OFFSET(AF1284,1-$Q$5,0,$Q$5,1),OFFSET(AG1284,1-$Q$5,0,$Q$5,9),TRUE,TRUE),1,9),"")</f>
        <v/>
      </c>
      <c r="BA1284" s="9">
        <f>IF(AND((ROW()-7)&gt;=$Q$5,(ROW()-6)&lt;=$Q$3),INDEX(LINEST(OFFSET(AF1284,1-$Q$5,0,$Q$5,1),OFFSET(AG1284,1-$Q$5,0,$Q$5,9),TRUE,TRUE),1,8),"")</f>
        <v/>
      </c>
      <c r="BB1284" s="9">
        <f>IF(AND((ROW()-7)&gt;=$Q$5,(ROW()-6)&lt;=$Q$3),INDEX(LINEST(OFFSET(AF1284,1-$Q$5,0,$Q$5,1),OFFSET(AG1284,1-$Q$5,0,$Q$5,9),TRUE,TRUE),1,7),"")</f>
        <v/>
      </c>
      <c r="BC1284" s="9">
        <f>IF(AND((ROW()-7)&gt;=$Q$5,(ROW()-6)&lt;=$Q$3),INDEX(LINEST(OFFSET(AF1284,1-$Q$5,0,$Q$5,1),OFFSET(AG1284,1-$Q$5,0,$Q$5,9),TRUE,TRUE),1,6),"")</f>
        <v/>
      </c>
      <c r="BD1284" s="9">
        <f>IF(AND((ROW()-7)&gt;=$Q$5,(ROW()-6)&lt;=$Q$3),INDEX(LINEST(OFFSET(AF1284,1-$Q$5,0,$Q$5,1),OFFSET(AG1284,1-$Q$5,0,$Q$5,9),TRUE,TRUE),1,5),"")</f>
        <v/>
      </c>
      <c r="BE1284" s="9">
        <f>IF(AND((ROW()-7)&gt;=$Q$5,(ROW()-6)&lt;=$Q$3),INDEX(LINEST(OFFSET(AF1284,1-$Q$5,0,$Q$5,1),OFFSET(AG1284,1-$Q$5,0,$Q$5,9),TRUE,TRUE),1,4),"")</f>
        <v/>
      </c>
      <c r="BF1284" s="9">
        <f>IF(AND((ROW()-7)&gt;=$Q$5,(ROW()-6)&lt;=$Q$3),INDEX(LINEST(OFFSET(AF1284,1-$Q$5,0,$Q$5,1),OFFSET(AG1284,1-$Q$5,0,$Q$5,9),TRUE,TRUE),1,3),"")</f>
        <v/>
      </c>
      <c r="BG1284" s="9">
        <f>IF(AND((ROW()-7)&gt;=$Q$5,(ROW()-6)&lt;=$Q$3),INDEX(LINEST(OFFSET(AF1284,1-$Q$5,0,$Q$5,1),OFFSET(AG1284,1-$Q$5,0,$Q$5,9),TRUE,TRUE),1,2),"")</f>
        <v/>
      </c>
      <c r="BH1284" s="9">
        <f>IF(AND((ROW()-7)&gt;=$Q$5,(ROW()-6)&lt;=$Q$3),INDEX(LINEST(OFFSET(AF1284,1-$Q$5,0,$Q$5,1),OFFSET(AG1284,1-$Q$5,0,$Q$5,9),TRUE,TRUE),1,1),"")</f>
        <v/>
      </c>
      <c r="BI1284" s="10">
        <f>IF(AND((ROW()-7)&gt;=$Q$5,(ROW()-6)&lt;=$Q$3),INDEX(LINEST(OFFSET(AF1284,1-$Q$5,0,$Q$5,1),OFFSET(AG1284,1-$Q$5,0,$Q$5,9),TRUE,TRUE),3,1),"")</f>
        <v/>
      </c>
      <c r="BL1284" s="9">
        <f>IF(AND((ROW()-6)&lt;=$Q$3,ISNUMBER(AY1283)),AY1283/$Q$4+AZ1283*AG1284+BA1283*AH1284+BB1283*AI1284+BC1283*AJ1284+BD1283*AK1284+BE1283*AL1284+BF1283*AM1284+BG1283*AN1284+BH1283*AO1284,"")</f>
        <v/>
      </c>
      <c r="BM1284">
        <f>IF(ISNUMBER(BL1284),AVERAGE(OFFSET(AF1283,1-$Q$5,0,$Q$5,1)),"")</f>
        <v/>
      </c>
      <c r="BN1284">
        <f>IF(ISNUMBER(BL1284),(AF1284-BL1284)^2,"")</f>
        <v/>
      </c>
      <c r="BO1284">
        <f>IF(ISNUMBER(BL1284),AF1284^2,"")</f>
        <v/>
      </c>
      <c r="BP1284">
        <f>IF(ISNUMBER(BL1284),(AF1284-BM1284)^2,"")</f>
        <v/>
      </c>
    </row>
    <row r="1285">
      <c r="O1285">
        <f>IF($R1285="","",IF($Q$1="Weekly",INT(($R1285-2)/7),IF($Q$1="Quarterly",YEAR($R1285)*4+ROUNDUP(MONTH($R1285)/3),YEAR($R1285)*12+MONTH($R1285))))</f>
        <v/>
      </c>
      <c r="P1285">
        <f>IF($R1285="","",IF($R1286="",1,IF($O1285&lt;&gt;$O1286,1,0)))</f>
        <v/>
      </c>
      <c r="Q1285">
        <f>IF($P1285=1,SUM($P$7:$P1285),"")</f>
        <v/>
      </c>
      <c r="R1285">
        <f>IF($A1285="","",IF(ISNUMBER($A1285),$A1285,IFERROR(DATEVALUE($A1285),NA())))</f>
        <v/>
      </c>
      <c r="S1285" s="7">
        <f>IFERROR(INDEX($R$7:$R$60000,MATCH(ROW()-6,$Q$7:$Q$60000,0)),"")</f>
        <v/>
      </c>
      <c r="T1285">
        <f>IFERROR(INDEX($B$7:$B$60000,MATCH(ROW()-6,$Q$7:$Q$60000,0))*1,"")</f>
        <v/>
      </c>
      <c r="U1285">
        <f>IFERROR(INDEX($C$7:$C$60000,MATCH(ROW()-6,$Q$7:$Q$60000,0))*1,"")</f>
        <v/>
      </c>
      <c r="V1285">
        <f>IFERROR(INDEX($D$7:$D$60000,MATCH(ROW()-6,$Q$7:$Q$60000,0))*1,"")</f>
        <v/>
      </c>
      <c r="W1285">
        <f>IFERROR(INDEX($E$7:$E$60000,MATCH(ROW()-6,$Q$7:$Q$60000,0))*1,"")</f>
        <v/>
      </c>
      <c r="X1285">
        <f>IFERROR(INDEX($F$7:$F$60000,MATCH(ROW()-6,$Q$7:$Q$60000,0))*1,"")</f>
        <v/>
      </c>
      <c r="Y1285">
        <f>IFERROR(INDEX($G$7:$G$60000,MATCH(ROW()-6,$Q$7:$Q$60000,0))*1,"")</f>
        <v/>
      </c>
      <c r="Z1285">
        <f>IFERROR(INDEX($H$7:$H$60000,MATCH(ROW()-6,$Q$7:$Q$60000,0))*1,"")</f>
        <v/>
      </c>
      <c r="AA1285">
        <f>IFERROR(INDEX($I$7:$I$60000,MATCH(ROW()-6,$Q$7:$Q$60000,0))*1,"")</f>
        <v/>
      </c>
      <c r="AB1285">
        <f>IFERROR(INDEX($J$7:$J$60000,MATCH(ROW()-6,$Q$7:$Q$60000,0))*1,"")</f>
        <v/>
      </c>
      <c r="AC1285">
        <f>IFERROR(INDEX($K$7:$K$60000,MATCH(ROW()-6,$Q$7:$Q$60000,0))*1,"")</f>
        <v/>
      </c>
      <c r="AF1285" s="9">
        <f>IF(OR($S1285="",$S1284=""),"",IF($B$5="diff",($T1285-$T1284),LN($T1285/$T1284)))</f>
        <v/>
      </c>
      <c r="AG1285" s="9">
        <f>IF(OR($S1285="",$S1284=""),"",IF($C$5="diff",(U1285-U1284),LN(U1285/U1284)))</f>
        <v/>
      </c>
      <c r="AH1285" s="9">
        <f>IF(OR($S1285="",$S1284=""),"",IF($D$5="diff",(V1285-V1284),LN(V1285/V1284)))</f>
        <v/>
      </c>
      <c r="AI1285" s="9">
        <f>IF(OR($S1285="",$S1284=""),"",IF($E$5="diff",(W1285-W1284),LN(W1285/W1284)))</f>
        <v/>
      </c>
      <c r="AJ1285" s="9">
        <f>IF(OR($S1285="",$S1284=""),"",IF($F$5="diff",(X1285-X1284),LN(X1285/X1284)))</f>
        <v/>
      </c>
      <c r="AK1285" s="9">
        <f>IF(OR($S1285="",$S1284=""),"",IF($G$5="diff",(Y1285-Y1284),LN(Y1285/Y1284)))</f>
        <v/>
      </c>
      <c r="AL1285" s="9">
        <f>IF(OR($S1285="",$S1284=""),"",IF($H$5="diff",(Z1285-Z1284),LN(Z1285/Z1284)))</f>
        <v/>
      </c>
      <c r="AM1285" s="9">
        <f>IF(OR($S1285="",$S1284=""),"",IF($I$5="diff",(AA1285-AA1284),LN(AA1285/AA1284)))</f>
        <v/>
      </c>
      <c r="AN1285" s="9">
        <f>IF(OR($S1285="",$S1284=""),"",IF($J$5="diff",(AB1285-AB1284),LN(AB1285/AB1284)))</f>
        <v/>
      </c>
      <c r="AO1285" s="9">
        <f>IF(OR($S1285="",$S1284=""),"",IF($K$5="diff",(AC1285-AC1284),LN(AC1285/AC1284)))</f>
        <v/>
      </c>
      <c r="AR1285" s="9">
        <f>IF($AF1285="","",$AU$13+$AU$4*AG1285+$AU$5*AH1285+$AU$6*AI1285+$AU$7*AJ1285+$AU$8*AK1285+$AU$9*AL1285+$AU$10*AM1285+$AU$11*AN1285+$AU$12*AO1285)</f>
        <v/>
      </c>
      <c r="AY1285" s="10">
        <f>IF(AND((ROW()-7)&gt;=$Q$5,(ROW()-6)&lt;=$Q$3),INDEX(LINEST(OFFSET(AF1285,1-$Q$5,0,$Q$5,1),OFFSET(AG1285,1-$Q$5,0,$Q$5,9),TRUE,TRUE),1,10)*$Q$4,"")</f>
        <v/>
      </c>
      <c r="AZ1285" s="9">
        <f>IF(AND((ROW()-7)&gt;=$Q$5,(ROW()-6)&lt;=$Q$3),INDEX(LINEST(OFFSET(AF1285,1-$Q$5,0,$Q$5,1),OFFSET(AG1285,1-$Q$5,0,$Q$5,9),TRUE,TRUE),1,9),"")</f>
        <v/>
      </c>
      <c r="BA1285" s="9">
        <f>IF(AND((ROW()-7)&gt;=$Q$5,(ROW()-6)&lt;=$Q$3),INDEX(LINEST(OFFSET(AF1285,1-$Q$5,0,$Q$5,1),OFFSET(AG1285,1-$Q$5,0,$Q$5,9),TRUE,TRUE),1,8),"")</f>
        <v/>
      </c>
      <c r="BB1285" s="9">
        <f>IF(AND((ROW()-7)&gt;=$Q$5,(ROW()-6)&lt;=$Q$3),INDEX(LINEST(OFFSET(AF1285,1-$Q$5,0,$Q$5,1),OFFSET(AG1285,1-$Q$5,0,$Q$5,9),TRUE,TRUE),1,7),"")</f>
        <v/>
      </c>
      <c r="BC1285" s="9">
        <f>IF(AND((ROW()-7)&gt;=$Q$5,(ROW()-6)&lt;=$Q$3),INDEX(LINEST(OFFSET(AF1285,1-$Q$5,0,$Q$5,1),OFFSET(AG1285,1-$Q$5,0,$Q$5,9),TRUE,TRUE),1,6),"")</f>
        <v/>
      </c>
      <c r="BD1285" s="9">
        <f>IF(AND((ROW()-7)&gt;=$Q$5,(ROW()-6)&lt;=$Q$3),INDEX(LINEST(OFFSET(AF1285,1-$Q$5,0,$Q$5,1),OFFSET(AG1285,1-$Q$5,0,$Q$5,9),TRUE,TRUE),1,5),"")</f>
        <v/>
      </c>
      <c r="BE1285" s="9">
        <f>IF(AND((ROW()-7)&gt;=$Q$5,(ROW()-6)&lt;=$Q$3),INDEX(LINEST(OFFSET(AF1285,1-$Q$5,0,$Q$5,1),OFFSET(AG1285,1-$Q$5,0,$Q$5,9),TRUE,TRUE),1,4),"")</f>
        <v/>
      </c>
      <c r="BF1285" s="9">
        <f>IF(AND((ROW()-7)&gt;=$Q$5,(ROW()-6)&lt;=$Q$3),INDEX(LINEST(OFFSET(AF1285,1-$Q$5,0,$Q$5,1),OFFSET(AG1285,1-$Q$5,0,$Q$5,9),TRUE,TRUE),1,3),"")</f>
        <v/>
      </c>
      <c r="BG1285" s="9">
        <f>IF(AND((ROW()-7)&gt;=$Q$5,(ROW()-6)&lt;=$Q$3),INDEX(LINEST(OFFSET(AF1285,1-$Q$5,0,$Q$5,1),OFFSET(AG1285,1-$Q$5,0,$Q$5,9),TRUE,TRUE),1,2),"")</f>
        <v/>
      </c>
      <c r="BH1285" s="9">
        <f>IF(AND((ROW()-7)&gt;=$Q$5,(ROW()-6)&lt;=$Q$3),INDEX(LINEST(OFFSET(AF1285,1-$Q$5,0,$Q$5,1),OFFSET(AG1285,1-$Q$5,0,$Q$5,9),TRUE,TRUE),1,1),"")</f>
        <v/>
      </c>
      <c r="BI1285" s="10">
        <f>IF(AND((ROW()-7)&gt;=$Q$5,(ROW()-6)&lt;=$Q$3),INDEX(LINEST(OFFSET(AF1285,1-$Q$5,0,$Q$5,1),OFFSET(AG1285,1-$Q$5,0,$Q$5,9),TRUE,TRUE),3,1),"")</f>
        <v/>
      </c>
      <c r="BL1285" s="9">
        <f>IF(AND((ROW()-6)&lt;=$Q$3,ISNUMBER(AY1284)),AY1284/$Q$4+AZ1284*AG1285+BA1284*AH1285+BB1284*AI1285+BC1284*AJ1285+BD1284*AK1285+BE1284*AL1285+BF1284*AM1285+BG1284*AN1285+BH1284*AO1285,"")</f>
        <v/>
      </c>
      <c r="BM1285">
        <f>IF(ISNUMBER(BL1285),AVERAGE(OFFSET(AF1284,1-$Q$5,0,$Q$5,1)),"")</f>
        <v/>
      </c>
      <c r="BN1285">
        <f>IF(ISNUMBER(BL1285),(AF1285-BL1285)^2,"")</f>
        <v/>
      </c>
      <c r="BO1285">
        <f>IF(ISNUMBER(BL1285),AF1285^2,"")</f>
        <v/>
      </c>
      <c r="BP1285">
        <f>IF(ISNUMBER(BL1285),(AF1285-BM1285)^2,"")</f>
        <v/>
      </c>
    </row>
    <row r="1286">
      <c r="O1286">
        <f>IF($R1286="","",IF($Q$1="Weekly",INT(($R1286-2)/7),IF($Q$1="Quarterly",YEAR($R1286)*4+ROUNDUP(MONTH($R1286)/3),YEAR($R1286)*12+MONTH($R1286))))</f>
        <v/>
      </c>
      <c r="P1286">
        <f>IF($R1286="","",IF($R1287="",1,IF($O1286&lt;&gt;$O1287,1,0)))</f>
        <v/>
      </c>
      <c r="Q1286">
        <f>IF($P1286=1,SUM($P$7:$P1286),"")</f>
        <v/>
      </c>
      <c r="R1286">
        <f>IF($A1286="","",IF(ISNUMBER($A1286),$A1286,IFERROR(DATEVALUE($A1286),NA())))</f>
        <v/>
      </c>
      <c r="S1286" s="7">
        <f>IFERROR(INDEX($R$7:$R$60000,MATCH(ROW()-6,$Q$7:$Q$60000,0)),"")</f>
        <v/>
      </c>
      <c r="T1286">
        <f>IFERROR(INDEX($B$7:$B$60000,MATCH(ROW()-6,$Q$7:$Q$60000,0))*1,"")</f>
        <v/>
      </c>
      <c r="U1286">
        <f>IFERROR(INDEX($C$7:$C$60000,MATCH(ROW()-6,$Q$7:$Q$60000,0))*1,"")</f>
        <v/>
      </c>
      <c r="V1286">
        <f>IFERROR(INDEX($D$7:$D$60000,MATCH(ROW()-6,$Q$7:$Q$60000,0))*1,"")</f>
        <v/>
      </c>
      <c r="W1286">
        <f>IFERROR(INDEX($E$7:$E$60000,MATCH(ROW()-6,$Q$7:$Q$60000,0))*1,"")</f>
        <v/>
      </c>
      <c r="X1286">
        <f>IFERROR(INDEX($F$7:$F$60000,MATCH(ROW()-6,$Q$7:$Q$60000,0))*1,"")</f>
        <v/>
      </c>
      <c r="Y1286">
        <f>IFERROR(INDEX($G$7:$G$60000,MATCH(ROW()-6,$Q$7:$Q$60000,0))*1,"")</f>
        <v/>
      </c>
      <c r="Z1286">
        <f>IFERROR(INDEX($H$7:$H$60000,MATCH(ROW()-6,$Q$7:$Q$60000,0))*1,"")</f>
        <v/>
      </c>
      <c r="AA1286">
        <f>IFERROR(INDEX($I$7:$I$60000,MATCH(ROW()-6,$Q$7:$Q$60000,0))*1,"")</f>
        <v/>
      </c>
      <c r="AB1286">
        <f>IFERROR(INDEX($J$7:$J$60000,MATCH(ROW()-6,$Q$7:$Q$60000,0))*1,"")</f>
        <v/>
      </c>
      <c r="AC1286">
        <f>IFERROR(INDEX($K$7:$K$60000,MATCH(ROW()-6,$Q$7:$Q$60000,0))*1,"")</f>
        <v/>
      </c>
      <c r="AF1286" s="9">
        <f>IF(OR($S1286="",$S1285=""),"",IF($B$5="diff",($T1286-$T1285),LN($T1286/$T1285)))</f>
        <v/>
      </c>
      <c r="AG1286" s="9">
        <f>IF(OR($S1286="",$S1285=""),"",IF($C$5="diff",(U1286-U1285),LN(U1286/U1285)))</f>
        <v/>
      </c>
      <c r="AH1286" s="9">
        <f>IF(OR($S1286="",$S1285=""),"",IF($D$5="diff",(V1286-V1285),LN(V1286/V1285)))</f>
        <v/>
      </c>
      <c r="AI1286" s="9">
        <f>IF(OR($S1286="",$S1285=""),"",IF($E$5="diff",(W1286-W1285),LN(W1286/W1285)))</f>
        <v/>
      </c>
      <c r="AJ1286" s="9">
        <f>IF(OR($S1286="",$S1285=""),"",IF($F$5="diff",(X1286-X1285),LN(X1286/X1285)))</f>
        <v/>
      </c>
      <c r="AK1286" s="9">
        <f>IF(OR($S1286="",$S1285=""),"",IF($G$5="diff",(Y1286-Y1285),LN(Y1286/Y1285)))</f>
        <v/>
      </c>
      <c r="AL1286" s="9">
        <f>IF(OR($S1286="",$S1285=""),"",IF($H$5="diff",(Z1286-Z1285),LN(Z1286/Z1285)))</f>
        <v/>
      </c>
      <c r="AM1286" s="9">
        <f>IF(OR($S1286="",$S1285=""),"",IF($I$5="diff",(AA1286-AA1285),LN(AA1286/AA1285)))</f>
        <v/>
      </c>
      <c r="AN1286" s="9">
        <f>IF(OR($S1286="",$S1285=""),"",IF($J$5="diff",(AB1286-AB1285),LN(AB1286/AB1285)))</f>
        <v/>
      </c>
      <c r="AO1286" s="9">
        <f>IF(OR($S1286="",$S1285=""),"",IF($K$5="diff",(AC1286-AC1285),LN(AC1286/AC1285)))</f>
        <v/>
      </c>
      <c r="AR1286" s="9">
        <f>IF($AF1286="","",$AU$13+$AU$4*AG1286+$AU$5*AH1286+$AU$6*AI1286+$AU$7*AJ1286+$AU$8*AK1286+$AU$9*AL1286+$AU$10*AM1286+$AU$11*AN1286+$AU$12*AO1286)</f>
        <v/>
      </c>
      <c r="AY1286" s="10">
        <f>IF(AND((ROW()-7)&gt;=$Q$5,(ROW()-6)&lt;=$Q$3),INDEX(LINEST(OFFSET(AF1286,1-$Q$5,0,$Q$5,1),OFFSET(AG1286,1-$Q$5,0,$Q$5,9),TRUE,TRUE),1,10)*$Q$4,"")</f>
        <v/>
      </c>
      <c r="AZ1286" s="9">
        <f>IF(AND((ROW()-7)&gt;=$Q$5,(ROW()-6)&lt;=$Q$3),INDEX(LINEST(OFFSET(AF1286,1-$Q$5,0,$Q$5,1),OFFSET(AG1286,1-$Q$5,0,$Q$5,9),TRUE,TRUE),1,9),"")</f>
        <v/>
      </c>
      <c r="BA1286" s="9">
        <f>IF(AND((ROW()-7)&gt;=$Q$5,(ROW()-6)&lt;=$Q$3),INDEX(LINEST(OFFSET(AF1286,1-$Q$5,0,$Q$5,1),OFFSET(AG1286,1-$Q$5,0,$Q$5,9),TRUE,TRUE),1,8),"")</f>
        <v/>
      </c>
      <c r="BB1286" s="9">
        <f>IF(AND((ROW()-7)&gt;=$Q$5,(ROW()-6)&lt;=$Q$3),INDEX(LINEST(OFFSET(AF1286,1-$Q$5,0,$Q$5,1),OFFSET(AG1286,1-$Q$5,0,$Q$5,9),TRUE,TRUE),1,7),"")</f>
        <v/>
      </c>
      <c r="BC1286" s="9">
        <f>IF(AND((ROW()-7)&gt;=$Q$5,(ROW()-6)&lt;=$Q$3),INDEX(LINEST(OFFSET(AF1286,1-$Q$5,0,$Q$5,1),OFFSET(AG1286,1-$Q$5,0,$Q$5,9),TRUE,TRUE),1,6),"")</f>
        <v/>
      </c>
      <c r="BD1286" s="9">
        <f>IF(AND((ROW()-7)&gt;=$Q$5,(ROW()-6)&lt;=$Q$3),INDEX(LINEST(OFFSET(AF1286,1-$Q$5,0,$Q$5,1),OFFSET(AG1286,1-$Q$5,0,$Q$5,9),TRUE,TRUE),1,5),"")</f>
        <v/>
      </c>
      <c r="BE1286" s="9">
        <f>IF(AND((ROW()-7)&gt;=$Q$5,(ROW()-6)&lt;=$Q$3),INDEX(LINEST(OFFSET(AF1286,1-$Q$5,0,$Q$5,1),OFFSET(AG1286,1-$Q$5,0,$Q$5,9),TRUE,TRUE),1,4),"")</f>
        <v/>
      </c>
      <c r="BF1286" s="9">
        <f>IF(AND((ROW()-7)&gt;=$Q$5,(ROW()-6)&lt;=$Q$3),INDEX(LINEST(OFFSET(AF1286,1-$Q$5,0,$Q$5,1),OFFSET(AG1286,1-$Q$5,0,$Q$5,9),TRUE,TRUE),1,3),"")</f>
        <v/>
      </c>
      <c r="BG1286" s="9">
        <f>IF(AND((ROW()-7)&gt;=$Q$5,(ROW()-6)&lt;=$Q$3),INDEX(LINEST(OFFSET(AF1286,1-$Q$5,0,$Q$5,1),OFFSET(AG1286,1-$Q$5,0,$Q$5,9),TRUE,TRUE),1,2),"")</f>
        <v/>
      </c>
      <c r="BH1286" s="9">
        <f>IF(AND((ROW()-7)&gt;=$Q$5,(ROW()-6)&lt;=$Q$3),INDEX(LINEST(OFFSET(AF1286,1-$Q$5,0,$Q$5,1),OFFSET(AG1286,1-$Q$5,0,$Q$5,9),TRUE,TRUE),1,1),"")</f>
        <v/>
      </c>
      <c r="BI1286" s="10">
        <f>IF(AND((ROW()-7)&gt;=$Q$5,(ROW()-6)&lt;=$Q$3),INDEX(LINEST(OFFSET(AF1286,1-$Q$5,0,$Q$5,1),OFFSET(AG1286,1-$Q$5,0,$Q$5,9),TRUE,TRUE),3,1),"")</f>
        <v/>
      </c>
      <c r="BL1286" s="9">
        <f>IF(AND((ROW()-6)&lt;=$Q$3,ISNUMBER(AY1285)),AY1285/$Q$4+AZ1285*AG1286+BA1285*AH1286+BB1285*AI1286+BC1285*AJ1286+BD1285*AK1286+BE1285*AL1286+BF1285*AM1286+BG1285*AN1286+BH1285*AO1286,"")</f>
        <v/>
      </c>
      <c r="BM1286">
        <f>IF(ISNUMBER(BL1286),AVERAGE(OFFSET(AF1285,1-$Q$5,0,$Q$5,1)),"")</f>
        <v/>
      </c>
      <c r="BN1286">
        <f>IF(ISNUMBER(BL1286),(AF1286-BL1286)^2,"")</f>
        <v/>
      </c>
      <c r="BO1286">
        <f>IF(ISNUMBER(BL1286),AF1286^2,"")</f>
        <v/>
      </c>
      <c r="BP1286">
        <f>IF(ISNUMBER(BL1286),(AF1286-BM1286)^2,"")</f>
        <v/>
      </c>
    </row>
    <row r="1287">
      <c r="O1287">
        <f>IF($R1287="","",IF($Q$1="Weekly",INT(($R1287-2)/7),IF($Q$1="Quarterly",YEAR($R1287)*4+ROUNDUP(MONTH($R1287)/3),YEAR($R1287)*12+MONTH($R1287))))</f>
        <v/>
      </c>
      <c r="P1287">
        <f>IF($R1287="","",IF($R1288="",1,IF($O1287&lt;&gt;$O1288,1,0)))</f>
        <v/>
      </c>
      <c r="Q1287">
        <f>IF($P1287=1,SUM($P$7:$P1287),"")</f>
        <v/>
      </c>
      <c r="R1287">
        <f>IF($A1287="","",IF(ISNUMBER($A1287),$A1287,IFERROR(DATEVALUE($A1287),NA())))</f>
        <v/>
      </c>
      <c r="S1287" s="7">
        <f>IFERROR(INDEX($R$7:$R$60000,MATCH(ROW()-6,$Q$7:$Q$60000,0)),"")</f>
        <v/>
      </c>
      <c r="T1287">
        <f>IFERROR(INDEX($B$7:$B$60000,MATCH(ROW()-6,$Q$7:$Q$60000,0))*1,"")</f>
        <v/>
      </c>
      <c r="U1287">
        <f>IFERROR(INDEX($C$7:$C$60000,MATCH(ROW()-6,$Q$7:$Q$60000,0))*1,"")</f>
        <v/>
      </c>
      <c r="V1287">
        <f>IFERROR(INDEX($D$7:$D$60000,MATCH(ROW()-6,$Q$7:$Q$60000,0))*1,"")</f>
        <v/>
      </c>
      <c r="W1287">
        <f>IFERROR(INDEX($E$7:$E$60000,MATCH(ROW()-6,$Q$7:$Q$60000,0))*1,"")</f>
        <v/>
      </c>
      <c r="X1287">
        <f>IFERROR(INDEX($F$7:$F$60000,MATCH(ROW()-6,$Q$7:$Q$60000,0))*1,"")</f>
        <v/>
      </c>
      <c r="Y1287">
        <f>IFERROR(INDEX($G$7:$G$60000,MATCH(ROW()-6,$Q$7:$Q$60000,0))*1,"")</f>
        <v/>
      </c>
      <c r="Z1287">
        <f>IFERROR(INDEX($H$7:$H$60000,MATCH(ROW()-6,$Q$7:$Q$60000,0))*1,"")</f>
        <v/>
      </c>
      <c r="AA1287">
        <f>IFERROR(INDEX($I$7:$I$60000,MATCH(ROW()-6,$Q$7:$Q$60000,0))*1,"")</f>
        <v/>
      </c>
      <c r="AB1287">
        <f>IFERROR(INDEX($J$7:$J$60000,MATCH(ROW()-6,$Q$7:$Q$60000,0))*1,"")</f>
        <v/>
      </c>
      <c r="AC1287">
        <f>IFERROR(INDEX($K$7:$K$60000,MATCH(ROW()-6,$Q$7:$Q$60000,0))*1,"")</f>
        <v/>
      </c>
      <c r="AF1287" s="9">
        <f>IF(OR($S1287="",$S1286=""),"",IF($B$5="diff",($T1287-$T1286),LN($T1287/$T1286)))</f>
        <v/>
      </c>
      <c r="AG1287" s="9">
        <f>IF(OR($S1287="",$S1286=""),"",IF($C$5="diff",(U1287-U1286),LN(U1287/U1286)))</f>
        <v/>
      </c>
      <c r="AH1287" s="9">
        <f>IF(OR($S1287="",$S1286=""),"",IF($D$5="diff",(V1287-V1286),LN(V1287/V1286)))</f>
        <v/>
      </c>
      <c r="AI1287" s="9">
        <f>IF(OR($S1287="",$S1286=""),"",IF($E$5="diff",(W1287-W1286),LN(W1287/W1286)))</f>
        <v/>
      </c>
      <c r="AJ1287" s="9">
        <f>IF(OR($S1287="",$S1286=""),"",IF($F$5="diff",(X1287-X1286),LN(X1287/X1286)))</f>
        <v/>
      </c>
      <c r="AK1287" s="9">
        <f>IF(OR($S1287="",$S1286=""),"",IF($G$5="diff",(Y1287-Y1286),LN(Y1287/Y1286)))</f>
        <v/>
      </c>
      <c r="AL1287" s="9">
        <f>IF(OR($S1287="",$S1286=""),"",IF($H$5="diff",(Z1287-Z1286),LN(Z1287/Z1286)))</f>
        <v/>
      </c>
      <c r="AM1287" s="9">
        <f>IF(OR($S1287="",$S1286=""),"",IF($I$5="diff",(AA1287-AA1286),LN(AA1287/AA1286)))</f>
        <v/>
      </c>
      <c r="AN1287" s="9">
        <f>IF(OR($S1287="",$S1286=""),"",IF($J$5="diff",(AB1287-AB1286),LN(AB1287/AB1286)))</f>
        <v/>
      </c>
      <c r="AO1287" s="9">
        <f>IF(OR($S1287="",$S1286=""),"",IF($K$5="diff",(AC1287-AC1286),LN(AC1287/AC1286)))</f>
        <v/>
      </c>
      <c r="AR1287" s="9">
        <f>IF($AF1287="","",$AU$13+$AU$4*AG1287+$AU$5*AH1287+$AU$6*AI1287+$AU$7*AJ1287+$AU$8*AK1287+$AU$9*AL1287+$AU$10*AM1287+$AU$11*AN1287+$AU$12*AO1287)</f>
        <v/>
      </c>
      <c r="AY1287" s="10">
        <f>IF(AND((ROW()-7)&gt;=$Q$5,(ROW()-6)&lt;=$Q$3),INDEX(LINEST(OFFSET(AF1287,1-$Q$5,0,$Q$5,1),OFFSET(AG1287,1-$Q$5,0,$Q$5,9),TRUE,TRUE),1,10)*$Q$4,"")</f>
        <v/>
      </c>
      <c r="AZ1287" s="9">
        <f>IF(AND((ROW()-7)&gt;=$Q$5,(ROW()-6)&lt;=$Q$3),INDEX(LINEST(OFFSET(AF1287,1-$Q$5,0,$Q$5,1),OFFSET(AG1287,1-$Q$5,0,$Q$5,9),TRUE,TRUE),1,9),"")</f>
        <v/>
      </c>
      <c r="BA1287" s="9">
        <f>IF(AND((ROW()-7)&gt;=$Q$5,(ROW()-6)&lt;=$Q$3),INDEX(LINEST(OFFSET(AF1287,1-$Q$5,0,$Q$5,1),OFFSET(AG1287,1-$Q$5,0,$Q$5,9),TRUE,TRUE),1,8),"")</f>
        <v/>
      </c>
      <c r="BB1287" s="9">
        <f>IF(AND((ROW()-7)&gt;=$Q$5,(ROW()-6)&lt;=$Q$3),INDEX(LINEST(OFFSET(AF1287,1-$Q$5,0,$Q$5,1),OFFSET(AG1287,1-$Q$5,0,$Q$5,9),TRUE,TRUE),1,7),"")</f>
        <v/>
      </c>
      <c r="BC1287" s="9">
        <f>IF(AND((ROW()-7)&gt;=$Q$5,(ROW()-6)&lt;=$Q$3),INDEX(LINEST(OFFSET(AF1287,1-$Q$5,0,$Q$5,1),OFFSET(AG1287,1-$Q$5,0,$Q$5,9),TRUE,TRUE),1,6),"")</f>
        <v/>
      </c>
      <c r="BD1287" s="9">
        <f>IF(AND((ROW()-7)&gt;=$Q$5,(ROW()-6)&lt;=$Q$3),INDEX(LINEST(OFFSET(AF1287,1-$Q$5,0,$Q$5,1),OFFSET(AG1287,1-$Q$5,0,$Q$5,9),TRUE,TRUE),1,5),"")</f>
        <v/>
      </c>
      <c r="BE1287" s="9">
        <f>IF(AND((ROW()-7)&gt;=$Q$5,(ROW()-6)&lt;=$Q$3),INDEX(LINEST(OFFSET(AF1287,1-$Q$5,0,$Q$5,1),OFFSET(AG1287,1-$Q$5,0,$Q$5,9),TRUE,TRUE),1,4),"")</f>
        <v/>
      </c>
      <c r="BF1287" s="9">
        <f>IF(AND((ROW()-7)&gt;=$Q$5,(ROW()-6)&lt;=$Q$3),INDEX(LINEST(OFFSET(AF1287,1-$Q$5,0,$Q$5,1),OFFSET(AG1287,1-$Q$5,0,$Q$5,9),TRUE,TRUE),1,3),"")</f>
        <v/>
      </c>
      <c r="BG1287" s="9">
        <f>IF(AND((ROW()-7)&gt;=$Q$5,(ROW()-6)&lt;=$Q$3),INDEX(LINEST(OFFSET(AF1287,1-$Q$5,0,$Q$5,1),OFFSET(AG1287,1-$Q$5,0,$Q$5,9),TRUE,TRUE),1,2),"")</f>
        <v/>
      </c>
      <c r="BH1287" s="9">
        <f>IF(AND((ROW()-7)&gt;=$Q$5,(ROW()-6)&lt;=$Q$3),INDEX(LINEST(OFFSET(AF1287,1-$Q$5,0,$Q$5,1),OFFSET(AG1287,1-$Q$5,0,$Q$5,9),TRUE,TRUE),1,1),"")</f>
        <v/>
      </c>
      <c r="BI1287" s="10">
        <f>IF(AND((ROW()-7)&gt;=$Q$5,(ROW()-6)&lt;=$Q$3),INDEX(LINEST(OFFSET(AF1287,1-$Q$5,0,$Q$5,1),OFFSET(AG1287,1-$Q$5,0,$Q$5,9),TRUE,TRUE),3,1),"")</f>
        <v/>
      </c>
      <c r="BL1287" s="9">
        <f>IF(AND((ROW()-6)&lt;=$Q$3,ISNUMBER(AY1286)),AY1286/$Q$4+AZ1286*AG1287+BA1286*AH1287+BB1286*AI1287+BC1286*AJ1287+BD1286*AK1287+BE1286*AL1287+BF1286*AM1287+BG1286*AN1287+BH1286*AO1287,"")</f>
        <v/>
      </c>
      <c r="BM1287">
        <f>IF(ISNUMBER(BL1287),AVERAGE(OFFSET(AF1286,1-$Q$5,0,$Q$5,1)),"")</f>
        <v/>
      </c>
      <c r="BN1287">
        <f>IF(ISNUMBER(BL1287),(AF1287-BL1287)^2,"")</f>
        <v/>
      </c>
      <c r="BO1287">
        <f>IF(ISNUMBER(BL1287),AF1287^2,"")</f>
        <v/>
      </c>
      <c r="BP1287">
        <f>IF(ISNUMBER(BL1287),(AF1287-BM1287)^2,"")</f>
        <v/>
      </c>
    </row>
    <row r="1288">
      <c r="O1288">
        <f>IF($R1288="","",IF($Q$1="Weekly",INT(($R1288-2)/7),IF($Q$1="Quarterly",YEAR($R1288)*4+ROUNDUP(MONTH($R1288)/3),YEAR($R1288)*12+MONTH($R1288))))</f>
        <v/>
      </c>
      <c r="P1288">
        <f>IF($R1288="","",IF($R1289="",1,IF($O1288&lt;&gt;$O1289,1,0)))</f>
        <v/>
      </c>
      <c r="Q1288">
        <f>IF($P1288=1,SUM($P$7:$P1288),"")</f>
        <v/>
      </c>
      <c r="R1288">
        <f>IF($A1288="","",IF(ISNUMBER($A1288),$A1288,IFERROR(DATEVALUE($A1288),NA())))</f>
        <v/>
      </c>
      <c r="S1288" s="7">
        <f>IFERROR(INDEX($R$7:$R$60000,MATCH(ROW()-6,$Q$7:$Q$60000,0)),"")</f>
        <v/>
      </c>
      <c r="T1288">
        <f>IFERROR(INDEX($B$7:$B$60000,MATCH(ROW()-6,$Q$7:$Q$60000,0))*1,"")</f>
        <v/>
      </c>
      <c r="U1288">
        <f>IFERROR(INDEX($C$7:$C$60000,MATCH(ROW()-6,$Q$7:$Q$60000,0))*1,"")</f>
        <v/>
      </c>
      <c r="V1288">
        <f>IFERROR(INDEX($D$7:$D$60000,MATCH(ROW()-6,$Q$7:$Q$60000,0))*1,"")</f>
        <v/>
      </c>
      <c r="W1288">
        <f>IFERROR(INDEX($E$7:$E$60000,MATCH(ROW()-6,$Q$7:$Q$60000,0))*1,"")</f>
        <v/>
      </c>
      <c r="X1288">
        <f>IFERROR(INDEX($F$7:$F$60000,MATCH(ROW()-6,$Q$7:$Q$60000,0))*1,"")</f>
        <v/>
      </c>
      <c r="Y1288">
        <f>IFERROR(INDEX($G$7:$G$60000,MATCH(ROW()-6,$Q$7:$Q$60000,0))*1,"")</f>
        <v/>
      </c>
      <c r="Z1288">
        <f>IFERROR(INDEX($H$7:$H$60000,MATCH(ROW()-6,$Q$7:$Q$60000,0))*1,"")</f>
        <v/>
      </c>
      <c r="AA1288">
        <f>IFERROR(INDEX($I$7:$I$60000,MATCH(ROW()-6,$Q$7:$Q$60000,0))*1,"")</f>
        <v/>
      </c>
      <c r="AB1288">
        <f>IFERROR(INDEX($J$7:$J$60000,MATCH(ROW()-6,$Q$7:$Q$60000,0))*1,"")</f>
        <v/>
      </c>
      <c r="AC1288">
        <f>IFERROR(INDEX($K$7:$K$60000,MATCH(ROW()-6,$Q$7:$Q$60000,0))*1,"")</f>
        <v/>
      </c>
      <c r="AF1288" s="9">
        <f>IF(OR($S1288="",$S1287=""),"",IF($B$5="diff",($T1288-$T1287),LN($T1288/$T1287)))</f>
        <v/>
      </c>
      <c r="AG1288" s="9">
        <f>IF(OR($S1288="",$S1287=""),"",IF($C$5="diff",(U1288-U1287),LN(U1288/U1287)))</f>
        <v/>
      </c>
      <c r="AH1288" s="9">
        <f>IF(OR($S1288="",$S1287=""),"",IF($D$5="diff",(V1288-V1287),LN(V1288/V1287)))</f>
        <v/>
      </c>
      <c r="AI1288" s="9">
        <f>IF(OR($S1288="",$S1287=""),"",IF($E$5="diff",(W1288-W1287),LN(W1288/W1287)))</f>
        <v/>
      </c>
      <c r="AJ1288" s="9">
        <f>IF(OR($S1288="",$S1287=""),"",IF($F$5="diff",(X1288-X1287),LN(X1288/X1287)))</f>
        <v/>
      </c>
      <c r="AK1288" s="9">
        <f>IF(OR($S1288="",$S1287=""),"",IF($G$5="diff",(Y1288-Y1287),LN(Y1288/Y1287)))</f>
        <v/>
      </c>
      <c r="AL1288" s="9">
        <f>IF(OR($S1288="",$S1287=""),"",IF($H$5="diff",(Z1288-Z1287),LN(Z1288/Z1287)))</f>
        <v/>
      </c>
      <c r="AM1288" s="9">
        <f>IF(OR($S1288="",$S1287=""),"",IF($I$5="diff",(AA1288-AA1287),LN(AA1288/AA1287)))</f>
        <v/>
      </c>
      <c r="AN1288" s="9">
        <f>IF(OR($S1288="",$S1287=""),"",IF($J$5="diff",(AB1288-AB1287),LN(AB1288/AB1287)))</f>
        <v/>
      </c>
      <c r="AO1288" s="9">
        <f>IF(OR($S1288="",$S1287=""),"",IF($K$5="diff",(AC1288-AC1287),LN(AC1288/AC1287)))</f>
        <v/>
      </c>
      <c r="AR1288" s="9">
        <f>IF($AF1288="","",$AU$13+$AU$4*AG1288+$AU$5*AH1288+$AU$6*AI1288+$AU$7*AJ1288+$AU$8*AK1288+$AU$9*AL1288+$AU$10*AM1288+$AU$11*AN1288+$AU$12*AO1288)</f>
        <v/>
      </c>
      <c r="AY1288" s="10">
        <f>IF(AND((ROW()-7)&gt;=$Q$5,(ROW()-6)&lt;=$Q$3),INDEX(LINEST(OFFSET(AF1288,1-$Q$5,0,$Q$5,1),OFFSET(AG1288,1-$Q$5,0,$Q$5,9),TRUE,TRUE),1,10)*$Q$4,"")</f>
        <v/>
      </c>
      <c r="AZ1288" s="9">
        <f>IF(AND((ROW()-7)&gt;=$Q$5,(ROW()-6)&lt;=$Q$3),INDEX(LINEST(OFFSET(AF1288,1-$Q$5,0,$Q$5,1),OFFSET(AG1288,1-$Q$5,0,$Q$5,9),TRUE,TRUE),1,9),"")</f>
        <v/>
      </c>
      <c r="BA1288" s="9">
        <f>IF(AND((ROW()-7)&gt;=$Q$5,(ROW()-6)&lt;=$Q$3),INDEX(LINEST(OFFSET(AF1288,1-$Q$5,0,$Q$5,1),OFFSET(AG1288,1-$Q$5,0,$Q$5,9),TRUE,TRUE),1,8),"")</f>
        <v/>
      </c>
      <c r="BB1288" s="9">
        <f>IF(AND((ROW()-7)&gt;=$Q$5,(ROW()-6)&lt;=$Q$3),INDEX(LINEST(OFFSET(AF1288,1-$Q$5,0,$Q$5,1),OFFSET(AG1288,1-$Q$5,0,$Q$5,9),TRUE,TRUE),1,7),"")</f>
        <v/>
      </c>
      <c r="BC1288" s="9">
        <f>IF(AND((ROW()-7)&gt;=$Q$5,(ROW()-6)&lt;=$Q$3),INDEX(LINEST(OFFSET(AF1288,1-$Q$5,0,$Q$5,1),OFFSET(AG1288,1-$Q$5,0,$Q$5,9),TRUE,TRUE),1,6),"")</f>
        <v/>
      </c>
      <c r="BD1288" s="9">
        <f>IF(AND((ROW()-7)&gt;=$Q$5,(ROW()-6)&lt;=$Q$3),INDEX(LINEST(OFFSET(AF1288,1-$Q$5,0,$Q$5,1),OFFSET(AG1288,1-$Q$5,0,$Q$5,9),TRUE,TRUE),1,5),"")</f>
        <v/>
      </c>
      <c r="BE1288" s="9">
        <f>IF(AND((ROW()-7)&gt;=$Q$5,(ROW()-6)&lt;=$Q$3),INDEX(LINEST(OFFSET(AF1288,1-$Q$5,0,$Q$5,1),OFFSET(AG1288,1-$Q$5,0,$Q$5,9),TRUE,TRUE),1,4),"")</f>
        <v/>
      </c>
      <c r="BF1288" s="9">
        <f>IF(AND((ROW()-7)&gt;=$Q$5,(ROW()-6)&lt;=$Q$3),INDEX(LINEST(OFFSET(AF1288,1-$Q$5,0,$Q$5,1),OFFSET(AG1288,1-$Q$5,0,$Q$5,9),TRUE,TRUE),1,3),"")</f>
        <v/>
      </c>
      <c r="BG1288" s="9">
        <f>IF(AND((ROW()-7)&gt;=$Q$5,(ROW()-6)&lt;=$Q$3),INDEX(LINEST(OFFSET(AF1288,1-$Q$5,0,$Q$5,1),OFFSET(AG1288,1-$Q$5,0,$Q$5,9),TRUE,TRUE),1,2),"")</f>
        <v/>
      </c>
      <c r="BH1288" s="9">
        <f>IF(AND((ROW()-7)&gt;=$Q$5,(ROW()-6)&lt;=$Q$3),INDEX(LINEST(OFFSET(AF1288,1-$Q$5,0,$Q$5,1),OFFSET(AG1288,1-$Q$5,0,$Q$5,9),TRUE,TRUE),1,1),"")</f>
        <v/>
      </c>
      <c r="BI1288" s="10">
        <f>IF(AND((ROW()-7)&gt;=$Q$5,(ROW()-6)&lt;=$Q$3),INDEX(LINEST(OFFSET(AF1288,1-$Q$5,0,$Q$5,1),OFFSET(AG1288,1-$Q$5,0,$Q$5,9),TRUE,TRUE),3,1),"")</f>
        <v/>
      </c>
      <c r="BL1288" s="9">
        <f>IF(AND((ROW()-6)&lt;=$Q$3,ISNUMBER(AY1287)),AY1287/$Q$4+AZ1287*AG1288+BA1287*AH1288+BB1287*AI1288+BC1287*AJ1288+BD1287*AK1288+BE1287*AL1288+BF1287*AM1288+BG1287*AN1288+BH1287*AO1288,"")</f>
        <v/>
      </c>
      <c r="BM1288">
        <f>IF(ISNUMBER(BL1288),AVERAGE(OFFSET(AF1287,1-$Q$5,0,$Q$5,1)),"")</f>
        <v/>
      </c>
      <c r="BN1288">
        <f>IF(ISNUMBER(BL1288),(AF1288-BL1288)^2,"")</f>
        <v/>
      </c>
      <c r="BO1288">
        <f>IF(ISNUMBER(BL1288),AF1288^2,"")</f>
        <v/>
      </c>
      <c r="BP1288">
        <f>IF(ISNUMBER(BL1288),(AF1288-BM1288)^2,"")</f>
        <v/>
      </c>
    </row>
    <row r="1289">
      <c r="O1289">
        <f>IF($R1289="","",IF($Q$1="Weekly",INT(($R1289-2)/7),IF($Q$1="Quarterly",YEAR($R1289)*4+ROUNDUP(MONTH($R1289)/3),YEAR($R1289)*12+MONTH($R1289))))</f>
        <v/>
      </c>
      <c r="P1289">
        <f>IF($R1289="","",IF($R1290="",1,IF($O1289&lt;&gt;$O1290,1,0)))</f>
        <v/>
      </c>
      <c r="Q1289">
        <f>IF($P1289=1,SUM($P$7:$P1289),"")</f>
        <v/>
      </c>
      <c r="R1289">
        <f>IF($A1289="","",IF(ISNUMBER($A1289),$A1289,IFERROR(DATEVALUE($A1289),NA())))</f>
        <v/>
      </c>
      <c r="S1289" s="7">
        <f>IFERROR(INDEX($R$7:$R$60000,MATCH(ROW()-6,$Q$7:$Q$60000,0)),"")</f>
        <v/>
      </c>
      <c r="T1289">
        <f>IFERROR(INDEX($B$7:$B$60000,MATCH(ROW()-6,$Q$7:$Q$60000,0))*1,"")</f>
        <v/>
      </c>
      <c r="U1289">
        <f>IFERROR(INDEX($C$7:$C$60000,MATCH(ROW()-6,$Q$7:$Q$60000,0))*1,"")</f>
        <v/>
      </c>
      <c r="V1289">
        <f>IFERROR(INDEX($D$7:$D$60000,MATCH(ROW()-6,$Q$7:$Q$60000,0))*1,"")</f>
        <v/>
      </c>
      <c r="W1289">
        <f>IFERROR(INDEX($E$7:$E$60000,MATCH(ROW()-6,$Q$7:$Q$60000,0))*1,"")</f>
        <v/>
      </c>
      <c r="X1289">
        <f>IFERROR(INDEX($F$7:$F$60000,MATCH(ROW()-6,$Q$7:$Q$60000,0))*1,"")</f>
        <v/>
      </c>
      <c r="Y1289">
        <f>IFERROR(INDEX($G$7:$G$60000,MATCH(ROW()-6,$Q$7:$Q$60000,0))*1,"")</f>
        <v/>
      </c>
      <c r="Z1289">
        <f>IFERROR(INDEX($H$7:$H$60000,MATCH(ROW()-6,$Q$7:$Q$60000,0))*1,"")</f>
        <v/>
      </c>
      <c r="AA1289">
        <f>IFERROR(INDEX($I$7:$I$60000,MATCH(ROW()-6,$Q$7:$Q$60000,0))*1,"")</f>
        <v/>
      </c>
      <c r="AB1289">
        <f>IFERROR(INDEX($J$7:$J$60000,MATCH(ROW()-6,$Q$7:$Q$60000,0))*1,"")</f>
        <v/>
      </c>
      <c r="AC1289">
        <f>IFERROR(INDEX($K$7:$K$60000,MATCH(ROW()-6,$Q$7:$Q$60000,0))*1,"")</f>
        <v/>
      </c>
      <c r="AF1289" s="9">
        <f>IF(OR($S1289="",$S1288=""),"",IF($B$5="diff",($T1289-$T1288),LN($T1289/$T1288)))</f>
        <v/>
      </c>
      <c r="AG1289" s="9">
        <f>IF(OR($S1289="",$S1288=""),"",IF($C$5="diff",(U1289-U1288),LN(U1289/U1288)))</f>
        <v/>
      </c>
      <c r="AH1289" s="9">
        <f>IF(OR($S1289="",$S1288=""),"",IF($D$5="diff",(V1289-V1288),LN(V1289/V1288)))</f>
        <v/>
      </c>
      <c r="AI1289" s="9">
        <f>IF(OR($S1289="",$S1288=""),"",IF($E$5="diff",(W1289-W1288),LN(W1289/W1288)))</f>
        <v/>
      </c>
      <c r="AJ1289" s="9">
        <f>IF(OR($S1289="",$S1288=""),"",IF($F$5="diff",(X1289-X1288),LN(X1289/X1288)))</f>
        <v/>
      </c>
      <c r="AK1289" s="9">
        <f>IF(OR($S1289="",$S1288=""),"",IF($G$5="diff",(Y1289-Y1288),LN(Y1289/Y1288)))</f>
        <v/>
      </c>
      <c r="AL1289" s="9">
        <f>IF(OR($S1289="",$S1288=""),"",IF($H$5="diff",(Z1289-Z1288),LN(Z1289/Z1288)))</f>
        <v/>
      </c>
      <c r="AM1289" s="9">
        <f>IF(OR($S1289="",$S1288=""),"",IF($I$5="diff",(AA1289-AA1288),LN(AA1289/AA1288)))</f>
        <v/>
      </c>
      <c r="AN1289" s="9">
        <f>IF(OR($S1289="",$S1288=""),"",IF($J$5="diff",(AB1289-AB1288),LN(AB1289/AB1288)))</f>
        <v/>
      </c>
      <c r="AO1289" s="9">
        <f>IF(OR($S1289="",$S1288=""),"",IF($K$5="diff",(AC1289-AC1288),LN(AC1289/AC1288)))</f>
        <v/>
      </c>
      <c r="AR1289" s="9">
        <f>IF($AF1289="","",$AU$13+$AU$4*AG1289+$AU$5*AH1289+$AU$6*AI1289+$AU$7*AJ1289+$AU$8*AK1289+$AU$9*AL1289+$AU$10*AM1289+$AU$11*AN1289+$AU$12*AO1289)</f>
        <v/>
      </c>
      <c r="AY1289" s="10">
        <f>IF(AND((ROW()-7)&gt;=$Q$5,(ROW()-6)&lt;=$Q$3),INDEX(LINEST(OFFSET(AF1289,1-$Q$5,0,$Q$5,1),OFFSET(AG1289,1-$Q$5,0,$Q$5,9),TRUE,TRUE),1,10)*$Q$4,"")</f>
        <v/>
      </c>
      <c r="AZ1289" s="9">
        <f>IF(AND((ROW()-7)&gt;=$Q$5,(ROW()-6)&lt;=$Q$3),INDEX(LINEST(OFFSET(AF1289,1-$Q$5,0,$Q$5,1),OFFSET(AG1289,1-$Q$5,0,$Q$5,9),TRUE,TRUE),1,9),"")</f>
        <v/>
      </c>
      <c r="BA1289" s="9">
        <f>IF(AND((ROW()-7)&gt;=$Q$5,(ROW()-6)&lt;=$Q$3),INDEX(LINEST(OFFSET(AF1289,1-$Q$5,0,$Q$5,1),OFFSET(AG1289,1-$Q$5,0,$Q$5,9),TRUE,TRUE),1,8),"")</f>
        <v/>
      </c>
      <c r="BB1289" s="9">
        <f>IF(AND((ROW()-7)&gt;=$Q$5,(ROW()-6)&lt;=$Q$3),INDEX(LINEST(OFFSET(AF1289,1-$Q$5,0,$Q$5,1),OFFSET(AG1289,1-$Q$5,0,$Q$5,9),TRUE,TRUE),1,7),"")</f>
        <v/>
      </c>
      <c r="BC1289" s="9">
        <f>IF(AND((ROW()-7)&gt;=$Q$5,(ROW()-6)&lt;=$Q$3),INDEX(LINEST(OFFSET(AF1289,1-$Q$5,0,$Q$5,1),OFFSET(AG1289,1-$Q$5,0,$Q$5,9),TRUE,TRUE),1,6),"")</f>
        <v/>
      </c>
      <c r="BD1289" s="9">
        <f>IF(AND((ROW()-7)&gt;=$Q$5,(ROW()-6)&lt;=$Q$3),INDEX(LINEST(OFFSET(AF1289,1-$Q$5,0,$Q$5,1),OFFSET(AG1289,1-$Q$5,0,$Q$5,9),TRUE,TRUE),1,5),"")</f>
        <v/>
      </c>
      <c r="BE1289" s="9">
        <f>IF(AND((ROW()-7)&gt;=$Q$5,(ROW()-6)&lt;=$Q$3),INDEX(LINEST(OFFSET(AF1289,1-$Q$5,0,$Q$5,1),OFFSET(AG1289,1-$Q$5,0,$Q$5,9),TRUE,TRUE),1,4),"")</f>
        <v/>
      </c>
      <c r="BF1289" s="9">
        <f>IF(AND((ROW()-7)&gt;=$Q$5,(ROW()-6)&lt;=$Q$3),INDEX(LINEST(OFFSET(AF1289,1-$Q$5,0,$Q$5,1),OFFSET(AG1289,1-$Q$5,0,$Q$5,9),TRUE,TRUE),1,3),"")</f>
        <v/>
      </c>
      <c r="BG1289" s="9">
        <f>IF(AND((ROW()-7)&gt;=$Q$5,(ROW()-6)&lt;=$Q$3),INDEX(LINEST(OFFSET(AF1289,1-$Q$5,0,$Q$5,1),OFFSET(AG1289,1-$Q$5,0,$Q$5,9),TRUE,TRUE),1,2),"")</f>
        <v/>
      </c>
      <c r="BH1289" s="9">
        <f>IF(AND((ROW()-7)&gt;=$Q$5,(ROW()-6)&lt;=$Q$3),INDEX(LINEST(OFFSET(AF1289,1-$Q$5,0,$Q$5,1),OFFSET(AG1289,1-$Q$5,0,$Q$5,9),TRUE,TRUE),1,1),"")</f>
        <v/>
      </c>
      <c r="BI1289" s="10">
        <f>IF(AND((ROW()-7)&gt;=$Q$5,(ROW()-6)&lt;=$Q$3),INDEX(LINEST(OFFSET(AF1289,1-$Q$5,0,$Q$5,1),OFFSET(AG1289,1-$Q$5,0,$Q$5,9),TRUE,TRUE),3,1),"")</f>
        <v/>
      </c>
      <c r="BL1289" s="9">
        <f>IF(AND((ROW()-6)&lt;=$Q$3,ISNUMBER(AY1288)),AY1288/$Q$4+AZ1288*AG1289+BA1288*AH1289+BB1288*AI1289+BC1288*AJ1289+BD1288*AK1289+BE1288*AL1289+BF1288*AM1289+BG1288*AN1289+BH1288*AO1289,"")</f>
        <v/>
      </c>
      <c r="BM1289">
        <f>IF(ISNUMBER(BL1289),AVERAGE(OFFSET(AF1288,1-$Q$5,0,$Q$5,1)),"")</f>
        <v/>
      </c>
      <c r="BN1289">
        <f>IF(ISNUMBER(BL1289),(AF1289-BL1289)^2,"")</f>
        <v/>
      </c>
      <c r="BO1289">
        <f>IF(ISNUMBER(BL1289),AF1289^2,"")</f>
        <v/>
      </c>
      <c r="BP1289">
        <f>IF(ISNUMBER(BL1289),(AF1289-BM1289)^2,"")</f>
        <v/>
      </c>
    </row>
    <row r="1290">
      <c r="O1290">
        <f>IF($R1290="","",IF($Q$1="Weekly",INT(($R1290-2)/7),IF($Q$1="Quarterly",YEAR($R1290)*4+ROUNDUP(MONTH($R1290)/3),YEAR($R1290)*12+MONTH($R1290))))</f>
        <v/>
      </c>
      <c r="P1290">
        <f>IF($R1290="","",IF($R1291="",1,IF($O1290&lt;&gt;$O1291,1,0)))</f>
        <v/>
      </c>
      <c r="Q1290">
        <f>IF($P1290=1,SUM($P$7:$P1290),"")</f>
        <v/>
      </c>
      <c r="R1290">
        <f>IF($A1290="","",IF(ISNUMBER($A1290),$A1290,IFERROR(DATEVALUE($A1290),NA())))</f>
        <v/>
      </c>
      <c r="S1290" s="7">
        <f>IFERROR(INDEX($R$7:$R$60000,MATCH(ROW()-6,$Q$7:$Q$60000,0)),"")</f>
        <v/>
      </c>
      <c r="T1290">
        <f>IFERROR(INDEX($B$7:$B$60000,MATCH(ROW()-6,$Q$7:$Q$60000,0))*1,"")</f>
        <v/>
      </c>
      <c r="U1290">
        <f>IFERROR(INDEX($C$7:$C$60000,MATCH(ROW()-6,$Q$7:$Q$60000,0))*1,"")</f>
        <v/>
      </c>
      <c r="V1290">
        <f>IFERROR(INDEX($D$7:$D$60000,MATCH(ROW()-6,$Q$7:$Q$60000,0))*1,"")</f>
        <v/>
      </c>
      <c r="W1290">
        <f>IFERROR(INDEX($E$7:$E$60000,MATCH(ROW()-6,$Q$7:$Q$60000,0))*1,"")</f>
        <v/>
      </c>
      <c r="X1290">
        <f>IFERROR(INDEX($F$7:$F$60000,MATCH(ROW()-6,$Q$7:$Q$60000,0))*1,"")</f>
        <v/>
      </c>
      <c r="Y1290">
        <f>IFERROR(INDEX($G$7:$G$60000,MATCH(ROW()-6,$Q$7:$Q$60000,0))*1,"")</f>
        <v/>
      </c>
      <c r="Z1290">
        <f>IFERROR(INDEX($H$7:$H$60000,MATCH(ROW()-6,$Q$7:$Q$60000,0))*1,"")</f>
        <v/>
      </c>
      <c r="AA1290">
        <f>IFERROR(INDEX($I$7:$I$60000,MATCH(ROW()-6,$Q$7:$Q$60000,0))*1,"")</f>
        <v/>
      </c>
      <c r="AB1290">
        <f>IFERROR(INDEX($J$7:$J$60000,MATCH(ROW()-6,$Q$7:$Q$60000,0))*1,"")</f>
        <v/>
      </c>
      <c r="AC1290">
        <f>IFERROR(INDEX($K$7:$K$60000,MATCH(ROW()-6,$Q$7:$Q$60000,0))*1,"")</f>
        <v/>
      </c>
      <c r="AF1290" s="9">
        <f>IF(OR($S1290="",$S1289=""),"",IF($B$5="diff",($T1290-$T1289),LN($T1290/$T1289)))</f>
        <v/>
      </c>
      <c r="AG1290" s="9">
        <f>IF(OR($S1290="",$S1289=""),"",IF($C$5="diff",(U1290-U1289),LN(U1290/U1289)))</f>
        <v/>
      </c>
      <c r="AH1290" s="9">
        <f>IF(OR($S1290="",$S1289=""),"",IF($D$5="diff",(V1290-V1289),LN(V1290/V1289)))</f>
        <v/>
      </c>
      <c r="AI1290" s="9">
        <f>IF(OR($S1290="",$S1289=""),"",IF($E$5="diff",(W1290-W1289),LN(W1290/W1289)))</f>
        <v/>
      </c>
      <c r="AJ1290" s="9">
        <f>IF(OR($S1290="",$S1289=""),"",IF($F$5="diff",(X1290-X1289),LN(X1290/X1289)))</f>
        <v/>
      </c>
      <c r="AK1290" s="9">
        <f>IF(OR($S1290="",$S1289=""),"",IF($G$5="diff",(Y1290-Y1289),LN(Y1290/Y1289)))</f>
        <v/>
      </c>
      <c r="AL1290" s="9">
        <f>IF(OR($S1290="",$S1289=""),"",IF($H$5="diff",(Z1290-Z1289),LN(Z1290/Z1289)))</f>
        <v/>
      </c>
      <c r="AM1290" s="9">
        <f>IF(OR($S1290="",$S1289=""),"",IF($I$5="diff",(AA1290-AA1289),LN(AA1290/AA1289)))</f>
        <v/>
      </c>
      <c r="AN1290" s="9">
        <f>IF(OR($S1290="",$S1289=""),"",IF($J$5="diff",(AB1290-AB1289),LN(AB1290/AB1289)))</f>
        <v/>
      </c>
      <c r="AO1290" s="9">
        <f>IF(OR($S1290="",$S1289=""),"",IF($K$5="diff",(AC1290-AC1289),LN(AC1290/AC1289)))</f>
        <v/>
      </c>
      <c r="AR1290" s="9">
        <f>IF($AF1290="","",$AU$13+$AU$4*AG1290+$AU$5*AH1290+$AU$6*AI1290+$AU$7*AJ1290+$AU$8*AK1290+$AU$9*AL1290+$AU$10*AM1290+$AU$11*AN1290+$AU$12*AO1290)</f>
        <v/>
      </c>
      <c r="AY1290" s="10">
        <f>IF(AND((ROW()-7)&gt;=$Q$5,(ROW()-6)&lt;=$Q$3),INDEX(LINEST(OFFSET(AF1290,1-$Q$5,0,$Q$5,1),OFFSET(AG1290,1-$Q$5,0,$Q$5,9),TRUE,TRUE),1,10)*$Q$4,"")</f>
        <v/>
      </c>
      <c r="AZ1290" s="9">
        <f>IF(AND((ROW()-7)&gt;=$Q$5,(ROW()-6)&lt;=$Q$3),INDEX(LINEST(OFFSET(AF1290,1-$Q$5,0,$Q$5,1),OFFSET(AG1290,1-$Q$5,0,$Q$5,9),TRUE,TRUE),1,9),"")</f>
        <v/>
      </c>
      <c r="BA1290" s="9">
        <f>IF(AND((ROW()-7)&gt;=$Q$5,(ROW()-6)&lt;=$Q$3),INDEX(LINEST(OFFSET(AF1290,1-$Q$5,0,$Q$5,1),OFFSET(AG1290,1-$Q$5,0,$Q$5,9),TRUE,TRUE),1,8),"")</f>
        <v/>
      </c>
      <c r="BB1290" s="9">
        <f>IF(AND((ROW()-7)&gt;=$Q$5,(ROW()-6)&lt;=$Q$3),INDEX(LINEST(OFFSET(AF1290,1-$Q$5,0,$Q$5,1),OFFSET(AG1290,1-$Q$5,0,$Q$5,9),TRUE,TRUE),1,7),"")</f>
        <v/>
      </c>
      <c r="BC1290" s="9">
        <f>IF(AND((ROW()-7)&gt;=$Q$5,(ROW()-6)&lt;=$Q$3),INDEX(LINEST(OFFSET(AF1290,1-$Q$5,0,$Q$5,1),OFFSET(AG1290,1-$Q$5,0,$Q$5,9),TRUE,TRUE),1,6),"")</f>
        <v/>
      </c>
      <c r="BD1290" s="9">
        <f>IF(AND((ROW()-7)&gt;=$Q$5,(ROW()-6)&lt;=$Q$3),INDEX(LINEST(OFFSET(AF1290,1-$Q$5,0,$Q$5,1),OFFSET(AG1290,1-$Q$5,0,$Q$5,9),TRUE,TRUE),1,5),"")</f>
        <v/>
      </c>
      <c r="BE1290" s="9">
        <f>IF(AND((ROW()-7)&gt;=$Q$5,(ROW()-6)&lt;=$Q$3),INDEX(LINEST(OFFSET(AF1290,1-$Q$5,0,$Q$5,1),OFFSET(AG1290,1-$Q$5,0,$Q$5,9),TRUE,TRUE),1,4),"")</f>
        <v/>
      </c>
      <c r="BF1290" s="9">
        <f>IF(AND((ROW()-7)&gt;=$Q$5,(ROW()-6)&lt;=$Q$3),INDEX(LINEST(OFFSET(AF1290,1-$Q$5,0,$Q$5,1),OFFSET(AG1290,1-$Q$5,0,$Q$5,9),TRUE,TRUE),1,3),"")</f>
        <v/>
      </c>
      <c r="BG1290" s="9">
        <f>IF(AND((ROW()-7)&gt;=$Q$5,(ROW()-6)&lt;=$Q$3),INDEX(LINEST(OFFSET(AF1290,1-$Q$5,0,$Q$5,1),OFFSET(AG1290,1-$Q$5,0,$Q$5,9),TRUE,TRUE),1,2),"")</f>
        <v/>
      </c>
      <c r="BH1290" s="9">
        <f>IF(AND((ROW()-7)&gt;=$Q$5,(ROW()-6)&lt;=$Q$3),INDEX(LINEST(OFFSET(AF1290,1-$Q$5,0,$Q$5,1),OFFSET(AG1290,1-$Q$5,0,$Q$5,9),TRUE,TRUE),1,1),"")</f>
        <v/>
      </c>
      <c r="BI1290" s="10">
        <f>IF(AND((ROW()-7)&gt;=$Q$5,(ROW()-6)&lt;=$Q$3),INDEX(LINEST(OFFSET(AF1290,1-$Q$5,0,$Q$5,1),OFFSET(AG1290,1-$Q$5,0,$Q$5,9),TRUE,TRUE),3,1),"")</f>
        <v/>
      </c>
      <c r="BL1290" s="9">
        <f>IF(AND((ROW()-6)&lt;=$Q$3,ISNUMBER(AY1289)),AY1289/$Q$4+AZ1289*AG1290+BA1289*AH1290+BB1289*AI1290+BC1289*AJ1290+BD1289*AK1290+BE1289*AL1290+BF1289*AM1290+BG1289*AN1290+BH1289*AO1290,"")</f>
        <v/>
      </c>
      <c r="BM1290">
        <f>IF(ISNUMBER(BL1290),AVERAGE(OFFSET(AF1289,1-$Q$5,0,$Q$5,1)),"")</f>
        <v/>
      </c>
      <c r="BN1290">
        <f>IF(ISNUMBER(BL1290),(AF1290-BL1290)^2,"")</f>
        <v/>
      </c>
      <c r="BO1290">
        <f>IF(ISNUMBER(BL1290),AF1290^2,"")</f>
        <v/>
      </c>
      <c r="BP1290">
        <f>IF(ISNUMBER(BL1290),(AF1290-BM1290)^2,"")</f>
        <v/>
      </c>
    </row>
    <row r="1291">
      <c r="O1291">
        <f>IF($R1291="","",IF($Q$1="Weekly",INT(($R1291-2)/7),IF($Q$1="Quarterly",YEAR($R1291)*4+ROUNDUP(MONTH($R1291)/3),YEAR($R1291)*12+MONTH($R1291))))</f>
        <v/>
      </c>
      <c r="P1291">
        <f>IF($R1291="","",IF($R1292="",1,IF($O1291&lt;&gt;$O1292,1,0)))</f>
        <v/>
      </c>
      <c r="Q1291">
        <f>IF($P1291=1,SUM($P$7:$P1291),"")</f>
        <v/>
      </c>
      <c r="R1291">
        <f>IF($A1291="","",IF(ISNUMBER($A1291),$A1291,IFERROR(DATEVALUE($A1291),NA())))</f>
        <v/>
      </c>
      <c r="S1291" s="7">
        <f>IFERROR(INDEX($R$7:$R$60000,MATCH(ROW()-6,$Q$7:$Q$60000,0)),"")</f>
        <v/>
      </c>
      <c r="T1291">
        <f>IFERROR(INDEX($B$7:$B$60000,MATCH(ROW()-6,$Q$7:$Q$60000,0))*1,"")</f>
        <v/>
      </c>
      <c r="U1291">
        <f>IFERROR(INDEX($C$7:$C$60000,MATCH(ROW()-6,$Q$7:$Q$60000,0))*1,"")</f>
        <v/>
      </c>
      <c r="V1291">
        <f>IFERROR(INDEX($D$7:$D$60000,MATCH(ROW()-6,$Q$7:$Q$60000,0))*1,"")</f>
        <v/>
      </c>
      <c r="W1291">
        <f>IFERROR(INDEX($E$7:$E$60000,MATCH(ROW()-6,$Q$7:$Q$60000,0))*1,"")</f>
        <v/>
      </c>
      <c r="X1291">
        <f>IFERROR(INDEX($F$7:$F$60000,MATCH(ROW()-6,$Q$7:$Q$60000,0))*1,"")</f>
        <v/>
      </c>
      <c r="Y1291">
        <f>IFERROR(INDEX($G$7:$G$60000,MATCH(ROW()-6,$Q$7:$Q$60000,0))*1,"")</f>
        <v/>
      </c>
      <c r="Z1291">
        <f>IFERROR(INDEX($H$7:$H$60000,MATCH(ROW()-6,$Q$7:$Q$60000,0))*1,"")</f>
        <v/>
      </c>
      <c r="AA1291">
        <f>IFERROR(INDEX($I$7:$I$60000,MATCH(ROW()-6,$Q$7:$Q$60000,0))*1,"")</f>
        <v/>
      </c>
      <c r="AB1291">
        <f>IFERROR(INDEX($J$7:$J$60000,MATCH(ROW()-6,$Q$7:$Q$60000,0))*1,"")</f>
        <v/>
      </c>
      <c r="AC1291">
        <f>IFERROR(INDEX($K$7:$K$60000,MATCH(ROW()-6,$Q$7:$Q$60000,0))*1,"")</f>
        <v/>
      </c>
      <c r="AF1291" s="9">
        <f>IF(OR($S1291="",$S1290=""),"",IF($B$5="diff",($T1291-$T1290),LN($T1291/$T1290)))</f>
        <v/>
      </c>
      <c r="AG1291" s="9">
        <f>IF(OR($S1291="",$S1290=""),"",IF($C$5="diff",(U1291-U1290),LN(U1291/U1290)))</f>
        <v/>
      </c>
      <c r="AH1291" s="9">
        <f>IF(OR($S1291="",$S1290=""),"",IF($D$5="diff",(V1291-V1290),LN(V1291/V1290)))</f>
        <v/>
      </c>
      <c r="AI1291" s="9">
        <f>IF(OR($S1291="",$S1290=""),"",IF($E$5="diff",(W1291-W1290),LN(W1291/W1290)))</f>
        <v/>
      </c>
      <c r="AJ1291" s="9">
        <f>IF(OR($S1291="",$S1290=""),"",IF($F$5="diff",(X1291-X1290),LN(X1291/X1290)))</f>
        <v/>
      </c>
      <c r="AK1291" s="9">
        <f>IF(OR($S1291="",$S1290=""),"",IF($G$5="diff",(Y1291-Y1290),LN(Y1291/Y1290)))</f>
        <v/>
      </c>
      <c r="AL1291" s="9">
        <f>IF(OR($S1291="",$S1290=""),"",IF($H$5="diff",(Z1291-Z1290),LN(Z1291/Z1290)))</f>
        <v/>
      </c>
      <c r="AM1291" s="9">
        <f>IF(OR($S1291="",$S1290=""),"",IF($I$5="diff",(AA1291-AA1290),LN(AA1291/AA1290)))</f>
        <v/>
      </c>
      <c r="AN1291" s="9">
        <f>IF(OR($S1291="",$S1290=""),"",IF($J$5="diff",(AB1291-AB1290),LN(AB1291/AB1290)))</f>
        <v/>
      </c>
      <c r="AO1291" s="9">
        <f>IF(OR($S1291="",$S1290=""),"",IF($K$5="diff",(AC1291-AC1290),LN(AC1291/AC1290)))</f>
        <v/>
      </c>
      <c r="AR1291" s="9">
        <f>IF($AF1291="","",$AU$13+$AU$4*AG1291+$AU$5*AH1291+$AU$6*AI1291+$AU$7*AJ1291+$AU$8*AK1291+$AU$9*AL1291+$AU$10*AM1291+$AU$11*AN1291+$AU$12*AO1291)</f>
        <v/>
      </c>
      <c r="AY1291" s="10">
        <f>IF(AND((ROW()-7)&gt;=$Q$5,(ROW()-6)&lt;=$Q$3),INDEX(LINEST(OFFSET(AF1291,1-$Q$5,0,$Q$5,1),OFFSET(AG1291,1-$Q$5,0,$Q$5,9),TRUE,TRUE),1,10)*$Q$4,"")</f>
        <v/>
      </c>
      <c r="AZ1291" s="9">
        <f>IF(AND((ROW()-7)&gt;=$Q$5,(ROW()-6)&lt;=$Q$3),INDEX(LINEST(OFFSET(AF1291,1-$Q$5,0,$Q$5,1),OFFSET(AG1291,1-$Q$5,0,$Q$5,9),TRUE,TRUE),1,9),"")</f>
        <v/>
      </c>
      <c r="BA1291" s="9">
        <f>IF(AND((ROW()-7)&gt;=$Q$5,(ROW()-6)&lt;=$Q$3),INDEX(LINEST(OFFSET(AF1291,1-$Q$5,0,$Q$5,1),OFFSET(AG1291,1-$Q$5,0,$Q$5,9),TRUE,TRUE),1,8),"")</f>
        <v/>
      </c>
      <c r="BB1291" s="9">
        <f>IF(AND((ROW()-7)&gt;=$Q$5,(ROW()-6)&lt;=$Q$3),INDEX(LINEST(OFFSET(AF1291,1-$Q$5,0,$Q$5,1),OFFSET(AG1291,1-$Q$5,0,$Q$5,9),TRUE,TRUE),1,7),"")</f>
        <v/>
      </c>
      <c r="BC1291" s="9">
        <f>IF(AND((ROW()-7)&gt;=$Q$5,(ROW()-6)&lt;=$Q$3),INDEX(LINEST(OFFSET(AF1291,1-$Q$5,0,$Q$5,1),OFFSET(AG1291,1-$Q$5,0,$Q$5,9),TRUE,TRUE),1,6),"")</f>
        <v/>
      </c>
      <c r="BD1291" s="9">
        <f>IF(AND((ROW()-7)&gt;=$Q$5,(ROW()-6)&lt;=$Q$3),INDEX(LINEST(OFFSET(AF1291,1-$Q$5,0,$Q$5,1),OFFSET(AG1291,1-$Q$5,0,$Q$5,9),TRUE,TRUE),1,5),"")</f>
        <v/>
      </c>
      <c r="BE1291" s="9">
        <f>IF(AND((ROW()-7)&gt;=$Q$5,(ROW()-6)&lt;=$Q$3),INDEX(LINEST(OFFSET(AF1291,1-$Q$5,0,$Q$5,1),OFFSET(AG1291,1-$Q$5,0,$Q$5,9),TRUE,TRUE),1,4),"")</f>
        <v/>
      </c>
      <c r="BF1291" s="9">
        <f>IF(AND((ROW()-7)&gt;=$Q$5,(ROW()-6)&lt;=$Q$3),INDEX(LINEST(OFFSET(AF1291,1-$Q$5,0,$Q$5,1),OFFSET(AG1291,1-$Q$5,0,$Q$5,9),TRUE,TRUE),1,3),"")</f>
        <v/>
      </c>
      <c r="BG1291" s="9">
        <f>IF(AND((ROW()-7)&gt;=$Q$5,(ROW()-6)&lt;=$Q$3),INDEX(LINEST(OFFSET(AF1291,1-$Q$5,0,$Q$5,1),OFFSET(AG1291,1-$Q$5,0,$Q$5,9),TRUE,TRUE),1,2),"")</f>
        <v/>
      </c>
      <c r="BH1291" s="9">
        <f>IF(AND((ROW()-7)&gt;=$Q$5,(ROW()-6)&lt;=$Q$3),INDEX(LINEST(OFFSET(AF1291,1-$Q$5,0,$Q$5,1),OFFSET(AG1291,1-$Q$5,0,$Q$5,9),TRUE,TRUE),1,1),"")</f>
        <v/>
      </c>
      <c r="BI1291" s="10">
        <f>IF(AND((ROW()-7)&gt;=$Q$5,(ROW()-6)&lt;=$Q$3),INDEX(LINEST(OFFSET(AF1291,1-$Q$5,0,$Q$5,1),OFFSET(AG1291,1-$Q$5,0,$Q$5,9),TRUE,TRUE),3,1),"")</f>
        <v/>
      </c>
      <c r="BL1291" s="9">
        <f>IF(AND((ROW()-6)&lt;=$Q$3,ISNUMBER(AY1290)),AY1290/$Q$4+AZ1290*AG1291+BA1290*AH1291+BB1290*AI1291+BC1290*AJ1291+BD1290*AK1291+BE1290*AL1291+BF1290*AM1291+BG1290*AN1291+BH1290*AO1291,"")</f>
        <v/>
      </c>
      <c r="BM1291">
        <f>IF(ISNUMBER(BL1291),AVERAGE(OFFSET(AF1290,1-$Q$5,0,$Q$5,1)),"")</f>
        <v/>
      </c>
      <c r="BN1291">
        <f>IF(ISNUMBER(BL1291),(AF1291-BL1291)^2,"")</f>
        <v/>
      </c>
      <c r="BO1291">
        <f>IF(ISNUMBER(BL1291),AF1291^2,"")</f>
        <v/>
      </c>
      <c r="BP1291">
        <f>IF(ISNUMBER(BL1291),(AF1291-BM1291)^2,"")</f>
        <v/>
      </c>
    </row>
    <row r="1292">
      <c r="O1292">
        <f>IF($R1292="","",IF($Q$1="Weekly",INT(($R1292-2)/7),IF($Q$1="Quarterly",YEAR($R1292)*4+ROUNDUP(MONTH($R1292)/3),YEAR($R1292)*12+MONTH($R1292))))</f>
        <v/>
      </c>
      <c r="P1292">
        <f>IF($R1292="","",IF($R1293="",1,IF($O1292&lt;&gt;$O1293,1,0)))</f>
        <v/>
      </c>
      <c r="Q1292">
        <f>IF($P1292=1,SUM($P$7:$P1292),"")</f>
        <v/>
      </c>
      <c r="R1292">
        <f>IF($A1292="","",IF(ISNUMBER($A1292),$A1292,IFERROR(DATEVALUE($A1292),NA())))</f>
        <v/>
      </c>
      <c r="S1292" s="7">
        <f>IFERROR(INDEX($R$7:$R$60000,MATCH(ROW()-6,$Q$7:$Q$60000,0)),"")</f>
        <v/>
      </c>
      <c r="T1292">
        <f>IFERROR(INDEX($B$7:$B$60000,MATCH(ROW()-6,$Q$7:$Q$60000,0))*1,"")</f>
        <v/>
      </c>
      <c r="U1292">
        <f>IFERROR(INDEX($C$7:$C$60000,MATCH(ROW()-6,$Q$7:$Q$60000,0))*1,"")</f>
        <v/>
      </c>
      <c r="V1292">
        <f>IFERROR(INDEX($D$7:$D$60000,MATCH(ROW()-6,$Q$7:$Q$60000,0))*1,"")</f>
        <v/>
      </c>
      <c r="W1292">
        <f>IFERROR(INDEX($E$7:$E$60000,MATCH(ROW()-6,$Q$7:$Q$60000,0))*1,"")</f>
        <v/>
      </c>
      <c r="X1292">
        <f>IFERROR(INDEX($F$7:$F$60000,MATCH(ROW()-6,$Q$7:$Q$60000,0))*1,"")</f>
        <v/>
      </c>
      <c r="Y1292">
        <f>IFERROR(INDEX($G$7:$G$60000,MATCH(ROW()-6,$Q$7:$Q$60000,0))*1,"")</f>
        <v/>
      </c>
      <c r="Z1292">
        <f>IFERROR(INDEX($H$7:$H$60000,MATCH(ROW()-6,$Q$7:$Q$60000,0))*1,"")</f>
        <v/>
      </c>
      <c r="AA1292">
        <f>IFERROR(INDEX($I$7:$I$60000,MATCH(ROW()-6,$Q$7:$Q$60000,0))*1,"")</f>
        <v/>
      </c>
      <c r="AB1292">
        <f>IFERROR(INDEX($J$7:$J$60000,MATCH(ROW()-6,$Q$7:$Q$60000,0))*1,"")</f>
        <v/>
      </c>
      <c r="AC1292">
        <f>IFERROR(INDEX($K$7:$K$60000,MATCH(ROW()-6,$Q$7:$Q$60000,0))*1,"")</f>
        <v/>
      </c>
      <c r="AF1292" s="9">
        <f>IF(OR($S1292="",$S1291=""),"",IF($B$5="diff",($T1292-$T1291),LN($T1292/$T1291)))</f>
        <v/>
      </c>
      <c r="AG1292" s="9">
        <f>IF(OR($S1292="",$S1291=""),"",IF($C$5="diff",(U1292-U1291),LN(U1292/U1291)))</f>
        <v/>
      </c>
      <c r="AH1292" s="9">
        <f>IF(OR($S1292="",$S1291=""),"",IF($D$5="diff",(V1292-V1291),LN(V1292/V1291)))</f>
        <v/>
      </c>
      <c r="AI1292" s="9">
        <f>IF(OR($S1292="",$S1291=""),"",IF($E$5="diff",(W1292-W1291),LN(W1292/W1291)))</f>
        <v/>
      </c>
      <c r="AJ1292" s="9">
        <f>IF(OR($S1292="",$S1291=""),"",IF($F$5="diff",(X1292-X1291),LN(X1292/X1291)))</f>
        <v/>
      </c>
      <c r="AK1292" s="9">
        <f>IF(OR($S1292="",$S1291=""),"",IF($G$5="diff",(Y1292-Y1291),LN(Y1292/Y1291)))</f>
        <v/>
      </c>
      <c r="AL1292" s="9">
        <f>IF(OR($S1292="",$S1291=""),"",IF($H$5="diff",(Z1292-Z1291),LN(Z1292/Z1291)))</f>
        <v/>
      </c>
      <c r="AM1292" s="9">
        <f>IF(OR($S1292="",$S1291=""),"",IF($I$5="diff",(AA1292-AA1291),LN(AA1292/AA1291)))</f>
        <v/>
      </c>
      <c r="AN1292" s="9">
        <f>IF(OR($S1292="",$S1291=""),"",IF($J$5="diff",(AB1292-AB1291),LN(AB1292/AB1291)))</f>
        <v/>
      </c>
      <c r="AO1292" s="9">
        <f>IF(OR($S1292="",$S1291=""),"",IF($K$5="diff",(AC1292-AC1291),LN(AC1292/AC1291)))</f>
        <v/>
      </c>
      <c r="AR1292" s="9">
        <f>IF($AF1292="","",$AU$13+$AU$4*AG1292+$AU$5*AH1292+$AU$6*AI1292+$AU$7*AJ1292+$AU$8*AK1292+$AU$9*AL1292+$AU$10*AM1292+$AU$11*AN1292+$AU$12*AO1292)</f>
        <v/>
      </c>
      <c r="AY1292" s="10">
        <f>IF(AND((ROW()-7)&gt;=$Q$5,(ROW()-6)&lt;=$Q$3),INDEX(LINEST(OFFSET(AF1292,1-$Q$5,0,$Q$5,1),OFFSET(AG1292,1-$Q$5,0,$Q$5,9),TRUE,TRUE),1,10)*$Q$4,"")</f>
        <v/>
      </c>
      <c r="AZ1292" s="9">
        <f>IF(AND((ROW()-7)&gt;=$Q$5,(ROW()-6)&lt;=$Q$3),INDEX(LINEST(OFFSET(AF1292,1-$Q$5,0,$Q$5,1),OFFSET(AG1292,1-$Q$5,0,$Q$5,9),TRUE,TRUE),1,9),"")</f>
        <v/>
      </c>
      <c r="BA1292" s="9">
        <f>IF(AND((ROW()-7)&gt;=$Q$5,(ROW()-6)&lt;=$Q$3),INDEX(LINEST(OFFSET(AF1292,1-$Q$5,0,$Q$5,1),OFFSET(AG1292,1-$Q$5,0,$Q$5,9),TRUE,TRUE),1,8),"")</f>
        <v/>
      </c>
      <c r="BB1292" s="9">
        <f>IF(AND((ROW()-7)&gt;=$Q$5,(ROW()-6)&lt;=$Q$3),INDEX(LINEST(OFFSET(AF1292,1-$Q$5,0,$Q$5,1),OFFSET(AG1292,1-$Q$5,0,$Q$5,9),TRUE,TRUE),1,7),"")</f>
        <v/>
      </c>
      <c r="BC1292" s="9">
        <f>IF(AND((ROW()-7)&gt;=$Q$5,(ROW()-6)&lt;=$Q$3),INDEX(LINEST(OFFSET(AF1292,1-$Q$5,0,$Q$5,1),OFFSET(AG1292,1-$Q$5,0,$Q$5,9),TRUE,TRUE),1,6),"")</f>
        <v/>
      </c>
      <c r="BD1292" s="9">
        <f>IF(AND((ROW()-7)&gt;=$Q$5,(ROW()-6)&lt;=$Q$3),INDEX(LINEST(OFFSET(AF1292,1-$Q$5,0,$Q$5,1),OFFSET(AG1292,1-$Q$5,0,$Q$5,9),TRUE,TRUE),1,5),"")</f>
        <v/>
      </c>
      <c r="BE1292" s="9">
        <f>IF(AND((ROW()-7)&gt;=$Q$5,(ROW()-6)&lt;=$Q$3),INDEX(LINEST(OFFSET(AF1292,1-$Q$5,0,$Q$5,1),OFFSET(AG1292,1-$Q$5,0,$Q$5,9),TRUE,TRUE),1,4),"")</f>
        <v/>
      </c>
      <c r="BF1292" s="9">
        <f>IF(AND((ROW()-7)&gt;=$Q$5,(ROW()-6)&lt;=$Q$3),INDEX(LINEST(OFFSET(AF1292,1-$Q$5,0,$Q$5,1),OFFSET(AG1292,1-$Q$5,0,$Q$5,9),TRUE,TRUE),1,3),"")</f>
        <v/>
      </c>
      <c r="BG1292" s="9">
        <f>IF(AND((ROW()-7)&gt;=$Q$5,(ROW()-6)&lt;=$Q$3),INDEX(LINEST(OFFSET(AF1292,1-$Q$5,0,$Q$5,1),OFFSET(AG1292,1-$Q$5,0,$Q$5,9),TRUE,TRUE),1,2),"")</f>
        <v/>
      </c>
      <c r="BH1292" s="9">
        <f>IF(AND((ROW()-7)&gt;=$Q$5,(ROW()-6)&lt;=$Q$3),INDEX(LINEST(OFFSET(AF1292,1-$Q$5,0,$Q$5,1),OFFSET(AG1292,1-$Q$5,0,$Q$5,9),TRUE,TRUE),1,1),"")</f>
        <v/>
      </c>
      <c r="BI1292" s="10">
        <f>IF(AND((ROW()-7)&gt;=$Q$5,(ROW()-6)&lt;=$Q$3),INDEX(LINEST(OFFSET(AF1292,1-$Q$5,0,$Q$5,1),OFFSET(AG1292,1-$Q$5,0,$Q$5,9),TRUE,TRUE),3,1),"")</f>
        <v/>
      </c>
      <c r="BL1292" s="9">
        <f>IF(AND((ROW()-6)&lt;=$Q$3,ISNUMBER(AY1291)),AY1291/$Q$4+AZ1291*AG1292+BA1291*AH1292+BB1291*AI1292+BC1291*AJ1292+BD1291*AK1292+BE1291*AL1292+BF1291*AM1292+BG1291*AN1292+BH1291*AO1292,"")</f>
        <v/>
      </c>
      <c r="BM1292">
        <f>IF(ISNUMBER(BL1292),AVERAGE(OFFSET(AF1291,1-$Q$5,0,$Q$5,1)),"")</f>
        <v/>
      </c>
      <c r="BN1292">
        <f>IF(ISNUMBER(BL1292),(AF1292-BL1292)^2,"")</f>
        <v/>
      </c>
      <c r="BO1292">
        <f>IF(ISNUMBER(BL1292),AF1292^2,"")</f>
        <v/>
      </c>
      <c r="BP1292">
        <f>IF(ISNUMBER(BL1292),(AF1292-BM1292)^2,"")</f>
        <v/>
      </c>
    </row>
    <row r="1293">
      <c r="O1293">
        <f>IF($R1293="","",IF($Q$1="Weekly",INT(($R1293-2)/7),IF($Q$1="Quarterly",YEAR($R1293)*4+ROUNDUP(MONTH($R1293)/3),YEAR($R1293)*12+MONTH($R1293))))</f>
        <v/>
      </c>
      <c r="P1293">
        <f>IF($R1293="","",IF($R1294="",1,IF($O1293&lt;&gt;$O1294,1,0)))</f>
        <v/>
      </c>
      <c r="Q1293">
        <f>IF($P1293=1,SUM($P$7:$P1293),"")</f>
        <v/>
      </c>
      <c r="R1293">
        <f>IF($A1293="","",IF(ISNUMBER($A1293),$A1293,IFERROR(DATEVALUE($A1293),NA())))</f>
        <v/>
      </c>
      <c r="S1293" s="7">
        <f>IFERROR(INDEX($R$7:$R$60000,MATCH(ROW()-6,$Q$7:$Q$60000,0)),"")</f>
        <v/>
      </c>
      <c r="T1293">
        <f>IFERROR(INDEX($B$7:$B$60000,MATCH(ROW()-6,$Q$7:$Q$60000,0))*1,"")</f>
        <v/>
      </c>
      <c r="U1293">
        <f>IFERROR(INDEX($C$7:$C$60000,MATCH(ROW()-6,$Q$7:$Q$60000,0))*1,"")</f>
        <v/>
      </c>
      <c r="V1293">
        <f>IFERROR(INDEX($D$7:$D$60000,MATCH(ROW()-6,$Q$7:$Q$60000,0))*1,"")</f>
        <v/>
      </c>
      <c r="W1293">
        <f>IFERROR(INDEX($E$7:$E$60000,MATCH(ROW()-6,$Q$7:$Q$60000,0))*1,"")</f>
        <v/>
      </c>
      <c r="X1293">
        <f>IFERROR(INDEX($F$7:$F$60000,MATCH(ROW()-6,$Q$7:$Q$60000,0))*1,"")</f>
        <v/>
      </c>
      <c r="Y1293">
        <f>IFERROR(INDEX($G$7:$G$60000,MATCH(ROW()-6,$Q$7:$Q$60000,0))*1,"")</f>
        <v/>
      </c>
      <c r="Z1293">
        <f>IFERROR(INDEX($H$7:$H$60000,MATCH(ROW()-6,$Q$7:$Q$60000,0))*1,"")</f>
        <v/>
      </c>
      <c r="AA1293">
        <f>IFERROR(INDEX($I$7:$I$60000,MATCH(ROW()-6,$Q$7:$Q$60000,0))*1,"")</f>
        <v/>
      </c>
      <c r="AB1293">
        <f>IFERROR(INDEX($J$7:$J$60000,MATCH(ROW()-6,$Q$7:$Q$60000,0))*1,"")</f>
        <v/>
      </c>
      <c r="AC1293">
        <f>IFERROR(INDEX($K$7:$K$60000,MATCH(ROW()-6,$Q$7:$Q$60000,0))*1,"")</f>
        <v/>
      </c>
      <c r="AF1293" s="9">
        <f>IF(OR($S1293="",$S1292=""),"",IF($B$5="diff",($T1293-$T1292),LN($T1293/$T1292)))</f>
        <v/>
      </c>
      <c r="AG1293" s="9">
        <f>IF(OR($S1293="",$S1292=""),"",IF($C$5="diff",(U1293-U1292),LN(U1293/U1292)))</f>
        <v/>
      </c>
      <c r="AH1293" s="9">
        <f>IF(OR($S1293="",$S1292=""),"",IF($D$5="diff",(V1293-V1292),LN(V1293/V1292)))</f>
        <v/>
      </c>
      <c r="AI1293" s="9">
        <f>IF(OR($S1293="",$S1292=""),"",IF($E$5="diff",(W1293-W1292),LN(W1293/W1292)))</f>
        <v/>
      </c>
      <c r="AJ1293" s="9">
        <f>IF(OR($S1293="",$S1292=""),"",IF($F$5="diff",(X1293-X1292),LN(X1293/X1292)))</f>
        <v/>
      </c>
      <c r="AK1293" s="9">
        <f>IF(OR($S1293="",$S1292=""),"",IF($G$5="diff",(Y1293-Y1292),LN(Y1293/Y1292)))</f>
        <v/>
      </c>
      <c r="AL1293" s="9">
        <f>IF(OR($S1293="",$S1292=""),"",IF($H$5="diff",(Z1293-Z1292),LN(Z1293/Z1292)))</f>
        <v/>
      </c>
      <c r="AM1293" s="9">
        <f>IF(OR($S1293="",$S1292=""),"",IF($I$5="diff",(AA1293-AA1292),LN(AA1293/AA1292)))</f>
        <v/>
      </c>
      <c r="AN1293" s="9">
        <f>IF(OR($S1293="",$S1292=""),"",IF($J$5="diff",(AB1293-AB1292),LN(AB1293/AB1292)))</f>
        <v/>
      </c>
      <c r="AO1293" s="9">
        <f>IF(OR($S1293="",$S1292=""),"",IF($K$5="diff",(AC1293-AC1292),LN(AC1293/AC1292)))</f>
        <v/>
      </c>
      <c r="AR1293" s="9">
        <f>IF($AF1293="","",$AU$13+$AU$4*AG1293+$AU$5*AH1293+$AU$6*AI1293+$AU$7*AJ1293+$AU$8*AK1293+$AU$9*AL1293+$AU$10*AM1293+$AU$11*AN1293+$AU$12*AO1293)</f>
        <v/>
      </c>
      <c r="AY1293" s="10">
        <f>IF(AND((ROW()-7)&gt;=$Q$5,(ROW()-6)&lt;=$Q$3),INDEX(LINEST(OFFSET(AF1293,1-$Q$5,0,$Q$5,1),OFFSET(AG1293,1-$Q$5,0,$Q$5,9),TRUE,TRUE),1,10)*$Q$4,"")</f>
        <v/>
      </c>
      <c r="AZ1293" s="9">
        <f>IF(AND((ROW()-7)&gt;=$Q$5,(ROW()-6)&lt;=$Q$3),INDEX(LINEST(OFFSET(AF1293,1-$Q$5,0,$Q$5,1),OFFSET(AG1293,1-$Q$5,0,$Q$5,9),TRUE,TRUE),1,9),"")</f>
        <v/>
      </c>
      <c r="BA1293" s="9">
        <f>IF(AND((ROW()-7)&gt;=$Q$5,(ROW()-6)&lt;=$Q$3),INDEX(LINEST(OFFSET(AF1293,1-$Q$5,0,$Q$5,1),OFFSET(AG1293,1-$Q$5,0,$Q$5,9),TRUE,TRUE),1,8),"")</f>
        <v/>
      </c>
      <c r="BB1293" s="9">
        <f>IF(AND((ROW()-7)&gt;=$Q$5,(ROW()-6)&lt;=$Q$3),INDEX(LINEST(OFFSET(AF1293,1-$Q$5,0,$Q$5,1),OFFSET(AG1293,1-$Q$5,0,$Q$5,9),TRUE,TRUE),1,7),"")</f>
        <v/>
      </c>
      <c r="BC1293" s="9">
        <f>IF(AND((ROW()-7)&gt;=$Q$5,(ROW()-6)&lt;=$Q$3),INDEX(LINEST(OFFSET(AF1293,1-$Q$5,0,$Q$5,1),OFFSET(AG1293,1-$Q$5,0,$Q$5,9),TRUE,TRUE),1,6),"")</f>
        <v/>
      </c>
      <c r="BD1293" s="9">
        <f>IF(AND((ROW()-7)&gt;=$Q$5,(ROW()-6)&lt;=$Q$3),INDEX(LINEST(OFFSET(AF1293,1-$Q$5,0,$Q$5,1),OFFSET(AG1293,1-$Q$5,0,$Q$5,9),TRUE,TRUE),1,5),"")</f>
        <v/>
      </c>
      <c r="BE1293" s="9">
        <f>IF(AND((ROW()-7)&gt;=$Q$5,(ROW()-6)&lt;=$Q$3),INDEX(LINEST(OFFSET(AF1293,1-$Q$5,0,$Q$5,1),OFFSET(AG1293,1-$Q$5,0,$Q$5,9),TRUE,TRUE),1,4),"")</f>
        <v/>
      </c>
      <c r="BF1293" s="9">
        <f>IF(AND((ROW()-7)&gt;=$Q$5,(ROW()-6)&lt;=$Q$3),INDEX(LINEST(OFFSET(AF1293,1-$Q$5,0,$Q$5,1),OFFSET(AG1293,1-$Q$5,0,$Q$5,9),TRUE,TRUE),1,3),"")</f>
        <v/>
      </c>
      <c r="BG1293" s="9">
        <f>IF(AND((ROW()-7)&gt;=$Q$5,(ROW()-6)&lt;=$Q$3),INDEX(LINEST(OFFSET(AF1293,1-$Q$5,0,$Q$5,1),OFFSET(AG1293,1-$Q$5,0,$Q$5,9),TRUE,TRUE),1,2),"")</f>
        <v/>
      </c>
      <c r="BH1293" s="9">
        <f>IF(AND((ROW()-7)&gt;=$Q$5,(ROW()-6)&lt;=$Q$3),INDEX(LINEST(OFFSET(AF1293,1-$Q$5,0,$Q$5,1),OFFSET(AG1293,1-$Q$5,0,$Q$5,9),TRUE,TRUE),1,1),"")</f>
        <v/>
      </c>
      <c r="BI1293" s="10">
        <f>IF(AND((ROW()-7)&gt;=$Q$5,(ROW()-6)&lt;=$Q$3),INDEX(LINEST(OFFSET(AF1293,1-$Q$5,0,$Q$5,1),OFFSET(AG1293,1-$Q$5,0,$Q$5,9),TRUE,TRUE),3,1),"")</f>
        <v/>
      </c>
      <c r="BL1293" s="9">
        <f>IF(AND((ROW()-6)&lt;=$Q$3,ISNUMBER(AY1292)),AY1292/$Q$4+AZ1292*AG1293+BA1292*AH1293+BB1292*AI1293+BC1292*AJ1293+BD1292*AK1293+BE1292*AL1293+BF1292*AM1293+BG1292*AN1293+BH1292*AO1293,"")</f>
        <v/>
      </c>
      <c r="BM1293">
        <f>IF(ISNUMBER(BL1293),AVERAGE(OFFSET(AF1292,1-$Q$5,0,$Q$5,1)),"")</f>
        <v/>
      </c>
      <c r="BN1293">
        <f>IF(ISNUMBER(BL1293),(AF1293-BL1293)^2,"")</f>
        <v/>
      </c>
      <c r="BO1293">
        <f>IF(ISNUMBER(BL1293),AF1293^2,"")</f>
        <v/>
      </c>
      <c r="BP1293">
        <f>IF(ISNUMBER(BL1293),(AF1293-BM1293)^2,"")</f>
        <v/>
      </c>
    </row>
    <row r="1294">
      <c r="O1294">
        <f>IF($R1294="","",IF($Q$1="Weekly",INT(($R1294-2)/7),IF($Q$1="Quarterly",YEAR($R1294)*4+ROUNDUP(MONTH($R1294)/3),YEAR($R1294)*12+MONTH($R1294))))</f>
        <v/>
      </c>
      <c r="P1294">
        <f>IF($R1294="","",IF($R1295="",1,IF($O1294&lt;&gt;$O1295,1,0)))</f>
        <v/>
      </c>
      <c r="Q1294">
        <f>IF($P1294=1,SUM($P$7:$P1294),"")</f>
        <v/>
      </c>
      <c r="R1294">
        <f>IF($A1294="","",IF(ISNUMBER($A1294),$A1294,IFERROR(DATEVALUE($A1294),NA())))</f>
        <v/>
      </c>
      <c r="S1294" s="7">
        <f>IFERROR(INDEX($R$7:$R$60000,MATCH(ROW()-6,$Q$7:$Q$60000,0)),"")</f>
        <v/>
      </c>
      <c r="T1294">
        <f>IFERROR(INDEX($B$7:$B$60000,MATCH(ROW()-6,$Q$7:$Q$60000,0))*1,"")</f>
        <v/>
      </c>
      <c r="U1294">
        <f>IFERROR(INDEX($C$7:$C$60000,MATCH(ROW()-6,$Q$7:$Q$60000,0))*1,"")</f>
        <v/>
      </c>
      <c r="V1294">
        <f>IFERROR(INDEX($D$7:$D$60000,MATCH(ROW()-6,$Q$7:$Q$60000,0))*1,"")</f>
        <v/>
      </c>
      <c r="W1294">
        <f>IFERROR(INDEX($E$7:$E$60000,MATCH(ROW()-6,$Q$7:$Q$60000,0))*1,"")</f>
        <v/>
      </c>
      <c r="X1294">
        <f>IFERROR(INDEX($F$7:$F$60000,MATCH(ROW()-6,$Q$7:$Q$60000,0))*1,"")</f>
        <v/>
      </c>
      <c r="Y1294">
        <f>IFERROR(INDEX($G$7:$G$60000,MATCH(ROW()-6,$Q$7:$Q$60000,0))*1,"")</f>
        <v/>
      </c>
      <c r="Z1294">
        <f>IFERROR(INDEX($H$7:$H$60000,MATCH(ROW()-6,$Q$7:$Q$60000,0))*1,"")</f>
        <v/>
      </c>
      <c r="AA1294">
        <f>IFERROR(INDEX($I$7:$I$60000,MATCH(ROW()-6,$Q$7:$Q$60000,0))*1,"")</f>
        <v/>
      </c>
      <c r="AB1294">
        <f>IFERROR(INDEX($J$7:$J$60000,MATCH(ROW()-6,$Q$7:$Q$60000,0))*1,"")</f>
        <v/>
      </c>
      <c r="AC1294">
        <f>IFERROR(INDEX($K$7:$K$60000,MATCH(ROW()-6,$Q$7:$Q$60000,0))*1,"")</f>
        <v/>
      </c>
      <c r="AF1294" s="9">
        <f>IF(OR($S1294="",$S1293=""),"",IF($B$5="diff",($T1294-$T1293),LN($T1294/$T1293)))</f>
        <v/>
      </c>
      <c r="AG1294" s="9">
        <f>IF(OR($S1294="",$S1293=""),"",IF($C$5="diff",(U1294-U1293),LN(U1294/U1293)))</f>
        <v/>
      </c>
      <c r="AH1294" s="9">
        <f>IF(OR($S1294="",$S1293=""),"",IF($D$5="diff",(V1294-V1293),LN(V1294/V1293)))</f>
        <v/>
      </c>
      <c r="AI1294" s="9">
        <f>IF(OR($S1294="",$S1293=""),"",IF($E$5="diff",(W1294-W1293),LN(W1294/W1293)))</f>
        <v/>
      </c>
      <c r="AJ1294" s="9">
        <f>IF(OR($S1294="",$S1293=""),"",IF($F$5="diff",(X1294-X1293),LN(X1294/X1293)))</f>
        <v/>
      </c>
      <c r="AK1294" s="9">
        <f>IF(OR($S1294="",$S1293=""),"",IF($G$5="diff",(Y1294-Y1293),LN(Y1294/Y1293)))</f>
        <v/>
      </c>
      <c r="AL1294" s="9">
        <f>IF(OR($S1294="",$S1293=""),"",IF($H$5="diff",(Z1294-Z1293),LN(Z1294/Z1293)))</f>
        <v/>
      </c>
      <c r="AM1294" s="9">
        <f>IF(OR($S1294="",$S1293=""),"",IF($I$5="diff",(AA1294-AA1293),LN(AA1294/AA1293)))</f>
        <v/>
      </c>
      <c r="AN1294" s="9">
        <f>IF(OR($S1294="",$S1293=""),"",IF($J$5="diff",(AB1294-AB1293),LN(AB1294/AB1293)))</f>
        <v/>
      </c>
      <c r="AO1294" s="9">
        <f>IF(OR($S1294="",$S1293=""),"",IF($K$5="diff",(AC1294-AC1293),LN(AC1294/AC1293)))</f>
        <v/>
      </c>
      <c r="AR1294" s="9">
        <f>IF($AF1294="","",$AU$13+$AU$4*AG1294+$AU$5*AH1294+$AU$6*AI1294+$AU$7*AJ1294+$AU$8*AK1294+$AU$9*AL1294+$AU$10*AM1294+$AU$11*AN1294+$AU$12*AO1294)</f>
        <v/>
      </c>
      <c r="AY1294" s="10">
        <f>IF(AND((ROW()-7)&gt;=$Q$5,(ROW()-6)&lt;=$Q$3),INDEX(LINEST(OFFSET(AF1294,1-$Q$5,0,$Q$5,1),OFFSET(AG1294,1-$Q$5,0,$Q$5,9),TRUE,TRUE),1,10)*$Q$4,"")</f>
        <v/>
      </c>
      <c r="AZ1294" s="9">
        <f>IF(AND((ROW()-7)&gt;=$Q$5,(ROW()-6)&lt;=$Q$3),INDEX(LINEST(OFFSET(AF1294,1-$Q$5,0,$Q$5,1),OFFSET(AG1294,1-$Q$5,0,$Q$5,9),TRUE,TRUE),1,9),"")</f>
        <v/>
      </c>
      <c r="BA1294" s="9">
        <f>IF(AND((ROW()-7)&gt;=$Q$5,(ROW()-6)&lt;=$Q$3),INDEX(LINEST(OFFSET(AF1294,1-$Q$5,0,$Q$5,1),OFFSET(AG1294,1-$Q$5,0,$Q$5,9),TRUE,TRUE),1,8),"")</f>
        <v/>
      </c>
      <c r="BB1294" s="9">
        <f>IF(AND((ROW()-7)&gt;=$Q$5,(ROW()-6)&lt;=$Q$3),INDEX(LINEST(OFFSET(AF1294,1-$Q$5,0,$Q$5,1),OFFSET(AG1294,1-$Q$5,0,$Q$5,9),TRUE,TRUE),1,7),"")</f>
        <v/>
      </c>
      <c r="BC1294" s="9">
        <f>IF(AND((ROW()-7)&gt;=$Q$5,(ROW()-6)&lt;=$Q$3),INDEX(LINEST(OFFSET(AF1294,1-$Q$5,0,$Q$5,1),OFFSET(AG1294,1-$Q$5,0,$Q$5,9),TRUE,TRUE),1,6),"")</f>
        <v/>
      </c>
      <c r="BD1294" s="9">
        <f>IF(AND((ROW()-7)&gt;=$Q$5,(ROW()-6)&lt;=$Q$3),INDEX(LINEST(OFFSET(AF1294,1-$Q$5,0,$Q$5,1),OFFSET(AG1294,1-$Q$5,0,$Q$5,9),TRUE,TRUE),1,5),"")</f>
        <v/>
      </c>
      <c r="BE1294" s="9">
        <f>IF(AND((ROW()-7)&gt;=$Q$5,(ROW()-6)&lt;=$Q$3),INDEX(LINEST(OFFSET(AF1294,1-$Q$5,0,$Q$5,1),OFFSET(AG1294,1-$Q$5,0,$Q$5,9),TRUE,TRUE),1,4),"")</f>
        <v/>
      </c>
      <c r="BF1294" s="9">
        <f>IF(AND((ROW()-7)&gt;=$Q$5,(ROW()-6)&lt;=$Q$3),INDEX(LINEST(OFFSET(AF1294,1-$Q$5,0,$Q$5,1),OFFSET(AG1294,1-$Q$5,0,$Q$5,9),TRUE,TRUE),1,3),"")</f>
        <v/>
      </c>
      <c r="BG1294" s="9">
        <f>IF(AND((ROW()-7)&gt;=$Q$5,(ROW()-6)&lt;=$Q$3),INDEX(LINEST(OFFSET(AF1294,1-$Q$5,0,$Q$5,1),OFFSET(AG1294,1-$Q$5,0,$Q$5,9),TRUE,TRUE),1,2),"")</f>
        <v/>
      </c>
      <c r="BH1294" s="9">
        <f>IF(AND((ROW()-7)&gt;=$Q$5,(ROW()-6)&lt;=$Q$3),INDEX(LINEST(OFFSET(AF1294,1-$Q$5,0,$Q$5,1),OFFSET(AG1294,1-$Q$5,0,$Q$5,9),TRUE,TRUE),1,1),"")</f>
        <v/>
      </c>
      <c r="BI1294" s="10">
        <f>IF(AND((ROW()-7)&gt;=$Q$5,(ROW()-6)&lt;=$Q$3),INDEX(LINEST(OFFSET(AF1294,1-$Q$5,0,$Q$5,1),OFFSET(AG1294,1-$Q$5,0,$Q$5,9),TRUE,TRUE),3,1),"")</f>
        <v/>
      </c>
      <c r="BL1294" s="9">
        <f>IF(AND((ROW()-6)&lt;=$Q$3,ISNUMBER(AY1293)),AY1293/$Q$4+AZ1293*AG1294+BA1293*AH1294+BB1293*AI1294+BC1293*AJ1294+BD1293*AK1294+BE1293*AL1294+BF1293*AM1294+BG1293*AN1294+BH1293*AO1294,"")</f>
        <v/>
      </c>
      <c r="BM1294">
        <f>IF(ISNUMBER(BL1294),AVERAGE(OFFSET(AF1293,1-$Q$5,0,$Q$5,1)),"")</f>
        <v/>
      </c>
      <c r="BN1294">
        <f>IF(ISNUMBER(BL1294),(AF1294-BL1294)^2,"")</f>
        <v/>
      </c>
      <c r="BO1294">
        <f>IF(ISNUMBER(BL1294),AF1294^2,"")</f>
        <v/>
      </c>
      <c r="BP1294">
        <f>IF(ISNUMBER(BL1294),(AF1294-BM1294)^2,"")</f>
        <v/>
      </c>
    </row>
    <row r="1295">
      <c r="O1295">
        <f>IF($R1295="","",IF($Q$1="Weekly",INT(($R1295-2)/7),IF($Q$1="Quarterly",YEAR($R1295)*4+ROUNDUP(MONTH($R1295)/3),YEAR($R1295)*12+MONTH($R1295))))</f>
        <v/>
      </c>
      <c r="P1295">
        <f>IF($R1295="","",IF($R1296="",1,IF($O1295&lt;&gt;$O1296,1,0)))</f>
        <v/>
      </c>
      <c r="Q1295">
        <f>IF($P1295=1,SUM($P$7:$P1295),"")</f>
        <v/>
      </c>
      <c r="R1295">
        <f>IF($A1295="","",IF(ISNUMBER($A1295),$A1295,IFERROR(DATEVALUE($A1295),NA())))</f>
        <v/>
      </c>
      <c r="S1295" s="7">
        <f>IFERROR(INDEX($R$7:$R$60000,MATCH(ROW()-6,$Q$7:$Q$60000,0)),"")</f>
        <v/>
      </c>
      <c r="T1295">
        <f>IFERROR(INDEX($B$7:$B$60000,MATCH(ROW()-6,$Q$7:$Q$60000,0))*1,"")</f>
        <v/>
      </c>
      <c r="U1295">
        <f>IFERROR(INDEX($C$7:$C$60000,MATCH(ROW()-6,$Q$7:$Q$60000,0))*1,"")</f>
        <v/>
      </c>
      <c r="V1295">
        <f>IFERROR(INDEX($D$7:$D$60000,MATCH(ROW()-6,$Q$7:$Q$60000,0))*1,"")</f>
        <v/>
      </c>
      <c r="W1295">
        <f>IFERROR(INDEX($E$7:$E$60000,MATCH(ROW()-6,$Q$7:$Q$60000,0))*1,"")</f>
        <v/>
      </c>
      <c r="X1295">
        <f>IFERROR(INDEX($F$7:$F$60000,MATCH(ROW()-6,$Q$7:$Q$60000,0))*1,"")</f>
        <v/>
      </c>
      <c r="Y1295">
        <f>IFERROR(INDEX($G$7:$G$60000,MATCH(ROW()-6,$Q$7:$Q$60000,0))*1,"")</f>
        <v/>
      </c>
      <c r="Z1295">
        <f>IFERROR(INDEX($H$7:$H$60000,MATCH(ROW()-6,$Q$7:$Q$60000,0))*1,"")</f>
        <v/>
      </c>
      <c r="AA1295">
        <f>IFERROR(INDEX($I$7:$I$60000,MATCH(ROW()-6,$Q$7:$Q$60000,0))*1,"")</f>
        <v/>
      </c>
      <c r="AB1295">
        <f>IFERROR(INDEX($J$7:$J$60000,MATCH(ROW()-6,$Q$7:$Q$60000,0))*1,"")</f>
        <v/>
      </c>
      <c r="AC1295">
        <f>IFERROR(INDEX($K$7:$K$60000,MATCH(ROW()-6,$Q$7:$Q$60000,0))*1,"")</f>
        <v/>
      </c>
      <c r="AF1295" s="9">
        <f>IF(OR($S1295="",$S1294=""),"",IF($B$5="diff",($T1295-$T1294),LN($T1295/$T1294)))</f>
        <v/>
      </c>
      <c r="AG1295" s="9">
        <f>IF(OR($S1295="",$S1294=""),"",IF($C$5="diff",(U1295-U1294),LN(U1295/U1294)))</f>
        <v/>
      </c>
      <c r="AH1295" s="9">
        <f>IF(OR($S1295="",$S1294=""),"",IF($D$5="diff",(V1295-V1294),LN(V1295/V1294)))</f>
        <v/>
      </c>
      <c r="AI1295" s="9">
        <f>IF(OR($S1295="",$S1294=""),"",IF($E$5="diff",(W1295-W1294),LN(W1295/W1294)))</f>
        <v/>
      </c>
      <c r="AJ1295" s="9">
        <f>IF(OR($S1295="",$S1294=""),"",IF($F$5="diff",(X1295-X1294),LN(X1295/X1294)))</f>
        <v/>
      </c>
      <c r="AK1295" s="9">
        <f>IF(OR($S1295="",$S1294=""),"",IF($G$5="diff",(Y1295-Y1294),LN(Y1295/Y1294)))</f>
        <v/>
      </c>
      <c r="AL1295" s="9">
        <f>IF(OR($S1295="",$S1294=""),"",IF($H$5="diff",(Z1295-Z1294),LN(Z1295/Z1294)))</f>
        <v/>
      </c>
      <c r="AM1295" s="9">
        <f>IF(OR($S1295="",$S1294=""),"",IF($I$5="diff",(AA1295-AA1294),LN(AA1295/AA1294)))</f>
        <v/>
      </c>
      <c r="AN1295" s="9">
        <f>IF(OR($S1295="",$S1294=""),"",IF($J$5="diff",(AB1295-AB1294),LN(AB1295/AB1294)))</f>
        <v/>
      </c>
      <c r="AO1295" s="9">
        <f>IF(OR($S1295="",$S1294=""),"",IF($K$5="diff",(AC1295-AC1294),LN(AC1295/AC1294)))</f>
        <v/>
      </c>
      <c r="AR1295" s="9">
        <f>IF($AF1295="","",$AU$13+$AU$4*AG1295+$AU$5*AH1295+$AU$6*AI1295+$AU$7*AJ1295+$AU$8*AK1295+$AU$9*AL1295+$AU$10*AM1295+$AU$11*AN1295+$AU$12*AO1295)</f>
        <v/>
      </c>
      <c r="AY1295" s="10">
        <f>IF(AND((ROW()-7)&gt;=$Q$5,(ROW()-6)&lt;=$Q$3),INDEX(LINEST(OFFSET(AF1295,1-$Q$5,0,$Q$5,1),OFFSET(AG1295,1-$Q$5,0,$Q$5,9),TRUE,TRUE),1,10)*$Q$4,"")</f>
        <v/>
      </c>
      <c r="AZ1295" s="9">
        <f>IF(AND((ROW()-7)&gt;=$Q$5,(ROW()-6)&lt;=$Q$3),INDEX(LINEST(OFFSET(AF1295,1-$Q$5,0,$Q$5,1),OFFSET(AG1295,1-$Q$5,0,$Q$5,9),TRUE,TRUE),1,9),"")</f>
        <v/>
      </c>
      <c r="BA1295" s="9">
        <f>IF(AND((ROW()-7)&gt;=$Q$5,(ROW()-6)&lt;=$Q$3),INDEX(LINEST(OFFSET(AF1295,1-$Q$5,0,$Q$5,1),OFFSET(AG1295,1-$Q$5,0,$Q$5,9),TRUE,TRUE),1,8),"")</f>
        <v/>
      </c>
      <c r="BB1295" s="9">
        <f>IF(AND((ROW()-7)&gt;=$Q$5,(ROW()-6)&lt;=$Q$3),INDEX(LINEST(OFFSET(AF1295,1-$Q$5,0,$Q$5,1),OFFSET(AG1295,1-$Q$5,0,$Q$5,9),TRUE,TRUE),1,7),"")</f>
        <v/>
      </c>
      <c r="BC1295" s="9">
        <f>IF(AND((ROW()-7)&gt;=$Q$5,(ROW()-6)&lt;=$Q$3),INDEX(LINEST(OFFSET(AF1295,1-$Q$5,0,$Q$5,1),OFFSET(AG1295,1-$Q$5,0,$Q$5,9),TRUE,TRUE),1,6),"")</f>
        <v/>
      </c>
      <c r="BD1295" s="9">
        <f>IF(AND((ROW()-7)&gt;=$Q$5,(ROW()-6)&lt;=$Q$3),INDEX(LINEST(OFFSET(AF1295,1-$Q$5,0,$Q$5,1),OFFSET(AG1295,1-$Q$5,0,$Q$5,9),TRUE,TRUE),1,5),"")</f>
        <v/>
      </c>
      <c r="BE1295" s="9">
        <f>IF(AND((ROW()-7)&gt;=$Q$5,(ROW()-6)&lt;=$Q$3),INDEX(LINEST(OFFSET(AF1295,1-$Q$5,0,$Q$5,1),OFFSET(AG1295,1-$Q$5,0,$Q$5,9),TRUE,TRUE),1,4),"")</f>
        <v/>
      </c>
      <c r="BF1295" s="9">
        <f>IF(AND((ROW()-7)&gt;=$Q$5,(ROW()-6)&lt;=$Q$3),INDEX(LINEST(OFFSET(AF1295,1-$Q$5,0,$Q$5,1),OFFSET(AG1295,1-$Q$5,0,$Q$5,9),TRUE,TRUE),1,3),"")</f>
        <v/>
      </c>
      <c r="BG1295" s="9">
        <f>IF(AND((ROW()-7)&gt;=$Q$5,(ROW()-6)&lt;=$Q$3),INDEX(LINEST(OFFSET(AF1295,1-$Q$5,0,$Q$5,1),OFFSET(AG1295,1-$Q$5,0,$Q$5,9),TRUE,TRUE),1,2),"")</f>
        <v/>
      </c>
      <c r="BH1295" s="9">
        <f>IF(AND((ROW()-7)&gt;=$Q$5,(ROW()-6)&lt;=$Q$3),INDEX(LINEST(OFFSET(AF1295,1-$Q$5,0,$Q$5,1),OFFSET(AG1295,1-$Q$5,0,$Q$5,9),TRUE,TRUE),1,1),"")</f>
        <v/>
      </c>
      <c r="BI1295" s="10">
        <f>IF(AND((ROW()-7)&gt;=$Q$5,(ROW()-6)&lt;=$Q$3),INDEX(LINEST(OFFSET(AF1295,1-$Q$5,0,$Q$5,1),OFFSET(AG1295,1-$Q$5,0,$Q$5,9),TRUE,TRUE),3,1),"")</f>
        <v/>
      </c>
      <c r="BL1295" s="9">
        <f>IF(AND((ROW()-6)&lt;=$Q$3,ISNUMBER(AY1294)),AY1294/$Q$4+AZ1294*AG1295+BA1294*AH1295+BB1294*AI1295+BC1294*AJ1295+BD1294*AK1295+BE1294*AL1295+BF1294*AM1295+BG1294*AN1295+BH1294*AO1295,"")</f>
        <v/>
      </c>
      <c r="BM1295">
        <f>IF(ISNUMBER(BL1295),AVERAGE(OFFSET(AF1294,1-$Q$5,0,$Q$5,1)),"")</f>
        <v/>
      </c>
      <c r="BN1295">
        <f>IF(ISNUMBER(BL1295),(AF1295-BL1295)^2,"")</f>
        <v/>
      </c>
      <c r="BO1295">
        <f>IF(ISNUMBER(BL1295),AF1295^2,"")</f>
        <v/>
      </c>
      <c r="BP1295">
        <f>IF(ISNUMBER(BL1295),(AF1295-BM1295)^2,"")</f>
        <v/>
      </c>
    </row>
    <row r="1296">
      <c r="O1296">
        <f>IF($R1296="","",IF($Q$1="Weekly",INT(($R1296-2)/7),IF($Q$1="Quarterly",YEAR($R1296)*4+ROUNDUP(MONTH($R1296)/3),YEAR($R1296)*12+MONTH($R1296))))</f>
        <v/>
      </c>
      <c r="P1296">
        <f>IF($R1296="","",IF($R1297="",1,IF($O1296&lt;&gt;$O1297,1,0)))</f>
        <v/>
      </c>
      <c r="Q1296">
        <f>IF($P1296=1,SUM($P$7:$P1296),"")</f>
        <v/>
      </c>
      <c r="R1296">
        <f>IF($A1296="","",IF(ISNUMBER($A1296),$A1296,IFERROR(DATEVALUE($A1296),NA())))</f>
        <v/>
      </c>
      <c r="S1296" s="7">
        <f>IFERROR(INDEX($R$7:$R$60000,MATCH(ROW()-6,$Q$7:$Q$60000,0)),"")</f>
        <v/>
      </c>
      <c r="T1296">
        <f>IFERROR(INDEX($B$7:$B$60000,MATCH(ROW()-6,$Q$7:$Q$60000,0))*1,"")</f>
        <v/>
      </c>
      <c r="U1296">
        <f>IFERROR(INDEX($C$7:$C$60000,MATCH(ROW()-6,$Q$7:$Q$60000,0))*1,"")</f>
        <v/>
      </c>
      <c r="V1296">
        <f>IFERROR(INDEX($D$7:$D$60000,MATCH(ROW()-6,$Q$7:$Q$60000,0))*1,"")</f>
        <v/>
      </c>
      <c r="W1296">
        <f>IFERROR(INDEX($E$7:$E$60000,MATCH(ROW()-6,$Q$7:$Q$60000,0))*1,"")</f>
        <v/>
      </c>
      <c r="X1296">
        <f>IFERROR(INDEX($F$7:$F$60000,MATCH(ROW()-6,$Q$7:$Q$60000,0))*1,"")</f>
        <v/>
      </c>
      <c r="Y1296">
        <f>IFERROR(INDEX($G$7:$G$60000,MATCH(ROW()-6,$Q$7:$Q$60000,0))*1,"")</f>
        <v/>
      </c>
      <c r="Z1296">
        <f>IFERROR(INDEX($H$7:$H$60000,MATCH(ROW()-6,$Q$7:$Q$60000,0))*1,"")</f>
        <v/>
      </c>
      <c r="AA1296">
        <f>IFERROR(INDEX($I$7:$I$60000,MATCH(ROW()-6,$Q$7:$Q$60000,0))*1,"")</f>
        <v/>
      </c>
      <c r="AB1296">
        <f>IFERROR(INDEX($J$7:$J$60000,MATCH(ROW()-6,$Q$7:$Q$60000,0))*1,"")</f>
        <v/>
      </c>
      <c r="AC1296">
        <f>IFERROR(INDEX($K$7:$K$60000,MATCH(ROW()-6,$Q$7:$Q$60000,0))*1,"")</f>
        <v/>
      </c>
      <c r="AF1296" s="9">
        <f>IF(OR($S1296="",$S1295=""),"",IF($B$5="diff",($T1296-$T1295),LN($T1296/$T1295)))</f>
        <v/>
      </c>
      <c r="AG1296" s="9">
        <f>IF(OR($S1296="",$S1295=""),"",IF($C$5="diff",(U1296-U1295),LN(U1296/U1295)))</f>
        <v/>
      </c>
      <c r="AH1296" s="9">
        <f>IF(OR($S1296="",$S1295=""),"",IF($D$5="diff",(V1296-V1295),LN(V1296/V1295)))</f>
        <v/>
      </c>
      <c r="AI1296" s="9">
        <f>IF(OR($S1296="",$S1295=""),"",IF($E$5="diff",(W1296-W1295),LN(W1296/W1295)))</f>
        <v/>
      </c>
      <c r="AJ1296" s="9">
        <f>IF(OR($S1296="",$S1295=""),"",IF($F$5="diff",(X1296-X1295),LN(X1296/X1295)))</f>
        <v/>
      </c>
      <c r="AK1296" s="9">
        <f>IF(OR($S1296="",$S1295=""),"",IF($G$5="diff",(Y1296-Y1295),LN(Y1296/Y1295)))</f>
        <v/>
      </c>
      <c r="AL1296" s="9">
        <f>IF(OR($S1296="",$S1295=""),"",IF($H$5="diff",(Z1296-Z1295),LN(Z1296/Z1295)))</f>
        <v/>
      </c>
      <c r="AM1296" s="9">
        <f>IF(OR($S1296="",$S1295=""),"",IF($I$5="diff",(AA1296-AA1295),LN(AA1296/AA1295)))</f>
        <v/>
      </c>
      <c r="AN1296" s="9">
        <f>IF(OR($S1296="",$S1295=""),"",IF($J$5="diff",(AB1296-AB1295),LN(AB1296/AB1295)))</f>
        <v/>
      </c>
      <c r="AO1296" s="9">
        <f>IF(OR($S1296="",$S1295=""),"",IF($K$5="diff",(AC1296-AC1295),LN(AC1296/AC1295)))</f>
        <v/>
      </c>
      <c r="AR1296" s="9">
        <f>IF($AF1296="","",$AU$13+$AU$4*AG1296+$AU$5*AH1296+$AU$6*AI1296+$AU$7*AJ1296+$AU$8*AK1296+$AU$9*AL1296+$AU$10*AM1296+$AU$11*AN1296+$AU$12*AO1296)</f>
        <v/>
      </c>
      <c r="AY1296" s="10">
        <f>IF(AND((ROW()-7)&gt;=$Q$5,(ROW()-6)&lt;=$Q$3),INDEX(LINEST(OFFSET(AF1296,1-$Q$5,0,$Q$5,1),OFFSET(AG1296,1-$Q$5,0,$Q$5,9),TRUE,TRUE),1,10)*$Q$4,"")</f>
        <v/>
      </c>
      <c r="AZ1296" s="9">
        <f>IF(AND((ROW()-7)&gt;=$Q$5,(ROW()-6)&lt;=$Q$3),INDEX(LINEST(OFFSET(AF1296,1-$Q$5,0,$Q$5,1),OFFSET(AG1296,1-$Q$5,0,$Q$5,9),TRUE,TRUE),1,9),"")</f>
        <v/>
      </c>
      <c r="BA1296" s="9">
        <f>IF(AND((ROW()-7)&gt;=$Q$5,(ROW()-6)&lt;=$Q$3),INDEX(LINEST(OFFSET(AF1296,1-$Q$5,0,$Q$5,1),OFFSET(AG1296,1-$Q$5,0,$Q$5,9),TRUE,TRUE),1,8),"")</f>
        <v/>
      </c>
      <c r="BB1296" s="9">
        <f>IF(AND((ROW()-7)&gt;=$Q$5,(ROW()-6)&lt;=$Q$3),INDEX(LINEST(OFFSET(AF1296,1-$Q$5,0,$Q$5,1),OFFSET(AG1296,1-$Q$5,0,$Q$5,9),TRUE,TRUE),1,7),"")</f>
        <v/>
      </c>
      <c r="BC1296" s="9">
        <f>IF(AND((ROW()-7)&gt;=$Q$5,(ROW()-6)&lt;=$Q$3),INDEX(LINEST(OFFSET(AF1296,1-$Q$5,0,$Q$5,1),OFFSET(AG1296,1-$Q$5,0,$Q$5,9),TRUE,TRUE),1,6),"")</f>
        <v/>
      </c>
      <c r="BD1296" s="9">
        <f>IF(AND((ROW()-7)&gt;=$Q$5,(ROW()-6)&lt;=$Q$3),INDEX(LINEST(OFFSET(AF1296,1-$Q$5,0,$Q$5,1),OFFSET(AG1296,1-$Q$5,0,$Q$5,9),TRUE,TRUE),1,5),"")</f>
        <v/>
      </c>
      <c r="BE1296" s="9">
        <f>IF(AND((ROW()-7)&gt;=$Q$5,(ROW()-6)&lt;=$Q$3),INDEX(LINEST(OFFSET(AF1296,1-$Q$5,0,$Q$5,1),OFFSET(AG1296,1-$Q$5,0,$Q$5,9),TRUE,TRUE),1,4),"")</f>
        <v/>
      </c>
      <c r="BF1296" s="9">
        <f>IF(AND((ROW()-7)&gt;=$Q$5,(ROW()-6)&lt;=$Q$3),INDEX(LINEST(OFFSET(AF1296,1-$Q$5,0,$Q$5,1),OFFSET(AG1296,1-$Q$5,0,$Q$5,9),TRUE,TRUE),1,3),"")</f>
        <v/>
      </c>
      <c r="BG1296" s="9">
        <f>IF(AND((ROW()-7)&gt;=$Q$5,(ROW()-6)&lt;=$Q$3),INDEX(LINEST(OFFSET(AF1296,1-$Q$5,0,$Q$5,1),OFFSET(AG1296,1-$Q$5,0,$Q$5,9),TRUE,TRUE),1,2),"")</f>
        <v/>
      </c>
      <c r="BH1296" s="9">
        <f>IF(AND((ROW()-7)&gt;=$Q$5,(ROW()-6)&lt;=$Q$3),INDEX(LINEST(OFFSET(AF1296,1-$Q$5,0,$Q$5,1),OFFSET(AG1296,1-$Q$5,0,$Q$5,9),TRUE,TRUE),1,1),"")</f>
        <v/>
      </c>
      <c r="BI1296" s="10">
        <f>IF(AND((ROW()-7)&gt;=$Q$5,(ROW()-6)&lt;=$Q$3),INDEX(LINEST(OFFSET(AF1296,1-$Q$5,0,$Q$5,1),OFFSET(AG1296,1-$Q$5,0,$Q$5,9),TRUE,TRUE),3,1),"")</f>
        <v/>
      </c>
      <c r="BL1296" s="9">
        <f>IF(AND((ROW()-6)&lt;=$Q$3,ISNUMBER(AY1295)),AY1295/$Q$4+AZ1295*AG1296+BA1295*AH1296+BB1295*AI1296+BC1295*AJ1296+BD1295*AK1296+BE1295*AL1296+BF1295*AM1296+BG1295*AN1296+BH1295*AO1296,"")</f>
        <v/>
      </c>
      <c r="BM1296">
        <f>IF(ISNUMBER(BL1296),AVERAGE(OFFSET(AF1295,1-$Q$5,0,$Q$5,1)),"")</f>
        <v/>
      </c>
      <c r="BN1296">
        <f>IF(ISNUMBER(BL1296),(AF1296-BL1296)^2,"")</f>
        <v/>
      </c>
      <c r="BO1296">
        <f>IF(ISNUMBER(BL1296),AF1296^2,"")</f>
        <v/>
      </c>
      <c r="BP1296">
        <f>IF(ISNUMBER(BL1296),(AF1296-BM1296)^2,"")</f>
        <v/>
      </c>
    </row>
    <row r="1297">
      <c r="O1297">
        <f>IF($R1297="","",IF($Q$1="Weekly",INT(($R1297-2)/7),IF($Q$1="Quarterly",YEAR($R1297)*4+ROUNDUP(MONTH($R1297)/3),YEAR($R1297)*12+MONTH($R1297))))</f>
        <v/>
      </c>
      <c r="P1297">
        <f>IF($R1297="","",IF($R1298="",1,IF($O1297&lt;&gt;$O1298,1,0)))</f>
        <v/>
      </c>
      <c r="Q1297">
        <f>IF($P1297=1,SUM($P$7:$P1297),"")</f>
        <v/>
      </c>
      <c r="R1297">
        <f>IF($A1297="","",IF(ISNUMBER($A1297),$A1297,IFERROR(DATEVALUE($A1297),NA())))</f>
        <v/>
      </c>
      <c r="S1297" s="7">
        <f>IFERROR(INDEX($R$7:$R$60000,MATCH(ROW()-6,$Q$7:$Q$60000,0)),"")</f>
        <v/>
      </c>
      <c r="T1297">
        <f>IFERROR(INDEX($B$7:$B$60000,MATCH(ROW()-6,$Q$7:$Q$60000,0))*1,"")</f>
        <v/>
      </c>
      <c r="U1297">
        <f>IFERROR(INDEX($C$7:$C$60000,MATCH(ROW()-6,$Q$7:$Q$60000,0))*1,"")</f>
        <v/>
      </c>
      <c r="V1297">
        <f>IFERROR(INDEX($D$7:$D$60000,MATCH(ROW()-6,$Q$7:$Q$60000,0))*1,"")</f>
        <v/>
      </c>
      <c r="W1297">
        <f>IFERROR(INDEX($E$7:$E$60000,MATCH(ROW()-6,$Q$7:$Q$60000,0))*1,"")</f>
        <v/>
      </c>
      <c r="X1297">
        <f>IFERROR(INDEX($F$7:$F$60000,MATCH(ROW()-6,$Q$7:$Q$60000,0))*1,"")</f>
        <v/>
      </c>
      <c r="Y1297">
        <f>IFERROR(INDEX($G$7:$G$60000,MATCH(ROW()-6,$Q$7:$Q$60000,0))*1,"")</f>
        <v/>
      </c>
      <c r="Z1297">
        <f>IFERROR(INDEX($H$7:$H$60000,MATCH(ROW()-6,$Q$7:$Q$60000,0))*1,"")</f>
        <v/>
      </c>
      <c r="AA1297">
        <f>IFERROR(INDEX($I$7:$I$60000,MATCH(ROW()-6,$Q$7:$Q$60000,0))*1,"")</f>
        <v/>
      </c>
      <c r="AB1297">
        <f>IFERROR(INDEX($J$7:$J$60000,MATCH(ROW()-6,$Q$7:$Q$60000,0))*1,"")</f>
        <v/>
      </c>
      <c r="AC1297">
        <f>IFERROR(INDEX($K$7:$K$60000,MATCH(ROW()-6,$Q$7:$Q$60000,0))*1,"")</f>
        <v/>
      </c>
      <c r="AF1297" s="9">
        <f>IF(OR($S1297="",$S1296=""),"",IF($B$5="diff",($T1297-$T1296),LN($T1297/$T1296)))</f>
        <v/>
      </c>
      <c r="AG1297" s="9">
        <f>IF(OR($S1297="",$S1296=""),"",IF($C$5="diff",(U1297-U1296),LN(U1297/U1296)))</f>
        <v/>
      </c>
      <c r="AH1297" s="9">
        <f>IF(OR($S1297="",$S1296=""),"",IF($D$5="diff",(V1297-V1296),LN(V1297/V1296)))</f>
        <v/>
      </c>
      <c r="AI1297" s="9">
        <f>IF(OR($S1297="",$S1296=""),"",IF($E$5="diff",(W1297-W1296),LN(W1297/W1296)))</f>
        <v/>
      </c>
      <c r="AJ1297" s="9">
        <f>IF(OR($S1297="",$S1296=""),"",IF($F$5="diff",(X1297-X1296),LN(X1297/X1296)))</f>
        <v/>
      </c>
      <c r="AK1297" s="9">
        <f>IF(OR($S1297="",$S1296=""),"",IF($G$5="diff",(Y1297-Y1296),LN(Y1297/Y1296)))</f>
        <v/>
      </c>
      <c r="AL1297" s="9">
        <f>IF(OR($S1297="",$S1296=""),"",IF($H$5="diff",(Z1297-Z1296),LN(Z1297/Z1296)))</f>
        <v/>
      </c>
      <c r="AM1297" s="9">
        <f>IF(OR($S1297="",$S1296=""),"",IF($I$5="diff",(AA1297-AA1296),LN(AA1297/AA1296)))</f>
        <v/>
      </c>
      <c r="AN1297" s="9">
        <f>IF(OR($S1297="",$S1296=""),"",IF($J$5="diff",(AB1297-AB1296),LN(AB1297/AB1296)))</f>
        <v/>
      </c>
      <c r="AO1297" s="9">
        <f>IF(OR($S1297="",$S1296=""),"",IF($K$5="diff",(AC1297-AC1296),LN(AC1297/AC1296)))</f>
        <v/>
      </c>
      <c r="AR1297" s="9">
        <f>IF($AF1297="","",$AU$13+$AU$4*AG1297+$AU$5*AH1297+$AU$6*AI1297+$AU$7*AJ1297+$AU$8*AK1297+$AU$9*AL1297+$AU$10*AM1297+$AU$11*AN1297+$AU$12*AO1297)</f>
        <v/>
      </c>
      <c r="AY1297" s="10">
        <f>IF(AND((ROW()-7)&gt;=$Q$5,(ROW()-6)&lt;=$Q$3),INDEX(LINEST(OFFSET(AF1297,1-$Q$5,0,$Q$5,1),OFFSET(AG1297,1-$Q$5,0,$Q$5,9),TRUE,TRUE),1,10)*$Q$4,"")</f>
        <v/>
      </c>
      <c r="AZ1297" s="9">
        <f>IF(AND((ROW()-7)&gt;=$Q$5,(ROW()-6)&lt;=$Q$3),INDEX(LINEST(OFFSET(AF1297,1-$Q$5,0,$Q$5,1),OFFSET(AG1297,1-$Q$5,0,$Q$5,9),TRUE,TRUE),1,9),"")</f>
        <v/>
      </c>
      <c r="BA1297" s="9">
        <f>IF(AND((ROW()-7)&gt;=$Q$5,(ROW()-6)&lt;=$Q$3),INDEX(LINEST(OFFSET(AF1297,1-$Q$5,0,$Q$5,1),OFFSET(AG1297,1-$Q$5,0,$Q$5,9),TRUE,TRUE),1,8),"")</f>
        <v/>
      </c>
      <c r="BB1297" s="9">
        <f>IF(AND((ROW()-7)&gt;=$Q$5,(ROW()-6)&lt;=$Q$3),INDEX(LINEST(OFFSET(AF1297,1-$Q$5,0,$Q$5,1),OFFSET(AG1297,1-$Q$5,0,$Q$5,9),TRUE,TRUE),1,7),"")</f>
        <v/>
      </c>
      <c r="BC1297" s="9">
        <f>IF(AND((ROW()-7)&gt;=$Q$5,(ROW()-6)&lt;=$Q$3),INDEX(LINEST(OFFSET(AF1297,1-$Q$5,0,$Q$5,1),OFFSET(AG1297,1-$Q$5,0,$Q$5,9),TRUE,TRUE),1,6),"")</f>
        <v/>
      </c>
      <c r="BD1297" s="9">
        <f>IF(AND((ROW()-7)&gt;=$Q$5,(ROW()-6)&lt;=$Q$3),INDEX(LINEST(OFFSET(AF1297,1-$Q$5,0,$Q$5,1),OFFSET(AG1297,1-$Q$5,0,$Q$5,9),TRUE,TRUE),1,5),"")</f>
        <v/>
      </c>
      <c r="BE1297" s="9">
        <f>IF(AND((ROW()-7)&gt;=$Q$5,(ROW()-6)&lt;=$Q$3),INDEX(LINEST(OFFSET(AF1297,1-$Q$5,0,$Q$5,1),OFFSET(AG1297,1-$Q$5,0,$Q$5,9),TRUE,TRUE),1,4),"")</f>
        <v/>
      </c>
      <c r="BF1297" s="9">
        <f>IF(AND((ROW()-7)&gt;=$Q$5,(ROW()-6)&lt;=$Q$3),INDEX(LINEST(OFFSET(AF1297,1-$Q$5,0,$Q$5,1),OFFSET(AG1297,1-$Q$5,0,$Q$5,9),TRUE,TRUE),1,3),"")</f>
        <v/>
      </c>
      <c r="BG1297" s="9">
        <f>IF(AND((ROW()-7)&gt;=$Q$5,(ROW()-6)&lt;=$Q$3),INDEX(LINEST(OFFSET(AF1297,1-$Q$5,0,$Q$5,1),OFFSET(AG1297,1-$Q$5,0,$Q$5,9),TRUE,TRUE),1,2),"")</f>
        <v/>
      </c>
      <c r="BH1297" s="9">
        <f>IF(AND((ROW()-7)&gt;=$Q$5,(ROW()-6)&lt;=$Q$3),INDEX(LINEST(OFFSET(AF1297,1-$Q$5,0,$Q$5,1),OFFSET(AG1297,1-$Q$5,0,$Q$5,9),TRUE,TRUE),1,1),"")</f>
        <v/>
      </c>
      <c r="BI1297" s="10">
        <f>IF(AND((ROW()-7)&gt;=$Q$5,(ROW()-6)&lt;=$Q$3),INDEX(LINEST(OFFSET(AF1297,1-$Q$5,0,$Q$5,1),OFFSET(AG1297,1-$Q$5,0,$Q$5,9),TRUE,TRUE),3,1),"")</f>
        <v/>
      </c>
      <c r="BL1297" s="9">
        <f>IF(AND((ROW()-6)&lt;=$Q$3,ISNUMBER(AY1296)),AY1296/$Q$4+AZ1296*AG1297+BA1296*AH1297+BB1296*AI1297+BC1296*AJ1297+BD1296*AK1297+BE1296*AL1297+BF1296*AM1297+BG1296*AN1297+BH1296*AO1297,"")</f>
        <v/>
      </c>
      <c r="BM1297">
        <f>IF(ISNUMBER(BL1297),AVERAGE(OFFSET(AF1296,1-$Q$5,0,$Q$5,1)),"")</f>
        <v/>
      </c>
      <c r="BN1297">
        <f>IF(ISNUMBER(BL1297),(AF1297-BL1297)^2,"")</f>
        <v/>
      </c>
      <c r="BO1297">
        <f>IF(ISNUMBER(BL1297),AF1297^2,"")</f>
        <v/>
      </c>
      <c r="BP1297">
        <f>IF(ISNUMBER(BL1297),(AF1297-BM1297)^2,"")</f>
        <v/>
      </c>
    </row>
    <row r="1298">
      <c r="O1298">
        <f>IF($R1298="","",IF($Q$1="Weekly",INT(($R1298-2)/7),IF($Q$1="Quarterly",YEAR($R1298)*4+ROUNDUP(MONTH($R1298)/3),YEAR($R1298)*12+MONTH($R1298))))</f>
        <v/>
      </c>
      <c r="P1298">
        <f>IF($R1298="","",IF($R1299="",1,IF($O1298&lt;&gt;$O1299,1,0)))</f>
        <v/>
      </c>
      <c r="Q1298">
        <f>IF($P1298=1,SUM($P$7:$P1298),"")</f>
        <v/>
      </c>
      <c r="R1298">
        <f>IF($A1298="","",IF(ISNUMBER($A1298),$A1298,IFERROR(DATEVALUE($A1298),NA())))</f>
        <v/>
      </c>
      <c r="S1298" s="7">
        <f>IFERROR(INDEX($R$7:$R$60000,MATCH(ROW()-6,$Q$7:$Q$60000,0)),"")</f>
        <v/>
      </c>
      <c r="T1298">
        <f>IFERROR(INDEX($B$7:$B$60000,MATCH(ROW()-6,$Q$7:$Q$60000,0))*1,"")</f>
        <v/>
      </c>
      <c r="U1298">
        <f>IFERROR(INDEX($C$7:$C$60000,MATCH(ROW()-6,$Q$7:$Q$60000,0))*1,"")</f>
        <v/>
      </c>
      <c r="V1298">
        <f>IFERROR(INDEX($D$7:$D$60000,MATCH(ROW()-6,$Q$7:$Q$60000,0))*1,"")</f>
        <v/>
      </c>
      <c r="W1298">
        <f>IFERROR(INDEX($E$7:$E$60000,MATCH(ROW()-6,$Q$7:$Q$60000,0))*1,"")</f>
        <v/>
      </c>
      <c r="X1298">
        <f>IFERROR(INDEX($F$7:$F$60000,MATCH(ROW()-6,$Q$7:$Q$60000,0))*1,"")</f>
        <v/>
      </c>
      <c r="Y1298">
        <f>IFERROR(INDEX($G$7:$G$60000,MATCH(ROW()-6,$Q$7:$Q$60000,0))*1,"")</f>
        <v/>
      </c>
      <c r="Z1298">
        <f>IFERROR(INDEX($H$7:$H$60000,MATCH(ROW()-6,$Q$7:$Q$60000,0))*1,"")</f>
        <v/>
      </c>
      <c r="AA1298">
        <f>IFERROR(INDEX($I$7:$I$60000,MATCH(ROW()-6,$Q$7:$Q$60000,0))*1,"")</f>
        <v/>
      </c>
      <c r="AB1298">
        <f>IFERROR(INDEX($J$7:$J$60000,MATCH(ROW()-6,$Q$7:$Q$60000,0))*1,"")</f>
        <v/>
      </c>
      <c r="AC1298">
        <f>IFERROR(INDEX($K$7:$K$60000,MATCH(ROW()-6,$Q$7:$Q$60000,0))*1,"")</f>
        <v/>
      </c>
      <c r="AF1298" s="9">
        <f>IF(OR($S1298="",$S1297=""),"",IF($B$5="diff",($T1298-$T1297),LN($T1298/$T1297)))</f>
        <v/>
      </c>
      <c r="AG1298" s="9">
        <f>IF(OR($S1298="",$S1297=""),"",IF($C$5="diff",(U1298-U1297),LN(U1298/U1297)))</f>
        <v/>
      </c>
      <c r="AH1298" s="9">
        <f>IF(OR($S1298="",$S1297=""),"",IF($D$5="diff",(V1298-V1297),LN(V1298/V1297)))</f>
        <v/>
      </c>
      <c r="AI1298" s="9">
        <f>IF(OR($S1298="",$S1297=""),"",IF($E$5="diff",(W1298-W1297),LN(W1298/W1297)))</f>
        <v/>
      </c>
      <c r="AJ1298" s="9">
        <f>IF(OR($S1298="",$S1297=""),"",IF($F$5="diff",(X1298-X1297),LN(X1298/X1297)))</f>
        <v/>
      </c>
      <c r="AK1298" s="9">
        <f>IF(OR($S1298="",$S1297=""),"",IF($G$5="diff",(Y1298-Y1297),LN(Y1298/Y1297)))</f>
        <v/>
      </c>
      <c r="AL1298" s="9">
        <f>IF(OR($S1298="",$S1297=""),"",IF($H$5="diff",(Z1298-Z1297),LN(Z1298/Z1297)))</f>
        <v/>
      </c>
      <c r="AM1298" s="9">
        <f>IF(OR($S1298="",$S1297=""),"",IF($I$5="diff",(AA1298-AA1297),LN(AA1298/AA1297)))</f>
        <v/>
      </c>
      <c r="AN1298" s="9">
        <f>IF(OR($S1298="",$S1297=""),"",IF($J$5="diff",(AB1298-AB1297),LN(AB1298/AB1297)))</f>
        <v/>
      </c>
      <c r="AO1298" s="9">
        <f>IF(OR($S1298="",$S1297=""),"",IF($K$5="diff",(AC1298-AC1297),LN(AC1298/AC1297)))</f>
        <v/>
      </c>
      <c r="AR1298" s="9">
        <f>IF($AF1298="","",$AU$13+$AU$4*AG1298+$AU$5*AH1298+$AU$6*AI1298+$AU$7*AJ1298+$AU$8*AK1298+$AU$9*AL1298+$AU$10*AM1298+$AU$11*AN1298+$AU$12*AO1298)</f>
        <v/>
      </c>
      <c r="AY1298" s="10">
        <f>IF(AND((ROW()-7)&gt;=$Q$5,(ROW()-6)&lt;=$Q$3),INDEX(LINEST(OFFSET(AF1298,1-$Q$5,0,$Q$5,1),OFFSET(AG1298,1-$Q$5,0,$Q$5,9),TRUE,TRUE),1,10)*$Q$4,"")</f>
        <v/>
      </c>
      <c r="AZ1298" s="9">
        <f>IF(AND((ROW()-7)&gt;=$Q$5,(ROW()-6)&lt;=$Q$3),INDEX(LINEST(OFFSET(AF1298,1-$Q$5,0,$Q$5,1),OFFSET(AG1298,1-$Q$5,0,$Q$5,9),TRUE,TRUE),1,9),"")</f>
        <v/>
      </c>
      <c r="BA1298" s="9">
        <f>IF(AND((ROW()-7)&gt;=$Q$5,(ROW()-6)&lt;=$Q$3),INDEX(LINEST(OFFSET(AF1298,1-$Q$5,0,$Q$5,1),OFFSET(AG1298,1-$Q$5,0,$Q$5,9),TRUE,TRUE),1,8),"")</f>
        <v/>
      </c>
      <c r="BB1298" s="9">
        <f>IF(AND((ROW()-7)&gt;=$Q$5,(ROW()-6)&lt;=$Q$3),INDEX(LINEST(OFFSET(AF1298,1-$Q$5,0,$Q$5,1),OFFSET(AG1298,1-$Q$5,0,$Q$5,9),TRUE,TRUE),1,7),"")</f>
        <v/>
      </c>
      <c r="BC1298" s="9">
        <f>IF(AND((ROW()-7)&gt;=$Q$5,(ROW()-6)&lt;=$Q$3),INDEX(LINEST(OFFSET(AF1298,1-$Q$5,0,$Q$5,1),OFFSET(AG1298,1-$Q$5,0,$Q$5,9),TRUE,TRUE),1,6),"")</f>
        <v/>
      </c>
      <c r="BD1298" s="9">
        <f>IF(AND((ROW()-7)&gt;=$Q$5,(ROW()-6)&lt;=$Q$3),INDEX(LINEST(OFFSET(AF1298,1-$Q$5,0,$Q$5,1),OFFSET(AG1298,1-$Q$5,0,$Q$5,9),TRUE,TRUE),1,5),"")</f>
        <v/>
      </c>
      <c r="BE1298" s="9">
        <f>IF(AND((ROW()-7)&gt;=$Q$5,(ROW()-6)&lt;=$Q$3),INDEX(LINEST(OFFSET(AF1298,1-$Q$5,0,$Q$5,1),OFFSET(AG1298,1-$Q$5,0,$Q$5,9),TRUE,TRUE),1,4),"")</f>
        <v/>
      </c>
      <c r="BF1298" s="9">
        <f>IF(AND((ROW()-7)&gt;=$Q$5,(ROW()-6)&lt;=$Q$3),INDEX(LINEST(OFFSET(AF1298,1-$Q$5,0,$Q$5,1),OFFSET(AG1298,1-$Q$5,0,$Q$5,9),TRUE,TRUE),1,3),"")</f>
        <v/>
      </c>
      <c r="BG1298" s="9">
        <f>IF(AND((ROW()-7)&gt;=$Q$5,(ROW()-6)&lt;=$Q$3),INDEX(LINEST(OFFSET(AF1298,1-$Q$5,0,$Q$5,1),OFFSET(AG1298,1-$Q$5,0,$Q$5,9),TRUE,TRUE),1,2),"")</f>
        <v/>
      </c>
      <c r="BH1298" s="9">
        <f>IF(AND((ROW()-7)&gt;=$Q$5,(ROW()-6)&lt;=$Q$3),INDEX(LINEST(OFFSET(AF1298,1-$Q$5,0,$Q$5,1),OFFSET(AG1298,1-$Q$5,0,$Q$5,9),TRUE,TRUE),1,1),"")</f>
        <v/>
      </c>
      <c r="BI1298" s="10">
        <f>IF(AND((ROW()-7)&gt;=$Q$5,(ROW()-6)&lt;=$Q$3),INDEX(LINEST(OFFSET(AF1298,1-$Q$5,0,$Q$5,1),OFFSET(AG1298,1-$Q$5,0,$Q$5,9),TRUE,TRUE),3,1),"")</f>
        <v/>
      </c>
      <c r="BL1298" s="9">
        <f>IF(AND((ROW()-6)&lt;=$Q$3,ISNUMBER(AY1297)),AY1297/$Q$4+AZ1297*AG1298+BA1297*AH1298+BB1297*AI1298+BC1297*AJ1298+BD1297*AK1298+BE1297*AL1298+BF1297*AM1298+BG1297*AN1298+BH1297*AO1298,"")</f>
        <v/>
      </c>
      <c r="BM1298">
        <f>IF(ISNUMBER(BL1298),AVERAGE(OFFSET(AF1297,1-$Q$5,0,$Q$5,1)),"")</f>
        <v/>
      </c>
      <c r="BN1298">
        <f>IF(ISNUMBER(BL1298),(AF1298-BL1298)^2,"")</f>
        <v/>
      </c>
      <c r="BO1298">
        <f>IF(ISNUMBER(BL1298),AF1298^2,"")</f>
        <v/>
      </c>
      <c r="BP1298">
        <f>IF(ISNUMBER(BL1298),(AF1298-BM1298)^2,"")</f>
        <v/>
      </c>
    </row>
    <row r="1299">
      <c r="O1299">
        <f>IF($R1299="","",IF($Q$1="Weekly",INT(($R1299-2)/7),IF($Q$1="Quarterly",YEAR($R1299)*4+ROUNDUP(MONTH($R1299)/3),YEAR($R1299)*12+MONTH($R1299))))</f>
        <v/>
      </c>
      <c r="P1299">
        <f>IF($R1299="","",IF($R1300="",1,IF($O1299&lt;&gt;$O1300,1,0)))</f>
        <v/>
      </c>
      <c r="Q1299">
        <f>IF($P1299=1,SUM($P$7:$P1299),"")</f>
        <v/>
      </c>
      <c r="R1299">
        <f>IF($A1299="","",IF(ISNUMBER($A1299),$A1299,IFERROR(DATEVALUE($A1299),NA())))</f>
        <v/>
      </c>
      <c r="S1299" s="7">
        <f>IFERROR(INDEX($R$7:$R$60000,MATCH(ROW()-6,$Q$7:$Q$60000,0)),"")</f>
        <v/>
      </c>
      <c r="T1299">
        <f>IFERROR(INDEX($B$7:$B$60000,MATCH(ROW()-6,$Q$7:$Q$60000,0))*1,"")</f>
        <v/>
      </c>
      <c r="U1299">
        <f>IFERROR(INDEX($C$7:$C$60000,MATCH(ROW()-6,$Q$7:$Q$60000,0))*1,"")</f>
        <v/>
      </c>
      <c r="V1299">
        <f>IFERROR(INDEX($D$7:$D$60000,MATCH(ROW()-6,$Q$7:$Q$60000,0))*1,"")</f>
        <v/>
      </c>
      <c r="W1299">
        <f>IFERROR(INDEX($E$7:$E$60000,MATCH(ROW()-6,$Q$7:$Q$60000,0))*1,"")</f>
        <v/>
      </c>
      <c r="X1299">
        <f>IFERROR(INDEX($F$7:$F$60000,MATCH(ROW()-6,$Q$7:$Q$60000,0))*1,"")</f>
        <v/>
      </c>
      <c r="Y1299">
        <f>IFERROR(INDEX($G$7:$G$60000,MATCH(ROW()-6,$Q$7:$Q$60000,0))*1,"")</f>
        <v/>
      </c>
      <c r="Z1299">
        <f>IFERROR(INDEX($H$7:$H$60000,MATCH(ROW()-6,$Q$7:$Q$60000,0))*1,"")</f>
        <v/>
      </c>
      <c r="AA1299">
        <f>IFERROR(INDEX($I$7:$I$60000,MATCH(ROW()-6,$Q$7:$Q$60000,0))*1,"")</f>
        <v/>
      </c>
      <c r="AB1299">
        <f>IFERROR(INDEX($J$7:$J$60000,MATCH(ROW()-6,$Q$7:$Q$60000,0))*1,"")</f>
        <v/>
      </c>
      <c r="AC1299">
        <f>IFERROR(INDEX($K$7:$K$60000,MATCH(ROW()-6,$Q$7:$Q$60000,0))*1,"")</f>
        <v/>
      </c>
      <c r="AF1299" s="9">
        <f>IF(OR($S1299="",$S1298=""),"",IF($B$5="diff",($T1299-$T1298),LN($T1299/$T1298)))</f>
        <v/>
      </c>
      <c r="AG1299" s="9">
        <f>IF(OR($S1299="",$S1298=""),"",IF($C$5="diff",(U1299-U1298),LN(U1299/U1298)))</f>
        <v/>
      </c>
      <c r="AH1299" s="9">
        <f>IF(OR($S1299="",$S1298=""),"",IF($D$5="diff",(V1299-V1298),LN(V1299/V1298)))</f>
        <v/>
      </c>
      <c r="AI1299" s="9">
        <f>IF(OR($S1299="",$S1298=""),"",IF($E$5="diff",(W1299-W1298),LN(W1299/W1298)))</f>
        <v/>
      </c>
      <c r="AJ1299" s="9">
        <f>IF(OR($S1299="",$S1298=""),"",IF($F$5="diff",(X1299-X1298),LN(X1299/X1298)))</f>
        <v/>
      </c>
      <c r="AK1299" s="9">
        <f>IF(OR($S1299="",$S1298=""),"",IF($G$5="diff",(Y1299-Y1298),LN(Y1299/Y1298)))</f>
        <v/>
      </c>
      <c r="AL1299" s="9">
        <f>IF(OR($S1299="",$S1298=""),"",IF($H$5="diff",(Z1299-Z1298),LN(Z1299/Z1298)))</f>
        <v/>
      </c>
      <c r="AM1299" s="9">
        <f>IF(OR($S1299="",$S1298=""),"",IF($I$5="diff",(AA1299-AA1298),LN(AA1299/AA1298)))</f>
        <v/>
      </c>
      <c r="AN1299" s="9">
        <f>IF(OR($S1299="",$S1298=""),"",IF($J$5="diff",(AB1299-AB1298),LN(AB1299/AB1298)))</f>
        <v/>
      </c>
      <c r="AO1299" s="9">
        <f>IF(OR($S1299="",$S1298=""),"",IF($K$5="diff",(AC1299-AC1298),LN(AC1299/AC1298)))</f>
        <v/>
      </c>
      <c r="AR1299" s="9">
        <f>IF($AF1299="","",$AU$13+$AU$4*AG1299+$AU$5*AH1299+$AU$6*AI1299+$AU$7*AJ1299+$AU$8*AK1299+$AU$9*AL1299+$AU$10*AM1299+$AU$11*AN1299+$AU$12*AO1299)</f>
        <v/>
      </c>
      <c r="AY1299" s="10">
        <f>IF(AND((ROW()-7)&gt;=$Q$5,(ROW()-6)&lt;=$Q$3),INDEX(LINEST(OFFSET(AF1299,1-$Q$5,0,$Q$5,1),OFFSET(AG1299,1-$Q$5,0,$Q$5,9),TRUE,TRUE),1,10)*$Q$4,"")</f>
        <v/>
      </c>
      <c r="AZ1299" s="9">
        <f>IF(AND((ROW()-7)&gt;=$Q$5,(ROW()-6)&lt;=$Q$3),INDEX(LINEST(OFFSET(AF1299,1-$Q$5,0,$Q$5,1),OFFSET(AG1299,1-$Q$5,0,$Q$5,9),TRUE,TRUE),1,9),"")</f>
        <v/>
      </c>
      <c r="BA1299" s="9">
        <f>IF(AND((ROW()-7)&gt;=$Q$5,(ROW()-6)&lt;=$Q$3),INDEX(LINEST(OFFSET(AF1299,1-$Q$5,0,$Q$5,1),OFFSET(AG1299,1-$Q$5,0,$Q$5,9),TRUE,TRUE),1,8),"")</f>
        <v/>
      </c>
      <c r="BB1299" s="9">
        <f>IF(AND((ROW()-7)&gt;=$Q$5,(ROW()-6)&lt;=$Q$3),INDEX(LINEST(OFFSET(AF1299,1-$Q$5,0,$Q$5,1),OFFSET(AG1299,1-$Q$5,0,$Q$5,9),TRUE,TRUE),1,7),"")</f>
        <v/>
      </c>
      <c r="BC1299" s="9">
        <f>IF(AND((ROW()-7)&gt;=$Q$5,(ROW()-6)&lt;=$Q$3),INDEX(LINEST(OFFSET(AF1299,1-$Q$5,0,$Q$5,1),OFFSET(AG1299,1-$Q$5,0,$Q$5,9),TRUE,TRUE),1,6),"")</f>
        <v/>
      </c>
      <c r="BD1299" s="9">
        <f>IF(AND((ROW()-7)&gt;=$Q$5,(ROW()-6)&lt;=$Q$3),INDEX(LINEST(OFFSET(AF1299,1-$Q$5,0,$Q$5,1),OFFSET(AG1299,1-$Q$5,0,$Q$5,9),TRUE,TRUE),1,5),"")</f>
        <v/>
      </c>
      <c r="BE1299" s="9">
        <f>IF(AND((ROW()-7)&gt;=$Q$5,(ROW()-6)&lt;=$Q$3),INDEX(LINEST(OFFSET(AF1299,1-$Q$5,0,$Q$5,1),OFFSET(AG1299,1-$Q$5,0,$Q$5,9),TRUE,TRUE),1,4),"")</f>
        <v/>
      </c>
      <c r="BF1299" s="9">
        <f>IF(AND((ROW()-7)&gt;=$Q$5,(ROW()-6)&lt;=$Q$3),INDEX(LINEST(OFFSET(AF1299,1-$Q$5,0,$Q$5,1),OFFSET(AG1299,1-$Q$5,0,$Q$5,9),TRUE,TRUE),1,3),"")</f>
        <v/>
      </c>
      <c r="BG1299" s="9">
        <f>IF(AND((ROW()-7)&gt;=$Q$5,(ROW()-6)&lt;=$Q$3),INDEX(LINEST(OFFSET(AF1299,1-$Q$5,0,$Q$5,1),OFFSET(AG1299,1-$Q$5,0,$Q$5,9),TRUE,TRUE),1,2),"")</f>
        <v/>
      </c>
      <c r="BH1299" s="9">
        <f>IF(AND((ROW()-7)&gt;=$Q$5,(ROW()-6)&lt;=$Q$3),INDEX(LINEST(OFFSET(AF1299,1-$Q$5,0,$Q$5,1),OFFSET(AG1299,1-$Q$5,0,$Q$5,9),TRUE,TRUE),1,1),"")</f>
        <v/>
      </c>
      <c r="BI1299" s="10">
        <f>IF(AND((ROW()-7)&gt;=$Q$5,(ROW()-6)&lt;=$Q$3),INDEX(LINEST(OFFSET(AF1299,1-$Q$5,0,$Q$5,1),OFFSET(AG1299,1-$Q$5,0,$Q$5,9),TRUE,TRUE),3,1),"")</f>
        <v/>
      </c>
      <c r="BL1299" s="9">
        <f>IF(AND((ROW()-6)&lt;=$Q$3,ISNUMBER(AY1298)),AY1298/$Q$4+AZ1298*AG1299+BA1298*AH1299+BB1298*AI1299+BC1298*AJ1299+BD1298*AK1299+BE1298*AL1299+BF1298*AM1299+BG1298*AN1299+BH1298*AO1299,"")</f>
        <v/>
      </c>
      <c r="BM1299">
        <f>IF(ISNUMBER(BL1299),AVERAGE(OFFSET(AF1298,1-$Q$5,0,$Q$5,1)),"")</f>
        <v/>
      </c>
      <c r="BN1299">
        <f>IF(ISNUMBER(BL1299),(AF1299-BL1299)^2,"")</f>
        <v/>
      </c>
      <c r="BO1299">
        <f>IF(ISNUMBER(BL1299),AF1299^2,"")</f>
        <v/>
      </c>
      <c r="BP1299">
        <f>IF(ISNUMBER(BL1299),(AF1299-BM1299)^2,"")</f>
        <v/>
      </c>
    </row>
    <row r="1300">
      <c r="O1300">
        <f>IF($R1300="","",IF($Q$1="Weekly",INT(($R1300-2)/7),IF($Q$1="Quarterly",YEAR($R1300)*4+ROUNDUP(MONTH($R1300)/3),YEAR($R1300)*12+MONTH($R1300))))</f>
        <v/>
      </c>
      <c r="P1300">
        <f>IF($R1300="","",IF($R1301="",1,IF($O1300&lt;&gt;$O1301,1,0)))</f>
        <v/>
      </c>
      <c r="Q1300">
        <f>IF($P1300=1,SUM($P$7:$P1300),"")</f>
        <v/>
      </c>
      <c r="R1300">
        <f>IF($A1300="","",IF(ISNUMBER($A1300),$A1300,IFERROR(DATEVALUE($A1300),NA())))</f>
        <v/>
      </c>
      <c r="S1300" s="7">
        <f>IFERROR(INDEX($R$7:$R$60000,MATCH(ROW()-6,$Q$7:$Q$60000,0)),"")</f>
        <v/>
      </c>
      <c r="T1300">
        <f>IFERROR(INDEX($B$7:$B$60000,MATCH(ROW()-6,$Q$7:$Q$60000,0))*1,"")</f>
        <v/>
      </c>
      <c r="U1300">
        <f>IFERROR(INDEX($C$7:$C$60000,MATCH(ROW()-6,$Q$7:$Q$60000,0))*1,"")</f>
        <v/>
      </c>
      <c r="V1300">
        <f>IFERROR(INDEX($D$7:$D$60000,MATCH(ROW()-6,$Q$7:$Q$60000,0))*1,"")</f>
        <v/>
      </c>
      <c r="W1300">
        <f>IFERROR(INDEX($E$7:$E$60000,MATCH(ROW()-6,$Q$7:$Q$60000,0))*1,"")</f>
        <v/>
      </c>
      <c r="X1300">
        <f>IFERROR(INDEX($F$7:$F$60000,MATCH(ROW()-6,$Q$7:$Q$60000,0))*1,"")</f>
        <v/>
      </c>
      <c r="Y1300">
        <f>IFERROR(INDEX($G$7:$G$60000,MATCH(ROW()-6,$Q$7:$Q$60000,0))*1,"")</f>
        <v/>
      </c>
      <c r="Z1300">
        <f>IFERROR(INDEX($H$7:$H$60000,MATCH(ROW()-6,$Q$7:$Q$60000,0))*1,"")</f>
        <v/>
      </c>
      <c r="AA1300">
        <f>IFERROR(INDEX($I$7:$I$60000,MATCH(ROW()-6,$Q$7:$Q$60000,0))*1,"")</f>
        <v/>
      </c>
      <c r="AB1300">
        <f>IFERROR(INDEX($J$7:$J$60000,MATCH(ROW()-6,$Q$7:$Q$60000,0))*1,"")</f>
        <v/>
      </c>
      <c r="AC1300">
        <f>IFERROR(INDEX($K$7:$K$60000,MATCH(ROW()-6,$Q$7:$Q$60000,0))*1,"")</f>
        <v/>
      </c>
      <c r="AF1300" s="9">
        <f>IF(OR($S1300="",$S1299=""),"",IF($B$5="diff",($T1300-$T1299),LN($T1300/$T1299)))</f>
        <v/>
      </c>
      <c r="AG1300" s="9">
        <f>IF(OR($S1300="",$S1299=""),"",IF($C$5="diff",(U1300-U1299),LN(U1300/U1299)))</f>
        <v/>
      </c>
      <c r="AH1300" s="9">
        <f>IF(OR($S1300="",$S1299=""),"",IF($D$5="diff",(V1300-V1299),LN(V1300/V1299)))</f>
        <v/>
      </c>
      <c r="AI1300" s="9">
        <f>IF(OR($S1300="",$S1299=""),"",IF($E$5="diff",(W1300-W1299),LN(W1300/W1299)))</f>
        <v/>
      </c>
      <c r="AJ1300" s="9">
        <f>IF(OR($S1300="",$S1299=""),"",IF($F$5="diff",(X1300-X1299),LN(X1300/X1299)))</f>
        <v/>
      </c>
      <c r="AK1300" s="9">
        <f>IF(OR($S1300="",$S1299=""),"",IF($G$5="diff",(Y1300-Y1299),LN(Y1300/Y1299)))</f>
        <v/>
      </c>
      <c r="AL1300" s="9">
        <f>IF(OR($S1300="",$S1299=""),"",IF($H$5="diff",(Z1300-Z1299),LN(Z1300/Z1299)))</f>
        <v/>
      </c>
      <c r="AM1300" s="9">
        <f>IF(OR($S1300="",$S1299=""),"",IF($I$5="diff",(AA1300-AA1299),LN(AA1300/AA1299)))</f>
        <v/>
      </c>
      <c r="AN1300" s="9">
        <f>IF(OR($S1300="",$S1299=""),"",IF($J$5="diff",(AB1300-AB1299),LN(AB1300/AB1299)))</f>
        <v/>
      </c>
      <c r="AO1300" s="9">
        <f>IF(OR($S1300="",$S1299=""),"",IF($K$5="diff",(AC1300-AC1299),LN(AC1300/AC1299)))</f>
        <v/>
      </c>
      <c r="AR1300" s="9">
        <f>IF($AF1300="","",$AU$13+$AU$4*AG1300+$AU$5*AH1300+$AU$6*AI1300+$AU$7*AJ1300+$AU$8*AK1300+$AU$9*AL1300+$AU$10*AM1300+$AU$11*AN1300+$AU$12*AO1300)</f>
        <v/>
      </c>
      <c r="AY1300" s="10">
        <f>IF(AND((ROW()-7)&gt;=$Q$5,(ROW()-6)&lt;=$Q$3),INDEX(LINEST(OFFSET(AF1300,1-$Q$5,0,$Q$5,1),OFFSET(AG1300,1-$Q$5,0,$Q$5,9),TRUE,TRUE),1,10)*$Q$4,"")</f>
        <v/>
      </c>
      <c r="AZ1300" s="9">
        <f>IF(AND((ROW()-7)&gt;=$Q$5,(ROW()-6)&lt;=$Q$3),INDEX(LINEST(OFFSET(AF1300,1-$Q$5,0,$Q$5,1),OFFSET(AG1300,1-$Q$5,0,$Q$5,9),TRUE,TRUE),1,9),"")</f>
        <v/>
      </c>
      <c r="BA1300" s="9">
        <f>IF(AND((ROW()-7)&gt;=$Q$5,(ROW()-6)&lt;=$Q$3),INDEX(LINEST(OFFSET(AF1300,1-$Q$5,0,$Q$5,1),OFFSET(AG1300,1-$Q$5,0,$Q$5,9),TRUE,TRUE),1,8),"")</f>
        <v/>
      </c>
      <c r="BB1300" s="9">
        <f>IF(AND((ROW()-7)&gt;=$Q$5,(ROW()-6)&lt;=$Q$3),INDEX(LINEST(OFFSET(AF1300,1-$Q$5,0,$Q$5,1),OFFSET(AG1300,1-$Q$5,0,$Q$5,9),TRUE,TRUE),1,7),"")</f>
        <v/>
      </c>
      <c r="BC1300" s="9">
        <f>IF(AND((ROW()-7)&gt;=$Q$5,(ROW()-6)&lt;=$Q$3),INDEX(LINEST(OFFSET(AF1300,1-$Q$5,0,$Q$5,1),OFFSET(AG1300,1-$Q$5,0,$Q$5,9),TRUE,TRUE),1,6),"")</f>
        <v/>
      </c>
      <c r="BD1300" s="9">
        <f>IF(AND((ROW()-7)&gt;=$Q$5,(ROW()-6)&lt;=$Q$3),INDEX(LINEST(OFFSET(AF1300,1-$Q$5,0,$Q$5,1),OFFSET(AG1300,1-$Q$5,0,$Q$5,9),TRUE,TRUE),1,5),"")</f>
        <v/>
      </c>
      <c r="BE1300" s="9">
        <f>IF(AND((ROW()-7)&gt;=$Q$5,(ROW()-6)&lt;=$Q$3),INDEX(LINEST(OFFSET(AF1300,1-$Q$5,0,$Q$5,1),OFFSET(AG1300,1-$Q$5,0,$Q$5,9),TRUE,TRUE),1,4),"")</f>
        <v/>
      </c>
      <c r="BF1300" s="9">
        <f>IF(AND((ROW()-7)&gt;=$Q$5,(ROW()-6)&lt;=$Q$3),INDEX(LINEST(OFFSET(AF1300,1-$Q$5,0,$Q$5,1),OFFSET(AG1300,1-$Q$5,0,$Q$5,9),TRUE,TRUE),1,3),"")</f>
        <v/>
      </c>
      <c r="BG1300" s="9">
        <f>IF(AND((ROW()-7)&gt;=$Q$5,(ROW()-6)&lt;=$Q$3),INDEX(LINEST(OFFSET(AF1300,1-$Q$5,0,$Q$5,1),OFFSET(AG1300,1-$Q$5,0,$Q$5,9),TRUE,TRUE),1,2),"")</f>
        <v/>
      </c>
      <c r="BH1300" s="9">
        <f>IF(AND((ROW()-7)&gt;=$Q$5,(ROW()-6)&lt;=$Q$3),INDEX(LINEST(OFFSET(AF1300,1-$Q$5,0,$Q$5,1),OFFSET(AG1300,1-$Q$5,0,$Q$5,9),TRUE,TRUE),1,1),"")</f>
        <v/>
      </c>
      <c r="BI1300" s="10">
        <f>IF(AND((ROW()-7)&gt;=$Q$5,(ROW()-6)&lt;=$Q$3),INDEX(LINEST(OFFSET(AF1300,1-$Q$5,0,$Q$5,1),OFFSET(AG1300,1-$Q$5,0,$Q$5,9),TRUE,TRUE),3,1),"")</f>
        <v/>
      </c>
      <c r="BL1300" s="9">
        <f>IF(AND((ROW()-6)&lt;=$Q$3,ISNUMBER(AY1299)),AY1299/$Q$4+AZ1299*AG1300+BA1299*AH1300+BB1299*AI1300+BC1299*AJ1300+BD1299*AK1300+BE1299*AL1300+BF1299*AM1300+BG1299*AN1300+BH1299*AO1300,"")</f>
        <v/>
      </c>
      <c r="BM1300">
        <f>IF(ISNUMBER(BL1300),AVERAGE(OFFSET(AF1299,1-$Q$5,0,$Q$5,1)),"")</f>
        <v/>
      </c>
      <c r="BN1300">
        <f>IF(ISNUMBER(BL1300),(AF1300-BL1300)^2,"")</f>
        <v/>
      </c>
      <c r="BO1300">
        <f>IF(ISNUMBER(BL1300),AF1300^2,"")</f>
        <v/>
      </c>
      <c r="BP1300">
        <f>IF(ISNUMBER(BL1300),(AF1300-BM1300)^2,"")</f>
        <v/>
      </c>
    </row>
    <row r="1301">
      <c r="O1301">
        <f>IF($R1301="","",IF($Q$1="Weekly",INT(($R1301-2)/7),IF($Q$1="Quarterly",YEAR($R1301)*4+ROUNDUP(MONTH($R1301)/3),YEAR($R1301)*12+MONTH($R1301))))</f>
        <v/>
      </c>
      <c r="P1301">
        <f>IF($R1301="","",IF($R1302="",1,IF($O1301&lt;&gt;$O1302,1,0)))</f>
        <v/>
      </c>
      <c r="Q1301">
        <f>IF($P1301=1,SUM($P$7:$P1301),"")</f>
        <v/>
      </c>
      <c r="R1301">
        <f>IF($A1301="","",IF(ISNUMBER($A1301),$A1301,IFERROR(DATEVALUE($A1301),NA())))</f>
        <v/>
      </c>
      <c r="S1301" s="7">
        <f>IFERROR(INDEX($R$7:$R$60000,MATCH(ROW()-6,$Q$7:$Q$60000,0)),"")</f>
        <v/>
      </c>
      <c r="T1301">
        <f>IFERROR(INDEX($B$7:$B$60000,MATCH(ROW()-6,$Q$7:$Q$60000,0))*1,"")</f>
        <v/>
      </c>
      <c r="U1301">
        <f>IFERROR(INDEX($C$7:$C$60000,MATCH(ROW()-6,$Q$7:$Q$60000,0))*1,"")</f>
        <v/>
      </c>
      <c r="V1301">
        <f>IFERROR(INDEX($D$7:$D$60000,MATCH(ROW()-6,$Q$7:$Q$60000,0))*1,"")</f>
        <v/>
      </c>
      <c r="W1301">
        <f>IFERROR(INDEX($E$7:$E$60000,MATCH(ROW()-6,$Q$7:$Q$60000,0))*1,"")</f>
        <v/>
      </c>
      <c r="X1301">
        <f>IFERROR(INDEX($F$7:$F$60000,MATCH(ROW()-6,$Q$7:$Q$60000,0))*1,"")</f>
        <v/>
      </c>
      <c r="Y1301">
        <f>IFERROR(INDEX($G$7:$G$60000,MATCH(ROW()-6,$Q$7:$Q$60000,0))*1,"")</f>
        <v/>
      </c>
      <c r="Z1301">
        <f>IFERROR(INDEX($H$7:$H$60000,MATCH(ROW()-6,$Q$7:$Q$60000,0))*1,"")</f>
        <v/>
      </c>
      <c r="AA1301">
        <f>IFERROR(INDEX($I$7:$I$60000,MATCH(ROW()-6,$Q$7:$Q$60000,0))*1,"")</f>
        <v/>
      </c>
      <c r="AB1301">
        <f>IFERROR(INDEX($J$7:$J$60000,MATCH(ROW()-6,$Q$7:$Q$60000,0))*1,"")</f>
        <v/>
      </c>
      <c r="AC1301">
        <f>IFERROR(INDEX($K$7:$K$60000,MATCH(ROW()-6,$Q$7:$Q$60000,0))*1,"")</f>
        <v/>
      </c>
      <c r="AF1301" s="9">
        <f>IF(OR($S1301="",$S1300=""),"",IF($B$5="diff",($T1301-$T1300),LN($T1301/$T1300)))</f>
        <v/>
      </c>
      <c r="AG1301" s="9">
        <f>IF(OR($S1301="",$S1300=""),"",IF($C$5="diff",(U1301-U1300),LN(U1301/U1300)))</f>
        <v/>
      </c>
      <c r="AH1301" s="9">
        <f>IF(OR($S1301="",$S1300=""),"",IF($D$5="diff",(V1301-V1300),LN(V1301/V1300)))</f>
        <v/>
      </c>
      <c r="AI1301" s="9">
        <f>IF(OR($S1301="",$S1300=""),"",IF($E$5="diff",(W1301-W1300),LN(W1301/W1300)))</f>
        <v/>
      </c>
      <c r="AJ1301" s="9">
        <f>IF(OR($S1301="",$S1300=""),"",IF($F$5="diff",(X1301-X1300),LN(X1301/X1300)))</f>
        <v/>
      </c>
      <c r="AK1301" s="9">
        <f>IF(OR($S1301="",$S1300=""),"",IF($G$5="diff",(Y1301-Y1300),LN(Y1301/Y1300)))</f>
        <v/>
      </c>
      <c r="AL1301" s="9">
        <f>IF(OR($S1301="",$S1300=""),"",IF($H$5="diff",(Z1301-Z1300),LN(Z1301/Z1300)))</f>
        <v/>
      </c>
      <c r="AM1301" s="9">
        <f>IF(OR($S1301="",$S1300=""),"",IF($I$5="diff",(AA1301-AA1300),LN(AA1301/AA1300)))</f>
        <v/>
      </c>
      <c r="AN1301" s="9">
        <f>IF(OR($S1301="",$S1300=""),"",IF($J$5="diff",(AB1301-AB1300),LN(AB1301/AB1300)))</f>
        <v/>
      </c>
      <c r="AO1301" s="9">
        <f>IF(OR($S1301="",$S1300=""),"",IF($K$5="diff",(AC1301-AC1300),LN(AC1301/AC1300)))</f>
        <v/>
      </c>
      <c r="AR1301" s="9">
        <f>IF($AF1301="","",$AU$13+$AU$4*AG1301+$AU$5*AH1301+$AU$6*AI1301+$AU$7*AJ1301+$AU$8*AK1301+$AU$9*AL1301+$AU$10*AM1301+$AU$11*AN1301+$AU$12*AO1301)</f>
        <v/>
      </c>
      <c r="AY1301" s="10">
        <f>IF(AND((ROW()-7)&gt;=$Q$5,(ROW()-6)&lt;=$Q$3),INDEX(LINEST(OFFSET(AF1301,1-$Q$5,0,$Q$5,1),OFFSET(AG1301,1-$Q$5,0,$Q$5,9),TRUE,TRUE),1,10)*$Q$4,"")</f>
        <v/>
      </c>
      <c r="AZ1301" s="9">
        <f>IF(AND((ROW()-7)&gt;=$Q$5,(ROW()-6)&lt;=$Q$3),INDEX(LINEST(OFFSET(AF1301,1-$Q$5,0,$Q$5,1),OFFSET(AG1301,1-$Q$5,0,$Q$5,9),TRUE,TRUE),1,9),"")</f>
        <v/>
      </c>
      <c r="BA1301" s="9">
        <f>IF(AND((ROW()-7)&gt;=$Q$5,(ROW()-6)&lt;=$Q$3),INDEX(LINEST(OFFSET(AF1301,1-$Q$5,0,$Q$5,1),OFFSET(AG1301,1-$Q$5,0,$Q$5,9),TRUE,TRUE),1,8),"")</f>
        <v/>
      </c>
      <c r="BB1301" s="9">
        <f>IF(AND((ROW()-7)&gt;=$Q$5,(ROW()-6)&lt;=$Q$3),INDEX(LINEST(OFFSET(AF1301,1-$Q$5,0,$Q$5,1),OFFSET(AG1301,1-$Q$5,0,$Q$5,9),TRUE,TRUE),1,7),"")</f>
        <v/>
      </c>
      <c r="BC1301" s="9">
        <f>IF(AND((ROW()-7)&gt;=$Q$5,(ROW()-6)&lt;=$Q$3),INDEX(LINEST(OFFSET(AF1301,1-$Q$5,0,$Q$5,1),OFFSET(AG1301,1-$Q$5,0,$Q$5,9),TRUE,TRUE),1,6),"")</f>
        <v/>
      </c>
      <c r="BD1301" s="9">
        <f>IF(AND((ROW()-7)&gt;=$Q$5,(ROW()-6)&lt;=$Q$3),INDEX(LINEST(OFFSET(AF1301,1-$Q$5,0,$Q$5,1),OFFSET(AG1301,1-$Q$5,0,$Q$5,9),TRUE,TRUE),1,5),"")</f>
        <v/>
      </c>
      <c r="BE1301" s="9">
        <f>IF(AND((ROW()-7)&gt;=$Q$5,(ROW()-6)&lt;=$Q$3),INDEX(LINEST(OFFSET(AF1301,1-$Q$5,0,$Q$5,1),OFFSET(AG1301,1-$Q$5,0,$Q$5,9),TRUE,TRUE),1,4),"")</f>
        <v/>
      </c>
      <c r="BF1301" s="9">
        <f>IF(AND((ROW()-7)&gt;=$Q$5,(ROW()-6)&lt;=$Q$3),INDEX(LINEST(OFFSET(AF1301,1-$Q$5,0,$Q$5,1),OFFSET(AG1301,1-$Q$5,0,$Q$5,9),TRUE,TRUE),1,3),"")</f>
        <v/>
      </c>
      <c r="BG1301" s="9">
        <f>IF(AND((ROW()-7)&gt;=$Q$5,(ROW()-6)&lt;=$Q$3),INDEX(LINEST(OFFSET(AF1301,1-$Q$5,0,$Q$5,1),OFFSET(AG1301,1-$Q$5,0,$Q$5,9),TRUE,TRUE),1,2),"")</f>
        <v/>
      </c>
      <c r="BH1301" s="9">
        <f>IF(AND((ROW()-7)&gt;=$Q$5,(ROW()-6)&lt;=$Q$3),INDEX(LINEST(OFFSET(AF1301,1-$Q$5,0,$Q$5,1),OFFSET(AG1301,1-$Q$5,0,$Q$5,9),TRUE,TRUE),1,1),"")</f>
        <v/>
      </c>
      <c r="BI1301" s="10">
        <f>IF(AND((ROW()-7)&gt;=$Q$5,(ROW()-6)&lt;=$Q$3),INDEX(LINEST(OFFSET(AF1301,1-$Q$5,0,$Q$5,1),OFFSET(AG1301,1-$Q$5,0,$Q$5,9),TRUE,TRUE),3,1),"")</f>
        <v/>
      </c>
      <c r="BL1301" s="9">
        <f>IF(AND((ROW()-6)&lt;=$Q$3,ISNUMBER(AY1300)),AY1300/$Q$4+AZ1300*AG1301+BA1300*AH1301+BB1300*AI1301+BC1300*AJ1301+BD1300*AK1301+BE1300*AL1301+BF1300*AM1301+BG1300*AN1301+BH1300*AO1301,"")</f>
        <v/>
      </c>
      <c r="BM1301">
        <f>IF(ISNUMBER(BL1301),AVERAGE(OFFSET(AF1300,1-$Q$5,0,$Q$5,1)),"")</f>
        <v/>
      </c>
      <c r="BN1301">
        <f>IF(ISNUMBER(BL1301),(AF1301-BL1301)^2,"")</f>
        <v/>
      </c>
      <c r="BO1301">
        <f>IF(ISNUMBER(BL1301),AF1301^2,"")</f>
        <v/>
      </c>
      <c r="BP1301">
        <f>IF(ISNUMBER(BL1301),(AF1301-BM1301)^2,"")</f>
        <v/>
      </c>
    </row>
    <row r="1302">
      <c r="O1302">
        <f>IF($R1302="","",IF($Q$1="Weekly",INT(($R1302-2)/7),IF($Q$1="Quarterly",YEAR($R1302)*4+ROUNDUP(MONTH($R1302)/3),YEAR($R1302)*12+MONTH($R1302))))</f>
        <v/>
      </c>
      <c r="P1302">
        <f>IF($R1302="","",IF($R1303="",1,IF($O1302&lt;&gt;$O1303,1,0)))</f>
        <v/>
      </c>
      <c r="Q1302">
        <f>IF($P1302=1,SUM($P$7:$P1302),"")</f>
        <v/>
      </c>
      <c r="R1302">
        <f>IF($A1302="","",IF(ISNUMBER($A1302),$A1302,IFERROR(DATEVALUE($A1302),NA())))</f>
        <v/>
      </c>
      <c r="S1302" s="7">
        <f>IFERROR(INDEX($R$7:$R$60000,MATCH(ROW()-6,$Q$7:$Q$60000,0)),"")</f>
        <v/>
      </c>
      <c r="T1302">
        <f>IFERROR(INDEX($B$7:$B$60000,MATCH(ROW()-6,$Q$7:$Q$60000,0))*1,"")</f>
        <v/>
      </c>
      <c r="U1302">
        <f>IFERROR(INDEX($C$7:$C$60000,MATCH(ROW()-6,$Q$7:$Q$60000,0))*1,"")</f>
        <v/>
      </c>
      <c r="V1302">
        <f>IFERROR(INDEX($D$7:$D$60000,MATCH(ROW()-6,$Q$7:$Q$60000,0))*1,"")</f>
        <v/>
      </c>
      <c r="W1302">
        <f>IFERROR(INDEX($E$7:$E$60000,MATCH(ROW()-6,$Q$7:$Q$60000,0))*1,"")</f>
        <v/>
      </c>
      <c r="X1302">
        <f>IFERROR(INDEX($F$7:$F$60000,MATCH(ROW()-6,$Q$7:$Q$60000,0))*1,"")</f>
        <v/>
      </c>
      <c r="Y1302">
        <f>IFERROR(INDEX($G$7:$G$60000,MATCH(ROW()-6,$Q$7:$Q$60000,0))*1,"")</f>
        <v/>
      </c>
      <c r="Z1302">
        <f>IFERROR(INDEX($H$7:$H$60000,MATCH(ROW()-6,$Q$7:$Q$60000,0))*1,"")</f>
        <v/>
      </c>
      <c r="AA1302">
        <f>IFERROR(INDEX($I$7:$I$60000,MATCH(ROW()-6,$Q$7:$Q$60000,0))*1,"")</f>
        <v/>
      </c>
      <c r="AB1302">
        <f>IFERROR(INDEX($J$7:$J$60000,MATCH(ROW()-6,$Q$7:$Q$60000,0))*1,"")</f>
        <v/>
      </c>
      <c r="AC1302">
        <f>IFERROR(INDEX($K$7:$K$60000,MATCH(ROW()-6,$Q$7:$Q$60000,0))*1,"")</f>
        <v/>
      </c>
      <c r="AF1302" s="9">
        <f>IF(OR($S1302="",$S1301=""),"",IF($B$5="diff",($T1302-$T1301),LN($T1302/$T1301)))</f>
        <v/>
      </c>
      <c r="AG1302" s="9">
        <f>IF(OR($S1302="",$S1301=""),"",IF($C$5="diff",(U1302-U1301),LN(U1302/U1301)))</f>
        <v/>
      </c>
      <c r="AH1302" s="9">
        <f>IF(OR($S1302="",$S1301=""),"",IF($D$5="diff",(V1302-V1301),LN(V1302/V1301)))</f>
        <v/>
      </c>
      <c r="AI1302" s="9">
        <f>IF(OR($S1302="",$S1301=""),"",IF($E$5="diff",(W1302-W1301),LN(W1302/W1301)))</f>
        <v/>
      </c>
      <c r="AJ1302" s="9">
        <f>IF(OR($S1302="",$S1301=""),"",IF($F$5="diff",(X1302-X1301),LN(X1302/X1301)))</f>
        <v/>
      </c>
      <c r="AK1302" s="9">
        <f>IF(OR($S1302="",$S1301=""),"",IF($G$5="diff",(Y1302-Y1301),LN(Y1302/Y1301)))</f>
        <v/>
      </c>
      <c r="AL1302" s="9">
        <f>IF(OR($S1302="",$S1301=""),"",IF($H$5="diff",(Z1302-Z1301),LN(Z1302/Z1301)))</f>
        <v/>
      </c>
      <c r="AM1302" s="9">
        <f>IF(OR($S1302="",$S1301=""),"",IF($I$5="diff",(AA1302-AA1301),LN(AA1302/AA1301)))</f>
        <v/>
      </c>
      <c r="AN1302" s="9">
        <f>IF(OR($S1302="",$S1301=""),"",IF($J$5="diff",(AB1302-AB1301),LN(AB1302/AB1301)))</f>
        <v/>
      </c>
      <c r="AO1302" s="9">
        <f>IF(OR($S1302="",$S1301=""),"",IF($K$5="diff",(AC1302-AC1301),LN(AC1302/AC1301)))</f>
        <v/>
      </c>
      <c r="AR1302" s="9">
        <f>IF($AF1302="","",$AU$13+$AU$4*AG1302+$AU$5*AH1302+$AU$6*AI1302+$AU$7*AJ1302+$AU$8*AK1302+$AU$9*AL1302+$AU$10*AM1302+$AU$11*AN1302+$AU$12*AO1302)</f>
        <v/>
      </c>
      <c r="AY1302" s="10">
        <f>IF(AND((ROW()-7)&gt;=$Q$5,(ROW()-6)&lt;=$Q$3),INDEX(LINEST(OFFSET(AF1302,1-$Q$5,0,$Q$5,1),OFFSET(AG1302,1-$Q$5,0,$Q$5,9),TRUE,TRUE),1,10)*$Q$4,"")</f>
        <v/>
      </c>
      <c r="AZ1302" s="9">
        <f>IF(AND((ROW()-7)&gt;=$Q$5,(ROW()-6)&lt;=$Q$3),INDEX(LINEST(OFFSET(AF1302,1-$Q$5,0,$Q$5,1),OFFSET(AG1302,1-$Q$5,0,$Q$5,9),TRUE,TRUE),1,9),"")</f>
        <v/>
      </c>
      <c r="BA1302" s="9">
        <f>IF(AND((ROW()-7)&gt;=$Q$5,(ROW()-6)&lt;=$Q$3),INDEX(LINEST(OFFSET(AF1302,1-$Q$5,0,$Q$5,1),OFFSET(AG1302,1-$Q$5,0,$Q$5,9),TRUE,TRUE),1,8),"")</f>
        <v/>
      </c>
      <c r="BB1302" s="9">
        <f>IF(AND((ROW()-7)&gt;=$Q$5,(ROW()-6)&lt;=$Q$3),INDEX(LINEST(OFFSET(AF1302,1-$Q$5,0,$Q$5,1),OFFSET(AG1302,1-$Q$5,0,$Q$5,9),TRUE,TRUE),1,7),"")</f>
        <v/>
      </c>
      <c r="BC1302" s="9">
        <f>IF(AND((ROW()-7)&gt;=$Q$5,(ROW()-6)&lt;=$Q$3),INDEX(LINEST(OFFSET(AF1302,1-$Q$5,0,$Q$5,1),OFFSET(AG1302,1-$Q$5,0,$Q$5,9),TRUE,TRUE),1,6),"")</f>
        <v/>
      </c>
      <c r="BD1302" s="9">
        <f>IF(AND((ROW()-7)&gt;=$Q$5,(ROW()-6)&lt;=$Q$3),INDEX(LINEST(OFFSET(AF1302,1-$Q$5,0,$Q$5,1),OFFSET(AG1302,1-$Q$5,0,$Q$5,9),TRUE,TRUE),1,5),"")</f>
        <v/>
      </c>
      <c r="BE1302" s="9">
        <f>IF(AND((ROW()-7)&gt;=$Q$5,(ROW()-6)&lt;=$Q$3),INDEX(LINEST(OFFSET(AF1302,1-$Q$5,0,$Q$5,1),OFFSET(AG1302,1-$Q$5,0,$Q$5,9),TRUE,TRUE),1,4),"")</f>
        <v/>
      </c>
      <c r="BF1302" s="9">
        <f>IF(AND((ROW()-7)&gt;=$Q$5,(ROW()-6)&lt;=$Q$3),INDEX(LINEST(OFFSET(AF1302,1-$Q$5,0,$Q$5,1),OFFSET(AG1302,1-$Q$5,0,$Q$5,9),TRUE,TRUE),1,3),"")</f>
        <v/>
      </c>
      <c r="BG1302" s="9">
        <f>IF(AND((ROW()-7)&gt;=$Q$5,(ROW()-6)&lt;=$Q$3),INDEX(LINEST(OFFSET(AF1302,1-$Q$5,0,$Q$5,1),OFFSET(AG1302,1-$Q$5,0,$Q$5,9),TRUE,TRUE),1,2),"")</f>
        <v/>
      </c>
      <c r="BH1302" s="9">
        <f>IF(AND((ROW()-7)&gt;=$Q$5,(ROW()-6)&lt;=$Q$3),INDEX(LINEST(OFFSET(AF1302,1-$Q$5,0,$Q$5,1),OFFSET(AG1302,1-$Q$5,0,$Q$5,9),TRUE,TRUE),1,1),"")</f>
        <v/>
      </c>
      <c r="BI1302" s="10">
        <f>IF(AND((ROW()-7)&gt;=$Q$5,(ROW()-6)&lt;=$Q$3),INDEX(LINEST(OFFSET(AF1302,1-$Q$5,0,$Q$5,1),OFFSET(AG1302,1-$Q$5,0,$Q$5,9),TRUE,TRUE),3,1),"")</f>
        <v/>
      </c>
      <c r="BL1302" s="9">
        <f>IF(AND((ROW()-6)&lt;=$Q$3,ISNUMBER(AY1301)),AY1301/$Q$4+AZ1301*AG1302+BA1301*AH1302+BB1301*AI1302+BC1301*AJ1302+BD1301*AK1302+BE1301*AL1302+BF1301*AM1302+BG1301*AN1302+BH1301*AO1302,"")</f>
        <v/>
      </c>
      <c r="BM1302">
        <f>IF(ISNUMBER(BL1302),AVERAGE(OFFSET(AF1301,1-$Q$5,0,$Q$5,1)),"")</f>
        <v/>
      </c>
      <c r="BN1302">
        <f>IF(ISNUMBER(BL1302),(AF1302-BL1302)^2,"")</f>
        <v/>
      </c>
      <c r="BO1302">
        <f>IF(ISNUMBER(BL1302),AF1302^2,"")</f>
        <v/>
      </c>
      <c r="BP1302">
        <f>IF(ISNUMBER(BL1302),(AF1302-BM1302)^2,"")</f>
        <v/>
      </c>
    </row>
    <row r="1303">
      <c r="O1303">
        <f>IF($R1303="","",IF($Q$1="Weekly",INT(($R1303-2)/7),IF($Q$1="Quarterly",YEAR($R1303)*4+ROUNDUP(MONTH($R1303)/3),YEAR($R1303)*12+MONTH($R1303))))</f>
        <v/>
      </c>
      <c r="P1303">
        <f>IF($R1303="","",IF($R1304="",1,IF($O1303&lt;&gt;$O1304,1,0)))</f>
        <v/>
      </c>
      <c r="Q1303">
        <f>IF($P1303=1,SUM($P$7:$P1303),"")</f>
        <v/>
      </c>
      <c r="R1303">
        <f>IF($A1303="","",IF(ISNUMBER($A1303),$A1303,IFERROR(DATEVALUE($A1303),NA())))</f>
        <v/>
      </c>
      <c r="S1303" s="7">
        <f>IFERROR(INDEX($R$7:$R$60000,MATCH(ROW()-6,$Q$7:$Q$60000,0)),"")</f>
        <v/>
      </c>
      <c r="T1303">
        <f>IFERROR(INDEX($B$7:$B$60000,MATCH(ROW()-6,$Q$7:$Q$60000,0))*1,"")</f>
        <v/>
      </c>
      <c r="U1303">
        <f>IFERROR(INDEX($C$7:$C$60000,MATCH(ROW()-6,$Q$7:$Q$60000,0))*1,"")</f>
        <v/>
      </c>
      <c r="V1303">
        <f>IFERROR(INDEX($D$7:$D$60000,MATCH(ROW()-6,$Q$7:$Q$60000,0))*1,"")</f>
        <v/>
      </c>
      <c r="W1303">
        <f>IFERROR(INDEX($E$7:$E$60000,MATCH(ROW()-6,$Q$7:$Q$60000,0))*1,"")</f>
        <v/>
      </c>
      <c r="X1303">
        <f>IFERROR(INDEX($F$7:$F$60000,MATCH(ROW()-6,$Q$7:$Q$60000,0))*1,"")</f>
        <v/>
      </c>
      <c r="Y1303">
        <f>IFERROR(INDEX($G$7:$G$60000,MATCH(ROW()-6,$Q$7:$Q$60000,0))*1,"")</f>
        <v/>
      </c>
      <c r="Z1303">
        <f>IFERROR(INDEX($H$7:$H$60000,MATCH(ROW()-6,$Q$7:$Q$60000,0))*1,"")</f>
        <v/>
      </c>
      <c r="AA1303">
        <f>IFERROR(INDEX($I$7:$I$60000,MATCH(ROW()-6,$Q$7:$Q$60000,0))*1,"")</f>
        <v/>
      </c>
      <c r="AB1303">
        <f>IFERROR(INDEX($J$7:$J$60000,MATCH(ROW()-6,$Q$7:$Q$60000,0))*1,"")</f>
        <v/>
      </c>
      <c r="AC1303">
        <f>IFERROR(INDEX($K$7:$K$60000,MATCH(ROW()-6,$Q$7:$Q$60000,0))*1,"")</f>
        <v/>
      </c>
      <c r="AF1303" s="9">
        <f>IF(OR($S1303="",$S1302=""),"",IF($B$5="diff",($T1303-$T1302),LN($T1303/$T1302)))</f>
        <v/>
      </c>
      <c r="AG1303" s="9">
        <f>IF(OR($S1303="",$S1302=""),"",IF($C$5="diff",(U1303-U1302),LN(U1303/U1302)))</f>
        <v/>
      </c>
      <c r="AH1303" s="9">
        <f>IF(OR($S1303="",$S1302=""),"",IF($D$5="diff",(V1303-V1302),LN(V1303/V1302)))</f>
        <v/>
      </c>
      <c r="AI1303" s="9">
        <f>IF(OR($S1303="",$S1302=""),"",IF($E$5="diff",(W1303-W1302),LN(W1303/W1302)))</f>
        <v/>
      </c>
      <c r="AJ1303" s="9">
        <f>IF(OR($S1303="",$S1302=""),"",IF($F$5="diff",(X1303-X1302),LN(X1303/X1302)))</f>
        <v/>
      </c>
      <c r="AK1303" s="9">
        <f>IF(OR($S1303="",$S1302=""),"",IF($G$5="diff",(Y1303-Y1302),LN(Y1303/Y1302)))</f>
        <v/>
      </c>
      <c r="AL1303" s="9">
        <f>IF(OR($S1303="",$S1302=""),"",IF($H$5="diff",(Z1303-Z1302),LN(Z1303/Z1302)))</f>
        <v/>
      </c>
      <c r="AM1303" s="9">
        <f>IF(OR($S1303="",$S1302=""),"",IF($I$5="diff",(AA1303-AA1302),LN(AA1303/AA1302)))</f>
        <v/>
      </c>
      <c r="AN1303" s="9">
        <f>IF(OR($S1303="",$S1302=""),"",IF($J$5="diff",(AB1303-AB1302),LN(AB1303/AB1302)))</f>
        <v/>
      </c>
      <c r="AO1303" s="9">
        <f>IF(OR($S1303="",$S1302=""),"",IF($K$5="diff",(AC1303-AC1302),LN(AC1303/AC1302)))</f>
        <v/>
      </c>
      <c r="AR1303" s="9">
        <f>IF($AF1303="","",$AU$13+$AU$4*AG1303+$AU$5*AH1303+$AU$6*AI1303+$AU$7*AJ1303+$AU$8*AK1303+$AU$9*AL1303+$AU$10*AM1303+$AU$11*AN1303+$AU$12*AO1303)</f>
        <v/>
      </c>
      <c r="AY1303" s="10">
        <f>IF(AND((ROW()-7)&gt;=$Q$5,(ROW()-6)&lt;=$Q$3),INDEX(LINEST(OFFSET(AF1303,1-$Q$5,0,$Q$5,1),OFFSET(AG1303,1-$Q$5,0,$Q$5,9),TRUE,TRUE),1,10)*$Q$4,"")</f>
        <v/>
      </c>
      <c r="AZ1303" s="9">
        <f>IF(AND((ROW()-7)&gt;=$Q$5,(ROW()-6)&lt;=$Q$3),INDEX(LINEST(OFFSET(AF1303,1-$Q$5,0,$Q$5,1),OFFSET(AG1303,1-$Q$5,0,$Q$5,9),TRUE,TRUE),1,9),"")</f>
        <v/>
      </c>
      <c r="BA1303" s="9">
        <f>IF(AND((ROW()-7)&gt;=$Q$5,(ROW()-6)&lt;=$Q$3),INDEX(LINEST(OFFSET(AF1303,1-$Q$5,0,$Q$5,1),OFFSET(AG1303,1-$Q$5,0,$Q$5,9),TRUE,TRUE),1,8),"")</f>
        <v/>
      </c>
      <c r="BB1303" s="9">
        <f>IF(AND((ROW()-7)&gt;=$Q$5,(ROW()-6)&lt;=$Q$3),INDEX(LINEST(OFFSET(AF1303,1-$Q$5,0,$Q$5,1),OFFSET(AG1303,1-$Q$5,0,$Q$5,9),TRUE,TRUE),1,7),"")</f>
        <v/>
      </c>
      <c r="BC1303" s="9">
        <f>IF(AND((ROW()-7)&gt;=$Q$5,(ROW()-6)&lt;=$Q$3),INDEX(LINEST(OFFSET(AF1303,1-$Q$5,0,$Q$5,1),OFFSET(AG1303,1-$Q$5,0,$Q$5,9),TRUE,TRUE),1,6),"")</f>
        <v/>
      </c>
      <c r="BD1303" s="9">
        <f>IF(AND((ROW()-7)&gt;=$Q$5,(ROW()-6)&lt;=$Q$3),INDEX(LINEST(OFFSET(AF1303,1-$Q$5,0,$Q$5,1),OFFSET(AG1303,1-$Q$5,0,$Q$5,9),TRUE,TRUE),1,5),"")</f>
        <v/>
      </c>
      <c r="BE1303" s="9">
        <f>IF(AND((ROW()-7)&gt;=$Q$5,(ROW()-6)&lt;=$Q$3),INDEX(LINEST(OFFSET(AF1303,1-$Q$5,0,$Q$5,1),OFFSET(AG1303,1-$Q$5,0,$Q$5,9),TRUE,TRUE),1,4),"")</f>
        <v/>
      </c>
      <c r="BF1303" s="9">
        <f>IF(AND((ROW()-7)&gt;=$Q$5,(ROW()-6)&lt;=$Q$3),INDEX(LINEST(OFFSET(AF1303,1-$Q$5,0,$Q$5,1),OFFSET(AG1303,1-$Q$5,0,$Q$5,9),TRUE,TRUE),1,3),"")</f>
        <v/>
      </c>
      <c r="BG1303" s="9">
        <f>IF(AND((ROW()-7)&gt;=$Q$5,(ROW()-6)&lt;=$Q$3),INDEX(LINEST(OFFSET(AF1303,1-$Q$5,0,$Q$5,1),OFFSET(AG1303,1-$Q$5,0,$Q$5,9),TRUE,TRUE),1,2),"")</f>
        <v/>
      </c>
      <c r="BH1303" s="9">
        <f>IF(AND((ROW()-7)&gt;=$Q$5,(ROW()-6)&lt;=$Q$3),INDEX(LINEST(OFFSET(AF1303,1-$Q$5,0,$Q$5,1),OFFSET(AG1303,1-$Q$5,0,$Q$5,9),TRUE,TRUE),1,1),"")</f>
        <v/>
      </c>
      <c r="BI1303" s="10">
        <f>IF(AND((ROW()-7)&gt;=$Q$5,(ROW()-6)&lt;=$Q$3),INDEX(LINEST(OFFSET(AF1303,1-$Q$5,0,$Q$5,1),OFFSET(AG1303,1-$Q$5,0,$Q$5,9),TRUE,TRUE),3,1),"")</f>
        <v/>
      </c>
      <c r="BL1303" s="9">
        <f>IF(AND((ROW()-6)&lt;=$Q$3,ISNUMBER(AY1302)),AY1302/$Q$4+AZ1302*AG1303+BA1302*AH1303+BB1302*AI1303+BC1302*AJ1303+BD1302*AK1303+BE1302*AL1303+BF1302*AM1303+BG1302*AN1303+BH1302*AO1303,"")</f>
        <v/>
      </c>
      <c r="BM1303">
        <f>IF(ISNUMBER(BL1303),AVERAGE(OFFSET(AF1302,1-$Q$5,0,$Q$5,1)),"")</f>
        <v/>
      </c>
      <c r="BN1303">
        <f>IF(ISNUMBER(BL1303),(AF1303-BL1303)^2,"")</f>
        <v/>
      </c>
      <c r="BO1303">
        <f>IF(ISNUMBER(BL1303),AF1303^2,"")</f>
        <v/>
      </c>
      <c r="BP1303">
        <f>IF(ISNUMBER(BL1303),(AF1303-BM1303)^2,"")</f>
        <v/>
      </c>
    </row>
    <row r="1304">
      <c r="O1304">
        <f>IF($R1304="","",IF($Q$1="Weekly",INT(($R1304-2)/7),IF($Q$1="Quarterly",YEAR($R1304)*4+ROUNDUP(MONTH($R1304)/3),YEAR($R1304)*12+MONTH($R1304))))</f>
        <v/>
      </c>
      <c r="P1304">
        <f>IF($R1304="","",IF($R1305="",1,IF($O1304&lt;&gt;$O1305,1,0)))</f>
        <v/>
      </c>
      <c r="Q1304">
        <f>IF($P1304=1,SUM($P$7:$P1304),"")</f>
        <v/>
      </c>
      <c r="R1304">
        <f>IF($A1304="","",IF(ISNUMBER($A1304),$A1304,IFERROR(DATEVALUE($A1304),NA())))</f>
        <v/>
      </c>
      <c r="S1304" s="7">
        <f>IFERROR(INDEX($R$7:$R$60000,MATCH(ROW()-6,$Q$7:$Q$60000,0)),"")</f>
        <v/>
      </c>
      <c r="T1304">
        <f>IFERROR(INDEX($B$7:$B$60000,MATCH(ROW()-6,$Q$7:$Q$60000,0))*1,"")</f>
        <v/>
      </c>
      <c r="U1304">
        <f>IFERROR(INDEX($C$7:$C$60000,MATCH(ROW()-6,$Q$7:$Q$60000,0))*1,"")</f>
        <v/>
      </c>
      <c r="V1304">
        <f>IFERROR(INDEX($D$7:$D$60000,MATCH(ROW()-6,$Q$7:$Q$60000,0))*1,"")</f>
        <v/>
      </c>
      <c r="W1304">
        <f>IFERROR(INDEX($E$7:$E$60000,MATCH(ROW()-6,$Q$7:$Q$60000,0))*1,"")</f>
        <v/>
      </c>
      <c r="X1304">
        <f>IFERROR(INDEX($F$7:$F$60000,MATCH(ROW()-6,$Q$7:$Q$60000,0))*1,"")</f>
        <v/>
      </c>
      <c r="Y1304">
        <f>IFERROR(INDEX($G$7:$G$60000,MATCH(ROW()-6,$Q$7:$Q$60000,0))*1,"")</f>
        <v/>
      </c>
      <c r="Z1304">
        <f>IFERROR(INDEX($H$7:$H$60000,MATCH(ROW()-6,$Q$7:$Q$60000,0))*1,"")</f>
        <v/>
      </c>
      <c r="AA1304">
        <f>IFERROR(INDEX($I$7:$I$60000,MATCH(ROW()-6,$Q$7:$Q$60000,0))*1,"")</f>
        <v/>
      </c>
      <c r="AB1304">
        <f>IFERROR(INDEX($J$7:$J$60000,MATCH(ROW()-6,$Q$7:$Q$60000,0))*1,"")</f>
        <v/>
      </c>
      <c r="AC1304">
        <f>IFERROR(INDEX($K$7:$K$60000,MATCH(ROW()-6,$Q$7:$Q$60000,0))*1,"")</f>
        <v/>
      </c>
      <c r="AF1304" s="9">
        <f>IF(OR($S1304="",$S1303=""),"",IF($B$5="diff",($T1304-$T1303),LN($T1304/$T1303)))</f>
        <v/>
      </c>
      <c r="AG1304" s="9">
        <f>IF(OR($S1304="",$S1303=""),"",IF($C$5="diff",(U1304-U1303),LN(U1304/U1303)))</f>
        <v/>
      </c>
      <c r="AH1304" s="9">
        <f>IF(OR($S1304="",$S1303=""),"",IF($D$5="diff",(V1304-V1303),LN(V1304/V1303)))</f>
        <v/>
      </c>
      <c r="AI1304" s="9">
        <f>IF(OR($S1304="",$S1303=""),"",IF($E$5="diff",(W1304-W1303),LN(W1304/W1303)))</f>
        <v/>
      </c>
      <c r="AJ1304" s="9">
        <f>IF(OR($S1304="",$S1303=""),"",IF($F$5="diff",(X1304-X1303),LN(X1304/X1303)))</f>
        <v/>
      </c>
      <c r="AK1304" s="9">
        <f>IF(OR($S1304="",$S1303=""),"",IF($G$5="diff",(Y1304-Y1303),LN(Y1304/Y1303)))</f>
        <v/>
      </c>
      <c r="AL1304" s="9">
        <f>IF(OR($S1304="",$S1303=""),"",IF($H$5="diff",(Z1304-Z1303),LN(Z1304/Z1303)))</f>
        <v/>
      </c>
      <c r="AM1304" s="9">
        <f>IF(OR($S1304="",$S1303=""),"",IF($I$5="diff",(AA1304-AA1303),LN(AA1304/AA1303)))</f>
        <v/>
      </c>
      <c r="AN1304" s="9">
        <f>IF(OR($S1304="",$S1303=""),"",IF($J$5="diff",(AB1304-AB1303),LN(AB1304/AB1303)))</f>
        <v/>
      </c>
      <c r="AO1304" s="9">
        <f>IF(OR($S1304="",$S1303=""),"",IF($K$5="diff",(AC1304-AC1303),LN(AC1304/AC1303)))</f>
        <v/>
      </c>
      <c r="AR1304" s="9">
        <f>IF($AF1304="","",$AU$13+$AU$4*AG1304+$AU$5*AH1304+$AU$6*AI1304+$AU$7*AJ1304+$AU$8*AK1304+$AU$9*AL1304+$AU$10*AM1304+$AU$11*AN1304+$AU$12*AO1304)</f>
        <v/>
      </c>
      <c r="AY1304" s="10">
        <f>IF(AND((ROW()-7)&gt;=$Q$5,(ROW()-6)&lt;=$Q$3),INDEX(LINEST(OFFSET(AF1304,1-$Q$5,0,$Q$5,1),OFFSET(AG1304,1-$Q$5,0,$Q$5,9),TRUE,TRUE),1,10)*$Q$4,"")</f>
        <v/>
      </c>
      <c r="AZ1304" s="9">
        <f>IF(AND((ROW()-7)&gt;=$Q$5,(ROW()-6)&lt;=$Q$3),INDEX(LINEST(OFFSET(AF1304,1-$Q$5,0,$Q$5,1),OFFSET(AG1304,1-$Q$5,0,$Q$5,9),TRUE,TRUE),1,9),"")</f>
        <v/>
      </c>
      <c r="BA1304" s="9">
        <f>IF(AND((ROW()-7)&gt;=$Q$5,(ROW()-6)&lt;=$Q$3),INDEX(LINEST(OFFSET(AF1304,1-$Q$5,0,$Q$5,1),OFFSET(AG1304,1-$Q$5,0,$Q$5,9),TRUE,TRUE),1,8),"")</f>
        <v/>
      </c>
      <c r="BB1304" s="9">
        <f>IF(AND((ROW()-7)&gt;=$Q$5,(ROW()-6)&lt;=$Q$3),INDEX(LINEST(OFFSET(AF1304,1-$Q$5,0,$Q$5,1),OFFSET(AG1304,1-$Q$5,0,$Q$5,9),TRUE,TRUE),1,7),"")</f>
        <v/>
      </c>
      <c r="BC1304" s="9">
        <f>IF(AND((ROW()-7)&gt;=$Q$5,(ROW()-6)&lt;=$Q$3),INDEX(LINEST(OFFSET(AF1304,1-$Q$5,0,$Q$5,1),OFFSET(AG1304,1-$Q$5,0,$Q$5,9),TRUE,TRUE),1,6),"")</f>
        <v/>
      </c>
      <c r="BD1304" s="9">
        <f>IF(AND((ROW()-7)&gt;=$Q$5,(ROW()-6)&lt;=$Q$3),INDEX(LINEST(OFFSET(AF1304,1-$Q$5,0,$Q$5,1),OFFSET(AG1304,1-$Q$5,0,$Q$5,9),TRUE,TRUE),1,5),"")</f>
        <v/>
      </c>
      <c r="BE1304" s="9">
        <f>IF(AND((ROW()-7)&gt;=$Q$5,(ROW()-6)&lt;=$Q$3),INDEX(LINEST(OFFSET(AF1304,1-$Q$5,0,$Q$5,1),OFFSET(AG1304,1-$Q$5,0,$Q$5,9),TRUE,TRUE),1,4),"")</f>
        <v/>
      </c>
      <c r="BF1304" s="9">
        <f>IF(AND((ROW()-7)&gt;=$Q$5,(ROW()-6)&lt;=$Q$3),INDEX(LINEST(OFFSET(AF1304,1-$Q$5,0,$Q$5,1),OFFSET(AG1304,1-$Q$5,0,$Q$5,9),TRUE,TRUE),1,3),"")</f>
        <v/>
      </c>
      <c r="BG1304" s="9">
        <f>IF(AND((ROW()-7)&gt;=$Q$5,(ROW()-6)&lt;=$Q$3),INDEX(LINEST(OFFSET(AF1304,1-$Q$5,0,$Q$5,1),OFFSET(AG1304,1-$Q$5,0,$Q$5,9),TRUE,TRUE),1,2),"")</f>
        <v/>
      </c>
      <c r="BH1304" s="9">
        <f>IF(AND((ROW()-7)&gt;=$Q$5,(ROW()-6)&lt;=$Q$3),INDEX(LINEST(OFFSET(AF1304,1-$Q$5,0,$Q$5,1),OFFSET(AG1304,1-$Q$5,0,$Q$5,9),TRUE,TRUE),1,1),"")</f>
        <v/>
      </c>
      <c r="BI1304" s="10">
        <f>IF(AND((ROW()-7)&gt;=$Q$5,(ROW()-6)&lt;=$Q$3),INDEX(LINEST(OFFSET(AF1304,1-$Q$5,0,$Q$5,1),OFFSET(AG1304,1-$Q$5,0,$Q$5,9),TRUE,TRUE),3,1),"")</f>
        <v/>
      </c>
      <c r="BL1304" s="9">
        <f>IF(AND((ROW()-6)&lt;=$Q$3,ISNUMBER(AY1303)),AY1303/$Q$4+AZ1303*AG1304+BA1303*AH1304+BB1303*AI1304+BC1303*AJ1304+BD1303*AK1304+BE1303*AL1304+BF1303*AM1304+BG1303*AN1304+BH1303*AO1304,"")</f>
        <v/>
      </c>
      <c r="BM1304">
        <f>IF(ISNUMBER(BL1304),AVERAGE(OFFSET(AF1303,1-$Q$5,0,$Q$5,1)),"")</f>
        <v/>
      </c>
      <c r="BN1304">
        <f>IF(ISNUMBER(BL1304),(AF1304-BL1304)^2,"")</f>
        <v/>
      </c>
      <c r="BO1304">
        <f>IF(ISNUMBER(BL1304),AF1304^2,"")</f>
        <v/>
      </c>
      <c r="BP1304">
        <f>IF(ISNUMBER(BL1304),(AF1304-BM1304)^2,"")</f>
        <v/>
      </c>
    </row>
    <row r="1305">
      <c r="O1305">
        <f>IF($R1305="","",IF($Q$1="Weekly",INT(($R1305-2)/7),IF($Q$1="Quarterly",YEAR($R1305)*4+ROUNDUP(MONTH($R1305)/3),YEAR($R1305)*12+MONTH($R1305))))</f>
        <v/>
      </c>
      <c r="P1305">
        <f>IF($R1305="","",IF($R1306="",1,IF($O1305&lt;&gt;$O1306,1,0)))</f>
        <v/>
      </c>
      <c r="Q1305">
        <f>IF($P1305=1,SUM($P$7:$P1305),"")</f>
        <v/>
      </c>
      <c r="R1305">
        <f>IF($A1305="","",IF(ISNUMBER($A1305),$A1305,IFERROR(DATEVALUE($A1305),NA())))</f>
        <v/>
      </c>
      <c r="S1305" s="7">
        <f>IFERROR(INDEX($R$7:$R$60000,MATCH(ROW()-6,$Q$7:$Q$60000,0)),"")</f>
        <v/>
      </c>
      <c r="T1305">
        <f>IFERROR(INDEX($B$7:$B$60000,MATCH(ROW()-6,$Q$7:$Q$60000,0))*1,"")</f>
        <v/>
      </c>
      <c r="U1305">
        <f>IFERROR(INDEX($C$7:$C$60000,MATCH(ROW()-6,$Q$7:$Q$60000,0))*1,"")</f>
        <v/>
      </c>
      <c r="V1305">
        <f>IFERROR(INDEX($D$7:$D$60000,MATCH(ROW()-6,$Q$7:$Q$60000,0))*1,"")</f>
        <v/>
      </c>
      <c r="W1305">
        <f>IFERROR(INDEX($E$7:$E$60000,MATCH(ROW()-6,$Q$7:$Q$60000,0))*1,"")</f>
        <v/>
      </c>
      <c r="X1305">
        <f>IFERROR(INDEX($F$7:$F$60000,MATCH(ROW()-6,$Q$7:$Q$60000,0))*1,"")</f>
        <v/>
      </c>
      <c r="Y1305">
        <f>IFERROR(INDEX($G$7:$G$60000,MATCH(ROW()-6,$Q$7:$Q$60000,0))*1,"")</f>
        <v/>
      </c>
      <c r="Z1305">
        <f>IFERROR(INDEX($H$7:$H$60000,MATCH(ROW()-6,$Q$7:$Q$60000,0))*1,"")</f>
        <v/>
      </c>
      <c r="AA1305">
        <f>IFERROR(INDEX($I$7:$I$60000,MATCH(ROW()-6,$Q$7:$Q$60000,0))*1,"")</f>
        <v/>
      </c>
      <c r="AB1305">
        <f>IFERROR(INDEX($J$7:$J$60000,MATCH(ROW()-6,$Q$7:$Q$60000,0))*1,"")</f>
        <v/>
      </c>
      <c r="AC1305">
        <f>IFERROR(INDEX($K$7:$K$60000,MATCH(ROW()-6,$Q$7:$Q$60000,0))*1,"")</f>
        <v/>
      </c>
      <c r="AF1305" s="9">
        <f>IF(OR($S1305="",$S1304=""),"",IF($B$5="diff",($T1305-$T1304),LN($T1305/$T1304)))</f>
        <v/>
      </c>
      <c r="AG1305" s="9">
        <f>IF(OR($S1305="",$S1304=""),"",IF($C$5="diff",(U1305-U1304),LN(U1305/U1304)))</f>
        <v/>
      </c>
      <c r="AH1305" s="9">
        <f>IF(OR($S1305="",$S1304=""),"",IF($D$5="diff",(V1305-V1304),LN(V1305/V1304)))</f>
        <v/>
      </c>
      <c r="AI1305" s="9">
        <f>IF(OR($S1305="",$S1304=""),"",IF($E$5="diff",(W1305-W1304),LN(W1305/W1304)))</f>
        <v/>
      </c>
      <c r="AJ1305" s="9">
        <f>IF(OR($S1305="",$S1304=""),"",IF($F$5="diff",(X1305-X1304),LN(X1305/X1304)))</f>
        <v/>
      </c>
      <c r="AK1305" s="9">
        <f>IF(OR($S1305="",$S1304=""),"",IF($G$5="diff",(Y1305-Y1304),LN(Y1305/Y1304)))</f>
        <v/>
      </c>
      <c r="AL1305" s="9">
        <f>IF(OR($S1305="",$S1304=""),"",IF($H$5="diff",(Z1305-Z1304),LN(Z1305/Z1304)))</f>
        <v/>
      </c>
      <c r="AM1305" s="9">
        <f>IF(OR($S1305="",$S1304=""),"",IF($I$5="diff",(AA1305-AA1304),LN(AA1305/AA1304)))</f>
        <v/>
      </c>
      <c r="AN1305" s="9">
        <f>IF(OR($S1305="",$S1304=""),"",IF($J$5="diff",(AB1305-AB1304),LN(AB1305/AB1304)))</f>
        <v/>
      </c>
      <c r="AO1305" s="9">
        <f>IF(OR($S1305="",$S1304=""),"",IF($K$5="diff",(AC1305-AC1304),LN(AC1305/AC1304)))</f>
        <v/>
      </c>
      <c r="AR1305" s="9">
        <f>IF($AF1305="","",$AU$13+$AU$4*AG1305+$AU$5*AH1305+$AU$6*AI1305+$AU$7*AJ1305+$AU$8*AK1305+$AU$9*AL1305+$AU$10*AM1305+$AU$11*AN1305+$AU$12*AO1305)</f>
        <v/>
      </c>
      <c r="AY1305" s="10">
        <f>IF(AND((ROW()-7)&gt;=$Q$5,(ROW()-6)&lt;=$Q$3),INDEX(LINEST(OFFSET(AF1305,1-$Q$5,0,$Q$5,1),OFFSET(AG1305,1-$Q$5,0,$Q$5,9),TRUE,TRUE),1,10)*$Q$4,"")</f>
        <v/>
      </c>
      <c r="AZ1305" s="9">
        <f>IF(AND((ROW()-7)&gt;=$Q$5,(ROW()-6)&lt;=$Q$3),INDEX(LINEST(OFFSET(AF1305,1-$Q$5,0,$Q$5,1),OFFSET(AG1305,1-$Q$5,0,$Q$5,9),TRUE,TRUE),1,9),"")</f>
        <v/>
      </c>
      <c r="BA1305" s="9">
        <f>IF(AND((ROW()-7)&gt;=$Q$5,(ROW()-6)&lt;=$Q$3),INDEX(LINEST(OFFSET(AF1305,1-$Q$5,0,$Q$5,1),OFFSET(AG1305,1-$Q$5,0,$Q$5,9),TRUE,TRUE),1,8),"")</f>
        <v/>
      </c>
      <c r="BB1305" s="9">
        <f>IF(AND((ROW()-7)&gt;=$Q$5,(ROW()-6)&lt;=$Q$3),INDEX(LINEST(OFFSET(AF1305,1-$Q$5,0,$Q$5,1),OFFSET(AG1305,1-$Q$5,0,$Q$5,9),TRUE,TRUE),1,7),"")</f>
        <v/>
      </c>
      <c r="BC1305" s="9">
        <f>IF(AND((ROW()-7)&gt;=$Q$5,(ROW()-6)&lt;=$Q$3),INDEX(LINEST(OFFSET(AF1305,1-$Q$5,0,$Q$5,1),OFFSET(AG1305,1-$Q$5,0,$Q$5,9),TRUE,TRUE),1,6),"")</f>
        <v/>
      </c>
      <c r="BD1305" s="9">
        <f>IF(AND((ROW()-7)&gt;=$Q$5,(ROW()-6)&lt;=$Q$3),INDEX(LINEST(OFFSET(AF1305,1-$Q$5,0,$Q$5,1),OFFSET(AG1305,1-$Q$5,0,$Q$5,9),TRUE,TRUE),1,5),"")</f>
        <v/>
      </c>
      <c r="BE1305" s="9">
        <f>IF(AND((ROW()-7)&gt;=$Q$5,(ROW()-6)&lt;=$Q$3),INDEX(LINEST(OFFSET(AF1305,1-$Q$5,0,$Q$5,1),OFFSET(AG1305,1-$Q$5,0,$Q$5,9),TRUE,TRUE),1,4),"")</f>
        <v/>
      </c>
      <c r="BF1305" s="9">
        <f>IF(AND((ROW()-7)&gt;=$Q$5,(ROW()-6)&lt;=$Q$3),INDEX(LINEST(OFFSET(AF1305,1-$Q$5,0,$Q$5,1),OFFSET(AG1305,1-$Q$5,0,$Q$5,9),TRUE,TRUE),1,3),"")</f>
        <v/>
      </c>
      <c r="BG1305" s="9">
        <f>IF(AND((ROW()-7)&gt;=$Q$5,(ROW()-6)&lt;=$Q$3),INDEX(LINEST(OFFSET(AF1305,1-$Q$5,0,$Q$5,1),OFFSET(AG1305,1-$Q$5,0,$Q$5,9),TRUE,TRUE),1,2),"")</f>
        <v/>
      </c>
      <c r="BH1305" s="9">
        <f>IF(AND((ROW()-7)&gt;=$Q$5,(ROW()-6)&lt;=$Q$3),INDEX(LINEST(OFFSET(AF1305,1-$Q$5,0,$Q$5,1),OFFSET(AG1305,1-$Q$5,0,$Q$5,9),TRUE,TRUE),1,1),"")</f>
        <v/>
      </c>
      <c r="BI1305" s="10">
        <f>IF(AND((ROW()-7)&gt;=$Q$5,(ROW()-6)&lt;=$Q$3),INDEX(LINEST(OFFSET(AF1305,1-$Q$5,0,$Q$5,1),OFFSET(AG1305,1-$Q$5,0,$Q$5,9),TRUE,TRUE),3,1),"")</f>
        <v/>
      </c>
      <c r="BL1305" s="9">
        <f>IF(AND((ROW()-6)&lt;=$Q$3,ISNUMBER(AY1304)),AY1304/$Q$4+AZ1304*AG1305+BA1304*AH1305+BB1304*AI1305+BC1304*AJ1305+BD1304*AK1305+BE1304*AL1305+BF1304*AM1305+BG1304*AN1305+BH1304*AO1305,"")</f>
        <v/>
      </c>
      <c r="BM1305">
        <f>IF(ISNUMBER(BL1305),AVERAGE(OFFSET(AF1304,1-$Q$5,0,$Q$5,1)),"")</f>
        <v/>
      </c>
      <c r="BN1305">
        <f>IF(ISNUMBER(BL1305),(AF1305-BL1305)^2,"")</f>
        <v/>
      </c>
      <c r="BO1305">
        <f>IF(ISNUMBER(BL1305),AF1305^2,"")</f>
        <v/>
      </c>
      <c r="BP1305">
        <f>IF(ISNUMBER(BL1305),(AF1305-BM1305)^2,"")</f>
        <v/>
      </c>
    </row>
    <row r="1306">
      <c r="O1306">
        <f>IF($R1306="","",IF($Q$1="Weekly",INT(($R1306-2)/7),IF($Q$1="Quarterly",YEAR($R1306)*4+ROUNDUP(MONTH($R1306)/3),YEAR($R1306)*12+MONTH($R1306))))</f>
        <v/>
      </c>
      <c r="P1306">
        <f>IF($R1306="","",IF($R1307="",1,IF($O1306&lt;&gt;$O1307,1,0)))</f>
        <v/>
      </c>
      <c r="Q1306">
        <f>IF($P1306=1,SUM($P$7:$P1306),"")</f>
        <v/>
      </c>
      <c r="R1306">
        <f>IF($A1306="","",IF(ISNUMBER($A1306),$A1306,IFERROR(DATEVALUE($A1306),NA())))</f>
        <v/>
      </c>
      <c r="S1306" s="7">
        <f>IFERROR(INDEX($R$7:$R$60000,MATCH(ROW()-6,$Q$7:$Q$60000,0)),"")</f>
        <v/>
      </c>
      <c r="T1306">
        <f>IFERROR(INDEX($B$7:$B$60000,MATCH(ROW()-6,$Q$7:$Q$60000,0))*1,"")</f>
        <v/>
      </c>
      <c r="U1306">
        <f>IFERROR(INDEX($C$7:$C$60000,MATCH(ROW()-6,$Q$7:$Q$60000,0))*1,"")</f>
        <v/>
      </c>
      <c r="V1306">
        <f>IFERROR(INDEX($D$7:$D$60000,MATCH(ROW()-6,$Q$7:$Q$60000,0))*1,"")</f>
        <v/>
      </c>
      <c r="W1306">
        <f>IFERROR(INDEX($E$7:$E$60000,MATCH(ROW()-6,$Q$7:$Q$60000,0))*1,"")</f>
        <v/>
      </c>
      <c r="X1306">
        <f>IFERROR(INDEX($F$7:$F$60000,MATCH(ROW()-6,$Q$7:$Q$60000,0))*1,"")</f>
        <v/>
      </c>
      <c r="Y1306">
        <f>IFERROR(INDEX($G$7:$G$60000,MATCH(ROW()-6,$Q$7:$Q$60000,0))*1,"")</f>
        <v/>
      </c>
      <c r="Z1306">
        <f>IFERROR(INDEX($H$7:$H$60000,MATCH(ROW()-6,$Q$7:$Q$60000,0))*1,"")</f>
        <v/>
      </c>
      <c r="AA1306">
        <f>IFERROR(INDEX($I$7:$I$60000,MATCH(ROW()-6,$Q$7:$Q$60000,0))*1,"")</f>
        <v/>
      </c>
      <c r="AB1306">
        <f>IFERROR(INDEX($J$7:$J$60000,MATCH(ROW()-6,$Q$7:$Q$60000,0))*1,"")</f>
        <v/>
      </c>
      <c r="AC1306">
        <f>IFERROR(INDEX($K$7:$K$60000,MATCH(ROW()-6,$Q$7:$Q$60000,0))*1,"")</f>
        <v/>
      </c>
      <c r="AF1306" s="9">
        <f>IF(OR($S1306="",$S1305=""),"",IF($B$5="diff",($T1306-$T1305),LN($T1306/$T1305)))</f>
        <v/>
      </c>
      <c r="AG1306" s="9">
        <f>IF(OR($S1306="",$S1305=""),"",IF($C$5="diff",(U1306-U1305),LN(U1306/U1305)))</f>
        <v/>
      </c>
      <c r="AH1306" s="9">
        <f>IF(OR($S1306="",$S1305=""),"",IF($D$5="diff",(V1306-V1305),LN(V1306/V1305)))</f>
        <v/>
      </c>
      <c r="AI1306" s="9">
        <f>IF(OR($S1306="",$S1305=""),"",IF($E$5="diff",(W1306-W1305),LN(W1306/W1305)))</f>
        <v/>
      </c>
      <c r="AJ1306" s="9">
        <f>IF(OR($S1306="",$S1305=""),"",IF($F$5="diff",(X1306-X1305),LN(X1306/X1305)))</f>
        <v/>
      </c>
      <c r="AK1306" s="9">
        <f>IF(OR($S1306="",$S1305=""),"",IF($G$5="diff",(Y1306-Y1305),LN(Y1306/Y1305)))</f>
        <v/>
      </c>
      <c r="AL1306" s="9">
        <f>IF(OR($S1306="",$S1305=""),"",IF($H$5="diff",(Z1306-Z1305),LN(Z1306/Z1305)))</f>
        <v/>
      </c>
      <c r="AM1306" s="9">
        <f>IF(OR($S1306="",$S1305=""),"",IF($I$5="diff",(AA1306-AA1305),LN(AA1306/AA1305)))</f>
        <v/>
      </c>
      <c r="AN1306" s="9">
        <f>IF(OR($S1306="",$S1305=""),"",IF($J$5="diff",(AB1306-AB1305),LN(AB1306/AB1305)))</f>
        <v/>
      </c>
      <c r="AO1306" s="9">
        <f>IF(OR($S1306="",$S1305=""),"",IF($K$5="diff",(AC1306-AC1305),LN(AC1306/AC1305)))</f>
        <v/>
      </c>
      <c r="AR1306" s="9">
        <f>IF($AF1306="","",$AU$13+$AU$4*AG1306+$AU$5*AH1306+$AU$6*AI1306+$AU$7*AJ1306+$AU$8*AK1306+$AU$9*AL1306+$AU$10*AM1306+$AU$11*AN1306+$AU$12*AO1306)</f>
        <v/>
      </c>
      <c r="AY1306" s="10">
        <f>IF(AND((ROW()-7)&gt;=$Q$5,(ROW()-6)&lt;=$Q$3),INDEX(LINEST(OFFSET(AF1306,1-$Q$5,0,$Q$5,1),OFFSET(AG1306,1-$Q$5,0,$Q$5,9),TRUE,TRUE),1,10)*$Q$4,"")</f>
        <v/>
      </c>
      <c r="AZ1306" s="9">
        <f>IF(AND((ROW()-7)&gt;=$Q$5,(ROW()-6)&lt;=$Q$3),INDEX(LINEST(OFFSET(AF1306,1-$Q$5,0,$Q$5,1),OFFSET(AG1306,1-$Q$5,0,$Q$5,9),TRUE,TRUE),1,9),"")</f>
        <v/>
      </c>
      <c r="BA1306" s="9">
        <f>IF(AND((ROW()-7)&gt;=$Q$5,(ROW()-6)&lt;=$Q$3),INDEX(LINEST(OFFSET(AF1306,1-$Q$5,0,$Q$5,1),OFFSET(AG1306,1-$Q$5,0,$Q$5,9),TRUE,TRUE),1,8),"")</f>
        <v/>
      </c>
      <c r="BB1306" s="9">
        <f>IF(AND((ROW()-7)&gt;=$Q$5,(ROW()-6)&lt;=$Q$3),INDEX(LINEST(OFFSET(AF1306,1-$Q$5,0,$Q$5,1),OFFSET(AG1306,1-$Q$5,0,$Q$5,9),TRUE,TRUE),1,7),"")</f>
        <v/>
      </c>
      <c r="BC1306" s="9">
        <f>IF(AND((ROW()-7)&gt;=$Q$5,(ROW()-6)&lt;=$Q$3),INDEX(LINEST(OFFSET(AF1306,1-$Q$5,0,$Q$5,1),OFFSET(AG1306,1-$Q$5,0,$Q$5,9),TRUE,TRUE),1,6),"")</f>
        <v/>
      </c>
      <c r="BD1306" s="9">
        <f>IF(AND((ROW()-7)&gt;=$Q$5,(ROW()-6)&lt;=$Q$3),INDEX(LINEST(OFFSET(AF1306,1-$Q$5,0,$Q$5,1),OFFSET(AG1306,1-$Q$5,0,$Q$5,9),TRUE,TRUE),1,5),"")</f>
        <v/>
      </c>
      <c r="BE1306" s="9">
        <f>IF(AND((ROW()-7)&gt;=$Q$5,(ROW()-6)&lt;=$Q$3),INDEX(LINEST(OFFSET(AF1306,1-$Q$5,0,$Q$5,1),OFFSET(AG1306,1-$Q$5,0,$Q$5,9),TRUE,TRUE),1,4),"")</f>
        <v/>
      </c>
      <c r="BF1306" s="9">
        <f>IF(AND((ROW()-7)&gt;=$Q$5,(ROW()-6)&lt;=$Q$3),INDEX(LINEST(OFFSET(AF1306,1-$Q$5,0,$Q$5,1),OFFSET(AG1306,1-$Q$5,0,$Q$5,9),TRUE,TRUE),1,3),"")</f>
        <v/>
      </c>
      <c r="BG1306" s="9">
        <f>IF(AND((ROW()-7)&gt;=$Q$5,(ROW()-6)&lt;=$Q$3),INDEX(LINEST(OFFSET(AF1306,1-$Q$5,0,$Q$5,1),OFFSET(AG1306,1-$Q$5,0,$Q$5,9),TRUE,TRUE),1,2),"")</f>
        <v/>
      </c>
      <c r="BH1306" s="9">
        <f>IF(AND((ROW()-7)&gt;=$Q$5,(ROW()-6)&lt;=$Q$3),INDEX(LINEST(OFFSET(AF1306,1-$Q$5,0,$Q$5,1),OFFSET(AG1306,1-$Q$5,0,$Q$5,9),TRUE,TRUE),1,1),"")</f>
        <v/>
      </c>
      <c r="BI1306" s="10">
        <f>IF(AND((ROW()-7)&gt;=$Q$5,(ROW()-6)&lt;=$Q$3),INDEX(LINEST(OFFSET(AF1306,1-$Q$5,0,$Q$5,1),OFFSET(AG1306,1-$Q$5,0,$Q$5,9),TRUE,TRUE),3,1),"")</f>
        <v/>
      </c>
      <c r="BL1306" s="9">
        <f>IF(AND((ROW()-6)&lt;=$Q$3,ISNUMBER(AY1305)),AY1305/$Q$4+AZ1305*AG1306+BA1305*AH1306+BB1305*AI1306+BC1305*AJ1306+BD1305*AK1306+BE1305*AL1306+BF1305*AM1306+BG1305*AN1306+BH1305*AO1306,"")</f>
        <v/>
      </c>
      <c r="BM1306">
        <f>IF(ISNUMBER(BL1306),AVERAGE(OFFSET(AF1305,1-$Q$5,0,$Q$5,1)),"")</f>
        <v/>
      </c>
      <c r="BN1306">
        <f>IF(ISNUMBER(BL1306),(AF1306-BL1306)^2,"")</f>
        <v/>
      </c>
      <c r="BO1306">
        <f>IF(ISNUMBER(BL1306),AF1306^2,"")</f>
        <v/>
      </c>
      <c r="BP1306">
        <f>IF(ISNUMBER(BL1306),(AF1306-BM1306)^2,"")</f>
        <v/>
      </c>
    </row>
    <row r="1307">
      <c r="O1307">
        <f>IF($R1307="","",IF($Q$1="Weekly",INT(($R1307-2)/7),IF($Q$1="Quarterly",YEAR($R1307)*4+ROUNDUP(MONTH($R1307)/3),YEAR($R1307)*12+MONTH($R1307))))</f>
        <v/>
      </c>
      <c r="P1307">
        <f>IF($R1307="","",IF($R1308="",1,IF($O1307&lt;&gt;$O1308,1,0)))</f>
        <v/>
      </c>
      <c r="Q1307">
        <f>IF($P1307=1,SUM($P$7:$P1307),"")</f>
        <v/>
      </c>
      <c r="R1307">
        <f>IF($A1307="","",IF(ISNUMBER($A1307),$A1307,IFERROR(DATEVALUE($A1307),NA())))</f>
        <v/>
      </c>
    </row>
    <row r="1308">
      <c r="O1308">
        <f>IF($R1308="","",IF($Q$1="Weekly",INT(($R1308-2)/7),IF($Q$1="Quarterly",YEAR($R1308)*4+ROUNDUP(MONTH($R1308)/3),YEAR($R1308)*12+MONTH($R1308))))</f>
        <v/>
      </c>
      <c r="P1308">
        <f>IF($R1308="","",IF($R1309="",1,IF($O1308&lt;&gt;$O1309,1,0)))</f>
        <v/>
      </c>
      <c r="Q1308">
        <f>IF($P1308=1,SUM($P$7:$P1308),"")</f>
        <v/>
      </c>
      <c r="R1308">
        <f>IF($A1308="","",IF(ISNUMBER($A1308),$A1308,IFERROR(DATEVALUE($A1308),NA())))</f>
        <v/>
      </c>
    </row>
    <row r="1309">
      <c r="O1309">
        <f>IF($R1309="","",IF($Q$1="Weekly",INT(($R1309-2)/7),IF($Q$1="Quarterly",YEAR($R1309)*4+ROUNDUP(MONTH($R1309)/3),YEAR($R1309)*12+MONTH($R1309))))</f>
        <v/>
      </c>
      <c r="P1309">
        <f>IF($R1309="","",IF($R1310="",1,IF($O1309&lt;&gt;$O1310,1,0)))</f>
        <v/>
      </c>
      <c r="Q1309">
        <f>IF($P1309=1,SUM($P$7:$P1309),"")</f>
        <v/>
      </c>
      <c r="R1309">
        <f>IF($A1309="","",IF(ISNUMBER($A1309),$A1309,IFERROR(DATEVALUE($A1309),NA())))</f>
        <v/>
      </c>
    </row>
    <row r="1310">
      <c r="O1310">
        <f>IF($R1310="","",IF($Q$1="Weekly",INT(($R1310-2)/7),IF($Q$1="Quarterly",YEAR($R1310)*4+ROUNDUP(MONTH($R1310)/3),YEAR($R1310)*12+MONTH($R1310))))</f>
        <v/>
      </c>
      <c r="P1310">
        <f>IF($R1310="","",IF($R1311="",1,IF($O1310&lt;&gt;$O1311,1,0)))</f>
        <v/>
      </c>
      <c r="Q1310">
        <f>IF($P1310=1,SUM($P$7:$P1310),"")</f>
        <v/>
      </c>
      <c r="R1310">
        <f>IF($A1310="","",IF(ISNUMBER($A1310),$A1310,IFERROR(DATEVALUE($A1310),NA())))</f>
        <v/>
      </c>
    </row>
    <row r="1311">
      <c r="O1311">
        <f>IF($R1311="","",IF($Q$1="Weekly",INT(($R1311-2)/7),IF($Q$1="Quarterly",YEAR($R1311)*4+ROUNDUP(MONTH($R1311)/3),YEAR($R1311)*12+MONTH($R1311))))</f>
        <v/>
      </c>
      <c r="P1311">
        <f>IF($R1311="","",IF($R1312="",1,IF($O1311&lt;&gt;$O1312,1,0)))</f>
        <v/>
      </c>
      <c r="Q1311">
        <f>IF($P1311=1,SUM($P$7:$P1311),"")</f>
        <v/>
      </c>
      <c r="R1311">
        <f>IF($A1311="","",IF(ISNUMBER($A1311),$A1311,IFERROR(DATEVALUE($A1311),NA())))</f>
        <v/>
      </c>
    </row>
    <row r="1312">
      <c r="O1312">
        <f>IF($R1312="","",IF($Q$1="Weekly",INT(($R1312-2)/7),IF($Q$1="Quarterly",YEAR($R1312)*4+ROUNDUP(MONTH($R1312)/3),YEAR($R1312)*12+MONTH($R1312))))</f>
        <v/>
      </c>
      <c r="P1312">
        <f>IF($R1312="","",IF($R1313="",1,IF($O1312&lt;&gt;$O1313,1,0)))</f>
        <v/>
      </c>
      <c r="Q1312">
        <f>IF($P1312=1,SUM($P$7:$P1312),"")</f>
        <v/>
      </c>
      <c r="R1312">
        <f>IF($A1312="","",IF(ISNUMBER($A1312),$A1312,IFERROR(DATEVALUE($A1312),NA())))</f>
        <v/>
      </c>
    </row>
    <row r="1313">
      <c r="O1313">
        <f>IF($R1313="","",IF($Q$1="Weekly",INT(($R1313-2)/7),IF($Q$1="Quarterly",YEAR($R1313)*4+ROUNDUP(MONTH($R1313)/3),YEAR($R1313)*12+MONTH($R1313))))</f>
        <v/>
      </c>
      <c r="P1313">
        <f>IF($R1313="","",IF($R1314="",1,IF($O1313&lt;&gt;$O1314,1,0)))</f>
        <v/>
      </c>
      <c r="Q1313">
        <f>IF($P1313=1,SUM($P$7:$P1313),"")</f>
        <v/>
      </c>
      <c r="R1313">
        <f>IF($A1313="","",IF(ISNUMBER($A1313),$A1313,IFERROR(DATEVALUE($A1313),NA())))</f>
        <v/>
      </c>
    </row>
    <row r="1314">
      <c r="O1314">
        <f>IF($R1314="","",IF($Q$1="Weekly",INT(($R1314-2)/7),IF($Q$1="Quarterly",YEAR($R1314)*4+ROUNDUP(MONTH($R1314)/3),YEAR($R1314)*12+MONTH($R1314))))</f>
        <v/>
      </c>
      <c r="P1314">
        <f>IF($R1314="","",IF($R1315="",1,IF($O1314&lt;&gt;$O1315,1,0)))</f>
        <v/>
      </c>
      <c r="Q1314">
        <f>IF($P1314=1,SUM($P$7:$P1314),"")</f>
        <v/>
      </c>
      <c r="R1314">
        <f>IF($A1314="","",IF(ISNUMBER($A1314),$A1314,IFERROR(DATEVALUE($A1314),NA())))</f>
        <v/>
      </c>
    </row>
    <row r="1315">
      <c r="O1315">
        <f>IF($R1315="","",IF($Q$1="Weekly",INT(($R1315-2)/7),IF($Q$1="Quarterly",YEAR($R1315)*4+ROUNDUP(MONTH($R1315)/3),YEAR($R1315)*12+MONTH($R1315))))</f>
        <v/>
      </c>
      <c r="P1315">
        <f>IF($R1315="","",IF($R1316="",1,IF($O1315&lt;&gt;$O1316,1,0)))</f>
        <v/>
      </c>
      <c r="Q1315">
        <f>IF($P1315=1,SUM($P$7:$P1315),"")</f>
        <v/>
      </c>
      <c r="R1315">
        <f>IF($A1315="","",IF(ISNUMBER($A1315),$A1315,IFERROR(DATEVALUE($A1315),NA())))</f>
        <v/>
      </c>
    </row>
    <row r="1316">
      <c r="O1316">
        <f>IF($R1316="","",IF($Q$1="Weekly",INT(($R1316-2)/7),IF($Q$1="Quarterly",YEAR($R1316)*4+ROUNDUP(MONTH($R1316)/3),YEAR($R1316)*12+MONTH($R1316))))</f>
        <v/>
      </c>
      <c r="P1316">
        <f>IF($R1316="","",IF($R1317="",1,IF($O1316&lt;&gt;$O1317,1,0)))</f>
        <v/>
      </c>
      <c r="Q1316">
        <f>IF($P1316=1,SUM($P$7:$P1316),"")</f>
        <v/>
      </c>
      <c r="R1316">
        <f>IF($A1316="","",IF(ISNUMBER($A1316),$A1316,IFERROR(DATEVALUE($A1316),NA())))</f>
        <v/>
      </c>
    </row>
    <row r="1317">
      <c r="O1317">
        <f>IF($R1317="","",IF($Q$1="Weekly",INT(($R1317-2)/7),IF($Q$1="Quarterly",YEAR($R1317)*4+ROUNDUP(MONTH($R1317)/3),YEAR($R1317)*12+MONTH($R1317))))</f>
        <v/>
      </c>
      <c r="P1317">
        <f>IF($R1317="","",IF($R1318="",1,IF($O1317&lt;&gt;$O1318,1,0)))</f>
        <v/>
      </c>
      <c r="Q1317">
        <f>IF($P1317=1,SUM($P$7:$P1317),"")</f>
        <v/>
      </c>
      <c r="R1317">
        <f>IF($A1317="","",IF(ISNUMBER($A1317),$A1317,IFERROR(DATEVALUE($A1317),NA())))</f>
        <v/>
      </c>
    </row>
    <row r="1318">
      <c r="O1318">
        <f>IF($R1318="","",IF($Q$1="Weekly",INT(($R1318-2)/7),IF($Q$1="Quarterly",YEAR($R1318)*4+ROUNDUP(MONTH($R1318)/3),YEAR($R1318)*12+MONTH($R1318))))</f>
        <v/>
      </c>
      <c r="P1318">
        <f>IF($R1318="","",IF($R1319="",1,IF($O1318&lt;&gt;$O1319,1,0)))</f>
        <v/>
      </c>
      <c r="Q1318">
        <f>IF($P1318=1,SUM($P$7:$P1318),"")</f>
        <v/>
      </c>
      <c r="R1318">
        <f>IF($A1318="","",IF(ISNUMBER($A1318),$A1318,IFERROR(DATEVALUE($A1318),NA())))</f>
        <v/>
      </c>
    </row>
    <row r="1319">
      <c r="O1319">
        <f>IF($R1319="","",IF($Q$1="Weekly",INT(($R1319-2)/7),IF($Q$1="Quarterly",YEAR($R1319)*4+ROUNDUP(MONTH($R1319)/3),YEAR($R1319)*12+MONTH($R1319))))</f>
        <v/>
      </c>
      <c r="P1319">
        <f>IF($R1319="","",IF($R1320="",1,IF($O1319&lt;&gt;$O1320,1,0)))</f>
        <v/>
      </c>
      <c r="Q1319">
        <f>IF($P1319=1,SUM($P$7:$P1319),"")</f>
        <v/>
      </c>
      <c r="R1319">
        <f>IF($A1319="","",IF(ISNUMBER($A1319),$A1319,IFERROR(DATEVALUE($A1319),NA())))</f>
        <v/>
      </c>
    </row>
    <row r="1320">
      <c r="O1320">
        <f>IF($R1320="","",IF($Q$1="Weekly",INT(($R1320-2)/7),IF($Q$1="Quarterly",YEAR($R1320)*4+ROUNDUP(MONTH($R1320)/3),YEAR($R1320)*12+MONTH($R1320))))</f>
        <v/>
      </c>
      <c r="P1320">
        <f>IF($R1320="","",IF($R1321="",1,IF($O1320&lt;&gt;$O1321,1,0)))</f>
        <v/>
      </c>
      <c r="Q1320">
        <f>IF($P1320=1,SUM($P$7:$P1320),"")</f>
        <v/>
      </c>
      <c r="R1320">
        <f>IF($A1320="","",IF(ISNUMBER($A1320),$A1320,IFERROR(DATEVALUE($A1320),NA())))</f>
        <v/>
      </c>
    </row>
    <row r="1321">
      <c r="O1321">
        <f>IF($R1321="","",IF($Q$1="Weekly",INT(($R1321-2)/7),IF($Q$1="Quarterly",YEAR($R1321)*4+ROUNDUP(MONTH($R1321)/3),YEAR($R1321)*12+MONTH($R1321))))</f>
        <v/>
      </c>
      <c r="P1321">
        <f>IF($R1321="","",IF($R1322="",1,IF($O1321&lt;&gt;$O1322,1,0)))</f>
        <v/>
      </c>
      <c r="Q1321">
        <f>IF($P1321=1,SUM($P$7:$P1321),"")</f>
        <v/>
      </c>
      <c r="R1321">
        <f>IF($A1321="","",IF(ISNUMBER($A1321),$A1321,IFERROR(DATEVALUE($A1321),NA())))</f>
        <v/>
      </c>
    </row>
    <row r="1322">
      <c r="O1322">
        <f>IF($R1322="","",IF($Q$1="Weekly",INT(($R1322-2)/7),IF($Q$1="Quarterly",YEAR($R1322)*4+ROUNDUP(MONTH($R1322)/3),YEAR($R1322)*12+MONTH($R1322))))</f>
        <v/>
      </c>
      <c r="P1322">
        <f>IF($R1322="","",IF($R1323="",1,IF($O1322&lt;&gt;$O1323,1,0)))</f>
        <v/>
      </c>
      <c r="Q1322">
        <f>IF($P1322=1,SUM($P$7:$P1322),"")</f>
        <v/>
      </c>
      <c r="R1322">
        <f>IF($A1322="","",IF(ISNUMBER($A1322),$A1322,IFERROR(DATEVALUE($A1322),NA())))</f>
        <v/>
      </c>
    </row>
    <row r="1323">
      <c r="O1323">
        <f>IF($R1323="","",IF($Q$1="Weekly",INT(($R1323-2)/7),IF($Q$1="Quarterly",YEAR($R1323)*4+ROUNDUP(MONTH($R1323)/3),YEAR($R1323)*12+MONTH($R1323))))</f>
        <v/>
      </c>
      <c r="P1323">
        <f>IF($R1323="","",IF($R1324="",1,IF($O1323&lt;&gt;$O1324,1,0)))</f>
        <v/>
      </c>
      <c r="Q1323">
        <f>IF($P1323=1,SUM($P$7:$P1323),"")</f>
        <v/>
      </c>
      <c r="R1323">
        <f>IF($A1323="","",IF(ISNUMBER($A1323),$A1323,IFERROR(DATEVALUE($A1323),NA())))</f>
        <v/>
      </c>
    </row>
    <row r="1324">
      <c r="O1324">
        <f>IF($R1324="","",IF($Q$1="Weekly",INT(($R1324-2)/7),IF($Q$1="Quarterly",YEAR($R1324)*4+ROUNDUP(MONTH($R1324)/3),YEAR($R1324)*12+MONTH($R1324))))</f>
        <v/>
      </c>
      <c r="P1324">
        <f>IF($R1324="","",IF($R1325="",1,IF($O1324&lt;&gt;$O1325,1,0)))</f>
        <v/>
      </c>
      <c r="Q1324">
        <f>IF($P1324=1,SUM($P$7:$P1324),"")</f>
        <v/>
      </c>
      <c r="R1324">
        <f>IF($A1324="","",IF(ISNUMBER($A1324),$A1324,IFERROR(DATEVALUE($A1324),NA())))</f>
        <v/>
      </c>
    </row>
    <row r="1325">
      <c r="O1325">
        <f>IF($R1325="","",IF($Q$1="Weekly",INT(($R1325-2)/7),IF($Q$1="Quarterly",YEAR($R1325)*4+ROUNDUP(MONTH($R1325)/3),YEAR($R1325)*12+MONTH($R1325))))</f>
        <v/>
      </c>
      <c r="P1325">
        <f>IF($R1325="","",IF($R1326="",1,IF($O1325&lt;&gt;$O1326,1,0)))</f>
        <v/>
      </c>
      <c r="Q1325">
        <f>IF($P1325=1,SUM($P$7:$P1325),"")</f>
        <v/>
      </c>
      <c r="R1325">
        <f>IF($A1325="","",IF(ISNUMBER($A1325),$A1325,IFERROR(DATEVALUE($A1325),NA())))</f>
        <v/>
      </c>
    </row>
    <row r="1326">
      <c r="O1326">
        <f>IF($R1326="","",IF($Q$1="Weekly",INT(($R1326-2)/7),IF($Q$1="Quarterly",YEAR($R1326)*4+ROUNDUP(MONTH($R1326)/3),YEAR($R1326)*12+MONTH($R1326))))</f>
        <v/>
      </c>
      <c r="P1326">
        <f>IF($R1326="","",IF($R1327="",1,IF($O1326&lt;&gt;$O1327,1,0)))</f>
        <v/>
      </c>
      <c r="Q1326">
        <f>IF($P1326=1,SUM($P$7:$P1326),"")</f>
        <v/>
      </c>
      <c r="R1326">
        <f>IF($A1326="","",IF(ISNUMBER($A1326),$A1326,IFERROR(DATEVALUE($A1326),NA())))</f>
        <v/>
      </c>
    </row>
    <row r="1327">
      <c r="O1327">
        <f>IF($R1327="","",IF($Q$1="Weekly",INT(($R1327-2)/7),IF($Q$1="Quarterly",YEAR($R1327)*4+ROUNDUP(MONTH($R1327)/3),YEAR($R1327)*12+MONTH($R1327))))</f>
        <v/>
      </c>
      <c r="P1327">
        <f>IF($R1327="","",IF($R1328="",1,IF($O1327&lt;&gt;$O1328,1,0)))</f>
        <v/>
      </c>
      <c r="Q1327">
        <f>IF($P1327=1,SUM($P$7:$P1327),"")</f>
        <v/>
      </c>
      <c r="R1327">
        <f>IF($A1327="","",IF(ISNUMBER($A1327),$A1327,IFERROR(DATEVALUE($A1327),NA())))</f>
        <v/>
      </c>
    </row>
    <row r="1328">
      <c r="O1328">
        <f>IF($R1328="","",IF($Q$1="Weekly",INT(($R1328-2)/7),IF($Q$1="Quarterly",YEAR($R1328)*4+ROUNDUP(MONTH($R1328)/3),YEAR($R1328)*12+MONTH($R1328))))</f>
        <v/>
      </c>
      <c r="P1328">
        <f>IF($R1328="","",IF($R1329="",1,IF($O1328&lt;&gt;$O1329,1,0)))</f>
        <v/>
      </c>
      <c r="Q1328">
        <f>IF($P1328=1,SUM($P$7:$P1328),"")</f>
        <v/>
      </c>
      <c r="R1328">
        <f>IF($A1328="","",IF(ISNUMBER($A1328),$A1328,IFERROR(DATEVALUE($A1328),NA())))</f>
        <v/>
      </c>
    </row>
    <row r="1329">
      <c r="O1329">
        <f>IF($R1329="","",IF($Q$1="Weekly",INT(($R1329-2)/7),IF($Q$1="Quarterly",YEAR($R1329)*4+ROUNDUP(MONTH($R1329)/3),YEAR($R1329)*12+MONTH($R1329))))</f>
        <v/>
      </c>
      <c r="P1329">
        <f>IF($R1329="","",IF($R1330="",1,IF($O1329&lt;&gt;$O1330,1,0)))</f>
        <v/>
      </c>
      <c r="Q1329">
        <f>IF($P1329=1,SUM($P$7:$P1329),"")</f>
        <v/>
      </c>
      <c r="R1329">
        <f>IF($A1329="","",IF(ISNUMBER($A1329),$A1329,IFERROR(DATEVALUE($A1329),NA())))</f>
        <v/>
      </c>
    </row>
    <row r="1330">
      <c r="O1330">
        <f>IF($R1330="","",IF($Q$1="Weekly",INT(($R1330-2)/7),IF($Q$1="Quarterly",YEAR($R1330)*4+ROUNDUP(MONTH($R1330)/3),YEAR($R1330)*12+MONTH($R1330))))</f>
        <v/>
      </c>
      <c r="P1330">
        <f>IF($R1330="","",IF($R1331="",1,IF($O1330&lt;&gt;$O1331,1,0)))</f>
        <v/>
      </c>
      <c r="Q1330">
        <f>IF($P1330=1,SUM($P$7:$P1330),"")</f>
        <v/>
      </c>
      <c r="R1330">
        <f>IF($A1330="","",IF(ISNUMBER($A1330),$A1330,IFERROR(DATEVALUE($A1330),NA())))</f>
        <v/>
      </c>
    </row>
    <row r="1331">
      <c r="O1331">
        <f>IF($R1331="","",IF($Q$1="Weekly",INT(($R1331-2)/7),IF($Q$1="Quarterly",YEAR($R1331)*4+ROUNDUP(MONTH($R1331)/3),YEAR($R1331)*12+MONTH($R1331))))</f>
        <v/>
      </c>
      <c r="P1331">
        <f>IF($R1331="","",IF($R1332="",1,IF($O1331&lt;&gt;$O1332,1,0)))</f>
        <v/>
      </c>
      <c r="Q1331">
        <f>IF($P1331=1,SUM($P$7:$P1331),"")</f>
        <v/>
      </c>
      <c r="R1331">
        <f>IF($A1331="","",IF(ISNUMBER($A1331),$A1331,IFERROR(DATEVALUE($A1331),NA())))</f>
        <v/>
      </c>
    </row>
    <row r="1332">
      <c r="O1332">
        <f>IF($R1332="","",IF($Q$1="Weekly",INT(($R1332-2)/7),IF($Q$1="Quarterly",YEAR($R1332)*4+ROUNDUP(MONTH($R1332)/3),YEAR($R1332)*12+MONTH($R1332))))</f>
        <v/>
      </c>
      <c r="P1332">
        <f>IF($R1332="","",IF($R1333="",1,IF($O1332&lt;&gt;$O1333,1,0)))</f>
        <v/>
      </c>
      <c r="Q1332">
        <f>IF($P1332=1,SUM($P$7:$P1332),"")</f>
        <v/>
      </c>
      <c r="R1332">
        <f>IF($A1332="","",IF(ISNUMBER($A1332),$A1332,IFERROR(DATEVALUE($A1332),NA())))</f>
        <v/>
      </c>
    </row>
    <row r="1333">
      <c r="O1333">
        <f>IF($R1333="","",IF($Q$1="Weekly",INT(($R1333-2)/7),IF($Q$1="Quarterly",YEAR($R1333)*4+ROUNDUP(MONTH($R1333)/3),YEAR($R1333)*12+MONTH($R1333))))</f>
        <v/>
      </c>
      <c r="P1333">
        <f>IF($R1333="","",IF($R1334="",1,IF($O1333&lt;&gt;$O1334,1,0)))</f>
        <v/>
      </c>
      <c r="Q1333">
        <f>IF($P1333=1,SUM($P$7:$P1333),"")</f>
        <v/>
      </c>
      <c r="R1333">
        <f>IF($A1333="","",IF(ISNUMBER($A1333),$A1333,IFERROR(DATEVALUE($A1333),NA())))</f>
        <v/>
      </c>
    </row>
    <row r="1334">
      <c r="O1334">
        <f>IF($R1334="","",IF($Q$1="Weekly",INT(($R1334-2)/7),IF($Q$1="Quarterly",YEAR($R1334)*4+ROUNDUP(MONTH($R1334)/3),YEAR($R1334)*12+MONTH($R1334))))</f>
        <v/>
      </c>
      <c r="P1334">
        <f>IF($R1334="","",IF($R1335="",1,IF($O1334&lt;&gt;$O1335,1,0)))</f>
        <v/>
      </c>
      <c r="Q1334">
        <f>IF($P1334=1,SUM($P$7:$P1334),"")</f>
        <v/>
      </c>
      <c r="R1334">
        <f>IF($A1334="","",IF(ISNUMBER($A1334),$A1334,IFERROR(DATEVALUE($A1334),NA())))</f>
        <v/>
      </c>
    </row>
    <row r="1335">
      <c r="O1335">
        <f>IF($R1335="","",IF($Q$1="Weekly",INT(($R1335-2)/7),IF($Q$1="Quarterly",YEAR($R1335)*4+ROUNDUP(MONTH($R1335)/3),YEAR($R1335)*12+MONTH($R1335))))</f>
        <v/>
      </c>
      <c r="P1335">
        <f>IF($R1335="","",IF($R1336="",1,IF($O1335&lt;&gt;$O1336,1,0)))</f>
        <v/>
      </c>
      <c r="Q1335">
        <f>IF($P1335=1,SUM($P$7:$P1335),"")</f>
        <v/>
      </c>
      <c r="R1335">
        <f>IF($A1335="","",IF(ISNUMBER($A1335),$A1335,IFERROR(DATEVALUE($A1335),NA())))</f>
        <v/>
      </c>
    </row>
    <row r="1336">
      <c r="O1336">
        <f>IF($R1336="","",IF($Q$1="Weekly",INT(($R1336-2)/7),IF($Q$1="Quarterly",YEAR($R1336)*4+ROUNDUP(MONTH($R1336)/3),YEAR($R1336)*12+MONTH($R1336))))</f>
        <v/>
      </c>
      <c r="P1336">
        <f>IF($R1336="","",IF($R1337="",1,IF($O1336&lt;&gt;$O1337,1,0)))</f>
        <v/>
      </c>
      <c r="Q1336">
        <f>IF($P1336=1,SUM($P$7:$P1336),"")</f>
        <v/>
      </c>
      <c r="R1336">
        <f>IF($A1336="","",IF(ISNUMBER($A1336),$A1336,IFERROR(DATEVALUE($A1336),NA())))</f>
        <v/>
      </c>
    </row>
    <row r="1337">
      <c r="O1337">
        <f>IF($R1337="","",IF($Q$1="Weekly",INT(($R1337-2)/7),IF($Q$1="Quarterly",YEAR($R1337)*4+ROUNDUP(MONTH($R1337)/3),YEAR($R1337)*12+MONTH($R1337))))</f>
        <v/>
      </c>
      <c r="P1337">
        <f>IF($R1337="","",IF($R1338="",1,IF($O1337&lt;&gt;$O1338,1,0)))</f>
        <v/>
      </c>
      <c r="Q1337">
        <f>IF($P1337=1,SUM($P$7:$P1337),"")</f>
        <v/>
      </c>
      <c r="R1337">
        <f>IF($A1337="","",IF(ISNUMBER($A1337),$A1337,IFERROR(DATEVALUE($A1337),NA())))</f>
        <v/>
      </c>
    </row>
    <row r="1338">
      <c r="O1338">
        <f>IF($R1338="","",IF($Q$1="Weekly",INT(($R1338-2)/7),IF($Q$1="Quarterly",YEAR($R1338)*4+ROUNDUP(MONTH($R1338)/3),YEAR($R1338)*12+MONTH($R1338))))</f>
        <v/>
      </c>
      <c r="P1338">
        <f>IF($R1338="","",IF($R1339="",1,IF($O1338&lt;&gt;$O1339,1,0)))</f>
        <v/>
      </c>
      <c r="Q1338">
        <f>IF($P1338=1,SUM($P$7:$P1338),"")</f>
        <v/>
      </c>
      <c r="R1338">
        <f>IF($A1338="","",IF(ISNUMBER($A1338),$A1338,IFERROR(DATEVALUE($A1338),NA())))</f>
        <v/>
      </c>
    </row>
    <row r="1339">
      <c r="O1339">
        <f>IF($R1339="","",IF($Q$1="Weekly",INT(($R1339-2)/7),IF($Q$1="Quarterly",YEAR($R1339)*4+ROUNDUP(MONTH($R1339)/3),YEAR($R1339)*12+MONTH($R1339))))</f>
        <v/>
      </c>
      <c r="P1339">
        <f>IF($R1339="","",IF($R1340="",1,IF($O1339&lt;&gt;$O1340,1,0)))</f>
        <v/>
      </c>
      <c r="Q1339">
        <f>IF($P1339=1,SUM($P$7:$P1339),"")</f>
        <v/>
      </c>
      <c r="R1339">
        <f>IF($A1339="","",IF(ISNUMBER($A1339),$A1339,IFERROR(DATEVALUE($A1339),NA())))</f>
        <v/>
      </c>
    </row>
    <row r="1340">
      <c r="O1340">
        <f>IF($R1340="","",IF($Q$1="Weekly",INT(($R1340-2)/7),IF($Q$1="Quarterly",YEAR($R1340)*4+ROUNDUP(MONTH($R1340)/3),YEAR($R1340)*12+MONTH($R1340))))</f>
        <v/>
      </c>
      <c r="P1340">
        <f>IF($R1340="","",IF($R1341="",1,IF($O1340&lt;&gt;$O1341,1,0)))</f>
        <v/>
      </c>
      <c r="Q1340">
        <f>IF($P1340=1,SUM($P$7:$P1340),"")</f>
        <v/>
      </c>
      <c r="R1340">
        <f>IF($A1340="","",IF(ISNUMBER($A1340),$A1340,IFERROR(DATEVALUE($A1340),NA())))</f>
        <v/>
      </c>
    </row>
    <row r="1341">
      <c r="O1341">
        <f>IF($R1341="","",IF($Q$1="Weekly",INT(($R1341-2)/7),IF($Q$1="Quarterly",YEAR($R1341)*4+ROUNDUP(MONTH($R1341)/3),YEAR($R1341)*12+MONTH($R1341))))</f>
        <v/>
      </c>
      <c r="P1341">
        <f>IF($R1341="","",IF($R1342="",1,IF($O1341&lt;&gt;$O1342,1,0)))</f>
        <v/>
      </c>
      <c r="Q1341">
        <f>IF($P1341=1,SUM($P$7:$P1341),"")</f>
        <v/>
      </c>
      <c r="R1341">
        <f>IF($A1341="","",IF(ISNUMBER($A1341),$A1341,IFERROR(DATEVALUE($A1341),NA())))</f>
        <v/>
      </c>
    </row>
    <row r="1342">
      <c r="O1342">
        <f>IF($R1342="","",IF($Q$1="Weekly",INT(($R1342-2)/7),IF($Q$1="Quarterly",YEAR($R1342)*4+ROUNDUP(MONTH($R1342)/3),YEAR($R1342)*12+MONTH($R1342))))</f>
        <v/>
      </c>
      <c r="P1342">
        <f>IF($R1342="","",IF($R1343="",1,IF($O1342&lt;&gt;$O1343,1,0)))</f>
        <v/>
      </c>
      <c r="Q1342">
        <f>IF($P1342=1,SUM($P$7:$P1342),"")</f>
        <v/>
      </c>
      <c r="R1342">
        <f>IF($A1342="","",IF(ISNUMBER($A1342),$A1342,IFERROR(DATEVALUE($A1342),NA())))</f>
        <v/>
      </c>
    </row>
    <row r="1343">
      <c r="O1343">
        <f>IF($R1343="","",IF($Q$1="Weekly",INT(($R1343-2)/7),IF($Q$1="Quarterly",YEAR($R1343)*4+ROUNDUP(MONTH($R1343)/3),YEAR($R1343)*12+MONTH($R1343))))</f>
        <v/>
      </c>
      <c r="P1343">
        <f>IF($R1343="","",IF($R1344="",1,IF($O1343&lt;&gt;$O1344,1,0)))</f>
        <v/>
      </c>
      <c r="Q1343">
        <f>IF($P1343=1,SUM($P$7:$P1343),"")</f>
        <v/>
      </c>
      <c r="R1343">
        <f>IF($A1343="","",IF(ISNUMBER($A1343),$A1343,IFERROR(DATEVALUE($A1343),NA())))</f>
        <v/>
      </c>
    </row>
    <row r="1344">
      <c r="O1344">
        <f>IF($R1344="","",IF($Q$1="Weekly",INT(($R1344-2)/7),IF($Q$1="Quarterly",YEAR($R1344)*4+ROUNDUP(MONTH($R1344)/3),YEAR($R1344)*12+MONTH($R1344))))</f>
        <v/>
      </c>
      <c r="P1344">
        <f>IF($R1344="","",IF($R1345="",1,IF($O1344&lt;&gt;$O1345,1,0)))</f>
        <v/>
      </c>
      <c r="Q1344">
        <f>IF($P1344=1,SUM($P$7:$P1344),"")</f>
        <v/>
      </c>
      <c r="R1344">
        <f>IF($A1344="","",IF(ISNUMBER($A1344),$A1344,IFERROR(DATEVALUE($A1344),NA())))</f>
        <v/>
      </c>
    </row>
    <row r="1345">
      <c r="O1345">
        <f>IF($R1345="","",IF($Q$1="Weekly",INT(($R1345-2)/7),IF($Q$1="Quarterly",YEAR($R1345)*4+ROUNDUP(MONTH($R1345)/3),YEAR($R1345)*12+MONTH($R1345))))</f>
        <v/>
      </c>
      <c r="P1345">
        <f>IF($R1345="","",IF($R1346="",1,IF($O1345&lt;&gt;$O1346,1,0)))</f>
        <v/>
      </c>
      <c r="Q1345">
        <f>IF($P1345=1,SUM($P$7:$P1345),"")</f>
        <v/>
      </c>
      <c r="R1345">
        <f>IF($A1345="","",IF(ISNUMBER($A1345),$A1345,IFERROR(DATEVALUE($A1345),NA())))</f>
        <v/>
      </c>
    </row>
    <row r="1346">
      <c r="O1346">
        <f>IF($R1346="","",IF($Q$1="Weekly",INT(($R1346-2)/7),IF($Q$1="Quarterly",YEAR($R1346)*4+ROUNDUP(MONTH($R1346)/3),YEAR($R1346)*12+MONTH($R1346))))</f>
        <v/>
      </c>
      <c r="P1346">
        <f>IF($R1346="","",IF($R1347="",1,IF($O1346&lt;&gt;$O1347,1,0)))</f>
        <v/>
      </c>
      <c r="Q1346">
        <f>IF($P1346=1,SUM($P$7:$P1346),"")</f>
        <v/>
      </c>
      <c r="R1346">
        <f>IF($A1346="","",IF(ISNUMBER($A1346),$A1346,IFERROR(DATEVALUE($A1346),NA())))</f>
        <v/>
      </c>
    </row>
    <row r="1347">
      <c r="O1347">
        <f>IF($R1347="","",IF($Q$1="Weekly",INT(($R1347-2)/7),IF($Q$1="Quarterly",YEAR($R1347)*4+ROUNDUP(MONTH($R1347)/3),YEAR($R1347)*12+MONTH($R1347))))</f>
        <v/>
      </c>
      <c r="P1347">
        <f>IF($R1347="","",IF($R1348="",1,IF($O1347&lt;&gt;$O1348,1,0)))</f>
        <v/>
      </c>
      <c r="Q1347">
        <f>IF($P1347=1,SUM($P$7:$P1347),"")</f>
        <v/>
      </c>
      <c r="R1347">
        <f>IF($A1347="","",IF(ISNUMBER($A1347),$A1347,IFERROR(DATEVALUE($A1347),NA())))</f>
        <v/>
      </c>
    </row>
    <row r="1348">
      <c r="O1348">
        <f>IF($R1348="","",IF($Q$1="Weekly",INT(($R1348-2)/7),IF($Q$1="Quarterly",YEAR($R1348)*4+ROUNDUP(MONTH($R1348)/3),YEAR($R1348)*12+MONTH($R1348))))</f>
        <v/>
      </c>
      <c r="P1348">
        <f>IF($R1348="","",IF($R1349="",1,IF($O1348&lt;&gt;$O1349,1,0)))</f>
        <v/>
      </c>
      <c r="Q1348">
        <f>IF($P1348=1,SUM($P$7:$P1348),"")</f>
        <v/>
      </c>
      <c r="R1348">
        <f>IF($A1348="","",IF(ISNUMBER($A1348),$A1348,IFERROR(DATEVALUE($A1348),NA())))</f>
        <v/>
      </c>
    </row>
    <row r="1349">
      <c r="O1349">
        <f>IF($R1349="","",IF($Q$1="Weekly",INT(($R1349-2)/7),IF($Q$1="Quarterly",YEAR($R1349)*4+ROUNDUP(MONTH($R1349)/3),YEAR($R1349)*12+MONTH($R1349))))</f>
        <v/>
      </c>
      <c r="P1349">
        <f>IF($R1349="","",IF($R1350="",1,IF($O1349&lt;&gt;$O1350,1,0)))</f>
        <v/>
      </c>
      <c r="Q1349">
        <f>IF($P1349=1,SUM($P$7:$P1349),"")</f>
        <v/>
      </c>
      <c r="R1349">
        <f>IF($A1349="","",IF(ISNUMBER($A1349),$A1349,IFERROR(DATEVALUE($A1349),NA())))</f>
        <v/>
      </c>
    </row>
    <row r="1350">
      <c r="O1350">
        <f>IF($R1350="","",IF($Q$1="Weekly",INT(($R1350-2)/7),IF($Q$1="Quarterly",YEAR($R1350)*4+ROUNDUP(MONTH($R1350)/3),YEAR($R1350)*12+MONTH($R1350))))</f>
        <v/>
      </c>
      <c r="P1350">
        <f>IF($R1350="","",IF($R1351="",1,IF($O1350&lt;&gt;$O1351,1,0)))</f>
        <v/>
      </c>
      <c r="Q1350">
        <f>IF($P1350=1,SUM($P$7:$P1350),"")</f>
        <v/>
      </c>
      <c r="R1350">
        <f>IF($A1350="","",IF(ISNUMBER($A1350),$A1350,IFERROR(DATEVALUE($A1350),NA())))</f>
        <v/>
      </c>
    </row>
    <row r="1351">
      <c r="O1351">
        <f>IF($R1351="","",IF($Q$1="Weekly",INT(($R1351-2)/7),IF($Q$1="Quarterly",YEAR($R1351)*4+ROUNDUP(MONTH($R1351)/3),YEAR($R1351)*12+MONTH($R1351))))</f>
        <v/>
      </c>
      <c r="P1351">
        <f>IF($R1351="","",IF($R1352="",1,IF($O1351&lt;&gt;$O1352,1,0)))</f>
        <v/>
      </c>
      <c r="Q1351">
        <f>IF($P1351=1,SUM($P$7:$P1351),"")</f>
        <v/>
      </c>
      <c r="R1351">
        <f>IF($A1351="","",IF(ISNUMBER($A1351),$A1351,IFERROR(DATEVALUE($A1351),NA())))</f>
        <v/>
      </c>
    </row>
    <row r="1352">
      <c r="O1352">
        <f>IF($R1352="","",IF($Q$1="Weekly",INT(($R1352-2)/7),IF($Q$1="Quarterly",YEAR($R1352)*4+ROUNDUP(MONTH($R1352)/3),YEAR($R1352)*12+MONTH($R1352))))</f>
        <v/>
      </c>
      <c r="P1352">
        <f>IF($R1352="","",IF($R1353="",1,IF($O1352&lt;&gt;$O1353,1,0)))</f>
        <v/>
      </c>
      <c r="Q1352">
        <f>IF($P1352=1,SUM($P$7:$P1352),"")</f>
        <v/>
      </c>
      <c r="R1352">
        <f>IF($A1352="","",IF(ISNUMBER($A1352),$A1352,IFERROR(DATEVALUE($A1352),NA())))</f>
        <v/>
      </c>
    </row>
    <row r="1353">
      <c r="O1353">
        <f>IF($R1353="","",IF($Q$1="Weekly",INT(($R1353-2)/7),IF($Q$1="Quarterly",YEAR($R1353)*4+ROUNDUP(MONTH($R1353)/3),YEAR($R1353)*12+MONTH($R1353))))</f>
        <v/>
      </c>
      <c r="P1353">
        <f>IF($R1353="","",IF($R1354="",1,IF($O1353&lt;&gt;$O1354,1,0)))</f>
        <v/>
      </c>
      <c r="Q1353">
        <f>IF($P1353=1,SUM($P$7:$P1353),"")</f>
        <v/>
      </c>
      <c r="R1353">
        <f>IF($A1353="","",IF(ISNUMBER($A1353),$A1353,IFERROR(DATEVALUE($A1353),NA())))</f>
        <v/>
      </c>
    </row>
    <row r="1354">
      <c r="O1354">
        <f>IF($R1354="","",IF($Q$1="Weekly",INT(($R1354-2)/7),IF($Q$1="Quarterly",YEAR($R1354)*4+ROUNDUP(MONTH($R1354)/3),YEAR($R1354)*12+MONTH($R1354))))</f>
        <v/>
      </c>
      <c r="P1354">
        <f>IF($R1354="","",IF($R1355="",1,IF($O1354&lt;&gt;$O1355,1,0)))</f>
        <v/>
      </c>
      <c r="Q1354">
        <f>IF($P1354=1,SUM($P$7:$P1354),"")</f>
        <v/>
      </c>
      <c r="R1354">
        <f>IF($A1354="","",IF(ISNUMBER($A1354),$A1354,IFERROR(DATEVALUE($A1354),NA())))</f>
        <v/>
      </c>
    </row>
    <row r="1355">
      <c r="O1355">
        <f>IF($R1355="","",IF($Q$1="Weekly",INT(($R1355-2)/7),IF($Q$1="Quarterly",YEAR($R1355)*4+ROUNDUP(MONTH($R1355)/3),YEAR($R1355)*12+MONTH($R1355))))</f>
        <v/>
      </c>
      <c r="P1355">
        <f>IF($R1355="","",IF($R1356="",1,IF($O1355&lt;&gt;$O1356,1,0)))</f>
        <v/>
      </c>
      <c r="Q1355">
        <f>IF($P1355=1,SUM($P$7:$P1355),"")</f>
        <v/>
      </c>
      <c r="R1355">
        <f>IF($A1355="","",IF(ISNUMBER($A1355),$A1355,IFERROR(DATEVALUE($A1355),NA())))</f>
        <v/>
      </c>
    </row>
    <row r="1356">
      <c r="O1356">
        <f>IF($R1356="","",IF($Q$1="Weekly",INT(($R1356-2)/7),IF($Q$1="Quarterly",YEAR($R1356)*4+ROUNDUP(MONTH($R1356)/3),YEAR($R1356)*12+MONTH($R1356))))</f>
        <v/>
      </c>
      <c r="P1356">
        <f>IF($R1356="","",IF($R1357="",1,IF($O1356&lt;&gt;$O1357,1,0)))</f>
        <v/>
      </c>
      <c r="Q1356">
        <f>IF($P1356=1,SUM($P$7:$P1356),"")</f>
        <v/>
      </c>
      <c r="R1356">
        <f>IF($A1356="","",IF(ISNUMBER($A1356),$A1356,IFERROR(DATEVALUE($A1356),NA())))</f>
        <v/>
      </c>
    </row>
    <row r="1357">
      <c r="O1357">
        <f>IF($R1357="","",IF($Q$1="Weekly",INT(($R1357-2)/7),IF($Q$1="Quarterly",YEAR($R1357)*4+ROUNDUP(MONTH($R1357)/3),YEAR($R1357)*12+MONTH($R1357))))</f>
        <v/>
      </c>
      <c r="P1357">
        <f>IF($R1357="","",IF($R1358="",1,IF($O1357&lt;&gt;$O1358,1,0)))</f>
        <v/>
      </c>
      <c r="Q1357">
        <f>IF($P1357=1,SUM($P$7:$P1357),"")</f>
        <v/>
      </c>
      <c r="R1357">
        <f>IF($A1357="","",IF(ISNUMBER($A1357),$A1357,IFERROR(DATEVALUE($A1357),NA())))</f>
        <v/>
      </c>
    </row>
    <row r="1358">
      <c r="O1358">
        <f>IF($R1358="","",IF($Q$1="Weekly",INT(($R1358-2)/7),IF($Q$1="Quarterly",YEAR($R1358)*4+ROUNDUP(MONTH($R1358)/3),YEAR($R1358)*12+MONTH($R1358))))</f>
        <v/>
      </c>
      <c r="P1358">
        <f>IF($R1358="","",IF($R1359="",1,IF($O1358&lt;&gt;$O1359,1,0)))</f>
        <v/>
      </c>
      <c r="Q1358">
        <f>IF($P1358=1,SUM($P$7:$P1358),"")</f>
        <v/>
      </c>
      <c r="R1358">
        <f>IF($A1358="","",IF(ISNUMBER($A1358),$A1358,IFERROR(DATEVALUE($A1358),NA())))</f>
        <v/>
      </c>
    </row>
    <row r="1359">
      <c r="O1359">
        <f>IF($R1359="","",IF($Q$1="Weekly",INT(($R1359-2)/7),IF($Q$1="Quarterly",YEAR($R1359)*4+ROUNDUP(MONTH($R1359)/3),YEAR($R1359)*12+MONTH($R1359))))</f>
        <v/>
      </c>
      <c r="P1359">
        <f>IF($R1359="","",IF($R1360="",1,IF($O1359&lt;&gt;$O1360,1,0)))</f>
        <v/>
      </c>
      <c r="Q1359">
        <f>IF($P1359=1,SUM($P$7:$P1359),"")</f>
        <v/>
      </c>
      <c r="R1359">
        <f>IF($A1359="","",IF(ISNUMBER($A1359),$A1359,IFERROR(DATEVALUE($A1359),NA())))</f>
        <v/>
      </c>
    </row>
    <row r="1360">
      <c r="O1360">
        <f>IF($R1360="","",IF($Q$1="Weekly",INT(($R1360-2)/7),IF($Q$1="Quarterly",YEAR($R1360)*4+ROUNDUP(MONTH($R1360)/3),YEAR($R1360)*12+MONTH($R1360))))</f>
        <v/>
      </c>
      <c r="P1360">
        <f>IF($R1360="","",IF($R1361="",1,IF($O1360&lt;&gt;$O1361,1,0)))</f>
        <v/>
      </c>
      <c r="Q1360">
        <f>IF($P1360=1,SUM($P$7:$P1360),"")</f>
        <v/>
      </c>
      <c r="R1360">
        <f>IF($A1360="","",IF(ISNUMBER($A1360),$A1360,IFERROR(DATEVALUE($A1360),NA())))</f>
        <v/>
      </c>
    </row>
    <row r="1361">
      <c r="O1361">
        <f>IF($R1361="","",IF($Q$1="Weekly",INT(($R1361-2)/7),IF($Q$1="Quarterly",YEAR($R1361)*4+ROUNDUP(MONTH($R1361)/3),YEAR($R1361)*12+MONTH($R1361))))</f>
        <v/>
      </c>
      <c r="P1361">
        <f>IF($R1361="","",IF($R1362="",1,IF($O1361&lt;&gt;$O1362,1,0)))</f>
        <v/>
      </c>
      <c r="Q1361">
        <f>IF($P1361=1,SUM($P$7:$P1361),"")</f>
        <v/>
      </c>
      <c r="R1361">
        <f>IF($A1361="","",IF(ISNUMBER($A1361),$A1361,IFERROR(DATEVALUE($A1361),NA())))</f>
        <v/>
      </c>
    </row>
    <row r="1362">
      <c r="O1362">
        <f>IF($R1362="","",IF($Q$1="Weekly",INT(($R1362-2)/7),IF($Q$1="Quarterly",YEAR($R1362)*4+ROUNDUP(MONTH($R1362)/3),YEAR($R1362)*12+MONTH($R1362))))</f>
        <v/>
      </c>
      <c r="P1362">
        <f>IF($R1362="","",IF($R1363="",1,IF($O1362&lt;&gt;$O1363,1,0)))</f>
        <v/>
      </c>
      <c r="Q1362">
        <f>IF($P1362=1,SUM($P$7:$P1362),"")</f>
        <v/>
      </c>
      <c r="R1362">
        <f>IF($A1362="","",IF(ISNUMBER($A1362),$A1362,IFERROR(DATEVALUE($A1362),NA())))</f>
        <v/>
      </c>
    </row>
    <row r="1363">
      <c r="O1363">
        <f>IF($R1363="","",IF($Q$1="Weekly",INT(($R1363-2)/7),IF($Q$1="Quarterly",YEAR($R1363)*4+ROUNDUP(MONTH($R1363)/3),YEAR($R1363)*12+MONTH($R1363))))</f>
        <v/>
      </c>
      <c r="P1363">
        <f>IF($R1363="","",IF($R1364="",1,IF($O1363&lt;&gt;$O1364,1,0)))</f>
        <v/>
      </c>
      <c r="Q1363">
        <f>IF($P1363=1,SUM($P$7:$P1363),"")</f>
        <v/>
      </c>
      <c r="R1363">
        <f>IF($A1363="","",IF(ISNUMBER($A1363),$A1363,IFERROR(DATEVALUE($A1363),NA())))</f>
        <v/>
      </c>
    </row>
    <row r="1364">
      <c r="O1364">
        <f>IF($R1364="","",IF($Q$1="Weekly",INT(($R1364-2)/7),IF($Q$1="Quarterly",YEAR($R1364)*4+ROUNDUP(MONTH($R1364)/3),YEAR($R1364)*12+MONTH($R1364))))</f>
        <v/>
      </c>
      <c r="P1364">
        <f>IF($R1364="","",IF($R1365="",1,IF($O1364&lt;&gt;$O1365,1,0)))</f>
        <v/>
      </c>
      <c r="Q1364">
        <f>IF($P1364=1,SUM($P$7:$P1364),"")</f>
        <v/>
      </c>
      <c r="R1364">
        <f>IF($A1364="","",IF(ISNUMBER($A1364),$A1364,IFERROR(DATEVALUE($A1364),NA())))</f>
        <v/>
      </c>
    </row>
    <row r="1365">
      <c r="O1365">
        <f>IF($R1365="","",IF($Q$1="Weekly",INT(($R1365-2)/7),IF($Q$1="Quarterly",YEAR($R1365)*4+ROUNDUP(MONTH($R1365)/3),YEAR($R1365)*12+MONTH($R1365))))</f>
        <v/>
      </c>
      <c r="P1365">
        <f>IF($R1365="","",IF($R1366="",1,IF($O1365&lt;&gt;$O1366,1,0)))</f>
        <v/>
      </c>
      <c r="Q1365">
        <f>IF($P1365=1,SUM($P$7:$P1365),"")</f>
        <v/>
      </c>
      <c r="R1365">
        <f>IF($A1365="","",IF(ISNUMBER($A1365),$A1365,IFERROR(DATEVALUE($A1365),NA())))</f>
        <v/>
      </c>
    </row>
    <row r="1366">
      <c r="O1366">
        <f>IF($R1366="","",IF($Q$1="Weekly",INT(($R1366-2)/7),IF($Q$1="Quarterly",YEAR($R1366)*4+ROUNDUP(MONTH($R1366)/3),YEAR($R1366)*12+MONTH($R1366))))</f>
        <v/>
      </c>
      <c r="P1366">
        <f>IF($R1366="","",IF($R1367="",1,IF($O1366&lt;&gt;$O1367,1,0)))</f>
        <v/>
      </c>
      <c r="Q1366">
        <f>IF($P1366=1,SUM($P$7:$P1366),"")</f>
        <v/>
      </c>
      <c r="R1366">
        <f>IF($A1366="","",IF(ISNUMBER($A1366),$A1366,IFERROR(DATEVALUE($A1366),NA())))</f>
        <v/>
      </c>
    </row>
    <row r="1367">
      <c r="O1367">
        <f>IF($R1367="","",IF($Q$1="Weekly",INT(($R1367-2)/7),IF($Q$1="Quarterly",YEAR($R1367)*4+ROUNDUP(MONTH($R1367)/3),YEAR($R1367)*12+MONTH($R1367))))</f>
        <v/>
      </c>
      <c r="P1367">
        <f>IF($R1367="","",IF($R1368="",1,IF($O1367&lt;&gt;$O1368,1,0)))</f>
        <v/>
      </c>
      <c r="Q1367">
        <f>IF($P1367=1,SUM($P$7:$P1367),"")</f>
        <v/>
      </c>
      <c r="R1367">
        <f>IF($A1367="","",IF(ISNUMBER($A1367),$A1367,IFERROR(DATEVALUE($A1367),NA())))</f>
        <v/>
      </c>
    </row>
    <row r="1368">
      <c r="O1368">
        <f>IF($R1368="","",IF($Q$1="Weekly",INT(($R1368-2)/7),IF($Q$1="Quarterly",YEAR($R1368)*4+ROUNDUP(MONTH($R1368)/3),YEAR($R1368)*12+MONTH($R1368))))</f>
        <v/>
      </c>
      <c r="P1368">
        <f>IF($R1368="","",IF($R1369="",1,IF($O1368&lt;&gt;$O1369,1,0)))</f>
        <v/>
      </c>
      <c r="Q1368">
        <f>IF($P1368=1,SUM($P$7:$P1368),"")</f>
        <v/>
      </c>
      <c r="R1368">
        <f>IF($A1368="","",IF(ISNUMBER($A1368),$A1368,IFERROR(DATEVALUE($A1368),NA())))</f>
        <v/>
      </c>
    </row>
    <row r="1369">
      <c r="O1369">
        <f>IF($R1369="","",IF($Q$1="Weekly",INT(($R1369-2)/7),IF($Q$1="Quarterly",YEAR($R1369)*4+ROUNDUP(MONTH($R1369)/3),YEAR($R1369)*12+MONTH($R1369))))</f>
        <v/>
      </c>
      <c r="P1369">
        <f>IF($R1369="","",IF($R1370="",1,IF($O1369&lt;&gt;$O1370,1,0)))</f>
        <v/>
      </c>
      <c r="Q1369">
        <f>IF($P1369=1,SUM($P$7:$P1369),"")</f>
        <v/>
      </c>
      <c r="R1369">
        <f>IF($A1369="","",IF(ISNUMBER($A1369),$A1369,IFERROR(DATEVALUE($A1369),NA())))</f>
        <v/>
      </c>
    </row>
    <row r="1370">
      <c r="O1370">
        <f>IF($R1370="","",IF($Q$1="Weekly",INT(($R1370-2)/7),IF($Q$1="Quarterly",YEAR($R1370)*4+ROUNDUP(MONTH($R1370)/3),YEAR($R1370)*12+MONTH($R1370))))</f>
        <v/>
      </c>
      <c r="P1370">
        <f>IF($R1370="","",IF($R1371="",1,IF($O1370&lt;&gt;$O1371,1,0)))</f>
        <v/>
      </c>
      <c r="Q1370">
        <f>IF($P1370=1,SUM($P$7:$P1370),"")</f>
        <v/>
      </c>
      <c r="R1370">
        <f>IF($A1370="","",IF(ISNUMBER($A1370),$A1370,IFERROR(DATEVALUE($A1370),NA())))</f>
        <v/>
      </c>
    </row>
    <row r="1371">
      <c r="O1371">
        <f>IF($R1371="","",IF($Q$1="Weekly",INT(($R1371-2)/7),IF($Q$1="Quarterly",YEAR($R1371)*4+ROUNDUP(MONTH($R1371)/3),YEAR($R1371)*12+MONTH($R1371))))</f>
        <v/>
      </c>
      <c r="P1371">
        <f>IF($R1371="","",IF($R1372="",1,IF($O1371&lt;&gt;$O1372,1,0)))</f>
        <v/>
      </c>
      <c r="Q1371">
        <f>IF($P1371=1,SUM($P$7:$P1371),"")</f>
        <v/>
      </c>
      <c r="R1371">
        <f>IF($A1371="","",IF(ISNUMBER($A1371),$A1371,IFERROR(DATEVALUE($A1371),NA())))</f>
        <v/>
      </c>
    </row>
    <row r="1372">
      <c r="O1372">
        <f>IF($R1372="","",IF($Q$1="Weekly",INT(($R1372-2)/7),IF($Q$1="Quarterly",YEAR($R1372)*4+ROUNDUP(MONTH($R1372)/3),YEAR($R1372)*12+MONTH($R1372))))</f>
        <v/>
      </c>
      <c r="P1372">
        <f>IF($R1372="","",IF($R1373="",1,IF($O1372&lt;&gt;$O1373,1,0)))</f>
        <v/>
      </c>
      <c r="Q1372">
        <f>IF($P1372=1,SUM($P$7:$P1372),"")</f>
        <v/>
      </c>
      <c r="R1372">
        <f>IF($A1372="","",IF(ISNUMBER($A1372),$A1372,IFERROR(DATEVALUE($A1372),NA())))</f>
        <v/>
      </c>
    </row>
    <row r="1373">
      <c r="O1373">
        <f>IF($R1373="","",IF($Q$1="Weekly",INT(($R1373-2)/7),IF($Q$1="Quarterly",YEAR($R1373)*4+ROUNDUP(MONTH($R1373)/3),YEAR($R1373)*12+MONTH($R1373))))</f>
        <v/>
      </c>
      <c r="P1373">
        <f>IF($R1373="","",IF($R1374="",1,IF($O1373&lt;&gt;$O1374,1,0)))</f>
        <v/>
      </c>
      <c r="Q1373">
        <f>IF($P1373=1,SUM($P$7:$P1373),"")</f>
        <v/>
      </c>
      <c r="R1373">
        <f>IF($A1373="","",IF(ISNUMBER($A1373),$A1373,IFERROR(DATEVALUE($A1373),NA())))</f>
        <v/>
      </c>
    </row>
    <row r="1374">
      <c r="O1374">
        <f>IF($R1374="","",IF($Q$1="Weekly",INT(($R1374-2)/7),IF($Q$1="Quarterly",YEAR($R1374)*4+ROUNDUP(MONTH($R1374)/3),YEAR($R1374)*12+MONTH($R1374))))</f>
        <v/>
      </c>
      <c r="P1374">
        <f>IF($R1374="","",IF($R1375="",1,IF($O1374&lt;&gt;$O1375,1,0)))</f>
        <v/>
      </c>
      <c r="Q1374">
        <f>IF($P1374=1,SUM($P$7:$P1374),"")</f>
        <v/>
      </c>
      <c r="R1374">
        <f>IF($A1374="","",IF(ISNUMBER($A1374),$A1374,IFERROR(DATEVALUE($A1374),NA())))</f>
        <v/>
      </c>
    </row>
    <row r="1375">
      <c r="O1375">
        <f>IF($R1375="","",IF($Q$1="Weekly",INT(($R1375-2)/7),IF($Q$1="Quarterly",YEAR($R1375)*4+ROUNDUP(MONTH($R1375)/3),YEAR($R1375)*12+MONTH($R1375))))</f>
        <v/>
      </c>
      <c r="P1375">
        <f>IF($R1375="","",IF($R1376="",1,IF($O1375&lt;&gt;$O1376,1,0)))</f>
        <v/>
      </c>
      <c r="Q1375">
        <f>IF($P1375=1,SUM($P$7:$P1375),"")</f>
        <v/>
      </c>
      <c r="R1375">
        <f>IF($A1375="","",IF(ISNUMBER($A1375),$A1375,IFERROR(DATEVALUE($A1375),NA())))</f>
        <v/>
      </c>
    </row>
    <row r="1376">
      <c r="O1376">
        <f>IF($R1376="","",IF($Q$1="Weekly",INT(($R1376-2)/7),IF($Q$1="Quarterly",YEAR($R1376)*4+ROUNDUP(MONTH($R1376)/3),YEAR($R1376)*12+MONTH($R1376))))</f>
        <v/>
      </c>
      <c r="P1376">
        <f>IF($R1376="","",IF($R1377="",1,IF($O1376&lt;&gt;$O1377,1,0)))</f>
        <v/>
      </c>
      <c r="Q1376">
        <f>IF($P1376=1,SUM($P$7:$P1376),"")</f>
        <v/>
      </c>
      <c r="R1376">
        <f>IF($A1376="","",IF(ISNUMBER($A1376),$A1376,IFERROR(DATEVALUE($A1376),NA())))</f>
        <v/>
      </c>
    </row>
    <row r="1377">
      <c r="O1377">
        <f>IF($R1377="","",IF($Q$1="Weekly",INT(($R1377-2)/7),IF($Q$1="Quarterly",YEAR($R1377)*4+ROUNDUP(MONTH($R1377)/3),YEAR($R1377)*12+MONTH($R1377))))</f>
        <v/>
      </c>
      <c r="P1377">
        <f>IF($R1377="","",IF($R1378="",1,IF($O1377&lt;&gt;$O1378,1,0)))</f>
        <v/>
      </c>
      <c r="Q1377">
        <f>IF($P1377=1,SUM($P$7:$P1377),"")</f>
        <v/>
      </c>
      <c r="R1377">
        <f>IF($A1377="","",IF(ISNUMBER($A1377),$A1377,IFERROR(DATEVALUE($A1377),NA())))</f>
        <v/>
      </c>
    </row>
    <row r="1378">
      <c r="O1378">
        <f>IF($R1378="","",IF($Q$1="Weekly",INT(($R1378-2)/7),IF($Q$1="Quarterly",YEAR($R1378)*4+ROUNDUP(MONTH($R1378)/3),YEAR($R1378)*12+MONTH($R1378))))</f>
        <v/>
      </c>
      <c r="P1378">
        <f>IF($R1378="","",IF($R1379="",1,IF($O1378&lt;&gt;$O1379,1,0)))</f>
        <v/>
      </c>
      <c r="Q1378">
        <f>IF($P1378=1,SUM($P$7:$P1378),"")</f>
        <v/>
      </c>
      <c r="R1378">
        <f>IF($A1378="","",IF(ISNUMBER($A1378),$A1378,IFERROR(DATEVALUE($A1378),NA())))</f>
        <v/>
      </c>
    </row>
    <row r="1379">
      <c r="O1379">
        <f>IF($R1379="","",IF($Q$1="Weekly",INT(($R1379-2)/7),IF($Q$1="Quarterly",YEAR($R1379)*4+ROUNDUP(MONTH($R1379)/3),YEAR($R1379)*12+MONTH($R1379))))</f>
        <v/>
      </c>
      <c r="P1379">
        <f>IF($R1379="","",IF($R1380="",1,IF($O1379&lt;&gt;$O1380,1,0)))</f>
        <v/>
      </c>
      <c r="Q1379">
        <f>IF($P1379=1,SUM($P$7:$P1379),"")</f>
        <v/>
      </c>
      <c r="R1379">
        <f>IF($A1379="","",IF(ISNUMBER($A1379),$A1379,IFERROR(DATEVALUE($A1379),NA())))</f>
        <v/>
      </c>
    </row>
    <row r="1380">
      <c r="O1380">
        <f>IF($R1380="","",IF($Q$1="Weekly",INT(($R1380-2)/7),IF($Q$1="Quarterly",YEAR($R1380)*4+ROUNDUP(MONTH($R1380)/3),YEAR($R1380)*12+MONTH($R1380))))</f>
        <v/>
      </c>
      <c r="P1380">
        <f>IF($R1380="","",IF($R1381="",1,IF($O1380&lt;&gt;$O1381,1,0)))</f>
        <v/>
      </c>
      <c r="Q1380">
        <f>IF($P1380=1,SUM($P$7:$P1380),"")</f>
        <v/>
      </c>
      <c r="R1380">
        <f>IF($A1380="","",IF(ISNUMBER($A1380),$A1380,IFERROR(DATEVALUE($A1380),NA())))</f>
        <v/>
      </c>
    </row>
    <row r="1381">
      <c r="O1381">
        <f>IF($R1381="","",IF($Q$1="Weekly",INT(($R1381-2)/7),IF($Q$1="Quarterly",YEAR($R1381)*4+ROUNDUP(MONTH($R1381)/3),YEAR($R1381)*12+MONTH($R1381))))</f>
        <v/>
      </c>
      <c r="P1381">
        <f>IF($R1381="","",IF($R1382="",1,IF($O1381&lt;&gt;$O1382,1,0)))</f>
        <v/>
      </c>
      <c r="Q1381">
        <f>IF($P1381=1,SUM($P$7:$P1381),"")</f>
        <v/>
      </c>
      <c r="R1381">
        <f>IF($A1381="","",IF(ISNUMBER($A1381),$A1381,IFERROR(DATEVALUE($A1381),NA())))</f>
        <v/>
      </c>
    </row>
    <row r="1382">
      <c r="O1382">
        <f>IF($R1382="","",IF($Q$1="Weekly",INT(($R1382-2)/7),IF($Q$1="Quarterly",YEAR($R1382)*4+ROUNDUP(MONTH($R1382)/3),YEAR($R1382)*12+MONTH($R1382))))</f>
        <v/>
      </c>
      <c r="P1382">
        <f>IF($R1382="","",IF($R1383="",1,IF($O1382&lt;&gt;$O1383,1,0)))</f>
        <v/>
      </c>
      <c r="Q1382">
        <f>IF($P1382=1,SUM($P$7:$P1382),"")</f>
        <v/>
      </c>
      <c r="R1382">
        <f>IF($A1382="","",IF(ISNUMBER($A1382),$A1382,IFERROR(DATEVALUE($A1382),NA())))</f>
        <v/>
      </c>
    </row>
    <row r="1383">
      <c r="O1383">
        <f>IF($R1383="","",IF($Q$1="Weekly",INT(($R1383-2)/7),IF($Q$1="Quarterly",YEAR($R1383)*4+ROUNDUP(MONTH($R1383)/3),YEAR($R1383)*12+MONTH($R1383))))</f>
        <v/>
      </c>
      <c r="P1383">
        <f>IF($R1383="","",IF($R1384="",1,IF($O1383&lt;&gt;$O1384,1,0)))</f>
        <v/>
      </c>
      <c r="Q1383">
        <f>IF($P1383=1,SUM($P$7:$P1383),"")</f>
        <v/>
      </c>
      <c r="R1383">
        <f>IF($A1383="","",IF(ISNUMBER($A1383),$A1383,IFERROR(DATEVALUE($A1383),NA())))</f>
        <v/>
      </c>
    </row>
    <row r="1384">
      <c r="O1384">
        <f>IF($R1384="","",IF($Q$1="Weekly",INT(($R1384-2)/7),IF($Q$1="Quarterly",YEAR($R1384)*4+ROUNDUP(MONTH($R1384)/3),YEAR($R1384)*12+MONTH($R1384))))</f>
        <v/>
      </c>
      <c r="P1384">
        <f>IF($R1384="","",IF($R1385="",1,IF($O1384&lt;&gt;$O1385,1,0)))</f>
        <v/>
      </c>
      <c r="Q1384">
        <f>IF($P1384=1,SUM($P$7:$P1384),"")</f>
        <v/>
      </c>
      <c r="R1384">
        <f>IF($A1384="","",IF(ISNUMBER($A1384),$A1384,IFERROR(DATEVALUE($A1384),NA())))</f>
        <v/>
      </c>
    </row>
    <row r="1385">
      <c r="O1385">
        <f>IF($R1385="","",IF($Q$1="Weekly",INT(($R1385-2)/7),IF($Q$1="Quarterly",YEAR($R1385)*4+ROUNDUP(MONTH($R1385)/3),YEAR($R1385)*12+MONTH($R1385))))</f>
        <v/>
      </c>
      <c r="P1385">
        <f>IF($R1385="","",IF($R1386="",1,IF($O1385&lt;&gt;$O1386,1,0)))</f>
        <v/>
      </c>
      <c r="Q1385">
        <f>IF($P1385=1,SUM($P$7:$P1385),"")</f>
        <v/>
      </c>
      <c r="R1385">
        <f>IF($A1385="","",IF(ISNUMBER($A1385),$A1385,IFERROR(DATEVALUE($A1385),NA())))</f>
        <v/>
      </c>
    </row>
    <row r="1386">
      <c r="O1386">
        <f>IF($R1386="","",IF($Q$1="Weekly",INT(($R1386-2)/7),IF($Q$1="Quarterly",YEAR($R1386)*4+ROUNDUP(MONTH($R1386)/3),YEAR($R1386)*12+MONTH($R1386))))</f>
        <v/>
      </c>
      <c r="P1386">
        <f>IF($R1386="","",IF($R1387="",1,IF($O1386&lt;&gt;$O1387,1,0)))</f>
        <v/>
      </c>
      <c r="Q1386">
        <f>IF($P1386=1,SUM($P$7:$P1386),"")</f>
        <v/>
      </c>
      <c r="R1386">
        <f>IF($A1386="","",IF(ISNUMBER($A1386),$A1386,IFERROR(DATEVALUE($A1386),NA())))</f>
        <v/>
      </c>
    </row>
    <row r="1387">
      <c r="O1387">
        <f>IF($R1387="","",IF($Q$1="Weekly",INT(($R1387-2)/7),IF($Q$1="Quarterly",YEAR($R1387)*4+ROUNDUP(MONTH($R1387)/3),YEAR($R1387)*12+MONTH($R1387))))</f>
        <v/>
      </c>
      <c r="P1387">
        <f>IF($R1387="","",IF($R1388="",1,IF($O1387&lt;&gt;$O1388,1,0)))</f>
        <v/>
      </c>
      <c r="Q1387">
        <f>IF($P1387=1,SUM($P$7:$P1387),"")</f>
        <v/>
      </c>
      <c r="R1387">
        <f>IF($A1387="","",IF(ISNUMBER($A1387),$A1387,IFERROR(DATEVALUE($A1387),NA())))</f>
        <v/>
      </c>
    </row>
    <row r="1388">
      <c r="O1388">
        <f>IF($R1388="","",IF($Q$1="Weekly",INT(($R1388-2)/7),IF($Q$1="Quarterly",YEAR($R1388)*4+ROUNDUP(MONTH($R1388)/3),YEAR($R1388)*12+MONTH($R1388))))</f>
        <v/>
      </c>
      <c r="P1388">
        <f>IF($R1388="","",IF($R1389="",1,IF($O1388&lt;&gt;$O1389,1,0)))</f>
        <v/>
      </c>
      <c r="Q1388">
        <f>IF($P1388=1,SUM($P$7:$P1388),"")</f>
        <v/>
      </c>
      <c r="R1388">
        <f>IF($A1388="","",IF(ISNUMBER($A1388),$A1388,IFERROR(DATEVALUE($A1388),NA())))</f>
        <v/>
      </c>
    </row>
    <row r="1389">
      <c r="O1389">
        <f>IF($R1389="","",IF($Q$1="Weekly",INT(($R1389-2)/7),IF($Q$1="Quarterly",YEAR($R1389)*4+ROUNDUP(MONTH($R1389)/3),YEAR($R1389)*12+MONTH($R1389))))</f>
        <v/>
      </c>
      <c r="P1389">
        <f>IF($R1389="","",IF($R1390="",1,IF($O1389&lt;&gt;$O1390,1,0)))</f>
        <v/>
      </c>
      <c r="Q1389">
        <f>IF($P1389=1,SUM($P$7:$P1389),"")</f>
        <v/>
      </c>
      <c r="R1389">
        <f>IF($A1389="","",IF(ISNUMBER($A1389),$A1389,IFERROR(DATEVALUE($A1389),NA())))</f>
        <v/>
      </c>
    </row>
    <row r="1390">
      <c r="O1390">
        <f>IF($R1390="","",IF($Q$1="Weekly",INT(($R1390-2)/7),IF($Q$1="Quarterly",YEAR($R1390)*4+ROUNDUP(MONTH($R1390)/3),YEAR($R1390)*12+MONTH($R1390))))</f>
        <v/>
      </c>
      <c r="P1390">
        <f>IF($R1390="","",IF($R1391="",1,IF($O1390&lt;&gt;$O1391,1,0)))</f>
        <v/>
      </c>
      <c r="Q1390">
        <f>IF($P1390=1,SUM($P$7:$P1390),"")</f>
        <v/>
      </c>
      <c r="R1390">
        <f>IF($A1390="","",IF(ISNUMBER($A1390),$A1390,IFERROR(DATEVALUE($A1390),NA())))</f>
        <v/>
      </c>
    </row>
    <row r="1391">
      <c r="O1391">
        <f>IF($R1391="","",IF($Q$1="Weekly",INT(($R1391-2)/7),IF($Q$1="Quarterly",YEAR($R1391)*4+ROUNDUP(MONTH($R1391)/3),YEAR($R1391)*12+MONTH($R1391))))</f>
        <v/>
      </c>
      <c r="P1391">
        <f>IF($R1391="","",IF($R1392="",1,IF($O1391&lt;&gt;$O1392,1,0)))</f>
        <v/>
      </c>
      <c r="Q1391">
        <f>IF($P1391=1,SUM($P$7:$P1391),"")</f>
        <v/>
      </c>
      <c r="R1391">
        <f>IF($A1391="","",IF(ISNUMBER($A1391),$A1391,IFERROR(DATEVALUE($A1391),NA())))</f>
        <v/>
      </c>
    </row>
    <row r="1392">
      <c r="O1392">
        <f>IF($R1392="","",IF($Q$1="Weekly",INT(($R1392-2)/7),IF($Q$1="Quarterly",YEAR($R1392)*4+ROUNDUP(MONTH($R1392)/3),YEAR($R1392)*12+MONTH($R1392))))</f>
        <v/>
      </c>
      <c r="P1392">
        <f>IF($R1392="","",IF($R1393="",1,IF($O1392&lt;&gt;$O1393,1,0)))</f>
        <v/>
      </c>
      <c r="Q1392">
        <f>IF($P1392=1,SUM($P$7:$P1392),"")</f>
        <v/>
      </c>
      <c r="R1392">
        <f>IF($A1392="","",IF(ISNUMBER($A1392),$A1392,IFERROR(DATEVALUE($A1392),NA())))</f>
        <v/>
      </c>
    </row>
    <row r="1393">
      <c r="O1393">
        <f>IF($R1393="","",IF($Q$1="Weekly",INT(($R1393-2)/7),IF($Q$1="Quarterly",YEAR($R1393)*4+ROUNDUP(MONTH($R1393)/3),YEAR($R1393)*12+MONTH($R1393))))</f>
        <v/>
      </c>
      <c r="P1393">
        <f>IF($R1393="","",IF($R1394="",1,IF($O1393&lt;&gt;$O1394,1,0)))</f>
        <v/>
      </c>
      <c r="Q1393">
        <f>IF($P1393=1,SUM($P$7:$P1393),"")</f>
        <v/>
      </c>
      <c r="R1393">
        <f>IF($A1393="","",IF(ISNUMBER($A1393),$A1393,IFERROR(DATEVALUE($A1393),NA())))</f>
        <v/>
      </c>
    </row>
    <row r="1394">
      <c r="O1394">
        <f>IF($R1394="","",IF($Q$1="Weekly",INT(($R1394-2)/7),IF($Q$1="Quarterly",YEAR($R1394)*4+ROUNDUP(MONTH($R1394)/3),YEAR($R1394)*12+MONTH($R1394))))</f>
        <v/>
      </c>
      <c r="P1394">
        <f>IF($R1394="","",IF($R1395="",1,IF($O1394&lt;&gt;$O1395,1,0)))</f>
        <v/>
      </c>
      <c r="Q1394">
        <f>IF($P1394=1,SUM($P$7:$P1394),"")</f>
        <v/>
      </c>
      <c r="R1394">
        <f>IF($A1394="","",IF(ISNUMBER($A1394),$A1394,IFERROR(DATEVALUE($A1394),NA())))</f>
        <v/>
      </c>
    </row>
    <row r="1395">
      <c r="O1395">
        <f>IF($R1395="","",IF($Q$1="Weekly",INT(($R1395-2)/7),IF($Q$1="Quarterly",YEAR($R1395)*4+ROUNDUP(MONTH($R1395)/3),YEAR($R1395)*12+MONTH($R1395))))</f>
        <v/>
      </c>
      <c r="P1395">
        <f>IF($R1395="","",IF($R1396="",1,IF($O1395&lt;&gt;$O1396,1,0)))</f>
        <v/>
      </c>
      <c r="Q1395">
        <f>IF($P1395=1,SUM($P$7:$P1395),"")</f>
        <v/>
      </c>
      <c r="R1395">
        <f>IF($A1395="","",IF(ISNUMBER($A1395),$A1395,IFERROR(DATEVALUE($A1395),NA())))</f>
        <v/>
      </c>
    </row>
    <row r="1396">
      <c r="O1396">
        <f>IF($R1396="","",IF($Q$1="Weekly",INT(($R1396-2)/7),IF($Q$1="Quarterly",YEAR($R1396)*4+ROUNDUP(MONTH($R1396)/3),YEAR($R1396)*12+MONTH($R1396))))</f>
        <v/>
      </c>
      <c r="P1396">
        <f>IF($R1396="","",IF($R1397="",1,IF($O1396&lt;&gt;$O1397,1,0)))</f>
        <v/>
      </c>
      <c r="Q1396">
        <f>IF($P1396=1,SUM($P$7:$P1396),"")</f>
        <v/>
      </c>
      <c r="R1396">
        <f>IF($A1396="","",IF(ISNUMBER($A1396),$A1396,IFERROR(DATEVALUE($A1396),NA())))</f>
        <v/>
      </c>
    </row>
    <row r="1397">
      <c r="O1397">
        <f>IF($R1397="","",IF($Q$1="Weekly",INT(($R1397-2)/7),IF($Q$1="Quarterly",YEAR($R1397)*4+ROUNDUP(MONTH($R1397)/3),YEAR($R1397)*12+MONTH($R1397))))</f>
        <v/>
      </c>
      <c r="P1397">
        <f>IF($R1397="","",IF($R1398="",1,IF($O1397&lt;&gt;$O1398,1,0)))</f>
        <v/>
      </c>
      <c r="Q1397">
        <f>IF($P1397=1,SUM($P$7:$P1397),"")</f>
        <v/>
      </c>
      <c r="R1397">
        <f>IF($A1397="","",IF(ISNUMBER($A1397),$A1397,IFERROR(DATEVALUE($A1397),NA())))</f>
        <v/>
      </c>
    </row>
    <row r="1398">
      <c r="O1398">
        <f>IF($R1398="","",IF($Q$1="Weekly",INT(($R1398-2)/7),IF($Q$1="Quarterly",YEAR($R1398)*4+ROUNDUP(MONTH($R1398)/3),YEAR($R1398)*12+MONTH($R1398))))</f>
        <v/>
      </c>
      <c r="P1398">
        <f>IF($R1398="","",IF($R1399="",1,IF($O1398&lt;&gt;$O1399,1,0)))</f>
        <v/>
      </c>
      <c r="Q1398">
        <f>IF($P1398=1,SUM($P$7:$P1398),"")</f>
        <v/>
      </c>
      <c r="R1398">
        <f>IF($A1398="","",IF(ISNUMBER($A1398),$A1398,IFERROR(DATEVALUE($A1398),NA())))</f>
        <v/>
      </c>
    </row>
    <row r="1399">
      <c r="O1399">
        <f>IF($R1399="","",IF($Q$1="Weekly",INT(($R1399-2)/7),IF($Q$1="Quarterly",YEAR($R1399)*4+ROUNDUP(MONTH($R1399)/3),YEAR($R1399)*12+MONTH($R1399))))</f>
        <v/>
      </c>
      <c r="P1399">
        <f>IF($R1399="","",IF($R1400="",1,IF($O1399&lt;&gt;$O1400,1,0)))</f>
        <v/>
      </c>
      <c r="Q1399">
        <f>IF($P1399=1,SUM($P$7:$P1399),"")</f>
        <v/>
      </c>
      <c r="R1399">
        <f>IF($A1399="","",IF(ISNUMBER($A1399),$A1399,IFERROR(DATEVALUE($A1399),NA())))</f>
        <v/>
      </c>
    </row>
    <row r="1400">
      <c r="O1400">
        <f>IF($R1400="","",IF($Q$1="Weekly",INT(($R1400-2)/7),IF($Q$1="Quarterly",YEAR($R1400)*4+ROUNDUP(MONTH($R1400)/3),YEAR($R1400)*12+MONTH($R1400))))</f>
        <v/>
      </c>
      <c r="P1400">
        <f>IF($R1400="","",IF($R1401="",1,IF($O1400&lt;&gt;$O1401,1,0)))</f>
        <v/>
      </c>
      <c r="Q1400">
        <f>IF($P1400=1,SUM($P$7:$P1400),"")</f>
        <v/>
      </c>
      <c r="R1400">
        <f>IF($A1400="","",IF(ISNUMBER($A1400),$A1400,IFERROR(DATEVALUE($A1400),NA())))</f>
        <v/>
      </c>
    </row>
    <row r="1401">
      <c r="O1401">
        <f>IF($R1401="","",IF($Q$1="Weekly",INT(($R1401-2)/7),IF($Q$1="Quarterly",YEAR($R1401)*4+ROUNDUP(MONTH($R1401)/3),YEAR($R1401)*12+MONTH($R1401))))</f>
        <v/>
      </c>
      <c r="P1401">
        <f>IF($R1401="","",IF($R1402="",1,IF($O1401&lt;&gt;$O1402,1,0)))</f>
        <v/>
      </c>
      <c r="Q1401">
        <f>IF($P1401=1,SUM($P$7:$P1401),"")</f>
        <v/>
      </c>
      <c r="R1401">
        <f>IF($A1401="","",IF(ISNUMBER($A1401),$A1401,IFERROR(DATEVALUE($A1401),NA())))</f>
        <v/>
      </c>
    </row>
    <row r="1402">
      <c r="O1402">
        <f>IF($R1402="","",IF($Q$1="Weekly",INT(($R1402-2)/7),IF($Q$1="Quarterly",YEAR($R1402)*4+ROUNDUP(MONTH($R1402)/3),YEAR($R1402)*12+MONTH($R1402))))</f>
        <v/>
      </c>
      <c r="P1402">
        <f>IF($R1402="","",IF($R1403="",1,IF($O1402&lt;&gt;$O1403,1,0)))</f>
        <v/>
      </c>
      <c r="Q1402">
        <f>IF($P1402=1,SUM($P$7:$P1402),"")</f>
        <v/>
      </c>
      <c r="R1402">
        <f>IF($A1402="","",IF(ISNUMBER($A1402),$A1402,IFERROR(DATEVALUE($A1402),NA())))</f>
        <v/>
      </c>
    </row>
    <row r="1403">
      <c r="O1403">
        <f>IF($R1403="","",IF($Q$1="Weekly",INT(($R1403-2)/7),IF($Q$1="Quarterly",YEAR($R1403)*4+ROUNDUP(MONTH($R1403)/3),YEAR($R1403)*12+MONTH($R1403))))</f>
        <v/>
      </c>
      <c r="P1403">
        <f>IF($R1403="","",IF($R1404="",1,IF($O1403&lt;&gt;$O1404,1,0)))</f>
        <v/>
      </c>
      <c r="Q1403">
        <f>IF($P1403=1,SUM($P$7:$P1403),"")</f>
        <v/>
      </c>
      <c r="R1403">
        <f>IF($A1403="","",IF(ISNUMBER($A1403),$A1403,IFERROR(DATEVALUE($A1403),NA())))</f>
        <v/>
      </c>
    </row>
    <row r="1404">
      <c r="O1404">
        <f>IF($R1404="","",IF($Q$1="Weekly",INT(($R1404-2)/7),IF($Q$1="Quarterly",YEAR($R1404)*4+ROUNDUP(MONTH($R1404)/3),YEAR($R1404)*12+MONTH($R1404))))</f>
        <v/>
      </c>
      <c r="P1404">
        <f>IF($R1404="","",IF($R1405="",1,IF($O1404&lt;&gt;$O1405,1,0)))</f>
        <v/>
      </c>
      <c r="Q1404">
        <f>IF($P1404=1,SUM($P$7:$P1404),"")</f>
        <v/>
      </c>
      <c r="R1404">
        <f>IF($A1404="","",IF(ISNUMBER($A1404),$A1404,IFERROR(DATEVALUE($A1404),NA())))</f>
        <v/>
      </c>
    </row>
    <row r="1405">
      <c r="O1405">
        <f>IF($R1405="","",IF($Q$1="Weekly",INT(($R1405-2)/7),IF($Q$1="Quarterly",YEAR($R1405)*4+ROUNDUP(MONTH($R1405)/3),YEAR($R1405)*12+MONTH($R1405))))</f>
        <v/>
      </c>
      <c r="P1405">
        <f>IF($R1405="","",IF($R1406="",1,IF($O1405&lt;&gt;$O1406,1,0)))</f>
        <v/>
      </c>
      <c r="Q1405">
        <f>IF($P1405=1,SUM($P$7:$P1405),"")</f>
        <v/>
      </c>
      <c r="R1405">
        <f>IF($A1405="","",IF(ISNUMBER($A1405),$A1405,IFERROR(DATEVALUE($A1405),NA())))</f>
        <v/>
      </c>
    </row>
    <row r="1406">
      <c r="O1406">
        <f>IF($R1406="","",IF($Q$1="Weekly",INT(($R1406-2)/7),IF($Q$1="Quarterly",YEAR($R1406)*4+ROUNDUP(MONTH($R1406)/3),YEAR($R1406)*12+MONTH($R1406))))</f>
        <v/>
      </c>
      <c r="P1406">
        <f>IF($R1406="","",IF($R1407="",1,IF($O1406&lt;&gt;$O1407,1,0)))</f>
        <v/>
      </c>
      <c r="Q1406">
        <f>IF($P1406=1,SUM($P$7:$P1406),"")</f>
        <v/>
      </c>
      <c r="R1406">
        <f>IF($A1406="","",IF(ISNUMBER($A1406),$A1406,IFERROR(DATEVALUE($A1406),NA())))</f>
        <v/>
      </c>
    </row>
    <row r="1407">
      <c r="O1407">
        <f>IF($R1407="","",IF($Q$1="Weekly",INT(($R1407-2)/7),IF($Q$1="Quarterly",YEAR($R1407)*4+ROUNDUP(MONTH($R1407)/3),YEAR($R1407)*12+MONTH($R1407))))</f>
        <v/>
      </c>
      <c r="P1407">
        <f>IF($R1407="","",IF($R1408="",1,IF($O1407&lt;&gt;$O1408,1,0)))</f>
        <v/>
      </c>
      <c r="Q1407">
        <f>IF($P1407=1,SUM($P$7:$P1407),"")</f>
        <v/>
      </c>
      <c r="R1407">
        <f>IF($A1407="","",IF(ISNUMBER($A1407),$A1407,IFERROR(DATEVALUE($A1407),NA())))</f>
        <v/>
      </c>
    </row>
    <row r="1408">
      <c r="O1408">
        <f>IF($R1408="","",IF($Q$1="Weekly",INT(($R1408-2)/7),IF($Q$1="Quarterly",YEAR($R1408)*4+ROUNDUP(MONTH($R1408)/3),YEAR($R1408)*12+MONTH($R1408))))</f>
        <v/>
      </c>
      <c r="P1408">
        <f>IF($R1408="","",IF($R1409="",1,IF($O1408&lt;&gt;$O1409,1,0)))</f>
        <v/>
      </c>
      <c r="Q1408">
        <f>IF($P1408=1,SUM($P$7:$P1408),"")</f>
        <v/>
      </c>
      <c r="R1408">
        <f>IF($A1408="","",IF(ISNUMBER($A1408),$A1408,IFERROR(DATEVALUE($A1408),NA())))</f>
        <v/>
      </c>
    </row>
    <row r="1409">
      <c r="O1409">
        <f>IF($R1409="","",IF($Q$1="Weekly",INT(($R1409-2)/7),IF($Q$1="Quarterly",YEAR($R1409)*4+ROUNDUP(MONTH($R1409)/3),YEAR($R1409)*12+MONTH($R1409))))</f>
        <v/>
      </c>
      <c r="P1409">
        <f>IF($R1409="","",IF($R1410="",1,IF($O1409&lt;&gt;$O1410,1,0)))</f>
        <v/>
      </c>
      <c r="Q1409">
        <f>IF($P1409=1,SUM($P$7:$P1409),"")</f>
        <v/>
      </c>
      <c r="R1409">
        <f>IF($A1409="","",IF(ISNUMBER($A1409),$A1409,IFERROR(DATEVALUE($A1409),NA())))</f>
        <v/>
      </c>
    </row>
    <row r="1410">
      <c r="O1410">
        <f>IF($R1410="","",IF($Q$1="Weekly",INT(($R1410-2)/7),IF($Q$1="Quarterly",YEAR($R1410)*4+ROUNDUP(MONTH($R1410)/3),YEAR($R1410)*12+MONTH($R1410))))</f>
        <v/>
      </c>
      <c r="P1410">
        <f>IF($R1410="","",IF($R1411="",1,IF($O1410&lt;&gt;$O1411,1,0)))</f>
        <v/>
      </c>
      <c r="Q1410">
        <f>IF($P1410=1,SUM($P$7:$P1410),"")</f>
        <v/>
      </c>
      <c r="R1410">
        <f>IF($A1410="","",IF(ISNUMBER($A1410),$A1410,IFERROR(DATEVALUE($A1410),NA())))</f>
        <v/>
      </c>
    </row>
    <row r="1411">
      <c r="O1411">
        <f>IF($R1411="","",IF($Q$1="Weekly",INT(($R1411-2)/7),IF($Q$1="Quarterly",YEAR($R1411)*4+ROUNDUP(MONTH($R1411)/3),YEAR($R1411)*12+MONTH($R1411))))</f>
        <v/>
      </c>
      <c r="P1411">
        <f>IF($R1411="","",IF($R1412="",1,IF($O1411&lt;&gt;$O1412,1,0)))</f>
        <v/>
      </c>
      <c r="Q1411">
        <f>IF($P1411=1,SUM($P$7:$P1411),"")</f>
        <v/>
      </c>
      <c r="R1411">
        <f>IF($A1411="","",IF(ISNUMBER($A1411),$A1411,IFERROR(DATEVALUE($A1411),NA())))</f>
        <v/>
      </c>
    </row>
    <row r="1412">
      <c r="O1412">
        <f>IF($R1412="","",IF($Q$1="Weekly",INT(($R1412-2)/7),IF($Q$1="Quarterly",YEAR($R1412)*4+ROUNDUP(MONTH($R1412)/3),YEAR($R1412)*12+MONTH($R1412))))</f>
        <v/>
      </c>
      <c r="P1412">
        <f>IF($R1412="","",IF($R1413="",1,IF($O1412&lt;&gt;$O1413,1,0)))</f>
        <v/>
      </c>
      <c r="Q1412">
        <f>IF($P1412=1,SUM($P$7:$P1412),"")</f>
        <v/>
      </c>
      <c r="R1412">
        <f>IF($A1412="","",IF(ISNUMBER($A1412),$A1412,IFERROR(DATEVALUE($A1412),NA())))</f>
        <v/>
      </c>
    </row>
    <row r="1413">
      <c r="O1413">
        <f>IF($R1413="","",IF($Q$1="Weekly",INT(($R1413-2)/7),IF($Q$1="Quarterly",YEAR($R1413)*4+ROUNDUP(MONTH($R1413)/3),YEAR($R1413)*12+MONTH($R1413))))</f>
        <v/>
      </c>
      <c r="P1413">
        <f>IF($R1413="","",IF($R1414="",1,IF($O1413&lt;&gt;$O1414,1,0)))</f>
        <v/>
      </c>
      <c r="Q1413">
        <f>IF($P1413=1,SUM($P$7:$P1413),"")</f>
        <v/>
      </c>
      <c r="R1413">
        <f>IF($A1413="","",IF(ISNUMBER($A1413),$A1413,IFERROR(DATEVALUE($A1413),NA())))</f>
        <v/>
      </c>
    </row>
    <row r="1414">
      <c r="O1414">
        <f>IF($R1414="","",IF($Q$1="Weekly",INT(($R1414-2)/7),IF($Q$1="Quarterly",YEAR($R1414)*4+ROUNDUP(MONTH($R1414)/3),YEAR($R1414)*12+MONTH($R1414))))</f>
        <v/>
      </c>
      <c r="P1414">
        <f>IF($R1414="","",IF($R1415="",1,IF($O1414&lt;&gt;$O1415,1,0)))</f>
        <v/>
      </c>
      <c r="Q1414">
        <f>IF($P1414=1,SUM($P$7:$P1414),"")</f>
        <v/>
      </c>
      <c r="R1414">
        <f>IF($A1414="","",IF(ISNUMBER($A1414),$A1414,IFERROR(DATEVALUE($A1414),NA())))</f>
        <v/>
      </c>
    </row>
    <row r="1415">
      <c r="O1415">
        <f>IF($R1415="","",IF($Q$1="Weekly",INT(($R1415-2)/7),IF($Q$1="Quarterly",YEAR($R1415)*4+ROUNDUP(MONTH($R1415)/3),YEAR($R1415)*12+MONTH($R1415))))</f>
        <v/>
      </c>
      <c r="P1415">
        <f>IF($R1415="","",IF($R1416="",1,IF($O1415&lt;&gt;$O1416,1,0)))</f>
        <v/>
      </c>
      <c r="Q1415">
        <f>IF($P1415=1,SUM($P$7:$P1415),"")</f>
        <v/>
      </c>
      <c r="R1415">
        <f>IF($A1415="","",IF(ISNUMBER($A1415),$A1415,IFERROR(DATEVALUE($A1415),NA())))</f>
        <v/>
      </c>
    </row>
    <row r="1416">
      <c r="O1416">
        <f>IF($R1416="","",IF($Q$1="Weekly",INT(($R1416-2)/7),IF($Q$1="Quarterly",YEAR($R1416)*4+ROUNDUP(MONTH($R1416)/3),YEAR($R1416)*12+MONTH($R1416))))</f>
        <v/>
      </c>
      <c r="P1416">
        <f>IF($R1416="","",IF($R1417="",1,IF($O1416&lt;&gt;$O1417,1,0)))</f>
        <v/>
      </c>
      <c r="Q1416">
        <f>IF($P1416=1,SUM($P$7:$P1416),"")</f>
        <v/>
      </c>
      <c r="R1416">
        <f>IF($A1416="","",IF(ISNUMBER($A1416),$A1416,IFERROR(DATEVALUE($A1416),NA())))</f>
        <v/>
      </c>
    </row>
    <row r="1417">
      <c r="O1417">
        <f>IF($R1417="","",IF($Q$1="Weekly",INT(($R1417-2)/7),IF($Q$1="Quarterly",YEAR($R1417)*4+ROUNDUP(MONTH($R1417)/3),YEAR($R1417)*12+MONTH($R1417))))</f>
        <v/>
      </c>
      <c r="P1417">
        <f>IF($R1417="","",IF($R1418="",1,IF($O1417&lt;&gt;$O1418,1,0)))</f>
        <v/>
      </c>
      <c r="Q1417">
        <f>IF($P1417=1,SUM($P$7:$P1417),"")</f>
        <v/>
      </c>
      <c r="R1417">
        <f>IF($A1417="","",IF(ISNUMBER($A1417),$A1417,IFERROR(DATEVALUE($A1417),NA())))</f>
        <v/>
      </c>
    </row>
    <row r="1418">
      <c r="O1418">
        <f>IF($R1418="","",IF($Q$1="Weekly",INT(($R1418-2)/7),IF($Q$1="Quarterly",YEAR($R1418)*4+ROUNDUP(MONTH($R1418)/3),YEAR($R1418)*12+MONTH($R1418))))</f>
        <v/>
      </c>
      <c r="P1418">
        <f>IF($R1418="","",IF($R1419="",1,IF($O1418&lt;&gt;$O1419,1,0)))</f>
        <v/>
      </c>
      <c r="Q1418">
        <f>IF($P1418=1,SUM($P$7:$P1418),"")</f>
        <v/>
      </c>
      <c r="R1418">
        <f>IF($A1418="","",IF(ISNUMBER($A1418),$A1418,IFERROR(DATEVALUE($A1418),NA())))</f>
        <v/>
      </c>
    </row>
    <row r="1419">
      <c r="O1419">
        <f>IF($R1419="","",IF($Q$1="Weekly",INT(($R1419-2)/7),IF($Q$1="Quarterly",YEAR($R1419)*4+ROUNDUP(MONTH($R1419)/3),YEAR($R1419)*12+MONTH($R1419))))</f>
        <v/>
      </c>
      <c r="P1419">
        <f>IF($R1419="","",IF($R1420="",1,IF($O1419&lt;&gt;$O1420,1,0)))</f>
        <v/>
      </c>
      <c r="Q1419">
        <f>IF($P1419=1,SUM($P$7:$P1419),"")</f>
        <v/>
      </c>
      <c r="R1419">
        <f>IF($A1419="","",IF(ISNUMBER($A1419),$A1419,IFERROR(DATEVALUE($A1419),NA())))</f>
        <v/>
      </c>
    </row>
    <row r="1420">
      <c r="O1420">
        <f>IF($R1420="","",IF($Q$1="Weekly",INT(($R1420-2)/7),IF($Q$1="Quarterly",YEAR($R1420)*4+ROUNDUP(MONTH($R1420)/3),YEAR($R1420)*12+MONTH($R1420))))</f>
        <v/>
      </c>
      <c r="P1420">
        <f>IF($R1420="","",IF($R1421="",1,IF($O1420&lt;&gt;$O1421,1,0)))</f>
        <v/>
      </c>
      <c r="Q1420">
        <f>IF($P1420=1,SUM($P$7:$P1420),"")</f>
        <v/>
      </c>
      <c r="R1420">
        <f>IF($A1420="","",IF(ISNUMBER($A1420),$A1420,IFERROR(DATEVALUE($A1420),NA())))</f>
        <v/>
      </c>
    </row>
    <row r="1421">
      <c r="O1421">
        <f>IF($R1421="","",IF($Q$1="Weekly",INT(($R1421-2)/7),IF($Q$1="Quarterly",YEAR($R1421)*4+ROUNDUP(MONTH($R1421)/3),YEAR($R1421)*12+MONTH($R1421))))</f>
        <v/>
      </c>
      <c r="P1421">
        <f>IF($R1421="","",IF($R1422="",1,IF($O1421&lt;&gt;$O1422,1,0)))</f>
        <v/>
      </c>
      <c r="Q1421">
        <f>IF($P1421=1,SUM($P$7:$P1421),"")</f>
        <v/>
      </c>
      <c r="R1421">
        <f>IF($A1421="","",IF(ISNUMBER($A1421),$A1421,IFERROR(DATEVALUE($A1421),NA())))</f>
        <v/>
      </c>
    </row>
    <row r="1422">
      <c r="O1422">
        <f>IF($R1422="","",IF($Q$1="Weekly",INT(($R1422-2)/7),IF($Q$1="Quarterly",YEAR($R1422)*4+ROUNDUP(MONTH($R1422)/3),YEAR($R1422)*12+MONTH($R1422))))</f>
        <v/>
      </c>
      <c r="P1422">
        <f>IF($R1422="","",IF($R1423="",1,IF($O1422&lt;&gt;$O1423,1,0)))</f>
        <v/>
      </c>
      <c r="Q1422">
        <f>IF($P1422=1,SUM($P$7:$P1422),"")</f>
        <v/>
      </c>
      <c r="R1422">
        <f>IF($A1422="","",IF(ISNUMBER($A1422),$A1422,IFERROR(DATEVALUE($A1422),NA())))</f>
        <v/>
      </c>
    </row>
    <row r="1423">
      <c r="O1423">
        <f>IF($R1423="","",IF($Q$1="Weekly",INT(($R1423-2)/7),IF($Q$1="Quarterly",YEAR($R1423)*4+ROUNDUP(MONTH($R1423)/3),YEAR($R1423)*12+MONTH($R1423))))</f>
        <v/>
      </c>
      <c r="P1423">
        <f>IF($R1423="","",IF($R1424="",1,IF($O1423&lt;&gt;$O1424,1,0)))</f>
        <v/>
      </c>
      <c r="Q1423">
        <f>IF($P1423=1,SUM($P$7:$P1423),"")</f>
        <v/>
      </c>
      <c r="R1423">
        <f>IF($A1423="","",IF(ISNUMBER($A1423),$A1423,IFERROR(DATEVALUE($A1423),NA())))</f>
        <v/>
      </c>
    </row>
    <row r="1424">
      <c r="O1424">
        <f>IF($R1424="","",IF($Q$1="Weekly",INT(($R1424-2)/7),IF($Q$1="Quarterly",YEAR($R1424)*4+ROUNDUP(MONTH($R1424)/3),YEAR($R1424)*12+MONTH($R1424))))</f>
        <v/>
      </c>
      <c r="P1424">
        <f>IF($R1424="","",IF($R1425="",1,IF($O1424&lt;&gt;$O1425,1,0)))</f>
        <v/>
      </c>
      <c r="Q1424">
        <f>IF($P1424=1,SUM($P$7:$P1424),"")</f>
        <v/>
      </c>
      <c r="R1424">
        <f>IF($A1424="","",IF(ISNUMBER($A1424),$A1424,IFERROR(DATEVALUE($A1424),NA())))</f>
        <v/>
      </c>
    </row>
    <row r="1425">
      <c r="O1425">
        <f>IF($R1425="","",IF($Q$1="Weekly",INT(($R1425-2)/7),IF($Q$1="Quarterly",YEAR($R1425)*4+ROUNDUP(MONTH($R1425)/3),YEAR($R1425)*12+MONTH($R1425))))</f>
        <v/>
      </c>
      <c r="P1425">
        <f>IF($R1425="","",IF($R1426="",1,IF($O1425&lt;&gt;$O1426,1,0)))</f>
        <v/>
      </c>
      <c r="Q1425">
        <f>IF($P1425=1,SUM($P$7:$P1425),"")</f>
        <v/>
      </c>
      <c r="R1425">
        <f>IF($A1425="","",IF(ISNUMBER($A1425),$A1425,IFERROR(DATEVALUE($A1425),NA())))</f>
        <v/>
      </c>
    </row>
    <row r="1426">
      <c r="O1426">
        <f>IF($R1426="","",IF($Q$1="Weekly",INT(($R1426-2)/7),IF($Q$1="Quarterly",YEAR($R1426)*4+ROUNDUP(MONTH($R1426)/3),YEAR($R1426)*12+MONTH($R1426))))</f>
        <v/>
      </c>
      <c r="P1426">
        <f>IF($R1426="","",IF($R1427="",1,IF($O1426&lt;&gt;$O1427,1,0)))</f>
        <v/>
      </c>
      <c r="Q1426">
        <f>IF($P1426=1,SUM($P$7:$P1426),"")</f>
        <v/>
      </c>
      <c r="R1426">
        <f>IF($A1426="","",IF(ISNUMBER($A1426),$A1426,IFERROR(DATEVALUE($A1426),NA())))</f>
        <v/>
      </c>
    </row>
    <row r="1427">
      <c r="O1427">
        <f>IF($R1427="","",IF($Q$1="Weekly",INT(($R1427-2)/7),IF($Q$1="Quarterly",YEAR($R1427)*4+ROUNDUP(MONTH($R1427)/3),YEAR($R1427)*12+MONTH($R1427))))</f>
        <v/>
      </c>
      <c r="P1427">
        <f>IF($R1427="","",IF($R1428="",1,IF($O1427&lt;&gt;$O1428,1,0)))</f>
        <v/>
      </c>
      <c r="Q1427">
        <f>IF($P1427=1,SUM($P$7:$P1427),"")</f>
        <v/>
      </c>
      <c r="R1427">
        <f>IF($A1427="","",IF(ISNUMBER($A1427),$A1427,IFERROR(DATEVALUE($A1427),NA())))</f>
        <v/>
      </c>
    </row>
    <row r="1428">
      <c r="O1428">
        <f>IF($R1428="","",IF($Q$1="Weekly",INT(($R1428-2)/7),IF($Q$1="Quarterly",YEAR($R1428)*4+ROUNDUP(MONTH($R1428)/3),YEAR($R1428)*12+MONTH($R1428))))</f>
        <v/>
      </c>
      <c r="P1428">
        <f>IF($R1428="","",IF($R1429="",1,IF($O1428&lt;&gt;$O1429,1,0)))</f>
        <v/>
      </c>
      <c r="Q1428">
        <f>IF($P1428=1,SUM($P$7:$P1428),"")</f>
        <v/>
      </c>
      <c r="R1428">
        <f>IF($A1428="","",IF(ISNUMBER($A1428),$A1428,IFERROR(DATEVALUE($A1428),NA())))</f>
        <v/>
      </c>
    </row>
    <row r="1429">
      <c r="O1429">
        <f>IF($R1429="","",IF($Q$1="Weekly",INT(($R1429-2)/7),IF($Q$1="Quarterly",YEAR($R1429)*4+ROUNDUP(MONTH($R1429)/3),YEAR($R1429)*12+MONTH($R1429))))</f>
        <v/>
      </c>
      <c r="P1429">
        <f>IF($R1429="","",IF($R1430="",1,IF($O1429&lt;&gt;$O1430,1,0)))</f>
        <v/>
      </c>
      <c r="Q1429">
        <f>IF($P1429=1,SUM($P$7:$P1429),"")</f>
        <v/>
      </c>
      <c r="R1429">
        <f>IF($A1429="","",IF(ISNUMBER($A1429),$A1429,IFERROR(DATEVALUE($A1429),NA())))</f>
        <v/>
      </c>
    </row>
    <row r="1430">
      <c r="O1430">
        <f>IF($R1430="","",IF($Q$1="Weekly",INT(($R1430-2)/7),IF($Q$1="Quarterly",YEAR($R1430)*4+ROUNDUP(MONTH($R1430)/3),YEAR($R1430)*12+MONTH($R1430))))</f>
        <v/>
      </c>
      <c r="P1430">
        <f>IF($R1430="","",IF($R1431="",1,IF($O1430&lt;&gt;$O1431,1,0)))</f>
        <v/>
      </c>
      <c r="Q1430">
        <f>IF($P1430=1,SUM($P$7:$P1430),"")</f>
        <v/>
      </c>
      <c r="R1430">
        <f>IF($A1430="","",IF(ISNUMBER($A1430),$A1430,IFERROR(DATEVALUE($A1430),NA())))</f>
        <v/>
      </c>
    </row>
    <row r="1431">
      <c r="O1431">
        <f>IF($R1431="","",IF($Q$1="Weekly",INT(($R1431-2)/7),IF($Q$1="Quarterly",YEAR($R1431)*4+ROUNDUP(MONTH($R1431)/3),YEAR($R1431)*12+MONTH($R1431))))</f>
        <v/>
      </c>
      <c r="P1431">
        <f>IF($R1431="","",IF($R1432="",1,IF($O1431&lt;&gt;$O1432,1,0)))</f>
        <v/>
      </c>
      <c r="Q1431">
        <f>IF($P1431=1,SUM($P$7:$P1431),"")</f>
        <v/>
      </c>
      <c r="R1431">
        <f>IF($A1431="","",IF(ISNUMBER($A1431),$A1431,IFERROR(DATEVALUE($A1431),NA())))</f>
        <v/>
      </c>
    </row>
    <row r="1432">
      <c r="O1432">
        <f>IF($R1432="","",IF($Q$1="Weekly",INT(($R1432-2)/7),IF($Q$1="Quarterly",YEAR($R1432)*4+ROUNDUP(MONTH($R1432)/3),YEAR($R1432)*12+MONTH($R1432))))</f>
        <v/>
      </c>
      <c r="P1432">
        <f>IF($R1432="","",IF($R1433="",1,IF($O1432&lt;&gt;$O1433,1,0)))</f>
        <v/>
      </c>
      <c r="Q1432">
        <f>IF($P1432=1,SUM($P$7:$P1432),"")</f>
        <v/>
      </c>
      <c r="R1432">
        <f>IF($A1432="","",IF(ISNUMBER($A1432),$A1432,IFERROR(DATEVALUE($A1432),NA())))</f>
        <v/>
      </c>
    </row>
    <row r="1433">
      <c r="O1433">
        <f>IF($R1433="","",IF($Q$1="Weekly",INT(($R1433-2)/7),IF($Q$1="Quarterly",YEAR($R1433)*4+ROUNDUP(MONTH($R1433)/3),YEAR($R1433)*12+MONTH($R1433))))</f>
        <v/>
      </c>
      <c r="P1433">
        <f>IF($R1433="","",IF($R1434="",1,IF($O1433&lt;&gt;$O1434,1,0)))</f>
        <v/>
      </c>
      <c r="Q1433">
        <f>IF($P1433=1,SUM($P$7:$P1433),"")</f>
        <v/>
      </c>
      <c r="R1433">
        <f>IF($A1433="","",IF(ISNUMBER($A1433),$A1433,IFERROR(DATEVALUE($A1433),NA())))</f>
        <v/>
      </c>
    </row>
    <row r="1434">
      <c r="O1434">
        <f>IF($R1434="","",IF($Q$1="Weekly",INT(($R1434-2)/7),IF($Q$1="Quarterly",YEAR($R1434)*4+ROUNDUP(MONTH($R1434)/3),YEAR($R1434)*12+MONTH($R1434))))</f>
        <v/>
      </c>
      <c r="P1434">
        <f>IF($R1434="","",IF($R1435="",1,IF($O1434&lt;&gt;$O1435,1,0)))</f>
        <v/>
      </c>
      <c r="Q1434">
        <f>IF($P1434=1,SUM($P$7:$P1434),"")</f>
        <v/>
      </c>
      <c r="R1434">
        <f>IF($A1434="","",IF(ISNUMBER($A1434),$A1434,IFERROR(DATEVALUE($A1434),NA())))</f>
        <v/>
      </c>
    </row>
    <row r="1435">
      <c r="O1435">
        <f>IF($R1435="","",IF($Q$1="Weekly",INT(($R1435-2)/7),IF($Q$1="Quarterly",YEAR($R1435)*4+ROUNDUP(MONTH($R1435)/3),YEAR($R1435)*12+MONTH($R1435))))</f>
        <v/>
      </c>
      <c r="P1435">
        <f>IF($R1435="","",IF($R1436="",1,IF($O1435&lt;&gt;$O1436,1,0)))</f>
        <v/>
      </c>
      <c r="Q1435">
        <f>IF($P1435=1,SUM($P$7:$P1435),"")</f>
        <v/>
      </c>
      <c r="R1435">
        <f>IF($A1435="","",IF(ISNUMBER($A1435),$A1435,IFERROR(DATEVALUE($A1435),NA())))</f>
        <v/>
      </c>
    </row>
    <row r="1436">
      <c r="O1436">
        <f>IF($R1436="","",IF($Q$1="Weekly",INT(($R1436-2)/7),IF($Q$1="Quarterly",YEAR($R1436)*4+ROUNDUP(MONTH($R1436)/3),YEAR($R1436)*12+MONTH($R1436))))</f>
        <v/>
      </c>
      <c r="P1436">
        <f>IF($R1436="","",IF($R1437="",1,IF($O1436&lt;&gt;$O1437,1,0)))</f>
        <v/>
      </c>
      <c r="Q1436">
        <f>IF($P1436=1,SUM($P$7:$P1436),"")</f>
        <v/>
      </c>
      <c r="R1436">
        <f>IF($A1436="","",IF(ISNUMBER($A1436),$A1436,IFERROR(DATEVALUE($A1436),NA())))</f>
        <v/>
      </c>
    </row>
    <row r="1437">
      <c r="O1437">
        <f>IF($R1437="","",IF($Q$1="Weekly",INT(($R1437-2)/7),IF($Q$1="Quarterly",YEAR($R1437)*4+ROUNDUP(MONTH($R1437)/3),YEAR($R1437)*12+MONTH($R1437))))</f>
        <v/>
      </c>
      <c r="P1437">
        <f>IF($R1437="","",IF($R1438="",1,IF($O1437&lt;&gt;$O1438,1,0)))</f>
        <v/>
      </c>
      <c r="Q1437">
        <f>IF($P1437=1,SUM($P$7:$P1437),"")</f>
        <v/>
      </c>
      <c r="R1437">
        <f>IF($A1437="","",IF(ISNUMBER($A1437),$A1437,IFERROR(DATEVALUE($A1437),NA())))</f>
        <v/>
      </c>
    </row>
    <row r="1438">
      <c r="O1438">
        <f>IF($R1438="","",IF($Q$1="Weekly",INT(($R1438-2)/7),IF($Q$1="Quarterly",YEAR($R1438)*4+ROUNDUP(MONTH($R1438)/3),YEAR($R1438)*12+MONTH($R1438))))</f>
        <v/>
      </c>
      <c r="P1438">
        <f>IF($R1438="","",IF($R1439="",1,IF($O1438&lt;&gt;$O1439,1,0)))</f>
        <v/>
      </c>
      <c r="Q1438">
        <f>IF($P1438=1,SUM($P$7:$P1438),"")</f>
        <v/>
      </c>
      <c r="R1438">
        <f>IF($A1438="","",IF(ISNUMBER($A1438),$A1438,IFERROR(DATEVALUE($A1438),NA())))</f>
        <v/>
      </c>
    </row>
    <row r="1439">
      <c r="O1439">
        <f>IF($R1439="","",IF($Q$1="Weekly",INT(($R1439-2)/7),IF($Q$1="Quarterly",YEAR($R1439)*4+ROUNDUP(MONTH($R1439)/3),YEAR($R1439)*12+MONTH($R1439))))</f>
        <v/>
      </c>
      <c r="P1439">
        <f>IF($R1439="","",IF($R1440="",1,IF($O1439&lt;&gt;$O1440,1,0)))</f>
        <v/>
      </c>
      <c r="Q1439">
        <f>IF($P1439=1,SUM($P$7:$P1439),"")</f>
        <v/>
      </c>
      <c r="R1439">
        <f>IF($A1439="","",IF(ISNUMBER($A1439),$A1439,IFERROR(DATEVALUE($A1439),NA())))</f>
        <v/>
      </c>
    </row>
    <row r="1440">
      <c r="O1440">
        <f>IF($R1440="","",IF($Q$1="Weekly",INT(($R1440-2)/7),IF($Q$1="Quarterly",YEAR($R1440)*4+ROUNDUP(MONTH($R1440)/3),YEAR($R1440)*12+MONTH($R1440))))</f>
        <v/>
      </c>
      <c r="P1440">
        <f>IF($R1440="","",IF($R1441="",1,IF($O1440&lt;&gt;$O1441,1,0)))</f>
        <v/>
      </c>
      <c r="Q1440">
        <f>IF($P1440=1,SUM($P$7:$P1440),"")</f>
        <v/>
      </c>
      <c r="R1440">
        <f>IF($A1440="","",IF(ISNUMBER($A1440),$A1440,IFERROR(DATEVALUE($A1440),NA())))</f>
        <v/>
      </c>
    </row>
    <row r="1441">
      <c r="O1441">
        <f>IF($R1441="","",IF($Q$1="Weekly",INT(($R1441-2)/7),IF($Q$1="Quarterly",YEAR($R1441)*4+ROUNDUP(MONTH($R1441)/3),YEAR($R1441)*12+MONTH($R1441))))</f>
        <v/>
      </c>
      <c r="P1441">
        <f>IF($R1441="","",IF($R1442="",1,IF($O1441&lt;&gt;$O1442,1,0)))</f>
        <v/>
      </c>
      <c r="Q1441">
        <f>IF($P1441=1,SUM($P$7:$P1441),"")</f>
        <v/>
      </c>
      <c r="R1441">
        <f>IF($A1441="","",IF(ISNUMBER($A1441),$A1441,IFERROR(DATEVALUE($A1441),NA())))</f>
        <v/>
      </c>
    </row>
    <row r="1442">
      <c r="O1442">
        <f>IF($R1442="","",IF($Q$1="Weekly",INT(($R1442-2)/7),IF($Q$1="Quarterly",YEAR($R1442)*4+ROUNDUP(MONTH($R1442)/3),YEAR($R1442)*12+MONTH($R1442))))</f>
        <v/>
      </c>
      <c r="P1442">
        <f>IF($R1442="","",IF($R1443="",1,IF($O1442&lt;&gt;$O1443,1,0)))</f>
        <v/>
      </c>
      <c r="Q1442">
        <f>IF($P1442=1,SUM($P$7:$P1442),"")</f>
        <v/>
      </c>
      <c r="R1442">
        <f>IF($A1442="","",IF(ISNUMBER($A1442),$A1442,IFERROR(DATEVALUE($A1442),NA())))</f>
        <v/>
      </c>
    </row>
    <row r="1443">
      <c r="O1443">
        <f>IF($R1443="","",IF($Q$1="Weekly",INT(($R1443-2)/7),IF($Q$1="Quarterly",YEAR($R1443)*4+ROUNDUP(MONTH($R1443)/3),YEAR($R1443)*12+MONTH($R1443))))</f>
        <v/>
      </c>
      <c r="P1443">
        <f>IF($R1443="","",IF($R1444="",1,IF($O1443&lt;&gt;$O1444,1,0)))</f>
        <v/>
      </c>
      <c r="Q1443">
        <f>IF($P1443=1,SUM($P$7:$P1443),"")</f>
        <v/>
      </c>
      <c r="R1443">
        <f>IF($A1443="","",IF(ISNUMBER($A1443),$A1443,IFERROR(DATEVALUE($A1443),NA())))</f>
        <v/>
      </c>
    </row>
    <row r="1444">
      <c r="O1444">
        <f>IF($R1444="","",IF($Q$1="Weekly",INT(($R1444-2)/7),IF($Q$1="Quarterly",YEAR($R1444)*4+ROUNDUP(MONTH($R1444)/3),YEAR($R1444)*12+MONTH($R1444))))</f>
        <v/>
      </c>
      <c r="P1444">
        <f>IF($R1444="","",IF($R1445="",1,IF($O1444&lt;&gt;$O1445,1,0)))</f>
        <v/>
      </c>
      <c r="Q1444">
        <f>IF($P1444=1,SUM($P$7:$P1444),"")</f>
        <v/>
      </c>
      <c r="R1444">
        <f>IF($A1444="","",IF(ISNUMBER($A1444),$A1444,IFERROR(DATEVALUE($A1444),NA())))</f>
        <v/>
      </c>
    </row>
    <row r="1445">
      <c r="O1445">
        <f>IF($R1445="","",IF($Q$1="Weekly",INT(($R1445-2)/7),IF($Q$1="Quarterly",YEAR($R1445)*4+ROUNDUP(MONTH($R1445)/3),YEAR($R1445)*12+MONTH($R1445))))</f>
        <v/>
      </c>
      <c r="P1445">
        <f>IF($R1445="","",IF($R1446="",1,IF($O1445&lt;&gt;$O1446,1,0)))</f>
        <v/>
      </c>
      <c r="Q1445">
        <f>IF($P1445=1,SUM($P$7:$P1445),"")</f>
        <v/>
      </c>
      <c r="R1445">
        <f>IF($A1445="","",IF(ISNUMBER($A1445),$A1445,IFERROR(DATEVALUE($A1445),NA())))</f>
        <v/>
      </c>
    </row>
    <row r="1446">
      <c r="O1446">
        <f>IF($R1446="","",IF($Q$1="Weekly",INT(($R1446-2)/7),IF($Q$1="Quarterly",YEAR($R1446)*4+ROUNDUP(MONTH($R1446)/3),YEAR($R1446)*12+MONTH($R1446))))</f>
        <v/>
      </c>
      <c r="P1446">
        <f>IF($R1446="","",IF($R1447="",1,IF($O1446&lt;&gt;$O1447,1,0)))</f>
        <v/>
      </c>
      <c r="Q1446">
        <f>IF($P1446=1,SUM($P$7:$P1446),"")</f>
        <v/>
      </c>
      <c r="R1446">
        <f>IF($A1446="","",IF(ISNUMBER($A1446),$A1446,IFERROR(DATEVALUE($A1446),NA())))</f>
        <v/>
      </c>
    </row>
    <row r="1447">
      <c r="O1447">
        <f>IF($R1447="","",IF($Q$1="Weekly",INT(($R1447-2)/7),IF($Q$1="Quarterly",YEAR($R1447)*4+ROUNDUP(MONTH($R1447)/3),YEAR($R1447)*12+MONTH($R1447))))</f>
        <v/>
      </c>
      <c r="P1447">
        <f>IF($R1447="","",IF($R1448="",1,IF($O1447&lt;&gt;$O1448,1,0)))</f>
        <v/>
      </c>
      <c r="Q1447">
        <f>IF($P1447=1,SUM($P$7:$P1447),"")</f>
        <v/>
      </c>
      <c r="R1447">
        <f>IF($A1447="","",IF(ISNUMBER($A1447),$A1447,IFERROR(DATEVALUE($A1447),NA())))</f>
        <v/>
      </c>
    </row>
    <row r="1448">
      <c r="O1448">
        <f>IF($R1448="","",IF($Q$1="Weekly",INT(($R1448-2)/7),IF($Q$1="Quarterly",YEAR($R1448)*4+ROUNDUP(MONTH($R1448)/3),YEAR($R1448)*12+MONTH($R1448))))</f>
        <v/>
      </c>
      <c r="P1448">
        <f>IF($R1448="","",IF($R1449="",1,IF($O1448&lt;&gt;$O1449,1,0)))</f>
        <v/>
      </c>
      <c r="Q1448">
        <f>IF($P1448=1,SUM($P$7:$P1448),"")</f>
        <v/>
      </c>
      <c r="R1448">
        <f>IF($A1448="","",IF(ISNUMBER($A1448),$A1448,IFERROR(DATEVALUE($A1448),NA())))</f>
        <v/>
      </c>
    </row>
    <row r="1449">
      <c r="O1449">
        <f>IF($R1449="","",IF($Q$1="Weekly",INT(($R1449-2)/7),IF($Q$1="Quarterly",YEAR($R1449)*4+ROUNDUP(MONTH($R1449)/3),YEAR($R1449)*12+MONTH($R1449))))</f>
        <v/>
      </c>
      <c r="P1449">
        <f>IF($R1449="","",IF($R1450="",1,IF($O1449&lt;&gt;$O1450,1,0)))</f>
        <v/>
      </c>
      <c r="Q1449">
        <f>IF($P1449=1,SUM($P$7:$P1449),"")</f>
        <v/>
      </c>
      <c r="R1449">
        <f>IF($A1449="","",IF(ISNUMBER($A1449),$A1449,IFERROR(DATEVALUE($A1449),NA())))</f>
        <v/>
      </c>
    </row>
    <row r="1450">
      <c r="O1450">
        <f>IF($R1450="","",IF($Q$1="Weekly",INT(($R1450-2)/7),IF($Q$1="Quarterly",YEAR($R1450)*4+ROUNDUP(MONTH($R1450)/3),YEAR($R1450)*12+MONTH($R1450))))</f>
        <v/>
      </c>
      <c r="P1450">
        <f>IF($R1450="","",IF($R1451="",1,IF($O1450&lt;&gt;$O1451,1,0)))</f>
        <v/>
      </c>
      <c r="Q1450">
        <f>IF($P1450=1,SUM($P$7:$P1450),"")</f>
        <v/>
      </c>
      <c r="R1450">
        <f>IF($A1450="","",IF(ISNUMBER($A1450),$A1450,IFERROR(DATEVALUE($A1450),NA())))</f>
        <v/>
      </c>
    </row>
    <row r="1451">
      <c r="O1451">
        <f>IF($R1451="","",IF($Q$1="Weekly",INT(($R1451-2)/7),IF($Q$1="Quarterly",YEAR($R1451)*4+ROUNDUP(MONTH($R1451)/3),YEAR($R1451)*12+MONTH($R1451))))</f>
        <v/>
      </c>
      <c r="P1451">
        <f>IF($R1451="","",IF($R1452="",1,IF($O1451&lt;&gt;$O1452,1,0)))</f>
        <v/>
      </c>
      <c r="Q1451">
        <f>IF($P1451=1,SUM($P$7:$P1451),"")</f>
        <v/>
      </c>
      <c r="R1451">
        <f>IF($A1451="","",IF(ISNUMBER($A1451),$A1451,IFERROR(DATEVALUE($A1451),NA())))</f>
        <v/>
      </c>
    </row>
    <row r="1452">
      <c r="O1452">
        <f>IF($R1452="","",IF($Q$1="Weekly",INT(($R1452-2)/7),IF($Q$1="Quarterly",YEAR($R1452)*4+ROUNDUP(MONTH($R1452)/3),YEAR($R1452)*12+MONTH($R1452))))</f>
        <v/>
      </c>
      <c r="P1452">
        <f>IF($R1452="","",IF($R1453="",1,IF($O1452&lt;&gt;$O1453,1,0)))</f>
        <v/>
      </c>
      <c r="Q1452">
        <f>IF($P1452=1,SUM($P$7:$P1452),"")</f>
        <v/>
      </c>
      <c r="R1452">
        <f>IF($A1452="","",IF(ISNUMBER($A1452),$A1452,IFERROR(DATEVALUE($A1452),NA())))</f>
        <v/>
      </c>
    </row>
    <row r="1453">
      <c r="O1453">
        <f>IF($R1453="","",IF($Q$1="Weekly",INT(($R1453-2)/7),IF($Q$1="Quarterly",YEAR($R1453)*4+ROUNDUP(MONTH($R1453)/3),YEAR($R1453)*12+MONTH($R1453))))</f>
        <v/>
      </c>
      <c r="P1453">
        <f>IF($R1453="","",IF($R1454="",1,IF($O1453&lt;&gt;$O1454,1,0)))</f>
        <v/>
      </c>
      <c r="Q1453">
        <f>IF($P1453=1,SUM($P$7:$P1453),"")</f>
        <v/>
      </c>
      <c r="R1453">
        <f>IF($A1453="","",IF(ISNUMBER($A1453),$A1453,IFERROR(DATEVALUE($A1453),NA())))</f>
        <v/>
      </c>
    </row>
    <row r="1454">
      <c r="O1454">
        <f>IF($R1454="","",IF($Q$1="Weekly",INT(($R1454-2)/7),IF($Q$1="Quarterly",YEAR($R1454)*4+ROUNDUP(MONTH($R1454)/3),YEAR($R1454)*12+MONTH($R1454))))</f>
        <v/>
      </c>
      <c r="P1454">
        <f>IF($R1454="","",IF($R1455="",1,IF($O1454&lt;&gt;$O1455,1,0)))</f>
        <v/>
      </c>
      <c r="Q1454">
        <f>IF($P1454=1,SUM($P$7:$P1454),"")</f>
        <v/>
      </c>
      <c r="R1454">
        <f>IF($A1454="","",IF(ISNUMBER($A1454),$A1454,IFERROR(DATEVALUE($A1454),NA())))</f>
        <v/>
      </c>
    </row>
    <row r="1455">
      <c r="O1455">
        <f>IF($R1455="","",IF($Q$1="Weekly",INT(($R1455-2)/7),IF($Q$1="Quarterly",YEAR($R1455)*4+ROUNDUP(MONTH($R1455)/3),YEAR($R1455)*12+MONTH($R1455))))</f>
        <v/>
      </c>
      <c r="P1455">
        <f>IF($R1455="","",IF($R1456="",1,IF($O1455&lt;&gt;$O1456,1,0)))</f>
        <v/>
      </c>
      <c r="Q1455">
        <f>IF($P1455=1,SUM($P$7:$P1455),"")</f>
        <v/>
      </c>
      <c r="R1455">
        <f>IF($A1455="","",IF(ISNUMBER($A1455),$A1455,IFERROR(DATEVALUE($A1455),NA())))</f>
        <v/>
      </c>
    </row>
    <row r="1456">
      <c r="O1456">
        <f>IF($R1456="","",IF($Q$1="Weekly",INT(($R1456-2)/7),IF($Q$1="Quarterly",YEAR($R1456)*4+ROUNDUP(MONTH($R1456)/3),YEAR($R1456)*12+MONTH($R1456))))</f>
        <v/>
      </c>
      <c r="P1456">
        <f>IF($R1456="","",IF($R1457="",1,IF($O1456&lt;&gt;$O1457,1,0)))</f>
        <v/>
      </c>
      <c r="Q1456">
        <f>IF($P1456=1,SUM($P$7:$P1456),"")</f>
        <v/>
      </c>
      <c r="R1456">
        <f>IF($A1456="","",IF(ISNUMBER($A1456),$A1456,IFERROR(DATEVALUE($A1456),NA())))</f>
        <v/>
      </c>
    </row>
    <row r="1457">
      <c r="O1457">
        <f>IF($R1457="","",IF($Q$1="Weekly",INT(($R1457-2)/7),IF($Q$1="Quarterly",YEAR($R1457)*4+ROUNDUP(MONTH($R1457)/3),YEAR($R1457)*12+MONTH($R1457))))</f>
        <v/>
      </c>
      <c r="P1457">
        <f>IF($R1457="","",IF($R1458="",1,IF($O1457&lt;&gt;$O1458,1,0)))</f>
        <v/>
      </c>
      <c r="Q1457">
        <f>IF($P1457=1,SUM($P$7:$P1457),"")</f>
        <v/>
      </c>
      <c r="R1457">
        <f>IF($A1457="","",IF(ISNUMBER($A1457),$A1457,IFERROR(DATEVALUE($A1457),NA())))</f>
        <v/>
      </c>
    </row>
    <row r="1458">
      <c r="O1458">
        <f>IF($R1458="","",IF($Q$1="Weekly",INT(($R1458-2)/7),IF($Q$1="Quarterly",YEAR($R1458)*4+ROUNDUP(MONTH($R1458)/3),YEAR($R1458)*12+MONTH($R1458))))</f>
        <v/>
      </c>
      <c r="P1458">
        <f>IF($R1458="","",IF($R1459="",1,IF($O1458&lt;&gt;$O1459,1,0)))</f>
        <v/>
      </c>
      <c r="Q1458">
        <f>IF($P1458=1,SUM($P$7:$P1458),"")</f>
        <v/>
      </c>
      <c r="R1458">
        <f>IF($A1458="","",IF(ISNUMBER($A1458),$A1458,IFERROR(DATEVALUE($A1458),NA())))</f>
        <v/>
      </c>
    </row>
    <row r="1459">
      <c r="O1459">
        <f>IF($R1459="","",IF($Q$1="Weekly",INT(($R1459-2)/7),IF($Q$1="Quarterly",YEAR($R1459)*4+ROUNDUP(MONTH($R1459)/3),YEAR($R1459)*12+MONTH($R1459))))</f>
        <v/>
      </c>
      <c r="P1459">
        <f>IF($R1459="","",IF($R1460="",1,IF($O1459&lt;&gt;$O1460,1,0)))</f>
        <v/>
      </c>
      <c r="Q1459">
        <f>IF($P1459=1,SUM($P$7:$P1459),"")</f>
        <v/>
      </c>
      <c r="R1459">
        <f>IF($A1459="","",IF(ISNUMBER($A1459),$A1459,IFERROR(DATEVALUE($A1459),NA())))</f>
        <v/>
      </c>
    </row>
    <row r="1460">
      <c r="O1460">
        <f>IF($R1460="","",IF($Q$1="Weekly",INT(($R1460-2)/7),IF($Q$1="Quarterly",YEAR($R1460)*4+ROUNDUP(MONTH($R1460)/3),YEAR($R1460)*12+MONTH($R1460))))</f>
        <v/>
      </c>
      <c r="P1460">
        <f>IF($R1460="","",IF($R1461="",1,IF($O1460&lt;&gt;$O1461,1,0)))</f>
        <v/>
      </c>
      <c r="Q1460">
        <f>IF($P1460=1,SUM($P$7:$P1460),"")</f>
        <v/>
      </c>
      <c r="R1460">
        <f>IF($A1460="","",IF(ISNUMBER($A1460),$A1460,IFERROR(DATEVALUE($A1460),NA())))</f>
        <v/>
      </c>
    </row>
    <row r="1461">
      <c r="O1461">
        <f>IF($R1461="","",IF($Q$1="Weekly",INT(($R1461-2)/7),IF($Q$1="Quarterly",YEAR($R1461)*4+ROUNDUP(MONTH($R1461)/3),YEAR($R1461)*12+MONTH($R1461))))</f>
        <v/>
      </c>
      <c r="P1461">
        <f>IF($R1461="","",IF($R1462="",1,IF($O1461&lt;&gt;$O1462,1,0)))</f>
        <v/>
      </c>
      <c r="Q1461">
        <f>IF($P1461=1,SUM($P$7:$P1461),"")</f>
        <v/>
      </c>
      <c r="R1461">
        <f>IF($A1461="","",IF(ISNUMBER($A1461),$A1461,IFERROR(DATEVALUE($A1461),NA())))</f>
        <v/>
      </c>
    </row>
    <row r="1462">
      <c r="O1462">
        <f>IF($R1462="","",IF($Q$1="Weekly",INT(($R1462-2)/7),IF($Q$1="Quarterly",YEAR($R1462)*4+ROUNDUP(MONTH($R1462)/3),YEAR($R1462)*12+MONTH($R1462))))</f>
        <v/>
      </c>
      <c r="P1462">
        <f>IF($R1462="","",IF($R1463="",1,IF($O1462&lt;&gt;$O1463,1,0)))</f>
        <v/>
      </c>
      <c r="Q1462">
        <f>IF($P1462=1,SUM($P$7:$P1462),"")</f>
        <v/>
      </c>
      <c r="R1462">
        <f>IF($A1462="","",IF(ISNUMBER($A1462),$A1462,IFERROR(DATEVALUE($A1462),NA())))</f>
        <v/>
      </c>
    </row>
    <row r="1463">
      <c r="O1463">
        <f>IF($R1463="","",IF($Q$1="Weekly",INT(($R1463-2)/7),IF($Q$1="Quarterly",YEAR($R1463)*4+ROUNDUP(MONTH($R1463)/3),YEAR($R1463)*12+MONTH($R1463))))</f>
        <v/>
      </c>
      <c r="P1463">
        <f>IF($R1463="","",IF($R1464="",1,IF($O1463&lt;&gt;$O1464,1,0)))</f>
        <v/>
      </c>
      <c r="Q1463">
        <f>IF($P1463=1,SUM($P$7:$P1463),"")</f>
        <v/>
      </c>
      <c r="R1463">
        <f>IF($A1463="","",IF(ISNUMBER($A1463),$A1463,IFERROR(DATEVALUE($A1463),NA())))</f>
        <v/>
      </c>
    </row>
    <row r="1464">
      <c r="O1464">
        <f>IF($R1464="","",IF($Q$1="Weekly",INT(($R1464-2)/7),IF($Q$1="Quarterly",YEAR($R1464)*4+ROUNDUP(MONTH($R1464)/3),YEAR($R1464)*12+MONTH($R1464))))</f>
        <v/>
      </c>
      <c r="P1464">
        <f>IF($R1464="","",IF($R1465="",1,IF($O1464&lt;&gt;$O1465,1,0)))</f>
        <v/>
      </c>
      <c r="Q1464">
        <f>IF($P1464=1,SUM($P$7:$P1464),"")</f>
        <v/>
      </c>
      <c r="R1464">
        <f>IF($A1464="","",IF(ISNUMBER($A1464),$A1464,IFERROR(DATEVALUE($A1464),NA())))</f>
        <v/>
      </c>
    </row>
    <row r="1465">
      <c r="O1465">
        <f>IF($R1465="","",IF($Q$1="Weekly",INT(($R1465-2)/7),IF($Q$1="Quarterly",YEAR($R1465)*4+ROUNDUP(MONTH($R1465)/3),YEAR($R1465)*12+MONTH($R1465))))</f>
        <v/>
      </c>
      <c r="P1465">
        <f>IF($R1465="","",IF($R1466="",1,IF($O1465&lt;&gt;$O1466,1,0)))</f>
        <v/>
      </c>
      <c r="Q1465">
        <f>IF($P1465=1,SUM($P$7:$P1465),"")</f>
        <v/>
      </c>
      <c r="R1465">
        <f>IF($A1465="","",IF(ISNUMBER($A1465),$A1465,IFERROR(DATEVALUE($A1465),NA())))</f>
        <v/>
      </c>
    </row>
    <row r="1466">
      <c r="O1466">
        <f>IF($R1466="","",IF($Q$1="Weekly",INT(($R1466-2)/7),IF($Q$1="Quarterly",YEAR($R1466)*4+ROUNDUP(MONTH($R1466)/3),YEAR($R1466)*12+MONTH($R1466))))</f>
        <v/>
      </c>
      <c r="P1466">
        <f>IF($R1466="","",IF($R1467="",1,IF($O1466&lt;&gt;$O1467,1,0)))</f>
        <v/>
      </c>
      <c r="Q1466">
        <f>IF($P1466=1,SUM($P$7:$P1466),"")</f>
        <v/>
      </c>
      <c r="R1466">
        <f>IF($A1466="","",IF(ISNUMBER($A1466),$A1466,IFERROR(DATEVALUE($A1466),NA())))</f>
        <v/>
      </c>
    </row>
    <row r="1467">
      <c r="O1467">
        <f>IF($R1467="","",IF($Q$1="Weekly",INT(($R1467-2)/7),IF($Q$1="Quarterly",YEAR($R1467)*4+ROUNDUP(MONTH($R1467)/3),YEAR($R1467)*12+MONTH($R1467))))</f>
        <v/>
      </c>
      <c r="P1467">
        <f>IF($R1467="","",IF($R1468="",1,IF($O1467&lt;&gt;$O1468,1,0)))</f>
        <v/>
      </c>
      <c r="Q1467">
        <f>IF($P1467=1,SUM($P$7:$P1467),"")</f>
        <v/>
      </c>
      <c r="R1467">
        <f>IF($A1467="","",IF(ISNUMBER($A1467),$A1467,IFERROR(DATEVALUE($A1467),NA())))</f>
        <v/>
      </c>
    </row>
    <row r="1468">
      <c r="O1468">
        <f>IF($R1468="","",IF($Q$1="Weekly",INT(($R1468-2)/7),IF($Q$1="Quarterly",YEAR($R1468)*4+ROUNDUP(MONTH($R1468)/3),YEAR($R1468)*12+MONTH($R1468))))</f>
        <v/>
      </c>
      <c r="P1468">
        <f>IF($R1468="","",IF($R1469="",1,IF($O1468&lt;&gt;$O1469,1,0)))</f>
        <v/>
      </c>
      <c r="Q1468">
        <f>IF($P1468=1,SUM($P$7:$P1468),"")</f>
        <v/>
      </c>
      <c r="R1468">
        <f>IF($A1468="","",IF(ISNUMBER($A1468),$A1468,IFERROR(DATEVALUE($A1468),NA())))</f>
        <v/>
      </c>
    </row>
    <row r="1469">
      <c r="O1469">
        <f>IF($R1469="","",IF($Q$1="Weekly",INT(($R1469-2)/7),IF($Q$1="Quarterly",YEAR($R1469)*4+ROUNDUP(MONTH($R1469)/3),YEAR($R1469)*12+MONTH($R1469))))</f>
        <v/>
      </c>
      <c r="P1469">
        <f>IF($R1469="","",IF($R1470="",1,IF($O1469&lt;&gt;$O1470,1,0)))</f>
        <v/>
      </c>
      <c r="Q1469">
        <f>IF($P1469=1,SUM($P$7:$P1469),"")</f>
        <v/>
      </c>
      <c r="R1469">
        <f>IF($A1469="","",IF(ISNUMBER($A1469),$A1469,IFERROR(DATEVALUE($A1469),NA())))</f>
        <v/>
      </c>
    </row>
    <row r="1470">
      <c r="O1470">
        <f>IF($R1470="","",IF($Q$1="Weekly",INT(($R1470-2)/7),IF($Q$1="Quarterly",YEAR($R1470)*4+ROUNDUP(MONTH($R1470)/3),YEAR($R1470)*12+MONTH($R1470))))</f>
        <v/>
      </c>
      <c r="P1470">
        <f>IF($R1470="","",IF($R1471="",1,IF($O1470&lt;&gt;$O1471,1,0)))</f>
        <v/>
      </c>
      <c r="Q1470">
        <f>IF($P1470=1,SUM($P$7:$P1470),"")</f>
        <v/>
      </c>
      <c r="R1470">
        <f>IF($A1470="","",IF(ISNUMBER($A1470),$A1470,IFERROR(DATEVALUE($A1470),NA())))</f>
        <v/>
      </c>
    </row>
    <row r="1471">
      <c r="O1471">
        <f>IF($R1471="","",IF($Q$1="Weekly",INT(($R1471-2)/7),IF($Q$1="Quarterly",YEAR($R1471)*4+ROUNDUP(MONTH($R1471)/3),YEAR($R1471)*12+MONTH($R1471))))</f>
        <v/>
      </c>
      <c r="P1471">
        <f>IF($R1471="","",IF($R1472="",1,IF($O1471&lt;&gt;$O1472,1,0)))</f>
        <v/>
      </c>
      <c r="Q1471">
        <f>IF($P1471=1,SUM($P$7:$P1471),"")</f>
        <v/>
      </c>
      <c r="R1471">
        <f>IF($A1471="","",IF(ISNUMBER($A1471),$A1471,IFERROR(DATEVALUE($A1471),NA())))</f>
        <v/>
      </c>
    </row>
    <row r="1472">
      <c r="O1472">
        <f>IF($R1472="","",IF($Q$1="Weekly",INT(($R1472-2)/7),IF($Q$1="Quarterly",YEAR($R1472)*4+ROUNDUP(MONTH($R1472)/3),YEAR($R1472)*12+MONTH($R1472))))</f>
        <v/>
      </c>
      <c r="P1472">
        <f>IF($R1472="","",IF($R1473="",1,IF($O1472&lt;&gt;$O1473,1,0)))</f>
        <v/>
      </c>
      <c r="Q1472">
        <f>IF($P1472=1,SUM($P$7:$P1472),"")</f>
        <v/>
      </c>
      <c r="R1472">
        <f>IF($A1472="","",IF(ISNUMBER($A1472),$A1472,IFERROR(DATEVALUE($A1472),NA())))</f>
        <v/>
      </c>
    </row>
    <row r="1473">
      <c r="O1473">
        <f>IF($R1473="","",IF($Q$1="Weekly",INT(($R1473-2)/7),IF($Q$1="Quarterly",YEAR($R1473)*4+ROUNDUP(MONTH($R1473)/3),YEAR($R1473)*12+MONTH($R1473))))</f>
        <v/>
      </c>
      <c r="P1473">
        <f>IF($R1473="","",IF($R1474="",1,IF($O1473&lt;&gt;$O1474,1,0)))</f>
        <v/>
      </c>
      <c r="Q1473">
        <f>IF($P1473=1,SUM($P$7:$P1473),"")</f>
        <v/>
      </c>
      <c r="R1473">
        <f>IF($A1473="","",IF(ISNUMBER($A1473),$A1473,IFERROR(DATEVALUE($A1473),NA())))</f>
        <v/>
      </c>
    </row>
    <row r="1474">
      <c r="O1474">
        <f>IF($R1474="","",IF($Q$1="Weekly",INT(($R1474-2)/7),IF($Q$1="Quarterly",YEAR($R1474)*4+ROUNDUP(MONTH($R1474)/3),YEAR($R1474)*12+MONTH($R1474))))</f>
        <v/>
      </c>
      <c r="P1474">
        <f>IF($R1474="","",IF($R1475="",1,IF($O1474&lt;&gt;$O1475,1,0)))</f>
        <v/>
      </c>
      <c r="Q1474">
        <f>IF($P1474=1,SUM($P$7:$P1474),"")</f>
        <v/>
      </c>
      <c r="R1474">
        <f>IF($A1474="","",IF(ISNUMBER($A1474),$A1474,IFERROR(DATEVALUE($A1474),NA())))</f>
        <v/>
      </c>
    </row>
    <row r="1475">
      <c r="O1475">
        <f>IF($R1475="","",IF($Q$1="Weekly",INT(($R1475-2)/7),IF($Q$1="Quarterly",YEAR($R1475)*4+ROUNDUP(MONTH($R1475)/3),YEAR($R1475)*12+MONTH($R1475))))</f>
        <v/>
      </c>
      <c r="P1475">
        <f>IF($R1475="","",IF($R1476="",1,IF($O1475&lt;&gt;$O1476,1,0)))</f>
        <v/>
      </c>
      <c r="Q1475">
        <f>IF($P1475=1,SUM($P$7:$P1475),"")</f>
        <v/>
      </c>
      <c r="R1475">
        <f>IF($A1475="","",IF(ISNUMBER($A1475),$A1475,IFERROR(DATEVALUE($A1475),NA())))</f>
        <v/>
      </c>
    </row>
    <row r="1476">
      <c r="O1476">
        <f>IF($R1476="","",IF($Q$1="Weekly",INT(($R1476-2)/7),IF($Q$1="Quarterly",YEAR($R1476)*4+ROUNDUP(MONTH($R1476)/3),YEAR($R1476)*12+MONTH($R1476))))</f>
        <v/>
      </c>
      <c r="P1476">
        <f>IF($R1476="","",IF($R1477="",1,IF($O1476&lt;&gt;$O1477,1,0)))</f>
        <v/>
      </c>
      <c r="Q1476">
        <f>IF($P1476=1,SUM($P$7:$P1476),"")</f>
        <v/>
      </c>
      <c r="R1476">
        <f>IF($A1476="","",IF(ISNUMBER($A1476),$A1476,IFERROR(DATEVALUE($A1476),NA())))</f>
        <v/>
      </c>
    </row>
    <row r="1477">
      <c r="O1477">
        <f>IF($R1477="","",IF($Q$1="Weekly",INT(($R1477-2)/7),IF($Q$1="Quarterly",YEAR($R1477)*4+ROUNDUP(MONTH($R1477)/3),YEAR($R1477)*12+MONTH($R1477))))</f>
        <v/>
      </c>
      <c r="P1477">
        <f>IF($R1477="","",IF($R1478="",1,IF($O1477&lt;&gt;$O1478,1,0)))</f>
        <v/>
      </c>
      <c r="Q1477">
        <f>IF($P1477=1,SUM($P$7:$P1477),"")</f>
        <v/>
      </c>
      <c r="R1477">
        <f>IF($A1477="","",IF(ISNUMBER($A1477),$A1477,IFERROR(DATEVALUE($A1477),NA())))</f>
        <v/>
      </c>
    </row>
    <row r="1478">
      <c r="O1478">
        <f>IF($R1478="","",IF($Q$1="Weekly",INT(($R1478-2)/7),IF($Q$1="Quarterly",YEAR($R1478)*4+ROUNDUP(MONTH($R1478)/3),YEAR($R1478)*12+MONTH($R1478))))</f>
        <v/>
      </c>
      <c r="P1478">
        <f>IF($R1478="","",IF($R1479="",1,IF($O1478&lt;&gt;$O1479,1,0)))</f>
        <v/>
      </c>
      <c r="Q1478">
        <f>IF($P1478=1,SUM($P$7:$P1478),"")</f>
        <v/>
      </c>
      <c r="R1478">
        <f>IF($A1478="","",IF(ISNUMBER($A1478),$A1478,IFERROR(DATEVALUE($A1478),NA())))</f>
        <v/>
      </c>
    </row>
    <row r="1479">
      <c r="O1479">
        <f>IF($R1479="","",IF($Q$1="Weekly",INT(($R1479-2)/7),IF($Q$1="Quarterly",YEAR($R1479)*4+ROUNDUP(MONTH($R1479)/3),YEAR($R1479)*12+MONTH($R1479))))</f>
        <v/>
      </c>
      <c r="P1479">
        <f>IF($R1479="","",IF($R1480="",1,IF($O1479&lt;&gt;$O1480,1,0)))</f>
        <v/>
      </c>
      <c r="Q1479">
        <f>IF($P1479=1,SUM($P$7:$P1479),"")</f>
        <v/>
      </c>
      <c r="R1479">
        <f>IF($A1479="","",IF(ISNUMBER($A1479),$A1479,IFERROR(DATEVALUE($A1479),NA())))</f>
        <v/>
      </c>
    </row>
    <row r="1480">
      <c r="O1480">
        <f>IF($R1480="","",IF($Q$1="Weekly",INT(($R1480-2)/7),IF($Q$1="Quarterly",YEAR($R1480)*4+ROUNDUP(MONTH($R1480)/3),YEAR($R1480)*12+MONTH($R1480))))</f>
        <v/>
      </c>
      <c r="P1480">
        <f>IF($R1480="","",IF($R1481="",1,IF($O1480&lt;&gt;$O1481,1,0)))</f>
        <v/>
      </c>
      <c r="Q1480">
        <f>IF($P1480=1,SUM($P$7:$P1480),"")</f>
        <v/>
      </c>
      <c r="R1480">
        <f>IF($A1480="","",IF(ISNUMBER($A1480),$A1480,IFERROR(DATEVALUE($A1480),NA())))</f>
        <v/>
      </c>
    </row>
    <row r="1481">
      <c r="O1481">
        <f>IF($R1481="","",IF($Q$1="Weekly",INT(($R1481-2)/7),IF($Q$1="Quarterly",YEAR($R1481)*4+ROUNDUP(MONTH($R1481)/3),YEAR($R1481)*12+MONTH($R1481))))</f>
        <v/>
      </c>
      <c r="P1481">
        <f>IF($R1481="","",IF($R1482="",1,IF($O1481&lt;&gt;$O1482,1,0)))</f>
        <v/>
      </c>
      <c r="Q1481">
        <f>IF($P1481=1,SUM($P$7:$P1481),"")</f>
        <v/>
      </c>
      <c r="R1481">
        <f>IF($A1481="","",IF(ISNUMBER($A1481),$A1481,IFERROR(DATEVALUE($A1481),NA())))</f>
        <v/>
      </c>
    </row>
    <row r="1482">
      <c r="O1482">
        <f>IF($R1482="","",IF($Q$1="Weekly",INT(($R1482-2)/7),IF($Q$1="Quarterly",YEAR($R1482)*4+ROUNDUP(MONTH($R1482)/3),YEAR($R1482)*12+MONTH($R1482))))</f>
        <v/>
      </c>
      <c r="P1482">
        <f>IF($R1482="","",IF($R1483="",1,IF($O1482&lt;&gt;$O1483,1,0)))</f>
        <v/>
      </c>
      <c r="Q1482">
        <f>IF($P1482=1,SUM($P$7:$P1482),"")</f>
        <v/>
      </c>
      <c r="R1482">
        <f>IF($A1482="","",IF(ISNUMBER($A1482),$A1482,IFERROR(DATEVALUE($A1482),NA())))</f>
        <v/>
      </c>
    </row>
    <row r="1483">
      <c r="O1483">
        <f>IF($R1483="","",IF($Q$1="Weekly",INT(($R1483-2)/7),IF($Q$1="Quarterly",YEAR($R1483)*4+ROUNDUP(MONTH($R1483)/3),YEAR($R1483)*12+MONTH($R1483))))</f>
        <v/>
      </c>
      <c r="P1483">
        <f>IF($R1483="","",IF($R1484="",1,IF($O1483&lt;&gt;$O1484,1,0)))</f>
        <v/>
      </c>
      <c r="Q1483">
        <f>IF($P1483=1,SUM($P$7:$P1483),"")</f>
        <v/>
      </c>
      <c r="R1483">
        <f>IF($A1483="","",IF(ISNUMBER($A1483),$A1483,IFERROR(DATEVALUE($A1483),NA())))</f>
        <v/>
      </c>
    </row>
    <row r="1484">
      <c r="O1484">
        <f>IF($R1484="","",IF($Q$1="Weekly",INT(($R1484-2)/7),IF($Q$1="Quarterly",YEAR($R1484)*4+ROUNDUP(MONTH($R1484)/3),YEAR($R1484)*12+MONTH($R1484))))</f>
        <v/>
      </c>
      <c r="P1484">
        <f>IF($R1484="","",IF($R1485="",1,IF($O1484&lt;&gt;$O1485,1,0)))</f>
        <v/>
      </c>
      <c r="Q1484">
        <f>IF($P1484=1,SUM($P$7:$P1484),"")</f>
        <v/>
      </c>
      <c r="R1484">
        <f>IF($A1484="","",IF(ISNUMBER($A1484),$A1484,IFERROR(DATEVALUE($A1484),NA())))</f>
        <v/>
      </c>
    </row>
    <row r="1485">
      <c r="O1485">
        <f>IF($R1485="","",IF($Q$1="Weekly",INT(($R1485-2)/7),IF($Q$1="Quarterly",YEAR($R1485)*4+ROUNDUP(MONTH($R1485)/3),YEAR($R1485)*12+MONTH($R1485))))</f>
        <v/>
      </c>
      <c r="P1485">
        <f>IF($R1485="","",IF($R1486="",1,IF($O1485&lt;&gt;$O1486,1,0)))</f>
        <v/>
      </c>
      <c r="Q1485">
        <f>IF($P1485=1,SUM($P$7:$P1485),"")</f>
        <v/>
      </c>
      <c r="R1485">
        <f>IF($A1485="","",IF(ISNUMBER($A1485),$A1485,IFERROR(DATEVALUE($A1485),NA())))</f>
        <v/>
      </c>
    </row>
    <row r="1486">
      <c r="O1486">
        <f>IF($R1486="","",IF($Q$1="Weekly",INT(($R1486-2)/7),IF($Q$1="Quarterly",YEAR($R1486)*4+ROUNDUP(MONTH($R1486)/3),YEAR($R1486)*12+MONTH($R1486))))</f>
        <v/>
      </c>
      <c r="P1486">
        <f>IF($R1486="","",IF($R1487="",1,IF($O1486&lt;&gt;$O1487,1,0)))</f>
        <v/>
      </c>
      <c r="Q1486">
        <f>IF($P1486=1,SUM($P$7:$P1486),"")</f>
        <v/>
      </c>
      <c r="R1486">
        <f>IF($A1486="","",IF(ISNUMBER($A1486),$A1486,IFERROR(DATEVALUE($A1486),NA())))</f>
        <v/>
      </c>
    </row>
    <row r="1487">
      <c r="O1487">
        <f>IF($R1487="","",IF($Q$1="Weekly",INT(($R1487-2)/7),IF($Q$1="Quarterly",YEAR($R1487)*4+ROUNDUP(MONTH($R1487)/3),YEAR($R1487)*12+MONTH($R1487))))</f>
        <v/>
      </c>
      <c r="P1487">
        <f>IF($R1487="","",IF($R1488="",1,IF($O1487&lt;&gt;$O1488,1,0)))</f>
        <v/>
      </c>
      <c r="Q1487">
        <f>IF($P1487=1,SUM($P$7:$P1487),"")</f>
        <v/>
      </c>
      <c r="R1487">
        <f>IF($A1487="","",IF(ISNUMBER($A1487),$A1487,IFERROR(DATEVALUE($A1487),NA())))</f>
        <v/>
      </c>
    </row>
    <row r="1488">
      <c r="O1488">
        <f>IF($R1488="","",IF($Q$1="Weekly",INT(($R1488-2)/7),IF($Q$1="Quarterly",YEAR($R1488)*4+ROUNDUP(MONTH($R1488)/3),YEAR($R1488)*12+MONTH($R1488))))</f>
        <v/>
      </c>
      <c r="P1488">
        <f>IF($R1488="","",IF($R1489="",1,IF($O1488&lt;&gt;$O1489,1,0)))</f>
        <v/>
      </c>
      <c r="Q1488">
        <f>IF($P1488=1,SUM($P$7:$P1488),"")</f>
        <v/>
      </c>
      <c r="R1488">
        <f>IF($A1488="","",IF(ISNUMBER($A1488),$A1488,IFERROR(DATEVALUE($A1488),NA())))</f>
        <v/>
      </c>
    </row>
    <row r="1489">
      <c r="O1489">
        <f>IF($R1489="","",IF($Q$1="Weekly",INT(($R1489-2)/7),IF($Q$1="Quarterly",YEAR($R1489)*4+ROUNDUP(MONTH($R1489)/3),YEAR($R1489)*12+MONTH($R1489))))</f>
        <v/>
      </c>
      <c r="P1489">
        <f>IF($R1489="","",IF($R1490="",1,IF($O1489&lt;&gt;$O1490,1,0)))</f>
        <v/>
      </c>
      <c r="Q1489">
        <f>IF($P1489=1,SUM($P$7:$P1489),"")</f>
        <v/>
      </c>
      <c r="R1489">
        <f>IF($A1489="","",IF(ISNUMBER($A1489),$A1489,IFERROR(DATEVALUE($A1489),NA())))</f>
        <v/>
      </c>
    </row>
    <row r="1490">
      <c r="O1490">
        <f>IF($R1490="","",IF($Q$1="Weekly",INT(($R1490-2)/7),IF($Q$1="Quarterly",YEAR($R1490)*4+ROUNDUP(MONTH($R1490)/3),YEAR($R1490)*12+MONTH($R1490))))</f>
        <v/>
      </c>
      <c r="P1490">
        <f>IF($R1490="","",IF($R1491="",1,IF($O1490&lt;&gt;$O1491,1,0)))</f>
        <v/>
      </c>
      <c r="Q1490">
        <f>IF($P1490=1,SUM($P$7:$P1490),"")</f>
        <v/>
      </c>
      <c r="R1490">
        <f>IF($A1490="","",IF(ISNUMBER($A1490),$A1490,IFERROR(DATEVALUE($A1490),NA())))</f>
        <v/>
      </c>
    </row>
    <row r="1491">
      <c r="O1491">
        <f>IF($R1491="","",IF($Q$1="Weekly",INT(($R1491-2)/7),IF($Q$1="Quarterly",YEAR($R1491)*4+ROUNDUP(MONTH($R1491)/3),YEAR($R1491)*12+MONTH($R1491))))</f>
        <v/>
      </c>
      <c r="P1491">
        <f>IF($R1491="","",IF($R1492="",1,IF($O1491&lt;&gt;$O1492,1,0)))</f>
        <v/>
      </c>
      <c r="Q1491">
        <f>IF($P1491=1,SUM($P$7:$P1491),"")</f>
        <v/>
      </c>
      <c r="R1491">
        <f>IF($A1491="","",IF(ISNUMBER($A1491),$A1491,IFERROR(DATEVALUE($A1491),NA())))</f>
        <v/>
      </c>
    </row>
    <row r="1492">
      <c r="O1492">
        <f>IF($R1492="","",IF($Q$1="Weekly",INT(($R1492-2)/7),IF($Q$1="Quarterly",YEAR($R1492)*4+ROUNDUP(MONTH($R1492)/3),YEAR($R1492)*12+MONTH($R1492))))</f>
        <v/>
      </c>
      <c r="P1492">
        <f>IF($R1492="","",IF($R1493="",1,IF($O1492&lt;&gt;$O1493,1,0)))</f>
        <v/>
      </c>
      <c r="Q1492">
        <f>IF($P1492=1,SUM($P$7:$P1492),"")</f>
        <v/>
      </c>
      <c r="R1492">
        <f>IF($A1492="","",IF(ISNUMBER($A1492),$A1492,IFERROR(DATEVALUE($A1492),NA())))</f>
        <v/>
      </c>
    </row>
    <row r="1493">
      <c r="O1493">
        <f>IF($R1493="","",IF($Q$1="Weekly",INT(($R1493-2)/7),IF($Q$1="Quarterly",YEAR($R1493)*4+ROUNDUP(MONTH($R1493)/3),YEAR($R1493)*12+MONTH($R1493))))</f>
        <v/>
      </c>
      <c r="P1493">
        <f>IF($R1493="","",IF($R1494="",1,IF($O1493&lt;&gt;$O1494,1,0)))</f>
        <v/>
      </c>
      <c r="Q1493">
        <f>IF($P1493=1,SUM($P$7:$P1493),"")</f>
        <v/>
      </c>
      <c r="R1493">
        <f>IF($A1493="","",IF(ISNUMBER($A1493),$A1493,IFERROR(DATEVALUE($A1493),NA())))</f>
        <v/>
      </c>
    </row>
    <row r="1494">
      <c r="O1494">
        <f>IF($R1494="","",IF($Q$1="Weekly",INT(($R1494-2)/7),IF($Q$1="Quarterly",YEAR($R1494)*4+ROUNDUP(MONTH($R1494)/3),YEAR($R1494)*12+MONTH($R1494))))</f>
        <v/>
      </c>
      <c r="P1494">
        <f>IF($R1494="","",IF($R1495="",1,IF($O1494&lt;&gt;$O1495,1,0)))</f>
        <v/>
      </c>
      <c r="Q1494">
        <f>IF($P1494=1,SUM($P$7:$P1494),"")</f>
        <v/>
      </c>
      <c r="R1494">
        <f>IF($A1494="","",IF(ISNUMBER($A1494),$A1494,IFERROR(DATEVALUE($A1494),NA())))</f>
        <v/>
      </c>
    </row>
    <row r="1495">
      <c r="O1495">
        <f>IF($R1495="","",IF($Q$1="Weekly",INT(($R1495-2)/7),IF($Q$1="Quarterly",YEAR($R1495)*4+ROUNDUP(MONTH($R1495)/3),YEAR($R1495)*12+MONTH($R1495))))</f>
        <v/>
      </c>
      <c r="P1495">
        <f>IF($R1495="","",IF($R1496="",1,IF($O1495&lt;&gt;$O1496,1,0)))</f>
        <v/>
      </c>
      <c r="Q1495">
        <f>IF($P1495=1,SUM($P$7:$P1495),"")</f>
        <v/>
      </c>
      <c r="R1495">
        <f>IF($A1495="","",IF(ISNUMBER($A1495),$A1495,IFERROR(DATEVALUE($A1495),NA())))</f>
        <v/>
      </c>
    </row>
    <row r="1496">
      <c r="O1496">
        <f>IF($R1496="","",IF($Q$1="Weekly",INT(($R1496-2)/7),IF($Q$1="Quarterly",YEAR($R1496)*4+ROUNDUP(MONTH($R1496)/3),YEAR($R1496)*12+MONTH($R1496))))</f>
        <v/>
      </c>
      <c r="P1496">
        <f>IF($R1496="","",IF($R1497="",1,IF($O1496&lt;&gt;$O1497,1,0)))</f>
        <v/>
      </c>
      <c r="Q1496">
        <f>IF($P1496=1,SUM($P$7:$P1496),"")</f>
        <v/>
      </c>
      <c r="R1496">
        <f>IF($A1496="","",IF(ISNUMBER($A1496),$A1496,IFERROR(DATEVALUE($A1496),NA())))</f>
        <v/>
      </c>
    </row>
    <row r="1497">
      <c r="O1497">
        <f>IF($R1497="","",IF($Q$1="Weekly",INT(($R1497-2)/7),IF($Q$1="Quarterly",YEAR($R1497)*4+ROUNDUP(MONTH($R1497)/3),YEAR($R1497)*12+MONTH($R1497))))</f>
        <v/>
      </c>
      <c r="P1497">
        <f>IF($R1497="","",IF($R1498="",1,IF($O1497&lt;&gt;$O1498,1,0)))</f>
        <v/>
      </c>
      <c r="Q1497">
        <f>IF($P1497=1,SUM($P$7:$P1497),"")</f>
        <v/>
      </c>
      <c r="R1497">
        <f>IF($A1497="","",IF(ISNUMBER($A1497),$A1497,IFERROR(DATEVALUE($A1497),NA())))</f>
        <v/>
      </c>
    </row>
    <row r="1498">
      <c r="O1498">
        <f>IF($R1498="","",IF($Q$1="Weekly",INT(($R1498-2)/7),IF($Q$1="Quarterly",YEAR($R1498)*4+ROUNDUP(MONTH($R1498)/3),YEAR($R1498)*12+MONTH($R1498))))</f>
        <v/>
      </c>
      <c r="P1498">
        <f>IF($R1498="","",IF($R1499="",1,IF($O1498&lt;&gt;$O1499,1,0)))</f>
        <v/>
      </c>
      <c r="Q1498">
        <f>IF($P1498=1,SUM($P$7:$P1498),"")</f>
        <v/>
      </c>
      <c r="R1498">
        <f>IF($A1498="","",IF(ISNUMBER($A1498),$A1498,IFERROR(DATEVALUE($A1498),NA())))</f>
        <v/>
      </c>
    </row>
    <row r="1499">
      <c r="O1499">
        <f>IF($R1499="","",IF($Q$1="Weekly",INT(($R1499-2)/7),IF($Q$1="Quarterly",YEAR($R1499)*4+ROUNDUP(MONTH($R1499)/3),YEAR($R1499)*12+MONTH($R1499))))</f>
        <v/>
      </c>
      <c r="P1499">
        <f>IF($R1499="","",IF($R1500="",1,IF($O1499&lt;&gt;$O1500,1,0)))</f>
        <v/>
      </c>
      <c r="Q1499">
        <f>IF($P1499=1,SUM($P$7:$P1499),"")</f>
        <v/>
      </c>
      <c r="R1499">
        <f>IF($A1499="","",IF(ISNUMBER($A1499),$A1499,IFERROR(DATEVALUE($A1499),NA())))</f>
        <v/>
      </c>
    </row>
    <row r="1500">
      <c r="O1500">
        <f>IF($R1500="","",IF($Q$1="Weekly",INT(($R1500-2)/7),IF($Q$1="Quarterly",YEAR($R1500)*4+ROUNDUP(MONTH($R1500)/3),YEAR($R1500)*12+MONTH($R1500))))</f>
        <v/>
      </c>
      <c r="P1500">
        <f>IF($R1500="","",IF($R1501="",1,IF($O1500&lt;&gt;$O1501,1,0)))</f>
        <v/>
      </c>
      <c r="Q1500">
        <f>IF($P1500=1,SUM($P$7:$P1500),"")</f>
        <v/>
      </c>
      <c r="R1500">
        <f>IF($A1500="","",IF(ISNUMBER($A1500),$A1500,IFERROR(DATEVALUE($A1500),NA())))</f>
        <v/>
      </c>
    </row>
    <row r="1501">
      <c r="O1501">
        <f>IF($R1501="","",IF($Q$1="Weekly",INT(($R1501-2)/7),IF($Q$1="Quarterly",YEAR($R1501)*4+ROUNDUP(MONTH($R1501)/3),YEAR($R1501)*12+MONTH($R1501))))</f>
        <v/>
      </c>
      <c r="P1501">
        <f>IF($R1501="","",IF($R1502="",1,IF($O1501&lt;&gt;$O1502,1,0)))</f>
        <v/>
      </c>
      <c r="Q1501">
        <f>IF($P1501=1,SUM($P$7:$P1501),"")</f>
        <v/>
      </c>
      <c r="R1501">
        <f>IF($A1501="","",IF(ISNUMBER($A1501),$A1501,IFERROR(DATEVALUE($A1501),NA())))</f>
        <v/>
      </c>
    </row>
    <row r="1502">
      <c r="O1502">
        <f>IF($R1502="","",IF($Q$1="Weekly",INT(($R1502-2)/7),IF($Q$1="Quarterly",YEAR($R1502)*4+ROUNDUP(MONTH($R1502)/3),YEAR($R1502)*12+MONTH($R1502))))</f>
        <v/>
      </c>
      <c r="P1502">
        <f>IF($R1502="","",IF($R1503="",1,IF($O1502&lt;&gt;$O1503,1,0)))</f>
        <v/>
      </c>
      <c r="Q1502">
        <f>IF($P1502=1,SUM($P$7:$P1502),"")</f>
        <v/>
      </c>
      <c r="R1502">
        <f>IF($A1502="","",IF(ISNUMBER($A1502),$A1502,IFERROR(DATEVALUE($A1502),NA())))</f>
        <v/>
      </c>
    </row>
    <row r="1503">
      <c r="O1503">
        <f>IF($R1503="","",IF($Q$1="Weekly",INT(($R1503-2)/7),IF($Q$1="Quarterly",YEAR($R1503)*4+ROUNDUP(MONTH($R1503)/3),YEAR($R1503)*12+MONTH($R1503))))</f>
        <v/>
      </c>
      <c r="P1503">
        <f>IF($R1503="","",IF($R1504="",1,IF($O1503&lt;&gt;$O1504,1,0)))</f>
        <v/>
      </c>
      <c r="Q1503">
        <f>IF($P1503=1,SUM($P$7:$P1503),"")</f>
        <v/>
      </c>
      <c r="R1503">
        <f>IF($A1503="","",IF(ISNUMBER($A1503),$A1503,IFERROR(DATEVALUE($A1503),NA())))</f>
        <v/>
      </c>
    </row>
    <row r="1504">
      <c r="O1504">
        <f>IF($R1504="","",IF($Q$1="Weekly",INT(($R1504-2)/7),IF($Q$1="Quarterly",YEAR($R1504)*4+ROUNDUP(MONTH($R1504)/3),YEAR($R1504)*12+MONTH($R1504))))</f>
        <v/>
      </c>
      <c r="P1504">
        <f>IF($R1504="","",IF($R1505="",1,IF($O1504&lt;&gt;$O1505,1,0)))</f>
        <v/>
      </c>
      <c r="Q1504">
        <f>IF($P1504=1,SUM($P$7:$P1504),"")</f>
        <v/>
      </c>
      <c r="R1504">
        <f>IF($A1504="","",IF(ISNUMBER($A1504),$A1504,IFERROR(DATEVALUE($A1504),NA())))</f>
        <v/>
      </c>
    </row>
    <row r="1505">
      <c r="O1505">
        <f>IF($R1505="","",IF($Q$1="Weekly",INT(($R1505-2)/7),IF($Q$1="Quarterly",YEAR($R1505)*4+ROUNDUP(MONTH($R1505)/3),YEAR($R1505)*12+MONTH($R1505))))</f>
        <v/>
      </c>
      <c r="P1505">
        <f>IF($R1505="","",IF($R1506="",1,IF($O1505&lt;&gt;$O1506,1,0)))</f>
        <v/>
      </c>
      <c r="Q1505">
        <f>IF($P1505=1,SUM($P$7:$P1505),"")</f>
        <v/>
      </c>
      <c r="R1505">
        <f>IF($A1505="","",IF(ISNUMBER($A1505),$A1505,IFERROR(DATEVALUE($A1505),NA())))</f>
        <v/>
      </c>
    </row>
    <row r="1506">
      <c r="O1506">
        <f>IF($R1506="","",IF($Q$1="Weekly",INT(($R1506-2)/7),IF($Q$1="Quarterly",YEAR($R1506)*4+ROUNDUP(MONTH($R1506)/3),YEAR($R1506)*12+MONTH($R1506))))</f>
        <v/>
      </c>
      <c r="P1506">
        <f>IF($R1506="","",IF($R1507="",1,IF($O1506&lt;&gt;$O1507,1,0)))</f>
        <v/>
      </c>
      <c r="Q1506">
        <f>IF($P1506=1,SUM($P$7:$P1506),"")</f>
        <v/>
      </c>
      <c r="R1506">
        <f>IF($A1506="","",IF(ISNUMBER($A1506),$A1506,IFERROR(DATEVALUE($A1506),NA())))</f>
        <v/>
      </c>
    </row>
    <row r="1507">
      <c r="O1507">
        <f>IF($R1507="","",IF($Q$1="Weekly",INT(($R1507-2)/7),IF($Q$1="Quarterly",YEAR($R1507)*4+ROUNDUP(MONTH($R1507)/3),YEAR($R1507)*12+MONTH($R1507))))</f>
        <v/>
      </c>
      <c r="P1507">
        <f>IF($R1507="","",IF($R1508="",1,IF($O1507&lt;&gt;$O1508,1,0)))</f>
        <v/>
      </c>
      <c r="Q1507">
        <f>IF($P1507=1,SUM($P$7:$P1507),"")</f>
        <v/>
      </c>
      <c r="R1507">
        <f>IF($A1507="","",IF(ISNUMBER($A1507),$A1507,IFERROR(DATEVALUE($A1507),NA())))</f>
        <v/>
      </c>
    </row>
    <row r="1508">
      <c r="O1508">
        <f>IF($R1508="","",IF($Q$1="Weekly",INT(($R1508-2)/7),IF($Q$1="Quarterly",YEAR($R1508)*4+ROUNDUP(MONTH($R1508)/3),YEAR($R1508)*12+MONTH($R1508))))</f>
        <v/>
      </c>
      <c r="P1508">
        <f>IF($R1508="","",IF($R1509="",1,IF($O1508&lt;&gt;$O1509,1,0)))</f>
        <v/>
      </c>
      <c r="Q1508">
        <f>IF($P1508=1,SUM($P$7:$P1508),"")</f>
        <v/>
      </c>
      <c r="R1508">
        <f>IF($A1508="","",IF(ISNUMBER($A1508),$A1508,IFERROR(DATEVALUE($A1508),NA())))</f>
        <v/>
      </c>
    </row>
    <row r="1509">
      <c r="O1509">
        <f>IF($R1509="","",IF($Q$1="Weekly",INT(($R1509-2)/7),IF($Q$1="Quarterly",YEAR($R1509)*4+ROUNDUP(MONTH($R1509)/3),YEAR($R1509)*12+MONTH($R1509))))</f>
        <v/>
      </c>
      <c r="P1509">
        <f>IF($R1509="","",IF($R1510="",1,IF($O1509&lt;&gt;$O1510,1,0)))</f>
        <v/>
      </c>
      <c r="Q1509">
        <f>IF($P1509=1,SUM($P$7:$P1509),"")</f>
        <v/>
      </c>
      <c r="R1509">
        <f>IF($A1509="","",IF(ISNUMBER($A1509),$A1509,IFERROR(DATEVALUE($A1509),NA())))</f>
        <v/>
      </c>
    </row>
    <row r="1510">
      <c r="O1510">
        <f>IF($R1510="","",IF($Q$1="Weekly",INT(($R1510-2)/7),IF($Q$1="Quarterly",YEAR($R1510)*4+ROUNDUP(MONTH($R1510)/3),YEAR($R1510)*12+MONTH($R1510))))</f>
        <v/>
      </c>
      <c r="P1510">
        <f>IF($R1510="","",IF($R1511="",1,IF($O1510&lt;&gt;$O1511,1,0)))</f>
        <v/>
      </c>
      <c r="Q1510">
        <f>IF($P1510=1,SUM($P$7:$P1510),"")</f>
        <v/>
      </c>
      <c r="R1510">
        <f>IF($A1510="","",IF(ISNUMBER($A1510),$A1510,IFERROR(DATEVALUE($A1510),NA())))</f>
        <v/>
      </c>
    </row>
    <row r="1511">
      <c r="O1511">
        <f>IF($R1511="","",IF($Q$1="Weekly",INT(($R1511-2)/7),IF($Q$1="Quarterly",YEAR($R1511)*4+ROUNDUP(MONTH($R1511)/3),YEAR($R1511)*12+MONTH($R1511))))</f>
        <v/>
      </c>
      <c r="P1511">
        <f>IF($R1511="","",IF($R1512="",1,IF($O1511&lt;&gt;$O1512,1,0)))</f>
        <v/>
      </c>
      <c r="Q1511">
        <f>IF($P1511=1,SUM($P$7:$P1511),"")</f>
        <v/>
      </c>
      <c r="R1511">
        <f>IF($A1511="","",IF(ISNUMBER($A1511),$A1511,IFERROR(DATEVALUE($A1511),NA())))</f>
        <v/>
      </c>
    </row>
    <row r="1512">
      <c r="O1512">
        <f>IF($R1512="","",IF($Q$1="Weekly",INT(($R1512-2)/7),IF($Q$1="Quarterly",YEAR($R1512)*4+ROUNDUP(MONTH($R1512)/3),YEAR($R1512)*12+MONTH($R1512))))</f>
        <v/>
      </c>
      <c r="P1512">
        <f>IF($R1512="","",IF($R1513="",1,IF($O1512&lt;&gt;$O1513,1,0)))</f>
        <v/>
      </c>
      <c r="Q1512">
        <f>IF($P1512=1,SUM($P$7:$P1512),"")</f>
        <v/>
      </c>
      <c r="R1512">
        <f>IF($A1512="","",IF(ISNUMBER($A1512),$A1512,IFERROR(DATEVALUE($A1512),NA())))</f>
        <v/>
      </c>
    </row>
    <row r="1513">
      <c r="O1513">
        <f>IF($R1513="","",IF($Q$1="Weekly",INT(($R1513-2)/7),IF($Q$1="Quarterly",YEAR($R1513)*4+ROUNDUP(MONTH($R1513)/3),YEAR($R1513)*12+MONTH($R1513))))</f>
        <v/>
      </c>
      <c r="P1513">
        <f>IF($R1513="","",IF($R1514="",1,IF($O1513&lt;&gt;$O1514,1,0)))</f>
        <v/>
      </c>
      <c r="Q1513">
        <f>IF($P1513=1,SUM($P$7:$P1513),"")</f>
        <v/>
      </c>
      <c r="R1513">
        <f>IF($A1513="","",IF(ISNUMBER($A1513),$A1513,IFERROR(DATEVALUE($A1513),NA())))</f>
        <v/>
      </c>
    </row>
    <row r="1514">
      <c r="O1514">
        <f>IF($R1514="","",IF($Q$1="Weekly",INT(($R1514-2)/7),IF($Q$1="Quarterly",YEAR($R1514)*4+ROUNDUP(MONTH($R1514)/3),YEAR($R1514)*12+MONTH($R1514))))</f>
        <v/>
      </c>
      <c r="P1514">
        <f>IF($R1514="","",IF($R1515="",1,IF($O1514&lt;&gt;$O1515,1,0)))</f>
        <v/>
      </c>
      <c r="Q1514">
        <f>IF($P1514=1,SUM($P$7:$P1514),"")</f>
        <v/>
      </c>
      <c r="R1514">
        <f>IF($A1514="","",IF(ISNUMBER($A1514),$A1514,IFERROR(DATEVALUE($A1514),NA())))</f>
        <v/>
      </c>
    </row>
    <row r="1515">
      <c r="O1515">
        <f>IF($R1515="","",IF($Q$1="Weekly",INT(($R1515-2)/7),IF($Q$1="Quarterly",YEAR($R1515)*4+ROUNDUP(MONTH($R1515)/3),YEAR($R1515)*12+MONTH($R1515))))</f>
        <v/>
      </c>
      <c r="P1515">
        <f>IF($R1515="","",IF($R1516="",1,IF($O1515&lt;&gt;$O1516,1,0)))</f>
        <v/>
      </c>
      <c r="Q1515">
        <f>IF($P1515=1,SUM($P$7:$P1515),"")</f>
        <v/>
      </c>
      <c r="R1515">
        <f>IF($A1515="","",IF(ISNUMBER($A1515),$A1515,IFERROR(DATEVALUE($A1515),NA())))</f>
        <v/>
      </c>
    </row>
    <row r="1516">
      <c r="O1516">
        <f>IF($R1516="","",IF($Q$1="Weekly",INT(($R1516-2)/7),IF($Q$1="Quarterly",YEAR($R1516)*4+ROUNDUP(MONTH($R1516)/3),YEAR($R1516)*12+MONTH($R1516))))</f>
        <v/>
      </c>
      <c r="P1516">
        <f>IF($R1516="","",IF($R1517="",1,IF($O1516&lt;&gt;$O1517,1,0)))</f>
        <v/>
      </c>
      <c r="Q1516">
        <f>IF($P1516=1,SUM($P$7:$P1516),"")</f>
        <v/>
      </c>
      <c r="R1516">
        <f>IF($A1516="","",IF(ISNUMBER($A1516),$A1516,IFERROR(DATEVALUE($A1516),NA())))</f>
        <v/>
      </c>
    </row>
    <row r="1517">
      <c r="O1517">
        <f>IF($R1517="","",IF($Q$1="Weekly",INT(($R1517-2)/7),IF($Q$1="Quarterly",YEAR($R1517)*4+ROUNDUP(MONTH($R1517)/3),YEAR($R1517)*12+MONTH($R1517))))</f>
        <v/>
      </c>
      <c r="P1517">
        <f>IF($R1517="","",IF($R1518="",1,IF($O1517&lt;&gt;$O1518,1,0)))</f>
        <v/>
      </c>
      <c r="Q1517">
        <f>IF($P1517=1,SUM($P$7:$P1517),"")</f>
        <v/>
      </c>
      <c r="R1517">
        <f>IF($A1517="","",IF(ISNUMBER($A1517),$A1517,IFERROR(DATEVALUE($A1517),NA())))</f>
        <v/>
      </c>
    </row>
    <row r="1518">
      <c r="O1518">
        <f>IF($R1518="","",IF($Q$1="Weekly",INT(($R1518-2)/7),IF($Q$1="Quarterly",YEAR($R1518)*4+ROUNDUP(MONTH($R1518)/3),YEAR($R1518)*12+MONTH($R1518))))</f>
        <v/>
      </c>
      <c r="P1518">
        <f>IF($R1518="","",IF($R1519="",1,IF($O1518&lt;&gt;$O1519,1,0)))</f>
        <v/>
      </c>
      <c r="Q1518">
        <f>IF($P1518=1,SUM($P$7:$P1518),"")</f>
        <v/>
      </c>
      <c r="R1518">
        <f>IF($A1518="","",IF(ISNUMBER($A1518),$A1518,IFERROR(DATEVALUE($A1518),NA())))</f>
        <v/>
      </c>
    </row>
    <row r="1519">
      <c r="O1519">
        <f>IF($R1519="","",IF($Q$1="Weekly",INT(($R1519-2)/7),IF($Q$1="Quarterly",YEAR($R1519)*4+ROUNDUP(MONTH($R1519)/3),YEAR($R1519)*12+MONTH($R1519))))</f>
        <v/>
      </c>
      <c r="P1519">
        <f>IF($R1519="","",IF($R1520="",1,IF($O1519&lt;&gt;$O1520,1,0)))</f>
        <v/>
      </c>
      <c r="Q1519">
        <f>IF($P1519=1,SUM($P$7:$P1519),"")</f>
        <v/>
      </c>
      <c r="R1519">
        <f>IF($A1519="","",IF(ISNUMBER($A1519),$A1519,IFERROR(DATEVALUE($A1519),NA())))</f>
        <v/>
      </c>
    </row>
    <row r="1520">
      <c r="O1520">
        <f>IF($R1520="","",IF($Q$1="Weekly",INT(($R1520-2)/7),IF($Q$1="Quarterly",YEAR($R1520)*4+ROUNDUP(MONTH($R1520)/3),YEAR($R1520)*12+MONTH($R1520))))</f>
        <v/>
      </c>
      <c r="P1520">
        <f>IF($R1520="","",IF($R1521="",1,IF($O1520&lt;&gt;$O1521,1,0)))</f>
        <v/>
      </c>
      <c r="Q1520">
        <f>IF($P1520=1,SUM($P$7:$P1520),"")</f>
        <v/>
      </c>
      <c r="R1520">
        <f>IF($A1520="","",IF(ISNUMBER($A1520),$A1520,IFERROR(DATEVALUE($A1520),NA())))</f>
        <v/>
      </c>
    </row>
    <row r="1521">
      <c r="O1521">
        <f>IF($R1521="","",IF($Q$1="Weekly",INT(($R1521-2)/7),IF($Q$1="Quarterly",YEAR($R1521)*4+ROUNDUP(MONTH($R1521)/3),YEAR($R1521)*12+MONTH($R1521))))</f>
        <v/>
      </c>
      <c r="P1521">
        <f>IF($R1521="","",IF($R1522="",1,IF($O1521&lt;&gt;$O1522,1,0)))</f>
        <v/>
      </c>
      <c r="Q1521">
        <f>IF($P1521=1,SUM($P$7:$P1521),"")</f>
        <v/>
      </c>
      <c r="R1521">
        <f>IF($A1521="","",IF(ISNUMBER($A1521),$A1521,IFERROR(DATEVALUE($A1521),NA())))</f>
        <v/>
      </c>
    </row>
    <row r="1522">
      <c r="O1522">
        <f>IF($R1522="","",IF($Q$1="Weekly",INT(($R1522-2)/7),IF($Q$1="Quarterly",YEAR($R1522)*4+ROUNDUP(MONTH($R1522)/3),YEAR($R1522)*12+MONTH($R1522))))</f>
        <v/>
      </c>
      <c r="P1522">
        <f>IF($R1522="","",IF($R1523="",1,IF($O1522&lt;&gt;$O1523,1,0)))</f>
        <v/>
      </c>
      <c r="Q1522">
        <f>IF($P1522=1,SUM($P$7:$P1522),"")</f>
        <v/>
      </c>
      <c r="R1522">
        <f>IF($A1522="","",IF(ISNUMBER($A1522),$A1522,IFERROR(DATEVALUE($A1522),NA())))</f>
        <v/>
      </c>
    </row>
    <row r="1523">
      <c r="O1523">
        <f>IF($R1523="","",IF($Q$1="Weekly",INT(($R1523-2)/7),IF($Q$1="Quarterly",YEAR($R1523)*4+ROUNDUP(MONTH($R1523)/3),YEAR($R1523)*12+MONTH($R1523))))</f>
        <v/>
      </c>
      <c r="P1523">
        <f>IF($R1523="","",IF($R1524="",1,IF($O1523&lt;&gt;$O1524,1,0)))</f>
        <v/>
      </c>
      <c r="Q1523">
        <f>IF($P1523=1,SUM($P$7:$P1523),"")</f>
        <v/>
      </c>
      <c r="R1523">
        <f>IF($A1523="","",IF(ISNUMBER($A1523),$A1523,IFERROR(DATEVALUE($A1523),NA())))</f>
        <v/>
      </c>
    </row>
    <row r="1524">
      <c r="O1524">
        <f>IF($R1524="","",IF($Q$1="Weekly",INT(($R1524-2)/7),IF($Q$1="Quarterly",YEAR($R1524)*4+ROUNDUP(MONTH($R1524)/3),YEAR($R1524)*12+MONTH($R1524))))</f>
        <v/>
      </c>
      <c r="P1524">
        <f>IF($R1524="","",IF($R1525="",1,IF($O1524&lt;&gt;$O1525,1,0)))</f>
        <v/>
      </c>
      <c r="Q1524">
        <f>IF($P1524=1,SUM($P$7:$P1524),"")</f>
        <v/>
      </c>
      <c r="R1524">
        <f>IF($A1524="","",IF(ISNUMBER($A1524),$A1524,IFERROR(DATEVALUE($A1524),NA())))</f>
        <v/>
      </c>
    </row>
    <row r="1525">
      <c r="O1525">
        <f>IF($R1525="","",IF($Q$1="Weekly",INT(($R1525-2)/7),IF($Q$1="Quarterly",YEAR($R1525)*4+ROUNDUP(MONTH($R1525)/3),YEAR($R1525)*12+MONTH($R1525))))</f>
        <v/>
      </c>
      <c r="P1525">
        <f>IF($R1525="","",IF($R1526="",1,IF($O1525&lt;&gt;$O1526,1,0)))</f>
        <v/>
      </c>
      <c r="Q1525">
        <f>IF($P1525=1,SUM($P$7:$P1525),"")</f>
        <v/>
      </c>
      <c r="R1525">
        <f>IF($A1525="","",IF(ISNUMBER($A1525),$A1525,IFERROR(DATEVALUE($A1525),NA())))</f>
        <v/>
      </c>
    </row>
    <row r="1526">
      <c r="O1526">
        <f>IF($R1526="","",IF($Q$1="Weekly",INT(($R1526-2)/7),IF($Q$1="Quarterly",YEAR($R1526)*4+ROUNDUP(MONTH($R1526)/3),YEAR($R1526)*12+MONTH($R1526))))</f>
        <v/>
      </c>
      <c r="P1526">
        <f>IF($R1526="","",IF($R1527="",1,IF($O1526&lt;&gt;$O1527,1,0)))</f>
        <v/>
      </c>
      <c r="Q1526">
        <f>IF($P1526=1,SUM($P$7:$P1526),"")</f>
        <v/>
      </c>
      <c r="R1526">
        <f>IF($A1526="","",IF(ISNUMBER($A1526),$A1526,IFERROR(DATEVALUE($A1526),NA())))</f>
        <v/>
      </c>
    </row>
    <row r="1527">
      <c r="O1527">
        <f>IF($R1527="","",IF($Q$1="Weekly",INT(($R1527-2)/7),IF($Q$1="Quarterly",YEAR($R1527)*4+ROUNDUP(MONTH($R1527)/3),YEAR($R1527)*12+MONTH($R1527))))</f>
        <v/>
      </c>
      <c r="P1527">
        <f>IF($R1527="","",IF($R1528="",1,IF($O1527&lt;&gt;$O1528,1,0)))</f>
        <v/>
      </c>
      <c r="Q1527">
        <f>IF($P1527=1,SUM($P$7:$P1527),"")</f>
        <v/>
      </c>
      <c r="R1527">
        <f>IF($A1527="","",IF(ISNUMBER($A1527),$A1527,IFERROR(DATEVALUE($A1527),NA())))</f>
        <v/>
      </c>
    </row>
    <row r="1528">
      <c r="O1528">
        <f>IF($R1528="","",IF($Q$1="Weekly",INT(($R1528-2)/7),IF($Q$1="Quarterly",YEAR($R1528)*4+ROUNDUP(MONTH($R1528)/3),YEAR($R1528)*12+MONTH($R1528))))</f>
        <v/>
      </c>
      <c r="P1528">
        <f>IF($R1528="","",IF($R1529="",1,IF($O1528&lt;&gt;$O1529,1,0)))</f>
        <v/>
      </c>
      <c r="Q1528">
        <f>IF($P1528=1,SUM($P$7:$P1528),"")</f>
        <v/>
      </c>
      <c r="R1528">
        <f>IF($A1528="","",IF(ISNUMBER($A1528),$A1528,IFERROR(DATEVALUE($A1528),NA())))</f>
        <v/>
      </c>
    </row>
    <row r="1529">
      <c r="O1529">
        <f>IF($R1529="","",IF($Q$1="Weekly",INT(($R1529-2)/7),IF($Q$1="Quarterly",YEAR($R1529)*4+ROUNDUP(MONTH($R1529)/3),YEAR($R1529)*12+MONTH($R1529))))</f>
        <v/>
      </c>
      <c r="P1529">
        <f>IF($R1529="","",IF($R1530="",1,IF($O1529&lt;&gt;$O1530,1,0)))</f>
        <v/>
      </c>
      <c r="Q1529">
        <f>IF($P1529=1,SUM($P$7:$P1529),"")</f>
        <v/>
      </c>
      <c r="R1529">
        <f>IF($A1529="","",IF(ISNUMBER($A1529),$A1529,IFERROR(DATEVALUE($A1529),NA())))</f>
        <v/>
      </c>
    </row>
    <row r="1530">
      <c r="O1530">
        <f>IF($R1530="","",IF($Q$1="Weekly",INT(($R1530-2)/7),IF($Q$1="Quarterly",YEAR($R1530)*4+ROUNDUP(MONTH($R1530)/3),YEAR($R1530)*12+MONTH($R1530))))</f>
        <v/>
      </c>
      <c r="P1530">
        <f>IF($R1530="","",IF($R1531="",1,IF($O1530&lt;&gt;$O1531,1,0)))</f>
        <v/>
      </c>
      <c r="Q1530">
        <f>IF($P1530=1,SUM($P$7:$P1530),"")</f>
        <v/>
      </c>
      <c r="R1530">
        <f>IF($A1530="","",IF(ISNUMBER($A1530),$A1530,IFERROR(DATEVALUE($A1530),NA())))</f>
        <v/>
      </c>
    </row>
    <row r="1531">
      <c r="O1531">
        <f>IF($R1531="","",IF($Q$1="Weekly",INT(($R1531-2)/7),IF($Q$1="Quarterly",YEAR($R1531)*4+ROUNDUP(MONTH($R1531)/3),YEAR($R1531)*12+MONTH($R1531))))</f>
        <v/>
      </c>
      <c r="P1531">
        <f>IF($R1531="","",IF($R1532="",1,IF($O1531&lt;&gt;$O1532,1,0)))</f>
        <v/>
      </c>
      <c r="Q1531">
        <f>IF($P1531=1,SUM($P$7:$P1531),"")</f>
        <v/>
      </c>
      <c r="R1531">
        <f>IF($A1531="","",IF(ISNUMBER($A1531),$A1531,IFERROR(DATEVALUE($A1531),NA())))</f>
        <v/>
      </c>
    </row>
    <row r="1532">
      <c r="O1532">
        <f>IF($R1532="","",IF($Q$1="Weekly",INT(($R1532-2)/7),IF($Q$1="Quarterly",YEAR($R1532)*4+ROUNDUP(MONTH($R1532)/3),YEAR($R1532)*12+MONTH($R1532))))</f>
        <v/>
      </c>
      <c r="P1532">
        <f>IF($R1532="","",IF($R1533="",1,IF($O1532&lt;&gt;$O1533,1,0)))</f>
        <v/>
      </c>
      <c r="Q1532">
        <f>IF($P1532=1,SUM($P$7:$P1532),"")</f>
        <v/>
      </c>
      <c r="R1532">
        <f>IF($A1532="","",IF(ISNUMBER($A1532),$A1532,IFERROR(DATEVALUE($A1532),NA())))</f>
        <v/>
      </c>
    </row>
    <row r="1533">
      <c r="O1533">
        <f>IF($R1533="","",IF($Q$1="Weekly",INT(($R1533-2)/7),IF($Q$1="Quarterly",YEAR($R1533)*4+ROUNDUP(MONTH($R1533)/3),YEAR($R1533)*12+MONTH($R1533))))</f>
        <v/>
      </c>
      <c r="P1533">
        <f>IF($R1533="","",IF($R1534="",1,IF($O1533&lt;&gt;$O1534,1,0)))</f>
        <v/>
      </c>
      <c r="Q1533">
        <f>IF($P1533=1,SUM($P$7:$P1533),"")</f>
        <v/>
      </c>
      <c r="R1533">
        <f>IF($A1533="","",IF(ISNUMBER($A1533),$A1533,IFERROR(DATEVALUE($A1533),NA())))</f>
        <v/>
      </c>
    </row>
    <row r="1534">
      <c r="O1534">
        <f>IF($R1534="","",IF($Q$1="Weekly",INT(($R1534-2)/7),IF($Q$1="Quarterly",YEAR($R1534)*4+ROUNDUP(MONTH($R1534)/3),YEAR($R1534)*12+MONTH($R1534))))</f>
        <v/>
      </c>
      <c r="P1534">
        <f>IF($R1534="","",IF($R1535="",1,IF($O1534&lt;&gt;$O1535,1,0)))</f>
        <v/>
      </c>
      <c r="Q1534">
        <f>IF($P1534=1,SUM($P$7:$P1534),"")</f>
        <v/>
      </c>
      <c r="R1534">
        <f>IF($A1534="","",IF(ISNUMBER($A1534),$A1534,IFERROR(DATEVALUE($A1534),NA())))</f>
        <v/>
      </c>
    </row>
    <row r="1535">
      <c r="O1535">
        <f>IF($R1535="","",IF($Q$1="Weekly",INT(($R1535-2)/7),IF($Q$1="Quarterly",YEAR($R1535)*4+ROUNDUP(MONTH($R1535)/3),YEAR($R1535)*12+MONTH($R1535))))</f>
        <v/>
      </c>
      <c r="P1535">
        <f>IF($R1535="","",IF($R1536="",1,IF($O1535&lt;&gt;$O1536,1,0)))</f>
        <v/>
      </c>
      <c r="Q1535">
        <f>IF($P1535=1,SUM($P$7:$P1535),"")</f>
        <v/>
      </c>
      <c r="R1535">
        <f>IF($A1535="","",IF(ISNUMBER($A1535),$A1535,IFERROR(DATEVALUE($A1535),NA())))</f>
        <v/>
      </c>
    </row>
    <row r="1536">
      <c r="O1536">
        <f>IF($R1536="","",IF($Q$1="Weekly",INT(($R1536-2)/7),IF($Q$1="Quarterly",YEAR($R1536)*4+ROUNDUP(MONTH($R1536)/3),YEAR($R1536)*12+MONTH($R1536))))</f>
        <v/>
      </c>
      <c r="P1536">
        <f>IF($R1536="","",IF($R1537="",1,IF($O1536&lt;&gt;$O1537,1,0)))</f>
        <v/>
      </c>
      <c r="Q1536">
        <f>IF($P1536=1,SUM($P$7:$P1536),"")</f>
        <v/>
      </c>
      <c r="R1536">
        <f>IF($A1536="","",IF(ISNUMBER($A1536),$A1536,IFERROR(DATEVALUE($A1536),NA())))</f>
        <v/>
      </c>
    </row>
    <row r="1537">
      <c r="O1537">
        <f>IF($R1537="","",IF($Q$1="Weekly",INT(($R1537-2)/7),IF($Q$1="Quarterly",YEAR($R1537)*4+ROUNDUP(MONTH($R1537)/3),YEAR($R1537)*12+MONTH($R1537))))</f>
        <v/>
      </c>
      <c r="P1537">
        <f>IF($R1537="","",IF($R1538="",1,IF($O1537&lt;&gt;$O1538,1,0)))</f>
        <v/>
      </c>
      <c r="Q1537">
        <f>IF($P1537=1,SUM($P$7:$P1537),"")</f>
        <v/>
      </c>
      <c r="R1537">
        <f>IF($A1537="","",IF(ISNUMBER($A1537),$A1537,IFERROR(DATEVALUE($A1537),NA())))</f>
        <v/>
      </c>
    </row>
    <row r="1538">
      <c r="O1538">
        <f>IF($R1538="","",IF($Q$1="Weekly",INT(($R1538-2)/7),IF($Q$1="Quarterly",YEAR($R1538)*4+ROUNDUP(MONTH($R1538)/3),YEAR($R1538)*12+MONTH($R1538))))</f>
        <v/>
      </c>
      <c r="P1538">
        <f>IF($R1538="","",IF($R1539="",1,IF($O1538&lt;&gt;$O1539,1,0)))</f>
        <v/>
      </c>
      <c r="Q1538">
        <f>IF($P1538=1,SUM($P$7:$P1538),"")</f>
        <v/>
      </c>
      <c r="R1538">
        <f>IF($A1538="","",IF(ISNUMBER($A1538),$A1538,IFERROR(DATEVALUE($A1538),NA())))</f>
        <v/>
      </c>
    </row>
    <row r="1539">
      <c r="O1539">
        <f>IF($R1539="","",IF($Q$1="Weekly",INT(($R1539-2)/7),IF($Q$1="Quarterly",YEAR($R1539)*4+ROUNDUP(MONTH($R1539)/3),YEAR($R1539)*12+MONTH($R1539))))</f>
        <v/>
      </c>
      <c r="P1539">
        <f>IF($R1539="","",IF($R1540="",1,IF($O1539&lt;&gt;$O1540,1,0)))</f>
        <v/>
      </c>
      <c r="Q1539">
        <f>IF($P1539=1,SUM($P$7:$P1539),"")</f>
        <v/>
      </c>
      <c r="R1539">
        <f>IF($A1539="","",IF(ISNUMBER($A1539),$A1539,IFERROR(DATEVALUE($A1539),NA())))</f>
        <v/>
      </c>
    </row>
    <row r="1540">
      <c r="O1540">
        <f>IF($R1540="","",IF($Q$1="Weekly",INT(($R1540-2)/7),IF($Q$1="Quarterly",YEAR($R1540)*4+ROUNDUP(MONTH($R1540)/3),YEAR($R1540)*12+MONTH($R1540))))</f>
        <v/>
      </c>
      <c r="P1540">
        <f>IF($R1540="","",IF($R1541="",1,IF($O1540&lt;&gt;$O1541,1,0)))</f>
        <v/>
      </c>
      <c r="Q1540">
        <f>IF($P1540=1,SUM($P$7:$P1540),"")</f>
        <v/>
      </c>
      <c r="R1540">
        <f>IF($A1540="","",IF(ISNUMBER($A1540),$A1540,IFERROR(DATEVALUE($A1540),NA())))</f>
        <v/>
      </c>
    </row>
    <row r="1541">
      <c r="O1541">
        <f>IF($R1541="","",IF($Q$1="Weekly",INT(($R1541-2)/7),IF($Q$1="Quarterly",YEAR($R1541)*4+ROUNDUP(MONTH($R1541)/3),YEAR($R1541)*12+MONTH($R1541))))</f>
        <v/>
      </c>
      <c r="P1541">
        <f>IF($R1541="","",IF($R1542="",1,IF($O1541&lt;&gt;$O1542,1,0)))</f>
        <v/>
      </c>
      <c r="Q1541">
        <f>IF($P1541=1,SUM($P$7:$P1541),"")</f>
        <v/>
      </c>
      <c r="R1541">
        <f>IF($A1541="","",IF(ISNUMBER($A1541),$A1541,IFERROR(DATEVALUE($A1541),NA())))</f>
        <v/>
      </c>
    </row>
    <row r="1542">
      <c r="O1542">
        <f>IF($R1542="","",IF($Q$1="Weekly",INT(($R1542-2)/7),IF($Q$1="Quarterly",YEAR($R1542)*4+ROUNDUP(MONTH($R1542)/3),YEAR($R1542)*12+MONTH($R1542))))</f>
        <v/>
      </c>
      <c r="P1542">
        <f>IF($R1542="","",IF($R1543="",1,IF($O1542&lt;&gt;$O1543,1,0)))</f>
        <v/>
      </c>
      <c r="Q1542">
        <f>IF($P1542=1,SUM($P$7:$P1542),"")</f>
        <v/>
      </c>
      <c r="R1542">
        <f>IF($A1542="","",IF(ISNUMBER($A1542),$A1542,IFERROR(DATEVALUE($A1542),NA())))</f>
        <v/>
      </c>
    </row>
    <row r="1543">
      <c r="O1543">
        <f>IF($R1543="","",IF($Q$1="Weekly",INT(($R1543-2)/7),IF($Q$1="Quarterly",YEAR($R1543)*4+ROUNDUP(MONTH($R1543)/3),YEAR($R1543)*12+MONTH($R1543))))</f>
        <v/>
      </c>
      <c r="P1543">
        <f>IF($R1543="","",IF($R1544="",1,IF($O1543&lt;&gt;$O1544,1,0)))</f>
        <v/>
      </c>
      <c r="Q1543">
        <f>IF($P1543=1,SUM($P$7:$P1543),"")</f>
        <v/>
      </c>
      <c r="R1543">
        <f>IF($A1543="","",IF(ISNUMBER($A1543),$A1543,IFERROR(DATEVALUE($A1543),NA())))</f>
        <v/>
      </c>
    </row>
    <row r="1544">
      <c r="O1544">
        <f>IF($R1544="","",IF($Q$1="Weekly",INT(($R1544-2)/7),IF($Q$1="Quarterly",YEAR($R1544)*4+ROUNDUP(MONTH($R1544)/3),YEAR($R1544)*12+MONTH($R1544))))</f>
        <v/>
      </c>
      <c r="P1544">
        <f>IF($R1544="","",IF($R1545="",1,IF($O1544&lt;&gt;$O1545,1,0)))</f>
        <v/>
      </c>
      <c r="Q1544">
        <f>IF($P1544=1,SUM($P$7:$P1544),"")</f>
        <v/>
      </c>
      <c r="R1544">
        <f>IF($A1544="","",IF(ISNUMBER($A1544),$A1544,IFERROR(DATEVALUE($A1544),NA())))</f>
        <v/>
      </c>
    </row>
    <row r="1545">
      <c r="O1545">
        <f>IF($R1545="","",IF($Q$1="Weekly",INT(($R1545-2)/7),IF($Q$1="Quarterly",YEAR($R1545)*4+ROUNDUP(MONTH($R1545)/3),YEAR($R1545)*12+MONTH($R1545))))</f>
        <v/>
      </c>
      <c r="P1545">
        <f>IF($R1545="","",IF($R1546="",1,IF($O1545&lt;&gt;$O1546,1,0)))</f>
        <v/>
      </c>
      <c r="Q1545">
        <f>IF($P1545=1,SUM($P$7:$P1545),"")</f>
        <v/>
      </c>
      <c r="R1545">
        <f>IF($A1545="","",IF(ISNUMBER($A1545),$A1545,IFERROR(DATEVALUE($A1545),NA())))</f>
        <v/>
      </c>
    </row>
    <row r="1546">
      <c r="O1546">
        <f>IF($R1546="","",IF($Q$1="Weekly",INT(($R1546-2)/7),IF($Q$1="Quarterly",YEAR($R1546)*4+ROUNDUP(MONTH($R1546)/3),YEAR($R1546)*12+MONTH($R1546))))</f>
        <v/>
      </c>
      <c r="P1546">
        <f>IF($R1546="","",IF($R1547="",1,IF($O1546&lt;&gt;$O1547,1,0)))</f>
        <v/>
      </c>
      <c r="Q1546">
        <f>IF($P1546=1,SUM($P$7:$P1546),"")</f>
        <v/>
      </c>
      <c r="R1546">
        <f>IF($A1546="","",IF(ISNUMBER($A1546),$A1546,IFERROR(DATEVALUE($A1546),NA())))</f>
        <v/>
      </c>
    </row>
    <row r="1547">
      <c r="O1547">
        <f>IF($R1547="","",IF($Q$1="Weekly",INT(($R1547-2)/7),IF($Q$1="Quarterly",YEAR($R1547)*4+ROUNDUP(MONTH($R1547)/3),YEAR($R1547)*12+MONTH($R1547))))</f>
        <v/>
      </c>
      <c r="P1547">
        <f>IF($R1547="","",IF($R1548="",1,IF($O1547&lt;&gt;$O1548,1,0)))</f>
        <v/>
      </c>
      <c r="Q1547">
        <f>IF($P1547=1,SUM($P$7:$P1547),"")</f>
        <v/>
      </c>
      <c r="R1547">
        <f>IF($A1547="","",IF(ISNUMBER($A1547),$A1547,IFERROR(DATEVALUE($A1547),NA())))</f>
        <v/>
      </c>
    </row>
    <row r="1548">
      <c r="O1548">
        <f>IF($R1548="","",IF($Q$1="Weekly",INT(($R1548-2)/7),IF($Q$1="Quarterly",YEAR($R1548)*4+ROUNDUP(MONTH($R1548)/3),YEAR($R1548)*12+MONTH($R1548))))</f>
        <v/>
      </c>
      <c r="P1548">
        <f>IF($R1548="","",IF($R1549="",1,IF($O1548&lt;&gt;$O1549,1,0)))</f>
        <v/>
      </c>
      <c r="Q1548">
        <f>IF($P1548=1,SUM($P$7:$P1548),"")</f>
        <v/>
      </c>
      <c r="R1548">
        <f>IF($A1548="","",IF(ISNUMBER($A1548),$A1548,IFERROR(DATEVALUE($A1548),NA())))</f>
        <v/>
      </c>
    </row>
    <row r="1549">
      <c r="O1549">
        <f>IF($R1549="","",IF($Q$1="Weekly",INT(($R1549-2)/7),IF($Q$1="Quarterly",YEAR($R1549)*4+ROUNDUP(MONTH($R1549)/3),YEAR($R1549)*12+MONTH($R1549))))</f>
        <v/>
      </c>
      <c r="P1549">
        <f>IF($R1549="","",IF($R1550="",1,IF($O1549&lt;&gt;$O1550,1,0)))</f>
        <v/>
      </c>
      <c r="Q1549">
        <f>IF($P1549=1,SUM($P$7:$P1549),"")</f>
        <v/>
      </c>
      <c r="R1549">
        <f>IF($A1549="","",IF(ISNUMBER($A1549),$A1549,IFERROR(DATEVALUE($A1549),NA())))</f>
        <v/>
      </c>
    </row>
    <row r="1550">
      <c r="O1550">
        <f>IF($R1550="","",IF($Q$1="Weekly",INT(($R1550-2)/7),IF($Q$1="Quarterly",YEAR($R1550)*4+ROUNDUP(MONTH($R1550)/3),YEAR($R1550)*12+MONTH($R1550))))</f>
        <v/>
      </c>
      <c r="P1550">
        <f>IF($R1550="","",IF($R1551="",1,IF($O1550&lt;&gt;$O1551,1,0)))</f>
        <v/>
      </c>
      <c r="Q1550">
        <f>IF($P1550=1,SUM($P$7:$P1550),"")</f>
        <v/>
      </c>
      <c r="R1550">
        <f>IF($A1550="","",IF(ISNUMBER($A1550),$A1550,IFERROR(DATEVALUE($A1550),NA())))</f>
        <v/>
      </c>
    </row>
    <row r="1551">
      <c r="O1551">
        <f>IF($R1551="","",IF($Q$1="Weekly",INT(($R1551-2)/7),IF($Q$1="Quarterly",YEAR($R1551)*4+ROUNDUP(MONTH($R1551)/3),YEAR($R1551)*12+MONTH($R1551))))</f>
        <v/>
      </c>
      <c r="P1551">
        <f>IF($R1551="","",IF($R1552="",1,IF($O1551&lt;&gt;$O1552,1,0)))</f>
        <v/>
      </c>
      <c r="Q1551">
        <f>IF($P1551=1,SUM($P$7:$P1551),"")</f>
        <v/>
      </c>
      <c r="R1551">
        <f>IF($A1551="","",IF(ISNUMBER($A1551),$A1551,IFERROR(DATEVALUE($A1551),NA())))</f>
        <v/>
      </c>
    </row>
    <row r="1552">
      <c r="O1552">
        <f>IF($R1552="","",IF($Q$1="Weekly",INT(($R1552-2)/7),IF($Q$1="Quarterly",YEAR($R1552)*4+ROUNDUP(MONTH($R1552)/3),YEAR($R1552)*12+MONTH($R1552))))</f>
        <v/>
      </c>
      <c r="P1552">
        <f>IF($R1552="","",IF($R1553="",1,IF($O1552&lt;&gt;$O1553,1,0)))</f>
        <v/>
      </c>
      <c r="Q1552">
        <f>IF($P1552=1,SUM($P$7:$P1552),"")</f>
        <v/>
      </c>
      <c r="R1552">
        <f>IF($A1552="","",IF(ISNUMBER($A1552),$A1552,IFERROR(DATEVALUE($A1552),NA())))</f>
        <v/>
      </c>
    </row>
    <row r="1553">
      <c r="O1553">
        <f>IF($R1553="","",IF($Q$1="Weekly",INT(($R1553-2)/7),IF($Q$1="Quarterly",YEAR($R1553)*4+ROUNDUP(MONTH($R1553)/3),YEAR($R1553)*12+MONTH($R1553))))</f>
        <v/>
      </c>
      <c r="P1553">
        <f>IF($R1553="","",IF($R1554="",1,IF($O1553&lt;&gt;$O1554,1,0)))</f>
        <v/>
      </c>
      <c r="Q1553">
        <f>IF($P1553=1,SUM($P$7:$P1553),"")</f>
        <v/>
      </c>
      <c r="R1553">
        <f>IF($A1553="","",IF(ISNUMBER($A1553),$A1553,IFERROR(DATEVALUE($A1553),NA())))</f>
        <v/>
      </c>
    </row>
    <row r="1554">
      <c r="O1554">
        <f>IF($R1554="","",IF($Q$1="Weekly",INT(($R1554-2)/7),IF($Q$1="Quarterly",YEAR($R1554)*4+ROUNDUP(MONTH($R1554)/3),YEAR($R1554)*12+MONTH($R1554))))</f>
        <v/>
      </c>
      <c r="P1554">
        <f>IF($R1554="","",IF($R1555="",1,IF($O1554&lt;&gt;$O1555,1,0)))</f>
        <v/>
      </c>
      <c r="Q1554">
        <f>IF($P1554=1,SUM($P$7:$P1554),"")</f>
        <v/>
      </c>
      <c r="R1554">
        <f>IF($A1554="","",IF(ISNUMBER($A1554),$A1554,IFERROR(DATEVALUE($A1554),NA())))</f>
        <v/>
      </c>
    </row>
    <row r="1555">
      <c r="O1555">
        <f>IF($R1555="","",IF($Q$1="Weekly",INT(($R1555-2)/7),IF($Q$1="Quarterly",YEAR($R1555)*4+ROUNDUP(MONTH($R1555)/3),YEAR($R1555)*12+MONTH($R1555))))</f>
        <v/>
      </c>
      <c r="P1555">
        <f>IF($R1555="","",IF($R1556="",1,IF($O1555&lt;&gt;$O1556,1,0)))</f>
        <v/>
      </c>
      <c r="Q1555">
        <f>IF($P1555=1,SUM($P$7:$P1555),"")</f>
        <v/>
      </c>
      <c r="R1555">
        <f>IF($A1555="","",IF(ISNUMBER($A1555),$A1555,IFERROR(DATEVALUE($A1555),NA())))</f>
        <v/>
      </c>
    </row>
    <row r="1556">
      <c r="O1556">
        <f>IF($R1556="","",IF($Q$1="Weekly",INT(($R1556-2)/7),IF($Q$1="Quarterly",YEAR($R1556)*4+ROUNDUP(MONTH($R1556)/3),YEAR($R1556)*12+MONTH($R1556))))</f>
        <v/>
      </c>
      <c r="P1556">
        <f>IF($R1556="","",IF($R1557="",1,IF($O1556&lt;&gt;$O1557,1,0)))</f>
        <v/>
      </c>
      <c r="Q1556">
        <f>IF($P1556=1,SUM($P$7:$P1556),"")</f>
        <v/>
      </c>
      <c r="R1556">
        <f>IF($A1556="","",IF(ISNUMBER($A1556),$A1556,IFERROR(DATEVALUE($A1556),NA())))</f>
        <v/>
      </c>
    </row>
    <row r="1557">
      <c r="O1557">
        <f>IF($R1557="","",IF($Q$1="Weekly",INT(($R1557-2)/7),IF($Q$1="Quarterly",YEAR($R1557)*4+ROUNDUP(MONTH($R1557)/3),YEAR($R1557)*12+MONTH($R1557))))</f>
        <v/>
      </c>
      <c r="P1557">
        <f>IF($R1557="","",IF($R1558="",1,IF($O1557&lt;&gt;$O1558,1,0)))</f>
        <v/>
      </c>
      <c r="Q1557">
        <f>IF($P1557=1,SUM($P$7:$P1557),"")</f>
        <v/>
      </c>
      <c r="R1557">
        <f>IF($A1557="","",IF(ISNUMBER($A1557),$A1557,IFERROR(DATEVALUE($A1557),NA())))</f>
        <v/>
      </c>
    </row>
    <row r="1558">
      <c r="O1558">
        <f>IF($R1558="","",IF($Q$1="Weekly",INT(($R1558-2)/7),IF($Q$1="Quarterly",YEAR($R1558)*4+ROUNDUP(MONTH($R1558)/3),YEAR($R1558)*12+MONTH($R1558))))</f>
        <v/>
      </c>
      <c r="P1558">
        <f>IF($R1558="","",IF($R1559="",1,IF($O1558&lt;&gt;$O1559,1,0)))</f>
        <v/>
      </c>
      <c r="Q1558">
        <f>IF($P1558=1,SUM($P$7:$P1558),"")</f>
        <v/>
      </c>
      <c r="R1558">
        <f>IF($A1558="","",IF(ISNUMBER($A1558),$A1558,IFERROR(DATEVALUE($A1558),NA())))</f>
        <v/>
      </c>
    </row>
    <row r="1559">
      <c r="O1559">
        <f>IF($R1559="","",IF($Q$1="Weekly",INT(($R1559-2)/7),IF($Q$1="Quarterly",YEAR($R1559)*4+ROUNDUP(MONTH($R1559)/3),YEAR($R1559)*12+MONTH($R1559))))</f>
        <v/>
      </c>
      <c r="P1559">
        <f>IF($R1559="","",IF($R1560="",1,IF($O1559&lt;&gt;$O1560,1,0)))</f>
        <v/>
      </c>
      <c r="Q1559">
        <f>IF($P1559=1,SUM($P$7:$P1559),"")</f>
        <v/>
      </c>
      <c r="R1559">
        <f>IF($A1559="","",IF(ISNUMBER($A1559),$A1559,IFERROR(DATEVALUE($A1559),NA())))</f>
        <v/>
      </c>
    </row>
    <row r="1560">
      <c r="O1560">
        <f>IF($R1560="","",IF($Q$1="Weekly",INT(($R1560-2)/7),IF($Q$1="Quarterly",YEAR($R1560)*4+ROUNDUP(MONTH($R1560)/3),YEAR($R1560)*12+MONTH($R1560))))</f>
        <v/>
      </c>
      <c r="P1560">
        <f>IF($R1560="","",IF($R1561="",1,IF($O1560&lt;&gt;$O1561,1,0)))</f>
        <v/>
      </c>
      <c r="Q1560">
        <f>IF($P1560=1,SUM($P$7:$P1560),"")</f>
        <v/>
      </c>
      <c r="R1560">
        <f>IF($A1560="","",IF(ISNUMBER($A1560),$A1560,IFERROR(DATEVALUE($A1560),NA())))</f>
        <v/>
      </c>
    </row>
    <row r="1561">
      <c r="O1561">
        <f>IF($R1561="","",IF($Q$1="Weekly",INT(($R1561-2)/7),IF($Q$1="Quarterly",YEAR($R1561)*4+ROUNDUP(MONTH($R1561)/3),YEAR($R1561)*12+MONTH($R1561))))</f>
        <v/>
      </c>
      <c r="P1561">
        <f>IF($R1561="","",IF($R1562="",1,IF($O1561&lt;&gt;$O1562,1,0)))</f>
        <v/>
      </c>
      <c r="Q1561">
        <f>IF($P1561=1,SUM($P$7:$P1561),"")</f>
        <v/>
      </c>
      <c r="R1561">
        <f>IF($A1561="","",IF(ISNUMBER($A1561),$A1561,IFERROR(DATEVALUE($A1561),NA())))</f>
        <v/>
      </c>
    </row>
    <row r="1562">
      <c r="O1562">
        <f>IF($R1562="","",IF($Q$1="Weekly",INT(($R1562-2)/7),IF($Q$1="Quarterly",YEAR($R1562)*4+ROUNDUP(MONTH($R1562)/3),YEAR($R1562)*12+MONTH($R1562))))</f>
        <v/>
      </c>
      <c r="P1562">
        <f>IF($R1562="","",IF($R1563="",1,IF($O1562&lt;&gt;$O1563,1,0)))</f>
        <v/>
      </c>
      <c r="Q1562">
        <f>IF($P1562=1,SUM($P$7:$P1562),"")</f>
        <v/>
      </c>
      <c r="R1562">
        <f>IF($A1562="","",IF(ISNUMBER($A1562),$A1562,IFERROR(DATEVALUE($A1562),NA())))</f>
        <v/>
      </c>
    </row>
    <row r="1563">
      <c r="O1563">
        <f>IF($R1563="","",IF($Q$1="Weekly",INT(($R1563-2)/7),IF($Q$1="Quarterly",YEAR($R1563)*4+ROUNDUP(MONTH($R1563)/3),YEAR($R1563)*12+MONTH($R1563))))</f>
        <v/>
      </c>
      <c r="P1563">
        <f>IF($R1563="","",IF($R1564="",1,IF($O1563&lt;&gt;$O1564,1,0)))</f>
        <v/>
      </c>
      <c r="Q1563">
        <f>IF($P1563=1,SUM($P$7:$P1563),"")</f>
        <v/>
      </c>
      <c r="R1563">
        <f>IF($A1563="","",IF(ISNUMBER($A1563),$A1563,IFERROR(DATEVALUE($A1563),NA())))</f>
        <v/>
      </c>
    </row>
    <row r="1564">
      <c r="O1564">
        <f>IF($R1564="","",IF($Q$1="Weekly",INT(($R1564-2)/7),IF($Q$1="Quarterly",YEAR($R1564)*4+ROUNDUP(MONTH($R1564)/3),YEAR($R1564)*12+MONTH($R1564))))</f>
        <v/>
      </c>
      <c r="P1564">
        <f>IF($R1564="","",IF($R1565="",1,IF($O1564&lt;&gt;$O1565,1,0)))</f>
        <v/>
      </c>
      <c r="Q1564">
        <f>IF($P1564=1,SUM($P$7:$P1564),"")</f>
        <v/>
      </c>
      <c r="R1564">
        <f>IF($A1564="","",IF(ISNUMBER($A1564),$A1564,IFERROR(DATEVALUE($A1564),NA())))</f>
        <v/>
      </c>
    </row>
    <row r="1565">
      <c r="O1565">
        <f>IF($R1565="","",IF($Q$1="Weekly",INT(($R1565-2)/7),IF($Q$1="Quarterly",YEAR($R1565)*4+ROUNDUP(MONTH($R1565)/3),YEAR($R1565)*12+MONTH($R1565))))</f>
        <v/>
      </c>
      <c r="P1565">
        <f>IF($R1565="","",IF($R1566="",1,IF($O1565&lt;&gt;$O1566,1,0)))</f>
        <v/>
      </c>
      <c r="Q1565">
        <f>IF($P1565=1,SUM($P$7:$P1565),"")</f>
        <v/>
      </c>
      <c r="R1565">
        <f>IF($A1565="","",IF(ISNUMBER($A1565),$A1565,IFERROR(DATEVALUE($A1565),NA())))</f>
        <v/>
      </c>
    </row>
    <row r="1566">
      <c r="O1566">
        <f>IF($R1566="","",IF($Q$1="Weekly",INT(($R1566-2)/7),IF($Q$1="Quarterly",YEAR($R1566)*4+ROUNDUP(MONTH($R1566)/3),YEAR($R1566)*12+MONTH($R1566))))</f>
        <v/>
      </c>
      <c r="P1566">
        <f>IF($R1566="","",IF($R1567="",1,IF($O1566&lt;&gt;$O1567,1,0)))</f>
        <v/>
      </c>
      <c r="Q1566">
        <f>IF($P1566=1,SUM($P$7:$P1566),"")</f>
        <v/>
      </c>
      <c r="R1566">
        <f>IF($A1566="","",IF(ISNUMBER($A1566),$A1566,IFERROR(DATEVALUE($A1566),NA())))</f>
        <v/>
      </c>
    </row>
    <row r="1567">
      <c r="O1567">
        <f>IF($R1567="","",IF($Q$1="Weekly",INT(($R1567-2)/7),IF($Q$1="Quarterly",YEAR($R1567)*4+ROUNDUP(MONTH($R1567)/3),YEAR($R1567)*12+MONTH($R1567))))</f>
        <v/>
      </c>
      <c r="P1567">
        <f>IF($R1567="","",IF($R1568="",1,IF($O1567&lt;&gt;$O1568,1,0)))</f>
        <v/>
      </c>
      <c r="Q1567">
        <f>IF($P1567=1,SUM($P$7:$P1567),"")</f>
        <v/>
      </c>
      <c r="R1567">
        <f>IF($A1567="","",IF(ISNUMBER($A1567),$A1567,IFERROR(DATEVALUE($A1567),NA())))</f>
        <v/>
      </c>
    </row>
    <row r="1568">
      <c r="O1568">
        <f>IF($R1568="","",IF($Q$1="Weekly",INT(($R1568-2)/7),IF($Q$1="Quarterly",YEAR($R1568)*4+ROUNDUP(MONTH($R1568)/3),YEAR($R1568)*12+MONTH($R1568))))</f>
        <v/>
      </c>
      <c r="P1568">
        <f>IF($R1568="","",IF($R1569="",1,IF($O1568&lt;&gt;$O1569,1,0)))</f>
        <v/>
      </c>
      <c r="Q1568">
        <f>IF($P1568=1,SUM($P$7:$P1568),"")</f>
        <v/>
      </c>
      <c r="R1568">
        <f>IF($A1568="","",IF(ISNUMBER($A1568),$A1568,IFERROR(DATEVALUE($A1568),NA())))</f>
        <v/>
      </c>
    </row>
    <row r="1569">
      <c r="O1569">
        <f>IF($R1569="","",IF($Q$1="Weekly",INT(($R1569-2)/7),IF($Q$1="Quarterly",YEAR($R1569)*4+ROUNDUP(MONTH($R1569)/3),YEAR($R1569)*12+MONTH($R1569))))</f>
        <v/>
      </c>
      <c r="P1569">
        <f>IF($R1569="","",IF($R1570="",1,IF($O1569&lt;&gt;$O1570,1,0)))</f>
        <v/>
      </c>
      <c r="Q1569">
        <f>IF($P1569=1,SUM($P$7:$P1569),"")</f>
        <v/>
      </c>
      <c r="R1569">
        <f>IF($A1569="","",IF(ISNUMBER($A1569),$A1569,IFERROR(DATEVALUE($A1569),NA())))</f>
        <v/>
      </c>
    </row>
    <row r="1570">
      <c r="O1570">
        <f>IF($R1570="","",IF($Q$1="Weekly",INT(($R1570-2)/7),IF($Q$1="Quarterly",YEAR($R1570)*4+ROUNDUP(MONTH($R1570)/3),YEAR($R1570)*12+MONTH($R1570))))</f>
        <v/>
      </c>
      <c r="P1570">
        <f>IF($R1570="","",IF($R1571="",1,IF($O1570&lt;&gt;$O1571,1,0)))</f>
        <v/>
      </c>
      <c r="Q1570">
        <f>IF($P1570=1,SUM($P$7:$P1570),"")</f>
        <v/>
      </c>
      <c r="R1570">
        <f>IF($A1570="","",IF(ISNUMBER($A1570),$A1570,IFERROR(DATEVALUE($A1570),NA())))</f>
        <v/>
      </c>
    </row>
    <row r="1571">
      <c r="O1571">
        <f>IF($R1571="","",IF($Q$1="Weekly",INT(($R1571-2)/7),IF($Q$1="Quarterly",YEAR($R1571)*4+ROUNDUP(MONTH($R1571)/3),YEAR($R1571)*12+MONTH($R1571))))</f>
        <v/>
      </c>
      <c r="P1571">
        <f>IF($R1571="","",IF($R1572="",1,IF($O1571&lt;&gt;$O1572,1,0)))</f>
        <v/>
      </c>
      <c r="Q1571">
        <f>IF($P1571=1,SUM($P$7:$P1571),"")</f>
        <v/>
      </c>
      <c r="R1571">
        <f>IF($A1571="","",IF(ISNUMBER($A1571),$A1571,IFERROR(DATEVALUE($A1571),NA())))</f>
        <v/>
      </c>
    </row>
    <row r="1572">
      <c r="O1572">
        <f>IF($R1572="","",IF($Q$1="Weekly",INT(($R1572-2)/7),IF($Q$1="Quarterly",YEAR($R1572)*4+ROUNDUP(MONTH($R1572)/3),YEAR($R1572)*12+MONTH($R1572))))</f>
        <v/>
      </c>
      <c r="P1572">
        <f>IF($R1572="","",IF($R1573="",1,IF($O1572&lt;&gt;$O1573,1,0)))</f>
        <v/>
      </c>
      <c r="Q1572">
        <f>IF($P1572=1,SUM($P$7:$P1572),"")</f>
        <v/>
      </c>
      <c r="R1572">
        <f>IF($A1572="","",IF(ISNUMBER($A1572),$A1572,IFERROR(DATEVALUE($A1572),NA())))</f>
        <v/>
      </c>
    </row>
    <row r="1573">
      <c r="O1573">
        <f>IF($R1573="","",IF($Q$1="Weekly",INT(($R1573-2)/7),IF($Q$1="Quarterly",YEAR($R1573)*4+ROUNDUP(MONTH($R1573)/3),YEAR($R1573)*12+MONTH($R1573))))</f>
        <v/>
      </c>
      <c r="P1573">
        <f>IF($R1573="","",IF($R1574="",1,IF($O1573&lt;&gt;$O1574,1,0)))</f>
        <v/>
      </c>
      <c r="Q1573">
        <f>IF($P1573=1,SUM($P$7:$P1573),"")</f>
        <v/>
      </c>
      <c r="R1573">
        <f>IF($A1573="","",IF(ISNUMBER($A1573),$A1573,IFERROR(DATEVALUE($A1573),NA())))</f>
        <v/>
      </c>
    </row>
    <row r="1574">
      <c r="O1574">
        <f>IF($R1574="","",IF($Q$1="Weekly",INT(($R1574-2)/7),IF($Q$1="Quarterly",YEAR($R1574)*4+ROUNDUP(MONTH($R1574)/3),YEAR($R1574)*12+MONTH($R1574))))</f>
        <v/>
      </c>
      <c r="P1574">
        <f>IF($R1574="","",IF($R1575="",1,IF($O1574&lt;&gt;$O1575,1,0)))</f>
        <v/>
      </c>
      <c r="Q1574">
        <f>IF($P1574=1,SUM($P$7:$P1574),"")</f>
        <v/>
      </c>
      <c r="R1574">
        <f>IF($A1574="","",IF(ISNUMBER($A1574),$A1574,IFERROR(DATEVALUE($A1574),NA())))</f>
        <v/>
      </c>
    </row>
    <row r="1575">
      <c r="O1575">
        <f>IF($R1575="","",IF($Q$1="Weekly",INT(($R1575-2)/7),IF($Q$1="Quarterly",YEAR($R1575)*4+ROUNDUP(MONTH($R1575)/3),YEAR($R1575)*12+MONTH($R1575))))</f>
        <v/>
      </c>
      <c r="P1575">
        <f>IF($R1575="","",IF($R1576="",1,IF($O1575&lt;&gt;$O1576,1,0)))</f>
        <v/>
      </c>
      <c r="Q1575">
        <f>IF($P1575=1,SUM($P$7:$P1575),"")</f>
        <v/>
      </c>
      <c r="R1575">
        <f>IF($A1575="","",IF(ISNUMBER($A1575),$A1575,IFERROR(DATEVALUE($A1575),NA())))</f>
        <v/>
      </c>
    </row>
    <row r="1576">
      <c r="O1576">
        <f>IF($R1576="","",IF($Q$1="Weekly",INT(($R1576-2)/7),IF($Q$1="Quarterly",YEAR($R1576)*4+ROUNDUP(MONTH($R1576)/3),YEAR($R1576)*12+MONTH($R1576))))</f>
        <v/>
      </c>
      <c r="P1576">
        <f>IF($R1576="","",IF($R1577="",1,IF($O1576&lt;&gt;$O1577,1,0)))</f>
        <v/>
      </c>
      <c r="Q1576">
        <f>IF($P1576=1,SUM($P$7:$P1576),"")</f>
        <v/>
      </c>
      <c r="R1576">
        <f>IF($A1576="","",IF(ISNUMBER($A1576),$A1576,IFERROR(DATEVALUE($A1576),NA())))</f>
        <v/>
      </c>
    </row>
    <row r="1577">
      <c r="O1577">
        <f>IF($R1577="","",IF($Q$1="Weekly",INT(($R1577-2)/7),IF($Q$1="Quarterly",YEAR($R1577)*4+ROUNDUP(MONTH($R1577)/3),YEAR($R1577)*12+MONTH($R1577))))</f>
        <v/>
      </c>
      <c r="P1577">
        <f>IF($R1577="","",IF($R1578="",1,IF($O1577&lt;&gt;$O1578,1,0)))</f>
        <v/>
      </c>
      <c r="Q1577">
        <f>IF($P1577=1,SUM($P$7:$P1577),"")</f>
        <v/>
      </c>
      <c r="R1577">
        <f>IF($A1577="","",IF(ISNUMBER($A1577),$A1577,IFERROR(DATEVALUE($A1577),NA())))</f>
        <v/>
      </c>
    </row>
    <row r="1578">
      <c r="O1578">
        <f>IF($R1578="","",IF($Q$1="Weekly",INT(($R1578-2)/7),IF($Q$1="Quarterly",YEAR($R1578)*4+ROUNDUP(MONTH($R1578)/3),YEAR($R1578)*12+MONTH($R1578))))</f>
        <v/>
      </c>
      <c r="P1578">
        <f>IF($R1578="","",IF($R1579="",1,IF($O1578&lt;&gt;$O1579,1,0)))</f>
        <v/>
      </c>
      <c r="Q1578">
        <f>IF($P1578=1,SUM($P$7:$P1578),"")</f>
        <v/>
      </c>
      <c r="R1578">
        <f>IF($A1578="","",IF(ISNUMBER($A1578),$A1578,IFERROR(DATEVALUE($A1578),NA())))</f>
        <v/>
      </c>
    </row>
    <row r="1579">
      <c r="O1579">
        <f>IF($R1579="","",IF($Q$1="Weekly",INT(($R1579-2)/7),IF($Q$1="Quarterly",YEAR($R1579)*4+ROUNDUP(MONTH($R1579)/3),YEAR($R1579)*12+MONTH($R1579))))</f>
        <v/>
      </c>
      <c r="P1579">
        <f>IF($R1579="","",IF($R1580="",1,IF($O1579&lt;&gt;$O1580,1,0)))</f>
        <v/>
      </c>
      <c r="Q1579">
        <f>IF($P1579=1,SUM($P$7:$P1579),"")</f>
        <v/>
      </c>
      <c r="R1579">
        <f>IF($A1579="","",IF(ISNUMBER($A1579),$A1579,IFERROR(DATEVALUE($A1579),NA())))</f>
        <v/>
      </c>
    </row>
    <row r="1580">
      <c r="O1580">
        <f>IF($R1580="","",IF($Q$1="Weekly",INT(($R1580-2)/7),IF($Q$1="Quarterly",YEAR($R1580)*4+ROUNDUP(MONTH($R1580)/3),YEAR($R1580)*12+MONTH($R1580))))</f>
        <v/>
      </c>
      <c r="P1580">
        <f>IF($R1580="","",IF($R1581="",1,IF($O1580&lt;&gt;$O1581,1,0)))</f>
        <v/>
      </c>
      <c r="Q1580">
        <f>IF($P1580=1,SUM($P$7:$P1580),"")</f>
        <v/>
      </c>
      <c r="R1580">
        <f>IF($A1580="","",IF(ISNUMBER($A1580),$A1580,IFERROR(DATEVALUE($A1580),NA())))</f>
        <v/>
      </c>
    </row>
    <row r="1581">
      <c r="O1581">
        <f>IF($R1581="","",IF($Q$1="Weekly",INT(($R1581-2)/7),IF($Q$1="Quarterly",YEAR($R1581)*4+ROUNDUP(MONTH($R1581)/3),YEAR($R1581)*12+MONTH($R1581))))</f>
        <v/>
      </c>
      <c r="P1581">
        <f>IF($R1581="","",IF($R1582="",1,IF($O1581&lt;&gt;$O1582,1,0)))</f>
        <v/>
      </c>
      <c r="Q1581">
        <f>IF($P1581=1,SUM($P$7:$P1581),"")</f>
        <v/>
      </c>
      <c r="R1581">
        <f>IF($A1581="","",IF(ISNUMBER($A1581),$A1581,IFERROR(DATEVALUE($A1581),NA())))</f>
        <v/>
      </c>
    </row>
    <row r="1582">
      <c r="O1582">
        <f>IF($R1582="","",IF($Q$1="Weekly",INT(($R1582-2)/7),IF($Q$1="Quarterly",YEAR($R1582)*4+ROUNDUP(MONTH($R1582)/3),YEAR($R1582)*12+MONTH($R1582))))</f>
        <v/>
      </c>
      <c r="P1582">
        <f>IF($R1582="","",IF($R1583="",1,IF($O1582&lt;&gt;$O1583,1,0)))</f>
        <v/>
      </c>
      <c r="Q1582">
        <f>IF($P1582=1,SUM($P$7:$P1582),"")</f>
        <v/>
      </c>
      <c r="R1582">
        <f>IF($A1582="","",IF(ISNUMBER($A1582),$A1582,IFERROR(DATEVALUE($A1582),NA())))</f>
        <v/>
      </c>
    </row>
    <row r="1583">
      <c r="O1583">
        <f>IF($R1583="","",IF($Q$1="Weekly",INT(($R1583-2)/7),IF($Q$1="Quarterly",YEAR($R1583)*4+ROUNDUP(MONTH($R1583)/3),YEAR($R1583)*12+MONTH($R1583))))</f>
        <v/>
      </c>
      <c r="P1583">
        <f>IF($R1583="","",IF($R1584="",1,IF($O1583&lt;&gt;$O1584,1,0)))</f>
        <v/>
      </c>
      <c r="Q1583">
        <f>IF($P1583=1,SUM($P$7:$P1583),"")</f>
        <v/>
      </c>
      <c r="R1583">
        <f>IF($A1583="","",IF(ISNUMBER($A1583),$A1583,IFERROR(DATEVALUE($A1583),NA())))</f>
        <v/>
      </c>
    </row>
    <row r="1584">
      <c r="O1584">
        <f>IF($R1584="","",IF($Q$1="Weekly",INT(($R1584-2)/7),IF($Q$1="Quarterly",YEAR($R1584)*4+ROUNDUP(MONTH($R1584)/3),YEAR($R1584)*12+MONTH($R1584))))</f>
        <v/>
      </c>
      <c r="P1584">
        <f>IF($R1584="","",IF($R1585="",1,IF($O1584&lt;&gt;$O1585,1,0)))</f>
        <v/>
      </c>
      <c r="Q1584">
        <f>IF($P1584=1,SUM($P$7:$P1584),"")</f>
        <v/>
      </c>
      <c r="R1584">
        <f>IF($A1584="","",IF(ISNUMBER($A1584),$A1584,IFERROR(DATEVALUE($A1584),NA())))</f>
        <v/>
      </c>
    </row>
    <row r="1585">
      <c r="O1585">
        <f>IF($R1585="","",IF($Q$1="Weekly",INT(($R1585-2)/7),IF($Q$1="Quarterly",YEAR($R1585)*4+ROUNDUP(MONTH($R1585)/3),YEAR($R1585)*12+MONTH($R1585))))</f>
        <v/>
      </c>
      <c r="P1585">
        <f>IF($R1585="","",IF($R1586="",1,IF($O1585&lt;&gt;$O1586,1,0)))</f>
        <v/>
      </c>
      <c r="Q1585">
        <f>IF($P1585=1,SUM($P$7:$P1585),"")</f>
        <v/>
      </c>
      <c r="R1585">
        <f>IF($A1585="","",IF(ISNUMBER($A1585),$A1585,IFERROR(DATEVALUE($A1585),NA())))</f>
        <v/>
      </c>
    </row>
    <row r="1586">
      <c r="O1586">
        <f>IF($R1586="","",IF($Q$1="Weekly",INT(($R1586-2)/7),IF($Q$1="Quarterly",YEAR($R1586)*4+ROUNDUP(MONTH($R1586)/3),YEAR($R1586)*12+MONTH($R1586))))</f>
        <v/>
      </c>
      <c r="P1586">
        <f>IF($R1586="","",IF($R1587="",1,IF($O1586&lt;&gt;$O1587,1,0)))</f>
        <v/>
      </c>
      <c r="Q1586">
        <f>IF($P1586=1,SUM($P$7:$P1586),"")</f>
        <v/>
      </c>
      <c r="R1586">
        <f>IF($A1586="","",IF(ISNUMBER($A1586),$A1586,IFERROR(DATEVALUE($A1586),NA())))</f>
        <v/>
      </c>
    </row>
    <row r="1587">
      <c r="O1587">
        <f>IF($R1587="","",IF($Q$1="Weekly",INT(($R1587-2)/7),IF($Q$1="Quarterly",YEAR($R1587)*4+ROUNDUP(MONTH($R1587)/3),YEAR($R1587)*12+MONTH($R1587))))</f>
        <v/>
      </c>
      <c r="P1587">
        <f>IF($R1587="","",IF($R1588="",1,IF($O1587&lt;&gt;$O1588,1,0)))</f>
        <v/>
      </c>
      <c r="Q1587">
        <f>IF($P1587=1,SUM($P$7:$P1587),"")</f>
        <v/>
      </c>
      <c r="R1587">
        <f>IF($A1587="","",IF(ISNUMBER($A1587),$A1587,IFERROR(DATEVALUE($A1587),NA())))</f>
        <v/>
      </c>
    </row>
    <row r="1588">
      <c r="O1588">
        <f>IF($R1588="","",IF($Q$1="Weekly",INT(($R1588-2)/7),IF($Q$1="Quarterly",YEAR($R1588)*4+ROUNDUP(MONTH($R1588)/3),YEAR($R1588)*12+MONTH($R1588))))</f>
        <v/>
      </c>
      <c r="P1588">
        <f>IF($R1588="","",IF($R1589="",1,IF($O1588&lt;&gt;$O1589,1,0)))</f>
        <v/>
      </c>
      <c r="Q1588">
        <f>IF($P1588=1,SUM($P$7:$P1588),"")</f>
        <v/>
      </c>
      <c r="R1588">
        <f>IF($A1588="","",IF(ISNUMBER($A1588),$A1588,IFERROR(DATEVALUE($A1588),NA())))</f>
        <v/>
      </c>
    </row>
    <row r="1589">
      <c r="O1589">
        <f>IF($R1589="","",IF($Q$1="Weekly",INT(($R1589-2)/7),IF($Q$1="Quarterly",YEAR($R1589)*4+ROUNDUP(MONTH($R1589)/3),YEAR($R1589)*12+MONTH($R1589))))</f>
        <v/>
      </c>
      <c r="P1589">
        <f>IF($R1589="","",IF($R1590="",1,IF($O1589&lt;&gt;$O1590,1,0)))</f>
        <v/>
      </c>
      <c r="Q1589">
        <f>IF($P1589=1,SUM($P$7:$P1589),"")</f>
        <v/>
      </c>
      <c r="R1589">
        <f>IF($A1589="","",IF(ISNUMBER($A1589),$A1589,IFERROR(DATEVALUE($A1589),NA())))</f>
        <v/>
      </c>
    </row>
    <row r="1590">
      <c r="O1590">
        <f>IF($R1590="","",IF($Q$1="Weekly",INT(($R1590-2)/7),IF($Q$1="Quarterly",YEAR($R1590)*4+ROUNDUP(MONTH($R1590)/3),YEAR($R1590)*12+MONTH($R1590))))</f>
        <v/>
      </c>
      <c r="P1590">
        <f>IF($R1590="","",IF($R1591="",1,IF($O1590&lt;&gt;$O1591,1,0)))</f>
        <v/>
      </c>
      <c r="Q1590">
        <f>IF($P1590=1,SUM($P$7:$P1590),"")</f>
        <v/>
      </c>
      <c r="R1590">
        <f>IF($A1590="","",IF(ISNUMBER($A1590),$A1590,IFERROR(DATEVALUE($A1590),NA())))</f>
        <v/>
      </c>
    </row>
    <row r="1591">
      <c r="O1591">
        <f>IF($R1591="","",IF($Q$1="Weekly",INT(($R1591-2)/7),IF($Q$1="Quarterly",YEAR($R1591)*4+ROUNDUP(MONTH($R1591)/3),YEAR($R1591)*12+MONTH($R1591))))</f>
        <v/>
      </c>
      <c r="P1591">
        <f>IF($R1591="","",IF($R1592="",1,IF($O1591&lt;&gt;$O1592,1,0)))</f>
        <v/>
      </c>
      <c r="Q1591">
        <f>IF($P1591=1,SUM($P$7:$P1591),"")</f>
        <v/>
      </c>
      <c r="R1591">
        <f>IF($A1591="","",IF(ISNUMBER($A1591),$A1591,IFERROR(DATEVALUE($A1591),NA())))</f>
        <v/>
      </c>
    </row>
    <row r="1592">
      <c r="O1592">
        <f>IF($R1592="","",IF($Q$1="Weekly",INT(($R1592-2)/7),IF($Q$1="Quarterly",YEAR($R1592)*4+ROUNDUP(MONTH($R1592)/3),YEAR($R1592)*12+MONTH($R1592))))</f>
        <v/>
      </c>
      <c r="P1592">
        <f>IF($R1592="","",IF($R1593="",1,IF($O1592&lt;&gt;$O1593,1,0)))</f>
        <v/>
      </c>
      <c r="Q1592">
        <f>IF($P1592=1,SUM($P$7:$P1592),"")</f>
        <v/>
      </c>
      <c r="R1592">
        <f>IF($A1592="","",IF(ISNUMBER($A1592),$A1592,IFERROR(DATEVALUE($A1592),NA())))</f>
        <v/>
      </c>
    </row>
    <row r="1593">
      <c r="O1593">
        <f>IF($R1593="","",IF($Q$1="Weekly",INT(($R1593-2)/7),IF($Q$1="Quarterly",YEAR($R1593)*4+ROUNDUP(MONTH($R1593)/3),YEAR($R1593)*12+MONTH($R1593))))</f>
        <v/>
      </c>
      <c r="P1593">
        <f>IF($R1593="","",IF($R1594="",1,IF($O1593&lt;&gt;$O1594,1,0)))</f>
        <v/>
      </c>
      <c r="Q1593">
        <f>IF($P1593=1,SUM($P$7:$P1593),"")</f>
        <v/>
      </c>
      <c r="R1593">
        <f>IF($A1593="","",IF(ISNUMBER($A1593),$A1593,IFERROR(DATEVALUE($A1593),NA())))</f>
        <v/>
      </c>
    </row>
    <row r="1594">
      <c r="O1594">
        <f>IF($R1594="","",IF($Q$1="Weekly",INT(($R1594-2)/7),IF($Q$1="Quarterly",YEAR($R1594)*4+ROUNDUP(MONTH($R1594)/3),YEAR($R1594)*12+MONTH($R1594))))</f>
        <v/>
      </c>
      <c r="P1594">
        <f>IF($R1594="","",IF($R1595="",1,IF($O1594&lt;&gt;$O1595,1,0)))</f>
        <v/>
      </c>
      <c r="Q1594">
        <f>IF($P1594=1,SUM($P$7:$P1594),"")</f>
        <v/>
      </c>
      <c r="R1594">
        <f>IF($A1594="","",IF(ISNUMBER($A1594),$A1594,IFERROR(DATEVALUE($A1594),NA())))</f>
        <v/>
      </c>
    </row>
    <row r="1595">
      <c r="O1595">
        <f>IF($R1595="","",IF($Q$1="Weekly",INT(($R1595-2)/7),IF($Q$1="Quarterly",YEAR($R1595)*4+ROUNDUP(MONTH($R1595)/3),YEAR($R1595)*12+MONTH($R1595))))</f>
        <v/>
      </c>
      <c r="P1595">
        <f>IF($R1595="","",IF($R1596="",1,IF($O1595&lt;&gt;$O1596,1,0)))</f>
        <v/>
      </c>
      <c r="Q1595">
        <f>IF($P1595=1,SUM($P$7:$P1595),"")</f>
        <v/>
      </c>
      <c r="R1595">
        <f>IF($A1595="","",IF(ISNUMBER($A1595),$A1595,IFERROR(DATEVALUE($A1595),NA())))</f>
        <v/>
      </c>
    </row>
    <row r="1596">
      <c r="O1596">
        <f>IF($R1596="","",IF($Q$1="Weekly",INT(($R1596-2)/7),IF($Q$1="Quarterly",YEAR($R1596)*4+ROUNDUP(MONTH($R1596)/3),YEAR($R1596)*12+MONTH($R1596))))</f>
        <v/>
      </c>
      <c r="P1596">
        <f>IF($R1596="","",IF($R1597="",1,IF($O1596&lt;&gt;$O1597,1,0)))</f>
        <v/>
      </c>
      <c r="Q1596">
        <f>IF($P1596=1,SUM($P$7:$P1596),"")</f>
        <v/>
      </c>
      <c r="R1596">
        <f>IF($A1596="","",IF(ISNUMBER($A1596),$A1596,IFERROR(DATEVALUE($A1596),NA())))</f>
        <v/>
      </c>
    </row>
    <row r="1597">
      <c r="O1597">
        <f>IF($R1597="","",IF($Q$1="Weekly",INT(($R1597-2)/7),IF($Q$1="Quarterly",YEAR($R1597)*4+ROUNDUP(MONTH($R1597)/3),YEAR($R1597)*12+MONTH($R1597))))</f>
        <v/>
      </c>
      <c r="P1597">
        <f>IF($R1597="","",IF($R1598="",1,IF($O1597&lt;&gt;$O1598,1,0)))</f>
        <v/>
      </c>
      <c r="Q1597">
        <f>IF($P1597=1,SUM($P$7:$P1597),"")</f>
        <v/>
      </c>
      <c r="R1597">
        <f>IF($A1597="","",IF(ISNUMBER($A1597),$A1597,IFERROR(DATEVALUE($A1597),NA())))</f>
        <v/>
      </c>
    </row>
    <row r="1598">
      <c r="O1598">
        <f>IF($R1598="","",IF($Q$1="Weekly",INT(($R1598-2)/7),IF($Q$1="Quarterly",YEAR($R1598)*4+ROUNDUP(MONTH($R1598)/3),YEAR($R1598)*12+MONTH($R1598))))</f>
        <v/>
      </c>
      <c r="P1598">
        <f>IF($R1598="","",IF($R1599="",1,IF($O1598&lt;&gt;$O1599,1,0)))</f>
        <v/>
      </c>
      <c r="Q1598">
        <f>IF($P1598=1,SUM($P$7:$P1598),"")</f>
        <v/>
      </c>
      <c r="R1598">
        <f>IF($A1598="","",IF(ISNUMBER($A1598),$A1598,IFERROR(DATEVALUE($A1598),NA())))</f>
        <v/>
      </c>
    </row>
    <row r="1599">
      <c r="O1599">
        <f>IF($R1599="","",IF($Q$1="Weekly",INT(($R1599-2)/7),IF($Q$1="Quarterly",YEAR($R1599)*4+ROUNDUP(MONTH($R1599)/3),YEAR($R1599)*12+MONTH($R1599))))</f>
        <v/>
      </c>
      <c r="P1599">
        <f>IF($R1599="","",IF($R1600="",1,IF($O1599&lt;&gt;$O1600,1,0)))</f>
        <v/>
      </c>
      <c r="Q1599">
        <f>IF($P1599=1,SUM($P$7:$P1599),"")</f>
        <v/>
      </c>
      <c r="R1599">
        <f>IF($A1599="","",IF(ISNUMBER($A1599),$A1599,IFERROR(DATEVALUE($A1599),NA())))</f>
        <v/>
      </c>
    </row>
    <row r="1600">
      <c r="O1600">
        <f>IF($R1600="","",IF($Q$1="Weekly",INT(($R1600-2)/7),IF($Q$1="Quarterly",YEAR($R1600)*4+ROUNDUP(MONTH($R1600)/3),YEAR($R1600)*12+MONTH($R1600))))</f>
        <v/>
      </c>
      <c r="P1600">
        <f>IF($R1600="","",IF($R1601="",1,IF($O1600&lt;&gt;$O1601,1,0)))</f>
        <v/>
      </c>
      <c r="Q1600">
        <f>IF($P1600=1,SUM($P$7:$P1600),"")</f>
        <v/>
      </c>
      <c r="R1600">
        <f>IF($A1600="","",IF(ISNUMBER($A1600),$A1600,IFERROR(DATEVALUE($A1600),NA())))</f>
        <v/>
      </c>
    </row>
    <row r="1601">
      <c r="O1601">
        <f>IF($R1601="","",IF($Q$1="Weekly",INT(($R1601-2)/7),IF($Q$1="Quarterly",YEAR($R1601)*4+ROUNDUP(MONTH($R1601)/3),YEAR($R1601)*12+MONTH($R1601))))</f>
        <v/>
      </c>
      <c r="P1601">
        <f>IF($R1601="","",IF($R1602="",1,IF($O1601&lt;&gt;$O1602,1,0)))</f>
        <v/>
      </c>
      <c r="Q1601">
        <f>IF($P1601=1,SUM($P$7:$P1601),"")</f>
        <v/>
      </c>
      <c r="R1601">
        <f>IF($A1601="","",IF(ISNUMBER($A1601),$A1601,IFERROR(DATEVALUE($A1601),NA())))</f>
        <v/>
      </c>
    </row>
    <row r="1602">
      <c r="O1602">
        <f>IF($R1602="","",IF($Q$1="Weekly",INT(($R1602-2)/7),IF($Q$1="Quarterly",YEAR($R1602)*4+ROUNDUP(MONTH($R1602)/3),YEAR($R1602)*12+MONTH($R1602))))</f>
        <v/>
      </c>
      <c r="P1602">
        <f>IF($R1602="","",IF($R1603="",1,IF($O1602&lt;&gt;$O1603,1,0)))</f>
        <v/>
      </c>
      <c r="Q1602">
        <f>IF($P1602=1,SUM($P$7:$P1602),"")</f>
        <v/>
      </c>
      <c r="R1602">
        <f>IF($A1602="","",IF(ISNUMBER($A1602),$A1602,IFERROR(DATEVALUE($A1602),NA())))</f>
        <v/>
      </c>
    </row>
    <row r="1603">
      <c r="O1603">
        <f>IF($R1603="","",IF($Q$1="Weekly",INT(($R1603-2)/7),IF($Q$1="Quarterly",YEAR($R1603)*4+ROUNDUP(MONTH($R1603)/3),YEAR($R1603)*12+MONTH($R1603))))</f>
        <v/>
      </c>
      <c r="P1603">
        <f>IF($R1603="","",IF($R1604="",1,IF($O1603&lt;&gt;$O1604,1,0)))</f>
        <v/>
      </c>
      <c r="Q1603">
        <f>IF($P1603=1,SUM($P$7:$P1603),"")</f>
        <v/>
      </c>
      <c r="R1603">
        <f>IF($A1603="","",IF(ISNUMBER($A1603),$A1603,IFERROR(DATEVALUE($A1603),NA())))</f>
        <v/>
      </c>
    </row>
    <row r="1604">
      <c r="O1604">
        <f>IF($R1604="","",IF($Q$1="Weekly",INT(($R1604-2)/7),IF($Q$1="Quarterly",YEAR($R1604)*4+ROUNDUP(MONTH($R1604)/3),YEAR($R1604)*12+MONTH($R1604))))</f>
        <v/>
      </c>
      <c r="P1604">
        <f>IF($R1604="","",IF($R1605="",1,IF($O1604&lt;&gt;$O1605,1,0)))</f>
        <v/>
      </c>
      <c r="Q1604">
        <f>IF($P1604=1,SUM($P$7:$P1604),"")</f>
        <v/>
      </c>
      <c r="R1604">
        <f>IF($A1604="","",IF(ISNUMBER($A1604),$A1604,IFERROR(DATEVALUE($A1604),NA())))</f>
        <v/>
      </c>
    </row>
    <row r="1605">
      <c r="O1605">
        <f>IF($R1605="","",IF($Q$1="Weekly",INT(($R1605-2)/7),IF($Q$1="Quarterly",YEAR($R1605)*4+ROUNDUP(MONTH($R1605)/3),YEAR($R1605)*12+MONTH($R1605))))</f>
        <v/>
      </c>
      <c r="P1605">
        <f>IF($R1605="","",IF($R1606="",1,IF($O1605&lt;&gt;$O1606,1,0)))</f>
        <v/>
      </c>
      <c r="Q1605">
        <f>IF($P1605=1,SUM($P$7:$P1605),"")</f>
        <v/>
      </c>
      <c r="R1605">
        <f>IF($A1605="","",IF(ISNUMBER($A1605),$A1605,IFERROR(DATEVALUE($A1605),NA())))</f>
        <v/>
      </c>
    </row>
    <row r="1606">
      <c r="O1606">
        <f>IF($R1606="","",IF($Q$1="Weekly",INT(($R1606-2)/7),IF($Q$1="Quarterly",YEAR($R1606)*4+ROUNDUP(MONTH($R1606)/3),YEAR($R1606)*12+MONTH($R1606))))</f>
        <v/>
      </c>
      <c r="P1606">
        <f>IF($R1606="","",IF($R1607="",1,IF($O1606&lt;&gt;$O1607,1,0)))</f>
        <v/>
      </c>
      <c r="Q1606">
        <f>IF($P1606=1,SUM($P$7:$P1606),"")</f>
        <v/>
      </c>
      <c r="R1606">
        <f>IF($A1606="","",IF(ISNUMBER($A1606),$A1606,IFERROR(DATEVALUE($A1606),NA())))</f>
        <v/>
      </c>
    </row>
    <row r="1607">
      <c r="O1607">
        <f>IF($R1607="","",IF($Q$1="Weekly",INT(($R1607-2)/7),IF($Q$1="Quarterly",YEAR($R1607)*4+ROUNDUP(MONTH($R1607)/3),YEAR($R1607)*12+MONTH($R1607))))</f>
        <v/>
      </c>
      <c r="P1607">
        <f>IF($R1607="","",IF($R1608="",1,IF($O1607&lt;&gt;$O1608,1,0)))</f>
        <v/>
      </c>
      <c r="Q1607">
        <f>IF($P1607=1,SUM($P$7:$P1607),"")</f>
        <v/>
      </c>
      <c r="R1607">
        <f>IF($A1607="","",IF(ISNUMBER($A1607),$A1607,IFERROR(DATEVALUE($A1607),NA())))</f>
        <v/>
      </c>
    </row>
    <row r="1608">
      <c r="O1608">
        <f>IF($R1608="","",IF($Q$1="Weekly",INT(($R1608-2)/7),IF($Q$1="Quarterly",YEAR($R1608)*4+ROUNDUP(MONTH($R1608)/3),YEAR($R1608)*12+MONTH($R1608))))</f>
        <v/>
      </c>
      <c r="P1608">
        <f>IF($R1608="","",IF($R1609="",1,IF($O1608&lt;&gt;$O1609,1,0)))</f>
        <v/>
      </c>
      <c r="Q1608">
        <f>IF($P1608=1,SUM($P$7:$P1608),"")</f>
        <v/>
      </c>
      <c r="R1608">
        <f>IF($A1608="","",IF(ISNUMBER($A1608),$A1608,IFERROR(DATEVALUE($A1608),NA())))</f>
        <v/>
      </c>
    </row>
    <row r="1609">
      <c r="O1609">
        <f>IF($R1609="","",IF($Q$1="Weekly",INT(($R1609-2)/7),IF($Q$1="Quarterly",YEAR($R1609)*4+ROUNDUP(MONTH($R1609)/3),YEAR($R1609)*12+MONTH($R1609))))</f>
        <v/>
      </c>
      <c r="P1609">
        <f>IF($R1609="","",IF($R1610="",1,IF($O1609&lt;&gt;$O1610,1,0)))</f>
        <v/>
      </c>
      <c r="Q1609">
        <f>IF($P1609=1,SUM($P$7:$P1609),"")</f>
        <v/>
      </c>
      <c r="R1609">
        <f>IF($A1609="","",IF(ISNUMBER($A1609),$A1609,IFERROR(DATEVALUE($A1609),NA())))</f>
        <v/>
      </c>
    </row>
    <row r="1610">
      <c r="O1610">
        <f>IF($R1610="","",IF($Q$1="Weekly",INT(($R1610-2)/7),IF($Q$1="Quarterly",YEAR($R1610)*4+ROUNDUP(MONTH($R1610)/3),YEAR($R1610)*12+MONTH($R1610))))</f>
        <v/>
      </c>
      <c r="P1610">
        <f>IF($R1610="","",IF($R1611="",1,IF($O1610&lt;&gt;$O1611,1,0)))</f>
        <v/>
      </c>
      <c r="Q1610">
        <f>IF($P1610=1,SUM($P$7:$P1610),"")</f>
        <v/>
      </c>
      <c r="R1610">
        <f>IF($A1610="","",IF(ISNUMBER($A1610),$A1610,IFERROR(DATEVALUE($A1610),NA())))</f>
        <v/>
      </c>
    </row>
    <row r="1611">
      <c r="O1611">
        <f>IF($R1611="","",IF($Q$1="Weekly",INT(($R1611-2)/7),IF($Q$1="Quarterly",YEAR($R1611)*4+ROUNDUP(MONTH($R1611)/3),YEAR($R1611)*12+MONTH($R1611))))</f>
        <v/>
      </c>
      <c r="P1611">
        <f>IF($R1611="","",IF($R1612="",1,IF($O1611&lt;&gt;$O1612,1,0)))</f>
        <v/>
      </c>
      <c r="Q1611">
        <f>IF($P1611=1,SUM($P$7:$P1611),"")</f>
        <v/>
      </c>
      <c r="R1611">
        <f>IF($A1611="","",IF(ISNUMBER($A1611),$A1611,IFERROR(DATEVALUE($A1611),NA())))</f>
        <v/>
      </c>
    </row>
    <row r="1612">
      <c r="O1612">
        <f>IF($R1612="","",IF($Q$1="Weekly",INT(($R1612-2)/7),IF($Q$1="Quarterly",YEAR($R1612)*4+ROUNDUP(MONTH($R1612)/3),YEAR($R1612)*12+MONTH($R1612))))</f>
        <v/>
      </c>
      <c r="P1612">
        <f>IF($R1612="","",IF($R1613="",1,IF($O1612&lt;&gt;$O1613,1,0)))</f>
        <v/>
      </c>
      <c r="Q1612">
        <f>IF($P1612=1,SUM($P$7:$P1612),"")</f>
        <v/>
      </c>
      <c r="R1612">
        <f>IF($A1612="","",IF(ISNUMBER($A1612),$A1612,IFERROR(DATEVALUE($A1612),NA())))</f>
        <v/>
      </c>
    </row>
    <row r="1613">
      <c r="O1613">
        <f>IF($R1613="","",IF($Q$1="Weekly",INT(($R1613-2)/7),IF($Q$1="Quarterly",YEAR($R1613)*4+ROUNDUP(MONTH($R1613)/3),YEAR($R1613)*12+MONTH($R1613))))</f>
        <v/>
      </c>
      <c r="P1613">
        <f>IF($R1613="","",IF($R1614="",1,IF($O1613&lt;&gt;$O1614,1,0)))</f>
        <v/>
      </c>
      <c r="Q1613">
        <f>IF($P1613=1,SUM($P$7:$P1613),"")</f>
        <v/>
      </c>
      <c r="R1613">
        <f>IF($A1613="","",IF(ISNUMBER($A1613),$A1613,IFERROR(DATEVALUE($A1613),NA())))</f>
        <v/>
      </c>
    </row>
    <row r="1614">
      <c r="O1614">
        <f>IF($R1614="","",IF($Q$1="Weekly",INT(($R1614-2)/7),IF($Q$1="Quarterly",YEAR($R1614)*4+ROUNDUP(MONTH($R1614)/3),YEAR($R1614)*12+MONTH($R1614))))</f>
        <v/>
      </c>
      <c r="P1614">
        <f>IF($R1614="","",IF($R1615="",1,IF($O1614&lt;&gt;$O1615,1,0)))</f>
        <v/>
      </c>
      <c r="Q1614">
        <f>IF($P1614=1,SUM($P$7:$P1614),"")</f>
        <v/>
      </c>
      <c r="R1614">
        <f>IF($A1614="","",IF(ISNUMBER($A1614),$A1614,IFERROR(DATEVALUE($A1614),NA())))</f>
        <v/>
      </c>
    </row>
    <row r="1615">
      <c r="O1615">
        <f>IF($R1615="","",IF($Q$1="Weekly",INT(($R1615-2)/7),IF($Q$1="Quarterly",YEAR($R1615)*4+ROUNDUP(MONTH($R1615)/3),YEAR($R1615)*12+MONTH($R1615))))</f>
        <v/>
      </c>
      <c r="P1615">
        <f>IF($R1615="","",IF($R1616="",1,IF($O1615&lt;&gt;$O1616,1,0)))</f>
        <v/>
      </c>
      <c r="Q1615">
        <f>IF($P1615=1,SUM($P$7:$P1615),"")</f>
        <v/>
      </c>
      <c r="R1615">
        <f>IF($A1615="","",IF(ISNUMBER($A1615),$A1615,IFERROR(DATEVALUE($A1615),NA())))</f>
        <v/>
      </c>
    </row>
    <row r="1616">
      <c r="O1616">
        <f>IF($R1616="","",IF($Q$1="Weekly",INT(($R1616-2)/7),IF($Q$1="Quarterly",YEAR($R1616)*4+ROUNDUP(MONTH($R1616)/3),YEAR($R1616)*12+MONTH($R1616))))</f>
        <v/>
      </c>
      <c r="P1616">
        <f>IF($R1616="","",IF($R1617="",1,IF($O1616&lt;&gt;$O1617,1,0)))</f>
        <v/>
      </c>
      <c r="Q1616">
        <f>IF($P1616=1,SUM($P$7:$P1616),"")</f>
        <v/>
      </c>
      <c r="R1616">
        <f>IF($A1616="","",IF(ISNUMBER($A1616),$A1616,IFERROR(DATEVALUE($A1616),NA())))</f>
        <v/>
      </c>
    </row>
    <row r="1617">
      <c r="O1617">
        <f>IF($R1617="","",IF($Q$1="Weekly",INT(($R1617-2)/7),IF($Q$1="Quarterly",YEAR($R1617)*4+ROUNDUP(MONTH($R1617)/3),YEAR($R1617)*12+MONTH($R1617))))</f>
        <v/>
      </c>
      <c r="P1617">
        <f>IF($R1617="","",IF($R1618="",1,IF($O1617&lt;&gt;$O1618,1,0)))</f>
        <v/>
      </c>
      <c r="Q1617">
        <f>IF($P1617=1,SUM($P$7:$P1617),"")</f>
        <v/>
      </c>
      <c r="R1617">
        <f>IF($A1617="","",IF(ISNUMBER($A1617),$A1617,IFERROR(DATEVALUE($A1617),NA())))</f>
        <v/>
      </c>
    </row>
    <row r="1618">
      <c r="O1618">
        <f>IF($R1618="","",IF($Q$1="Weekly",INT(($R1618-2)/7),IF($Q$1="Quarterly",YEAR($R1618)*4+ROUNDUP(MONTH($R1618)/3),YEAR($R1618)*12+MONTH($R1618))))</f>
        <v/>
      </c>
      <c r="P1618">
        <f>IF($R1618="","",IF($R1619="",1,IF($O1618&lt;&gt;$O1619,1,0)))</f>
        <v/>
      </c>
      <c r="Q1618">
        <f>IF($P1618=1,SUM($P$7:$P1618),"")</f>
        <v/>
      </c>
      <c r="R1618">
        <f>IF($A1618="","",IF(ISNUMBER($A1618),$A1618,IFERROR(DATEVALUE($A1618),NA())))</f>
        <v/>
      </c>
    </row>
    <row r="1619">
      <c r="O1619">
        <f>IF($R1619="","",IF($Q$1="Weekly",INT(($R1619-2)/7),IF($Q$1="Quarterly",YEAR($R1619)*4+ROUNDUP(MONTH($R1619)/3),YEAR($R1619)*12+MONTH($R1619))))</f>
        <v/>
      </c>
      <c r="P1619">
        <f>IF($R1619="","",IF($R1620="",1,IF($O1619&lt;&gt;$O1620,1,0)))</f>
        <v/>
      </c>
      <c r="Q1619">
        <f>IF($P1619=1,SUM($P$7:$P1619),"")</f>
        <v/>
      </c>
      <c r="R1619">
        <f>IF($A1619="","",IF(ISNUMBER($A1619),$A1619,IFERROR(DATEVALUE($A1619),NA())))</f>
        <v/>
      </c>
    </row>
    <row r="1620">
      <c r="O1620">
        <f>IF($R1620="","",IF($Q$1="Weekly",INT(($R1620-2)/7),IF($Q$1="Quarterly",YEAR($R1620)*4+ROUNDUP(MONTH($R1620)/3),YEAR($R1620)*12+MONTH($R1620))))</f>
        <v/>
      </c>
      <c r="P1620">
        <f>IF($R1620="","",IF($R1621="",1,IF($O1620&lt;&gt;$O1621,1,0)))</f>
        <v/>
      </c>
      <c r="Q1620">
        <f>IF($P1620=1,SUM($P$7:$P1620),"")</f>
        <v/>
      </c>
      <c r="R1620">
        <f>IF($A1620="","",IF(ISNUMBER($A1620),$A1620,IFERROR(DATEVALUE($A1620),NA())))</f>
        <v/>
      </c>
    </row>
    <row r="1621">
      <c r="O1621">
        <f>IF($R1621="","",IF($Q$1="Weekly",INT(($R1621-2)/7),IF($Q$1="Quarterly",YEAR($R1621)*4+ROUNDUP(MONTH($R1621)/3),YEAR($R1621)*12+MONTH($R1621))))</f>
        <v/>
      </c>
      <c r="P1621">
        <f>IF($R1621="","",IF($R1622="",1,IF($O1621&lt;&gt;$O1622,1,0)))</f>
        <v/>
      </c>
      <c r="Q1621">
        <f>IF($P1621=1,SUM($P$7:$P1621),"")</f>
        <v/>
      </c>
      <c r="R1621">
        <f>IF($A1621="","",IF(ISNUMBER($A1621),$A1621,IFERROR(DATEVALUE($A1621),NA())))</f>
        <v/>
      </c>
    </row>
    <row r="1622">
      <c r="O1622">
        <f>IF($R1622="","",IF($Q$1="Weekly",INT(($R1622-2)/7),IF($Q$1="Quarterly",YEAR($R1622)*4+ROUNDUP(MONTH($R1622)/3),YEAR($R1622)*12+MONTH($R1622))))</f>
        <v/>
      </c>
      <c r="P1622">
        <f>IF($R1622="","",IF($R1623="",1,IF($O1622&lt;&gt;$O1623,1,0)))</f>
        <v/>
      </c>
      <c r="Q1622">
        <f>IF($P1622=1,SUM($P$7:$P1622),"")</f>
        <v/>
      </c>
      <c r="R1622">
        <f>IF($A1622="","",IF(ISNUMBER($A1622),$A1622,IFERROR(DATEVALUE($A1622),NA())))</f>
        <v/>
      </c>
    </row>
    <row r="1623">
      <c r="O1623">
        <f>IF($R1623="","",IF($Q$1="Weekly",INT(($R1623-2)/7),IF($Q$1="Quarterly",YEAR($R1623)*4+ROUNDUP(MONTH($R1623)/3),YEAR($R1623)*12+MONTH($R1623))))</f>
        <v/>
      </c>
      <c r="P1623">
        <f>IF($R1623="","",IF($R1624="",1,IF($O1623&lt;&gt;$O1624,1,0)))</f>
        <v/>
      </c>
      <c r="Q1623">
        <f>IF($P1623=1,SUM($P$7:$P1623),"")</f>
        <v/>
      </c>
      <c r="R1623">
        <f>IF($A1623="","",IF(ISNUMBER($A1623),$A1623,IFERROR(DATEVALUE($A1623),NA())))</f>
        <v/>
      </c>
    </row>
    <row r="1624">
      <c r="O1624">
        <f>IF($R1624="","",IF($Q$1="Weekly",INT(($R1624-2)/7),IF($Q$1="Quarterly",YEAR($R1624)*4+ROUNDUP(MONTH($R1624)/3),YEAR($R1624)*12+MONTH($R1624))))</f>
        <v/>
      </c>
      <c r="P1624">
        <f>IF($R1624="","",IF($R1625="",1,IF($O1624&lt;&gt;$O1625,1,0)))</f>
        <v/>
      </c>
      <c r="Q1624">
        <f>IF($P1624=1,SUM($P$7:$P1624),"")</f>
        <v/>
      </c>
      <c r="R1624">
        <f>IF($A1624="","",IF(ISNUMBER($A1624),$A1624,IFERROR(DATEVALUE($A1624),NA())))</f>
        <v/>
      </c>
    </row>
    <row r="1625">
      <c r="O1625">
        <f>IF($R1625="","",IF($Q$1="Weekly",INT(($R1625-2)/7),IF($Q$1="Quarterly",YEAR($R1625)*4+ROUNDUP(MONTH($R1625)/3),YEAR($R1625)*12+MONTH($R1625))))</f>
        <v/>
      </c>
      <c r="P1625">
        <f>IF($R1625="","",IF($R1626="",1,IF($O1625&lt;&gt;$O1626,1,0)))</f>
        <v/>
      </c>
      <c r="Q1625">
        <f>IF($P1625=1,SUM($P$7:$P1625),"")</f>
        <v/>
      </c>
      <c r="R1625">
        <f>IF($A1625="","",IF(ISNUMBER($A1625),$A1625,IFERROR(DATEVALUE($A1625),NA())))</f>
        <v/>
      </c>
    </row>
    <row r="1626">
      <c r="O1626">
        <f>IF($R1626="","",IF($Q$1="Weekly",INT(($R1626-2)/7),IF($Q$1="Quarterly",YEAR($R1626)*4+ROUNDUP(MONTH($R1626)/3),YEAR($R1626)*12+MONTH($R1626))))</f>
        <v/>
      </c>
      <c r="P1626">
        <f>IF($R1626="","",IF($R1627="",1,IF($O1626&lt;&gt;$O1627,1,0)))</f>
        <v/>
      </c>
      <c r="Q1626">
        <f>IF($P1626=1,SUM($P$7:$P1626),"")</f>
        <v/>
      </c>
      <c r="R1626">
        <f>IF($A1626="","",IF(ISNUMBER($A1626),$A1626,IFERROR(DATEVALUE($A1626),NA())))</f>
        <v/>
      </c>
    </row>
    <row r="1627">
      <c r="O1627">
        <f>IF($R1627="","",IF($Q$1="Weekly",INT(($R1627-2)/7),IF($Q$1="Quarterly",YEAR($R1627)*4+ROUNDUP(MONTH($R1627)/3),YEAR($R1627)*12+MONTH($R1627))))</f>
        <v/>
      </c>
      <c r="P1627">
        <f>IF($R1627="","",IF($R1628="",1,IF($O1627&lt;&gt;$O1628,1,0)))</f>
        <v/>
      </c>
      <c r="Q1627">
        <f>IF($P1627=1,SUM($P$7:$P1627),"")</f>
        <v/>
      </c>
      <c r="R1627">
        <f>IF($A1627="","",IF(ISNUMBER($A1627),$A1627,IFERROR(DATEVALUE($A1627),NA())))</f>
        <v/>
      </c>
    </row>
    <row r="1628">
      <c r="O1628">
        <f>IF($R1628="","",IF($Q$1="Weekly",INT(($R1628-2)/7),IF($Q$1="Quarterly",YEAR($R1628)*4+ROUNDUP(MONTH($R1628)/3),YEAR($R1628)*12+MONTH($R1628))))</f>
        <v/>
      </c>
      <c r="P1628">
        <f>IF($R1628="","",IF($R1629="",1,IF($O1628&lt;&gt;$O1629,1,0)))</f>
        <v/>
      </c>
      <c r="Q1628">
        <f>IF($P1628=1,SUM($P$7:$P1628),"")</f>
        <v/>
      </c>
      <c r="R1628">
        <f>IF($A1628="","",IF(ISNUMBER($A1628),$A1628,IFERROR(DATEVALUE($A1628),NA())))</f>
        <v/>
      </c>
    </row>
    <row r="1629">
      <c r="O1629">
        <f>IF($R1629="","",IF($Q$1="Weekly",INT(($R1629-2)/7),IF($Q$1="Quarterly",YEAR($R1629)*4+ROUNDUP(MONTH($R1629)/3),YEAR($R1629)*12+MONTH($R1629))))</f>
        <v/>
      </c>
      <c r="P1629">
        <f>IF($R1629="","",IF($R1630="",1,IF($O1629&lt;&gt;$O1630,1,0)))</f>
        <v/>
      </c>
      <c r="Q1629">
        <f>IF($P1629=1,SUM($P$7:$P1629),"")</f>
        <v/>
      </c>
      <c r="R1629">
        <f>IF($A1629="","",IF(ISNUMBER($A1629),$A1629,IFERROR(DATEVALUE($A1629),NA())))</f>
        <v/>
      </c>
    </row>
    <row r="1630">
      <c r="O1630">
        <f>IF($R1630="","",IF($Q$1="Weekly",INT(($R1630-2)/7),IF($Q$1="Quarterly",YEAR($R1630)*4+ROUNDUP(MONTH($R1630)/3),YEAR($R1630)*12+MONTH($R1630))))</f>
        <v/>
      </c>
      <c r="P1630">
        <f>IF($R1630="","",IF($R1631="",1,IF($O1630&lt;&gt;$O1631,1,0)))</f>
        <v/>
      </c>
      <c r="Q1630">
        <f>IF($P1630=1,SUM($P$7:$P1630),"")</f>
        <v/>
      </c>
      <c r="R1630">
        <f>IF($A1630="","",IF(ISNUMBER($A1630),$A1630,IFERROR(DATEVALUE($A1630),NA())))</f>
        <v/>
      </c>
    </row>
    <row r="1631">
      <c r="O1631">
        <f>IF($R1631="","",IF($Q$1="Weekly",INT(($R1631-2)/7),IF($Q$1="Quarterly",YEAR($R1631)*4+ROUNDUP(MONTH($R1631)/3),YEAR($R1631)*12+MONTH($R1631))))</f>
        <v/>
      </c>
      <c r="P1631">
        <f>IF($R1631="","",IF($R1632="",1,IF($O1631&lt;&gt;$O1632,1,0)))</f>
        <v/>
      </c>
      <c r="Q1631">
        <f>IF($P1631=1,SUM($P$7:$P1631),"")</f>
        <v/>
      </c>
      <c r="R1631">
        <f>IF($A1631="","",IF(ISNUMBER($A1631),$A1631,IFERROR(DATEVALUE($A1631),NA())))</f>
        <v/>
      </c>
    </row>
    <row r="1632">
      <c r="O1632">
        <f>IF($R1632="","",IF($Q$1="Weekly",INT(($R1632-2)/7),IF($Q$1="Quarterly",YEAR($R1632)*4+ROUNDUP(MONTH($R1632)/3),YEAR($R1632)*12+MONTH($R1632))))</f>
        <v/>
      </c>
      <c r="P1632">
        <f>IF($R1632="","",IF($R1633="",1,IF($O1632&lt;&gt;$O1633,1,0)))</f>
        <v/>
      </c>
      <c r="Q1632">
        <f>IF($P1632=1,SUM($P$7:$P1632),"")</f>
        <v/>
      </c>
      <c r="R1632">
        <f>IF($A1632="","",IF(ISNUMBER($A1632),$A1632,IFERROR(DATEVALUE($A1632),NA())))</f>
        <v/>
      </c>
    </row>
    <row r="1633">
      <c r="O1633">
        <f>IF($R1633="","",IF($Q$1="Weekly",INT(($R1633-2)/7),IF($Q$1="Quarterly",YEAR($R1633)*4+ROUNDUP(MONTH($R1633)/3),YEAR($R1633)*12+MONTH($R1633))))</f>
        <v/>
      </c>
      <c r="P1633">
        <f>IF($R1633="","",IF($R1634="",1,IF($O1633&lt;&gt;$O1634,1,0)))</f>
        <v/>
      </c>
      <c r="Q1633">
        <f>IF($P1633=1,SUM($P$7:$P1633),"")</f>
        <v/>
      </c>
      <c r="R1633">
        <f>IF($A1633="","",IF(ISNUMBER($A1633),$A1633,IFERROR(DATEVALUE($A1633),NA())))</f>
        <v/>
      </c>
    </row>
    <row r="1634">
      <c r="O1634">
        <f>IF($R1634="","",IF($Q$1="Weekly",INT(($R1634-2)/7),IF($Q$1="Quarterly",YEAR($R1634)*4+ROUNDUP(MONTH($R1634)/3),YEAR($R1634)*12+MONTH($R1634))))</f>
        <v/>
      </c>
      <c r="P1634">
        <f>IF($R1634="","",IF($R1635="",1,IF($O1634&lt;&gt;$O1635,1,0)))</f>
        <v/>
      </c>
      <c r="Q1634">
        <f>IF($P1634=1,SUM($P$7:$P1634),"")</f>
        <v/>
      </c>
      <c r="R1634">
        <f>IF($A1634="","",IF(ISNUMBER($A1634),$A1634,IFERROR(DATEVALUE($A1634),NA())))</f>
        <v/>
      </c>
    </row>
    <row r="1635">
      <c r="O1635">
        <f>IF($R1635="","",IF($Q$1="Weekly",INT(($R1635-2)/7),IF($Q$1="Quarterly",YEAR($R1635)*4+ROUNDUP(MONTH($R1635)/3),YEAR($R1635)*12+MONTH($R1635))))</f>
        <v/>
      </c>
      <c r="P1635">
        <f>IF($R1635="","",IF($R1636="",1,IF($O1635&lt;&gt;$O1636,1,0)))</f>
        <v/>
      </c>
      <c r="Q1635">
        <f>IF($P1635=1,SUM($P$7:$P1635),"")</f>
        <v/>
      </c>
      <c r="R1635">
        <f>IF($A1635="","",IF(ISNUMBER($A1635),$A1635,IFERROR(DATEVALUE($A1635),NA())))</f>
        <v/>
      </c>
    </row>
    <row r="1636">
      <c r="O1636">
        <f>IF($R1636="","",IF($Q$1="Weekly",INT(($R1636-2)/7),IF($Q$1="Quarterly",YEAR($R1636)*4+ROUNDUP(MONTH($R1636)/3),YEAR($R1636)*12+MONTH($R1636))))</f>
        <v/>
      </c>
      <c r="P1636">
        <f>IF($R1636="","",IF($R1637="",1,IF($O1636&lt;&gt;$O1637,1,0)))</f>
        <v/>
      </c>
      <c r="Q1636">
        <f>IF($P1636=1,SUM($P$7:$P1636),"")</f>
        <v/>
      </c>
      <c r="R1636">
        <f>IF($A1636="","",IF(ISNUMBER($A1636),$A1636,IFERROR(DATEVALUE($A1636),NA())))</f>
        <v/>
      </c>
    </row>
    <row r="1637">
      <c r="O1637">
        <f>IF($R1637="","",IF($Q$1="Weekly",INT(($R1637-2)/7),IF($Q$1="Quarterly",YEAR($R1637)*4+ROUNDUP(MONTH($R1637)/3),YEAR($R1637)*12+MONTH($R1637))))</f>
        <v/>
      </c>
      <c r="P1637">
        <f>IF($R1637="","",IF($R1638="",1,IF($O1637&lt;&gt;$O1638,1,0)))</f>
        <v/>
      </c>
      <c r="Q1637">
        <f>IF($P1637=1,SUM($P$7:$P1637),"")</f>
        <v/>
      </c>
      <c r="R1637">
        <f>IF($A1637="","",IF(ISNUMBER($A1637),$A1637,IFERROR(DATEVALUE($A1637),NA())))</f>
        <v/>
      </c>
    </row>
    <row r="1638">
      <c r="O1638">
        <f>IF($R1638="","",IF($Q$1="Weekly",INT(($R1638-2)/7),IF($Q$1="Quarterly",YEAR($R1638)*4+ROUNDUP(MONTH($R1638)/3),YEAR($R1638)*12+MONTH($R1638))))</f>
        <v/>
      </c>
      <c r="P1638">
        <f>IF($R1638="","",IF($R1639="",1,IF($O1638&lt;&gt;$O1639,1,0)))</f>
        <v/>
      </c>
      <c r="Q1638">
        <f>IF($P1638=1,SUM($P$7:$P1638),"")</f>
        <v/>
      </c>
      <c r="R1638">
        <f>IF($A1638="","",IF(ISNUMBER($A1638),$A1638,IFERROR(DATEVALUE($A1638),NA())))</f>
        <v/>
      </c>
    </row>
    <row r="1639">
      <c r="O1639">
        <f>IF($R1639="","",IF($Q$1="Weekly",INT(($R1639-2)/7),IF($Q$1="Quarterly",YEAR($R1639)*4+ROUNDUP(MONTH($R1639)/3),YEAR($R1639)*12+MONTH($R1639))))</f>
        <v/>
      </c>
      <c r="P1639">
        <f>IF($R1639="","",IF($R1640="",1,IF($O1639&lt;&gt;$O1640,1,0)))</f>
        <v/>
      </c>
      <c r="Q1639">
        <f>IF($P1639=1,SUM($P$7:$P1639),"")</f>
        <v/>
      </c>
      <c r="R1639">
        <f>IF($A1639="","",IF(ISNUMBER($A1639),$A1639,IFERROR(DATEVALUE($A1639),NA())))</f>
        <v/>
      </c>
    </row>
    <row r="1640">
      <c r="O1640">
        <f>IF($R1640="","",IF($Q$1="Weekly",INT(($R1640-2)/7),IF($Q$1="Quarterly",YEAR($R1640)*4+ROUNDUP(MONTH($R1640)/3),YEAR($R1640)*12+MONTH($R1640))))</f>
        <v/>
      </c>
      <c r="P1640">
        <f>IF($R1640="","",IF($R1641="",1,IF($O1640&lt;&gt;$O1641,1,0)))</f>
        <v/>
      </c>
      <c r="Q1640">
        <f>IF($P1640=1,SUM($P$7:$P1640),"")</f>
        <v/>
      </c>
      <c r="R1640">
        <f>IF($A1640="","",IF(ISNUMBER($A1640),$A1640,IFERROR(DATEVALUE($A1640),NA())))</f>
        <v/>
      </c>
    </row>
    <row r="1641">
      <c r="O1641">
        <f>IF($R1641="","",IF($Q$1="Weekly",INT(($R1641-2)/7),IF($Q$1="Quarterly",YEAR($R1641)*4+ROUNDUP(MONTH($R1641)/3),YEAR($R1641)*12+MONTH($R1641))))</f>
        <v/>
      </c>
      <c r="P1641">
        <f>IF($R1641="","",IF($R1642="",1,IF($O1641&lt;&gt;$O1642,1,0)))</f>
        <v/>
      </c>
      <c r="Q1641">
        <f>IF($P1641=1,SUM($P$7:$P1641),"")</f>
        <v/>
      </c>
      <c r="R1641">
        <f>IF($A1641="","",IF(ISNUMBER($A1641),$A1641,IFERROR(DATEVALUE($A1641),NA())))</f>
        <v/>
      </c>
    </row>
    <row r="1642">
      <c r="O1642">
        <f>IF($R1642="","",IF($Q$1="Weekly",INT(($R1642-2)/7),IF($Q$1="Quarterly",YEAR($R1642)*4+ROUNDUP(MONTH($R1642)/3),YEAR($R1642)*12+MONTH($R1642))))</f>
        <v/>
      </c>
      <c r="P1642">
        <f>IF($R1642="","",IF($R1643="",1,IF($O1642&lt;&gt;$O1643,1,0)))</f>
        <v/>
      </c>
      <c r="Q1642">
        <f>IF($P1642=1,SUM($P$7:$P1642),"")</f>
        <v/>
      </c>
      <c r="R1642">
        <f>IF($A1642="","",IF(ISNUMBER($A1642),$A1642,IFERROR(DATEVALUE($A1642),NA())))</f>
        <v/>
      </c>
    </row>
    <row r="1643">
      <c r="O1643">
        <f>IF($R1643="","",IF($Q$1="Weekly",INT(($R1643-2)/7),IF($Q$1="Quarterly",YEAR($R1643)*4+ROUNDUP(MONTH($R1643)/3),YEAR($R1643)*12+MONTH($R1643))))</f>
        <v/>
      </c>
      <c r="P1643">
        <f>IF($R1643="","",IF($R1644="",1,IF($O1643&lt;&gt;$O1644,1,0)))</f>
        <v/>
      </c>
      <c r="Q1643">
        <f>IF($P1643=1,SUM($P$7:$P1643),"")</f>
        <v/>
      </c>
      <c r="R1643">
        <f>IF($A1643="","",IF(ISNUMBER($A1643),$A1643,IFERROR(DATEVALUE($A1643),NA())))</f>
        <v/>
      </c>
    </row>
    <row r="1644">
      <c r="O1644">
        <f>IF($R1644="","",IF($Q$1="Weekly",INT(($R1644-2)/7),IF($Q$1="Quarterly",YEAR($R1644)*4+ROUNDUP(MONTH($R1644)/3),YEAR($R1644)*12+MONTH($R1644))))</f>
        <v/>
      </c>
      <c r="P1644">
        <f>IF($R1644="","",IF($R1645="",1,IF($O1644&lt;&gt;$O1645,1,0)))</f>
        <v/>
      </c>
      <c r="Q1644">
        <f>IF($P1644=1,SUM($P$7:$P1644),"")</f>
        <v/>
      </c>
      <c r="R1644">
        <f>IF($A1644="","",IF(ISNUMBER($A1644),$A1644,IFERROR(DATEVALUE($A1644),NA())))</f>
        <v/>
      </c>
    </row>
    <row r="1645">
      <c r="O1645">
        <f>IF($R1645="","",IF($Q$1="Weekly",INT(($R1645-2)/7),IF($Q$1="Quarterly",YEAR($R1645)*4+ROUNDUP(MONTH($R1645)/3),YEAR($R1645)*12+MONTH($R1645))))</f>
        <v/>
      </c>
      <c r="P1645">
        <f>IF($R1645="","",IF($R1646="",1,IF($O1645&lt;&gt;$O1646,1,0)))</f>
        <v/>
      </c>
      <c r="Q1645">
        <f>IF($P1645=1,SUM($P$7:$P1645),"")</f>
        <v/>
      </c>
      <c r="R1645">
        <f>IF($A1645="","",IF(ISNUMBER($A1645),$A1645,IFERROR(DATEVALUE($A1645),NA())))</f>
        <v/>
      </c>
    </row>
    <row r="1646">
      <c r="O1646">
        <f>IF($R1646="","",IF($Q$1="Weekly",INT(($R1646-2)/7),IF($Q$1="Quarterly",YEAR($R1646)*4+ROUNDUP(MONTH($R1646)/3),YEAR($R1646)*12+MONTH($R1646))))</f>
        <v/>
      </c>
      <c r="P1646">
        <f>IF($R1646="","",IF($R1647="",1,IF($O1646&lt;&gt;$O1647,1,0)))</f>
        <v/>
      </c>
      <c r="Q1646">
        <f>IF($P1646=1,SUM($P$7:$P1646),"")</f>
        <v/>
      </c>
      <c r="R1646">
        <f>IF($A1646="","",IF(ISNUMBER($A1646),$A1646,IFERROR(DATEVALUE($A1646),NA())))</f>
        <v/>
      </c>
    </row>
    <row r="1647">
      <c r="O1647">
        <f>IF($R1647="","",IF($Q$1="Weekly",INT(($R1647-2)/7),IF($Q$1="Quarterly",YEAR($R1647)*4+ROUNDUP(MONTH($R1647)/3),YEAR($R1647)*12+MONTH($R1647))))</f>
        <v/>
      </c>
      <c r="P1647">
        <f>IF($R1647="","",IF($R1648="",1,IF($O1647&lt;&gt;$O1648,1,0)))</f>
        <v/>
      </c>
      <c r="Q1647">
        <f>IF($P1647=1,SUM($P$7:$P1647),"")</f>
        <v/>
      </c>
      <c r="R1647">
        <f>IF($A1647="","",IF(ISNUMBER($A1647),$A1647,IFERROR(DATEVALUE($A1647),NA())))</f>
        <v/>
      </c>
    </row>
    <row r="1648">
      <c r="O1648">
        <f>IF($R1648="","",IF($Q$1="Weekly",INT(($R1648-2)/7),IF($Q$1="Quarterly",YEAR($R1648)*4+ROUNDUP(MONTH($R1648)/3),YEAR($R1648)*12+MONTH($R1648))))</f>
        <v/>
      </c>
      <c r="P1648">
        <f>IF($R1648="","",IF($R1649="",1,IF($O1648&lt;&gt;$O1649,1,0)))</f>
        <v/>
      </c>
      <c r="Q1648">
        <f>IF($P1648=1,SUM($P$7:$P1648),"")</f>
        <v/>
      </c>
      <c r="R1648">
        <f>IF($A1648="","",IF(ISNUMBER($A1648),$A1648,IFERROR(DATEVALUE($A1648),NA())))</f>
        <v/>
      </c>
    </row>
    <row r="1649">
      <c r="O1649">
        <f>IF($R1649="","",IF($Q$1="Weekly",INT(($R1649-2)/7),IF($Q$1="Quarterly",YEAR($R1649)*4+ROUNDUP(MONTH($R1649)/3),YEAR($R1649)*12+MONTH($R1649))))</f>
        <v/>
      </c>
      <c r="P1649">
        <f>IF($R1649="","",IF($R1650="",1,IF($O1649&lt;&gt;$O1650,1,0)))</f>
        <v/>
      </c>
      <c r="Q1649">
        <f>IF($P1649=1,SUM($P$7:$P1649),"")</f>
        <v/>
      </c>
      <c r="R1649">
        <f>IF($A1649="","",IF(ISNUMBER($A1649),$A1649,IFERROR(DATEVALUE($A1649),NA())))</f>
        <v/>
      </c>
    </row>
    <row r="1650">
      <c r="O1650">
        <f>IF($R1650="","",IF($Q$1="Weekly",INT(($R1650-2)/7),IF($Q$1="Quarterly",YEAR($R1650)*4+ROUNDUP(MONTH($R1650)/3),YEAR($R1650)*12+MONTH($R1650))))</f>
        <v/>
      </c>
      <c r="P1650">
        <f>IF($R1650="","",IF($R1651="",1,IF($O1650&lt;&gt;$O1651,1,0)))</f>
        <v/>
      </c>
      <c r="Q1650">
        <f>IF($P1650=1,SUM($P$7:$P1650),"")</f>
        <v/>
      </c>
      <c r="R1650">
        <f>IF($A1650="","",IF(ISNUMBER($A1650),$A1650,IFERROR(DATEVALUE($A1650),NA())))</f>
        <v/>
      </c>
    </row>
    <row r="1651">
      <c r="O1651">
        <f>IF($R1651="","",IF($Q$1="Weekly",INT(($R1651-2)/7),IF($Q$1="Quarterly",YEAR($R1651)*4+ROUNDUP(MONTH($R1651)/3),YEAR($R1651)*12+MONTH($R1651))))</f>
        <v/>
      </c>
      <c r="P1651">
        <f>IF($R1651="","",IF($R1652="",1,IF($O1651&lt;&gt;$O1652,1,0)))</f>
        <v/>
      </c>
      <c r="Q1651">
        <f>IF($P1651=1,SUM($P$7:$P1651),"")</f>
        <v/>
      </c>
      <c r="R1651">
        <f>IF($A1651="","",IF(ISNUMBER($A1651),$A1651,IFERROR(DATEVALUE($A1651),NA())))</f>
        <v/>
      </c>
    </row>
    <row r="1652">
      <c r="O1652">
        <f>IF($R1652="","",IF($Q$1="Weekly",INT(($R1652-2)/7),IF($Q$1="Quarterly",YEAR($R1652)*4+ROUNDUP(MONTH($R1652)/3),YEAR($R1652)*12+MONTH($R1652))))</f>
        <v/>
      </c>
      <c r="P1652">
        <f>IF($R1652="","",IF($R1653="",1,IF($O1652&lt;&gt;$O1653,1,0)))</f>
        <v/>
      </c>
      <c r="Q1652">
        <f>IF($P1652=1,SUM($P$7:$P1652),"")</f>
        <v/>
      </c>
      <c r="R1652">
        <f>IF($A1652="","",IF(ISNUMBER($A1652),$A1652,IFERROR(DATEVALUE($A1652),NA())))</f>
        <v/>
      </c>
    </row>
    <row r="1653">
      <c r="O1653">
        <f>IF($R1653="","",IF($Q$1="Weekly",INT(($R1653-2)/7),IF($Q$1="Quarterly",YEAR($R1653)*4+ROUNDUP(MONTH($R1653)/3),YEAR($R1653)*12+MONTH($R1653))))</f>
        <v/>
      </c>
      <c r="P1653">
        <f>IF($R1653="","",IF($R1654="",1,IF($O1653&lt;&gt;$O1654,1,0)))</f>
        <v/>
      </c>
      <c r="Q1653">
        <f>IF($P1653=1,SUM($P$7:$P1653),"")</f>
        <v/>
      </c>
      <c r="R1653">
        <f>IF($A1653="","",IF(ISNUMBER($A1653),$A1653,IFERROR(DATEVALUE($A1653),NA())))</f>
        <v/>
      </c>
    </row>
    <row r="1654">
      <c r="O1654">
        <f>IF($R1654="","",IF($Q$1="Weekly",INT(($R1654-2)/7),IF($Q$1="Quarterly",YEAR($R1654)*4+ROUNDUP(MONTH($R1654)/3),YEAR($R1654)*12+MONTH($R1654))))</f>
        <v/>
      </c>
      <c r="P1654">
        <f>IF($R1654="","",IF($R1655="",1,IF($O1654&lt;&gt;$O1655,1,0)))</f>
        <v/>
      </c>
      <c r="Q1654">
        <f>IF($P1654=1,SUM($P$7:$P1654),"")</f>
        <v/>
      </c>
      <c r="R1654">
        <f>IF($A1654="","",IF(ISNUMBER($A1654),$A1654,IFERROR(DATEVALUE($A1654),NA())))</f>
        <v/>
      </c>
    </row>
    <row r="1655">
      <c r="O1655">
        <f>IF($R1655="","",IF($Q$1="Weekly",INT(($R1655-2)/7),IF($Q$1="Quarterly",YEAR($R1655)*4+ROUNDUP(MONTH($R1655)/3),YEAR($R1655)*12+MONTH($R1655))))</f>
        <v/>
      </c>
      <c r="P1655">
        <f>IF($R1655="","",IF($R1656="",1,IF($O1655&lt;&gt;$O1656,1,0)))</f>
        <v/>
      </c>
      <c r="Q1655">
        <f>IF($P1655=1,SUM($P$7:$P1655),"")</f>
        <v/>
      </c>
      <c r="R1655">
        <f>IF($A1655="","",IF(ISNUMBER($A1655),$A1655,IFERROR(DATEVALUE($A1655),NA())))</f>
        <v/>
      </c>
    </row>
    <row r="1656">
      <c r="O1656">
        <f>IF($R1656="","",IF($Q$1="Weekly",INT(($R1656-2)/7),IF($Q$1="Quarterly",YEAR($R1656)*4+ROUNDUP(MONTH($R1656)/3),YEAR($R1656)*12+MONTH($R1656))))</f>
        <v/>
      </c>
      <c r="P1656">
        <f>IF($R1656="","",IF($R1657="",1,IF($O1656&lt;&gt;$O1657,1,0)))</f>
        <v/>
      </c>
      <c r="Q1656">
        <f>IF($P1656=1,SUM($P$7:$P1656),"")</f>
        <v/>
      </c>
      <c r="R1656">
        <f>IF($A1656="","",IF(ISNUMBER($A1656),$A1656,IFERROR(DATEVALUE($A1656),NA())))</f>
        <v/>
      </c>
    </row>
    <row r="1657">
      <c r="O1657">
        <f>IF($R1657="","",IF($Q$1="Weekly",INT(($R1657-2)/7),IF($Q$1="Quarterly",YEAR($R1657)*4+ROUNDUP(MONTH($R1657)/3),YEAR($R1657)*12+MONTH($R1657))))</f>
        <v/>
      </c>
      <c r="P1657">
        <f>IF($R1657="","",IF($R1658="",1,IF($O1657&lt;&gt;$O1658,1,0)))</f>
        <v/>
      </c>
      <c r="Q1657">
        <f>IF($P1657=1,SUM($P$7:$P1657),"")</f>
        <v/>
      </c>
      <c r="R1657">
        <f>IF($A1657="","",IF(ISNUMBER($A1657),$A1657,IFERROR(DATEVALUE($A1657),NA())))</f>
        <v/>
      </c>
    </row>
    <row r="1658">
      <c r="O1658">
        <f>IF($R1658="","",IF($Q$1="Weekly",INT(($R1658-2)/7),IF($Q$1="Quarterly",YEAR($R1658)*4+ROUNDUP(MONTH($R1658)/3),YEAR($R1658)*12+MONTH($R1658))))</f>
        <v/>
      </c>
      <c r="P1658">
        <f>IF($R1658="","",IF($R1659="",1,IF($O1658&lt;&gt;$O1659,1,0)))</f>
        <v/>
      </c>
      <c r="Q1658">
        <f>IF($P1658=1,SUM($P$7:$P1658),"")</f>
        <v/>
      </c>
      <c r="R1658">
        <f>IF($A1658="","",IF(ISNUMBER($A1658),$A1658,IFERROR(DATEVALUE($A1658),NA())))</f>
        <v/>
      </c>
    </row>
    <row r="1659">
      <c r="O1659">
        <f>IF($R1659="","",IF($Q$1="Weekly",INT(($R1659-2)/7),IF($Q$1="Quarterly",YEAR($R1659)*4+ROUNDUP(MONTH($R1659)/3),YEAR($R1659)*12+MONTH($R1659))))</f>
        <v/>
      </c>
      <c r="P1659">
        <f>IF($R1659="","",IF($R1660="",1,IF($O1659&lt;&gt;$O1660,1,0)))</f>
        <v/>
      </c>
      <c r="Q1659">
        <f>IF($P1659=1,SUM($P$7:$P1659),"")</f>
        <v/>
      </c>
      <c r="R1659">
        <f>IF($A1659="","",IF(ISNUMBER($A1659),$A1659,IFERROR(DATEVALUE($A1659),NA())))</f>
        <v/>
      </c>
    </row>
    <row r="1660">
      <c r="O1660">
        <f>IF($R1660="","",IF($Q$1="Weekly",INT(($R1660-2)/7),IF($Q$1="Quarterly",YEAR($R1660)*4+ROUNDUP(MONTH($R1660)/3),YEAR($R1660)*12+MONTH($R1660))))</f>
        <v/>
      </c>
      <c r="P1660">
        <f>IF($R1660="","",IF($R1661="",1,IF($O1660&lt;&gt;$O1661,1,0)))</f>
        <v/>
      </c>
      <c r="Q1660">
        <f>IF($P1660=1,SUM($P$7:$P1660),"")</f>
        <v/>
      </c>
      <c r="R1660">
        <f>IF($A1660="","",IF(ISNUMBER($A1660),$A1660,IFERROR(DATEVALUE($A1660),NA())))</f>
        <v/>
      </c>
    </row>
    <row r="1661">
      <c r="O1661">
        <f>IF($R1661="","",IF($Q$1="Weekly",INT(($R1661-2)/7),IF($Q$1="Quarterly",YEAR($R1661)*4+ROUNDUP(MONTH($R1661)/3),YEAR($R1661)*12+MONTH($R1661))))</f>
        <v/>
      </c>
      <c r="P1661">
        <f>IF($R1661="","",IF($R1662="",1,IF($O1661&lt;&gt;$O1662,1,0)))</f>
        <v/>
      </c>
      <c r="Q1661">
        <f>IF($P1661=1,SUM($P$7:$P1661),"")</f>
        <v/>
      </c>
      <c r="R1661">
        <f>IF($A1661="","",IF(ISNUMBER($A1661),$A1661,IFERROR(DATEVALUE($A1661),NA())))</f>
        <v/>
      </c>
    </row>
    <row r="1662">
      <c r="O1662">
        <f>IF($R1662="","",IF($Q$1="Weekly",INT(($R1662-2)/7),IF($Q$1="Quarterly",YEAR($R1662)*4+ROUNDUP(MONTH($R1662)/3),YEAR($R1662)*12+MONTH($R1662))))</f>
        <v/>
      </c>
      <c r="P1662">
        <f>IF($R1662="","",IF($R1663="",1,IF($O1662&lt;&gt;$O1663,1,0)))</f>
        <v/>
      </c>
      <c r="Q1662">
        <f>IF($P1662=1,SUM($P$7:$P1662),"")</f>
        <v/>
      </c>
      <c r="R1662">
        <f>IF($A1662="","",IF(ISNUMBER($A1662),$A1662,IFERROR(DATEVALUE($A1662),NA())))</f>
        <v/>
      </c>
    </row>
    <row r="1663">
      <c r="O1663">
        <f>IF($R1663="","",IF($Q$1="Weekly",INT(($R1663-2)/7),IF($Q$1="Quarterly",YEAR($R1663)*4+ROUNDUP(MONTH($R1663)/3),YEAR($R1663)*12+MONTH($R1663))))</f>
        <v/>
      </c>
      <c r="P1663">
        <f>IF($R1663="","",IF($R1664="",1,IF($O1663&lt;&gt;$O1664,1,0)))</f>
        <v/>
      </c>
      <c r="Q1663">
        <f>IF($P1663=1,SUM($P$7:$P1663),"")</f>
        <v/>
      </c>
      <c r="R1663">
        <f>IF($A1663="","",IF(ISNUMBER($A1663),$A1663,IFERROR(DATEVALUE($A1663),NA())))</f>
        <v/>
      </c>
    </row>
    <row r="1664">
      <c r="O1664">
        <f>IF($R1664="","",IF($Q$1="Weekly",INT(($R1664-2)/7),IF($Q$1="Quarterly",YEAR($R1664)*4+ROUNDUP(MONTH($R1664)/3),YEAR($R1664)*12+MONTH($R1664))))</f>
        <v/>
      </c>
      <c r="P1664">
        <f>IF($R1664="","",IF($R1665="",1,IF($O1664&lt;&gt;$O1665,1,0)))</f>
        <v/>
      </c>
      <c r="Q1664">
        <f>IF($P1664=1,SUM($P$7:$P1664),"")</f>
        <v/>
      </c>
      <c r="R1664">
        <f>IF($A1664="","",IF(ISNUMBER($A1664),$A1664,IFERROR(DATEVALUE($A1664),NA())))</f>
        <v/>
      </c>
    </row>
    <row r="1665">
      <c r="O1665">
        <f>IF($R1665="","",IF($Q$1="Weekly",INT(($R1665-2)/7),IF($Q$1="Quarterly",YEAR($R1665)*4+ROUNDUP(MONTH($R1665)/3),YEAR($R1665)*12+MONTH($R1665))))</f>
        <v/>
      </c>
      <c r="P1665">
        <f>IF($R1665="","",IF($R1666="",1,IF($O1665&lt;&gt;$O1666,1,0)))</f>
        <v/>
      </c>
      <c r="Q1665">
        <f>IF($P1665=1,SUM($P$7:$P1665),"")</f>
        <v/>
      </c>
      <c r="R1665">
        <f>IF($A1665="","",IF(ISNUMBER($A1665),$A1665,IFERROR(DATEVALUE($A1665),NA())))</f>
        <v/>
      </c>
    </row>
    <row r="1666">
      <c r="O1666">
        <f>IF($R1666="","",IF($Q$1="Weekly",INT(($R1666-2)/7),IF($Q$1="Quarterly",YEAR($R1666)*4+ROUNDUP(MONTH($R1666)/3),YEAR($R1666)*12+MONTH($R1666))))</f>
        <v/>
      </c>
      <c r="P1666">
        <f>IF($R1666="","",IF($R1667="",1,IF($O1666&lt;&gt;$O1667,1,0)))</f>
        <v/>
      </c>
      <c r="Q1666">
        <f>IF($P1666=1,SUM($P$7:$P1666),"")</f>
        <v/>
      </c>
      <c r="R1666">
        <f>IF($A1666="","",IF(ISNUMBER($A1666),$A1666,IFERROR(DATEVALUE($A1666),NA())))</f>
        <v/>
      </c>
    </row>
    <row r="1667">
      <c r="O1667">
        <f>IF($R1667="","",IF($Q$1="Weekly",INT(($R1667-2)/7),IF($Q$1="Quarterly",YEAR($R1667)*4+ROUNDUP(MONTH($R1667)/3),YEAR($R1667)*12+MONTH($R1667))))</f>
        <v/>
      </c>
      <c r="P1667">
        <f>IF($R1667="","",IF($R1668="",1,IF($O1667&lt;&gt;$O1668,1,0)))</f>
        <v/>
      </c>
      <c r="Q1667">
        <f>IF($P1667=1,SUM($P$7:$P1667),"")</f>
        <v/>
      </c>
      <c r="R1667">
        <f>IF($A1667="","",IF(ISNUMBER($A1667),$A1667,IFERROR(DATEVALUE($A1667),NA())))</f>
        <v/>
      </c>
    </row>
    <row r="1668">
      <c r="O1668">
        <f>IF($R1668="","",IF($Q$1="Weekly",INT(($R1668-2)/7),IF($Q$1="Quarterly",YEAR($R1668)*4+ROUNDUP(MONTH($R1668)/3),YEAR($R1668)*12+MONTH($R1668))))</f>
        <v/>
      </c>
      <c r="P1668">
        <f>IF($R1668="","",IF($R1669="",1,IF($O1668&lt;&gt;$O1669,1,0)))</f>
        <v/>
      </c>
      <c r="Q1668">
        <f>IF($P1668=1,SUM($P$7:$P1668),"")</f>
        <v/>
      </c>
      <c r="R1668">
        <f>IF($A1668="","",IF(ISNUMBER($A1668),$A1668,IFERROR(DATEVALUE($A1668),NA())))</f>
        <v/>
      </c>
    </row>
    <row r="1669">
      <c r="O1669">
        <f>IF($R1669="","",IF($Q$1="Weekly",INT(($R1669-2)/7),IF($Q$1="Quarterly",YEAR($R1669)*4+ROUNDUP(MONTH($R1669)/3),YEAR($R1669)*12+MONTH($R1669))))</f>
        <v/>
      </c>
      <c r="P1669">
        <f>IF($R1669="","",IF($R1670="",1,IF($O1669&lt;&gt;$O1670,1,0)))</f>
        <v/>
      </c>
      <c r="Q1669">
        <f>IF($P1669=1,SUM($P$7:$P1669),"")</f>
        <v/>
      </c>
      <c r="R1669">
        <f>IF($A1669="","",IF(ISNUMBER($A1669),$A1669,IFERROR(DATEVALUE($A1669),NA())))</f>
        <v/>
      </c>
    </row>
    <row r="1670">
      <c r="O1670">
        <f>IF($R1670="","",IF($Q$1="Weekly",INT(($R1670-2)/7),IF($Q$1="Quarterly",YEAR($R1670)*4+ROUNDUP(MONTH($R1670)/3),YEAR($R1670)*12+MONTH($R1670))))</f>
        <v/>
      </c>
      <c r="P1670">
        <f>IF($R1670="","",IF($R1671="",1,IF($O1670&lt;&gt;$O1671,1,0)))</f>
        <v/>
      </c>
      <c r="Q1670">
        <f>IF($P1670=1,SUM($P$7:$P1670),"")</f>
        <v/>
      </c>
      <c r="R1670">
        <f>IF($A1670="","",IF(ISNUMBER($A1670),$A1670,IFERROR(DATEVALUE($A1670),NA())))</f>
        <v/>
      </c>
    </row>
    <row r="1671">
      <c r="O1671">
        <f>IF($R1671="","",IF($Q$1="Weekly",INT(($R1671-2)/7),IF($Q$1="Quarterly",YEAR($R1671)*4+ROUNDUP(MONTH($R1671)/3),YEAR($R1671)*12+MONTH($R1671))))</f>
        <v/>
      </c>
      <c r="P1671">
        <f>IF($R1671="","",IF($R1672="",1,IF($O1671&lt;&gt;$O1672,1,0)))</f>
        <v/>
      </c>
      <c r="Q1671">
        <f>IF($P1671=1,SUM($P$7:$P1671),"")</f>
        <v/>
      </c>
      <c r="R1671">
        <f>IF($A1671="","",IF(ISNUMBER($A1671),$A1671,IFERROR(DATEVALUE($A1671),NA())))</f>
        <v/>
      </c>
    </row>
    <row r="1672">
      <c r="O1672">
        <f>IF($R1672="","",IF($Q$1="Weekly",INT(($R1672-2)/7),IF($Q$1="Quarterly",YEAR($R1672)*4+ROUNDUP(MONTH($R1672)/3),YEAR($R1672)*12+MONTH($R1672))))</f>
        <v/>
      </c>
      <c r="P1672">
        <f>IF($R1672="","",IF($R1673="",1,IF($O1672&lt;&gt;$O1673,1,0)))</f>
        <v/>
      </c>
      <c r="Q1672">
        <f>IF($P1672=1,SUM($P$7:$P1672),"")</f>
        <v/>
      </c>
      <c r="R1672">
        <f>IF($A1672="","",IF(ISNUMBER($A1672),$A1672,IFERROR(DATEVALUE($A1672),NA())))</f>
        <v/>
      </c>
    </row>
    <row r="1673">
      <c r="O1673">
        <f>IF($R1673="","",IF($Q$1="Weekly",INT(($R1673-2)/7),IF($Q$1="Quarterly",YEAR($R1673)*4+ROUNDUP(MONTH($R1673)/3),YEAR($R1673)*12+MONTH($R1673))))</f>
        <v/>
      </c>
      <c r="P1673">
        <f>IF($R1673="","",IF($R1674="",1,IF($O1673&lt;&gt;$O1674,1,0)))</f>
        <v/>
      </c>
      <c r="Q1673">
        <f>IF($P1673=1,SUM($P$7:$P1673),"")</f>
        <v/>
      </c>
      <c r="R1673">
        <f>IF($A1673="","",IF(ISNUMBER($A1673),$A1673,IFERROR(DATEVALUE($A1673),NA())))</f>
        <v/>
      </c>
    </row>
    <row r="1674">
      <c r="O1674">
        <f>IF($R1674="","",IF($Q$1="Weekly",INT(($R1674-2)/7),IF($Q$1="Quarterly",YEAR($R1674)*4+ROUNDUP(MONTH($R1674)/3),YEAR($R1674)*12+MONTH($R1674))))</f>
        <v/>
      </c>
      <c r="P1674">
        <f>IF($R1674="","",IF($R1675="",1,IF($O1674&lt;&gt;$O1675,1,0)))</f>
        <v/>
      </c>
      <c r="Q1674">
        <f>IF($P1674=1,SUM($P$7:$P1674),"")</f>
        <v/>
      </c>
      <c r="R1674">
        <f>IF($A1674="","",IF(ISNUMBER($A1674),$A1674,IFERROR(DATEVALUE($A1674),NA())))</f>
        <v/>
      </c>
    </row>
    <row r="1675">
      <c r="O1675">
        <f>IF($R1675="","",IF($Q$1="Weekly",INT(($R1675-2)/7),IF($Q$1="Quarterly",YEAR($R1675)*4+ROUNDUP(MONTH($R1675)/3),YEAR($R1675)*12+MONTH($R1675))))</f>
        <v/>
      </c>
      <c r="P1675">
        <f>IF($R1675="","",IF($R1676="",1,IF($O1675&lt;&gt;$O1676,1,0)))</f>
        <v/>
      </c>
      <c r="Q1675">
        <f>IF($P1675=1,SUM($P$7:$P1675),"")</f>
        <v/>
      </c>
      <c r="R1675">
        <f>IF($A1675="","",IF(ISNUMBER($A1675),$A1675,IFERROR(DATEVALUE($A1675),NA())))</f>
        <v/>
      </c>
    </row>
    <row r="1676">
      <c r="O1676">
        <f>IF($R1676="","",IF($Q$1="Weekly",INT(($R1676-2)/7),IF($Q$1="Quarterly",YEAR($R1676)*4+ROUNDUP(MONTH($R1676)/3),YEAR($R1676)*12+MONTH($R1676))))</f>
        <v/>
      </c>
      <c r="P1676">
        <f>IF($R1676="","",IF($R1677="",1,IF($O1676&lt;&gt;$O1677,1,0)))</f>
        <v/>
      </c>
      <c r="Q1676">
        <f>IF($P1676=1,SUM($P$7:$P1676),"")</f>
        <v/>
      </c>
      <c r="R1676">
        <f>IF($A1676="","",IF(ISNUMBER($A1676),$A1676,IFERROR(DATEVALUE($A1676),NA())))</f>
        <v/>
      </c>
    </row>
    <row r="1677">
      <c r="O1677">
        <f>IF($R1677="","",IF($Q$1="Weekly",INT(($R1677-2)/7),IF($Q$1="Quarterly",YEAR($R1677)*4+ROUNDUP(MONTH($R1677)/3),YEAR($R1677)*12+MONTH($R1677))))</f>
        <v/>
      </c>
      <c r="P1677">
        <f>IF($R1677="","",IF($R1678="",1,IF($O1677&lt;&gt;$O1678,1,0)))</f>
        <v/>
      </c>
      <c r="Q1677">
        <f>IF($P1677=1,SUM($P$7:$P1677),"")</f>
        <v/>
      </c>
      <c r="R1677">
        <f>IF($A1677="","",IF(ISNUMBER($A1677),$A1677,IFERROR(DATEVALUE($A1677),NA())))</f>
        <v/>
      </c>
    </row>
    <row r="1678">
      <c r="O1678">
        <f>IF($R1678="","",IF($Q$1="Weekly",INT(($R1678-2)/7),IF($Q$1="Quarterly",YEAR($R1678)*4+ROUNDUP(MONTH($R1678)/3),YEAR($R1678)*12+MONTH($R1678))))</f>
        <v/>
      </c>
      <c r="P1678">
        <f>IF($R1678="","",IF($R1679="",1,IF($O1678&lt;&gt;$O1679,1,0)))</f>
        <v/>
      </c>
      <c r="Q1678">
        <f>IF($P1678=1,SUM($P$7:$P1678),"")</f>
        <v/>
      </c>
      <c r="R1678">
        <f>IF($A1678="","",IF(ISNUMBER($A1678),$A1678,IFERROR(DATEVALUE($A1678),NA())))</f>
        <v/>
      </c>
    </row>
    <row r="1679">
      <c r="O1679">
        <f>IF($R1679="","",IF($Q$1="Weekly",INT(($R1679-2)/7),IF($Q$1="Quarterly",YEAR($R1679)*4+ROUNDUP(MONTH($R1679)/3),YEAR($R1679)*12+MONTH($R1679))))</f>
        <v/>
      </c>
      <c r="P1679">
        <f>IF($R1679="","",IF($R1680="",1,IF($O1679&lt;&gt;$O1680,1,0)))</f>
        <v/>
      </c>
      <c r="Q1679">
        <f>IF($P1679=1,SUM($P$7:$P1679),"")</f>
        <v/>
      </c>
      <c r="R1679">
        <f>IF($A1679="","",IF(ISNUMBER($A1679),$A1679,IFERROR(DATEVALUE($A1679),NA())))</f>
        <v/>
      </c>
    </row>
    <row r="1680">
      <c r="O1680">
        <f>IF($R1680="","",IF($Q$1="Weekly",INT(($R1680-2)/7),IF($Q$1="Quarterly",YEAR($R1680)*4+ROUNDUP(MONTH($R1680)/3),YEAR($R1680)*12+MONTH($R1680))))</f>
        <v/>
      </c>
      <c r="P1680">
        <f>IF($R1680="","",IF($R1681="",1,IF($O1680&lt;&gt;$O1681,1,0)))</f>
        <v/>
      </c>
      <c r="Q1680">
        <f>IF($P1680=1,SUM($P$7:$P1680),"")</f>
        <v/>
      </c>
      <c r="R1680">
        <f>IF($A1680="","",IF(ISNUMBER($A1680),$A1680,IFERROR(DATEVALUE($A1680),NA())))</f>
        <v/>
      </c>
    </row>
    <row r="1681">
      <c r="O1681">
        <f>IF($R1681="","",IF($Q$1="Weekly",INT(($R1681-2)/7),IF($Q$1="Quarterly",YEAR($R1681)*4+ROUNDUP(MONTH($R1681)/3),YEAR($R1681)*12+MONTH($R1681))))</f>
        <v/>
      </c>
      <c r="P1681">
        <f>IF($R1681="","",IF($R1682="",1,IF($O1681&lt;&gt;$O1682,1,0)))</f>
        <v/>
      </c>
      <c r="Q1681">
        <f>IF($P1681=1,SUM($P$7:$P1681),"")</f>
        <v/>
      </c>
      <c r="R1681">
        <f>IF($A1681="","",IF(ISNUMBER($A1681),$A1681,IFERROR(DATEVALUE($A1681),NA())))</f>
        <v/>
      </c>
    </row>
    <row r="1682">
      <c r="O1682">
        <f>IF($R1682="","",IF($Q$1="Weekly",INT(($R1682-2)/7),IF($Q$1="Quarterly",YEAR($R1682)*4+ROUNDUP(MONTH($R1682)/3),YEAR($R1682)*12+MONTH($R1682))))</f>
        <v/>
      </c>
      <c r="P1682">
        <f>IF($R1682="","",IF($R1683="",1,IF($O1682&lt;&gt;$O1683,1,0)))</f>
        <v/>
      </c>
      <c r="Q1682">
        <f>IF($P1682=1,SUM($P$7:$P1682),"")</f>
        <v/>
      </c>
      <c r="R1682">
        <f>IF($A1682="","",IF(ISNUMBER($A1682),$A1682,IFERROR(DATEVALUE($A1682),NA())))</f>
        <v/>
      </c>
    </row>
    <row r="1683">
      <c r="O1683">
        <f>IF($R1683="","",IF($Q$1="Weekly",INT(($R1683-2)/7),IF($Q$1="Quarterly",YEAR($R1683)*4+ROUNDUP(MONTH($R1683)/3),YEAR($R1683)*12+MONTH($R1683))))</f>
        <v/>
      </c>
      <c r="P1683">
        <f>IF($R1683="","",IF($R1684="",1,IF($O1683&lt;&gt;$O1684,1,0)))</f>
        <v/>
      </c>
      <c r="Q1683">
        <f>IF($P1683=1,SUM($P$7:$P1683),"")</f>
        <v/>
      </c>
      <c r="R1683">
        <f>IF($A1683="","",IF(ISNUMBER($A1683),$A1683,IFERROR(DATEVALUE($A1683),NA())))</f>
        <v/>
      </c>
    </row>
    <row r="1684">
      <c r="O1684">
        <f>IF($R1684="","",IF($Q$1="Weekly",INT(($R1684-2)/7),IF($Q$1="Quarterly",YEAR($R1684)*4+ROUNDUP(MONTH($R1684)/3),YEAR($R1684)*12+MONTH($R1684))))</f>
        <v/>
      </c>
      <c r="P1684">
        <f>IF($R1684="","",IF($R1685="",1,IF($O1684&lt;&gt;$O1685,1,0)))</f>
        <v/>
      </c>
      <c r="Q1684">
        <f>IF($P1684=1,SUM($P$7:$P1684),"")</f>
        <v/>
      </c>
      <c r="R1684">
        <f>IF($A1684="","",IF(ISNUMBER($A1684),$A1684,IFERROR(DATEVALUE($A1684),NA())))</f>
        <v/>
      </c>
    </row>
    <row r="1685">
      <c r="O1685">
        <f>IF($R1685="","",IF($Q$1="Weekly",INT(($R1685-2)/7),IF($Q$1="Quarterly",YEAR($R1685)*4+ROUNDUP(MONTH($R1685)/3),YEAR($R1685)*12+MONTH($R1685))))</f>
        <v/>
      </c>
      <c r="P1685">
        <f>IF($R1685="","",IF($R1686="",1,IF($O1685&lt;&gt;$O1686,1,0)))</f>
        <v/>
      </c>
      <c r="Q1685">
        <f>IF($P1685=1,SUM($P$7:$P1685),"")</f>
        <v/>
      </c>
      <c r="R1685">
        <f>IF($A1685="","",IF(ISNUMBER($A1685),$A1685,IFERROR(DATEVALUE($A1685),NA())))</f>
        <v/>
      </c>
    </row>
    <row r="1686">
      <c r="O1686">
        <f>IF($R1686="","",IF($Q$1="Weekly",INT(($R1686-2)/7),IF($Q$1="Quarterly",YEAR($R1686)*4+ROUNDUP(MONTH($R1686)/3),YEAR($R1686)*12+MONTH($R1686))))</f>
        <v/>
      </c>
      <c r="P1686">
        <f>IF($R1686="","",IF($R1687="",1,IF($O1686&lt;&gt;$O1687,1,0)))</f>
        <v/>
      </c>
      <c r="Q1686">
        <f>IF($P1686=1,SUM($P$7:$P1686),"")</f>
        <v/>
      </c>
      <c r="R1686">
        <f>IF($A1686="","",IF(ISNUMBER($A1686),$A1686,IFERROR(DATEVALUE($A1686),NA())))</f>
        <v/>
      </c>
    </row>
    <row r="1687">
      <c r="O1687">
        <f>IF($R1687="","",IF($Q$1="Weekly",INT(($R1687-2)/7),IF($Q$1="Quarterly",YEAR($R1687)*4+ROUNDUP(MONTH($R1687)/3),YEAR($R1687)*12+MONTH($R1687))))</f>
        <v/>
      </c>
      <c r="P1687">
        <f>IF($R1687="","",IF($R1688="",1,IF($O1687&lt;&gt;$O1688,1,0)))</f>
        <v/>
      </c>
      <c r="Q1687">
        <f>IF($P1687=1,SUM($P$7:$P1687),"")</f>
        <v/>
      </c>
      <c r="R1687">
        <f>IF($A1687="","",IF(ISNUMBER($A1687),$A1687,IFERROR(DATEVALUE($A1687),NA())))</f>
        <v/>
      </c>
    </row>
    <row r="1688">
      <c r="O1688">
        <f>IF($R1688="","",IF($Q$1="Weekly",INT(($R1688-2)/7),IF($Q$1="Quarterly",YEAR($R1688)*4+ROUNDUP(MONTH($R1688)/3),YEAR($R1688)*12+MONTH($R1688))))</f>
        <v/>
      </c>
      <c r="P1688">
        <f>IF($R1688="","",IF($R1689="",1,IF($O1688&lt;&gt;$O1689,1,0)))</f>
        <v/>
      </c>
      <c r="Q1688">
        <f>IF($P1688=1,SUM($P$7:$P1688),"")</f>
        <v/>
      </c>
      <c r="R1688">
        <f>IF($A1688="","",IF(ISNUMBER($A1688),$A1688,IFERROR(DATEVALUE($A1688),NA())))</f>
        <v/>
      </c>
    </row>
    <row r="1689">
      <c r="O1689">
        <f>IF($R1689="","",IF($Q$1="Weekly",INT(($R1689-2)/7),IF($Q$1="Quarterly",YEAR($R1689)*4+ROUNDUP(MONTH($R1689)/3),YEAR($R1689)*12+MONTH($R1689))))</f>
        <v/>
      </c>
      <c r="P1689">
        <f>IF($R1689="","",IF($R1690="",1,IF($O1689&lt;&gt;$O1690,1,0)))</f>
        <v/>
      </c>
      <c r="Q1689">
        <f>IF($P1689=1,SUM($P$7:$P1689),"")</f>
        <v/>
      </c>
      <c r="R1689">
        <f>IF($A1689="","",IF(ISNUMBER($A1689),$A1689,IFERROR(DATEVALUE($A1689),NA())))</f>
        <v/>
      </c>
    </row>
    <row r="1690">
      <c r="O1690">
        <f>IF($R1690="","",IF($Q$1="Weekly",INT(($R1690-2)/7),IF($Q$1="Quarterly",YEAR($R1690)*4+ROUNDUP(MONTH($R1690)/3),YEAR($R1690)*12+MONTH($R1690))))</f>
        <v/>
      </c>
      <c r="P1690">
        <f>IF($R1690="","",IF($R1691="",1,IF($O1690&lt;&gt;$O1691,1,0)))</f>
        <v/>
      </c>
      <c r="Q1690">
        <f>IF($P1690=1,SUM($P$7:$P1690),"")</f>
        <v/>
      </c>
      <c r="R1690">
        <f>IF($A1690="","",IF(ISNUMBER($A1690),$A1690,IFERROR(DATEVALUE($A1690),NA())))</f>
        <v/>
      </c>
    </row>
    <row r="1691">
      <c r="O1691">
        <f>IF($R1691="","",IF($Q$1="Weekly",INT(($R1691-2)/7),IF($Q$1="Quarterly",YEAR($R1691)*4+ROUNDUP(MONTH($R1691)/3),YEAR($R1691)*12+MONTH($R1691))))</f>
        <v/>
      </c>
      <c r="P1691">
        <f>IF($R1691="","",IF($R1692="",1,IF($O1691&lt;&gt;$O1692,1,0)))</f>
        <v/>
      </c>
      <c r="Q1691">
        <f>IF($P1691=1,SUM($P$7:$P1691),"")</f>
        <v/>
      </c>
      <c r="R1691">
        <f>IF($A1691="","",IF(ISNUMBER($A1691),$A1691,IFERROR(DATEVALUE($A1691),NA())))</f>
        <v/>
      </c>
    </row>
    <row r="1692">
      <c r="O1692">
        <f>IF($R1692="","",IF($Q$1="Weekly",INT(($R1692-2)/7),IF($Q$1="Quarterly",YEAR($R1692)*4+ROUNDUP(MONTH($R1692)/3),YEAR($R1692)*12+MONTH($R1692))))</f>
        <v/>
      </c>
      <c r="P1692">
        <f>IF($R1692="","",IF($R1693="",1,IF($O1692&lt;&gt;$O1693,1,0)))</f>
        <v/>
      </c>
      <c r="Q1692">
        <f>IF($P1692=1,SUM($P$7:$P1692),"")</f>
        <v/>
      </c>
      <c r="R1692">
        <f>IF($A1692="","",IF(ISNUMBER($A1692),$A1692,IFERROR(DATEVALUE($A1692),NA())))</f>
        <v/>
      </c>
    </row>
    <row r="1693">
      <c r="O1693">
        <f>IF($R1693="","",IF($Q$1="Weekly",INT(($R1693-2)/7),IF($Q$1="Quarterly",YEAR($R1693)*4+ROUNDUP(MONTH($R1693)/3),YEAR($R1693)*12+MONTH($R1693))))</f>
        <v/>
      </c>
      <c r="P1693">
        <f>IF($R1693="","",IF($R1694="",1,IF($O1693&lt;&gt;$O1694,1,0)))</f>
        <v/>
      </c>
      <c r="Q1693">
        <f>IF($P1693=1,SUM($P$7:$P1693),"")</f>
        <v/>
      </c>
      <c r="R1693">
        <f>IF($A1693="","",IF(ISNUMBER($A1693),$A1693,IFERROR(DATEVALUE($A1693),NA())))</f>
        <v/>
      </c>
    </row>
    <row r="1694">
      <c r="O1694">
        <f>IF($R1694="","",IF($Q$1="Weekly",INT(($R1694-2)/7),IF($Q$1="Quarterly",YEAR($R1694)*4+ROUNDUP(MONTH($R1694)/3),YEAR($R1694)*12+MONTH($R1694))))</f>
        <v/>
      </c>
      <c r="P1694">
        <f>IF($R1694="","",IF($R1695="",1,IF($O1694&lt;&gt;$O1695,1,0)))</f>
        <v/>
      </c>
      <c r="Q1694">
        <f>IF($P1694=1,SUM($P$7:$P1694),"")</f>
        <v/>
      </c>
      <c r="R1694">
        <f>IF($A1694="","",IF(ISNUMBER($A1694),$A1694,IFERROR(DATEVALUE($A1694),NA())))</f>
        <v/>
      </c>
    </row>
    <row r="1695">
      <c r="O1695">
        <f>IF($R1695="","",IF($Q$1="Weekly",INT(($R1695-2)/7),IF($Q$1="Quarterly",YEAR($R1695)*4+ROUNDUP(MONTH($R1695)/3),YEAR($R1695)*12+MONTH($R1695))))</f>
        <v/>
      </c>
      <c r="P1695">
        <f>IF($R1695="","",IF($R1696="",1,IF($O1695&lt;&gt;$O1696,1,0)))</f>
        <v/>
      </c>
      <c r="Q1695">
        <f>IF($P1695=1,SUM($P$7:$P1695),"")</f>
        <v/>
      </c>
      <c r="R1695">
        <f>IF($A1695="","",IF(ISNUMBER($A1695),$A1695,IFERROR(DATEVALUE($A1695),NA())))</f>
        <v/>
      </c>
    </row>
    <row r="1696">
      <c r="O1696">
        <f>IF($R1696="","",IF($Q$1="Weekly",INT(($R1696-2)/7),IF($Q$1="Quarterly",YEAR($R1696)*4+ROUNDUP(MONTH($R1696)/3),YEAR($R1696)*12+MONTH($R1696))))</f>
        <v/>
      </c>
      <c r="P1696">
        <f>IF($R1696="","",IF($R1697="",1,IF($O1696&lt;&gt;$O1697,1,0)))</f>
        <v/>
      </c>
      <c r="Q1696">
        <f>IF($P1696=1,SUM($P$7:$P1696),"")</f>
        <v/>
      </c>
      <c r="R1696">
        <f>IF($A1696="","",IF(ISNUMBER($A1696),$A1696,IFERROR(DATEVALUE($A1696),NA())))</f>
        <v/>
      </c>
    </row>
    <row r="1697">
      <c r="O1697">
        <f>IF($R1697="","",IF($Q$1="Weekly",INT(($R1697-2)/7),IF($Q$1="Quarterly",YEAR($R1697)*4+ROUNDUP(MONTH($R1697)/3),YEAR($R1697)*12+MONTH($R1697))))</f>
        <v/>
      </c>
      <c r="P1697">
        <f>IF($R1697="","",IF($R1698="",1,IF($O1697&lt;&gt;$O1698,1,0)))</f>
        <v/>
      </c>
      <c r="Q1697">
        <f>IF($P1697=1,SUM($P$7:$P1697),"")</f>
        <v/>
      </c>
      <c r="R1697">
        <f>IF($A1697="","",IF(ISNUMBER($A1697),$A1697,IFERROR(DATEVALUE($A1697),NA())))</f>
        <v/>
      </c>
    </row>
    <row r="1698">
      <c r="O1698">
        <f>IF($R1698="","",IF($Q$1="Weekly",INT(($R1698-2)/7),IF($Q$1="Quarterly",YEAR($R1698)*4+ROUNDUP(MONTH($R1698)/3),YEAR($R1698)*12+MONTH($R1698))))</f>
        <v/>
      </c>
      <c r="P1698">
        <f>IF($R1698="","",IF($R1699="",1,IF($O1698&lt;&gt;$O1699,1,0)))</f>
        <v/>
      </c>
      <c r="Q1698">
        <f>IF($P1698=1,SUM($P$7:$P1698),"")</f>
        <v/>
      </c>
      <c r="R1698">
        <f>IF($A1698="","",IF(ISNUMBER($A1698),$A1698,IFERROR(DATEVALUE($A1698),NA())))</f>
        <v/>
      </c>
    </row>
    <row r="1699">
      <c r="O1699">
        <f>IF($R1699="","",IF($Q$1="Weekly",INT(($R1699-2)/7),IF($Q$1="Quarterly",YEAR($R1699)*4+ROUNDUP(MONTH($R1699)/3),YEAR($R1699)*12+MONTH($R1699))))</f>
        <v/>
      </c>
      <c r="P1699">
        <f>IF($R1699="","",IF($R1700="",1,IF($O1699&lt;&gt;$O1700,1,0)))</f>
        <v/>
      </c>
      <c r="Q1699">
        <f>IF($P1699=1,SUM($P$7:$P1699),"")</f>
        <v/>
      </c>
      <c r="R1699">
        <f>IF($A1699="","",IF(ISNUMBER($A1699),$A1699,IFERROR(DATEVALUE($A1699),NA())))</f>
        <v/>
      </c>
    </row>
    <row r="1700">
      <c r="O1700">
        <f>IF($R1700="","",IF($Q$1="Weekly",INT(($R1700-2)/7),IF($Q$1="Quarterly",YEAR($R1700)*4+ROUNDUP(MONTH($R1700)/3),YEAR($R1700)*12+MONTH($R1700))))</f>
        <v/>
      </c>
      <c r="P1700">
        <f>IF($R1700="","",IF($R1701="",1,IF($O1700&lt;&gt;$O1701,1,0)))</f>
        <v/>
      </c>
      <c r="Q1700">
        <f>IF($P1700=1,SUM($P$7:$P1700),"")</f>
        <v/>
      </c>
      <c r="R1700">
        <f>IF($A1700="","",IF(ISNUMBER($A1700),$A1700,IFERROR(DATEVALUE($A1700),NA())))</f>
        <v/>
      </c>
    </row>
    <row r="1701">
      <c r="O1701">
        <f>IF($R1701="","",IF($Q$1="Weekly",INT(($R1701-2)/7),IF($Q$1="Quarterly",YEAR($R1701)*4+ROUNDUP(MONTH($R1701)/3),YEAR($R1701)*12+MONTH($R1701))))</f>
        <v/>
      </c>
      <c r="P1701">
        <f>IF($R1701="","",IF($R1702="",1,IF($O1701&lt;&gt;$O1702,1,0)))</f>
        <v/>
      </c>
      <c r="Q1701">
        <f>IF($P1701=1,SUM($P$7:$P1701),"")</f>
        <v/>
      </c>
      <c r="R1701">
        <f>IF($A1701="","",IF(ISNUMBER($A1701),$A1701,IFERROR(DATEVALUE($A1701),NA())))</f>
        <v/>
      </c>
    </row>
    <row r="1702">
      <c r="O1702">
        <f>IF($R1702="","",IF($Q$1="Weekly",INT(($R1702-2)/7),IF($Q$1="Quarterly",YEAR($R1702)*4+ROUNDUP(MONTH($R1702)/3),YEAR($R1702)*12+MONTH($R1702))))</f>
        <v/>
      </c>
      <c r="P1702">
        <f>IF($R1702="","",IF($R1703="",1,IF($O1702&lt;&gt;$O1703,1,0)))</f>
        <v/>
      </c>
      <c r="Q1702">
        <f>IF($P1702=1,SUM($P$7:$P1702),"")</f>
        <v/>
      </c>
      <c r="R1702">
        <f>IF($A1702="","",IF(ISNUMBER($A1702),$A1702,IFERROR(DATEVALUE($A1702),NA())))</f>
        <v/>
      </c>
    </row>
    <row r="1703">
      <c r="O1703">
        <f>IF($R1703="","",IF($Q$1="Weekly",INT(($R1703-2)/7),IF($Q$1="Quarterly",YEAR($R1703)*4+ROUNDUP(MONTH($R1703)/3),YEAR($R1703)*12+MONTH($R1703))))</f>
        <v/>
      </c>
      <c r="P1703">
        <f>IF($R1703="","",IF($R1704="",1,IF($O1703&lt;&gt;$O1704,1,0)))</f>
        <v/>
      </c>
      <c r="Q1703">
        <f>IF($P1703=1,SUM($P$7:$P1703),"")</f>
        <v/>
      </c>
      <c r="R1703">
        <f>IF($A1703="","",IF(ISNUMBER($A1703),$A1703,IFERROR(DATEVALUE($A1703),NA())))</f>
        <v/>
      </c>
    </row>
    <row r="1704">
      <c r="O1704">
        <f>IF($R1704="","",IF($Q$1="Weekly",INT(($R1704-2)/7),IF($Q$1="Quarterly",YEAR($R1704)*4+ROUNDUP(MONTH($R1704)/3),YEAR($R1704)*12+MONTH($R1704))))</f>
        <v/>
      </c>
      <c r="P1704">
        <f>IF($R1704="","",IF($R1705="",1,IF($O1704&lt;&gt;$O1705,1,0)))</f>
        <v/>
      </c>
      <c r="Q1704">
        <f>IF($P1704=1,SUM($P$7:$P1704),"")</f>
        <v/>
      </c>
      <c r="R1704">
        <f>IF($A1704="","",IF(ISNUMBER($A1704),$A1704,IFERROR(DATEVALUE($A1704),NA())))</f>
        <v/>
      </c>
    </row>
    <row r="1705">
      <c r="O1705">
        <f>IF($R1705="","",IF($Q$1="Weekly",INT(($R1705-2)/7),IF($Q$1="Quarterly",YEAR($R1705)*4+ROUNDUP(MONTH($R1705)/3),YEAR($R1705)*12+MONTH($R1705))))</f>
        <v/>
      </c>
      <c r="P1705">
        <f>IF($R1705="","",IF($R1706="",1,IF($O1705&lt;&gt;$O1706,1,0)))</f>
        <v/>
      </c>
      <c r="Q1705">
        <f>IF($P1705=1,SUM($P$7:$P1705),"")</f>
        <v/>
      </c>
      <c r="R1705">
        <f>IF($A1705="","",IF(ISNUMBER($A1705),$A1705,IFERROR(DATEVALUE($A1705),NA())))</f>
        <v/>
      </c>
    </row>
    <row r="1706">
      <c r="O1706">
        <f>IF($R1706="","",IF($Q$1="Weekly",INT(($R1706-2)/7),IF($Q$1="Quarterly",YEAR($R1706)*4+ROUNDUP(MONTH($R1706)/3),YEAR($R1706)*12+MONTH($R1706))))</f>
        <v/>
      </c>
      <c r="P1706">
        <f>IF($R1706="","",IF($R1707="",1,IF($O1706&lt;&gt;$O1707,1,0)))</f>
        <v/>
      </c>
      <c r="Q1706">
        <f>IF($P1706=1,SUM($P$7:$P1706),"")</f>
        <v/>
      </c>
      <c r="R1706">
        <f>IF($A1706="","",IF(ISNUMBER($A1706),$A1706,IFERROR(DATEVALUE($A1706),NA())))</f>
        <v/>
      </c>
    </row>
    <row r="1707">
      <c r="O1707">
        <f>IF($R1707="","",IF($Q$1="Weekly",INT(($R1707-2)/7),IF($Q$1="Quarterly",YEAR($R1707)*4+ROUNDUP(MONTH($R1707)/3),YEAR($R1707)*12+MONTH($R1707))))</f>
        <v/>
      </c>
      <c r="P1707">
        <f>IF($R1707="","",IF($R1708="",1,IF($O1707&lt;&gt;$O1708,1,0)))</f>
        <v/>
      </c>
      <c r="Q1707">
        <f>IF($P1707=1,SUM($P$7:$P1707),"")</f>
        <v/>
      </c>
      <c r="R1707">
        <f>IF($A1707="","",IF(ISNUMBER($A1707),$A1707,IFERROR(DATEVALUE($A1707),NA())))</f>
        <v/>
      </c>
    </row>
    <row r="1708">
      <c r="O1708">
        <f>IF($R1708="","",IF($Q$1="Weekly",INT(($R1708-2)/7),IF($Q$1="Quarterly",YEAR($R1708)*4+ROUNDUP(MONTH($R1708)/3),YEAR($R1708)*12+MONTH($R1708))))</f>
        <v/>
      </c>
      <c r="P1708">
        <f>IF($R1708="","",IF($R1709="",1,IF($O1708&lt;&gt;$O1709,1,0)))</f>
        <v/>
      </c>
      <c r="Q1708">
        <f>IF($P1708=1,SUM($P$7:$P1708),"")</f>
        <v/>
      </c>
      <c r="R1708">
        <f>IF($A1708="","",IF(ISNUMBER($A1708),$A1708,IFERROR(DATEVALUE($A1708),NA())))</f>
        <v/>
      </c>
    </row>
    <row r="1709">
      <c r="O1709">
        <f>IF($R1709="","",IF($Q$1="Weekly",INT(($R1709-2)/7),IF($Q$1="Quarterly",YEAR($R1709)*4+ROUNDUP(MONTH($R1709)/3),YEAR($R1709)*12+MONTH($R1709))))</f>
        <v/>
      </c>
      <c r="P1709">
        <f>IF($R1709="","",IF($R1710="",1,IF($O1709&lt;&gt;$O1710,1,0)))</f>
        <v/>
      </c>
      <c r="Q1709">
        <f>IF($P1709=1,SUM($P$7:$P1709),"")</f>
        <v/>
      </c>
      <c r="R1709">
        <f>IF($A1709="","",IF(ISNUMBER($A1709),$A1709,IFERROR(DATEVALUE($A1709),NA())))</f>
        <v/>
      </c>
    </row>
    <row r="1710">
      <c r="O1710">
        <f>IF($R1710="","",IF($Q$1="Weekly",INT(($R1710-2)/7),IF($Q$1="Quarterly",YEAR($R1710)*4+ROUNDUP(MONTH($R1710)/3),YEAR($R1710)*12+MONTH($R1710))))</f>
        <v/>
      </c>
      <c r="P1710">
        <f>IF($R1710="","",IF($R1711="",1,IF($O1710&lt;&gt;$O1711,1,0)))</f>
        <v/>
      </c>
      <c r="Q1710">
        <f>IF($P1710=1,SUM($P$7:$P1710),"")</f>
        <v/>
      </c>
      <c r="R1710">
        <f>IF($A1710="","",IF(ISNUMBER($A1710),$A1710,IFERROR(DATEVALUE($A1710),NA())))</f>
        <v/>
      </c>
    </row>
    <row r="1711">
      <c r="O1711">
        <f>IF($R1711="","",IF($Q$1="Weekly",INT(($R1711-2)/7),IF($Q$1="Quarterly",YEAR($R1711)*4+ROUNDUP(MONTH($R1711)/3),YEAR($R1711)*12+MONTH($R1711))))</f>
        <v/>
      </c>
      <c r="P1711">
        <f>IF($R1711="","",IF($R1712="",1,IF($O1711&lt;&gt;$O1712,1,0)))</f>
        <v/>
      </c>
      <c r="Q1711">
        <f>IF($P1711=1,SUM($P$7:$P1711),"")</f>
        <v/>
      </c>
      <c r="R1711">
        <f>IF($A1711="","",IF(ISNUMBER($A1711),$A1711,IFERROR(DATEVALUE($A1711),NA())))</f>
        <v/>
      </c>
    </row>
    <row r="1712">
      <c r="O1712">
        <f>IF($R1712="","",IF($Q$1="Weekly",INT(($R1712-2)/7),IF($Q$1="Quarterly",YEAR($R1712)*4+ROUNDUP(MONTH($R1712)/3),YEAR($R1712)*12+MONTH($R1712))))</f>
        <v/>
      </c>
      <c r="P1712">
        <f>IF($R1712="","",IF($R1713="",1,IF($O1712&lt;&gt;$O1713,1,0)))</f>
        <v/>
      </c>
      <c r="Q1712">
        <f>IF($P1712=1,SUM($P$7:$P1712),"")</f>
        <v/>
      </c>
      <c r="R1712">
        <f>IF($A1712="","",IF(ISNUMBER($A1712),$A1712,IFERROR(DATEVALUE($A1712),NA())))</f>
        <v/>
      </c>
    </row>
    <row r="1713">
      <c r="O1713">
        <f>IF($R1713="","",IF($Q$1="Weekly",INT(($R1713-2)/7),IF($Q$1="Quarterly",YEAR($R1713)*4+ROUNDUP(MONTH($R1713)/3),YEAR($R1713)*12+MONTH($R1713))))</f>
        <v/>
      </c>
      <c r="P1713">
        <f>IF($R1713="","",IF($R1714="",1,IF($O1713&lt;&gt;$O1714,1,0)))</f>
        <v/>
      </c>
      <c r="Q1713">
        <f>IF($P1713=1,SUM($P$7:$P1713),"")</f>
        <v/>
      </c>
      <c r="R1713">
        <f>IF($A1713="","",IF(ISNUMBER($A1713),$A1713,IFERROR(DATEVALUE($A1713),NA())))</f>
        <v/>
      </c>
    </row>
    <row r="1714">
      <c r="O1714">
        <f>IF($R1714="","",IF($Q$1="Weekly",INT(($R1714-2)/7),IF($Q$1="Quarterly",YEAR($R1714)*4+ROUNDUP(MONTH($R1714)/3),YEAR($R1714)*12+MONTH($R1714))))</f>
        <v/>
      </c>
      <c r="P1714">
        <f>IF($R1714="","",IF($R1715="",1,IF($O1714&lt;&gt;$O1715,1,0)))</f>
        <v/>
      </c>
      <c r="Q1714">
        <f>IF($P1714=1,SUM($P$7:$P1714),"")</f>
        <v/>
      </c>
      <c r="R1714">
        <f>IF($A1714="","",IF(ISNUMBER($A1714),$A1714,IFERROR(DATEVALUE($A1714),NA())))</f>
        <v/>
      </c>
    </row>
    <row r="1715">
      <c r="O1715">
        <f>IF($R1715="","",IF($Q$1="Weekly",INT(($R1715-2)/7),IF($Q$1="Quarterly",YEAR($R1715)*4+ROUNDUP(MONTH($R1715)/3),YEAR($R1715)*12+MONTH($R1715))))</f>
        <v/>
      </c>
      <c r="P1715">
        <f>IF($R1715="","",IF($R1716="",1,IF($O1715&lt;&gt;$O1716,1,0)))</f>
        <v/>
      </c>
      <c r="Q1715">
        <f>IF($P1715=1,SUM($P$7:$P1715),"")</f>
        <v/>
      </c>
      <c r="R1715">
        <f>IF($A1715="","",IF(ISNUMBER($A1715),$A1715,IFERROR(DATEVALUE($A1715),NA())))</f>
        <v/>
      </c>
    </row>
    <row r="1716">
      <c r="O1716">
        <f>IF($R1716="","",IF($Q$1="Weekly",INT(($R1716-2)/7),IF($Q$1="Quarterly",YEAR($R1716)*4+ROUNDUP(MONTH($R1716)/3),YEAR($R1716)*12+MONTH($R1716))))</f>
        <v/>
      </c>
      <c r="P1716">
        <f>IF($R1716="","",IF($R1717="",1,IF($O1716&lt;&gt;$O1717,1,0)))</f>
        <v/>
      </c>
      <c r="Q1716">
        <f>IF($P1716=1,SUM($P$7:$P1716),"")</f>
        <v/>
      </c>
      <c r="R1716">
        <f>IF($A1716="","",IF(ISNUMBER($A1716),$A1716,IFERROR(DATEVALUE($A1716),NA())))</f>
        <v/>
      </c>
    </row>
    <row r="1717">
      <c r="O1717">
        <f>IF($R1717="","",IF($Q$1="Weekly",INT(($R1717-2)/7),IF($Q$1="Quarterly",YEAR($R1717)*4+ROUNDUP(MONTH($R1717)/3),YEAR($R1717)*12+MONTH($R1717))))</f>
        <v/>
      </c>
      <c r="P1717">
        <f>IF($R1717="","",IF($R1718="",1,IF($O1717&lt;&gt;$O1718,1,0)))</f>
        <v/>
      </c>
      <c r="Q1717">
        <f>IF($P1717=1,SUM($P$7:$P1717),"")</f>
        <v/>
      </c>
      <c r="R1717">
        <f>IF($A1717="","",IF(ISNUMBER($A1717),$A1717,IFERROR(DATEVALUE($A1717),NA())))</f>
        <v/>
      </c>
    </row>
    <row r="1718">
      <c r="O1718">
        <f>IF($R1718="","",IF($Q$1="Weekly",INT(($R1718-2)/7),IF($Q$1="Quarterly",YEAR($R1718)*4+ROUNDUP(MONTH($R1718)/3),YEAR($R1718)*12+MONTH($R1718))))</f>
        <v/>
      </c>
      <c r="P1718">
        <f>IF($R1718="","",IF($R1719="",1,IF($O1718&lt;&gt;$O1719,1,0)))</f>
        <v/>
      </c>
      <c r="Q1718">
        <f>IF($P1718=1,SUM($P$7:$P1718),"")</f>
        <v/>
      </c>
      <c r="R1718">
        <f>IF($A1718="","",IF(ISNUMBER($A1718),$A1718,IFERROR(DATEVALUE($A1718),NA())))</f>
        <v/>
      </c>
    </row>
    <row r="1719">
      <c r="O1719">
        <f>IF($R1719="","",IF($Q$1="Weekly",INT(($R1719-2)/7),IF($Q$1="Quarterly",YEAR($R1719)*4+ROUNDUP(MONTH($R1719)/3),YEAR($R1719)*12+MONTH($R1719))))</f>
        <v/>
      </c>
      <c r="P1719">
        <f>IF($R1719="","",IF($R1720="",1,IF($O1719&lt;&gt;$O1720,1,0)))</f>
        <v/>
      </c>
      <c r="Q1719">
        <f>IF($P1719=1,SUM($P$7:$P1719),"")</f>
        <v/>
      </c>
      <c r="R1719">
        <f>IF($A1719="","",IF(ISNUMBER($A1719),$A1719,IFERROR(DATEVALUE($A1719),NA())))</f>
        <v/>
      </c>
    </row>
    <row r="1720">
      <c r="O1720">
        <f>IF($R1720="","",IF($Q$1="Weekly",INT(($R1720-2)/7),IF($Q$1="Quarterly",YEAR($R1720)*4+ROUNDUP(MONTH($R1720)/3),YEAR($R1720)*12+MONTH($R1720))))</f>
        <v/>
      </c>
      <c r="P1720">
        <f>IF($R1720="","",IF($R1721="",1,IF($O1720&lt;&gt;$O1721,1,0)))</f>
        <v/>
      </c>
      <c r="Q1720">
        <f>IF($P1720=1,SUM($P$7:$P1720),"")</f>
        <v/>
      </c>
      <c r="R1720">
        <f>IF($A1720="","",IF(ISNUMBER($A1720),$A1720,IFERROR(DATEVALUE($A1720),NA())))</f>
        <v/>
      </c>
    </row>
    <row r="1721">
      <c r="O1721">
        <f>IF($R1721="","",IF($Q$1="Weekly",INT(($R1721-2)/7),IF($Q$1="Quarterly",YEAR($R1721)*4+ROUNDUP(MONTH($R1721)/3),YEAR($R1721)*12+MONTH($R1721))))</f>
        <v/>
      </c>
      <c r="P1721">
        <f>IF($R1721="","",IF($R1722="",1,IF($O1721&lt;&gt;$O1722,1,0)))</f>
        <v/>
      </c>
      <c r="Q1721">
        <f>IF($P1721=1,SUM($P$7:$P1721),"")</f>
        <v/>
      </c>
      <c r="R1721">
        <f>IF($A1721="","",IF(ISNUMBER($A1721),$A1721,IFERROR(DATEVALUE($A1721),NA())))</f>
        <v/>
      </c>
    </row>
    <row r="1722">
      <c r="O1722">
        <f>IF($R1722="","",IF($Q$1="Weekly",INT(($R1722-2)/7),IF($Q$1="Quarterly",YEAR($R1722)*4+ROUNDUP(MONTH($R1722)/3),YEAR($R1722)*12+MONTH($R1722))))</f>
        <v/>
      </c>
      <c r="P1722">
        <f>IF($R1722="","",IF($R1723="",1,IF($O1722&lt;&gt;$O1723,1,0)))</f>
        <v/>
      </c>
      <c r="Q1722">
        <f>IF($P1722=1,SUM($P$7:$P1722),"")</f>
        <v/>
      </c>
      <c r="R1722">
        <f>IF($A1722="","",IF(ISNUMBER($A1722),$A1722,IFERROR(DATEVALUE($A1722),NA())))</f>
        <v/>
      </c>
    </row>
    <row r="1723">
      <c r="O1723">
        <f>IF($R1723="","",IF($Q$1="Weekly",INT(($R1723-2)/7),IF($Q$1="Quarterly",YEAR($R1723)*4+ROUNDUP(MONTH($R1723)/3),YEAR($R1723)*12+MONTH($R1723))))</f>
        <v/>
      </c>
      <c r="P1723">
        <f>IF($R1723="","",IF($R1724="",1,IF($O1723&lt;&gt;$O1724,1,0)))</f>
        <v/>
      </c>
      <c r="Q1723">
        <f>IF($P1723=1,SUM($P$7:$P1723),"")</f>
        <v/>
      </c>
      <c r="R1723">
        <f>IF($A1723="","",IF(ISNUMBER($A1723),$A1723,IFERROR(DATEVALUE($A1723),NA())))</f>
        <v/>
      </c>
    </row>
    <row r="1724">
      <c r="O1724">
        <f>IF($R1724="","",IF($Q$1="Weekly",INT(($R1724-2)/7),IF($Q$1="Quarterly",YEAR($R1724)*4+ROUNDUP(MONTH($R1724)/3),YEAR($R1724)*12+MONTH($R1724))))</f>
        <v/>
      </c>
      <c r="P1724">
        <f>IF($R1724="","",IF($R1725="",1,IF($O1724&lt;&gt;$O1725,1,0)))</f>
        <v/>
      </c>
      <c r="Q1724">
        <f>IF($P1724=1,SUM($P$7:$P1724),"")</f>
        <v/>
      </c>
      <c r="R1724">
        <f>IF($A1724="","",IF(ISNUMBER($A1724),$A1724,IFERROR(DATEVALUE($A1724),NA())))</f>
        <v/>
      </c>
    </row>
    <row r="1725">
      <c r="O1725">
        <f>IF($R1725="","",IF($Q$1="Weekly",INT(($R1725-2)/7),IF($Q$1="Quarterly",YEAR($R1725)*4+ROUNDUP(MONTH($R1725)/3),YEAR($R1725)*12+MONTH($R1725))))</f>
        <v/>
      </c>
      <c r="P1725">
        <f>IF($R1725="","",IF($R1726="",1,IF($O1725&lt;&gt;$O1726,1,0)))</f>
        <v/>
      </c>
      <c r="Q1725">
        <f>IF($P1725=1,SUM($P$7:$P1725),"")</f>
        <v/>
      </c>
      <c r="R1725">
        <f>IF($A1725="","",IF(ISNUMBER($A1725),$A1725,IFERROR(DATEVALUE($A1725),NA())))</f>
        <v/>
      </c>
    </row>
    <row r="1726">
      <c r="O1726">
        <f>IF($R1726="","",IF($Q$1="Weekly",INT(($R1726-2)/7),IF($Q$1="Quarterly",YEAR($R1726)*4+ROUNDUP(MONTH($R1726)/3),YEAR($R1726)*12+MONTH($R1726))))</f>
        <v/>
      </c>
      <c r="P1726">
        <f>IF($R1726="","",IF($R1727="",1,IF($O1726&lt;&gt;$O1727,1,0)))</f>
        <v/>
      </c>
      <c r="Q1726">
        <f>IF($P1726=1,SUM($P$7:$P1726),"")</f>
        <v/>
      </c>
      <c r="R1726">
        <f>IF($A1726="","",IF(ISNUMBER($A1726),$A1726,IFERROR(DATEVALUE($A1726),NA())))</f>
        <v/>
      </c>
    </row>
    <row r="1727">
      <c r="O1727">
        <f>IF($R1727="","",IF($Q$1="Weekly",INT(($R1727-2)/7),IF($Q$1="Quarterly",YEAR($R1727)*4+ROUNDUP(MONTH($R1727)/3),YEAR($R1727)*12+MONTH($R1727))))</f>
        <v/>
      </c>
      <c r="P1727">
        <f>IF($R1727="","",IF($R1728="",1,IF($O1727&lt;&gt;$O1728,1,0)))</f>
        <v/>
      </c>
      <c r="Q1727">
        <f>IF($P1727=1,SUM($P$7:$P1727),"")</f>
        <v/>
      </c>
      <c r="R1727">
        <f>IF($A1727="","",IF(ISNUMBER($A1727),$A1727,IFERROR(DATEVALUE($A1727),NA())))</f>
        <v/>
      </c>
    </row>
    <row r="1728">
      <c r="O1728">
        <f>IF($R1728="","",IF($Q$1="Weekly",INT(($R1728-2)/7),IF($Q$1="Quarterly",YEAR($R1728)*4+ROUNDUP(MONTH($R1728)/3),YEAR($R1728)*12+MONTH($R1728))))</f>
        <v/>
      </c>
      <c r="P1728">
        <f>IF($R1728="","",IF($R1729="",1,IF($O1728&lt;&gt;$O1729,1,0)))</f>
        <v/>
      </c>
      <c r="Q1728">
        <f>IF($P1728=1,SUM($P$7:$P1728),"")</f>
        <v/>
      </c>
      <c r="R1728">
        <f>IF($A1728="","",IF(ISNUMBER($A1728),$A1728,IFERROR(DATEVALUE($A1728),NA())))</f>
        <v/>
      </c>
    </row>
    <row r="1729">
      <c r="O1729">
        <f>IF($R1729="","",IF($Q$1="Weekly",INT(($R1729-2)/7),IF($Q$1="Quarterly",YEAR($R1729)*4+ROUNDUP(MONTH($R1729)/3),YEAR($R1729)*12+MONTH($R1729))))</f>
        <v/>
      </c>
      <c r="P1729">
        <f>IF($R1729="","",IF($R1730="",1,IF($O1729&lt;&gt;$O1730,1,0)))</f>
        <v/>
      </c>
      <c r="Q1729">
        <f>IF($P1729=1,SUM($P$7:$P1729),"")</f>
        <v/>
      </c>
      <c r="R1729">
        <f>IF($A1729="","",IF(ISNUMBER($A1729),$A1729,IFERROR(DATEVALUE($A1729),NA())))</f>
        <v/>
      </c>
    </row>
    <row r="1730">
      <c r="O1730">
        <f>IF($R1730="","",IF($Q$1="Weekly",INT(($R1730-2)/7),IF($Q$1="Quarterly",YEAR($R1730)*4+ROUNDUP(MONTH($R1730)/3),YEAR($R1730)*12+MONTH($R1730))))</f>
        <v/>
      </c>
      <c r="P1730">
        <f>IF($R1730="","",IF($R1731="",1,IF($O1730&lt;&gt;$O1731,1,0)))</f>
        <v/>
      </c>
      <c r="Q1730">
        <f>IF($P1730=1,SUM($P$7:$P1730),"")</f>
        <v/>
      </c>
      <c r="R1730">
        <f>IF($A1730="","",IF(ISNUMBER($A1730),$A1730,IFERROR(DATEVALUE($A1730),NA())))</f>
        <v/>
      </c>
    </row>
    <row r="1731">
      <c r="O1731">
        <f>IF($R1731="","",IF($Q$1="Weekly",INT(($R1731-2)/7),IF($Q$1="Quarterly",YEAR($R1731)*4+ROUNDUP(MONTH($R1731)/3),YEAR($R1731)*12+MONTH($R1731))))</f>
        <v/>
      </c>
      <c r="P1731">
        <f>IF($R1731="","",IF($R1732="",1,IF($O1731&lt;&gt;$O1732,1,0)))</f>
        <v/>
      </c>
      <c r="Q1731">
        <f>IF($P1731=1,SUM($P$7:$P1731),"")</f>
        <v/>
      </c>
      <c r="R1731">
        <f>IF($A1731="","",IF(ISNUMBER($A1731),$A1731,IFERROR(DATEVALUE($A1731),NA())))</f>
        <v/>
      </c>
    </row>
    <row r="1732">
      <c r="O1732">
        <f>IF($R1732="","",IF($Q$1="Weekly",INT(($R1732-2)/7),IF($Q$1="Quarterly",YEAR($R1732)*4+ROUNDUP(MONTH($R1732)/3),YEAR($R1732)*12+MONTH($R1732))))</f>
        <v/>
      </c>
      <c r="P1732">
        <f>IF($R1732="","",IF($R1733="",1,IF($O1732&lt;&gt;$O1733,1,0)))</f>
        <v/>
      </c>
      <c r="Q1732">
        <f>IF($P1732=1,SUM($P$7:$P1732),"")</f>
        <v/>
      </c>
      <c r="R1732">
        <f>IF($A1732="","",IF(ISNUMBER($A1732),$A1732,IFERROR(DATEVALUE($A1732),NA())))</f>
        <v/>
      </c>
    </row>
    <row r="1733">
      <c r="O1733">
        <f>IF($R1733="","",IF($Q$1="Weekly",INT(($R1733-2)/7),IF($Q$1="Quarterly",YEAR($R1733)*4+ROUNDUP(MONTH($R1733)/3),YEAR($R1733)*12+MONTH($R1733))))</f>
        <v/>
      </c>
      <c r="P1733">
        <f>IF($R1733="","",IF($R1734="",1,IF($O1733&lt;&gt;$O1734,1,0)))</f>
        <v/>
      </c>
      <c r="Q1733">
        <f>IF($P1733=1,SUM($P$7:$P1733),"")</f>
        <v/>
      </c>
      <c r="R1733">
        <f>IF($A1733="","",IF(ISNUMBER($A1733),$A1733,IFERROR(DATEVALUE($A1733),NA())))</f>
        <v/>
      </c>
    </row>
    <row r="1734">
      <c r="O1734">
        <f>IF($R1734="","",IF($Q$1="Weekly",INT(($R1734-2)/7),IF($Q$1="Quarterly",YEAR($R1734)*4+ROUNDUP(MONTH($R1734)/3),YEAR($R1734)*12+MONTH($R1734))))</f>
        <v/>
      </c>
      <c r="P1734">
        <f>IF($R1734="","",IF($R1735="",1,IF($O1734&lt;&gt;$O1735,1,0)))</f>
        <v/>
      </c>
      <c r="Q1734">
        <f>IF($P1734=1,SUM($P$7:$P1734),"")</f>
        <v/>
      </c>
      <c r="R1734">
        <f>IF($A1734="","",IF(ISNUMBER($A1734),$A1734,IFERROR(DATEVALUE($A1734),NA())))</f>
        <v/>
      </c>
    </row>
    <row r="1735">
      <c r="O1735">
        <f>IF($R1735="","",IF($Q$1="Weekly",INT(($R1735-2)/7),IF($Q$1="Quarterly",YEAR($R1735)*4+ROUNDUP(MONTH($R1735)/3),YEAR($R1735)*12+MONTH($R1735))))</f>
        <v/>
      </c>
      <c r="P1735">
        <f>IF($R1735="","",IF($R1736="",1,IF($O1735&lt;&gt;$O1736,1,0)))</f>
        <v/>
      </c>
      <c r="Q1735">
        <f>IF($P1735=1,SUM($P$7:$P1735),"")</f>
        <v/>
      </c>
      <c r="R1735">
        <f>IF($A1735="","",IF(ISNUMBER($A1735),$A1735,IFERROR(DATEVALUE($A1735),NA())))</f>
        <v/>
      </c>
    </row>
    <row r="1736">
      <c r="O1736">
        <f>IF($R1736="","",IF($Q$1="Weekly",INT(($R1736-2)/7),IF($Q$1="Quarterly",YEAR($R1736)*4+ROUNDUP(MONTH($R1736)/3),YEAR($R1736)*12+MONTH($R1736))))</f>
        <v/>
      </c>
      <c r="P1736">
        <f>IF($R1736="","",IF($R1737="",1,IF($O1736&lt;&gt;$O1737,1,0)))</f>
        <v/>
      </c>
      <c r="Q1736">
        <f>IF($P1736=1,SUM($P$7:$P1736),"")</f>
        <v/>
      </c>
      <c r="R1736">
        <f>IF($A1736="","",IF(ISNUMBER($A1736),$A1736,IFERROR(DATEVALUE($A1736),NA())))</f>
        <v/>
      </c>
    </row>
    <row r="1737">
      <c r="O1737">
        <f>IF($R1737="","",IF($Q$1="Weekly",INT(($R1737-2)/7),IF($Q$1="Quarterly",YEAR($R1737)*4+ROUNDUP(MONTH($R1737)/3),YEAR($R1737)*12+MONTH($R1737))))</f>
        <v/>
      </c>
      <c r="P1737">
        <f>IF($R1737="","",IF($R1738="",1,IF($O1737&lt;&gt;$O1738,1,0)))</f>
        <v/>
      </c>
      <c r="Q1737">
        <f>IF($P1737=1,SUM($P$7:$P1737),"")</f>
        <v/>
      </c>
      <c r="R1737">
        <f>IF($A1737="","",IF(ISNUMBER($A1737),$A1737,IFERROR(DATEVALUE($A1737),NA())))</f>
        <v/>
      </c>
    </row>
    <row r="1738">
      <c r="O1738">
        <f>IF($R1738="","",IF($Q$1="Weekly",INT(($R1738-2)/7),IF($Q$1="Quarterly",YEAR($R1738)*4+ROUNDUP(MONTH($R1738)/3),YEAR($R1738)*12+MONTH($R1738))))</f>
        <v/>
      </c>
      <c r="P1738">
        <f>IF($R1738="","",IF($R1739="",1,IF($O1738&lt;&gt;$O1739,1,0)))</f>
        <v/>
      </c>
      <c r="Q1738">
        <f>IF($P1738=1,SUM($P$7:$P1738),"")</f>
        <v/>
      </c>
      <c r="R1738">
        <f>IF($A1738="","",IF(ISNUMBER($A1738),$A1738,IFERROR(DATEVALUE($A1738),NA())))</f>
        <v/>
      </c>
    </row>
    <row r="1739">
      <c r="O1739">
        <f>IF($R1739="","",IF($Q$1="Weekly",INT(($R1739-2)/7),IF($Q$1="Quarterly",YEAR($R1739)*4+ROUNDUP(MONTH($R1739)/3),YEAR($R1739)*12+MONTH($R1739))))</f>
        <v/>
      </c>
      <c r="P1739">
        <f>IF($R1739="","",IF($R1740="",1,IF($O1739&lt;&gt;$O1740,1,0)))</f>
        <v/>
      </c>
      <c r="Q1739">
        <f>IF($P1739=1,SUM($P$7:$P1739),"")</f>
        <v/>
      </c>
      <c r="R1739">
        <f>IF($A1739="","",IF(ISNUMBER($A1739),$A1739,IFERROR(DATEVALUE($A1739),NA())))</f>
        <v/>
      </c>
    </row>
    <row r="1740">
      <c r="O1740">
        <f>IF($R1740="","",IF($Q$1="Weekly",INT(($R1740-2)/7),IF($Q$1="Quarterly",YEAR($R1740)*4+ROUNDUP(MONTH($R1740)/3),YEAR($R1740)*12+MONTH($R1740))))</f>
        <v/>
      </c>
      <c r="P1740">
        <f>IF($R1740="","",IF($R1741="",1,IF($O1740&lt;&gt;$O1741,1,0)))</f>
        <v/>
      </c>
      <c r="Q1740">
        <f>IF($P1740=1,SUM($P$7:$P1740),"")</f>
        <v/>
      </c>
      <c r="R1740">
        <f>IF($A1740="","",IF(ISNUMBER($A1740),$A1740,IFERROR(DATEVALUE($A1740),NA())))</f>
        <v/>
      </c>
    </row>
    <row r="1741">
      <c r="O1741">
        <f>IF($R1741="","",IF($Q$1="Weekly",INT(($R1741-2)/7),IF($Q$1="Quarterly",YEAR($R1741)*4+ROUNDUP(MONTH($R1741)/3),YEAR($R1741)*12+MONTH($R1741))))</f>
        <v/>
      </c>
      <c r="P1741">
        <f>IF($R1741="","",IF($R1742="",1,IF($O1741&lt;&gt;$O1742,1,0)))</f>
        <v/>
      </c>
      <c r="Q1741">
        <f>IF($P1741=1,SUM($P$7:$P1741),"")</f>
        <v/>
      </c>
      <c r="R1741">
        <f>IF($A1741="","",IF(ISNUMBER($A1741),$A1741,IFERROR(DATEVALUE($A1741),NA())))</f>
        <v/>
      </c>
    </row>
    <row r="1742">
      <c r="O1742">
        <f>IF($R1742="","",IF($Q$1="Weekly",INT(($R1742-2)/7),IF($Q$1="Quarterly",YEAR($R1742)*4+ROUNDUP(MONTH($R1742)/3),YEAR($R1742)*12+MONTH($R1742))))</f>
        <v/>
      </c>
      <c r="P1742">
        <f>IF($R1742="","",IF($R1743="",1,IF($O1742&lt;&gt;$O1743,1,0)))</f>
        <v/>
      </c>
      <c r="Q1742">
        <f>IF($P1742=1,SUM($P$7:$P1742),"")</f>
        <v/>
      </c>
      <c r="R1742">
        <f>IF($A1742="","",IF(ISNUMBER($A1742),$A1742,IFERROR(DATEVALUE($A1742),NA())))</f>
        <v/>
      </c>
    </row>
    <row r="1743">
      <c r="O1743">
        <f>IF($R1743="","",IF($Q$1="Weekly",INT(($R1743-2)/7),IF($Q$1="Quarterly",YEAR($R1743)*4+ROUNDUP(MONTH($R1743)/3),YEAR($R1743)*12+MONTH($R1743))))</f>
        <v/>
      </c>
      <c r="P1743">
        <f>IF($R1743="","",IF($R1744="",1,IF($O1743&lt;&gt;$O1744,1,0)))</f>
        <v/>
      </c>
      <c r="Q1743">
        <f>IF($P1743=1,SUM($P$7:$P1743),"")</f>
        <v/>
      </c>
      <c r="R1743">
        <f>IF($A1743="","",IF(ISNUMBER($A1743),$A1743,IFERROR(DATEVALUE($A1743),NA())))</f>
        <v/>
      </c>
    </row>
    <row r="1744">
      <c r="O1744">
        <f>IF($R1744="","",IF($Q$1="Weekly",INT(($R1744-2)/7),IF($Q$1="Quarterly",YEAR($R1744)*4+ROUNDUP(MONTH($R1744)/3),YEAR($R1744)*12+MONTH($R1744))))</f>
        <v/>
      </c>
      <c r="P1744">
        <f>IF($R1744="","",IF($R1745="",1,IF($O1744&lt;&gt;$O1745,1,0)))</f>
        <v/>
      </c>
      <c r="Q1744">
        <f>IF($P1744=1,SUM($P$7:$P1744),"")</f>
        <v/>
      </c>
      <c r="R1744">
        <f>IF($A1744="","",IF(ISNUMBER($A1744),$A1744,IFERROR(DATEVALUE($A1744),NA())))</f>
        <v/>
      </c>
    </row>
    <row r="1745">
      <c r="O1745">
        <f>IF($R1745="","",IF($Q$1="Weekly",INT(($R1745-2)/7),IF($Q$1="Quarterly",YEAR($R1745)*4+ROUNDUP(MONTH($R1745)/3),YEAR($R1745)*12+MONTH($R1745))))</f>
        <v/>
      </c>
      <c r="P1745">
        <f>IF($R1745="","",IF($R1746="",1,IF($O1745&lt;&gt;$O1746,1,0)))</f>
        <v/>
      </c>
      <c r="Q1745">
        <f>IF($P1745=1,SUM($P$7:$P1745),"")</f>
        <v/>
      </c>
      <c r="R1745">
        <f>IF($A1745="","",IF(ISNUMBER($A1745),$A1745,IFERROR(DATEVALUE($A1745),NA())))</f>
        <v/>
      </c>
    </row>
    <row r="1746">
      <c r="O1746">
        <f>IF($R1746="","",IF($Q$1="Weekly",INT(($R1746-2)/7),IF($Q$1="Quarterly",YEAR($R1746)*4+ROUNDUP(MONTH($R1746)/3),YEAR($R1746)*12+MONTH($R1746))))</f>
        <v/>
      </c>
      <c r="P1746">
        <f>IF($R1746="","",IF($R1747="",1,IF($O1746&lt;&gt;$O1747,1,0)))</f>
        <v/>
      </c>
      <c r="Q1746">
        <f>IF($P1746=1,SUM($P$7:$P1746),"")</f>
        <v/>
      </c>
      <c r="R1746">
        <f>IF($A1746="","",IF(ISNUMBER($A1746),$A1746,IFERROR(DATEVALUE($A1746),NA())))</f>
        <v/>
      </c>
    </row>
    <row r="1747">
      <c r="O1747">
        <f>IF($R1747="","",IF($Q$1="Weekly",INT(($R1747-2)/7),IF($Q$1="Quarterly",YEAR($R1747)*4+ROUNDUP(MONTH($R1747)/3),YEAR($R1747)*12+MONTH($R1747))))</f>
        <v/>
      </c>
      <c r="P1747">
        <f>IF($R1747="","",IF($R1748="",1,IF($O1747&lt;&gt;$O1748,1,0)))</f>
        <v/>
      </c>
      <c r="Q1747">
        <f>IF($P1747=1,SUM($P$7:$P1747),"")</f>
        <v/>
      </c>
      <c r="R1747">
        <f>IF($A1747="","",IF(ISNUMBER($A1747),$A1747,IFERROR(DATEVALUE($A1747),NA())))</f>
        <v/>
      </c>
    </row>
    <row r="1748">
      <c r="O1748">
        <f>IF($R1748="","",IF($Q$1="Weekly",INT(($R1748-2)/7),IF($Q$1="Quarterly",YEAR($R1748)*4+ROUNDUP(MONTH($R1748)/3),YEAR($R1748)*12+MONTH($R1748))))</f>
        <v/>
      </c>
      <c r="P1748">
        <f>IF($R1748="","",IF($R1749="",1,IF($O1748&lt;&gt;$O1749,1,0)))</f>
        <v/>
      </c>
      <c r="Q1748">
        <f>IF($P1748=1,SUM($P$7:$P1748),"")</f>
        <v/>
      </c>
      <c r="R1748">
        <f>IF($A1748="","",IF(ISNUMBER($A1748),$A1748,IFERROR(DATEVALUE($A1748),NA())))</f>
        <v/>
      </c>
    </row>
    <row r="1749">
      <c r="O1749">
        <f>IF($R1749="","",IF($Q$1="Weekly",INT(($R1749-2)/7),IF($Q$1="Quarterly",YEAR($R1749)*4+ROUNDUP(MONTH($R1749)/3),YEAR($R1749)*12+MONTH($R1749))))</f>
        <v/>
      </c>
      <c r="P1749">
        <f>IF($R1749="","",IF($R1750="",1,IF($O1749&lt;&gt;$O1750,1,0)))</f>
        <v/>
      </c>
      <c r="Q1749">
        <f>IF($P1749=1,SUM($P$7:$P1749),"")</f>
        <v/>
      </c>
      <c r="R1749">
        <f>IF($A1749="","",IF(ISNUMBER($A1749),$A1749,IFERROR(DATEVALUE($A1749),NA())))</f>
        <v/>
      </c>
    </row>
    <row r="1750">
      <c r="O1750">
        <f>IF($R1750="","",IF($Q$1="Weekly",INT(($R1750-2)/7),IF($Q$1="Quarterly",YEAR($R1750)*4+ROUNDUP(MONTH($R1750)/3),YEAR($R1750)*12+MONTH($R1750))))</f>
        <v/>
      </c>
      <c r="P1750">
        <f>IF($R1750="","",IF($R1751="",1,IF($O1750&lt;&gt;$O1751,1,0)))</f>
        <v/>
      </c>
      <c r="Q1750">
        <f>IF($P1750=1,SUM($P$7:$P1750),"")</f>
        <v/>
      </c>
      <c r="R1750">
        <f>IF($A1750="","",IF(ISNUMBER($A1750),$A1750,IFERROR(DATEVALUE($A1750),NA())))</f>
        <v/>
      </c>
    </row>
    <row r="1751">
      <c r="O1751">
        <f>IF($R1751="","",IF($Q$1="Weekly",INT(($R1751-2)/7),IF($Q$1="Quarterly",YEAR($R1751)*4+ROUNDUP(MONTH($R1751)/3),YEAR($R1751)*12+MONTH($R1751))))</f>
        <v/>
      </c>
      <c r="P1751">
        <f>IF($R1751="","",IF($R1752="",1,IF($O1751&lt;&gt;$O1752,1,0)))</f>
        <v/>
      </c>
      <c r="Q1751">
        <f>IF($P1751=1,SUM($P$7:$P1751),"")</f>
        <v/>
      </c>
      <c r="R1751">
        <f>IF($A1751="","",IF(ISNUMBER($A1751),$A1751,IFERROR(DATEVALUE($A1751),NA())))</f>
        <v/>
      </c>
    </row>
    <row r="1752">
      <c r="O1752">
        <f>IF($R1752="","",IF($Q$1="Weekly",INT(($R1752-2)/7),IF($Q$1="Quarterly",YEAR($R1752)*4+ROUNDUP(MONTH($R1752)/3),YEAR($R1752)*12+MONTH($R1752))))</f>
        <v/>
      </c>
      <c r="P1752">
        <f>IF($R1752="","",IF($R1753="",1,IF($O1752&lt;&gt;$O1753,1,0)))</f>
        <v/>
      </c>
      <c r="Q1752">
        <f>IF($P1752=1,SUM($P$7:$P1752),"")</f>
        <v/>
      </c>
      <c r="R1752">
        <f>IF($A1752="","",IF(ISNUMBER($A1752),$A1752,IFERROR(DATEVALUE($A1752),NA())))</f>
        <v/>
      </c>
    </row>
    <row r="1753">
      <c r="O1753">
        <f>IF($R1753="","",IF($Q$1="Weekly",INT(($R1753-2)/7),IF($Q$1="Quarterly",YEAR($R1753)*4+ROUNDUP(MONTH($R1753)/3),YEAR($R1753)*12+MONTH($R1753))))</f>
        <v/>
      </c>
      <c r="P1753">
        <f>IF($R1753="","",IF($R1754="",1,IF($O1753&lt;&gt;$O1754,1,0)))</f>
        <v/>
      </c>
      <c r="Q1753">
        <f>IF($P1753=1,SUM($P$7:$P1753),"")</f>
        <v/>
      </c>
      <c r="R1753">
        <f>IF($A1753="","",IF(ISNUMBER($A1753),$A1753,IFERROR(DATEVALUE($A1753),NA())))</f>
        <v/>
      </c>
    </row>
    <row r="1754">
      <c r="O1754">
        <f>IF($R1754="","",IF($Q$1="Weekly",INT(($R1754-2)/7),IF($Q$1="Quarterly",YEAR($R1754)*4+ROUNDUP(MONTH($R1754)/3),YEAR($R1754)*12+MONTH($R1754))))</f>
        <v/>
      </c>
      <c r="P1754">
        <f>IF($R1754="","",IF($R1755="",1,IF($O1754&lt;&gt;$O1755,1,0)))</f>
        <v/>
      </c>
      <c r="Q1754">
        <f>IF($P1754=1,SUM($P$7:$P1754),"")</f>
        <v/>
      </c>
      <c r="R1754">
        <f>IF($A1754="","",IF(ISNUMBER($A1754),$A1754,IFERROR(DATEVALUE($A1754),NA())))</f>
        <v/>
      </c>
    </row>
    <row r="1755">
      <c r="O1755">
        <f>IF($R1755="","",IF($Q$1="Weekly",INT(($R1755-2)/7),IF($Q$1="Quarterly",YEAR($R1755)*4+ROUNDUP(MONTH($R1755)/3),YEAR($R1755)*12+MONTH($R1755))))</f>
        <v/>
      </c>
      <c r="P1755">
        <f>IF($R1755="","",IF($R1756="",1,IF($O1755&lt;&gt;$O1756,1,0)))</f>
        <v/>
      </c>
      <c r="Q1755">
        <f>IF($P1755=1,SUM($P$7:$P1755),"")</f>
        <v/>
      </c>
      <c r="R1755">
        <f>IF($A1755="","",IF(ISNUMBER($A1755),$A1755,IFERROR(DATEVALUE($A1755),NA())))</f>
        <v/>
      </c>
    </row>
    <row r="1756">
      <c r="O1756">
        <f>IF($R1756="","",IF($Q$1="Weekly",INT(($R1756-2)/7),IF($Q$1="Quarterly",YEAR($R1756)*4+ROUNDUP(MONTH($R1756)/3),YEAR($R1756)*12+MONTH($R1756))))</f>
        <v/>
      </c>
      <c r="P1756">
        <f>IF($R1756="","",IF($R1757="",1,IF($O1756&lt;&gt;$O1757,1,0)))</f>
        <v/>
      </c>
      <c r="Q1756">
        <f>IF($P1756=1,SUM($P$7:$P1756),"")</f>
        <v/>
      </c>
      <c r="R1756">
        <f>IF($A1756="","",IF(ISNUMBER($A1756),$A1756,IFERROR(DATEVALUE($A1756),NA())))</f>
        <v/>
      </c>
    </row>
    <row r="1757">
      <c r="O1757">
        <f>IF($R1757="","",IF($Q$1="Weekly",INT(($R1757-2)/7),IF($Q$1="Quarterly",YEAR($R1757)*4+ROUNDUP(MONTH($R1757)/3),YEAR($R1757)*12+MONTH($R1757))))</f>
        <v/>
      </c>
      <c r="P1757">
        <f>IF($R1757="","",IF($R1758="",1,IF($O1757&lt;&gt;$O1758,1,0)))</f>
        <v/>
      </c>
      <c r="Q1757">
        <f>IF($P1757=1,SUM($P$7:$P1757),"")</f>
        <v/>
      </c>
      <c r="R1757">
        <f>IF($A1757="","",IF(ISNUMBER($A1757),$A1757,IFERROR(DATEVALUE($A1757),NA())))</f>
        <v/>
      </c>
    </row>
    <row r="1758">
      <c r="O1758">
        <f>IF($R1758="","",IF($Q$1="Weekly",INT(($R1758-2)/7),IF($Q$1="Quarterly",YEAR($R1758)*4+ROUNDUP(MONTH($R1758)/3),YEAR($R1758)*12+MONTH($R1758))))</f>
        <v/>
      </c>
      <c r="P1758">
        <f>IF($R1758="","",IF($R1759="",1,IF($O1758&lt;&gt;$O1759,1,0)))</f>
        <v/>
      </c>
      <c r="Q1758">
        <f>IF($P1758=1,SUM($P$7:$P1758),"")</f>
        <v/>
      </c>
      <c r="R1758">
        <f>IF($A1758="","",IF(ISNUMBER($A1758),$A1758,IFERROR(DATEVALUE($A1758),NA())))</f>
        <v/>
      </c>
    </row>
    <row r="1759">
      <c r="O1759">
        <f>IF($R1759="","",IF($Q$1="Weekly",INT(($R1759-2)/7),IF($Q$1="Quarterly",YEAR($R1759)*4+ROUNDUP(MONTH($R1759)/3),YEAR($R1759)*12+MONTH($R1759))))</f>
        <v/>
      </c>
      <c r="P1759">
        <f>IF($R1759="","",IF($R1760="",1,IF($O1759&lt;&gt;$O1760,1,0)))</f>
        <v/>
      </c>
      <c r="Q1759">
        <f>IF($P1759=1,SUM($P$7:$P1759),"")</f>
        <v/>
      </c>
      <c r="R1759">
        <f>IF($A1759="","",IF(ISNUMBER($A1759),$A1759,IFERROR(DATEVALUE($A1759),NA())))</f>
        <v/>
      </c>
    </row>
    <row r="1760">
      <c r="O1760">
        <f>IF($R1760="","",IF($Q$1="Weekly",INT(($R1760-2)/7),IF($Q$1="Quarterly",YEAR($R1760)*4+ROUNDUP(MONTH($R1760)/3),YEAR($R1760)*12+MONTH($R1760))))</f>
        <v/>
      </c>
      <c r="P1760">
        <f>IF($R1760="","",IF($R1761="",1,IF($O1760&lt;&gt;$O1761,1,0)))</f>
        <v/>
      </c>
      <c r="Q1760">
        <f>IF($P1760=1,SUM($P$7:$P1760),"")</f>
        <v/>
      </c>
      <c r="R1760">
        <f>IF($A1760="","",IF(ISNUMBER($A1760),$A1760,IFERROR(DATEVALUE($A1760),NA())))</f>
        <v/>
      </c>
    </row>
    <row r="1761">
      <c r="O1761">
        <f>IF($R1761="","",IF($Q$1="Weekly",INT(($R1761-2)/7),IF($Q$1="Quarterly",YEAR($R1761)*4+ROUNDUP(MONTH($R1761)/3),YEAR($R1761)*12+MONTH($R1761))))</f>
        <v/>
      </c>
      <c r="P1761">
        <f>IF($R1761="","",IF($R1762="",1,IF($O1761&lt;&gt;$O1762,1,0)))</f>
        <v/>
      </c>
      <c r="Q1761">
        <f>IF($P1761=1,SUM($P$7:$P1761),"")</f>
        <v/>
      </c>
      <c r="R1761">
        <f>IF($A1761="","",IF(ISNUMBER($A1761),$A1761,IFERROR(DATEVALUE($A1761),NA())))</f>
        <v/>
      </c>
    </row>
    <row r="1762">
      <c r="O1762">
        <f>IF($R1762="","",IF($Q$1="Weekly",INT(($R1762-2)/7),IF($Q$1="Quarterly",YEAR($R1762)*4+ROUNDUP(MONTH($R1762)/3),YEAR($R1762)*12+MONTH($R1762))))</f>
        <v/>
      </c>
      <c r="P1762">
        <f>IF($R1762="","",IF($R1763="",1,IF($O1762&lt;&gt;$O1763,1,0)))</f>
        <v/>
      </c>
      <c r="Q1762">
        <f>IF($P1762=1,SUM($P$7:$P1762),"")</f>
        <v/>
      </c>
      <c r="R1762">
        <f>IF($A1762="","",IF(ISNUMBER($A1762),$A1762,IFERROR(DATEVALUE($A1762),NA())))</f>
        <v/>
      </c>
    </row>
    <row r="1763">
      <c r="O1763">
        <f>IF($R1763="","",IF($Q$1="Weekly",INT(($R1763-2)/7),IF($Q$1="Quarterly",YEAR($R1763)*4+ROUNDUP(MONTH($R1763)/3),YEAR($R1763)*12+MONTH($R1763))))</f>
        <v/>
      </c>
      <c r="P1763">
        <f>IF($R1763="","",IF($R1764="",1,IF($O1763&lt;&gt;$O1764,1,0)))</f>
        <v/>
      </c>
      <c r="Q1763">
        <f>IF($P1763=1,SUM($P$7:$P1763),"")</f>
        <v/>
      </c>
      <c r="R1763">
        <f>IF($A1763="","",IF(ISNUMBER($A1763),$A1763,IFERROR(DATEVALUE($A1763),NA())))</f>
        <v/>
      </c>
    </row>
    <row r="1764">
      <c r="O1764">
        <f>IF($R1764="","",IF($Q$1="Weekly",INT(($R1764-2)/7),IF($Q$1="Quarterly",YEAR($R1764)*4+ROUNDUP(MONTH($R1764)/3),YEAR($R1764)*12+MONTH($R1764))))</f>
        <v/>
      </c>
      <c r="P1764">
        <f>IF($R1764="","",IF($R1765="",1,IF($O1764&lt;&gt;$O1765,1,0)))</f>
        <v/>
      </c>
      <c r="Q1764">
        <f>IF($P1764=1,SUM($P$7:$P1764),"")</f>
        <v/>
      </c>
      <c r="R1764">
        <f>IF($A1764="","",IF(ISNUMBER($A1764),$A1764,IFERROR(DATEVALUE($A1764),NA())))</f>
        <v/>
      </c>
    </row>
    <row r="1765">
      <c r="O1765">
        <f>IF($R1765="","",IF($Q$1="Weekly",INT(($R1765-2)/7),IF($Q$1="Quarterly",YEAR($R1765)*4+ROUNDUP(MONTH($R1765)/3),YEAR($R1765)*12+MONTH($R1765))))</f>
        <v/>
      </c>
      <c r="P1765">
        <f>IF($R1765="","",IF($R1766="",1,IF($O1765&lt;&gt;$O1766,1,0)))</f>
        <v/>
      </c>
      <c r="Q1765">
        <f>IF($P1765=1,SUM($P$7:$P1765),"")</f>
        <v/>
      </c>
      <c r="R1765">
        <f>IF($A1765="","",IF(ISNUMBER($A1765),$A1765,IFERROR(DATEVALUE($A1765),NA())))</f>
        <v/>
      </c>
    </row>
    <row r="1766">
      <c r="O1766">
        <f>IF($R1766="","",IF($Q$1="Weekly",INT(($R1766-2)/7),IF($Q$1="Quarterly",YEAR($R1766)*4+ROUNDUP(MONTH($R1766)/3),YEAR($R1766)*12+MONTH($R1766))))</f>
        <v/>
      </c>
      <c r="P1766">
        <f>IF($R1766="","",IF($R1767="",1,IF($O1766&lt;&gt;$O1767,1,0)))</f>
        <v/>
      </c>
      <c r="Q1766">
        <f>IF($P1766=1,SUM($P$7:$P1766),"")</f>
        <v/>
      </c>
      <c r="R1766">
        <f>IF($A1766="","",IF(ISNUMBER($A1766),$A1766,IFERROR(DATEVALUE($A1766),NA())))</f>
        <v/>
      </c>
    </row>
    <row r="1767">
      <c r="O1767">
        <f>IF($R1767="","",IF($Q$1="Weekly",INT(($R1767-2)/7),IF($Q$1="Quarterly",YEAR($R1767)*4+ROUNDUP(MONTH($R1767)/3),YEAR($R1767)*12+MONTH($R1767))))</f>
        <v/>
      </c>
      <c r="P1767">
        <f>IF($R1767="","",IF($R1768="",1,IF($O1767&lt;&gt;$O1768,1,0)))</f>
        <v/>
      </c>
      <c r="Q1767">
        <f>IF($P1767=1,SUM($P$7:$P1767),"")</f>
        <v/>
      </c>
      <c r="R1767">
        <f>IF($A1767="","",IF(ISNUMBER($A1767),$A1767,IFERROR(DATEVALUE($A1767),NA())))</f>
        <v/>
      </c>
    </row>
    <row r="1768">
      <c r="O1768">
        <f>IF($R1768="","",IF($Q$1="Weekly",INT(($R1768-2)/7),IF($Q$1="Quarterly",YEAR($R1768)*4+ROUNDUP(MONTH($R1768)/3),YEAR($R1768)*12+MONTH($R1768))))</f>
        <v/>
      </c>
      <c r="P1768">
        <f>IF($R1768="","",IF($R1769="",1,IF($O1768&lt;&gt;$O1769,1,0)))</f>
        <v/>
      </c>
      <c r="Q1768">
        <f>IF($P1768=1,SUM($P$7:$P1768),"")</f>
        <v/>
      </c>
      <c r="R1768">
        <f>IF($A1768="","",IF(ISNUMBER($A1768),$A1768,IFERROR(DATEVALUE($A1768),NA())))</f>
        <v/>
      </c>
    </row>
    <row r="1769">
      <c r="O1769">
        <f>IF($R1769="","",IF($Q$1="Weekly",INT(($R1769-2)/7),IF($Q$1="Quarterly",YEAR($R1769)*4+ROUNDUP(MONTH($R1769)/3),YEAR($R1769)*12+MONTH($R1769))))</f>
        <v/>
      </c>
      <c r="P1769">
        <f>IF($R1769="","",IF($R1770="",1,IF($O1769&lt;&gt;$O1770,1,0)))</f>
        <v/>
      </c>
      <c r="Q1769">
        <f>IF($P1769=1,SUM($P$7:$P1769),"")</f>
        <v/>
      </c>
      <c r="R1769">
        <f>IF($A1769="","",IF(ISNUMBER($A1769),$A1769,IFERROR(DATEVALUE($A1769),NA())))</f>
        <v/>
      </c>
    </row>
    <row r="1770">
      <c r="O1770">
        <f>IF($R1770="","",IF($Q$1="Weekly",INT(($R1770-2)/7),IF($Q$1="Quarterly",YEAR($R1770)*4+ROUNDUP(MONTH($R1770)/3),YEAR($R1770)*12+MONTH($R1770))))</f>
        <v/>
      </c>
      <c r="P1770">
        <f>IF($R1770="","",IF($R1771="",1,IF($O1770&lt;&gt;$O1771,1,0)))</f>
        <v/>
      </c>
      <c r="Q1770">
        <f>IF($P1770=1,SUM($P$7:$P1770),"")</f>
        <v/>
      </c>
      <c r="R1770">
        <f>IF($A1770="","",IF(ISNUMBER($A1770),$A1770,IFERROR(DATEVALUE($A1770),NA())))</f>
        <v/>
      </c>
    </row>
    <row r="1771">
      <c r="O1771">
        <f>IF($R1771="","",IF($Q$1="Weekly",INT(($R1771-2)/7),IF($Q$1="Quarterly",YEAR($R1771)*4+ROUNDUP(MONTH($R1771)/3),YEAR($R1771)*12+MONTH($R1771))))</f>
        <v/>
      </c>
      <c r="P1771">
        <f>IF($R1771="","",IF($R1772="",1,IF($O1771&lt;&gt;$O1772,1,0)))</f>
        <v/>
      </c>
      <c r="Q1771">
        <f>IF($P1771=1,SUM($P$7:$P1771),"")</f>
        <v/>
      </c>
      <c r="R1771">
        <f>IF($A1771="","",IF(ISNUMBER($A1771),$A1771,IFERROR(DATEVALUE($A1771),NA())))</f>
        <v/>
      </c>
    </row>
    <row r="1772">
      <c r="O1772">
        <f>IF($R1772="","",IF($Q$1="Weekly",INT(($R1772-2)/7),IF($Q$1="Quarterly",YEAR($R1772)*4+ROUNDUP(MONTH($R1772)/3),YEAR($R1772)*12+MONTH($R1772))))</f>
        <v/>
      </c>
      <c r="P1772">
        <f>IF($R1772="","",IF($R1773="",1,IF($O1772&lt;&gt;$O1773,1,0)))</f>
        <v/>
      </c>
      <c r="Q1772">
        <f>IF($P1772=1,SUM($P$7:$P1772),"")</f>
        <v/>
      </c>
      <c r="R1772">
        <f>IF($A1772="","",IF(ISNUMBER($A1772),$A1772,IFERROR(DATEVALUE($A1772),NA())))</f>
        <v/>
      </c>
    </row>
    <row r="1773">
      <c r="O1773">
        <f>IF($R1773="","",IF($Q$1="Weekly",INT(($R1773-2)/7),IF($Q$1="Quarterly",YEAR($R1773)*4+ROUNDUP(MONTH($R1773)/3),YEAR($R1773)*12+MONTH($R1773))))</f>
        <v/>
      </c>
      <c r="P1773">
        <f>IF($R1773="","",IF($R1774="",1,IF($O1773&lt;&gt;$O1774,1,0)))</f>
        <v/>
      </c>
      <c r="Q1773">
        <f>IF($P1773=1,SUM($P$7:$P1773),"")</f>
        <v/>
      </c>
      <c r="R1773">
        <f>IF($A1773="","",IF(ISNUMBER($A1773),$A1773,IFERROR(DATEVALUE($A1773),NA())))</f>
        <v/>
      </c>
    </row>
    <row r="1774">
      <c r="O1774">
        <f>IF($R1774="","",IF($Q$1="Weekly",INT(($R1774-2)/7),IF($Q$1="Quarterly",YEAR($R1774)*4+ROUNDUP(MONTH($R1774)/3),YEAR($R1774)*12+MONTH($R1774))))</f>
        <v/>
      </c>
      <c r="P1774">
        <f>IF($R1774="","",IF($R1775="",1,IF($O1774&lt;&gt;$O1775,1,0)))</f>
        <v/>
      </c>
      <c r="Q1774">
        <f>IF($P1774=1,SUM($P$7:$P1774),"")</f>
        <v/>
      </c>
      <c r="R1774">
        <f>IF($A1774="","",IF(ISNUMBER($A1774),$A1774,IFERROR(DATEVALUE($A1774),NA())))</f>
        <v/>
      </c>
    </row>
    <row r="1775">
      <c r="O1775">
        <f>IF($R1775="","",IF($Q$1="Weekly",INT(($R1775-2)/7),IF($Q$1="Quarterly",YEAR($R1775)*4+ROUNDUP(MONTH($R1775)/3),YEAR($R1775)*12+MONTH($R1775))))</f>
        <v/>
      </c>
      <c r="P1775">
        <f>IF($R1775="","",IF($R1776="",1,IF($O1775&lt;&gt;$O1776,1,0)))</f>
        <v/>
      </c>
      <c r="Q1775">
        <f>IF($P1775=1,SUM($P$7:$P1775),"")</f>
        <v/>
      </c>
      <c r="R1775">
        <f>IF($A1775="","",IF(ISNUMBER($A1775),$A1775,IFERROR(DATEVALUE($A1775),NA())))</f>
        <v/>
      </c>
    </row>
    <row r="1776">
      <c r="O1776">
        <f>IF($R1776="","",IF($Q$1="Weekly",INT(($R1776-2)/7),IF($Q$1="Quarterly",YEAR($R1776)*4+ROUNDUP(MONTH($R1776)/3),YEAR($R1776)*12+MONTH($R1776))))</f>
        <v/>
      </c>
      <c r="P1776">
        <f>IF($R1776="","",IF($R1777="",1,IF($O1776&lt;&gt;$O1777,1,0)))</f>
        <v/>
      </c>
      <c r="Q1776">
        <f>IF($P1776=1,SUM($P$7:$P1776),"")</f>
        <v/>
      </c>
      <c r="R1776">
        <f>IF($A1776="","",IF(ISNUMBER($A1776),$A1776,IFERROR(DATEVALUE($A1776),NA())))</f>
        <v/>
      </c>
    </row>
    <row r="1777">
      <c r="O1777">
        <f>IF($R1777="","",IF($Q$1="Weekly",INT(($R1777-2)/7),IF($Q$1="Quarterly",YEAR($R1777)*4+ROUNDUP(MONTH($R1777)/3),YEAR($R1777)*12+MONTH($R1777))))</f>
        <v/>
      </c>
      <c r="P1777">
        <f>IF($R1777="","",IF($R1778="",1,IF($O1777&lt;&gt;$O1778,1,0)))</f>
        <v/>
      </c>
      <c r="Q1777">
        <f>IF($P1777=1,SUM($P$7:$P1777),"")</f>
        <v/>
      </c>
      <c r="R1777">
        <f>IF($A1777="","",IF(ISNUMBER($A1777),$A1777,IFERROR(DATEVALUE($A1777),NA())))</f>
        <v/>
      </c>
    </row>
    <row r="1778">
      <c r="O1778">
        <f>IF($R1778="","",IF($Q$1="Weekly",INT(($R1778-2)/7),IF($Q$1="Quarterly",YEAR($R1778)*4+ROUNDUP(MONTH($R1778)/3),YEAR($R1778)*12+MONTH($R1778))))</f>
        <v/>
      </c>
      <c r="P1778">
        <f>IF($R1778="","",IF($R1779="",1,IF($O1778&lt;&gt;$O1779,1,0)))</f>
        <v/>
      </c>
      <c r="Q1778">
        <f>IF($P1778=1,SUM($P$7:$P1778),"")</f>
        <v/>
      </c>
      <c r="R1778">
        <f>IF($A1778="","",IF(ISNUMBER($A1778),$A1778,IFERROR(DATEVALUE($A1778),NA())))</f>
        <v/>
      </c>
    </row>
    <row r="1779">
      <c r="O1779">
        <f>IF($R1779="","",IF($Q$1="Weekly",INT(($R1779-2)/7),IF($Q$1="Quarterly",YEAR($R1779)*4+ROUNDUP(MONTH($R1779)/3),YEAR($R1779)*12+MONTH($R1779))))</f>
        <v/>
      </c>
      <c r="P1779">
        <f>IF($R1779="","",IF($R1780="",1,IF($O1779&lt;&gt;$O1780,1,0)))</f>
        <v/>
      </c>
      <c r="Q1779">
        <f>IF($P1779=1,SUM($P$7:$P1779),"")</f>
        <v/>
      </c>
      <c r="R1779">
        <f>IF($A1779="","",IF(ISNUMBER($A1779),$A1779,IFERROR(DATEVALUE($A1779),NA())))</f>
        <v/>
      </c>
    </row>
    <row r="1780">
      <c r="O1780">
        <f>IF($R1780="","",IF($Q$1="Weekly",INT(($R1780-2)/7),IF($Q$1="Quarterly",YEAR($R1780)*4+ROUNDUP(MONTH($R1780)/3),YEAR($R1780)*12+MONTH($R1780))))</f>
        <v/>
      </c>
      <c r="P1780">
        <f>IF($R1780="","",IF($R1781="",1,IF($O1780&lt;&gt;$O1781,1,0)))</f>
        <v/>
      </c>
      <c r="Q1780">
        <f>IF($P1780=1,SUM($P$7:$P1780),"")</f>
        <v/>
      </c>
      <c r="R1780">
        <f>IF($A1780="","",IF(ISNUMBER($A1780),$A1780,IFERROR(DATEVALUE($A1780),NA())))</f>
        <v/>
      </c>
    </row>
    <row r="1781">
      <c r="O1781">
        <f>IF($R1781="","",IF($Q$1="Weekly",INT(($R1781-2)/7),IF($Q$1="Quarterly",YEAR($R1781)*4+ROUNDUP(MONTH($R1781)/3),YEAR($R1781)*12+MONTH($R1781))))</f>
        <v/>
      </c>
      <c r="P1781">
        <f>IF($R1781="","",IF($R1782="",1,IF($O1781&lt;&gt;$O1782,1,0)))</f>
        <v/>
      </c>
      <c r="Q1781">
        <f>IF($P1781=1,SUM($P$7:$P1781),"")</f>
        <v/>
      </c>
      <c r="R1781">
        <f>IF($A1781="","",IF(ISNUMBER($A1781),$A1781,IFERROR(DATEVALUE($A1781),NA())))</f>
        <v/>
      </c>
    </row>
    <row r="1782">
      <c r="O1782">
        <f>IF($R1782="","",IF($Q$1="Weekly",INT(($R1782-2)/7),IF($Q$1="Quarterly",YEAR($R1782)*4+ROUNDUP(MONTH($R1782)/3),YEAR($R1782)*12+MONTH($R1782))))</f>
        <v/>
      </c>
      <c r="P1782">
        <f>IF($R1782="","",IF($R1783="",1,IF($O1782&lt;&gt;$O1783,1,0)))</f>
        <v/>
      </c>
      <c r="Q1782">
        <f>IF($P1782=1,SUM($P$7:$P1782),"")</f>
        <v/>
      </c>
      <c r="R1782">
        <f>IF($A1782="","",IF(ISNUMBER($A1782),$A1782,IFERROR(DATEVALUE($A1782),NA())))</f>
        <v/>
      </c>
    </row>
    <row r="1783">
      <c r="O1783">
        <f>IF($R1783="","",IF($Q$1="Weekly",INT(($R1783-2)/7),IF($Q$1="Quarterly",YEAR($R1783)*4+ROUNDUP(MONTH($R1783)/3),YEAR($R1783)*12+MONTH($R1783))))</f>
        <v/>
      </c>
      <c r="P1783">
        <f>IF($R1783="","",IF($R1784="",1,IF($O1783&lt;&gt;$O1784,1,0)))</f>
        <v/>
      </c>
      <c r="Q1783">
        <f>IF($P1783=1,SUM($P$7:$P1783),"")</f>
        <v/>
      </c>
      <c r="R1783">
        <f>IF($A1783="","",IF(ISNUMBER($A1783),$A1783,IFERROR(DATEVALUE($A1783),NA())))</f>
        <v/>
      </c>
    </row>
    <row r="1784">
      <c r="O1784">
        <f>IF($R1784="","",IF($Q$1="Weekly",INT(($R1784-2)/7),IF($Q$1="Quarterly",YEAR($R1784)*4+ROUNDUP(MONTH($R1784)/3),YEAR($R1784)*12+MONTH($R1784))))</f>
        <v/>
      </c>
      <c r="P1784">
        <f>IF($R1784="","",IF($R1785="",1,IF($O1784&lt;&gt;$O1785,1,0)))</f>
        <v/>
      </c>
      <c r="Q1784">
        <f>IF($P1784=1,SUM($P$7:$P1784),"")</f>
        <v/>
      </c>
      <c r="R1784">
        <f>IF($A1784="","",IF(ISNUMBER($A1784),$A1784,IFERROR(DATEVALUE($A1784),NA())))</f>
        <v/>
      </c>
    </row>
    <row r="1785">
      <c r="O1785">
        <f>IF($R1785="","",IF($Q$1="Weekly",INT(($R1785-2)/7),IF($Q$1="Quarterly",YEAR($R1785)*4+ROUNDUP(MONTH($R1785)/3),YEAR($R1785)*12+MONTH($R1785))))</f>
        <v/>
      </c>
      <c r="P1785">
        <f>IF($R1785="","",IF($R1786="",1,IF($O1785&lt;&gt;$O1786,1,0)))</f>
        <v/>
      </c>
      <c r="Q1785">
        <f>IF($P1785=1,SUM($P$7:$P1785),"")</f>
        <v/>
      </c>
      <c r="R1785">
        <f>IF($A1785="","",IF(ISNUMBER($A1785),$A1785,IFERROR(DATEVALUE($A1785),NA())))</f>
        <v/>
      </c>
    </row>
    <row r="1786">
      <c r="O1786">
        <f>IF($R1786="","",IF($Q$1="Weekly",INT(($R1786-2)/7),IF($Q$1="Quarterly",YEAR($R1786)*4+ROUNDUP(MONTH($R1786)/3),YEAR($R1786)*12+MONTH($R1786))))</f>
        <v/>
      </c>
      <c r="P1786">
        <f>IF($R1786="","",IF($R1787="",1,IF($O1786&lt;&gt;$O1787,1,0)))</f>
        <v/>
      </c>
      <c r="Q1786">
        <f>IF($P1786=1,SUM($P$7:$P1786),"")</f>
        <v/>
      </c>
      <c r="R1786">
        <f>IF($A1786="","",IF(ISNUMBER($A1786),$A1786,IFERROR(DATEVALUE($A1786),NA())))</f>
        <v/>
      </c>
    </row>
    <row r="1787">
      <c r="O1787">
        <f>IF($R1787="","",IF($Q$1="Weekly",INT(($R1787-2)/7),IF($Q$1="Quarterly",YEAR($R1787)*4+ROUNDUP(MONTH($R1787)/3),YEAR($R1787)*12+MONTH($R1787))))</f>
        <v/>
      </c>
      <c r="P1787">
        <f>IF($R1787="","",IF($R1788="",1,IF($O1787&lt;&gt;$O1788,1,0)))</f>
        <v/>
      </c>
      <c r="Q1787">
        <f>IF($P1787=1,SUM($P$7:$P1787),"")</f>
        <v/>
      </c>
      <c r="R1787">
        <f>IF($A1787="","",IF(ISNUMBER($A1787),$A1787,IFERROR(DATEVALUE($A1787),NA())))</f>
        <v/>
      </c>
    </row>
    <row r="1788">
      <c r="O1788">
        <f>IF($R1788="","",IF($Q$1="Weekly",INT(($R1788-2)/7),IF($Q$1="Quarterly",YEAR($R1788)*4+ROUNDUP(MONTH($R1788)/3),YEAR($R1788)*12+MONTH($R1788))))</f>
        <v/>
      </c>
      <c r="P1788">
        <f>IF($R1788="","",IF($R1789="",1,IF($O1788&lt;&gt;$O1789,1,0)))</f>
        <v/>
      </c>
      <c r="Q1788">
        <f>IF($P1788=1,SUM($P$7:$P1788),"")</f>
        <v/>
      </c>
      <c r="R1788">
        <f>IF($A1788="","",IF(ISNUMBER($A1788),$A1788,IFERROR(DATEVALUE($A1788),NA())))</f>
        <v/>
      </c>
    </row>
    <row r="1789">
      <c r="O1789">
        <f>IF($R1789="","",IF($Q$1="Weekly",INT(($R1789-2)/7),IF($Q$1="Quarterly",YEAR($R1789)*4+ROUNDUP(MONTH($R1789)/3),YEAR($R1789)*12+MONTH($R1789))))</f>
        <v/>
      </c>
      <c r="P1789">
        <f>IF($R1789="","",IF($R1790="",1,IF($O1789&lt;&gt;$O1790,1,0)))</f>
        <v/>
      </c>
      <c r="Q1789">
        <f>IF($P1789=1,SUM($P$7:$P1789),"")</f>
        <v/>
      </c>
      <c r="R1789">
        <f>IF($A1789="","",IF(ISNUMBER($A1789),$A1789,IFERROR(DATEVALUE($A1789),NA())))</f>
        <v/>
      </c>
    </row>
    <row r="1790">
      <c r="O1790">
        <f>IF($R1790="","",IF($Q$1="Weekly",INT(($R1790-2)/7),IF($Q$1="Quarterly",YEAR($R1790)*4+ROUNDUP(MONTH($R1790)/3),YEAR($R1790)*12+MONTH($R1790))))</f>
        <v/>
      </c>
      <c r="P1790">
        <f>IF($R1790="","",IF($R1791="",1,IF($O1790&lt;&gt;$O1791,1,0)))</f>
        <v/>
      </c>
      <c r="Q1790">
        <f>IF($P1790=1,SUM($P$7:$P1790),"")</f>
        <v/>
      </c>
      <c r="R1790">
        <f>IF($A1790="","",IF(ISNUMBER($A1790),$A1790,IFERROR(DATEVALUE($A1790),NA())))</f>
        <v/>
      </c>
    </row>
    <row r="1791">
      <c r="O1791">
        <f>IF($R1791="","",IF($Q$1="Weekly",INT(($R1791-2)/7),IF($Q$1="Quarterly",YEAR($R1791)*4+ROUNDUP(MONTH($R1791)/3),YEAR($R1791)*12+MONTH($R1791))))</f>
        <v/>
      </c>
      <c r="P1791">
        <f>IF($R1791="","",IF($R1792="",1,IF($O1791&lt;&gt;$O1792,1,0)))</f>
        <v/>
      </c>
      <c r="Q1791">
        <f>IF($P1791=1,SUM($P$7:$P1791),"")</f>
        <v/>
      </c>
      <c r="R1791">
        <f>IF($A1791="","",IF(ISNUMBER($A1791),$A1791,IFERROR(DATEVALUE($A1791),NA())))</f>
        <v/>
      </c>
    </row>
    <row r="1792">
      <c r="O1792">
        <f>IF($R1792="","",IF($Q$1="Weekly",INT(($R1792-2)/7),IF($Q$1="Quarterly",YEAR($R1792)*4+ROUNDUP(MONTH($R1792)/3),YEAR($R1792)*12+MONTH($R1792))))</f>
        <v/>
      </c>
      <c r="P1792">
        <f>IF($R1792="","",IF($R1793="",1,IF($O1792&lt;&gt;$O1793,1,0)))</f>
        <v/>
      </c>
      <c r="Q1792">
        <f>IF($P1792=1,SUM($P$7:$P1792),"")</f>
        <v/>
      </c>
      <c r="R1792">
        <f>IF($A1792="","",IF(ISNUMBER($A1792),$A1792,IFERROR(DATEVALUE($A1792),NA())))</f>
        <v/>
      </c>
    </row>
    <row r="1793">
      <c r="O1793">
        <f>IF($R1793="","",IF($Q$1="Weekly",INT(($R1793-2)/7),IF($Q$1="Quarterly",YEAR($R1793)*4+ROUNDUP(MONTH($R1793)/3),YEAR($R1793)*12+MONTH($R1793))))</f>
        <v/>
      </c>
      <c r="P1793">
        <f>IF($R1793="","",IF($R1794="",1,IF($O1793&lt;&gt;$O1794,1,0)))</f>
        <v/>
      </c>
      <c r="Q1793">
        <f>IF($P1793=1,SUM($P$7:$P1793),"")</f>
        <v/>
      </c>
      <c r="R1793">
        <f>IF($A1793="","",IF(ISNUMBER($A1793),$A1793,IFERROR(DATEVALUE($A1793),NA())))</f>
        <v/>
      </c>
    </row>
    <row r="1794">
      <c r="O1794">
        <f>IF($R1794="","",IF($Q$1="Weekly",INT(($R1794-2)/7),IF($Q$1="Quarterly",YEAR($R1794)*4+ROUNDUP(MONTH($R1794)/3),YEAR($R1794)*12+MONTH($R1794))))</f>
        <v/>
      </c>
      <c r="P1794">
        <f>IF($R1794="","",IF($R1795="",1,IF($O1794&lt;&gt;$O1795,1,0)))</f>
        <v/>
      </c>
      <c r="Q1794">
        <f>IF($P1794=1,SUM($P$7:$P1794),"")</f>
        <v/>
      </c>
      <c r="R1794">
        <f>IF($A1794="","",IF(ISNUMBER($A1794),$A1794,IFERROR(DATEVALUE($A1794),NA())))</f>
        <v/>
      </c>
    </row>
    <row r="1795">
      <c r="O1795">
        <f>IF($R1795="","",IF($Q$1="Weekly",INT(($R1795-2)/7),IF($Q$1="Quarterly",YEAR($R1795)*4+ROUNDUP(MONTH($R1795)/3),YEAR($R1795)*12+MONTH($R1795))))</f>
        <v/>
      </c>
      <c r="P1795">
        <f>IF($R1795="","",IF($R1796="",1,IF($O1795&lt;&gt;$O1796,1,0)))</f>
        <v/>
      </c>
      <c r="Q1795">
        <f>IF($P1795=1,SUM($P$7:$P1795),"")</f>
        <v/>
      </c>
      <c r="R1795">
        <f>IF($A1795="","",IF(ISNUMBER($A1795),$A1795,IFERROR(DATEVALUE($A1795),NA())))</f>
        <v/>
      </c>
    </row>
    <row r="1796">
      <c r="O1796">
        <f>IF($R1796="","",IF($Q$1="Weekly",INT(($R1796-2)/7),IF($Q$1="Quarterly",YEAR($R1796)*4+ROUNDUP(MONTH($R1796)/3),YEAR($R1796)*12+MONTH($R1796))))</f>
        <v/>
      </c>
      <c r="P1796">
        <f>IF($R1796="","",IF($R1797="",1,IF($O1796&lt;&gt;$O1797,1,0)))</f>
        <v/>
      </c>
      <c r="Q1796">
        <f>IF($P1796=1,SUM($P$7:$P1796),"")</f>
        <v/>
      </c>
      <c r="R1796">
        <f>IF($A1796="","",IF(ISNUMBER($A1796),$A1796,IFERROR(DATEVALUE($A1796),NA())))</f>
        <v/>
      </c>
    </row>
    <row r="1797">
      <c r="O1797">
        <f>IF($R1797="","",IF($Q$1="Weekly",INT(($R1797-2)/7),IF($Q$1="Quarterly",YEAR($R1797)*4+ROUNDUP(MONTH($R1797)/3),YEAR($R1797)*12+MONTH($R1797))))</f>
        <v/>
      </c>
      <c r="P1797">
        <f>IF($R1797="","",IF($R1798="",1,IF($O1797&lt;&gt;$O1798,1,0)))</f>
        <v/>
      </c>
      <c r="Q1797">
        <f>IF($P1797=1,SUM($P$7:$P1797),"")</f>
        <v/>
      </c>
      <c r="R1797">
        <f>IF($A1797="","",IF(ISNUMBER($A1797),$A1797,IFERROR(DATEVALUE($A1797),NA())))</f>
        <v/>
      </c>
    </row>
    <row r="1798">
      <c r="O1798">
        <f>IF($R1798="","",IF($Q$1="Weekly",INT(($R1798-2)/7),IF($Q$1="Quarterly",YEAR($R1798)*4+ROUNDUP(MONTH($R1798)/3),YEAR($R1798)*12+MONTH($R1798))))</f>
        <v/>
      </c>
      <c r="P1798">
        <f>IF($R1798="","",IF($R1799="",1,IF($O1798&lt;&gt;$O1799,1,0)))</f>
        <v/>
      </c>
      <c r="Q1798">
        <f>IF($P1798=1,SUM($P$7:$P1798),"")</f>
        <v/>
      </c>
      <c r="R1798">
        <f>IF($A1798="","",IF(ISNUMBER($A1798),$A1798,IFERROR(DATEVALUE($A1798),NA())))</f>
        <v/>
      </c>
    </row>
    <row r="1799">
      <c r="O1799">
        <f>IF($R1799="","",IF($Q$1="Weekly",INT(($R1799-2)/7),IF($Q$1="Quarterly",YEAR($R1799)*4+ROUNDUP(MONTH($R1799)/3),YEAR($R1799)*12+MONTH($R1799))))</f>
        <v/>
      </c>
      <c r="P1799">
        <f>IF($R1799="","",IF($R1800="",1,IF($O1799&lt;&gt;$O1800,1,0)))</f>
        <v/>
      </c>
      <c r="Q1799">
        <f>IF($P1799=1,SUM($P$7:$P1799),"")</f>
        <v/>
      </c>
      <c r="R1799">
        <f>IF($A1799="","",IF(ISNUMBER($A1799),$A1799,IFERROR(DATEVALUE($A1799),NA())))</f>
        <v/>
      </c>
    </row>
    <row r="1800">
      <c r="O1800">
        <f>IF($R1800="","",IF($Q$1="Weekly",INT(($R1800-2)/7),IF($Q$1="Quarterly",YEAR($R1800)*4+ROUNDUP(MONTH($R1800)/3),YEAR($R1800)*12+MONTH($R1800))))</f>
        <v/>
      </c>
      <c r="P1800">
        <f>IF($R1800="","",IF($R1801="",1,IF($O1800&lt;&gt;$O1801,1,0)))</f>
        <v/>
      </c>
      <c r="Q1800">
        <f>IF($P1800=1,SUM($P$7:$P1800),"")</f>
        <v/>
      </c>
      <c r="R1800">
        <f>IF($A1800="","",IF(ISNUMBER($A1800),$A1800,IFERROR(DATEVALUE($A1800),NA())))</f>
        <v/>
      </c>
    </row>
    <row r="1801">
      <c r="O1801">
        <f>IF($R1801="","",IF($Q$1="Weekly",INT(($R1801-2)/7),IF($Q$1="Quarterly",YEAR($R1801)*4+ROUNDUP(MONTH($R1801)/3),YEAR($R1801)*12+MONTH($R1801))))</f>
        <v/>
      </c>
      <c r="P1801">
        <f>IF($R1801="","",IF($R1802="",1,IF($O1801&lt;&gt;$O1802,1,0)))</f>
        <v/>
      </c>
      <c r="Q1801">
        <f>IF($P1801=1,SUM($P$7:$P1801),"")</f>
        <v/>
      </c>
      <c r="R1801">
        <f>IF($A1801="","",IF(ISNUMBER($A1801),$A1801,IFERROR(DATEVALUE($A1801),NA())))</f>
        <v/>
      </c>
    </row>
    <row r="1802">
      <c r="O1802">
        <f>IF($R1802="","",IF($Q$1="Weekly",INT(($R1802-2)/7),IF($Q$1="Quarterly",YEAR($R1802)*4+ROUNDUP(MONTH($R1802)/3),YEAR($R1802)*12+MONTH($R1802))))</f>
        <v/>
      </c>
      <c r="P1802">
        <f>IF($R1802="","",IF($R1803="",1,IF($O1802&lt;&gt;$O1803,1,0)))</f>
        <v/>
      </c>
      <c r="Q1802">
        <f>IF($P1802=1,SUM($P$7:$P1802),"")</f>
        <v/>
      </c>
      <c r="R1802">
        <f>IF($A1802="","",IF(ISNUMBER($A1802),$A1802,IFERROR(DATEVALUE($A1802),NA())))</f>
        <v/>
      </c>
    </row>
    <row r="1803">
      <c r="O1803">
        <f>IF($R1803="","",IF($Q$1="Weekly",INT(($R1803-2)/7),IF($Q$1="Quarterly",YEAR($R1803)*4+ROUNDUP(MONTH($R1803)/3),YEAR($R1803)*12+MONTH($R1803))))</f>
        <v/>
      </c>
      <c r="P1803">
        <f>IF($R1803="","",IF($R1804="",1,IF($O1803&lt;&gt;$O1804,1,0)))</f>
        <v/>
      </c>
      <c r="Q1803">
        <f>IF($P1803=1,SUM($P$7:$P1803),"")</f>
        <v/>
      </c>
      <c r="R1803">
        <f>IF($A1803="","",IF(ISNUMBER($A1803),$A1803,IFERROR(DATEVALUE($A1803),NA())))</f>
        <v/>
      </c>
    </row>
    <row r="1804">
      <c r="O1804">
        <f>IF($R1804="","",IF($Q$1="Weekly",INT(($R1804-2)/7),IF($Q$1="Quarterly",YEAR($R1804)*4+ROUNDUP(MONTH($R1804)/3),YEAR($R1804)*12+MONTH($R1804))))</f>
        <v/>
      </c>
      <c r="P1804">
        <f>IF($R1804="","",IF($R1805="",1,IF($O1804&lt;&gt;$O1805,1,0)))</f>
        <v/>
      </c>
      <c r="Q1804">
        <f>IF($P1804=1,SUM($P$7:$P1804),"")</f>
        <v/>
      </c>
      <c r="R1804">
        <f>IF($A1804="","",IF(ISNUMBER($A1804),$A1804,IFERROR(DATEVALUE($A1804),NA())))</f>
        <v/>
      </c>
    </row>
    <row r="1805">
      <c r="O1805">
        <f>IF($R1805="","",IF($Q$1="Weekly",INT(($R1805-2)/7),IF($Q$1="Quarterly",YEAR($R1805)*4+ROUNDUP(MONTH($R1805)/3),YEAR($R1805)*12+MONTH($R1805))))</f>
        <v/>
      </c>
      <c r="P1805">
        <f>IF($R1805="","",IF($R1806="",1,IF($O1805&lt;&gt;$O1806,1,0)))</f>
        <v/>
      </c>
      <c r="Q1805">
        <f>IF($P1805=1,SUM($P$7:$P1805),"")</f>
        <v/>
      </c>
      <c r="R1805">
        <f>IF($A1805="","",IF(ISNUMBER($A1805),$A1805,IFERROR(DATEVALUE($A1805),NA())))</f>
        <v/>
      </c>
    </row>
    <row r="1806">
      <c r="O1806">
        <f>IF($R1806="","",IF($Q$1="Weekly",INT(($R1806-2)/7),IF($Q$1="Quarterly",YEAR($R1806)*4+ROUNDUP(MONTH($R1806)/3),YEAR($R1806)*12+MONTH($R1806))))</f>
        <v/>
      </c>
      <c r="P1806">
        <f>IF($R1806="","",IF($R1807="",1,IF($O1806&lt;&gt;$O1807,1,0)))</f>
        <v/>
      </c>
      <c r="Q1806">
        <f>IF($P1806=1,SUM($P$7:$P1806),"")</f>
        <v/>
      </c>
      <c r="R1806">
        <f>IF($A1806="","",IF(ISNUMBER($A1806),$A1806,IFERROR(DATEVALUE($A1806),NA())))</f>
        <v/>
      </c>
    </row>
    <row r="1807">
      <c r="O1807">
        <f>IF($R1807="","",IF($Q$1="Weekly",INT(($R1807-2)/7),IF($Q$1="Quarterly",YEAR($R1807)*4+ROUNDUP(MONTH($R1807)/3),YEAR($R1807)*12+MONTH($R1807))))</f>
        <v/>
      </c>
      <c r="P1807">
        <f>IF($R1807="","",IF($R1808="",1,IF($O1807&lt;&gt;$O1808,1,0)))</f>
        <v/>
      </c>
      <c r="Q1807">
        <f>IF($P1807=1,SUM($P$7:$P1807),"")</f>
        <v/>
      </c>
      <c r="R1807">
        <f>IF($A1807="","",IF(ISNUMBER($A1807),$A1807,IFERROR(DATEVALUE($A1807),NA())))</f>
        <v/>
      </c>
    </row>
    <row r="1808">
      <c r="O1808">
        <f>IF($R1808="","",IF($Q$1="Weekly",INT(($R1808-2)/7),IF($Q$1="Quarterly",YEAR($R1808)*4+ROUNDUP(MONTH($R1808)/3),YEAR($R1808)*12+MONTH($R1808))))</f>
        <v/>
      </c>
      <c r="P1808">
        <f>IF($R1808="","",IF($R1809="",1,IF($O1808&lt;&gt;$O1809,1,0)))</f>
        <v/>
      </c>
      <c r="Q1808">
        <f>IF($P1808=1,SUM($P$7:$P1808),"")</f>
        <v/>
      </c>
      <c r="R1808">
        <f>IF($A1808="","",IF(ISNUMBER($A1808),$A1808,IFERROR(DATEVALUE($A1808),NA())))</f>
        <v/>
      </c>
    </row>
    <row r="1809">
      <c r="O1809">
        <f>IF($R1809="","",IF($Q$1="Weekly",INT(($R1809-2)/7),IF($Q$1="Quarterly",YEAR($R1809)*4+ROUNDUP(MONTH($R1809)/3),YEAR($R1809)*12+MONTH($R1809))))</f>
        <v/>
      </c>
      <c r="P1809">
        <f>IF($R1809="","",IF($R1810="",1,IF($O1809&lt;&gt;$O1810,1,0)))</f>
        <v/>
      </c>
      <c r="Q1809">
        <f>IF($P1809=1,SUM($P$7:$P1809),"")</f>
        <v/>
      </c>
      <c r="R1809">
        <f>IF($A1809="","",IF(ISNUMBER($A1809),$A1809,IFERROR(DATEVALUE($A1809),NA())))</f>
        <v/>
      </c>
    </row>
    <row r="1810">
      <c r="O1810">
        <f>IF($R1810="","",IF($Q$1="Weekly",INT(($R1810-2)/7),IF($Q$1="Quarterly",YEAR($R1810)*4+ROUNDUP(MONTH($R1810)/3),YEAR($R1810)*12+MONTH($R1810))))</f>
        <v/>
      </c>
      <c r="P1810">
        <f>IF($R1810="","",IF($R1811="",1,IF($O1810&lt;&gt;$O1811,1,0)))</f>
        <v/>
      </c>
      <c r="Q1810">
        <f>IF($P1810=1,SUM($P$7:$P1810),"")</f>
        <v/>
      </c>
      <c r="R1810">
        <f>IF($A1810="","",IF(ISNUMBER($A1810),$A1810,IFERROR(DATEVALUE($A1810),NA())))</f>
        <v/>
      </c>
    </row>
    <row r="1811">
      <c r="O1811">
        <f>IF($R1811="","",IF($Q$1="Weekly",INT(($R1811-2)/7),IF($Q$1="Quarterly",YEAR($R1811)*4+ROUNDUP(MONTH($R1811)/3),YEAR($R1811)*12+MONTH($R1811))))</f>
        <v/>
      </c>
      <c r="P1811">
        <f>IF($R1811="","",IF($R1812="",1,IF($O1811&lt;&gt;$O1812,1,0)))</f>
        <v/>
      </c>
      <c r="Q1811">
        <f>IF($P1811=1,SUM($P$7:$P1811),"")</f>
        <v/>
      </c>
      <c r="R1811">
        <f>IF($A1811="","",IF(ISNUMBER($A1811),$A1811,IFERROR(DATEVALUE($A1811),NA())))</f>
        <v/>
      </c>
    </row>
    <row r="1812">
      <c r="O1812">
        <f>IF($R1812="","",IF($Q$1="Weekly",INT(($R1812-2)/7),IF($Q$1="Quarterly",YEAR($R1812)*4+ROUNDUP(MONTH($R1812)/3),YEAR($R1812)*12+MONTH($R1812))))</f>
        <v/>
      </c>
      <c r="P1812">
        <f>IF($R1812="","",IF($R1813="",1,IF($O1812&lt;&gt;$O1813,1,0)))</f>
        <v/>
      </c>
      <c r="Q1812">
        <f>IF($P1812=1,SUM($P$7:$P1812),"")</f>
        <v/>
      </c>
      <c r="R1812">
        <f>IF($A1812="","",IF(ISNUMBER($A1812),$A1812,IFERROR(DATEVALUE($A1812),NA())))</f>
        <v/>
      </c>
    </row>
    <row r="1813">
      <c r="O1813">
        <f>IF($R1813="","",IF($Q$1="Weekly",INT(($R1813-2)/7),IF($Q$1="Quarterly",YEAR($R1813)*4+ROUNDUP(MONTH($R1813)/3),YEAR($R1813)*12+MONTH($R1813))))</f>
        <v/>
      </c>
      <c r="P1813">
        <f>IF($R1813="","",IF($R1814="",1,IF($O1813&lt;&gt;$O1814,1,0)))</f>
        <v/>
      </c>
      <c r="Q1813">
        <f>IF($P1813=1,SUM($P$7:$P1813),"")</f>
        <v/>
      </c>
      <c r="R1813">
        <f>IF($A1813="","",IF(ISNUMBER($A1813),$A1813,IFERROR(DATEVALUE($A1813),NA())))</f>
        <v/>
      </c>
    </row>
    <row r="1814">
      <c r="O1814">
        <f>IF($R1814="","",IF($Q$1="Weekly",INT(($R1814-2)/7),IF($Q$1="Quarterly",YEAR($R1814)*4+ROUNDUP(MONTH($R1814)/3),YEAR($R1814)*12+MONTH($R1814))))</f>
        <v/>
      </c>
      <c r="P1814">
        <f>IF($R1814="","",IF($R1815="",1,IF($O1814&lt;&gt;$O1815,1,0)))</f>
        <v/>
      </c>
      <c r="Q1814">
        <f>IF($P1814=1,SUM($P$7:$P1814),"")</f>
        <v/>
      </c>
      <c r="R1814">
        <f>IF($A1814="","",IF(ISNUMBER($A1814),$A1814,IFERROR(DATEVALUE($A1814),NA())))</f>
        <v/>
      </c>
    </row>
    <row r="1815">
      <c r="O1815">
        <f>IF($R1815="","",IF($Q$1="Weekly",INT(($R1815-2)/7),IF($Q$1="Quarterly",YEAR($R1815)*4+ROUNDUP(MONTH($R1815)/3),YEAR($R1815)*12+MONTH($R1815))))</f>
        <v/>
      </c>
      <c r="P1815">
        <f>IF($R1815="","",IF($R1816="",1,IF($O1815&lt;&gt;$O1816,1,0)))</f>
        <v/>
      </c>
      <c r="Q1815">
        <f>IF($P1815=1,SUM($P$7:$P1815),"")</f>
        <v/>
      </c>
      <c r="R1815">
        <f>IF($A1815="","",IF(ISNUMBER($A1815),$A1815,IFERROR(DATEVALUE($A1815),NA())))</f>
        <v/>
      </c>
    </row>
    <row r="1816">
      <c r="O1816">
        <f>IF($R1816="","",IF($Q$1="Weekly",INT(($R1816-2)/7),IF($Q$1="Quarterly",YEAR($R1816)*4+ROUNDUP(MONTH($R1816)/3),YEAR($R1816)*12+MONTH($R1816))))</f>
        <v/>
      </c>
      <c r="P1816">
        <f>IF($R1816="","",IF($R1817="",1,IF($O1816&lt;&gt;$O1817,1,0)))</f>
        <v/>
      </c>
      <c r="Q1816">
        <f>IF($P1816=1,SUM($P$7:$P1816),"")</f>
        <v/>
      </c>
      <c r="R1816">
        <f>IF($A1816="","",IF(ISNUMBER($A1816),$A1816,IFERROR(DATEVALUE($A1816),NA())))</f>
        <v/>
      </c>
    </row>
    <row r="1817">
      <c r="O1817">
        <f>IF($R1817="","",IF($Q$1="Weekly",INT(($R1817-2)/7),IF($Q$1="Quarterly",YEAR($R1817)*4+ROUNDUP(MONTH($R1817)/3),YEAR($R1817)*12+MONTH($R1817))))</f>
        <v/>
      </c>
      <c r="P1817">
        <f>IF($R1817="","",IF($R1818="",1,IF($O1817&lt;&gt;$O1818,1,0)))</f>
        <v/>
      </c>
      <c r="Q1817">
        <f>IF($P1817=1,SUM($P$7:$P1817),"")</f>
        <v/>
      </c>
      <c r="R1817">
        <f>IF($A1817="","",IF(ISNUMBER($A1817),$A1817,IFERROR(DATEVALUE($A1817),NA())))</f>
        <v/>
      </c>
    </row>
    <row r="1818">
      <c r="O1818">
        <f>IF($R1818="","",IF($Q$1="Weekly",INT(($R1818-2)/7),IF($Q$1="Quarterly",YEAR($R1818)*4+ROUNDUP(MONTH($R1818)/3),YEAR($R1818)*12+MONTH($R1818))))</f>
        <v/>
      </c>
      <c r="P1818">
        <f>IF($R1818="","",IF($R1819="",1,IF($O1818&lt;&gt;$O1819,1,0)))</f>
        <v/>
      </c>
      <c r="Q1818">
        <f>IF($P1818=1,SUM($P$7:$P1818),"")</f>
        <v/>
      </c>
      <c r="R1818">
        <f>IF($A1818="","",IF(ISNUMBER($A1818),$A1818,IFERROR(DATEVALUE($A1818),NA())))</f>
        <v/>
      </c>
    </row>
    <row r="1819">
      <c r="O1819">
        <f>IF($R1819="","",IF($Q$1="Weekly",INT(($R1819-2)/7),IF($Q$1="Quarterly",YEAR($R1819)*4+ROUNDUP(MONTH($R1819)/3),YEAR($R1819)*12+MONTH($R1819))))</f>
        <v/>
      </c>
      <c r="P1819">
        <f>IF($R1819="","",IF($R1820="",1,IF($O1819&lt;&gt;$O1820,1,0)))</f>
        <v/>
      </c>
      <c r="Q1819">
        <f>IF($P1819=1,SUM($P$7:$P1819),"")</f>
        <v/>
      </c>
      <c r="R1819">
        <f>IF($A1819="","",IF(ISNUMBER($A1819),$A1819,IFERROR(DATEVALUE($A1819),NA())))</f>
        <v/>
      </c>
    </row>
    <row r="1820">
      <c r="O1820">
        <f>IF($R1820="","",IF($Q$1="Weekly",INT(($R1820-2)/7),IF($Q$1="Quarterly",YEAR($R1820)*4+ROUNDUP(MONTH($R1820)/3),YEAR($R1820)*12+MONTH($R1820))))</f>
        <v/>
      </c>
      <c r="P1820">
        <f>IF($R1820="","",IF($R1821="",1,IF($O1820&lt;&gt;$O1821,1,0)))</f>
        <v/>
      </c>
      <c r="Q1820">
        <f>IF($P1820=1,SUM($P$7:$P1820),"")</f>
        <v/>
      </c>
      <c r="R1820">
        <f>IF($A1820="","",IF(ISNUMBER($A1820),$A1820,IFERROR(DATEVALUE($A1820),NA())))</f>
        <v/>
      </c>
    </row>
    <row r="1821">
      <c r="O1821">
        <f>IF($R1821="","",IF($Q$1="Weekly",INT(($R1821-2)/7),IF($Q$1="Quarterly",YEAR($R1821)*4+ROUNDUP(MONTH($R1821)/3),YEAR($R1821)*12+MONTH($R1821))))</f>
        <v/>
      </c>
      <c r="P1821">
        <f>IF($R1821="","",IF($R1822="",1,IF($O1821&lt;&gt;$O1822,1,0)))</f>
        <v/>
      </c>
      <c r="Q1821">
        <f>IF($P1821=1,SUM($P$7:$P1821),"")</f>
        <v/>
      </c>
      <c r="R1821">
        <f>IF($A1821="","",IF(ISNUMBER($A1821),$A1821,IFERROR(DATEVALUE($A1821),NA())))</f>
        <v/>
      </c>
    </row>
    <row r="1822">
      <c r="O1822">
        <f>IF($R1822="","",IF($Q$1="Weekly",INT(($R1822-2)/7),IF($Q$1="Quarterly",YEAR($R1822)*4+ROUNDUP(MONTH($R1822)/3),YEAR($R1822)*12+MONTH($R1822))))</f>
        <v/>
      </c>
      <c r="P1822">
        <f>IF($R1822="","",IF($R1823="",1,IF($O1822&lt;&gt;$O1823,1,0)))</f>
        <v/>
      </c>
      <c r="Q1822">
        <f>IF($P1822=1,SUM($P$7:$P1822),"")</f>
        <v/>
      </c>
      <c r="R1822">
        <f>IF($A1822="","",IF(ISNUMBER($A1822),$A1822,IFERROR(DATEVALUE($A1822),NA())))</f>
        <v/>
      </c>
    </row>
    <row r="1823">
      <c r="O1823">
        <f>IF($R1823="","",IF($Q$1="Weekly",INT(($R1823-2)/7),IF($Q$1="Quarterly",YEAR($R1823)*4+ROUNDUP(MONTH($R1823)/3),YEAR($R1823)*12+MONTH($R1823))))</f>
        <v/>
      </c>
      <c r="P1823">
        <f>IF($R1823="","",IF($R1824="",1,IF($O1823&lt;&gt;$O1824,1,0)))</f>
        <v/>
      </c>
      <c r="Q1823">
        <f>IF($P1823=1,SUM($P$7:$P1823),"")</f>
        <v/>
      </c>
      <c r="R1823">
        <f>IF($A1823="","",IF(ISNUMBER($A1823),$A1823,IFERROR(DATEVALUE($A1823),NA())))</f>
        <v/>
      </c>
    </row>
    <row r="1824">
      <c r="O1824">
        <f>IF($R1824="","",IF($Q$1="Weekly",INT(($R1824-2)/7),IF($Q$1="Quarterly",YEAR($R1824)*4+ROUNDUP(MONTH($R1824)/3),YEAR($R1824)*12+MONTH($R1824))))</f>
        <v/>
      </c>
      <c r="P1824">
        <f>IF($R1824="","",IF($R1825="",1,IF($O1824&lt;&gt;$O1825,1,0)))</f>
        <v/>
      </c>
      <c r="Q1824">
        <f>IF($P1824=1,SUM($P$7:$P1824),"")</f>
        <v/>
      </c>
      <c r="R1824">
        <f>IF($A1824="","",IF(ISNUMBER($A1824),$A1824,IFERROR(DATEVALUE($A1824),NA())))</f>
        <v/>
      </c>
    </row>
    <row r="1825">
      <c r="O1825">
        <f>IF($R1825="","",IF($Q$1="Weekly",INT(($R1825-2)/7),IF($Q$1="Quarterly",YEAR($R1825)*4+ROUNDUP(MONTH($R1825)/3),YEAR($R1825)*12+MONTH($R1825))))</f>
        <v/>
      </c>
      <c r="P1825">
        <f>IF($R1825="","",IF($R1826="",1,IF($O1825&lt;&gt;$O1826,1,0)))</f>
        <v/>
      </c>
      <c r="Q1825">
        <f>IF($P1825=1,SUM($P$7:$P1825),"")</f>
        <v/>
      </c>
      <c r="R1825">
        <f>IF($A1825="","",IF(ISNUMBER($A1825),$A1825,IFERROR(DATEVALUE($A1825),NA())))</f>
        <v/>
      </c>
    </row>
    <row r="1826">
      <c r="O1826">
        <f>IF($R1826="","",IF($Q$1="Weekly",INT(($R1826-2)/7),IF($Q$1="Quarterly",YEAR($R1826)*4+ROUNDUP(MONTH($R1826)/3),YEAR($R1826)*12+MONTH($R1826))))</f>
        <v/>
      </c>
      <c r="P1826">
        <f>IF($R1826="","",IF($R1827="",1,IF($O1826&lt;&gt;$O1827,1,0)))</f>
        <v/>
      </c>
      <c r="Q1826">
        <f>IF($P1826=1,SUM($P$7:$P1826),"")</f>
        <v/>
      </c>
      <c r="R1826">
        <f>IF($A1826="","",IF(ISNUMBER($A1826),$A1826,IFERROR(DATEVALUE($A1826),NA())))</f>
        <v/>
      </c>
    </row>
    <row r="1827">
      <c r="O1827">
        <f>IF($R1827="","",IF($Q$1="Weekly",INT(($R1827-2)/7),IF($Q$1="Quarterly",YEAR($R1827)*4+ROUNDUP(MONTH($R1827)/3),YEAR($R1827)*12+MONTH($R1827))))</f>
        <v/>
      </c>
      <c r="P1827">
        <f>IF($R1827="","",IF($R1828="",1,IF($O1827&lt;&gt;$O1828,1,0)))</f>
        <v/>
      </c>
      <c r="Q1827">
        <f>IF($P1827=1,SUM($P$7:$P1827),"")</f>
        <v/>
      </c>
      <c r="R1827">
        <f>IF($A1827="","",IF(ISNUMBER($A1827),$A1827,IFERROR(DATEVALUE($A1827),NA())))</f>
        <v/>
      </c>
    </row>
    <row r="1828">
      <c r="O1828">
        <f>IF($R1828="","",IF($Q$1="Weekly",INT(($R1828-2)/7),IF($Q$1="Quarterly",YEAR($R1828)*4+ROUNDUP(MONTH($R1828)/3),YEAR($R1828)*12+MONTH($R1828))))</f>
        <v/>
      </c>
      <c r="P1828">
        <f>IF($R1828="","",IF($R1829="",1,IF($O1828&lt;&gt;$O1829,1,0)))</f>
        <v/>
      </c>
      <c r="Q1828">
        <f>IF($P1828=1,SUM($P$7:$P1828),"")</f>
        <v/>
      </c>
      <c r="R1828">
        <f>IF($A1828="","",IF(ISNUMBER($A1828),$A1828,IFERROR(DATEVALUE($A1828),NA())))</f>
        <v/>
      </c>
    </row>
    <row r="1829">
      <c r="O1829">
        <f>IF($R1829="","",IF($Q$1="Weekly",INT(($R1829-2)/7),IF($Q$1="Quarterly",YEAR($R1829)*4+ROUNDUP(MONTH($R1829)/3),YEAR($R1829)*12+MONTH($R1829))))</f>
        <v/>
      </c>
      <c r="P1829">
        <f>IF($R1829="","",IF($R1830="",1,IF($O1829&lt;&gt;$O1830,1,0)))</f>
        <v/>
      </c>
      <c r="Q1829">
        <f>IF($P1829=1,SUM($P$7:$P1829),"")</f>
        <v/>
      </c>
      <c r="R1829">
        <f>IF($A1829="","",IF(ISNUMBER($A1829),$A1829,IFERROR(DATEVALUE($A1829),NA())))</f>
        <v/>
      </c>
    </row>
    <row r="1830">
      <c r="O1830">
        <f>IF($R1830="","",IF($Q$1="Weekly",INT(($R1830-2)/7),IF($Q$1="Quarterly",YEAR($R1830)*4+ROUNDUP(MONTH($R1830)/3),YEAR($R1830)*12+MONTH($R1830))))</f>
        <v/>
      </c>
      <c r="P1830">
        <f>IF($R1830="","",IF($R1831="",1,IF($O1830&lt;&gt;$O1831,1,0)))</f>
        <v/>
      </c>
      <c r="Q1830">
        <f>IF($P1830=1,SUM($P$7:$P1830),"")</f>
        <v/>
      </c>
      <c r="R1830">
        <f>IF($A1830="","",IF(ISNUMBER($A1830),$A1830,IFERROR(DATEVALUE($A1830),NA())))</f>
        <v/>
      </c>
    </row>
    <row r="1831">
      <c r="O1831">
        <f>IF($R1831="","",IF($Q$1="Weekly",INT(($R1831-2)/7),IF($Q$1="Quarterly",YEAR($R1831)*4+ROUNDUP(MONTH($R1831)/3),YEAR($R1831)*12+MONTH($R1831))))</f>
        <v/>
      </c>
      <c r="P1831">
        <f>IF($R1831="","",IF($R1832="",1,IF($O1831&lt;&gt;$O1832,1,0)))</f>
        <v/>
      </c>
      <c r="Q1831">
        <f>IF($P1831=1,SUM($P$7:$P1831),"")</f>
        <v/>
      </c>
      <c r="R1831">
        <f>IF($A1831="","",IF(ISNUMBER($A1831),$A1831,IFERROR(DATEVALUE($A1831),NA())))</f>
        <v/>
      </c>
    </row>
    <row r="1832">
      <c r="O1832">
        <f>IF($R1832="","",IF($Q$1="Weekly",INT(($R1832-2)/7),IF($Q$1="Quarterly",YEAR($R1832)*4+ROUNDUP(MONTH($R1832)/3),YEAR($R1832)*12+MONTH($R1832))))</f>
        <v/>
      </c>
      <c r="P1832">
        <f>IF($R1832="","",IF($R1833="",1,IF($O1832&lt;&gt;$O1833,1,0)))</f>
        <v/>
      </c>
      <c r="Q1832">
        <f>IF($P1832=1,SUM($P$7:$P1832),"")</f>
        <v/>
      </c>
      <c r="R1832">
        <f>IF($A1832="","",IF(ISNUMBER($A1832),$A1832,IFERROR(DATEVALUE($A1832),NA())))</f>
        <v/>
      </c>
    </row>
    <row r="1833">
      <c r="O1833">
        <f>IF($R1833="","",IF($Q$1="Weekly",INT(($R1833-2)/7),IF($Q$1="Quarterly",YEAR($R1833)*4+ROUNDUP(MONTH($R1833)/3),YEAR($R1833)*12+MONTH($R1833))))</f>
        <v/>
      </c>
      <c r="P1833">
        <f>IF($R1833="","",IF($R1834="",1,IF($O1833&lt;&gt;$O1834,1,0)))</f>
        <v/>
      </c>
      <c r="Q1833">
        <f>IF($P1833=1,SUM($P$7:$P1833),"")</f>
        <v/>
      </c>
      <c r="R1833">
        <f>IF($A1833="","",IF(ISNUMBER($A1833),$A1833,IFERROR(DATEVALUE($A1833),NA())))</f>
        <v/>
      </c>
    </row>
    <row r="1834">
      <c r="O1834">
        <f>IF($R1834="","",IF($Q$1="Weekly",INT(($R1834-2)/7),IF($Q$1="Quarterly",YEAR($R1834)*4+ROUNDUP(MONTH($R1834)/3),YEAR($R1834)*12+MONTH($R1834))))</f>
        <v/>
      </c>
      <c r="P1834">
        <f>IF($R1834="","",IF($R1835="",1,IF($O1834&lt;&gt;$O1835,1,0)))</f>
        <v/>
      </c>
      <c r="Q1834">
        <f>IF($P1834=1,SUM($P$7:$P1834),"")</f>
        <v/>
      </c>
      <c r="R1834">
        <f>IF($A1834="","",IF(ISNUMBER($A1834),$A1834,IFERROR(DATEVALUE($A1834),NA())))</f>
        <v/>
      </c>
    </row>
    <row r="1835">
      <c r="O1835">
        <f>IF($R1835="","",IF($Q$1="Weekly",INT(($R1835-2)/7),IF($Q$1="Quarterly",YEAR($R1835)*4+ROUNDUP(MONTH($R1835)/3),YEAR($R1835)*12+MONTH($R1835))))</f>
        <v/>
      </c>
      <c r="P1835">
        <f>IF($R1835="","",IF($R1836="",1,IF($O1835&lt;&gt;$O1836,1,0)))</f>
        <v/>
      </c>
      <c r="Q1835">
        <f>IF($P1835=1,SUM($P$7:$P1835),"")</f>
        <v/>
      </c>
      <c r="R1835">
        <f>IF($A1835="","",IF(ISNUMBER($A1835),$A1835,IFERROR(DATEVALUE($A1835),NA())))</f>
        <v/>
      </c>
    </row>
    <row r="1836">
      <c r="O1836">
        <f>IF($R1836="","",IF($Q$1="Weekly",INT(($R1836-2)/7),IF($Q$1="Quarterly",YEAR($R1836)*4+ROUNDUP(MONTH($R1836)/3),YEAR($R1836)*12+MONTH($R1836))))</f>
        <v/>
      </c>
      <c r="P1836">
        <f>IF($R1836="","",IF($R1837="",1,IF($O1836&lt;&gt;$O1837,1,0)))</f>
        <v/>
      </c>
      <c r="Q1836">
        <f>IF($P1836=1,SUM($P$7:$P1836),"")</f>
        <v/>
      </c>
      <c r="R1836">
        <f>IF($A1836="","",IF(ISNUMBER($A1836),$A1836,IFERROR(DATEVALUE($A1836),NA())))</f>
        <v/>
      </c>
    </row>
    <row r="1837">
      <c r="O1837">
        <f>IF($R1837="","",IF($Q$1="Weekly",INT(($R1837-2)/7),IF($Q$1="Quarterly",YEAR($R1837)*4+ROUNDUP(MONTH($R1837)/3),YEAR($R1837)*12+MONTH($R1837))))</f>
        <v/>
      </c>
      <c r="P1837">
        <f>IF($R1837="","",IF($R1838="",1,IF($O1837&lt;&gt;$O1838,1,0)))</f>
        <v/>
      </c>
      <c r="Q1837">
        <f>IF($P1837=1,SUM($P$7:$P1837),"")</f>
        <v/>
      </c>
      <c r="R1837">
        <f>IF($A1837="","",IF(ISNUMBER($A1837),$A1837,IFERROR(DATEVALUE($A1837),NA())))</f>
        <v/>
      </c>
    </row>
    <row r="1838">
      <c r="O1838">
        <f>IF($R1838="","",IF($Q$1="Weekly",INT(($R1838-2)/7),IF($Q$1="Quarterly",YEAR($R1838)*4+ROUNDUP(MONTH($R1838)/3),YEAR($R1838)*12+MONTH($R1838))))</f>
        <v/>
      </c>
      <c r="P1838">
        <f>IF($R1838="","",IF($R1839="",1,IF($O1838&lt;&gt;$O1839,1,0)))</f>
        <v/>
      </c>
      <c r="Q1838">
        <f>IF($P1838=1,SUM($P$7:$P1838),"")</f>
        <v/>
      </c>
      <c r="R1838">
        <f>IF($A1838="","",IF(ISNUMBER($A1838),$A1838,IFERROR(DATEVALUE($A1838),NA())))</f>
        <v/>
      </c>
    </row>
    <row r="1839">
      <c r="O1839">
        <f>IF($R1839="","",IF($Q$1="Weekly",INT(($R1839-2)/7),IF($Q$1="Quarterly",YEAR($R1839)*4+ROUNDUP(MONTH($R1839)/3),YEAR($R1839)*12+MONTH($R1839))))</f>
        <v/>
      </c>
      <c r="P1839">
        <f>IF($R1839="","",IF($R1840="",1,IF($O1839&lt;&gt;$O1840,1,0)))</f>
        <v/>
      </c>
      <c r="Q1839">
        <f>IF($P1839=1,SUM($P$7:$P1839),"")</f>
        <v/>
      </c>
      <c r="R1839">
        <f>IF($A1839="","",IF(ISNUMBER($A1839),$A1839,IFERROR(DATEVALUE($A1839),NA())))</f>
        <v/>
      </c>
    </row>
    <row r="1840">
      <c r="O1840">
        <f>IF($R1840="","",IF($Q$1="Weekly",INT(($R1840-2)/7),IF($Q$1="Quarterly",YEAR($R1840)*4+ROUNDUP(MONTH($R1840)/3),YEAR($R1840)*12+MONTH($R1840))))</f>
        <v/>
      </c>
      <c r="P1840">
        <f>IF($R1840="","",IF($R1841="",1,IF($O1840&lt;&gt;$O1841,1,0)))</f>
        <v/>
      </c>
      <c r="Q1840">
        <f>IF($P1840=1,SUM($P$7:$P1840),"")</f>
        <v/>
      </c>
      <c r="R1840">
        <f>IF($A1840="","",IF(ISNUMBER($A1840),$A1840,IFERROR(DATEVALUE($A1840),NA())))</f>
        <v/>
      </c>
    </row>
    <row r="1841">
      <c r="O1841">
        <f>IF($R1841="","",IF($Q$1="Weekly",INT(($R1841-2)/7),IF($Q$1="Quarterly",YEAR($R1841)*4+ROUNDUP(MONTH($R1841)/3),YEAR($R1841)*12+MONTH($R1841))))</f>
        <v/>
      </c>
      <c r="P1841">
        <f>IF($R1841="","",IF($R1842="",1,IF($O1841&lt;&gt;$O1842,1,0)))</f>
        <v/>
      </c>
      <c r="Q1841">
        <f>IF($P1841=1,SUM($P$7:$P1841),"")</f>
        <v/>
      </c>
      <c r="R1841">
        <f>IF($A1841="","",IF(ISNUMBER($A1841),$A1841,IFERROR(DATEVALUE($A1841),NA())))</f>
        <v/>
      </c>
    </row>
    <row r="1842">
      <c r="O1842">
        <f>IF($R1842="","",IF($Q$1="Weekly",INT(($R1842-2)/7),IF($Q$1="Quarterly",YEAR($R1842)*4+ROUNDUP(MONTH($R1842)/3),YEAR($R1842)*12+MONTH($R1842))))</f>
        <v/>
      </c>
      <c r="P1842">
        <f>IF($R1842="","",IF($R1843="",1,IF($O1842&lt;&gt;$O1843,1,0)))</f>
        <v/>
      </c>
      <c r="Q1842">
        <f>IF($P1842=1,SUM($P$7:$P1842),"")</f>
        <v/>
      </c>
      <c r="R1842">
        <f>IF($A1842="","",IF(ISNUMBER($A1842),$A1842,IFERROR(DATEVALUE($A1842),NA())))</f>
        <v/>
      </c>
    </row>
    <row r="1843">
      <c r="O1843">
        <f>IF($R1843="","",IF($Q$1="Weekly",INT(($R1843-2)/7),IF($Q$1="Quarterly",YEAR($R1843)*4+ROUNDUP(MONTH($R1843)/3),YEAR($R1843)*12+MONTH($R1843))))</f>
        <v/>
      </c>
      <c r="P1843">
        <f>IF($R1843="","",IF($R1844="",1,IF($O1843&lt;&gt;$O1844,1,0)))</f>
        <v/>
      </c>
      <c r="Q1843">
        <f>IF($P1843=1,SUM($P$7:$P1843),"")</f>
        <v/>
      </c>
      <c r="R1843">
        <f>IF($A1843="","",IF(ISNUMBER($A1843),$A1843,IFERROR(DATEVALUE($A1843),NA())))</f>
        <v/>
      </c>
    </row>
    <row r="1844">
      <c r="O1844">
        <f>IF($R1844="","",IF($Q$1="Weekly",INT(($R1844-2)/7),IF($Q$1="Quarterly",YEAR($R1844)*4+ROUNDUP(MONTH($R1844)/3),YEAR($R1844)*12+MONTH($R1844))))</f>
        <v/>
      </c>
      <c r="P1844">
        <f>IF($R1844="","",IF($R1845="",1,IF($O1844&lt;&gt;$O1845,1,0)))</f>
        <v/>
      </c>
      <c r="Q1844">
        <f>IF($P1844=1,SUM($P$7:$P1844),"")</f>
        <v/>
      </c>
      <c r="R1844">
        <f>IF($A1844="","",IF(ISNUMBER($A1844),$A1844,IFERROR(DATEVALUE($A1844),NA())))</f>
        <v/>
      </c>
    </row>
    <row r="1845">
      <c r="O1845">
        <f>IF($R1845="","",IF($Q$1="Weekly",INT(($R1845-2)/7),IF($Q$1="Quarterly",YEAR($R1845)*4+ROUNDUP(MONTH($R1845)/3),YEAR($R1845)*12+MONTH($R1845))))</f>
        <v/>
      </c>
      <c r="P1845">
        <f>IF($R1845="","",IF($R1846="",1,IF($O1845&lt;&gt;$O1846,1,0)))</f>
        <v/>
      </c>
      <c r="Q1845">
        <f>IF($P1845=1,SUM($P$7:$P1845),"")</f>
        <v/>
      </c>
      <c r="R1845">
        <f>IF($A1845="","",IF(ISNUMBER($A1845),$A1845,IFERROR(DATEVALUE($A1845),NA())))</f>
        <v/>
      </c>
    </row>
    <row r="1846">
      <c r="O1846">
        <f>IF($R1846="","",IF($Q$1="Weekly",INT(($R1846-2)/7),IF($Q$1="Quarterly",YEAR($R1846)*4+ROUNDUP(MONTH($R1846)/3),YEAR($R1846)*12+MONTH($R1846))))</f>
        <v/>
      </c>
      <c r="P1846">
        <f>IF($R1846="","",IF($R1847="",1,IF($O1846&lt;&gt;$O1847,1,0)))</f>
        <v/>
      </c>
      <c r="Q1846">
        <f>IF($P1846=1,SUM($P$7:$P1846),"")</f>
        <v/>
      </c>
      <c r="R1846">
        <f>IF($A1846="","",IF(ISNUMBER($A1846),$A1846,IFERROR(DATEVALUE($A1846),NA())))</f>
        <v/>
      </c>
    </row>
    <row r="1847">
      <c r="O1847">
        <f>IF($R1847="","",IF($Q$1="Weekly",INT(($R1847-2)/7),IF($Q$1="Quarterly",YEAR($R1847)*4+ROUNDUP(MONTH($R1847)/3),YEAR($R1847)*12+MONTH($R1847))))</f>
        <v/>
      </c>
      <c r="P1847">
        <f>IF($R1847="","",IF($R1848="",1,IF($O1847&lt;&gt;$O1848,1,0)))</f>
        <v/>
      </c>
      <c r="Q1847">
        <f>IF($P1847=1,SUM($P$7:$P1847),"")</f>
        <v/>
      </c>
      <c r="R1847">
        <f>IF($A1847="","",IF(ISNUMBER($A1847),$A1847,IFERROR(DATEVALUE($A1847),NA())))</f>
        <v/>
      </c>
    </row>
    <row r="1848">
      <c r="O1848">
        <f>IF($R1848="","",IF($Q$1="Weekly",INT(($R1848-2)/7),IF($Q$1="Quarterly",YEAR($R1848)*4+ROUNDUP(MONTH($R1848)/3),YEAR($R1848)*12+MONTH($R1848))))</f>
        <v/>
      </c>
      <c r="P1848">
        <f>IF($R1848="","",IF($R1849="",1,IF($O1848&lt;&gt;$O1849,1,0)))</f>
        <v/>
      </c>
      <c r="Q1848">
        <f>IF($P1848=1,SUM($P$7:$P1848),"")</f>
        <v/>
      </c>
      <c r="R1848">
        <f>IF($A1848="","",IF(ISNUMBER($A1848),$A1848,IFERROR(DATEVALUE($A1848),NA())))</f>
        <v/>
      </c>
    </row>
    <row r="1849">
      <c r="O1849">
        <f>IF($R1849="","",IF($Q$1="Weekly",INT(($R1849-2)/7),IF($Q$1="Quarterly",YEAR($R1849)*4+ROUNDUP(MONTH($R1849)/3),YEAR($R1849)*12+MONTH($R1849))))</f>
        <v/>
      </c>
      <c r="P1849">
        <f>IF($R1849="","",IF($R1850="",1,IF($O1849&lt;&gt;$O1850,1,0)))</f>
        <v/>
      </c>
      <c r="Q1849">
        <f>IF($P1849=1,SUM($P$7:$P1849),"")</f>
        <v/>
      </c>
      <c r="R1849">
        <f>IF($A1849="","",IF(ISNUMBER($A1849),$A1849,IFERROR(DATEVALUE($A1849),NA())))</f>
        <v/>
      </c>
    </row>
    <row r="1850">
      <c r="O1850">
        <f>IF($R1850="","",IF($Q$1="Weekly",INT(($R1850-2)/7),IF($Q$1="Quarterly",YEAR($R1850)*4+ROUNDUP(MONTH($R1850)/3),YEAR($R1850)*12+MONTH($R1850))))</f>
        <v/>
      </c>
      <c r="P1850">
        <f>IF($R1850="","",IF($R1851="",1,IF($O1850&lt;&gt;$O1851,1,0)))</f>
        <v/>
      </c>
      <c r="Q1850">
        <f>IF($P1850=1,SUM($P$7:$P1850),"")</f>
        <v/>
      </c>
      <c r="R1850">
        <f>IF($A1850="","",IF(ISNUMBER($A1850),$A1850,IFERROR(DATEVALUE($A1850),NA())))</f>
        <v/>
      </c>
    </row>
    <row r="1851">
      <c r="O1851">
        <f>IF($R1851="","",IF($Q$1="Weekly",INT(($R1851-2)/7),IF($Q$1="Quarterly",YEAR($R1851)*4+ROUNDUP(MONTH($R1851)/3),YEAR($R1851)*12+MONTH($R1851))))</f>
        <v/>
      </c>
      <c r="P1851">
        <f>IF($R1851="","",IF($R1852="",1,IF($O1851&lt;&gt;$O1852,1,0)))</f>
        <v/>
      </c>
      <c r="Q1851">
        <f>IF($P1851=1,SUM($P$7:$P1851),"")</f>
        <v/>
      </c>
      <c r="R1851">
        <f>IF($A1851="","",IF(ISNUMBER($A1851),$A1851,IFERROR(DATEVALUE($A1851),NA())))</f>
        <v/>
      </c>
    </row>
    <row r="1852">
      <c r="O1852">
        <f>IF($R1852="","",IF($Q$1="Weekly",INT(($R1852-2)/7),IF($Q$1="Quarterly",YEAR($R1852)*4+ROUNDUP(MONTH($R1852)/3),YEAR($R1852)*12+MONTH($R1852))))</f>
        <v/>
      </c>
      <c r="P1852">
        <f>IF($R1852="","",IF($R1853="",1,IF($O1852&lt;&gt;$O1853,1,0)))</f>
        <v/>
      </c>
      <c r="Q1852">
        <f>IF($P1852=1,SUM($P$7:$P1852),"")</f>
        <v/>
      </c>
      <c r="R1852">
        <f>IF($A1852="","",IF(ISNUMBER($A1852),$A1852,IFERROR(DATEVALUE($A1852),NA())))</f>
        <v/>
      </c>
    </row>
    <row r="1853">
      <c r="O1853">
        <f>IF($R1853="","",IF($Q$1="Weekly",INT(($R1853-2)/7),IF($Q$1="Quarterly",YEAR($R1853)*4+ROUNDUP(MONTH($R1853)/3),YEAR($R1853)*12+MONTH($R1853))))</f>
        <v/>
      </c>
      <c r="P1853">
        <f>IF($R1853="","",IF($R1854="",1,IF($O1853&lt;&gt;$O1854,1,0)))</f>
        <v/>
      </c>
      <c r="Q1853">
        <f>IF($P1853=1,SUM($P$7:$P1853),"")</f>
        <v/>
      </c>
      <c r="R1853">
        <f>IF($A1853="","",IF(ISNUMBER($A1853),$A1853,IFERROR(DATEVALUE($A1853),NA())))</f>
        <v/>
      </c>
    </row>
    <row r="1854">
      <c r="O1854">
        <f>IF($R1854="","",IF($Q$1="Weekly",INT(($R1854-2)/7),IF($Q$1="Quarterly",YEAR($R1854)*4+ROUNDUP(MONTH($R1854)/3),YEAR($R1854)*12+MONTH($R1854))))</f>
        <v/>
      </c>
      <c r="P1854">
        <f>IF($R1854="","",IF($R1855="",1,IF($O1854&lt;&gt;$O1855,1,0)))</f>
        <v/>
      </c>
      <c r="Q1854">
        <f>IF($P1854=1,SUM($P$7:$P1854),"")</f>
        <v/>
      </c>
      <c r="R1854">
        <f>IF($A1854="","",IF(ISNUMBER($A1854),$A1854,IFERROR(DATEVALUE($A1854),NA())))</f>
        <v/>
      </c>
    </row>
    <row r="1855">
      <c r="O1855">
        <f>IF($R1855="","",IF($Q$1="Weekly",INT(($R1855-2)/7),IF($Q$1="Quarterly",YEAR($R1855)*4+ROUNDUP(MONTH($R1855)/3),YEAR($R1855)*12+MONTH($R1855))))</f>
        <v/>
      </c>
      <c r="P1855">
        <f>IF($R1855="","",IF($R1856="",1,IF($O1855&lt;&gt;$O1856,1,0)))</f>
        <v/>
      </c>
      <c r="Q1855">
        <f>IF($P1855=1,SUM($P$7:$P1855),"")</f>
        <v/>
      </c>
      <c r="R1855">
        <f>IF($A1855="","",IF(ISNUMBER($A1855),$A1855,IFERROR(DATEVALUE($A1855),NA())))</f>
        <v/>
      </c>
    </row>
    <row r="1856">
      <c r="O1856">
        <f>IF($R1856="","",IF($Q$1="Weekly",INT(($R1856-2)/7),IF($Q$1="Quarterly",YEAR($R1856)*4+ROUNDUP(MONTH($R1856)/3),YEAR($R1856)*12+MONTH($R1856))))</f>
        <v/>
      </c>
      <c r="P1856">
        <f>IF($R1856="","",IF($R1857="",1,IF($O1856&lt;&gt;$O1857,1,0)))</f>
        <v/>
      </c>
      <c r="Q1856">
        <f>IF($P1856=1,SUM($P$7:$P1856),"")</f>
        <v/>
      </c>
      <c r="R1856">
        <f>IF($A1856="","",IF(ISNUMBER($A1856),$A1856,IFERROR(DATEVALUE($A1856),NA())))</f>
        <v/>
      </c>
    </row>
    <row r="1857">
      <c r="O1857">
        <f>IF($R1857="","",IF($Q$1="Weekly",INT(($R1857-2)/7),IF($Q$1="Quarterly",YEAR($R1857)*4+ROUNDUP(MONTH($R1857)/3),YEAR($R1857)*12+MONTH($R1857))))</f>
        <v/>
      </c>
      <c r="P1857">
        <f>IF($R1857="","",IF($R1858="",1,IF($O1857&lt;&gt;$O1858,1,0)))</f>
        <v/>
      </c>
      <c r="Q1857">
        <f>IF($P1857=1,SUM($P$7:$P1857),"")</f>
        <v/>
      </c>
      <c r="R1857">
        <f>IF($A1857="","",IF(ISNUMBER($A1857),$A1857,IFERROR(DATEVALUE($A1857),NA())))</f>
        <v/>
      </c>
    </row>
    <row r="1858">
      <c r="O1858">
        <f>IF($R1858="","",IF($Q$1="Weekly",INT(($R1858-2)/7),IF($Q$1="Quarterly",YEAR($R1858)*4+ROUNDUP(MONTH($R1858)/3),YEAR($R1858)*12+MONTH($R1858))))</f>
        <v/>
      </c>
      <c r="P1858">
        <f>IF($R1858="","",IF($R1859="",1,IF($O1858&lt;&gt;$O1859,1,0)))</f>
        <v/>
      </c>
      <c r="Q1858">
        <f>IF($P1858=1,SUM($P$7:$P1858),"")</f>
        <v/>
      </c>
      <c r="R1858">
        <f>IF($A1858="","",IF(ISNUMBER($A1858),$A1858,IFERROR(DATEVALUE($A1858),NA())))</f>
        <v/>
      </c>
    </row>
    <row r="1859">
      <c r="O1859">
        <f>IF($R1859="","",IF($Q$1="Weekly",INT(($R1859-2)/7),IF($Q$1="Quarterly",YEAR($R1859)*4+ROUNDUP(MONTH($R1859)/3),YEAR($R1859)*12+MONTH($R1859))))</f>
        <v/>
      </c>
      <c r="P1859">
        <f>IF($R1859="","",IF($R1860="",1,IF($O1859&lt;&gt;$O1860,1,0)))</f>
        <v/>
      </c>
      <c r="Q1859">
        <f>IF($P1859=1,SUM($P$7:$P1859),"")</f>
        <v/>
      </c>
      <c r="R1859">
        <f>IF($A1859="","",IF(ISNUMBER($A1859),$A1859,IFERROR(DATEVALUE($A1859),NA())))</f>
        <v/>
      </c>
    </row>
    <row r="1860">
      <c r="O1860">
        <f>IF($R1860="","",IF($Q$1="Weekly",INT(($R1860-2)/7),IF($Q$1="Quarterly",YEAR($R1860)*4+ROUNDUP(MONTH($R1860)/3),YEAR($R1860)*12+MONTH($R1860))))</f>
        <v/>
      </c>
      <c r="P1860">
        <f>IF($R1860="","",IF($R1861="",1,IF($O1860&lt;&gt;$O1861,1,0)))</f>
        <v/>
      </c>
      <c r="Q1860">
        <f>IF($P1860=1,SUM($P$7:$P1860),"")</f>
        <v/>
      </c>
      <c r="R1860">
        <f>IF($A1860="","",IF(ISNUMBER($A1860),$A1860,IFERROR(DATEVALUE($A1860),NA())))</f>
        <v/>
      </c>
    </row>
    <row r="1861">
      <c r="O1861">
        <f>IF($R1861="","",IF($Q$1="Weekly",INT(($R1861-2)/7),IF($Q$1="Quarterly",YEAR($R1861)*4+ROUNDUP(MONTH($R1861)/3),YEAR($R1861)*12+MONTH($R1861))))</f>
        <v/>
      </c>
      <c r="P1861">
        <f>IF($R1861="","",IF($R1862="",1,IF($O1861&lt;&gt;$O1862,1,0)))</f>
        <v/>
      </c>
      <c r="Q1861">
        <f>IF($P1861=1,SUM($P$7:$P1861),"")</f>
        <v/>
      </c>
      <c r="R1861">
        <f>IF($A1861="","",IF(ISNUMBER($A1861),$A1861,IFERROR(DATEVALUE($A1861),NA())))</f>
        <v/>
      </c>
    </row>
    <row r="1862">
      <c r="O1862">
        <f>IF($R1862="","",IF($Q$1="Weekly",INT(($R1862-2)/7),IF($Q$1="Quarterly",YEAR($R1862)*4+ROUNDUP(MONTH($R1862)/3),YEAR($R1862)*12+MONTH($R1862))))</f>
        <v/>
      </c>
      <c r="P1862">
        <f>IF($R1862="","",IF($R1863="",1,IF($O1862&lt;&gt;$O1863,1,0)))</f>
        <v/>
      </c>
      <c r="Q1862">
        <f>IF($P1862=1,SUM($P$7:$P1862),"")</f>
        <v/>
      </c>
      <c r="R1862">
        <f>IF($A1862="","",IF(ISNUMBER($A1862),$A1862,IFERROR(DATEVALUE($A1862),NA())))</f>
        <v/>
      </c>
    </row>
    <row r="1863">
      <c r="O1863">
        <f>IF($R1863="","",IF($Q$1="Weekly",INT(($R1863-2)/7),IF($Q$1="Quarterly",YEAR($R1863)*4+ROUNDUP(MONTH($R1863)/3),YEAR($R1863)*12+MONTH($R1863))))</f>
        <v/>
      </c>
      <c r="P1863">
        <f>IF($R1863="","",IF($R1864="",1,IF($O1863&lt;&gt;$O1864,1,0)))</f>
        <v/>
      </c>
      <c r="Q1863">
        <f>IF($P1863=1,SUM($P$7:$P1863),"")</f>
        <v/>
      </c>
      <c r="R1863">
        <f>IF($A1863="","",IF(ISNUMBER($A1863),$A1863,IFERROR(DATEVALUE($A1863),NA())))</f>
        <v/>
      </c>
    </row>
    <row r="1864">
      <c r="O1864">
        <f>IF($R1864="","",IF($Q$1="Weekly",INT(($R1864-2)/7),IF($Q$1="Quarterly",YEAR($R1864)*4+ROUNDUP(MONTH($R1864)/3),YEAR($R1864)*12+MONTH($R1864))))</f>
        <v/>
      </c>
      <c r="P1864">
        <f>IF($R1864="","",IF($R1865="",1,IF($O1864&lt;&gt;$O1865,1,0)))</f>
        <v/>
      </c>
      <c r="Q1864">
        <f>IF($P1864=1,SUM($P$7:$P1864),"")</f>
        <v/>
      </c>
      <c r="R1864">
        <f>IF($A1864="","",IF(ISNUMBER($A1864),$A1864,IFERROR(DATEVALUE($A1864),NA())))</f>
        <v/>
      </c>
    </row>
    <row r="1865">
      <c r="O1865">
        <f>IF($R1865="","",IF($Q$1="Weekly",INT(($R1865-2)/7),IF($Q$1="Quarterly",YEAR($R1865)*4+ROUNDUP(MONTH($R1865)/3),YEAR($R1865)*12+MONTH($R1865))))</f>
        <v/>
      </c>
      <c r="P1865">
        <f>IF($R1865="","",IF($R1866="",1,IF($O1865&lt;&gt;$O1866,1,0)))</f>
        <v/>
      </c>
      <c r="Q1865">
        <f>IF($P1865=1,SUM($P$7:$P1865),"")</f>
        <v/>
      </c>
      <c r="R1865">
        <f>IF($A1865="","",IF(ISNUMBER($A1865),$A1865,IFERROR(DATEVALUE($A1865),NA())))</f>
        <v/>
      </c>
    </row>
    <row r="1866">
      <c r="O1866">
        <f>IF($R1866="","",IF($Q$1="Weekly",INT(($R1866-2)/7),IF($Q$1="Quarterly",YEAR($R1866)*4+ROUNDUP(MONTH($R1866)/3),YEAR($R1866)*12+MONTH($R1866))))</f>
        <v/>
      </c>
      <c r="P1866">
        <f>IF($R1866="","",IF($R1867="",1,IF($O1866&lt;&gt;$O1867,1,0)))</f>
        <v/>
      </c>
      <c r="Q1866">
        <f>IF($P1866=1,SUM($P$7:$P1866),"")</f>
        <v/>
      </c>
      <c r="R1866">
        <f>IF($A1866="","",IF(ISNUMBER($A1866),$A1866,IFERROR(DATEVALUE($A1866),NA())))</f>
        <v/>
      </c>
    </row>
    <row r="1867">
      <c r="O1867">
        <f>IF($R1867="","",IF($Q$1="Weekly",INT(($R1867-2)/7),IF($Q$1="Quarterly",YEAR($R1867)*4+ROUNDUP(MONTH($R1867)/3),YEAR($R1867)*12+MONTH($R1867))))</f>
        <v/>
      </c>
      <c r="P1867">
        <f>IF($R1867="","",IF($R1868="",1,IF($O1867&lt;&gt;$O1868,1,0)))</f>
        <v/>
      </c>
      <c r="Q1867">
        <f>IF($P1867=1,SUM($P$7:$P1867),"")</f>
        <v/>
      </c>
      <c r="R1867">
        <f>IF($A1867="","",IF(ISNUMBER($A1867),$A1867,IFERROR(DATEVALUE($A1867),NA())))</f>
        <v/>
      </c>
    </row>
    <row r="1868">
      <c r="O1868">
        <f>IF($R1868="","",IF($Q$1="Weekly",INT(($R1868-2)/7),IF($Q$1="Quarterly",YEAR($R1868)*4+ROUNDUP(MONTH($R1868)/3),YEAR($R1868)*12+MONTH($R1868))))</f>
        <v/>
      </c>
      <c r="P1868">
        <f>IF($R1868="","",IF($R1869="",1,IF($O1868&lt;&gt;$O1869,1,0)))</f>
        <v/>
      </c>
      <c r="Q1868">
        <f>IF($P1868=1,SUM($P$7:$P1868),"")</f>
        <v/>
      </c>
      <c r="R1868">
        <f>IF($A1868="","",IF(ISNUMBER($A1868),$A1868,IFERROR(DATEVALUE($A1868),NA())))</f>
        <v/>
      </c>
    </row>
    <row r="1869">
      <c r="O1869">
        <f>IF($R1869="","",IF($Q$1="Weekly",INT(($R1869-2)/7),IF($Q$1="Quarterly",YEAR($R1869)*4+ROUNDUP(MONTH($R1869)/3),YEAR($R1869)*12+MONTH($R1869))))</f>
        <v/>
      </c>
      <c r="P1869">
        <f>IF($R1869="","",IF($R1870="",1,IF($O1869&lt;&gt;$O1870,1,0)))</f>
        <v/>
      </c>
      <c r="Q1869">
        <f>IF($P1869=1,SUM($P$7:$P1869),"")</f>
        <v/>
      </c>
      <c r="R1869">
        <f>IF($A1869="","",IF(ISNUMBER($A1869),$A1869,IFERROR(DATEVALUE($A1869),NA())))</f>
        <v/>
      </c>
    </row>
    <row r="1870">
      <c r="O1870">
        <f>IF($R1870="","",IF($Q$1="Weekly",INT(($R1870-2)/7),IF($Q$1="Quarterly",YEAR($R1870)*4+ROUNDUP(MONTH($R1870)/3),YEAR($R1870)*12+MONTH($R1870))))</f>
        <v/>
      </c>
      <c r="P1870">
        <f>IF($R1870="","",IF($R1871="",1,IF($O1870&lt;&gt;$O1871,1,0)))</f>
        <v/>
      </c>
      <c r="Q1870">
        <f>IF($P1870=1,SUM($P$7:$P1870),"")</f>
        <v/>
      </c>
      <c r="R1870">
        <f>IF($A1870="","",IF(ISNUMBER($A1870),$A1870,IFERROR(DATEVALUE($A1870),NA())))</f>
        <v/>
      </c>
    </row>
    <row r="1871">
      <c r="O1871">
        <f>IF($R1871="","",IF($Q$1="Weekly",INT(($R1871-2)/7),IF($Q$1="Quarterly",YEAR($R1871)*4+ROUNDUP(MONTH($R1871)/3),YEAR($R1871)*12+MONTH($R1871))))</f>
        <v/>
      </c>
      <c r="P1871">
        <f>IF($R1871="","",IF($R1872="",1,IF($O1871&lt;&gt;$O1872,1,0)))</f>
        <v/>
      </c>
      <c r="Q1871">
        <f>IF($P1871=1,SUM($P$7:$P1871),"")</f>
        <v/>
      </c>
      <c r="R1871">
        <f>IF($A1871="","",IF(ISNUMBER($A1871),$A1871,IFERROR(DATEVALUE($A1871),NA())))</f>
        <v/>
      </c>
    </row>
    <row r="1872">
      <c r="O1872">
        <f>IF($R1872="","",IF($Q$1="Weekly",INT(($R1872-2)/7),IF($Q$1="Quarterly",YEAR($R1872)*4+ROUNDUP(MONTH($R1872)/3),YEAR($R1872)*12+MONTH($R1872))))</f>
        <v/>
      </c>
      <c r="P1872">
        <f>IF($R1872="","",IF($R1873="",1,IF($O1872&lt;&gt;$O1873,1,0)))</f>
        <v/>
      </c>
      <c r="Q1872">
        <f>IF($P1872=1,SUM($P$7:$P1872),"")</f>
        <v/>
      </c>
      <c r="R1872">
        <f>IF($A1872="","",IF(ISNUMBER($A1872),$A1872,IFERROR(DATEVALUE($A1872),NA())))</f>
        <v/>
      </c>
    </row>
    <row r="1873">
      <c r="O1873">
        <f>IF($R1873="","",IF($Q$1="Weekly",INT(($R1873-2)/7),IF($Q$1="Quarterly",YEAR($R1873)*4+ROUNDUP(MONTH($R1873)/3),YEAR($R1873)*12+MONTH($R1873))))</f>
        <v/>
      </c>
      <c r="P1873">
        <f>IF($R1873="","",IF($R1874="",1,IF($O1873&lt;&gt;$O1874,1,0)))</f>
        <v/>
      </c>
      <c r="Q1873">
        <f>IF($P1873=1,SUM($P$7:$P1873),"")</f>
        <v/>
      </c>
      <c r="R1873">
        <f>IF($A1873="","",IF(ISNUMBER($A1873),$A1873,IFERROR(DATEVALUE($A1873),NA())))</f>
        <v/>
      </c>
    </row>
    <row r="1874">
      <c r="O1874">
        <f>IF($R1874="","",IF($Q$1="Weekly",INT(($R1874-2)/7),IF($Q$1="Quarterly",YEAR($R1874)*4+ROUNDUP(MONTH($R1874)/3),YEAR($R1874)*12+MONTH($R1874))))</f>
        <v/>
      </c>
      <c r="P1874">
        <f>IF($R1874="","",IF($R1875="",1,IF($O1874&lt;&gt;$O1875,1,0)))</f>
        <v/>
      </c>
      <c r="Q1874">
        <f>IF($P1874=1,SUM($P$7:$P1874),"")</f>
        <v/>
      </c>
      <c r="R1874">
        <f>IF($A1874="","",IF(ISNUMBER($A1874),$A1874,IFERROR(DATEVALUE($A1874),NA())))</f>
        <v/>
      </c>
    </row>
    <row r="1875">
      <c r="O1875">
        <f>IF($R1875="","",IF($Q$1="Weekly",INT(($R1875-2)/7),IF($Q$1="Quarterly",YEAR($R1875)*4+ROUNDUP(MONTH($R1875)/3),YEAR($R1875)*12+MONTH($R1875))))</f>
        <v/>
      </c>
      <c r="P1875">
        <f>IF($R1875="","",IF($R1876="",1,IF($O1875&lt;&gt;$O1876,1,0)))</f>
        <v/>
      </c>
      <c r="Q1875">
        <f>IF($P1875=1,SUM($P$7:$P1875),"")</f>
        <v/>
      </c>
      <c r="R1875">
        <f>IF($A1875="","",IF(ISNUMBER($A1875),$A1875,IFERROR(DATEVALUE($A1875),NA())))</f>
        <v/>
      </c>
    </row>
    <row r="1876">
      <c r="O1876">
        <f>IF($R1876="","",IF($Q$1="Weekly",INT(($R1876-2)/7),IF($Q$1="Quarterly",YEAR($R1876)*4+ROUNDUP(MONTH($R1876)/3),YEAR($R1876)*12+MONTH($R1876))))</f>
        <v/>
      </c>
      <c r="P1876">
        <f>IF($R1876="","",IF($R1877="",1,IF($O1876&lt;&gt;$O1877,1,0)))</f>
        <v/>
      </c>
      <c r="Q1876">
        <f>IF($P1876=1,SUM($P$7:$P1876),"")</f>
        <v/>
      </c>
      <c r="R1876">
        <f>IF($A1876="","",IF(ISNUMBER($A1876),$A1876,IFERROR(DATEVALUE($A1876),NA())))</f>
        <v/>
      </c>
    </row>
    <row r="1877">
      <c r="O1877">
        <f>IF($R1877="","",IF($Q$1="Weekly",INT(($R1877-2)/7),IF($Q$1="Quarterly",YEAR($R1877)*4+ROUNDUP(MONTH($R1877)/3),YEAR($R1877)*12+MONTH($R1877))))</f>
        <v/>
      </c>
      <c r="P1877">
        <f>IF($R1877="","",IF($R1878="",1,IF($O1877&lt;&gt;$O1878,1,0)))</f>
        <v/>
      </c>
      <c r="Q1877">
        <f>IF($P1877=1,SUM($P$7:$P1877),"")</f>
        <v/>
      </c>
      <c r="R1877">
        <f>IF($A1877="","",IF(ISNUMBER($A1877),$A1877,IFERROR(DATEVALUE($A1877),NA())))</f>
        <v/>
      </c>
    </row>
    <row r="1878">
      <c r="O1878">
        <f>IF($R1878="","",IF($Q$1="Weekly",INT(($R1878-2)/7),IF($Q$1="Quarterly",YEAR($R1878)*4+ROUNDUP(MONTH($R1878)/3),YEAR($R1878)*12+MONTH($R1878))))</f>
        <v/>
      </c>
      <c r="P1878">
        <f>IF($R1878="","",IF($R1879="",1,IF($O1878&lt;&gt;$O1879,1,0)))</f>
        <v/>
      </c>
      <c r="Q1878">
        <f>IF($P1878=1,SUM($P$7:$P1878),"")</f>
        <v/>
      </c>
      <c r="R1878">
        <f>IF($A1878="","",IF(ISNUMBER($A1878),$A1878,IFERROR(DATEVALUE($A1878),NA())))</f>
        <v/>
      </c>
    </row>
    <row r="1879">
      <c r="O1879">
        <f>IF($R1879="","",IF($Q$1="Weekly",INT(($R1879-2)/7),IF($Q$1="Quarterly",YEAR($R1879)*4+ROUNDUP(MONTH($R1879)/3),YEAR($R1879)*12+MONTH($R1879))))</f>
        <v/>
      </c>
      <c r="P1879">
        <f>IF($R1879="","",IF($R1880="",1,IF($O1879&lt;&gt;$O1880,1,0)))</f>
        <v/>
      </c>
      <c r="Q1879">
        <f>IF($P1879=1,SUM($P$7:$P1879),"")</f>
        <v/>
      </c>
      <c r="R1879">
        <f>IF($A1879="","",IF(ISNUMBER($A1879),$A1879,IFERROR(DATEVALUE($A1879),NA())))</f>
        <v/>
      </c>
    </row>
    <row r="1880">
      <c r="O1880">
        <f>IF($R1880="","",IF($Q$1="Weekly",INT(($R1880-2)/7),IF($Q$1="Quarterly",YEAR($R1880)*4+ROUNDUP(MONTH($R1880)/3),YEAR($R1880)*12+MONTH($R1880))))</f>
        <v/>
      </c>
      <c r="P1880">
        <f>IF($R1880="","",IF($R1881="",1,IF($O1880&lt;&gt;$O1881,1,0)))</f>
        <v/>
      </c>
      <c r="Q1880">
        <f>IF($P1880=1,SUM($P$7:$P1880),"")</f>
        <v/>
      </c>
      <c r="R1880">
        <f>IF($A1880="","",IF(ISNUMBER($A1880),$A1880,IFERROR(DATEVALUE($A1880),NA())))</f>
        <v/>
      </c>
    </row>
    <row r="1881">
      <c r="O1881">
        <f>IF($R1881="","",IF($Q$1="Weekly",INT(($R1881-2)/7),IF($Q$1="Quarterly",YEAR($R1881)*4+ROUNDUP(MONTH($R1881)/3),YEAR($R1881)*12+MONTH($R1881))))</f>
        <v/>
      </c>
      <c r="P1881">
        <f>IF($R1881="","",IF($R1882="",1,IF($O1881&lt;&gt;$O1882,1,0)))</f>
        <v/>
      </c>
      <c r="Q1881">
        <f>IF($P1881=1,SUM($P$7:$P1881),"")</f>
        <v/>
      </c>
      <c r="R1881">
        <f>IF($A1881="","",IF(ISNUMBER($A1881),$A1881,IFERROR(DATEVALUE($A1881),NA())))</f>
        <v/>
      </c>
    </row>
    <row r="1882">
      <c r="O1882">
        <f>IF($R1882="","",IF($Q$1="Weekly",INT(($R1882-2)/7),IF($Q$1="Quarterly",YEAR($R1882)*4+ROUNDUP(MONTH($R1882)/3),YEAR($R1882)*12+MONTH($R1882))))</f>
        <v/>
      </c>
      <c r="P1882">
        <f>IF($R1882="","",IF($R1883="",1,IF($O1882&lt;&gt;$O1883,1,0)))</f>
        <v/>
      </c>
      <c r="Q1882">
        <f>IF($P1882=1,SUM($P$7:$P1882),"")</f>
        <v/>
      </c>
      <c r="R1882">
        <f>IF($A1882="","",IF(ISNUMBER($A1882),$A1882,IFERROR(DATEVALUE($A1882),NA())))</f>
        <v/>
      </c>
    </row>
    <row r="1883">
      <c r="O1883">
        <f>IF($R1883="","",IF($Q$1="Weekly",INT(($R1883-2)/7),IF($Q$1="Quarterly",YEAR($R1883)*4+ROUNDUP(MONTH($R1883)/3),YEAR($R1883)*12+MONTH($R1883))))</f>
        <v/>
      </c>
      <c r="P1883">
        <f>IF($R1883="","",IF($R1884="",1,IF($O1883&lt;&gt;$O1884,1,0)))</f>
        <v/>
      </c>
      <c r="Q1883">
        <f>IF($P1883=1,SUM($P$7:$P1883),"")</f>
        <v/>
      </c>
      <c r="R1883">
        <f>IF($A1883="","",IF(ISNUMBER($A1883),$A1883,IFERROR(DATEVALUE($A1883),NA())))</f>
        <v/>
      </c>
    </row>
    <row r="1884">
      <c r="O1884">
        <f>IF($R1884="","",IF($Q$1="Weekly",INT(($R1884-2)/7),IF($Q$1="Quarterly",YEAR($R1884)*4+ROUNDUP(MONTH($R1884)/3),YEAR($R1884)*12+MONTH($R1884))))</f>
        <v/>
      </c>
      <c r="P1884">
        <f>IF($R1884="","",IF($R1885="",1,IF($O1884&lt;&gt;$O1885,1,0)))</f>
        <v/>
      </c>
      <c r="Q1884">
        <f>IF($P1884=1,SUM($P$7:$P1884),"")</f>
        <v/>
      </c>
      <c r="R1884">
        <f>IF($A1884="","",IF(ISNUMBER($A1884),$A1884,IFERROR(DATEVALUE($A1884),NA())))</f>
        <v/>
      </c>
    </row>
    <row r="1885">
      <c r="O1885">
        <f>IF($R1885="","",IF($Q$1="Weekly",INT(($R1885-2)/7),IF($Q$1="Quarterly",YEAR($R1885)*4+ROUNDUP(MONTH($R1885)/3),YEAR($R1885)*12+MONTH($R1885))))</f>
        <v/>
      </c>
      <c r="P1885">
        <f>IF($R1885="","",IF($R1886="",1,IF($O1885&lt;&gt;$O1886,1,0)))</f>
        <v/>
      </c>
      <c r="Q1885">
        <f>IF($P1885=1,SUM($P$7:$P1885),"")</f>
        <v/>
      </c>
      <c r="R1885">
        <f>IF($A1885="","",IF(ISNUMBER($A1885),$A1885,IFERROR(DATEVALUE($A1885),NA())))</f>
        <v/>
      </c>
    </row>
    <row r="1886">
      <c r="O1886">
        <f>IF($R1886="","",IF($Q$1="Weekly",INT(($R1886-2)/7),IF($Q$1="Quarterly",YEAR($R1886)*4+ROUNDUP(MONTH($R1886)/3),YEAR($R1886)*12+MONTH($R1886))))</f>
        <v/>
      </c>
      <c r="P1886">
        <f>IF($R1886="","",IF($R1887="",1,IF($O1886&lt;&gt;$O1887,1,0)))</f>
        <v/>
      </c>
      <c r="Q1886">
        <f>IF($P1886=1,SUM($P$7:$P1886),"")</f>
        <v/>
      </c>
      <c r="R1886">
        <f>IF($A1886="","",IF(ISNUMBER($A1886),$A1886,IFERROR(DATEVALUE($A1886),NA())))</f>
        <v/>
      </c>
    </row>
    <row r="1887">
      <c r="O1887">
        <f>IF($R1887="","",IF($Q$1="Weekly",INT(($R1887-2)/7),IF($Q$1="Quarterly",YEAR($R1887)*4+ROUNDUP(MONTH($R1887)/3),YEAR($R1887)*12+MONTH($R1887))))</f>
        <v/>
      </c>
      <c r="P1887">
        <f>IF($R1887="","",IF($R1888="",1,IF($O1887&lt;&gt;$O1888,1,0)))</f>
        <v/>
      </c>
      <c r="Q1887">
        <f>IF($P1887=1,SUM($P$7:$P1887),"")</f>
        <v/>
      </c>
      <c r="R1887">
        <f>IF($A1887="","",IF(ISNUMBER($A1887),$A1887,IFERROR(DATEVALUE($A1887),NA())))</f>
        <v/>
      </c>
    </row>
    <row r="1888">
      <c r="O1888">
        <f>IF($R1888="","",IF($Q$1="Weekly",INT(($R1888-2)/7),IF($Q$1="Quarterly",YEAR($R1888)*4+ROUNDUP(MONTH($R1888)/3),YEAR($R1888)*12+MONTH($R1888))))</f>
        <v/>
      </c>
      <c r="P1888">
        <f>IF($R1888="","",IF($R1889="",1,IF($O1888&lt;&gt;$O1889,1,0)))</f>
        <v/>
      </c>
      <c r="Q1888">
        <f>IF($P1888=1,SUM($P$7:$P1888),"")</f>
        <v/>
      </c>
      <c r="R1888">
        <f>IF($A1888="","",IF(ISNUMBER($A1888),$A1888,IFERROR(DATEVALUE($A1888),NA())))</f>
        <v/>
      </c>
    </row>
    <row r="1889">
      <c r="O1889">
        <f>IF($R1889="","",IF($Q$1="Weekly",INT(($R1889-2)/7),IF($Q$1="Quarterly",YEAR($R1889)*4+ROUNDUP(MONTH($R1889)/3),YEAR($R1889)*12+MONTH($R1889))))</f>
        <v/>
      </c>
      <c r="P1889">
        <f>IF($R1889="","",IF($R1890="",1,IF($O1889&lt;&gt;$O1890,1,0)))</f>
        <v/>
      </c>
      <c r="Q1889">
        <f>IF($P1889=1,SUM($P$7:$P1889),"")</f>
        <v/>
      </c>
      <c r="R1889">
        <f>IF($A1889="","",IF(ISNUMBER($A1889),$A1889,IFERROR(DATEVALUE($A1889),NA())))</f>
        <v/>
      </c>
    </row>
    <row r="1890">
      <c r="O1890">
        <f>IF($R1890="","",IF($Q$1="Weekly",INT(($R1890-2)/7),IF($Q$1="Quarterly",YEAR($R1890)*4+ROUNDUP(MONTH($R1890)/3),YEAR($R1890)*12+MONTH($R1890))))</f>
        <v/>
      </c>
      <c r="P1890">
        <f>IF($R1890="","",IF($R1891="",1,IF($O1890&lt;&gt;$O1891,1,0)))</f>
        <v/>
      </c>
      <c r="Q1890">
        <f>IF($P1890=1,SUM($P$7:$P1890),"")</f>
        <v/>
      </c>
      <c r="R1890">
        <f>IF($A1890="","",IF(ISNUMBER($A1890),$A1890,IFERROR(DATEVALUE($A1890),NA())))</f>
        <v/>
      </c>
    </row>
    <row r="1891">
      <c r="O1891">
        <f>IF($R1891="","",IF($Q$1="Weekly",INT(($R1891-2)/7),IF($Q$1="Quarterly",YEAR($R1891)*4+ROUNDUP(MONTH($R1891)/3),YEAR($R1891)*12+MONTH($R1891))))</f>
        <v/>
      </c>
      <c r="P1891">
        <f>IF($R1891="","",IF($R1892="",1,IF($O1891&lt;&gt;$O1892,1,0)))</f>
        <v/>
      </c>
      <c r="Q1891">
        <f>IF($P1891=1,SUM($P$7:$P1891),"")</f>
        <v/>
      </c>
      <c r="R1891">
        <f>IF($A1891="","",IF(ISNUMBER($A1891),$A1891,IFERROR(DATEVALUE($A1891),NA())))</f>
        <v/>
      </c>
    </row>
    <row r="1892">
      <c r="O1892">
        <f>IF($R1892="","",IF($Q$1="Weekly",INT(($R1892-2)/7),IF($Q$1="Quarterly",YEAR($R1892)*4+ROUNDUP(MONTH($R1892)/3),YEAR($R1892)*12+MONTH($R1892))))</f>
        <v/>
      </c>
      <c r="P1892">
        <f>IF($R1892="","",IF($R1893="",1,IF($O1892&lt;&gt;$O1893,1,0)))</f>
        <v/>
      </c>
      <c r="Q1892">
        <f>IF($P1892=1,SUM($P$7:$P1892),"")</f>
        <v/>
      </c>
      <c r="R1892">
        <f>IF($A1892="","",IF(ISNUMBER($A1892),$A1892,IFERROR(DATEVALUE($A1892),NA())))</f>
        <v/>
      </c>
    </row>
    <row r="1893">
      <c r="O1893">
        <f>IF($R1893="","",IF($Q$1="Weekly",INT(($R1893-2)/7),IF($Q$1="Quarterly",YEAR($R1893)*4+ROUNDUP(MONTH($R1893)/3),YEAR($R1893)*12+MONTH($R1893))))</f>
        <v/>
      </c>
      <c r="P1893">
        <f>IF($R1893="","",IF($R1894="",1,IF($O1893&lt;&gt;$O1894,1,0)))</f>
        <v/>
      </c>
      <c r="Q1893">
        <f>IF($P1893=1,SUM($P$7:$P1893),"")</f>
        <v/>
      </c>
      <c r="R1893">
        <f>IF($A1893="","",IF(ISNUMBER($A1893),$A1893,IFERROR(DATEVALUE($A1893),NA())))</f>
        <v/>
      </c>
    </row>
    <row r="1894">
      <c r="O1894">
        <f>IF($R1894="","",IF($Q$1="Weekly",INT(($R1894-2)/7),IF($Q$1="Quarterly",YEAR($R1894)*4+ROUNDUP(MONTH($R1894)/3),YEAR($R1894)*12+MONTH($R1894))))</f>
        <v/>
      </c>
      <c r="P1894">
        <f>IF($R1894="","",IF($R1895="",1,IF($O1894&lt;&gt;$O1895,1,0)))</f>
        <v/>
      </c>
      <c r="Q1894">
        <f>IF($P1894=1,SUM($P$7:$P1894),"")</f>
        <v/>
      </c>
      <c r="R1894">
        <f>IF($A1894="","",IF(ISNUMBER($A1894),$A1894,IFERROR(DATEVALUE($A1894),NA())))</f>
        <v/>
      </c>
    </row>
    <row r="1895">
      <c r="O1895">
        <f>IF($R1895="","",IF($Q$1="Weekly",INT(($R1895-2)/7),IF($Q$1="Quarterly",YEAR($R1895)*4+ROUNDUP(MONTH($R1895)/3),YEAR($R1895)*12+MONTH($R1895))))</f>
        <v/>
      </c>
      <c r="P1895">
        <f>IF($R1895="","",IF($R1896="",1,IF($O1895&lt;&gt;$O1896,1,0)))</f>
        <v/>
      </c>
      <c r="Q1895">
        <f>IF($P1895=1,SUM($P$7:$P1895),"")</f>
        <v/>
      </c>
      <c r="R1895">
        <f>IF($A1895="","",IF(ISNUMBER($A1895),$A1895,IFERROR(DATEVALUE($A1895),NA())))</f>
        <v/>
      </c>
    </row>
    <row r="1896">
      <c r="O1896">
        <f>IF($R1896="","",IF($Q$1="Weekly",INT(($R1896-2)/7),IF($Q$1="Quarterly",YEAR($R1896)*4+ROUNDUP(MONTH($R1896)/3),YEAR($R1896)*12+MONTH($R1896))))</f>
        <v/>
      </c>
      <c r="P1896">
        <f>IF($R1896="","",IF($R1897="",1,IF($O1896&lt;&gt;$O1897,1,0)))</f>
        <v/>
      </c>
      <c r="Q1896">
        <f>IF($P1896=1,SUM($P$7:$P1896),"")</f>
        <v/>
      </c>
      <c r="R1896">
        <f>IF($A1896="","",IF(ISNUMBER($A1896),$A1896,IFERROR(DATEVALUE($A1896),NA())))</f>
        <v/>
      </c>
    </row>
    <row r="1897">
      <c r="O1897">
        <f>IF($R1897="","",IF($Q$1="Weekly",INT(($R1897-2)/7),IF($Q$1="Quarterly",YEAR($R1897)*4+ROUNDUP(MONTH($R1897)/3),YEAR($R1897)*12+MONTH($R1897))))</f>
        <v/>
      </c>
      <c r="P1897">
        <f>IF($R1897="","",IF($R1898="",1,IF($O1897&lt;&gt;$O1898,1,0)))</f>
        <v/>
      </c>
      <c r="Q1897">
        <f>IF($P1897=1,SUM($P$7:$P1897),"")</f>
        <v/>
      </c>
      <c r="R1897">
        <f>IF($A1897="","",IF(ISNUMBER($A1897),$A1897,IFERROR(DATEVALUE($A1897),NA())))</f>
        <v/>
      </c>
    </row>
    <row r="1898">
      <c r="O1898">
        <f>IF($R1898="","",IF($Q$1="Weekly",INT(($R1898-2)/7),IF($Q$1="Quarterly",YEAR($R1898)*4+ROUNDUP(MONTH($R1898)/3),YEAR($R1898)*12+MONTH($R1898))))</f>
        <v/>
      </c>
      <c r="P1898">
        <f>IF($R1898="","",IF($R1899="",1,IF($O1898&lt;&gt;$O1899,1,0)))</f>
        <v/>
      </c>
      <c r="Q1898">
        <f>IF($P1898=1,SUM($P$7:$P1898),"")</f>
        <v/>
      </c>
      <c r="R1898">
        <f>IF($A1898="","",IF(ISNUMBER($A1898),$A1898,IFERROR(DATEVALUE($A1898),NA())))</f>
        <v/>
      </c>
    </row>
    <row r="1899">
      <c r="O1899">
        <f>IF($R1899="","",IF($Q$1="Weekly",INT(($R1899-2)/7),IF($Q$1="Quarterly",YEAR($R1899)*4+ROUNDUP(MONTH($R1899)/3),YEAR($R1899)*12+MONTH($R1899))))</f>
        <v/>
      </c>
      <c r="P1899">
        <f>IF($R1899="","",IF($R1900="",1,IF($O1899&lt;&gt;$O1900,1,0)))</f>
        <v/>
      </c>
      <c r="Q1899">
        <f>IF($P1899=1,SUM($P$7:$P1899),"")</f>
        <v/>
      </c>
      <c r="R1899">
        <f>IF($A1899="","",IF(ISNUMBER($A1899),$A1899,IFERROR(DATEVALUE($A1899),NA())))</f>
        <v/>
      </c>
    </row>
    <row r="1900">
      <c r="O1900">
        <f>IF($R1900="","",IF($Q$1="Weekly",INT(($R1900-2)/7),IF($Q$1="Quarterly",YEAR($R1900)*4+ROUNDUP(MONTH($R1900)/3),YEAR($R1900)*12+MONTH($R1900))))</f>
        <v/>
      </c>
      <c r="P1900">
        <f>IF($R1900="","",IF($R1901="",1,IF($O1900&lt;&gt;$O1901,1,0)))</f>
        <v/>
      </c>
      <c r="Q1900">
        <f>IF($P1900=1,SUM($P$7:$P1900),"")</f>
        <v/>
      </c>
      <c r="R1900">
        <f>IF($A1900="","",IF(ISNUMBER($A1900),$A1900,IFERROR(DATEVALUE($A1900),NA())))</f>
        <v/>
      </c>
    </row>
    <row r="1901">
      <c r="O1901">
        <f>IF($R1901="","",IF($Q$1="Weekly",INT(($R1901-2)/7),IF($Q$1="Quarterly",YEAR($R1901)*4+ROUNDUP(MONTH($R1901)/3),YEAR($R1901)*12+MONTH($R1901))))</f>
        <v/>
      </c>
      <c r="P1901">
        <f>IF($R1901="","",IF($R1902="",1,IF($O1901&lt;&gt;$O1902,1,0)))</f>
        <v/>
      </c>
      <c r="Q1901">
        <f>IF($P1901=1,SUM($P$7:$P1901),"")</f>
        <v/>
      </c>
      <c r="R1901">
        <f>IF($A1901="","",IF(ISNUMBER($A1901),$A1901,IFERROR(DATEVALUE($A1901),NA())))</f>
        <v/>
      </c>
    </row>
    <row r="1902">
      <c r="O1902">
        <f>IF($R1902="","",IF($Q$1="Weekly",INT(($R1902-2)/7),IF($Q$1="Quarterly",YEAR($R1902)*4+ROUNDUP(MONTH($R1902)/3),YEAR($R1902)*12+MONTH($R1902))))</f>
        <v/>
      </c>
      <c r="P1902">
        <f>IF($R1902="","",IF($R1903="",1,IF($O1902&lt;&gt;$O1903,1,0)))</f>
        <v/>
      </c>
      <c r="Q1902">
        <f>IF($P1902=1,SUM($P$7:$P1902),"")</f>
        <v/>
      </c>
      <c r="R1902">
        <f>IF($A1902="","",IF(ISNUMBER($A1902),$A1902,IFERROR(DATEVALUE($A1902),NA())))</f>
        <v/>
      </c>
    </row>
    <row r="1903">
      <c r="O1903">
        <f>IF($R1903="","",IF($Q$1="Weekly",INT(($R1903-2)/7),IF($Q$1="Quarterly",YEAR($R1903)*4+ROUNDUP(MONTH($R1903)/3),YEAR($R1903)*12+MONTH($R1903))))</f>
        <v/>
      </c>
      <c r="P1903">
        <f>IF($R1903="","",IF($R1904="",1,IF($O1903&lt;&gt;$O1904,1,0)))</f>
        <v/>
      </c>
      <c r="Q1903">
        <f>IF($P1903=1,SUM($P$7:$P1903),"")</f>
        <v/>
      </c>
      <c r="R1903">
        <f>IF($A1903="","",IF(ISNUMBER($A1903),$A1903,IFERROR(DATEVALUE($A1903),NA())))</f>
        <v/>
      </c>
    </row>
    <row r="1904">
      <c r="O1904">
        <f>IF($R1904="","",IF($Q$1="Weekly",INT(($R1904-2)/7),IF($Q$1="Quarterly",YEAR($R1904)*4+ROUNDUP(MONTH($R1904)/3),YEAR($R1904)*12+MONTH($R1904))))</f>
        <v/>
      </c>
      <c r="P1904">
        <f>IF($R1904="","",IF($R1905="",1,IF($O1904&lt;&gt;$O1905,1,0)))</f>
        <v/>
      </c>
      <c r="Q1904">
        <f>IF($P1904=1,SUM($P$7:$P1904),"")</f>
        <v/>
      </c>
      <c r="R1904">
        <f>IF($A1904="","",IF(ISNUMBER($A1904),$A1904,IFERROR(DATEVALUE($A1904),NA())))</f>
        <v/>
      </c>
    </row>
    <row r="1905">
      <c r="O1905">
        <f>IF($R1905="","",IF($Q$1="Weekly",INT(($R1905-2)/7),IF($Q$1="Quarterly",YEAR($R1905)*4+ROUNDUP(MONTH($R1905)/3),YEAR($R1905)*12+MONTH($R1905))))</f>
        <v/>
      </c>
      <c r="P1905">
        <f>IF($R1905="","",IF($R1906="",1,IF($O1905&lt;&gt;$O1906,1,0)))</f>
        <v/>
      </c>
      <c r="Q1905">
        <f>IF($P1905=1,SUM($P$7:$P1905),"")</f>
        <v/>
      </c>
      <c r="R1905">
        <f>IF($A1905="","",IF(ISNUMBER($A1905),$A1905,IFERROR(DATEVALUE($A1905),NA())))</f>
        <v/>
      </c>
    </row>
    <row r="1906">
      <c r="O1906">
        <f>IF($R1906="","",IF($Q$1="Weekly",INT(($R1906-2)/7),IF($Q$1="Quarterly",YEAR($R1906)*4+ROUNDUP(MONTH($R1906)/3),YEAR($R1906)*12+MONTH($R1906))))</f>
        <v/>
      </c>
      <c r="P1906">
        <f>IF($R1906="","",IF($R1907="",1,IF($O1906&lt;&gt;$O1907,1,0)))</f>
        <v/>
      </c>
      <c r="Q1906">
        <f>IF($P1906=1,SUM($P$7:$P1906),"")</f>
        <v/>
      </c>
      <c r="R1906">
        <f>IF($A1906="","",IF(ISNUMBER($A1906),$A1906,IFERROR(DATEVALUE($A1906),NA())))</f>
        <v/>
      </c>
    </row>
    <row r="1907">
      <c r="O1907">
        <f>IF($R1907="","",IF($Q$1="Weekly",INT(($R1907-2)/7),IF($Q$1="Quarterly",YEAR($R1907)*4+ROUNDUP(MONTH($R1907)/3),YEAR($R1907)*12+MONTH($R1907))))</f>
        <v/>
      </c>
      <c r="P1907">
        <f>IF($R1907="","",IF($R1908="",1,IF($O1907&lt;&gt;$O1908,1,0)))</f>
        <v/>
      </c>
      <c r="Q1907">
        <f>IF($P1907=1,SUM($P$7:$P1907),"")</f>
        <v/>
      </c>
      <c r="R1907">
        <f>IF($A1907="","",IF(ISNUMBER($A1907),$A1907,IFERROR(DATEVALUE($A1907),NA())))</f>
        <v/>
      </c>
    </row>
    <row r="1908">
      <c r="O1908">
        <f>IF($R1908="","",IF($Q$1="Weekly",INT(($R1908-2)/7),IF($Q$1="Quarterly",YEAR($R1908)*4+ROUNDUP(MONTH($R1908)/3),YEAR($R1908)*12+MONTH($R1908))))</f>
        <v/>
      </c>
      <c r="P1908">
        <f>IF($R1908="","",IF($R1909="",1,IF($O1908&lt;&gt;$O1909,1,0)))</f>
        <v/>
      </c>
      <c r="Q1908">
        <f>IF($P1908=1,SUM($P$7:$P1908),"")</f>
        <v/>
      </c>
      <c r="R1908">
        <f>IF($A1908="","",IF(ISNUMBER($A1908),$A1908,IFERROR(DATEVALUE($A1908),NA())))</f>
        <v/>
      </c>
    </row>
    <row r="1909">
      <c r="O1909">
        <f>IF($R1909="","",IF($Q$1="Weekly",INT(($R1909-2)/7),IF($Q$1="Quarterly",YEAR($R1909)*4+ROUNDUP(MONTH($R1909)/3),YEAR($R1909)*12+MONTH($R1909))))</f>
        <v/>
      </c>
      <c r="P1909">
        <f>IF($R1909="","",IF($R1910="",1,IF($O1909&lt;&gt;$O1910,1,0)))</f>
        <v/>
      </c>
      <c r="Q1909">
        <f>IF($P1909=1,SUM($P$7:$P1909),"")</f>
        <v/>
      </c>
      <c r="R1909">
        <f>IF($A1909="","",IF(ISNUMBER($A1909),$A1909,IFERROR(DATEVALUE($A1909),NA())))</f>
        <v/>
      </c>
    </row>
    <row r="1910">
      <c r="O1910">
        <f>IF($R1910="","",IF($Q$1="Weekly",INT(($R1910-2)/7),IF($Q$1="Quarterly",YEAR($R1910)*4+ROUNDUP(MONTH($R1910)/3),YEAR($R1910)*12+MONTH($R1910))))</f>
        <v/>
      </c>
      <c r="P1910">
        <f>IF($R1910="","",IF($R1911="",1,IF($O1910&lt;&gt;$O1911,1,0)))</f>
        <v/>
      </c>
      <c r="Q1910">
        <f>IF($P1910=1,SUM($P$7:$P1910),"")</f>
        <v/>
      </c>
      <c r="R1910">
        <f>IF($A1910="","",IF(ISNUMBER($A1910),$A1910,IFERROR(DATEVALUE($A1910),NA())))</f>
        <v/>
      </c>
    </row>
    <row r="1911">
      <c r="O1911">
        <f>IF($R1911="","",IF($Q$1="Weekly",INT(($R1911-2)/7),IF($Q$1="Quarterly",YEAR($R1911)*4+ROUNDUP(MONTH($R1911)/3),YEAR($R1911)*12+MONTH($R1911))))</f>
        <v/>
      </c>
      <c r="P1911">
        <f>IF($R1911="","",IF($R1912="",1,IF($O1911&lt;&gt;$O1912,1,0)))</f>
        <v/>
      </c>
      <c r="Q1911">
        <f>IF($P1911=1,SUM($P$7:$P1911),"")</f>
        <v/>
      </c>
      <c r="R1911">
        <f>IF($A1911="","",IF(ISNUMBER($A1911),$A1911,IFERROR(DATEVALUE($A1911),NA())))</f>
        <v/>
      </c>
    </row>
    <row r="1912">
      <c r="O1912">
        <f>IF($R1912="","",IF($Q$1="Weekly",INT(($R1912-2)/7),IF($Q$1="Quarterly",YEAR($R1912)*4+ROUNDUP(MONTH($R1912)/3),YEAR($R1912)*12+MONTH($R1912))))</f>
        <v/>
      </c>
      <c r="P1912">
        <f>IF($R1912="","",IF($R1913="",1,IF($O1912&lt;&gt;$O1913,1,0)))</f>
        <v/>
      </c>
      <c r="Q1912">
        <f>IF($P1912=1,SUM($P$7:$P1912),"")</f>
        <v/>
      </c>
      <c r="R1912">
        <f>IF($A1912="","",IF(ISNUMBER($A1912),$A1912,IFERROR(DATEVALUE($A1912),NA())))</f>
        <v/>
      </c>
    </row>
    <row r="1913">
      <c r="O1913">
        <f>IF($R1913="","",IF($Q$1="Weekly",INT(($R1913-2)/7),IF($Q$1="Quarterly",YEAR($R1913)*4+ROUNDUP(MONTH($R1913)/3),YEAR($R1913)*12+MONTH($R1913))))</f>
        <v/>
      </c>
      <c r="P1913">
        <f>IF($R1913="","",IF($R1914="",1,IF($O1913&lt;&gt;$O1914,1,0)))</f>
        <v/>
      </c>
      <c r="Q1913">
        <f>IF($P1913=1,SUM($P$7:$P1913),"")</f>
        <v/>
      </c>
      <c r="R1913">
        <f>IF($A1913="","",IF(ISNUMBER($A1913),$A1913,IFERROR(DATEVALUE($A1913),NA())))</f>
        <v/>
      </c>
    </row>
    <row r="1914">
      <c r="O1914">
        <f>IF($R1914="","",IF($Q$1="Weekly",INT(($R1914-2)/7),IF($Q$1="Quarterly",YEAR($R1914)*4+ROUNDUP(MONTH($R1914)/3),YEAR($R1914)*12+MONTH($R1914))))</f>
        <v/>
      </c>
      <c r="P1914">
        <f>IF($R1914="","",IF($R1915="",1,IF($O1914&lt;&gt;$O1915,1,0)))</f>
        <v/>
      </c>
      <c r="Q1914">
        <f>IF($P1914=1,SUM($P$7:$P1914),"")</f>
        <v/>
      </c>
      <c r="R1914">
        <f>IF($A1914="","",IF(ISNUMBER($A1914),$A1914,IFERROR(DATEVALUE($A1914),NA())))</f>
        <v/>
      </c>
    </row>
    <row r="1915">
      <c r="O1915">
        <f>IF($R1915="","",IF($Q$1="Weekly",INT(($R1915-2)/7),IF($Q$1="Quarterly",YEAR($R1915)*4+ROUNDUP(MONTH($R1915)/3),YEAR($R1915)*12+MONTH($R1915))))</f>
        <v/>
      </c>
      <c r="P1915">
        <f>IF($R1915="","",IF($R1916="",1,IF($O1915&lt;&gt;$O1916,1,0)))</f>
        <v/>
      </c>
      <c r="Q1915">
        <f>IF($P1915=1,SUM($P$7:$P1915),"")</f>
        <v/>
      </c>
      <c r="R1915">
        <f>IF($A1915="","",IF(ISNUMBER($A1915),$A1915,IFERROR(DATEVALUE($A1915),NA())))</f>
        <v/>
      </c>
    </row>
    <row r="1916">
      <c r="O1916">
        <f>IF($R1916="","",IF($Q$1="Weekly",INT(($R1916-2)/7),IF($Q$1="Quarterly",YEAR($R1916)*4+ROUNDUP(MONTH($R1916)/3),YEAR($R1916)*12+MONTH($R1916))))</f>
        <v/>
      </c>
      <c r="P1916">
        <f>IF($R1916="","",IF($R1917="",1,IF($O1916&lt;&gt;$O1917,1,0)))</f>
        <v/>
      </c>
      <c r="Q1916">
        <f>IF($P1916=1,SUM($P$7:$P1916),"")</f>
        <v/>
      </c>
      <c r="R1916">
        <f>IF($A1916="","",IF(ISNUMBER($A1916),$A1916,IFERROR(DATEVALUE($A1916),NA())))</f>
        <v/>
      </c>
    </row>
    <row r="1917">
      <c r="O1917">
        <f>IF($R1917="","",IF($Q$1="Weekly",INT(($R1917-2)/7),IF($Q$1="Quarterly",YEAR($R1917)*4+ROUNDUP(MONTH($R1917)/3),YEAR($R1917)*12+MONTH($R1917))))</f>
        <v/>
      </c>
      <c r="P1917">
        <f>IF($R1917="","",IF($R1918="",1,IF($O1917&lt;&gt;$O1918,1,0)))</f>
        <v/>
      </c>
      <c r="Q1917">
        <f>IF($P1917=1,SUM($P$7:$P1917),"")</f>
        <v/>
      </c>
      <c r="R1917">
        <f>IF($A1917="","",IF(ISNUMBER($A1917),$A1917,IFERROR(DATEVALUE($A1917),NA())))</f>
        <v/>
      </c>
    </row>
    <row r="1918">
      <c r="O1918">
        <f>IF($R1918="","",IF($Q$1="Weekly",INT(($R1918-2)/7),IF($Q$1="Quarterly",YEAR($R1918)*4+ROUNDUP(MONTH($R1918)/3),YEAR($R1918)*12+MONTH($R1918))))</f>
        <v/>
      </c>
      <c r="P1918">
        <f>IF($R1918="","",IF($R1919="",1,IF($O1918&lt;&gt;$O1919,1,0)))</f>
        <v/>
      </c>
      <c r="Q1918">
        <f>IF($P1918=1,SUM($P$7:$P1918),"")</f>
        <v/>
      </c>
      <c r="R1918">
        <f>IF($A1918="","",IF(ISNUMBER($A1918),$A1918,IFERROR(DATEVALUE($A1918),NA())))</f>
        <v/>
      </c>
    </row>
    <row r="1919">
      <c r="O1919">
        <f>IF($R1919="","",IF($Q$1="Weekly",INT(($R1919-2)/7),IF($Q$1="Quarterly",YEAR($R1919)*4+ROUNDUP(MONTH($R1919)/3),YEAR($R1919)*12+MONTH($R1919))))</f>
        <v/>
      </c>
      <c r="P1919">
        <f>IF($R1919="","",IF($R1920="",1,IF($O1919&lt;&gt;$O1920,1,0)))</f>
        <v/>
      </c>
      <c r="Q1919">
        <f>IF($P1919=1,SUM($P$7:$P1919),"")</f>
        <v/>
      </c>
      <c r="R1919">
        <f>IF($A1919="","",IF(ISNUMBER($A1919),$A1919,IFERROR(DATEVALUE($A1919),NA())))</f>
        <v/>
      </c>
    </row>
    <row r="1920">
      <c r="O1920">
        <f>IF($R1920="","",IF($Q$1="Weekly",INT(($R1920-2)/7),IF($Q$1="Quarterly",YEAR($R1920)*4+ROUNDUP(MONTH($R1920)/3),YEAR($R1920)*12+MONTH($R1920))))</f>
        <v/>
      </c>
      <c r="P1920">
        <f>IF($R1920="","",IF($R1921="",1,IF($O1920&lt;&gt;$O1921,1,0)))</f>
        <v/>
      </c>
      <c r="Q1920">
        <f>IF($P1920=1,SUM($P$7:$P1920),"")</f>
        <v/>
      </c>
      <c r="R1920">
        <f>IF($A1920="","",IF(ISNUMBER($A1920),$A1920,IFERROR(DATEVALUE($A1920),NA())))</f>
        <v/>
      </c>
    </row>
    <row r="1921">
      <c r="O1921">
        <f>IF($R1921="","",IF($Q$1="Weekly",INT(($R1921-2)/7),IF($Q$1="Quarterly",YEAR($R1921)*4+ROUNDUP(MONTH($R1921)/3),YEAR($R1921)*12+MONTH($R1921))))</f>
        <v/>
      </c>
      <c r="P1921">
        <f>IF($R1921="","",IF($R1922="",1,IF($O1921&lt;&gt;$O1922,1,0)))</f>
        <v/>
      </c>
      <c r="Q1921">
        <f>IF($P1921=1,SUM($P$7:$P1921),"")</f>
        <v/>
      </c>
      <c r="R1921">
        <f>IF($A1921="","",IF(ISNUMBER($A1921),$A1921,IFERROR(DATEVALUE($A1921),NA())))</f>
        <v/>
      </c>
    </row>
    <row r="1922">
      <c r="O1922">
        <f>IF($R1922="","",IF($Q$1="Weekly",INT(($R1922-2)/7),IF($Q$1="Quarterly",YEAR($R1922)*4+ROUNDUP(MONTH($R1922)/3),YEAR($R1922)*12+MONTH($R1922))))</f>
        <v/>
      </c>
      <c r="P1922">
        <f>IF($R1922="","",IF($R1923="",1,IF($O1922&lt;&gt;$O1923,1,0)))</f>
        <v/>
      </c>
      <c r="Q1922">
        <f>IF($P1922=1,SUM($P$7:$P1922),"")</f>
        <v/>
      </c>
      <c r="R1922">
        <f>IF($A1922="","",IF(ISNUMBER($A1922),$A1922,IFERROR(DATEVALUE($A1922),NA())))</f>
        <v/>
      </c>
    </row>
    <row r="1923">
      <c r="O1923">
        <f>IF($R1923="","",IF($Q$1="Weekly",INT(($R1923-2)/7),IF($Q$1="Quarterly",YEAR($R1923)*4+ROUNDUP(MONTH($R1923)/3),YEAR($R1923)*12+MONTH($R1923))))</f>
        <v/>
      </c>
      <c r="P1923">
        <f>IF($R1923="","",IF($R1924="",1,IF($O1923&lt;&gt;$O1924,1,0)))</f>
        <v/>
      </c>
      <c r="Q1923">
        <f>IF($P1923=1,SUM($P$7:$P1923),"")</f>
        <v/>
      </c>
      <c r="R1923">
        <f>IF($A1923="","",IF(ISNUMBER($A1923),$A1923,IFERROR(DATEVALUE($A1923),NA())))</f>
        <v/>
      </c>
    </row>
    <row r="1924">
      <c r="O1924">
        <f>IF($R1924="","",IF($Q$1="Weekly",INT(($R1924-2)/7),IF($Q$1="Quarterly",YEAR($R1924)*4+ROUNDUP(MONTH($R1924)/3),YEAR($R1924)*12+MONTH($R1924))))</f>
        <v/>
      </c>
      <c r="P1924">
        <f>IF($R1924="","",IF($R1925="",1,IF($O1924&lt;&gt;$O1925,1,0)))</f>
        <v/>
      </c>
      <c r="Q1924">
        <f>IF($P1924=1,SUM($P$7:$P1924),"")</f>
        <v/>
      </c>
      <c r="R1924">
        <f>IF($A1924="","",IF(ISNUMBER($A1924),$A1924,IFERROR(DATEVALUE($A1924),NA())))</f>
        <v/>
      </c>
    </row>
    <row r="1925">
      <c r="O1925">
        <f>IF($R1925="","",IF($Q$1="Weekly",INT(($R1925-2)/7),IF($Q$1="Quarterly",YEAR($R1925)*4+ROUNDUP(MONTH($R1925)/3),YEAR($R1925)*12+MONTH($R1925))))</f>
        <v/>
      </c>
      <c r="P1925">
        <f>IF($R1925="","",IF($R1926="",1,IF($O1925&lt;&gt;$O1926,1,0)))</f>
        <v/>
      </c>
      <c r="Q1925">
        <f>IF($P1925=1,SUM($P$7:$P1925),"")</f>
        <v/>
      </c>
      <c r="R1925">
        <f>IF($A1925="","",IF(ISNUMBER($A1925),$A1925,IFERROR(DATEVALUE($A1925),NA())))</f>
        <v/>
      </c>
    </row>
    <row r="1926">
      <c r="O1926">
        <f>IF($R1926="","",IF($Q$1="Weekly",INT(($R1926-2)/7),IF($Q$1="Quarterly",YEAR($R1926)*4+ROUNDUP(MONTH($R1926)/3),YEAR($R1926)*12+MONTH($R1926))))</f>
        <v/>
      </c>
      <c r="P1926">
        <f>IF($R1926="","",IF($R1927="",1,IF($O1926&lt;&gt;$O1927,1,0)))</f>
        <v/>
      </c>
      <c r="Q1926">
        <f>IF($P1926=1,SUM($P$7:$P1926),"")</f>
        <v/>
      </c>
      <c r="R1926">
        <f>IF($A1926="","",IF(ISNUMBER($A1926),$A1926,IFERROR(DATEVALUE($A1926),NA())))</f>
        <v/>
      </c>
    </row>
    <row r="1927">
      <c r="O1927">
        <f>IF($R1927="","",IF($Q$1="Weekly",INT(($R1927-2)/7),IF($Q$1="Quarterly",YEAR($R1927)*4+ROUNDUP(MONTH($R1927)/3),YEAR($R1927)*12+MONTH($R1927))))</f>
        <v/>
      </c>
      <c r="P1927">
        <f>IF($R1927="","",IF($R1928="",1,IF($O1927&lt;&gt;$O1928,1,0)))</f>
        <v/>
      </c>
      <c r="Q1927">
        <f>IF($P1927=1,SUM($P$7:$P1927),"")</f>
        <v/>
      </c>
      <c r="R1927">
        <f>IF($A1927="","",IF(ISNUMBER($A1927),$A1927,IFERROR(DATEVALUE($A1927),NA())))</f>
        <v/>
      </c>
    </row>
    <row r="1928">
      <c r="O1928">
        <f>IF($R1928="","",IF($Q$1="Weekly",INT(($R1928-2)/7),IF($Q$1="Quarterly",YEAR($R1928)*4+ROUNDUP(MONTH($R1928)/3),YEAR($R1928)*12+MONTH($R1928))))</f>
        <v/>
      </c>
      <c r="P1928">
        <f>IF($R1928="","",IF($R1929="",1,IF($O1928&lt;&gt;$O1929,1,0)))</f>
        <v/>
      </c>
      <c r="Q1928">
        <f>IF($P1928=1,SUM($P$7:$P1928),"")</f>
        <v/>
      </c>
      <c r="R1928">
        <f>IF($A1928="","",IF(ISNUMBER($A1928),$A1928,IFERROR(DATEVALUE($A1928),NA())))</f>
        <v/>
      </c>
    </row>
    <row r="1929">
      <c r="O1929">
        <f>IF($R1929="","",IF($Q$1="Weekly",INT(($R1929-2)/7),IF($Q$1="Quarterly",YEAR($R1929)*4+ROUNDUP(MONTH($R1929)/3),YEAR($R1929)*12+MONTH($R1929))))</f>
        <v/>
      </c>
      <c r="P1929">
        <f>IF($R1929="","",IF($R1930="",1,IF($O1929&lt;&gt;$O1930,1,0)))</f>
        <v/>
      </c>
      <c r="Q1929">
        <f>IF($P1929=1,SUM($P$7:$P1929),"")</f>
        <v/>
      </c>
      <c r="R1929">
        <f>IF($A1929="","",IF(ISNUMBER($A1929),$A1929,IFERROR(DATEVALUE($A1929),NA())))</f>
        <v/>
      </c>
    </row>
    <row r="1930">
      <c r="O1930">
        <f>IF($R1930="","",IF($Q$1="Weekly",INT(($R1930-2)/7),IF($Q$1="Quarterly",YEAR($R1930)*4+ROUNDUP(MONTH($R1930)/3),YEAR($R1930)*12+MONTH($R1930))))</f>
        <v/>
      </c>
      <c r="P1930">
        <f>IF($R1930="","",IF($R1931="",1,IF($O1930&lt;&gt;$O1931,1,0)))</f>
        <v/>
      </c>
      <c r="Q1930">
        <f>IF($P1930=1,SUM($P$7:$P1930),"")</f>
        <v/>
      </c>
      <c r="R1930">
        <f>IF($A1930="","",IF(ISNUMBER($A1930),$A1930,IFERROR(DATEVALUE($A1930),NA())))</f>
        <v/>
      </c>
    </row>
    <row r="1931">
      <c r="O1931">
        <f>IF($R1931="","",IF($Q$1="Weekly",INT(($R1931-2)/7),IF($Q$1="Quarterly",YEAR($R1931)*4+ROUNDUP(MONTH($R1931)/3),YEAR($R1931)*12+MONTH($R1931))))</f>
        <v/>
      </c>
      <c r="P1931">
        <f>IF($R1931="","",IF($R1932="",1,IF($O1931&lt;&gt;$O1932,1,0)))</f>
        <v/>
      </c>
      <c r="Q1931">
        <f>IF($P1931=1,SUM($P$7:$P1931),"")</f>
        <v/>
      </c>
      <c r="R1931">
        <f>IF($A1931="","",IF(ISNUMBER($A1931),$A1931,IFERROR(DATEVALUE($A1931),NA())))</f>
        <v/>
      </c>
    </row>
    <row r="1932">
      <c r="O1932">
        <f>IF($R1932="","",IF($Q$1="Weekly",INT(($R1932-2)/7),IF($Q$1="Quarterly",YEAR($R1932)*4+ROUNDUP(MONTH($R1932)/3),YEAR($R1932)*12+MONTH($R1932))))</f>
        <v/>
      </c>
      <c r="P1932">
        <f>IF($R1932="","",IF($R1933="",1,IF($O1932&lt;&gt;$O1933,1,0)))</f>
        <v/>
      </c>
      <c r="Q1932">
        <f>IF($P1932=1,SUM($P$7:$P1932),"")</f>
        <v/>
      </c>
      <c r="R1932">
        <f>IF($A1932="","",IF(ISNUMBER($A1932),$A1932,IFERROR(DATEVALUE($A1932),NA())))</f>
        <v/>
      </c>
    </row>
    <row r="1933">
      <c r="O1933">
        <f>IF($R1933="","",IF($Q$1="Weekly",INT(($R1933-2)/7),IF($Q$1="Quarterly",YEAR($R1933)*4+ROUNDUP(MONTH($R1933)/3),YEAR($R1933)*12+MONTH($R1933))))</f>
        <v/>
      </c>
      <c r="P1933">
        <f>IF($R1933="","",IF($R1934="",1,IF($O1933&lt;&gt;$O1934,1,0)))</f>
        <v/>
      </c>
      <c r="Q1933">
        <f>IF($P1933=1,SUM($P$7:$P1933),"")</f>
        <v/>
      </c>
      <c r="R1933">
        <f>IF($A1933="","",IF(ISNUMBER($A1933),$A1933,IFERROR(DATEVALUE($A1933),NA())))</f>
        <v/>
      </c>
    </row>
    <row r="1934">
      <c r="O1934">
        <f>IF($R1934="","",IF($Q$1="Weekly",INT(($R1934-2)/7),IF($Q$1="Quarterly",YEAR($R1934)*4+ROUNDUP(MONTH($R1934)/3),YEAR($R1934)*12+MONTH($R1934))))</f>
        <v/>
      </c>
      <c r="P1934">
        <f>IF($R1934="","",IF($R1935="",1,IF($O1934&lt;&gt;$O1935,1,0)))</f>
        <v/>
      </c>
      <c r="Q1934">
        <f>IF($P1934=1,SUM($P$7:$P1934),"")</f>
        <v/>
      </c>
      <c r="R1934">
        <f>IF($A1934="","",IF(ISNUMBER($A1934),$A1934,IFERROR(DATEVALUE($A1934),NA())))</f>
        <v/>
      </c>
    </row>
    <row r="1935">
      <c r="O1935">
        <f>IF($R1935="","",IF($Q$1="Weekly",INT(($R1935-2)/7),IF($Q$1="Quarterly",YEAR($R1935)*4+ROUNDUP(MONTH($R1935)/3),YEAR($R1935)*12+MONTH($R1935))))</f>
        <v/>
      </c>
      <c r="P1935">
        <f>IF($R1935="","",IF($R1936="",1,IF($O1935&lt;&gt;$O1936,1,0)))</f>
        <v/>
      </c>
      <c r="Q1935">
        <f>IF($P1935=1,SUM($P$7:$P1935),"")</f>
        <v/>
      </c>
      <c r="R1935">
        <f>IF($A1935="","",IF(ISNUMBER($A1935),$A1935,IFERROR(DATEVALUE($A1935),NA())))</f>
        <v/>
      </c>
    </row>
    <row r="1936">
      <c r="O1936">
        <f>IF($R1936="","",IF($Q$1="Weekly",INT(($R1936-2)/7),IF($Q$1="Quarterly",YEAR($R1936)*4+ROUNDUP(MONTH($R1936)/3),YEAR($R1936)*12+MONTH($R1936))))</f>
        <v/>
      </c>
      <c r="P1936">
        <f>IF($R1936="","",IF($R1937="",1,IF($O1936&lt;&gt;$O1937,1,0)))</f>
        <v/>
      </c>
      <c r="Q1936">
        <f>IF($P1936=1,SUM($P$7:$P1936),"")</f>
        <v/>
      </c>
      <c r="R1936">
        <f>IF($A1936="","",IF(ISNUMBER($A1936),$A1936,IFERROR(DATEVALUE($A1936),NA())))</f>
        <v/>
      </c>
    </row>
    <row r="1937">
      <c r="O1937">
        <f>IF($R1937="","",IF($Q$1="Weekly",INT(($R1937-2)/7),IF($Q$1="Quarterly",YEAR($R1937)*4+ROUNDUP(MONTH($R1937)/3),YEAR($R1937)*12+MONTH($R1937))))</f>
        <v/>
      </c>
      <c r="P1937">
        <f>IF($R1937="","",IF($R1938="",1,IF($O1937&lt;&gt;$O1938,1,0)))</f>
        <v/>
      </c>
      <c r="Q1937">
        <f>IF($P1937=1,SUM($P$7:$P1937),"")</f>
        <v/>
      </c>
      <c r="R1937">
        <f>IF($A1937="","",IF(ISNUMBER($A1937),$A1937,IFERROR(DATEVALUE($A1937),NA())))</f>
        <v/>
      </c>
    </row>
    <row r="1938">
      <c r="O1938">
        <f>IF($R1938="","",IF($Q$1="Weekly",INT(($R1938-2)/7),IF($Q$1="Quarterly",YEAR($R1938)*4+ROUNDUP(MONTH($R1938)/3),YEAR($R1938)*12+MONTH($R1938))))</f>
        <v/>
      </c>
      <c r="P1938">
        <f>IF($R1938="","",IF($R1939="",1,IF($O1938&lt;&gt;$O1939,1,0)))</f>
        <v/>
      </c>
      <c r="Q1938">
        <f>IF($P1938=1,SUM($P$7:$P1938),"")</f>
        <v/>
      </c>
      <c r="R1938">
        <f>IF($A1938="","",IF(ISNUMBER($A1938),$A1938,IFERROR(DATEVALUE($A1938),NA())))</f>
        <v/>
      </c>
    </row>
    <row r="1939">
      <c r="O1939">
        <f>IF($R1939="","",IF($Q$1="Weekly",INT(($R1939-2)/7),IF($Q$1="Quarterly",YEAR($R1939)*4+ROUNDUP(MONTH($R1939)/3),YEAR($R1939)*12+MONTH($R1939))))</f>
        <v/>
      </c>
      <c r="P1939">
        <f>IF($R1939="","",IF($R1940="",1,IF($O1939&lt;&gt;$O1940,1,0)))</f>
        <v/>
      </c>
      <c r="Q1939">
        <f>IF($P1939=1,SUM($P$7:$P1939),"")</f>
        <v/>
      </c>
      <c r="R1939">
        <f>IF($A1939="","",IF(ISNUMBER($A1939),$A1939,IFERROR(DATEVALUE($A1939),NA())))</f>
        <v/>
      </c>
    </row>
    <row r="1940">
      <c r="O1940">
        <f>IF($R1940="","",IF($Q$1="Weekly",INT(($R1940-2)/7),IF($Q$1="Quarterly",YEAR($R1940)*4+ROUNDUP(MONTH($R1940)/3),YEAR($R1940)*12+MONTH($R1940))))</f>
        <v/>
      </c>
      <c r="P1940">
        <f>IF($R1940="","",IF($R1941="",1,IF($O1940&lt;&gt;$O1941,1,0)))</f>
        <v/>
      </c>
      <c r="Q1940">
        <f>IF($P1940=1,SUM($P$7:$P1940),"")</f>
        <v/>
      </c>
      <c r="R1940">
        <f>IF($A1940="","",IF(ISNUMBER($A1940),$A1940,IFERROR(DATEVALUE($A1940),NA())))</f>
        <v/>
      </c>
    </row>
    <row r="1941">
      <c r="O1941">
        <f>IF($R1941="","",IF($Q$1="Weekly",INT(($R1941-2)/7),IF($Q$1="Quarterly",YEAR($R1941)*4+ROUNDUP(MONTH($R1941)/3),YEAR($R1941)*12+MONTH($R1941))))</f>
        <v/>
      </c>
      <c r="P1941">
        <f>IF($R1941="","",IF($R1942="",1,IF($O1941&lt;&gt;$O1942,1,0)))</f>
        <v/>
      </c>
      <c r="Q1941">
        <f>IF($P1941=1,SUM($P$7:$P1941),"")</f>
        <v/>
      </c>
      <c r="R1941">
        <f>IF($A1941="","",IF(ISNUMBER($A1941),$A1941,IFERROR(DATEVALUE($A1941),NA())))</f>
        <v/>
      </c>
    </row>
    <row r="1942">
      <c r="O1942">
        <f>IF($R1942="","",IF($Q$1="Weekly",INT(($R1942-2)/7),IF($Q$1="Quarterly",YEAR($R1942)*4+ROUNDUP(MONTH($R1942)/3),YEAR($R1942)*12+MONTH($R1942))))</f>
        <v/>
      </c>
      <c r="P1942">
        <f>IF($R1942="","",IF($R1943="",1,IF($O1942&lt;&gt;$O1943,1,0)))</f>
        <v/>
      </c>
      <c r="Q1942">
        <f>IF($P1942=1,SUM($P$7:$P1942),"")</f>
        <v/>
      </c>
      <c r="R1942">
        <f>IF($A1942="","",IF(ISNUMBER($A1942),$A1942,IFERROR(DATEVALUE($A1942),NA())))</f>
        <v/>
      </c>
    </row>
    <row r="1943">
      <c r="O1943">
        <f>IF($R1943="","",IF($Q$1="Weekly",INT(($R1943-2)/7),IF($Q$1="Quarterly",YEAR($R1943)*4+ROUNDUP(MONTH($R1943)/3),YEAR($R1943)*12+MONTH($R1943))))</f>
        <v/>
      </c>
      <c r="P1943">
        <f>IF($R1943="","",IF($R1944="",1,IF($O1943&lt;&gt;$O1944,1,0)))</f>
        <v/>
      </c>
      <c r="Q1943">
        <f>IF($P1943=1,SUM($P$7:$P1943),"")</f>
        <v/>
      </c>
      <c r="R1943">
        <f>IF($A1943="","",IF(ISNUMBER($A1943),$A1943,IFERROR(DATEVALUE($A1943),NA())))</f>
        <v/>
      </c>
    </row>
    <row r="1944">
      <c r="O1944">
        <f>IF($R1944="","",IF($Q$1="Weekly",INT(($R1944-2)/7),IF($Q$1="Quarterly",YEAR($R1944)*4+ROUNDUP(MONTH($R1944)/3),YEAR($R1944)*12+MONTH($R1944))))</f>
        <v/>
      </c>
      <c r="P1944">
        <f>IF($R1944="","",IF($R1945="",1,IF($O1944&lt;&gt;$O1945,1,0)))</f>
        <v/>
      </c>
      <c r="Q1944">
        <f>IF($P1944=1,SUM($P$7:$P1944),"")</f>
        <v/>
      </c>
      <c r="R1944">
        <f>IF($A1944="","",IF(ISNUMBER($A1944),$A1944,IFERROR(DATEVALUE($A1944),NA())))</f>
        <v/>
      </c>
    </row>
    <row r="1945">
      <c r="O1945">
        <f>IF($R1945="","",IF($Q$1="Weekly",INT(($R1945-2)/7),IF($Q$1="Quarterly",YEAR($R1945)*4+ROUNDUP(MONTH($R1945)/3),YEAR($R1945)*12+MONTH($R1945))))</f>
        <v/>
      </c>
      <c r="P1945">
        <f>IF($R1945="","",IF($R1946="",1,IF($O1945&lt;&gt;$O1946,1,0)))</f>
        <v/>
      </c>
      <c r="Q1945">
        <f>IF($P1945=1,SUM($P$7:$P1945),"")</f>
        <v/>
      </c>
      <c r="R1945">
        <f>IF($A1945="","",IF(ISNUMBER($A1945),$A1945,IFERROR(DATEVALUE($A1945),NA())))</f>
        <v/>
      </c>
    </row>
    <row r="1946">
      <c r="O1946">
        <f>IF($R1946="","",IF($Q$1="Weekly",INT(($R1946-2)/7),IF($Q$1="Quarterly",YEAR($R1946)*4+ROUNDUP(MONTH($R1946)/3),YEAR($R1946)*12+MONTH($R1946))))</f>
        <v/>
      </c>
      <c r="P1946">
        <f>IF($R1946="","",IF($R1947="",1,IF($O1946&lt;&gt;$O1947,1,0)))</f>
        <v/>
      </c>
      <c r="Q1946">
        <f>IF($P1946=1,SUM($P$7:$P1946),"")</f>
        <v/>
      </c>
      <c r="R1946">
        <f>IF($A1946="","",IF(ISNUMBER($A1946),$A1946,IFERROR(DATEVALUE($A1946),NA())))</f>
        <v/>
      </c>
    </row>
    <row r="1947">
      <c r="O1947">
        <f>IF($R1947="","",IF($Q$1="Weekly",INT(($R1947-2)/7),IF($Q$1="Quarterly",YEAR($R1947)*4+ROUNDUP(MONTH($R1947)/3),YEAR($R1947)*12+MONTH($R1947))))</f>
        <v/>
      </c>
      <c r="P1947">
        <f>IF($R1947="","",IF($R1948="",1,IF($O1947&lt;&gt;$O1948,1,0)))</f>
        <v/>
      </c>
      <c r="Q1947">
        <f>IF($P1947=1,SUM($P$7:$P1947),"")</f>
        <v/>
      </c>
      <c r="R1947">
        <f>IF($A1947="","",IF(ISNUMBER($A1947),$A1947,IFERROR(DATEVALUE($A1947),NA())))</f>
        <v/>
      </c>
    </row>
    <row r="1948">
      <c r="O1948">
        <f>IF($R1948="","",IF($Q$1="Weekly",INT(($R1948-2)/7),IF($Q$1="Quarterly",YEAR($R1948)*4+ROUNDUP(MONTH($R1948)/3),YEAR($R1948)*12+MONTH($R1948))))</f>
        <v/>
      </c>
      <c r="P1948">
        <f>IF($R1948="","",IF($R1949="",1,IF($O1948&lt;&gt;$O1949,1,0)))</f>
        <v/>
      </c>
      <c r="Q1948">
        <f>IF($P1948=1,SUM($P$7:$P1948),"")</f>
        <v/>
      </c>
      <c r="R1948">
        <f>IF($A1948="","",IF(ISNUMBER($A1948),$A1948,IFERROR(DATEVALUE($A1948),NA())))</f>
        <v/>
      </c>
    </row>
    <row r="1949">
      <c r="O1949">
        <f>IF($R1949="","",IF($Q$1="Weekly",INT(($R1949-2)/7),IF($Q$1="Quarterly",YEAR($R1949)*4+ROUNDUP(MONTH($R1949)/3),YEAR($R1949)*12+MONTH($R1949))))</f>
        <v/>
      </c>
      <c r="P1949">
        <f>IF($R1949="","",IF($R1950="",1,IF($O1949&lt;&gt;$O1950,1,0)))</f>
        <v/>
      </c>
      <c r="Q1949">
        <f>IF($P1949=1,SUM($P$7:$P1949),"")</f>
        <v/>
      </c>
      <c r="R1949">
        <f>IF($A1949="","",IF(ISNUMBER($A1949),$A1949,IFERROR(DATEVALUE($A1949),NA())))</f>
        <v/>
      </c>
    </row>
    <row r="1950">
      <c r="O1950">
        <f>IF($R1950="","",IF($Q$1="Weekly",INT(($R1950-2)/7),IF($Q$1="Quarterly",YEAR($R1950)*4+ROUNDUP(MONTH($R1950)/3),YEAR($R1950)*12+MONTH($R1950))))</f>
        <v/>
      </c>
      <c r="P1950">
        <f>IF($R1950="","",IF($R1951="",1,IF($O1950&lt;&gt;$O1951,1,0)))</f>
        <v/>
      </c>
      <c r="Q1950">
        <f>IF($P1950=1,SUM($P$7:$P1950),"")</f>
        <v/>
      </c>
      <c r="R1950">
        <f>IF($A1950="","",IF(ISNUMBER($A1950),$A1950,IFERROR(DATEVALUE($A1950),NA())))</f>
        <v/>
      </c>
    </row>
    <row r="1951">
      <c r="O1951">
        <f>IF($R1951="","",IF($Q$1="Weekly",INT(($R1951-2)/7),IF($Q$1="Quarterly",YEAR($R1951)*4+ROUNDUP(MONTH($R1951)/3),YEAR($R1951)*12+MONTH($R1951))))</f>
        <v/>
      </c>
      <c r="P1951">
        <f>IF($R1951="","",IF($R1952="",1,IF($O1951&lt;&gt;$O1952,1,0)))</f>
        <v/>
      </c>
      <c r="Q1951">
        <f>IF($P1951=1,SUM($P$7:$P1951),"")</f>
        <v/>
      </c>
      <c r="R1951">
        <f>IF($A1951="","",IF(ISNUMBER($A1951),$A1951,IFERROR(DATEVALUE($A1951),NA())))</f>
        <v/>
      </c>
    </row>
    <row r="1952">
      <c r="O1952">
        <f>IF($R1952="","",IF($Q$1="Weekly",INT(($R1952-2)/7),IF($Q$1="Quarterly",YEAR($R1952)*4+ROUNDUP(MONTH($R1952)/3),YEAR($R1952)*12+MONTH($R1952))))</f>
        <v/>
      </c>
      <c r="P1952">
        <f>IF($R1952="","",IF($R1953="",1,IF($O1952&lt;&gt;$O1953,1,0)))</f>
        <v/>
      </c>
      <c r="Q1952">
        <f>IF($P1952=1,SUM($P$7:$P1952),"")</f>
        <v/>
      </c>
      <c r="R1952">
        <f>IF($A1952="","",IF(ISNUMBER($A1952),$A1952,IFERROR(DATEVALUE($A1952),NA())))</f>
        <v/>
      </c>
    </row>
    <row r="1953">
      <c r="O1953">
        <f>IF($R1953="","",IF($Q$1="Weekly",INT(($R1953-2)/7),IF($Q$1="Quarterly",YEAR($R1953)*4+ROUNDUP(MONTH($R1953)/3),YEAR($R1953)*12+MONTH($R1953))))</f>
        <v/>
      </c>
      <c r="P1953">
        <f>IF($R1953="","",IF($R1954="",1,IF($O1953&lt;&gt;$O1954,1,0)))</f>
        <v/>
      </c>
      <c r="Q1953">
        <f>IF($P1953=1,SUM($P$7:$P1953),"")</f>
        <v/>
      </c>
      <c r="R1953">
        <f>IF($A1953="","",IF(ISNUMBER($A1953),$A1953,IFERROR(DATEVALUE($A1953),NA())))</f>
        <v/>
      </c>
    </row>
    <row r="1954">
      <c r="O1954">
        <f>IF($R1954="","",IF($Q$1="Weekly",INT(($R1954-2)/7),IF($Q$1="Quarterly",YEAR($R1954)*4+ROUNDUP(MONTH($R1954)/3),YEAR($R1954)*12+MONTH($R1954))))</f>
        <v/>
      </c>
      <c r="P1954">
        <f>IF($R1954="","",IF($R1955="",1,IF($O1954&lt;&gt;$O1955,1,0)))</f>
        <v/>
      </c>
      <c r="Q1954">
        <f>IF($P1954=1,SUM($P$7:$P1954),"")</f>
        <v/>
      </c>
      <c r="R1954">
        <f>IF($A1954="","",IF(ISNUMBER($A1954),$A1954,IFERROR(DATEVALUE($A1954),NA())))</f>
        <v/>
      </c>
    </row>
    <row r="1955">
      <c r="O1955">
        <f>IF($R1955="","",IF($Q$1="Weekly",INT(($R1955-2)/7),IF($Q$1="Quarterly",YEAR($R1955)*4+ROUNDUP(MONTH($R1955)/3),YEAR($R1955)*12+MONTH($R1955))))</f>
        <v/>
      </c>
      <c r="P1955">
        <f>IF($R1955="","",IF($R1956="",1,IF($O1955&lt;&gt;$O1956,1,0)))</f>
        <v/>
      </c>
      <c r="Q1955">
        <f>IF($P1955=1,SUM($P$7:$P1955),"")</f>
        <v/>
      </c>
      <c r="R1955">
        <f>IF($A1955="","",IF(ISNUMBER($A1955),$A1955,IFERROR(DATEVALUE($A1955),NA())))</f>
        <v/>
      </c>
    </row>
    <row r="1956">
      <c r="O1956">
        <f>IF($R1956="","",IF($Q$1="Weekly",INT(($R1956-2)/7),IF($Q$1="Quarterly",YEAR($R1956)*4+ROUNDUP(MONTH($R1956)/3),YEAR($R1956)*12+MONTH($R1956))))</f>
        <v/>
      </c>
      <c r="P1956">
        <f>IF($R1956="","",IF($R1957="",1,IF($O1956&lt;&gt;$O1957,1,0)))</f>
        <v/>
      </c>
      <c r="Q1956">
        <f>IF($P1956=1,SUM($P$7:$P1956),"")</f>
        <v/>
      </c>
      <c r="R1956">
        <f>IF($A1956="","",IF(ISNUMBER($A1956),$A1956,IFERROR(DATEVALUE($A1956),NA())))</f>
        <v/>
      </c>
    </row>
    <row r="1957">
      <c r="O1957">
        <f>IF($R1957="","",IF($Q$1="Weekly",INT(($R1957-2)/7),IF($Q$1="Quarterly",YEAR($R1957)*4+ROUNDUP(MONTH($R1957)/3),YEAR($R1957)*12+MONTH($R1957))))</f>
        <v/>
      </c>
      <c r="P1957">
        <f>IF($R1957="","",IF($R1958="",1,IF($O1957&lt;&gt;$O1958,1,0)))</f>
        <v/>
      </c>
      <c r="Q1957">
        <f>IF($P1957=1,SUM($P$7:$P1957),"")</f>
        <v/>
      </c>
      <c r="R1957">
        <f>IF($A1957="","",IF(ISNUMBER($A1957),$A1957,IFERROR(DATEVALUE($A1957),NA())))</f>
        <v/>
      </c>
    </row>
    <row r="1958">
      <c r="O1958">
        <f>IF($R1958="","",IF($Q$1="Weekly",INT(($R1958-2)/7),IF($Q$1="Quarterly",YEAR($R1958)*4+ROUNDUP(MONTH($R1958)/3),YEAR($R1958)*12+MONTH($R1958))))</f>
        <v/>
      </c>
      <c r="P1958">
        <f>IF($R1958="","",IF($R1959="",1,IF($O1958&lt;&gt;$O1959,1,0)))</f>
        <v/>
      </c>
      <c r="Q1958">
        <f>IF($P1958=1,SUM($P$7:$P1958),"")</f>
        <v/>
      </c>
      <c r="R1958">
        <f>IF($A1958="","",IF(ISNUMBER($A1958),$A1958,IFERROR(DATEVALUE($A1958),NA())))</f>
        <v/>
      </c>
    </row>
    <row r="1959">
      <c r="O1959">
        <f>IF($R1959="","",IF($Q$1="Weekly",INT(($R1959-2)/7),IF($Q$1="Quarterly",YEAR($R1959)*4+ROUNDUP(MONTH($R1959)/3),YEAR($R1959)*12+MONTH($R1959))))</f>
        <v/>
      </c>
      <c r="P1959">
        <f>IF($R1959="","",IF($R1960="",1,IF($O1959&lt;&gt;$O1960,1,0)))</f>
        <v/>
      </c>
      <c r="Q1959">
        <f>IF($P1959=1,SUM($P$7:$P1959),"")</f>
        <v/>
      </c>
      <c r="R1959">
        <f>IF($A1959="","",IF(ISNUMBER($A1959),$A1959,IFERROR(DATEVALUE($A1959),NA())))</f>
        <v/>
      </c>
    </row>
    <row r="1960">
      <c r="O1960">
        <f>IF($R1960="","",IF($Q$1="Weekly",INT(($R1960-2)/7),IF($Q$1="Quarterly",YEAR($R1960)*4+ROUNDUP(MONTH($R1960)/3),YEAR($R1960)*12+MONTH($R1960))))</f>
        <v/>
      </c>
      <c r="P1960">
        <f>IF($R1960="","",IF($R1961="",1,IF($O1960&lt;&gt;$O1961,1,0)))</f>
        <v/>
      </c>
      <c r="Q1960">
        <f>IF($P1960=1,SUM($P$7:$P1960),"")</f>
        <v/>
      </c>
      <c r="R1960">
        <f>IF($A1960="","",IF(ISNUMBER($A1960),$A1960,IFERROR(DATEVALUE($A1960),NA())))</f>
        <v/>
      </c>
    </row>
    <row r="1961">
      <c r="O1961">
        <f>IF($R1961="","",IF($Q$1="Weekly",INT(($R1961-2)/7),IF($Q$1="Quarterly",YEAR($R1961)*4+ROUNDUP(MONTH($R1961)/3),YEAR($R1961)*12+MONTH($R1961))))</f>
        <v/>
      </c>
      <c r="P1961">
        <f>IF($R1961="","",IF($R1962="",1,IF($O1961&lt;&gt;$O1962,1,0)))</f>
        <v/>
      </c>
      <c r="Q1961">
        <f>IF($P1961=1,SUM($P$7:$P1961),"")</f>
        <v/>
      </c>
      <c r="R1961">
        <f>IF($A1961="","",IF(ISNUMBER($A1961),$A1961,IFERROR(DATEVALUE($A1961),NA())))</f>
        <v/>
      </c>
    </row>
    <row r="1962">
      <c r="O1962">
        <f>IF($R1962="","",IF($Q$1="Weekly",INT(($R1962-2)/7),IF($Q$1="Quarterly",YEAR($R1962)*4+ROUNDUP(MONTH($R1962)/3),YEAR($R1962)*12+MONTH($R1962))))</f>
        <v/>
      </c>
      <c r="P1962">
        <f>IF($R1962="","",IF($R1963="",1,IF($O1962&lt;&gt;$O1963,1,0)))</f>
        <v/>
      </c>
      <c r="Q1962">
        <f>IF($P1962=1,SUM($P$7:$P1962),"")</f>
        <v/>
      </c>
      <c r="R1962">
        <f>IF($A1962="","",IF(ISNUMBER($A1962),$A1962,IFERROR(DATEVALUE($A1962),NA())))</f>
        <v/>
      </c>
    </row>
    <row r="1963">
      <c r="O1963">
        <f>IF($R1963="","",IF($Q$1="Weekly",INT(($R1963-2)/7),IF($Q$1="Quarterly",YEAR($R1963)*4+ROUNDUP(MONTH($R1963)/3),YEAR($R1963)*12+MONTH($R1963))))</f>
        <v/>
      </c>
      <c r="P1963">
        <f>IF($R1963="","",IF($R1964="",1,IF($O1963&lt;&gt;$O1964,1,0)))</f>
        <v/>
      </c>
      <c r="Q1963">
        <f>IF($P1963=1,SUM($P$7:$P1963),"")</f>
        <v/>
      </c>
      <c r="R1963">
        <f>IF($A1963="","",IF(ISNUMBER($A1963),$A1963,IFERROR(DATEVALUE($A1963),NA())))</f>
        <v/>
      </c>
    </row>
    <row r="1964">
      <c r="O1964">
        <f>IF($R1964="","",IF($Q$1="Weekly",INT(($R1964-2)/7),IF($Q$1="Quarterly",YEAR($R1964)*4+ROUNDUP(MONTH($R1964)/3),YEAR($R1964)*12+MONTH($R1964))))</f>
        <v/>
      </c>
      <c r="P1964">
        <f>IF($R1964="","",IF($R1965="",1,IF($O1964&lt;&gt;$O1965,1,0)))</f>
        <v/>
      </c>
      <c r="Q1964">
        <f>IF($P1964=1,SUM($P$7:$P1964),"")</f>
        <v/>
      </c>
      <c r="R1964">
        <f>IF($A1964="","",IF(ISNUMBER($A1964),$A1964,IFERROR(DATEVALUE($A1964),NA())))</f>
        <v/>
      </c>
    </row>
    <row r="1965">
      <c r="O1965">
        <f>IF($R1965="","",IF($Q$1="Weekly",INT(($R1965-2)/7),IF($Q$1="Quarterly",YEAR($R1965)*4+ROUNDUP(MONTH($R1965)/3),YEAR($R1965)*12+MONTH($R1965))))</f>
        <v/>
      </c>
      <c r="P1965">
        <f>IF($R1965="","",IF($R1966="",1,IF($O1965&lt;&gt;$O1966,1,0)))</f>
        <v/>
      </c>
      <c r="Q1965">
        <f>IF($P1965=1,SUM($P$7:$P1965),"")</f>
        <v/>
      </c>
      <c r="R1965">
        <f>IF($A1965="","",IF(ISNUMBER($A1965),$A1965,IFERROR(DATEVALUE($A1965),NA())))</f>
        <v/>
      </c>
    </row>
    <row r="1966">
      <c r="O1966">
        <f>IF($R1966="","",IF($Q$1="Weekly",INT(($R1966-2)/7),IF($Q$1="Quarterly",YEAR($R1966)*4+ROUNDUP(MONTH($R1966)/3),YEAR($R1966)*12+MONTH($R1966))))</f>
        <v/>
      </c>
      <c r="P1966">
        <f>IF($R1966="","",IF($R1967="",1,IF($O1966&lt;&gt;$O1967,1,0)))</f>
        <v/>
      </c>
      <c r="Q1966">
        <f>IF($P1966=1,SUM($P$7:$P1966),"")</f>
        <v/>
      </c>
      <c r="R1966">
        <f>IF($A1966="","",IF(ISNUMBER($A1966),$A1966,IFERROR(DATEVALUE($A1966),NA())))</f>
        <v/>
      </c>
    </row>
    <row r="1967">
      <c r="O1967">
        <f>IF($R1967="","",IF($Q$1="Weekly",INT(($R1967-2)/7),IF($Q$1="Quarterly",YEAR($R1967)*4+ROUNDUP(MONTH($R1967)/3),YEAR($R1967)*12+MONTH($R1967))))</f>
        <v/>
      </c>
      <c r="P1967">
        <f>IF($R1967="","",IF($R1968="",1,IF($O1967&lt;&gt;$O1968,1,0)))</f>
        <v/>
      </c>
      <c r="Q1967">
        <f>IF($P1967=1,SUM($P$7:$P1967),"")</f>
        <v/>
      </c>
      <c r="R1967">
        <f>IF($A1967="","",IF(ISNUMBER($A1967),$A1967,IFERROR(DATEVALUE($A1967),NA())))</f>
        <v/>
      </c>
    </row>
    <row r="1968">
      <c r="O1968">
        <f>IF($R1968="","",IF($Q$1="Weekly",INT(($R1968-2)/7),IF($Q$1="Quarterly",YEAR($R1968)*4+ROUNDUP(MONTH($R1968)/3),YEAR($R1968)*12+MONTH($R1968))))</f>
        <v/>
      </c>
      <c r="P1968">
        <f>IF($R1968="","",IF($R1969="",1,IF($O1968&lt;&gt;$O1969,1,0)))</f>
        <v/>
      </c>
      <c r="Q1968">
        <f>IF($P1968=1,SUM($P$7:$P1968),"")</f>
        <v/>
      </c>
      <c r="R1968">
        <f>IF($A1968="","",IF(ISNUMBER($A1968),$A1968,IFERROR(DATEVALUE($A1968),NA())))</f>
        <v/>
      </c>
    </row>
    <row r="1969">
      <c r="O1969">
        <f>IF($R1969="","",IF($Q$1="Weekly",INT(($R1969-2)/7),IF($Q$1="Quarterly",YEAR($R1969)*4+ROUNDUP(MONTH($R1969)/3),YEAR($R1969)*12+MONTH($R1969))))</f>
        <v/>
      </c>
      <c r="P1969">
        <f>IF($R1969="","",IF($R1970="",1,IF($O1969&lt;&gt;$O1970,1,0)))</f>
        <v/>
      </c>
      <c r="Q1969">
        <f>IF($P1969=1,SUM($P$7:$P1969),"")</f>
        <v/>
      </c>
      <c r="R1969">
        <f>IF($A1969="","",IF(ISNUMBER($A1969),$A1969,IFERROR(DATEVALUE($A1969),NA())))</f>
        <v/>
      </c>
    </row>
    <row r="1970">
      <c r="O1970">
        <f>IF($R1970="","",IF($Q$1="Weekly",INT(($R1970-2)/7),IF($Q$1="Quarterly",YEAR($R1970)*4+ROUNDUP(MONTH($R1970)/3),YEAR($R1970)*12+MONTH($R1970))))</f>
        <v/>
      </c>
      <c r="P1970">
        <f>IF($R1970="","",IF($R1971="",1,IF($O1970&lt;&gt;$O1971,1,0)))</f>
        <v/>
      </c>
      <c r="Q1970">
        <f>IF($P1970=1,SUM($P$7:$P1970),"")</f>
        <v/>
      </c>
      <c r="R1970">
        <f>IF($A1970="","",IF(ISNUMBER($A1970),$A1970,IFERROR(DATEVALUE($A1970),NA())))</f>
        <v/>
      </c>
    </row>
    <row r="1971">
      <c r="O1971">
        <f>IF($R1971="","",IF($Q$1="Weekly",INT(($R1971-2)/7),IF($Q$1="Quarterly",YEAR($R1971)*4+ROUNDUP(MONTH($R1971)/3),YEAR($R1971)*12+MONTH($R1971))))</f>
        <v/>
      </c>
      <c r="P1971">
        <f>IF($R1971="","",IF($R1972="",1,IF($O1971&lt;&gt;$O1972,1,0)))</f>
        <v/>
      </c>
      <c r="Q1971">
        <f>IF($P1971=1,SUM($P$7:$P1971),"")</f>
        <v/>
      </c>
      <c r="R1971">
        <f>IF($A1971="","",IF(ISNUMBER($A1971),$A1971,IFERROR(DATEVALUE($A1971),NA())))</f>
        <v/>
      </c>
    </row>
    <row r="1972">
      <c r="O1972">
        <f>IF($R1972="","",IF($Q$1="Weekly",INT(($R1972-2)/7),IF($Q$1="Quarterly",YEAR($R1972)*4+ROUNDUP(MONTH($R1972)/3),YEAR($R1972)*12+MONTH($R1972))))</f>
        <v/>
      </c>
      <c r="P1972">
        <f>IF($R1972="","",IF($R1973="",1,IF($O1972&lt;&gt;$O1973,1,0)))</f>
        <v/>
      </c>
      <c r="Q1972">
        <f>IF($P1972=1,SUM($P$7:$P1972),"")</f>
        <v/>
      </c>
      <c r="R1972">
        <f>IF($A1972="","",IF(ISNUMBER($A1972),$A1972,IFERROR(DATEVALUE($A1972),NA())))</f>
        <v/>
      </c>
    </row>
    <row r="1973">
      <c r="O1973">
        <f>IF($R1973="","",IF($Q$1="Weekly",INT(($R1973-2)/7),IF($Q$1="Quarterly",YEAR($R1973)*4+ROUNDUP(MONTH($R1973)/3),YEAR($R1973)*12+MONTH($R1973))))</f>
        <v/>
      </c>
      <c r="P1973">
        <f>IF($R1973="","",IF($R1974="",1,IF($O1973&lt;&gt;$O1974,1,0)))</f>
        <v/>
      </c>
      <c r="Q1973">
        <f>IF($P1973=1,SUM($P$7:$P1973),"")</f>
        <v/>
      </c>
      <c r="R1973">
        <f>IF($A1973="","",IF(ISNUMBER($A1973),$A1973,IFERROR(DATEVALUE($A1973),NA())))</f>
        <v/>
      </c>
    </row>
    <row r="1974">
      <c r="O1974">
        <f>IF($R1974="","",IF($Q$1="Weekly",INT(($R1974-2)/7),IF($Q$1="Quarterly",YEAR($R1974)*4+ROUNDUP(MONTH($R1974)/3),YEAR($R1974)*12+MONTH($R1974))))</f>
        <v/>
      </c>
      <c r="P1974">
        <f>IF($R1974="","",IF($R1975="",1,IF($O1974&lt;&gt;$O1975,1,0)))</f>
        <v/>
      </c>
      <c r="Q1974">
        <f>IF($P1974=1,SUM($P$7:$P1974),"")</f>
        <v/>
      </c>
      <c r="R1974">
        <f>IF($A1974="","",IF(ISNUMBER($A1974),$A1974,IFERROR(DATEVALUE($A1974),NA())))</f>
        <v/>
      </c>
    </row>
    <row r="1975">
      <c r="O1975">
        <f>IF($R1975="","",IF($Q$1="Weekly",INT(($R1975-2)/7),IF($Q$1="Quarterly",YEAR($R1975)*4+ROUNDUP(MONTH($R1975)/3),YEAR($R1975)*12+MONTH($R1975))))</f>
        <v/>
      </c>
      <c r="P1975">
        <f>IF($R1975="","",IF($R1976="",1,IF($O1975&lt;&gt;$O1976,1,0)))</f>
        <v/>
      </c>
      <c r="Q1975">
        <f>IF($P1975=1,SUM($P$7:$P1975),"")</f>
        <v/>
      </c>
      <c r="R1975">
        <f>IF($A1975="","",IF(ISNUMBER($A1975),$A1975,IFERROR(DATEVALUE($A1975),NA())))</f>
        <v/>
      </c>
    </row>
    <row r="1976">
      <c r="O1976">
        <f>IF($R1976="","",IF($Q$1="Weekly",INT(($R1976-2)/7),IF($Q$1="Quarterly",YEAR($R1976)*4+ROUNDUP(MONTH($R1976)/3),YEAR($R1976)*12+MONTH($R1976))))</f>
        <v/>
      </c>
      <c r="P1976">
        <f>IF($R1976="","",IF($R1977="",1,IF($O1976&lt;&gt;$O1977,1,0)))</f>
        <v/>
      </c>
      <c r="Q1976">
        <f>IF($P1976=1,SUM($P$7:$P1976),"")</f>
        <v/>
      </c>
      <c r="R1976">
        <f>IF($A1976="","",IF(ISNUMBER($A1976),$A1976,IFERROR(DATEVALUE($A1976),NA())))</f>
        <v/>
      </c>
    </row>
    <row r="1977">
      <c r="O1977">
        <f>IF($R1977="","",IF($Q$1="Weekly",INT(($R1977-2)/7),IF($Q$1="Quarterly",YEAR($R1977)*4+ROUNDUP(MONTH($R1977)/3),YEAR($R1977)*12+MONTH($R1977))))</f>
        <v/>
      </c>
      <c r="P1977">
        <f>IF($R1977="","",IF($R1978="",1,IF($O1977&lt;&gt;$O1978,1,0)))</f>
        <v/>
      </c>
      <c r="Q1977">
        <f>IF($P1977=1,SUM($P$7:$P1977),"")</f>
        <v/>
      </c>
      <c r="R1977">
        <f>IF($A1977="","",IF(ISNUMBER($A1977),$A1977,IFERROR(DATEVALUE($A1977),NA())))</f>
        <v/>
      </c>
    </row>
    <row r="1978">
      <c r="O1978">
        <f>IF($R1978="","",IF($Q$1="Weekly",INT(($R1978-2)/7),IF($Q$1="Quarterly",YEAR($R1978)*4+ROUNDUP(MONTH($R1978)/3),YEAR($R1978)*12+MONTH($R1978))))</f>
        <v/>
      </c>
      <c r="P1978">
        <f>IF($R1978="","",IF($R1979="",1,IF($O1978&lt;&gt;$O1979,1,0)))</f>
        <v/>
      </c>
      <c r="Q1978">
        <f>IF($P1978=1,SUM($P$7:$P1978),"")</f>
        <v/>
      </c>
      <c r="R1978">
        <f>IF($A1978="","",IF(ISNUMBER($A1978),$A1978,IFERROR(DATEVALUE($A1978),NA())))</f>
        <v/>
      </c>
    </row>
    <row r="1979">
      <c r="O1979">
        <f>IF($R1979="","",IF($Q$1="Weekly",INT(($R1979-2)/7),IF($Q$1="Quarterly",YEAR($R1979)*4+ROUNDUP(MONTH($R1979)/3),YEAR($R1979)*12+MONTH($R1979))))</f>
        <v/>
      </c>
      <c r="P1979">
        <f>IF($R1979="","",IF($R1980="",1,IF($O1979&lt;&gt;$O1980,1,0)))</f>
        <v/>
      </c>
      <c r="Q1979">
        <f>IF($P1979=1,SUM($P$7:$P1979),"")</f>
        <v/>
      </c>
      <c r="R1979">
        <f>IF($A1979="","",IF(ISNUMBER($A1979),$A1979,IFERROR(DATEVALUE($A1979),NA())))</f>
        <v/>
      </c>
    </row>
    <row r="1980">
      <c r="O1980">
        <f>IF($R1980="","",IF($Q$1="Weekly",INT(($R1980-2)/7),IF($Q$1="Quarterly",YEAR($R1980)*4+ROUNDUP(MONTH($R1980)/3),YEAR($R1980)*12+MONTH($R1980))))</f>
        <v/>
      </c>
      <c r="P1980">
        <f>IF($R1980="","",IF($R1981="",1,IF($O1980&lt;&gt;$O1981,1,0)))</f>
        <v/>
      </c>
      <c r="Q1980">
        <f>IF($P1980=1,SUM($P$7:$P1980),"")</f>
        <v/>
      </c>
      <c r="R1980">
        <f>IF($A1980="","",IF(ISNUMBER($A1980),$A1980,IFERROR(DATEVALUE($A1980),NA())))</f>
        <v/>
      </c>
    </row>
    <row r="1981">
      <c r="O1981">
        <f>IF($R1981="","",IF($Q$1="Weekly",INT(($R1981-2)/7),IF($Q$1="Quarterly",YEAR($R1981)*4+ROUNDUP(MONTH($R1981)/3),YEAR($R1981)*12+MONTH($R1981))))</f>
        <v/>
      </c>
      <c r="P1981">
        <f>IF($R1981="","",IF($R1982="",1,IF($O1981&lt;&gt;$O1982,1,0)))</f>
        <v/>
      </c>
      <c r="Q1981">
        <f>IF($P1981=1,SUM($P$7:$P1981),"")</f>
        <v/>
      </c>
      <c r="R1981">
        <f>IF($A1981="","",IF(ISNUMBER($A1981),$A1981,IFERROR(DATEVALUE($A1981),NA())))</f>
        <v/>
      </c>
    </row>
    <row r="1982">
      <c r="O1982">
        <f>IF($R1982="","",IF($Q$1="Weekly",INT(($R1982-2)/7),IF($Q$1="Quarterly",YEAR($R1982)*4+ROUNDUP(MONTH($R1982)/3),YEAR($R1982)*12+MONTH($R1982))))</f>
        <v/>
      </c>
      <c r="P1982">
        <f>IF($R1982="","",IF($R1983="",1,IF($O1982&lt;&gt;$O1983,1,0)))</f>
        <v/>
      </c>
      <c r="Q1982">
        <f>IF($P1982=1,SUM($P$7:$P1982),"")</f>
        <v/>
      </c>
      <c r="R1982">
        <f>IF($A1982="","",IF(ISNUMBER($A1982),$A1982,IFERROR(DATEVALUE($A1982),NA())))</f>
        <v/>
      </c>
    </row>
    <row r="1983">
      <c r="O1983">
        <f>IF($R1983="","",IF($Q$1="Weekly",INT(($R1983-2)/7),IF($Q$1="Quarterly",YEAR($R1983)*4+ROUNDUP(MONTH($R1983)/3),YEAR($R1983)*12+MONTH($R1983))))</f>
        <v/>
      </c>
      <c r="P1983">
        <f>IF($R1983="","",IF($R1984="",1,IF($O1983&lt;&gt;$O1984,1,0)))</f>
        <v/>
      </c>
      <c r="Q1983">
        <f>IF($P1983=1,SUM($P$7:$P1983),"")</f>
        <v/>
      </c>
      <c r="R1983">
        <f>IF($A1983="","",IF(ISNUMBER($A1983),$A1983,IFERROR(DATEVALUE($A1983),NA())))</f>
        <v/>
      </c>
    </row>
    <row r="1984">
      <c r="O1984">
        <f>IF($R1984="","",IF($Q$1="Weekly",INT(($R1984-2)/7),IF($Q$1="Quarterly",YEAR($R1984)*4+ROUNDUP(MONTH($R1984)/3),YEAR($R1984)*12+MONTH($R1984))))</f>
        <v/>
      </c>
      <c r="P1984">
        <f>IF($R1984="","",IF($R1985="",1,IF($O1984&lt;&gt;$O1985,1,0)))</f>
        <v/>
      </c>
      <c r="Q1984">
        <f>IF($P1984=1,SUM($P$7:$P1984),"")</f>
        <v/>
      </c>
      <c r="R1984">
        <f>IF($A1984="","",IF(ISNUMBER($A1984),$A1984,IFERROR(DATEVALUE($A1984),NA())))</f>
        <v/>
      </c>
    </row>
    <row r="1985">
      <c r="O1985">
        <f>IF($R1985="","",IF($Q$1="Weekly",INT(($R1985-2)/7),IF($Q$1="Quarterly",YEAR($R1985)*4+ROUNDUP(MONTH($R1985)/3),YEAR($R1985)*12+MONTH($R1985))))</f>
        <v/>
      </c>
      <c r="P1985">
        <f>IF($R1985="","",IF($R1986="",1,IF($O1985&lt;&gt;$O1986,1,0)))</f>
        <v/>
      </c>
      <c r="Q1985">
        <f>IF($P1985=1,SUM($P$7:$P1985),"")</f>
        <v/>
      </c>
      <c r="R1985">
        <f>IF($A1985="","",IF(ISNUMBER($A1985),$A1985,IFERROR(DATEVALUE($A1985),NA())))</f>
        <v/>
      </c>
    </row>
    <row r="1986">
      <c r="O1986">
        <f>IF($R1986="","",IF($Q$1="Weekly",INT(($R1986-2)/7),IF($Q$1="Quarterly",YEAR($R1986)*4+ROUNDUP(MONTH($R1986)/3),YEAR($R1986)*12+MONTH($R1986))))</f>
        <v/>
      </c>
      <c r="P1986">
        <f>IF($R1986="","",IF($R1987="",1,IF($O1986&lt;&gt;$O1987,1,0)))</f>
        <v/>
      </c>
      <c r="Q1986">
        <f>IF($P1986=1,SUM($P$7:$P1986),"")</f>
        <v/>
      </c>
      <c r="R1986">
        <f>IF($A1986="","",IF(ISNUMBER($A1986),$A1986,IFERROR(DATEVALUE($A1986),NA())))</f>
        <v/>
      </c>
    </row>
    <row r="1987">
      <c r="O1987">
        <f>IF($R1987="","",IF($Q$1="Weekly",INT(($R1987-2)/7),IF($Q$1="Quarterly",YEAR($R1987)*4+ROUNDUP(MONTH($R1987)/3),YEAR($R1987)*12+MONTH($R1987))))</f>
        <v/>
      </c>
      <c r="P1987">
        <f>IF($R1987="","",IF($R1988="",1,IF($O1987&lt;&gt;$O1988,1,0)))</f>
        <v/>
      </c>
      <c r="Q1987">
        <f>IF($P1987=1,SUM($P$7:$P1987),"")</f>
        <v/>
      </c>
      <c r="R1987">
        <f>IF($A1987="","",IF(ISNUMBER($A1987),$A1987,IFERROR(DATEVALUE($A1987),NA())))</f>
        <v/>
      </c>
    </row>
    <row r="1988">
      <c r="O1988">
        <f>IF($R1988="","",IF($Q$1="Weekly",INT(($R1988-2)/7),IF($Q$1="Quarterly",YEAR($R1988)*4+ROUNDUP(MONTH($R1988)/3),YEAR($R1988)*12+MONTH($R1988))))</f>
        <v/>
      </c>
      <c r="P1988">
        <f>IF($R1988="","",IF($R1989="",1,IF($O1988&lt;&gt;$O1989,1,0)))</f>
        <v/>
      </c>
      <c r="Q1988">
        <f>IF($P1988=1,SUM($P$7:$P1988),"")</f>
        <v/>
      </c>
      <c r="R1988">
        <f>IF($A1988="","",IF(ISNUMBER($A1988),$A1988,IFERROR(DATEVALUE($A1988),NA())))</f>
        <v/>
      </c>
    </row>
    <row r="1989">
      <c r="O1989">
        <f>IF($R1989="","",IF($Q$1="Weekly",INT(($R1989-2)/7),IF($Q$1="Quarterly",YEAR($R1989)*4+ROUNDUP(MONTH($R1989)/3),YEAR($R1989)*12+MONTH($R1989))))</f>
        <v/>
      </c>
      <c r="P1989">
        <f>IF($R1989="","",IF($R1990="",1,IF($O1989&lt;&gt;$O1990,1,0)))</f>
        <v/>
      </c>
      <c r="Q1989">
        <f>IF($P1989=1,SUM($P$7:$P1989),"")</f>
        <v/>
      </c>
      <c r="R1989">
        <f>IF($A1989="","",IF(ISNUMBER($A1989),$A1989,IFERROR(DATEVALUE($A1989),NA())))</f>
        <v/>
      </c>
    </row>
    <row r="1990">
      <c r="O1990">
        <f>IF($R1990="","",IF($Q$1="Weekly",INT(($R1990-2)/7),IF($Q$1="Quarterly",YEAR($R1990)*4+ROUNDUP(MONTH($R1990)/3),YEAR($R1990)*12+MONTH($R1990))))</f>
        <v/>
      </c>
      <c r="P1990">
        <f>IF($R1990="","",IF($R1991="",1,IF($O1990&lt;&gt;$O1991,1,0)))</f>
        <v/>
      </c>
      <c r="Q1990">
        <f>IF($P1990=1,SUM($P$7:$P1990),"")</f>
        <v/>
      </c>
      <c r="R1990">
        <f>IF($A1990="","",IF(ISNUMBER($A1990),$A1990,IFERROR(DATEVALUE($A1990),NA())))</f>
        <v/>
      </c>
    </row>
    <row r="1991">
      <c r="O1991">
        <f>IF($R1991="","",IF($Q$1="Weekly",INT(($R1991-2)/7),IF($Q$1="Quarterly",YEAR($R1991)*4+ROUNDUP(MONTH($R1991)/3),YEAR($R1991)*12+MONTH($R1991))))</f>
        <v/>
      </c>
      <c r="P1991">
        <f>IF($R1991="","",IF($R1992="",1,IF($O1991&lt;&gt;$O1992,1,0)))</f>
        <v/>
      </c>
      <c r="Q1991">
        <f>IF($P1991=1,SUM($P$7:$P1991),"")</f>
        <v/>
      </c>
      <c r="R1991">
        <f>IF($A1991="","",IF(ISNUMBER($A1991),$A1991,IFERROR(DATEVALUE($A1991),NA())))</f>
        <v/>
      </c>
    </row>
    <row r="1992">
      <c r="O1992">
        <f>IF($R1992="","",IF($Q$1="Weekly",INT(($R1992-2)/7),IF($Q$1="Quarterly",YEAR($R1992)*4+ROUNDUP(MONTH($R1992)/3),YEAR($R1992)*12+MONTH($R1992))))</f>
        <v/>
      </c>
      <c r="P1992">
        <f>IF($R1992="","",IF($R1993="",1,IF($O1992&lt;&gt;$O1993,1,0)))</f>
        <v/>
      </c>
      <c r="Q1992">
        <f>IF($P1992=1,SUM($P$7:$P1992),"")</f>
        <v/>
      </c>
      <c r="R1992">
        <f>IF($A1992="","",IF(ISNUMBER($A1992),$A1992,IFERROR(DATEVALUE($A1992),NA())))</f>
        <v/>
      </c>
    </row>
    <row r="1993">
      <c r="O1993">
        <f>IF($R1993="","",IF($Q$1="Weekly",INT(($R1993-2)/7),IF($Q$1="Quarterly",YEAR($R1993)*4+ROUNDUP(MONTH($R1993)/3),YEAR($R1993)*12+MONTH($R1993))))</f>
        <v/>
      </c>
      <c r="P1993">
        <f>IF($R1993="","",IF($R1994="",1,IF($O1993&lt;&gt;$O1994,1,0)))</f>
        <v/>
      </c>
      <c r="Q1993">
        <f>IF($P1993=1,SUM($P$7:$P1993),"")</f>
        <v/>
      </c>
      <c r="R1993">
        <f>IF($A1993="","",IF(ISNUMBER($A1993),$A1993,IFERROR(DATEVALUE($A1993),NA())))</f>
        <v/>
      </c>
    </row>
    <row r="1994">
      <c r="O1994">
        <f>IF($R1994="","",IF($Q$1="Weekly",INT(($R1994-2)/7),IF($Q$1="Quarterly",YEAR($R1994)*4+ROUNDUP(MONTH($R1994)/3),YEAR($R1994)*12+MONTH($R1994))))</f>
        <v/>
      </c>
      <c r="P1994">
        <f>IF($R1994="","",IF($R1995="",1,IF($O1994&lt;&gt;$O1995,1,0)))</f>
        <v/>
      </c>
      <c r="Q1994">
        <f>IF($P1994=1,SUM($P$7:$P1994),"")</f>
        <v/>
      </c>
      <c r="R1994">
        <f>IF($A1994="","",IF(ISNUMBER($A1994),$A1994,IFERROR(DATEVALUE($A1994),NA())))</f>
        <v/>
      </c>
    </row>
    <row r="1995">
      <c r="O1995">
        <f>IF($R1995="","",IF($Q$1="Weekly",INT(($R1995-2)/7),IF($Q$1="Quarterly",YEAR($R1995)*4+ROUNDUP(MONTH($R1995)/3),YEAR($R1995)*12+MONTH($R1995))))</f>
        <v/>
      </c>
      <c r="P1995">
        <f>IF($R1995="","",IF($R1996="",1,IF($O1995&lt;&gt;$O1996,1,0)))</f>
        <v/>
      </c>
      <c r="Q1995">
        <f>IF($P1995=1,SUM($P$7:$P1995),"")</f>
        <v/>
      </c>
      <c r="R1995">
        <f>IF($A1995="","",IF(ISNUMBER($A1995),$A1995,IFERROR(DATEVALUE($A1995),NA())))</f>
        <v/>
      </c>
    </row>
    <row r="1996">
      <c r="O1996">
        <f>IF($R1996="","",IF($Q$1="Weekly",INT(($R1996-2)/7),IF($Q$1="Quarterly",YEAR($R1996)*4+ROUNDUP(MONTH($R1996)/3),YEAR($R1996)*12+MONTH($R1996))))</f>
        <v/>
      </c>
      <c r="P1996">
        <f>IF($R1996="","",IF($R1997="",1,IF($O1996&lt;&gt;$O1997,1,0)))</f>
        <v/>
      </c>
      <c r="Q1996">
        <f>IF($P1996=1,SUM($P$7:$P1996),"")</f>
        <v/>
      </c>
      <c r="R1996">
        <f>IF($A1996="","",IF(ISNUMBER($A1996),$A1996,IFERROR(DATEVALUE($A1996),NA())))</f>
        <v/>
      </c>
    </row>
    <row r="1997">
      <c r="O1997">
        <f>IF($R1997="","",IF($Q$1="Weekly",INT(($R1997-2)/7),IF($Q$1="Quarterly",YEAR($R1997)*4+ROUNDUP(MONTH($R1997)/3),YEAR($R1997)*12+MONTH($R1997))))</f>
        <v/>
      </c>
      <c r="P1997">
        <f>IF($R1997="","",IF($R1998="",1,IF($O1997&lt;&gt;$O1998,1,0)))</f>
        <v/>
      </c>
      <c r="Q1997">
        <f>IF($P1997=1,SUM($P$7:$P1997),"")</f>
        <v/>
      </c>
      <c r="R1997">
        <f>IF($A1997="","",IF(ISNUMBER($A1997),$A1997,IFERROR(DATEVALUE($A1997),NA())))</f>
        <v/>
      </c>
    </row>
    <row r="1998">
      <c r="O1998">
        <f>IF($R1998="","",IF($Q$1="Weekly",INT(($R1998-2)/7),IF($Q$1="Quarterly",YEAR($R1998)*4+ROUNDUP(MONTH($R1998)/3),YEAR($R1998)*12+MONTH($R1998))))</f>
        <v/>
      </c>
      <c r="P1998">
        <f>IF($R1998="","",IF($R1999="",1,IF($O1998&lt;&gt;$O1999,1,0)))</f>
        <v/>
      </c>
      <c r="Q1998">
        <f>IF($P1998=1,SUM($P$7:$P1998),"")</f>
        <v/>
      </c>
      <c r="R1998">
        <f>IF($A1998="","",IF(ISNUMBER($A1998),$A1998,IFERROR(DATEVALUE($A1998),NA())))</f>
        <v/>
      </c>
    </row>
    <row r="1999">
      <c r="O1999">
        <f>IF($R1999="","",IF($Q$1="Weekly",INT(($R1999-2)/7),IF($Q$1="Quarterly",YEAR($R1999)*4+ROUNDUP(MONTH($R1999)/3),YEAR($R1999)*12+MONTH($R1999))))</f>
        <v/>
      </c>
      <c r="P1999">
        <f>IF($R1999="","",IF($R2000="",1,IF($O1999&lt;&gt;$O2000,1,0)))</f>
        <v/>
      </c>
      <c r="Q1999">
        <f>IF($P1999=1,SUM($P$7:$P1999),"")</f>
        <v/>
      </c>
      <c r="R1999">
        <f>IF($A1999="","",IF(ISNUMBER($A1999),$A1999,IFERROR(DATEVALUE($A1999),NA())))</f>
        <v/>
      </c>
    </row>
    <row r="2000">
      <c r="O2000">
        <f>IF($R2000="","",IF($Q$1="Weekly",INT(($R2000-2)/7),IF($Q$1="Quarterly",YEAR($R2000)*4+ROUNDUP(MONTH($R2000)/3),YEAR($R2000)*12+MONTH($R2000))))</f>
        <v/>
      </c>
      <c r="P2000">
        <f>IF($R2000="","",IF($R2001="",1,IF($O2000&lt;&gt;$O2001,1,0)))</f>
        <v/>
      </c>
      <c r="Q2000">
        <f>IF($P2000=1,SUM($P$7:$P2000),"")</f>
        <v/>
      </c>
      <c r="R2000">
        <f>IF($A2000="","",IF(ISNUMBER($A2000),$A2000,IFERROR(DATEVALUE($A2000),NA())))</f>
        <v/>
      </c>
    </row>
    <row r="2001">
      <c r="O2001">
        <f>IF($R2001="","",IF($Q$1="Weekly",INT(($R2001-2)/7),IF($Q$1="Quarterly",YEAR($R2001)*4+ROUNDUP(MONTH($R2001)/3),YEAR($R2001)*12+MONTH($R2001))))</f>
        <v/>
      </c>
      <c r="P2001">
        <f>IF($R2001="","",IF($R2002="",1,IF($O2001&lt;&gt;$O2002,1,0)))</f>
        <v/>
      </c>
      <c r="Q2001">
        <f>IF($P2001=1,SUM($P$7:$P2001),"")</f>
        <v/>
      </c>
      <c r="R2001">
        <f>IF($A2001="","",IF(ISNUMBER($A2001),$A2001,IFERROR(DATEVALUE($A2001),NA())))</f>
        <v/>
      </c>
    </row>
    <row r="2002">
      <c r="O2002">
        <f>IF($R2002="","",IF($Q$1="Weekly",INT(($R2002-2)/7),IF($Q$1="Quarterly",YEAR($R2002)*4+ROUNDUP(MONTH($R2002)/3),YEAR($R2002)*12+MONTH($R2002))))</f>
        <v/>
      </c>
      <c r="P2002">
        <f>IF($R2002="","",IF($R2003="",1,IF($O2002&lt;&gt;$O2003,1,0)))</f>
        <v/>
      </c>
      <c r="Q2002">
        <f>IF($P2002=1,SUM($P$7:$P2002),"")</f>
        <v/>
      </c>
      <c r="R2002">
        <f>IF($A2002="","",IF(ISNUMBER($A2002),$A2002,IFERROR(DATEVALUE($A2002),NA())))</f>
        <v/>
      </c>
    </row>
    <row r="2003">
      <c r="O2003">
        <f>IF($R2003="","",IF($Q$1="Weekly",INT(($R2003-2)/7),IF($Q$1="Quarterly",YEAR($R2003)*4+ROUNDUP(MONTH($R2003)/3),YEAR($R2003)*12+MONTH($R2003))))</f>
        <v/>
      </c>
      <c r="P2003">
        <f>IF($R2003="","",IF($R2004="",1,IF($O2003&lt;&gt;$O2004,1,0)))</f>
        <v/>
      </c>
      <c r="Q2003">
        <f>IF($P2003=1,SUM($P$7:$P2003),"")</f>
        <v/>
      </c>
      <c r="R2003">
        <f>IF($A2003="","",IF(ISNUMBER($A2003),$A2003,IFERROR(DATEVALUE($A2003),NA())))</f>
        <v/>
      </c>
    </row>
    <row r="2004">
      <c r="O2004">
        <f>IF($R2004="","",IF($Q$1="Weekly",INT(($R2004-2)/7),IF($Q$1="Quarterly",YEAR($R2004)*4+ROUNDUP(MONTH($R2004)/3),YEAR($R2004)*12+MONTH($R2004))))</f>
        <v/>
      </c>
      <c r="P2004">
        <f>IF($R2004="","",IF($R2005="",1,IF($O2004&lt;&gt;$O2005,1,0)))</f>
        <v/>
      </c>
      <c r="Q2004">
        <f>IF($P2004=1,SUM($P$7:$P2004),"")</f>
        <v/>
      </c>
      <c r="R2004">
        <f>IF($A2004="","",IF(ISNUMBER($A2004),$A2004,IFERROR(DATEVALUE($A2004),NA())))</f>
        <v/>
      </c>
    </row>
    <row r="2005">
      <c r="O2005">
        <f>IF($R2005="","",IF($Q$1="Weekly",INT(($R2005-2)/7),IF($Q$1="Quarterly",YEAR($R2005)*4+ROUNDUP(MONTH($R2005)/3),YEAR($R2005)*12+MONTH($R2005))))</f>
        <v/>
      </c>
      <c r="P2005">
        <f>IF($R2005="","",IF($R2006="",1,IF($O2005&lt;&gt;$O2006,1,0)))</f>
        <v/>
      </c>
      <c r="Q2005">
        <f>IF($P2005=1,SUM($P$7:$P2005),"")</f>
        <v/>
      </c>
      <c r="R2005">
        <f>IF($A2005="","",IF(ISNUMBER($A2005),$A2005,IFERROR(DATEVALUE($A2005),NA())))</f>
        <v/>
      </c>
    </row>
    <row r="2006">
      <c r="O2006">
        <f>IF($R2006="","",IF($Q$1="Weekly",INT(($R2006-2)/7),IF($Q$1="Quarterly",YEAR($R2006)*4+ROUNDUP(MONTH($R2006)/3),YEAR($R2006)*12+MONTH($R2006))))</f>
        <v/>
      </c>
      <c r="P2006">
        <f>IF($R2006="","",IF($R2007="",1,IF($O2006&lt;&gt;$O2007,1,0)))</f>
        <v/>
      </c>
      <c r="Q2006">
        <f>IF($P2006=1,SUM($P$7:$P2006),"")</f>
        <v/>
      </c>
      <c r="R2006">
        <f>IF($A2006="","",IF(ISNUMBER($A2006),$A2006,IFERROR(DATEVALUE($A2006),NA())))</f>
        <v/>
      </c>
    </row>
    <row r="2007">
      <c r="O2007">
        <f>IF($R2007="","",IF($Q$1="Weekly",INT(($R2007-2)/7),IF($Q$1="Quarterly",YEAR($R2007)*4+ROUNDUP(MONTH($R2007)/3),YEAR($R2007)*12+MONTH($R2007))))</f>
        <v/>
      </c>
      <c r="P2007">
        <f>IF($R2007="","",IF($R2008="",1,IF($O2007&lt;&gt;$O2008,1,0)))</f>
        <v/>
      </c>
      <c r="Q2007">
        <f>IF($P2007=1,SUM($P$7:$P2007),"")</f>
        <v/>
      </c>
      <c r="R2007">
        <f>IF($A2007="","",IF(ISNUMBER($A2007),$A2007,IFERROR(DATEVALUE($A2007),NA())))</f>
        <v/>
      </c>
    </row>
    <row r="2008">
      <c r="O2008">
        <f>IF($R2008="","",IF($Q$1="Weekly",INT(($R2008-2)/7),IF($Q$1="Quarterly",YEAR($R2008)*4+ROUNDUP(MONTH($R2008)/3),YEAR($R2008)*12+MONTH($R2008))))</f>
        <v/>
      </c>
      <c r="P2008">
        <f>IF($R2008="","",IF($R2009="",1,IF($O2008&lt;&gt;$O2009,1,0)))</f>
        <v/>
      </c>
      <c r="Q2008">
        <f>IF($P2008=1,SUM($P$7:$P2008),"")</f>
        <v/>
      </c>
      <c r="R2008">
        <f>IF($A2008="","",IF(ISNUMBER($A2008),$A2008,IFERROR(DATEVALUE($A2008),NA())))</f>
        <v/>
      </c>
    </row>
    <row r="2009">
      <c r="O2009">
        <f>IF($R2009="","",IF($Q$1="Weekly",INT(($R2009-2)/7),IF($Q$1="Quarterly",YEAR($R2009)*4+ROUNDUP(MONTH($R2009)/3),YEAR($R2009)*12+MONTH($R2009))))</f>
        <v/>
      </c>
      <c r="P2009">
        <f>IF($R2009="","",IF($R2010="",1,IF($O2009&lt;&gt;$O2010,1,0)))</f>
        <v/>
      </c>
      <c r="Q2009">
        <f>IF($P2009=1,SUM($P$7:$P2009),"")</f>
        <v/>
      </c>
      <c r="R2009">
        <f>IF($A2009="","",IF(ISNUMBER($A2009),$A2009,IFERROR(DATEVALUE($A2009),NA())))</f>
        <v/>
      </c>
    </row>
    <row r="2010">
      <c r="O2010">
        <f>IF($R2010="","",IF($Q$1="Weekly",INT(($R2010-2)/7),IF($Q$1="Quarterly",YEAR($R2010)*4+ROUNDUP(MONTH($R2010)/3),YEAR($R2010)*12+MONTH($R2010))))</f>
        <v/>
      </c>
      <c r="P2010">
        <f>IF($R2010="","",IF($R2011="",1,IF($O2010&lt;&gt;$O2011,1,0)))</f>
        <v/>
      </c>
      <c r="Q2010">
        <f>IF($P2010=1,SUM($P$7:$P2010),"")</f>
        <v/>
      </c>
      <c r="R2010">
        <f>IF($A2010="","",IF(ISNUMBER($A2010),$A2010,IFERROR(DATEVALUE($A2010),NA())))</f>
        <v/>
      </c>
    </row>
    <row r="2011">
      <c r="O2011">
        <f>IF($R2011="","",IF($Q$1="Weekly",INT(($R2011-2)/7),IF($Q$1="Quarterly",YEAR($R2011)*4+ROUNDUP(MONTH($R2011)/3),YEAR($R2011)*12+MONTH($R2011))))</f>
        <v/>
      </c>
      <c r="P2011">
        <f>IF($R2011="","",IF($R2012="",1,IF($O2011&lt;&gt;$O2012,1,0)))</f>
        <v/>
      </c>
      <c r="Q2011">
        <f>IF($P2011=1,SUM($P$7:$P2011),"")</f>
        <v/>
      </c>
      <c r="R2011">
        <f>IF($A2011="","",IF(ISNUMBER($A2011),$A2011,IFERROR(DATEVALUE($A2011),NA())))</f>
        <v/>
      </c>
    </row>
    <row r="2012">
      <c r="O2012">
        <f>IF($R2012="","",IF($Q$1="Weekly",INT(($R2012-2)/7),IF($Q$1="Quarterly",YEAR($R2012)*4+ROUNDUP(MONTH($R2012)/3),YEAR($R2012)*12+MONTH($R2012))))</f>
        <v/>
      </c>
      <c r="P2012">
        <f>IF($R2012="","",IF($R2013="",1,IF($O2012&lt;&gt;$O2013,1,0)))</f>
        <v/>
      </c>
      <c r="Q2012">
        <f>IF($P2012=1,SUM($P$7:$P2012),"")</f>
        <v/>
      </c>
      <c r="R2012">
        <f>IF($A2012="","",IF(ISNUMBER($A2012),$A2012,IFERROR(DATEVALUE($A2012),NA())))</f>
        <v/>
      </c>
    </row>
    <row r="2013">
      <c r="O2013">
        <f>IF($R2013="","",IF($Q$1="Weekly",INT(($R2013-2)/7),IF($Q$1="Quarterly",YEAR($R2013)*4+ROUNDUP(MONTH($R2013)/3),YEAR($R2013)*12+MONTH($R2013))))</f>
        <v/>
      </c>
      <c r="P2013">
        <f>IF($R2013="","",IF($R2014="",1,IF($O2013&lt;&gt;$O2014,1,0)))</f>
        <v/>
      </c>
      <c r="Q2013">
        <f>IF($P2013=1,SUM($P$7:$P2013),"")</f>
        <v/>
      </c>
      <c r="R2013">
        <f>IF($A2013="","",IF(ISNUMBER($A2013),$A2013,IFERROR(DATEVALUE($A2013),NA())))</f>
        <v/>
      </c>
    </row>
    <row r="2014">
      <c r="O2014">
        <f>IF($R2014="","",IF($Q$1="Weekly",INT(($R2014-2)/7),IF($Q$1="Quarterly",YEAR($R2014)*4+ROUNDUP(MONTH($R2014)/3),YEAR($R2014)*12+MONTH($R2014))))</f>
        <v/>
      </c>
      <c r="P2014">
        <f>IF($R2014="","",IF($R2015="",1,IF($O2014&lt;&gt;$O2015,1,0)))</f>
        <v/>
      </c>
      <c r="Q2014">
        <f>IF($P2014=1,SUM($P$7:$P2014),"")</f>
        <v/>
      </c>
      <c r="R2014">
        <f>IF($A2014="","",IF(ISNUMBER($A2014),$A2014,IFERROR(DATEVALUE($A2014),NA())))</f>
        <v/>
      </c>
    </row>
    <row r="2015">
      <c r="O2015">
        <f>IF($R2015="","",IF($Q$1="Weekly",INT(($R2015-2)/7),IF($Q$1="Quarterly",YEAR($R2015)*4+ROUNDUP(MONTH($R2015)/3),YEAR($R2015)*12+MONTH($R2015))))</f>
        <v/>
      </c>
      <c r="P2015">
        <f>IF($R2015="","",IF($R2016="",1,IF($O2015&lt;&gt;$O2016,1,0)))</f>
        <v/>
      </c>
      <c r="Q2015">
        <f>IF($P2015=1,SUM($P$7:$P2015),"")</f>
        <v/>
      </c>
      <c r="R2015">
        <f>IF($A2015="","",IF(ISNUMBER($A2015),$A2015,IFERROR(DATEVALUE($A2015),NA())))</f>
        <v/>
      </c>
    </row>
    <row r="2016">
      <c r="O2016">
        <f>IF($R2016="","",IF($Q$1="Weekly",INT(($R2016-2)/7),IF($Q$1="Quarterly",YEAR($R2016)*4+ROUNDUP(MONTH($R2016)/3),YEAR($R2016)*12+MONTH($R2016))))</f>
        <v/>
      </c>
      <c r="P2016">
        <f>IF($R2016="","",IF($R2017="",1,IF($O2016&lt;&gt;$O2017,1,0)))</f>
        <v/>
      </c>
      <c r="Q2016">
        <f>IF($P2016=1,SUM($P$7:$P2016),"")</f>
        <v/>
      </c>
      <c r="R2016">
        <f>IF($A2016="","",IF(ISNUMBER($A2016),$A2016,IFERROR(DATEVALUE($A2016),NA())))</f>
        <v/>
      </c>
    </row>
    <row r="2017">
      <c r="O2017">
        <f>IF($R2017="","",IF($Q$1="Weekly",INT(($R2017-2)/7),IF($Q$1="Quarterly",YEAR($R2017)*4+ROUNDUP(MONTH($R2017)/3),YEAR($R2017)*12+MONTH($R2017))))</f>
        <v/>
      </c>
      <c r="P2017">
        <f>IF($R2017="","",IF($R2018="",1,IF($O2017&lt;&gt;$O2018,1,0)))</f>
        <v/>
      </c>
      <c r="Q2017">
        <f>IF($P2017=1,SUM($P$7:$P2017),"")</f>
        <v/>
      </c>
      <c r="R2017">
        <f>IF($A2017="","",IF(ISNUMBER($A2017),$A2017,IFERROR(DATEVALUE($A2017),NA())))</f>
        <v/>
      </c>
    </row>
    <row r="2018">
      <c r="O2018">
        <f>IF($R2018="","",IF($Q$1="Weekly",INT(($R2018-2)/7),IF($Q$1="Quarterly",YEAR($R2018)*4+ROUNDUP(MONTH($R2018)/3),YEAR($R2018)*12+MONTH($R2018))))</f>
        <v/>
      </c>
      <c r="P2018">
        <f>IF($R2018="","",IF($R2019="",1,IF($O2018&lt;&gt;$O2019,1,0)))</f>
        <v/>
      </c>
      <c r="Q2018">
        <f>IF($P2018=1,SUM($P$7:$P2018),"")</f>
        <v/>
      </c>
      <c r="R2018">
        <f>IF($A2018="","",IF(ISNUMBER($A2018),$A2018,IFERROR(DATEVALUE($A2018),NA())))</f>
        <v/>
      </c>
    </row>
    <row r="2019">
      <c r="O2019">
        <f>IF($R2019="","",IF($Q$1="Weekly",INT(($R2019-2)/7),IF($Q$1="Quarterly",YEAR($R2019)*4+ROUNDUP(MONTH($R2019)/3),YEAR($R2019)*12+MONTH($R2019))))</f>
        <v/>
      </c>
      <c r="P2019">
        <f>IF($R2019="","",IF($R2020="",1,IF($O2019&lt;&gt;$O2020,1,0)))</f>
        <v/>
      </c>
      <c r="Q2019">
        <f>IF($P2019=1,SUM($P$7:$P2019),"")</f>
        <v/>
      </c>
      <c r="R2019">
        <f>IF($A2019="","",IF(ISNUMBER($A2019),$A2019,IFERROR(DATEVALUE($A2019),NA())))</f>
        <v/>
      </c>
    </row>
    <row r="2020">
      <c r="O2020">
        <f>IF($R2020="","",IF($Q$1="Weekly",INT(($R2020-2)/7),IF($Q$1="Quarterly",YEAR($R2020)*4+ROUNDUP(MONTH($R2020)/3),YEAR($R2020)*12+MONTH($R2020))))</f>
        <v/>
      </c>
      <c r="P2020">
        <f>IF($R2020="","",IF($R2021="",1,IF($O2020&lt;&gt;$O2021,1,0)))</f>
        <v/>
      </c>
      <c r="Q2020">
        <f>IF($P2020=1,SUM($P$7:$P2020),"")</f>
        <v/>
      </c>
      <c r="R2020">
        <f>IF($A2020="","",IF(ISNUMBER($A2020),$A2020,IFERROR(DATEVALUE($A2020),NA())))</f>
        <v/>
      </c>
    </row>
    <row r="2021">
      <c r="O2021">
        <f>IF($R2021="","",IF($Q$1="Weekly",INT(($R2021-2)/7),IF($Q$1="Quarterly",YEAR($R2021)*4+ROUNDUP(MONTH($R2021)/3),YEAR($R2021)*12+MONTH($R2021))))</f>
        <v/>
      </c>
      <c r="P2021">
        <f>IF($R2021="","",IF($R2022="",1,IF($O2021&lt;&gt;$O2022,1,0)))</f>
        <v/>
      </c>
      <c r="Q2021">
        <f>IF($P2021=1,SUM($P$7:$P2021),"")</f>
        <v/>
      </c>
      <c r="R2021">
        <f>IF($A2021="","",IF(ISNUMBER($A2021),$A2021,IFERROR(DATEVALUE($A2021),NA())))</f>
        <v/>
      </c>
    </row>
    <row r="2022">
      <c r="O2022">
        <f>IF($R2022="","",IF($Q$1="Weekly",INT(($R2022-2)/7),IF($Q$1="Quarterly",YEAR($R2022)*4+ROUNDUP(MONTH($R2022)/3),YEAR($R2022)*12+MONTH($R2022))))</f>
        <v/>
      </c>
      <c r="P2022">
        <f>IF($R2022="","",IF($R2023="",1,IF($O2022&lt;&gt;$O2023,1,0)))</f>
        <v/>
      </c>
      <c r="Q2022">
        <f>IF($P2022=1,SUM($P$7:$P2022),"")</f>
        <v/>
      </c>
      <c r="R2022">
        <f>IF($A2022="","",IF(ISNUMBER($A2022),$A2022,IFERROR(DATEVALUE($A2022),NA())))</f>
        <v/>
      </c>
    </row>
    <row r="2023">
      <c r="O2023">
        <f>IF($R2023="","",IF($Q$1="Weekly",INT(($R2023-2)/7),IF($Q$1="Quarterly",YEAR($R2023)*4+ROUNDUP(MONTH($R2023)/3),YEAR($R2023)*12+MONTH($R2023))))</f>
        <v/>
      </c>
      <c r="P2023">
        <f>IF($R2023="","",IF($R2024="",1,IF($O2023&lt;&gt;$O2024,1,0)))</f>
        <v/>
      </c>
      <c r="Q2023">
        <f>IF($P2023=1,SUM($P$7:$P2023),"")</f>
        <v/>
      </c>
      <c r="R2023">
        <f>IF($A2023="","",IF(ISNUMBER($A2023),$A2023,IFERROR(DATEVALUE($A2023),NA())))</f>
        <v/>
      </c>
    </row>
    <row r="2024">
      <c r="O2024">
        <f>IF($R2024="","",IF($Q$1="Weekly",INT(($R2024-2)/7),IF($Q$1="Quarterly",YEAR($R2024)*4+ROUNDUP(MONTH($R2024)/3),YEAR($R2024)*12+MONTH($R2024))))</f>
        <v/>
      </c>
      <c r="P2024">
        <f>IF($R2024="","",IF($R2025="",1,IF($O2024&lt;&gt;$O2025,1,0)))</f>
        <v/>
      </c>
      <c r="Q2024">
        <f>IF($P2024=1,SUM($P$7:$P2024),"")</f>
        <v/>
      </c>
      <c r="R2024">
        <f>IF($A2024="","",IF(ISNUMBER($A2024),$A2024,IFERROR(DATEVALUE($A2024),NA())))</f>
        <v/>
      </c>
    </row>
    <row r="2025">
      <c r="O2025">
        <f>IF($R2025="","",IF($Q$1="Weekly",INT(($R2025-2)/7),IF($Q$1="Quarterly",YEAR($R2025)*4+ROUNDUP(MONTH($R2025)/3),YEAR($R2025)*12+MONTH($R2025))))</f>
        <v/>
      </c>
      <c r="P2025">
        <f>IF($R2025="","",IF($R2026="",1,IF($O2025&lt;&gt;$O2026,1,0)))</f>
        <v/>
      </c>
      <c r="Q2025">
        <f>IF($P2025=1,SUM($P$7:$P2025),"")</f>
        <v/>
      </c>
      <c r="R2025">
        <f>IF($A2025="","",IF(ISNUMBER($A2025),$A2025,IFERROR(DATEVALUE($A2025),NA())))</f>
        <v/>
      </c>
    </row>
    <row r="2026">
      <c r="O2026">
        <f>IF($R2026="","",IF($Q$1="Weekly",INT(($R2026-2)/7),IF($Q$1="Quarterly",YEAR($R2026)*4+ROUNDUP(MONTH($R2026)/3),YEAR($R2026)*12+MONTH($R2026))))</f>
        <v/>
      </c>
      <c r="P2026">
        <f>IF($R2026="","",IF($R2027="",1,IF($O2026&lt;&gt;$O2027,1,0)))</f>
        <v/>
      </c>
      <c r="Q2026">
        <f>IF($P2026=1,SUM($P$7:$P2026),"")</f>
        <v/>
      </c>
      <c r="R2026">
        <f>IF($A2026="","",IF(ISNUMBER($A2026),$A2026,IFERROR(DATEVALUE($A2026),NA())))</f>
        <v/>
      </c>
    </row>
    <row r="2027">
      <c r="O2027">
        <f>IF($R2027="","",IF($Q$1="Weekly",INT(($R2027-2)/7),IF($Q$1="Quarterly",YEAR($R2027)*4+ROUNDUP(MONTH($R2027)/3),YEAR($R2027)*12+MONTH($R2027))))</f>
        <v/>
      </c>
      <c r="P2027">
        <f>IF($R2027="","",IF($R2028="",1,IF($O2027&lt;&gt;$O2028,1,0)))</f>
        <v/>
      </c>
      <c r="Q2027">
        <f>IF($P2027=1,SUM($P$7:$P2027),"")</f>
        <v/>
      </c>
      <c r="R2027">
        <f>IF($A2027="","",IF(ISNUMBER($A2027),$A2027,IFERROR(DATEVALUE($A2027),NA())))</f>
        <v/>
      </c>
    </row>
    <row r="2028">
      <c r="O2028">
        <f>IF($R2028="","",IF($Q$1="Weekly",INT(($R2028-2)/7),IF($Q$1="Quarterly",YEAR($R2028)*4+ROUNDUP(MONTH($R2028)/3),YEAR($R2028)*12+MONTH($R2028))))</f>
        <v/>
      </c>
      <c r="P2028">
        <f>IF($R2028="","",IF($R2029="",1,IF($O2028&lt;&gt;$O2029,1,0)))</f>
        <v/>
      </c>
      <c r="Q2028">
        <f>IF($P2028=1,SUM($P$7:$P2028),"")</f>
        <v/>
      </c>
      <c r="R2028">
        <f>IF($A2028="","",IF(ISNUMBER($A2028),$A2028,IFERROR(DATEVALUE($A2028),NA())))</f>
        <v/>
      </c>
    </row>
    <row r="2029">
      <c r="O2029">
        <f>IF($R2029="","",IF($Q$1="Weekly",INT(($R2029-2)/7),IF($Q$1="Quarterly",YEAR($R2029)*4+ROUNDUP(MONTH($R2029)/3),YEAR($R2029)*12+MONTH($R2029))))</f>
        <v/>
      </c>
      <c r="P2029">
        <f>IF($R2029="","",IF($R2030="",1,IF($O2029&lt;&gt;$O2030,1,0)))</f>
        <v/>
      </c>
      <c r="Q2029">
        <f>IF($P2029=1,SUM($P$7:$P2029),"")</f>
        <v/>
      </c>
      <c r="R2029">
        <f>IF($A2029="","",IF(ISNUMBER($A2029),$A2029,IFERROR(DATEVALUE($A2029),NA())))</f>
        <v/>
      </c>
    </row>
    <row r="2030">
      <c r="O2030">
        <f>IF($R2030="","",IF($Q$1="Weekly",INT(($R2030-2)/7),IF($Q$1="Quarterly",YEAR($R2030)*4+ROUNDUP(MONTH($R2030)/3),YEAR($R2030)*12+MONTH($R2030))))</f>
        <v/>
      </c>
      <c r="P2030">
        <f>IF($R2030="","",IF($R2031="",1,IF($O2030&lt;&gt;$O2031,1,0)))</f>
        <v/>
      </c>
      <c r="Q2030">
        <f>IF($P2030=1,SUM($P$7:$P2030),"")</f>
        <v/>
      </c>
      <c r="R2030">
        <f>IF($A2030="","",IF(ISNUMBER($A2030),$A2030,IFERROR(DATEVALUE($A2030),NA())))</f>
        <v/>
      </c>
    </row>
    <row r="2031">
      <c r="O2031">
        <f>IF($R2031="","",IF($Q$1="Weekly",INT(($R2031-2)/7),IF($Q$1="Quarterly",YEAR($R2031)*4+ROUNDUP(MONTH($R2031)/3),YEAR($R2031)*12+MONTH($R2031))))</f>
        <v/>
      </c>
      <c r="P2031">
        <f>IF($R2031="","",IF($R2032="",1,IF($O2031&lt;&gt;$O2032,1,0)))</f>
        <v/>
      </c>
      <c r="Q2031">
        <f>IF($P2031=1,SUM($P$7:$P2031),"")</f>
        <v/>
      </c>
      <c r="R2031">
        <f>IF($A2031="","",IF(ISNUMBER($A2031),$A2031,IFERROR(DATEVALUE($A2031),NA())))</f>
        <v/>
      </c>
    </row>
    <row r="2032">
      <c r="O2032">
        <f>IF($R2032="","",IF($Q$1="Weekly",INT(($R2032-2)/7),IF($Q$1="Quarterly",YEAR($R2032)*4+ROUNDUP(MONTH($R2032)/3),YEAR($R2032)*12+MONTH($R2032))))</f>
        <v/>
      </c>
      <c r="P2032">
        <f>IF($R2032="","",IF($R2033="",1,IF($O2032&lt;&gt;$O2033,1,0)))</f>
        <v/>
      </c>
      <c r="Q2032">
        <f>IF($P2032=1,SUM($P$7:$P2032),"")</f>
        <v/>
      </c>
      <c r="R2032">
        <f>IF($A2032="","",IF(ISNUMBER($A2032),$A2032,IFERROR(DATEVALUE($A2032),NA())))</f>
        <v/>
      </c>
    </row>
    <row r="2033">
      <c r="O2033">
        <f>IF($R2033="","",IF($Q$1="Weekly",INT(($R2033-2)/7),IF($Q$1="Quarterly",YEAR($R2033)*4+ROUNDUP(MONTH($R2033)/3),YEAR($R2033)*12+MONTH($R2033))))</f>
        <v/>
      </c>
      <c r="P2033">
        <f>IF($R2033="","",IF($R2034="",1,IF($O2033&lt;&gt;$O2034,1,0)))</f>
        <v/>
      </c>
      <c r="Q2033">
        <f>IF($P2033=1,SUM($P$7:$P2033),"")</f>
        <v/>
      </c>
      <c r="R2033">
        <f>IF($A2033="","",IF(ISNUMBER($A2033),$A2033,IFERROR(DATEVALUE($A2033),NA())))</f>
        <v/>
      </c>
    </row>
    <row r="2034">
      <c r="O2034">
        <f>IF($R2034="","",IF($Q$1="Weekly",INT(($R2034-2)/7),IF($Q$1="Quarterly",YEAR($R2034)*4+ROUNDUP(MONTH($R2034)/3),YEAR($R2034)*12+MONTH($R2034))))</f>
        <v/>
      </c>
      <c r="P2034">
        <f>IF($R2034="","",IF($R2035="",1,IF($O2034&lt;&gt;$O2035,1,0)))</f>
        <v/>
      </c>
      <c r="Q2034">
        <f>IF($P2034=1,SUM($P$7:$P2034),"")</f>
        <v/>
      </c>
      <c r="R2034">
        <f>IF($A2034="","",IF(ISNUMBER($A2034),$A2034,IFERROR(DATEVALUE($A2034),NA())))</f>
        <v/>
      </c>
    </row>
    <row r="2035">
      <c r="O2035">
        <f>IF($R2035="","",IF($Q$1="Weekly",INT(($R2035-2)/7),IF($Q$1="Quarterly",YEAR($R2035)*4+ROUNDUP(MONTH($R2035)/3),YEAR($R2035)*12+MONTH($R2035))))</f>
        <v/>
      </c>
      <c r="P2035">
        <f>IF($R2035="","",IF($R2036="",1,IF($O2035&lt;&gt;$O2036,1,0)))</f>
        <v/>
      </c>
      <c r="Q2035">
        <f>IF($P2035=1,SUM($P$7:$P2035),"")</f>
        <v/>
      </c>
      <c r="R2035">
        <f>IF($A2035="","",IF(ISNUMBER($A2035),$A2035,IFERROR(DATEVALUE($A2035),NA())))</f>
        <v/>
      </c>
    </row>
    <row r="2036">
      <c r="O2036">
        <f>IF($R2036="","",IF($Q$1="Weekly",INT(($R2036-2)/7),IF($Q$1="Quarterly",YEAR($R2036)*4+ROUNDUP(MONTH($R2036)/3),YEAR($R2036)*12+MONTH($R2036))))</f>
        <v/>
      </c>
      <c r="P2036">
        <f>IF($R2036="","",IF($R2037="",1,IF($O2036&lt;&gt;$O2037,1,0)))</f>
        <v/>
      </c>
      <c r="Q2036">
        <f>IF($P2036=1,SUM($P$7:$P2036),"")</f>
        <v/>
      </c>
      <c r="R2036">
        <f>IF($A2036="","",IF(ISNUMBER($A2036),$A2036,IFERROR(DATEVALUE($A2036),NA())))</f>
        <v/>
      </c>
    </row>
    <row r="2037">
      <c r="O2037">
        <f>IF($R2037="","",IF($Q$1="Weekly",INT(($R2037-2)/7),IF($Q$1="Quarterly",YEAR($R2037)*4+ROUNDUP(MONTH($R2037)/3),YEAR($R2037)*12+MONTH($R2037))))</f>
        <v/>
      </c>
      <c r="P2037">
        <f>IF($R2037="","",IF($R2038="",1,IF($O2037&lt;&gt;$O2038,1,0)))</f>
        <v/>
      </c>
      <c r="Q2037">
        <f>IF($P2037=1,SUM($P$7:$P2037),"")</f>
        <v/>
      </c>
      <c r="R2037">
        <f>IF($A2037="","",IF(ISNUMBER($A2037),$A2037,IFERROR(DATEVALUE($A2037),NA())))</f>
        <v/>
      </c>
    </row>
    <row r="2038">
      <c r="O2038">
        <f>IF($R2038="","",IF($Q$1="Weekly",INT(($R2038-2)/7),IF($Q$1="Quarterly",YEAR($R2038)*4+ROUNDUP(MONTH($R2038)/3),YEAR($R2038)*12+MONTH($R2038))))</f>
        <v/>
      </c>
      <c r="P2038">
        <f>IF($R2038="","",IF($R2039="",1,IF($O2038&lt;&gt;$O2039,1,0)))</f>
        <v/>
      </c>
      <c r="Q2038">
        <f>IF($P2038=1,SUM($P$7:$P2038),"")</f>
        <v/>
      </c>
      <c r="R2038">
        <f>IF($A2038="","",IF(ISNUMBER($A2038),$A2038,IFERROR(DATEVALUE($A2038),NA())))</f>
        <v/>
      </c>
    </row>
    <row r="2039">
      <c r="O2039">
        <f>IF($R2039="","",IF($Q$1="Weekly",INT(($R2039-2)/7),IF($Q$1="Quarterly",YEAR($R2039)*4+ROUNDUP(MONTH($R2039)/3),YEAR($R2039)*12+MONTH($R2039))))</f>
        <v/>
      </c>
      <c r="P2039">
        <f>IF($R2039="","",IF($R2040="",1,IF($O2039&lt;&gt;$O2040,1,0)))</f>
        <v/>
      </c>
      <c r="Q2039">
        <f>IF($P2039=1,SUM($P$7:$P2039),"")</f>
        <v/>
      </c>
      <c r="R2039">
        <f>IF($A2039="","",IF(ISNUMBER($A2039),$A2039,IFERROR(DATEVALUE($A2039),NA())))</f>
        <v/>
      </c>
    </row>
    <row r="2040">
      <c r="O2040">
        <f>IF($R2040="","",IF($Q$1="Weekly",INT(($R2040-2)/7),IF($Q$1="Quarterly",YEAR($R2040)*4+ROUNDUP(MONTH($R2040)/3),YEAR($R2040)*12+MONTH($R2040))))</f>
        <v/>
      </c>
      <c r="P2040">
        <f>IF($R2040="","",IF($R2041="",1,IF($O2040&lt;&gt;$O2041,1,0)))</f>
        <v/>
      </c>
      <c r="Q2040">
        <f>IF($P2040=1,SUM($P$7:$P2040),"")</f>
        <v/>
      </c>
      <c r="R2040">
        <f>IF($A2040="","",IF(ISNUMBER($A2040),$A2040,IFERROR(DATEVALUE($A2040),NA())))</f>
        <v/>
      </c>
    </row>
    <row r="2041">
      <c r="O2041">
        <f>IF($R2041="","",IF($Q$1="Weekly",INT(($R2041-2)/7),IF($Q$1="Quarterly",YEAR($R2041)*4+ROUNDUP(MONTH($R2041)/3),YEAR($R2041)*12+MONTH($R2041))))</f>
        <v/>
      </c>
      <c r="P2041">
        <f>IF($R2041="","",IF($R2042="",1,IF($O2041&lt;&gt;$O2042,1,0)))</f>
        <v/>
      </c>
      <c r="Q2041">
        <f>IF($P2041=1,SUM($P$7:$P2041),"")</f>
        <v/>
      </c>
      <c r="R2041">
        <f>IF($A2041="","",IF(ISNUMBER($A2041),$A2041,IFERROR(DATEVALUE($A2041),NA())))</f>
        <v/>
      </c>
    </row>
    <row r="2042">
      <c r="O2042">
        <f>IF($R2042="","",IF($Q$1="Weekly",INT(($R2042-2)/7),IF($Q$1="Quarterly",YEAR($R2042)*4+ROUNDUP(MONTH($R2042)/3),YEAR($R2042)*12+MONTH($R2042))))</f>
        <v/>
      </c>
      <c r="P2042">
        <f>IF($R2042="","",IF($R2043="",1,IF($O2042&lt;&gt;$O2043,1,0)))</f>
        <v/>
      </c>
      <c r="Q2042">
        <f>IF($P2042=1,SUM($P$7:$P2042),"")</f>
        <v/>
      </c>
      <c r="R2042">
        <f>IF($A2042="","",IF(ISNUMBER($A2042),$A2042,IFERROR(DATEVALUE($A2042),NA())))</f>
        <v/>
      </c>
    </row>
    <row r="2043">
      <c r="O2043">
        <f>IF($R2043="","",IF($Q$1="Weekly",INT(($R2043-2)/7),IF($Q$1="Quarterly",YEAR($R2043)*4+ROUNDUP(MONTH($R2043)/3),YEAR($R2043)*12+MONTH($R2043))))</f>
        <v/>
      </c>
      <c r="P2043">
        <f>IF($R2043="","",IF($R2044="",1,IF($O2043&lt;&gt;$O2044,1,0)))</f>
        <v/>
      </c>
      <c r="Q2043">
        <f>IF($P2043=1,SUM($P$7:$P2043),"")</f>
        <v/>
      </c>
      <c r="R2043">
        <f>IF($A2043="","",IF(ISNUMBER($A2043),$A2043,IFERROR(DATEVALUE($A2043),NA())))</f>
        <v/>
      </c>
    </row>
    <row r="2044">
      <c r="O2044">
        <f>IF($R2044="","",IF($Q$1="Weekly",INT(($R2044-2)/7),IF($Q$1="Quarterly",YEAR($R2044)*4+ROUNDUP(MONTH($R2044)/3),YEAR($R2044)*12+MONTH($R2044))))</f>
        <v/>
      </c>
      <c r="P2044">
        <f>IF($R2044="","",IF($R2045="",1,IF($O2044&lt;&gt;$O2045,1,0)))</f>
        <v/>
      </c>
      <c r="Q2044">
        <f>IF($P2044=1,SUM($P$7:$P2044),"")</f>
        <v/>
      </c>
      <c r="R2044">
        <f>IF($A2044="","",IF(ISNUMBER($A2044),$A2044,IFERROR(DATEVALUE($A2044),NA())))</f>
        <v/>
      </c>
    </row>
    <row r="2045">
      <c r="O2045">
        <f>IF($R2045="","",IF($Q$1="Weekly",INT(($R2045-2)/7),IF($Q$1="Quarterly",YEAR($R2045)*4+ROUNDUP(MONTH($R2045)/3),YEAR($R2045)*12+MONTH($R2045))))</f>
        <v/>
      </c>
      <c r="P2045">
        <f>IF($R2045="","",IF($R2046="",1,IF($O2045&lt;&gt;$O2046,1,0)))</f>
        <v/>
      </c>
      <c r="Q2045">
        <f>IF($P2045=1,SUM($P$7:$P2045),"")</f>
        <v/>
      </c>
      <c r="R2045">
        <f>IF($A2045="","",IF(ISNUMBER($A2045),$A2045,IFERROR(DATEVALUE($A2045),NA())))</f>
        <v/>
      </c>
    </row>
    <row r="2046">
      <c r="O2046">
        <f>IF($R2046="","",IF($Q$1="Weekly",INT(($R2046-2)/7),IF($Q$1="Quarterly",YEAR($R2046)*4+ROUNDUP(MONTH($R2046)/3),YEAR($R2046)*12+MONTH($R2046))))</f>
        <v/>
      </c>
      <c r="P2046">
        <f>IF($R2046="","",IF($R2047="",1,IF($O2046&lt;&gt;$O2047,1,0)))</f>
        <v/>
      </c>
      <c r="Q2046">
        <f>IF($P2046=1,SUM($P$7:$P2046),"")</f>
        <v/>
      </c>
      <c r="R2046">
        <f>IF($A2046="","",IF(ISNUMBER($A2046),$A2046,IFERROR(DATEVALUE($A2046),NA())))</f>
        <v/>
      </c>
    </row>
    <row r="2047">
      <c r="O2047">
        <f>IF($R2047="","",IF($Q$1="Weekly",INT(($R2047-2)/7),IF($Q$1="Quarterly",YEAR($R2047)*4+ROUNDUP(MONTH($R2047)/3),YEAR($R2047)*12+MONTH($R2047))))</f>
        <v/>
      </c>
      <c r="P2047">
        <f>IF($R2047="","",IF($R2048="",1,IF($O2047&lt;&gt;$O2048,1,0)))</f>
        <v/>
      </c>
      <c r="Q2047">
        <f>IF($P2047=1,SUM($P$7:$P2047),"")</f>
        <v/>
      </c>
      <c r="R2047">
        <f>IF($A2047="","",IF(ISNUMBER($A2047),$A2047,IFERROR(DATEVALUE($A2047),NA())))</f>
        <v/>
      </c>
    </row>
    <row r="2048">
      <c r="O2048">
        <f>IF($R2048="","",IF($Q$1="Weekly",INT(($R2048-2)/7),IF($Q$1="Quarterly",YEAR($R2048)*4+ROUNDUP(MONTH($R2048)/3),YEAR($R2048)*12+MONTH($R2048))))</f>
        <v/>
      </c>
      <c r="P2048">
        <f>IF($R2048="","",IF($R2049="",1,IF($O2048&lt;&gt;$O2049,1,0)))</f>
        <v/>
      </c>
      <c r="Q2048">
        <f>IF($P2048=1,SUM($P$7:$P2048),"")</f>
        <v/>
      </c>
      <c r="R2048">
        <f>IF($A2048="","",IF(ISNUMBER($A2048),$A2048,IFERROR(DATEVALUE($A2048),NA())))</f>
        <v/>
      </c>
    </row>
    <row r="2049">
      <c r="O2049">
        <f>IF($R2049="","",IF($Q$1="Weekly",INT(($R2049-2)/7),IF($Q$1="Quarterly",YEAR($R2049)*4+ROUNDUP(MONTH($R2049)/3),YEAR($R2049)*12+MONTH($R2049))))</f>
        <v/>
      </c>
      <c r="P2049">
        <f>IF($R2049="","",IF($R2050="",1,IF($O2049&lt;&gt;$O2050,1,0)))</f>
        <v/>
      </c>
      <c r="Q2049">
        <f>IF($P2049=1,SUM($P$7:$P2049),"")</f>
        <v/>
      </c>
      <c r="R2049">
        <f>IF($A2049="","",IF(ISNUMBER($A2049),$A2049,IFERROR(DATEVALUE($A2049),NA())))</f>
        <v/>
      </c>
    </row>
    <row r="2050">
      <c r="O2050">
        <f>IF($R2050="","",IF($Q$1="Weekly",INT(($R2050-2)/7),IF($Q$1="Quarterly",YEAR($R2050)*4+ROUNDUP(MONTH($R2050)/3),YEAR($R2050)*12+MONTH($R2050))))</f>
        <v/>
      </c>
      <c r="P2050">
        <f>IF($R2050="","",IF($R2051="",1,IF($O2050&lt;&gt;$O2051,1,0)))</f>
        <v/>
      </c>
      <c r="Q2050">
        <f>IF($P2050=1,SUM($P$7:$P2050),"")</f>
        <v/>
      </c>
      <c r="R2050">
        <f>IF($A2050="","",IF(ISNUMBER($A2050),$A2050,IFERROR(DATEVALUE($A2050),NA())))</f>
        <v/>
      </c>
    </row>
    <row r="2051">
      <c r="O2051">
        <f>IF($R2051="","",IF($Q$1="Weekly",INT(($R2051-2)/7),IF($Q$1="Quarterly",YEAR($R2051)*4+ROUNDUP(MONTH($R2051)/3),YEAR($R2051)*12+MONTH($R2051))))</f>
        <v/>
      </c>
      <c r="P2051">
        <f>IF($R2051="","",IF($R2052="",1,IF($O2051&lt;&gt;$O2052,1,0)))</f>
        <v/>
      </c>
      <c r="Q2051">
        <f>IF($P2051=1,SUM($P$7:$P2051),"")</f>
        <v/>
      </c>
      <c r="R2051">
        <f>IF($A2051="","",IF(ISNUMBER($A2051),$A2051,IFERROR(DATEVALUE($A2051),NA())))</f>
        <v/>
      </c>
    </row>
    <row r="2052">
      <c r="O2052">
        <f>IF($R2052="","",IF($Q$1="Weekly",INT(($R2052-2)/7),IF($Q$1="Quarterly",YEAR($R2052)*4+ROUNDUP(MONTH($R2052)/3),YEAR($R2052)*12+MONTH($R2052))))</f>
        <v/>
      </c>
      <c r="P2052">
        <f>IF($R2052="","",IF($R2053="",1,IF($O2052&lt;&gt;$O2053,1,0)))</f>
        <v/>
      </c>
      <c r="Q2052">
        <f>IF($P2052=1,SUM($P$7:$P2052),"")</f>
        <v/>
      </c>
      <c r="R2052">
        <f>IF($A2052="","",IF(ISNUMBER($A2052),$A2052,IFERROR(DATEVALUE($A2052),NA())))</f>
        <v/>
      </c>
    </row>
    <row r="2053">
      <c r="O2053">
        <f>IF($R2053="","",IF($Q$1="Weekly",INT(($R2053-2)/7),IF($Q$1="Quarterly",YEAR($R2053)*4+ROUNDUP(MONTH($R2053)/3),YEAR($R2053)*12+MONTH($R2053))))</f>
        <v/>
      </c>
      <c r="P2053">
        <f>IF($R2053="","",IF($R2054="",1,IF($O2053&lt;&gt;$O2054,1,0)))</f>
        <v/>
      </c>
      <c r="Q2053">
        <f>IF($P2053=1,SUM($P$7:$P2053),"")</f>
        <v/>
      </c>
      <c r="R2053">
        <f>IF($A2053="","",IF(ISNUMBER($A2053),$A2053,IFERROR(DATEVALUE($A2053),NA())))</f>
        <v/>
      </c>
    </row>
    <row r="2054">
      <c r="O2054">
        <f>IF($R2054="","",IF($Q$1="Weekly",INT(($R2054-2)/7),IF($Q$1="Quarterly",YEAR($R2054)*4+ROUNDUP(MONTH($R2054)/3),YEAR($R2054)*12+MONTH($R2054))))</f>
        <v/>
      </c>
      <c r="P2054">
        <f>IF($R2054="","",IF($R2055="",1,IF($O2054&lt;&gt;$O2055,1,0)))</f>
        <v/>
      </c>
      <c r="Q2054">
        <f>IF($P2054=1,SUM($P$7:$P2054),"")</f>
        <v/>
      </c>
      <c r="R2054">
        <f>IF($A2054="","",IF(ISNUMBER($A2054),$A2054,IFERROR(DATEVALUE($A2054),NA())))</f>
        <v/>
      </c>
    </row>
    <row r="2055">
      <c r="O2055">
        <f>IF($R2055="","",IF($Q$1="Weekly",INT(($R2055-2)/7),IF($Q$1="Quarterly",YEAR($R2055)*4+ROUNDUP(MONTH($R2055)/3),YEAR($R2055)*12+MONTH($R2055))))</f>
        <v/>
      </c>
      <c r="P2055">
        <f>IF($R2055="","",IF($R2056="",1,IF($O2055&lt;&gt;$O2056,1,0)))</f>
        <v/>
      </c>
      <c r="Q2055">
        <f>IF($P2055=1,SUM($P$7:$P2055),"")</f>
        <v/>
      </c>
      <c r="R2055">
        <f>IF($A2055="","",IF(ISNUMBER($A2055),$A2055,IFERROR(DATEVALUE($A2055),NA())))</f>
        <v/>
      </c>
    </row>
    <row r="2056">
      <c r="O2056">
        <f>IF($R2056="","",IF($Q$1="Weekly",INT(($R2056-2)/7),IF($Q$1="Quarterly",YEAR($R2056)*4+ROUNDUP(MONTH($R2056)/3),YEAR($R2056)*12+MONTH($R2056))))</f>
        <v/>
      </c>
      <c r="P2056">
        <f>IF($R2056="","",IF($R2057="",1,IF($O2056&lt;&gt;$O2057,1,0)))</f>
        <v/>
      </c>
      <c r="Q2056">
        <f>IF($P2056=1,SUM($P$7:$P2056),"")</f>
        <v/>
      </c>
      <c r="R2056">
        <f>IF($A2056="","",IF(ISNUMBER($A2056),$A2056,IFERROR(DATEVALUE($A2056),NA())))</f>
        <v/>
      </c>
    </row>
    <row r="2057">
      <c r="O2057">
        <f>IF($R2057="","",IF($Q$1="Weekly",INT(($R2057-2)/7),IF($Q$1="Quarterly",YEAR($R2057)*4+ROUNDUP(MONTH($R2057)/3),YEAR($R2057)*12+MONTH($R2057))))</f>
        <v/>
      </c>
      <c r="P2057">
        <f>IF($R2057="","",IF($R2058="",1,IF($O2057&lt;&gt;$O2058,1,0)))</f>
        <v/>
      </c>
      <c r="Q2057">
        <f>IF($P2057=1,SUM($P$7:$P2057),"")</f>
        <v/>
      </c>
      <c r="R2057">
        <f>IF($A2057="","",IF(ISNUMBER($A2057),$A2057,IFERROR(DATEVALUE($A2057),NA())))</f>
        <v/>
      </c>
    </row>
    <row r="2058">
      <c r="O2058">
        <f>IF($R2058="","",IF($Q$1="Weekly",INT(($R2058-2)/7),IF($Q$1="Quarterly",YEAR($R2058)*4+ROUNDUP(MONTH($R2058)/3),YEAR($R2058)*12+MONTH($R2058))))</f>
        <v/>
      </c>
      <c r="P2058">
        <f>IF($R2058="","",IF($R2059="",1,IF($O2058&lt;&gt;$O2059,1,0)))</f>
        <v/>
      </c>
      <c r="Q2058">
        <f>IF($P2058=1,SUM($P$7:$P2058),"")</f>
        <v/>
      </c>
      <c r="R2058">
        <f>IF($A2058="","",IF(ISNUMBER($A2058),$A2058,IFERROR(DATEVALUE($A2058),NA())))</f>
        <v/>
      </c>
    </row>
    <row r="2059">
      <c r="O2059">
        <f>IF($R2059="","",IF($Q$1="Weekly",INT(($R2059-2)/7),IF($Q$1="Quarterly",YEAR($R2059)*4+ROUNDUP(MONTH($R2059)/3),YEAR($R2059)*12+MONTH($R2059))))</f>
        <v/>
      </c>
      <c r="P2059">
        <f>IF($R2059="","",IF($R2060="",1,IF($O2059&lt;&gt;$O2060,1,0)))</f>
        <v/>
      </c>
      <c r="Q2059">
        <f>IF($P2059=1,SUM($P$7:$P2059),"")</f>
        <v/>
      </c>
      <c r="R2059">
        <f>IF($A2059="","",IF(ISNUMBER($A2059),$A2059,IFERROR(DATEVALUE($A2059),NA())))</f>
        <v/>
      </c>
    </row>
    <row r="2060">
      <c r="O2060">
        <f>IF($R2060="","",IF($Q$1="Weekly",INT(($R2060-2)/7),IF($Q$1="Quarterly",YEAR($R2060)*4+ROUNDUP(MONTH($R2060)/3),YEAR($R2060)*12+MONTH($R2060))))</f>
        <v/>
      </c>
      <c r="P2060">
        <f>IF($R2060="","",IF($R2061="",1,IF($O2060&lt;&gt;$O2061,1,0)))</f>
        <v/>
      </c>
      <c r="Q2060">
        <f>IF($P2060=1,SUM($P$7:$P2060),"")</f>
        <v/>
      </c>
      <c r="R2060">
        <f>IF($A2060="","",IF(ISNUMBER($A2060),$A2060,IFERROR(DATEVALUE($A2060),NA())))</f>
        <v/>
      </c>
    </row>
    <row r="2061">
      <c r="O2061">
        <f>IF($R2061="","",IF($Q$1="Weekly",INT(($R2061-2)/7),IF($Q$1="Quarterly",YEAR($R2061)*4+ROUNDUP(MONTH($R2061)/3),YEAR($R2061)*12+MONTH($R2061))))</f>
        <v/>
      </c>
      <c r="P2061">
        <f>IF($R2061="","",IF($R2062="",1,IF($O2061&lt;&gt;$O2062,1,0)))</f>
        <v/>
      </c>
      <c r="Q2061">
        <f>IF($P2061=1,SUM($P$7:$P2061),"")</f>
        <v/>
      </c>
      <c r="R2061">
        <f>IF($A2061="","",IF(ISNUMBER($A2061),$A2061,IFERROR(DATEVALUE($A2061),NA())))</f>
        <v/>
      </c>
    </row>
    <row r="2062">
      <c r="O2062">
        <f>IF($R2062="","",IF($Q$1="Weekly",INT(($R2062-2)/7),IF($Q$1="Quarterly",YEAR($R2062)*4+ROUNDUP(MONTH($R2062)/3),YEAR($R2062)*12+MONTH($R2062))))</f>
        <v/>
      </c>
      <c r="P2062">
        <f>IF($R2062="","",IF($R2063="",1,IF($O2062&lt;&gt;$O2063,1,0)))</f>
        <v/>
      </c>
      <c r="Q2062">
        <f>IF($P2062=1,SUM($P$7:$P2062),"")</f>
        <v/>
      </c>
      <c r="R2062">
        <f>IF($A2062="","",IF(ISNUMBER($A2062),$A2062,IFERROR(DATEVALUE($A2062),NA())))</f>
        <v/>
      </c>
    </row>
    <row r="2063">
      <c r="O2063">
        <f>IF($R2063="","",IF($Q$1="Weekly",INT(($R2063-2)/7),IF($Q$1="Quarterly",YEAR($R2063)*4+ROUNDUP(MONTH($R2063)/3),YEAR($R2063)*12+MONTH($R2063))))</f>
        <v/>
      </c>
      <c r="P2063">
        <f>IF($R2063="","",IF($R2064="",1,IF($O2063&lt;&gt;$O2064,1,0)))</f>
        <v/>
      </c>
      <c r="Q2063">
        <f>IF($P2063=1,SUM($P$7:$P2063),"")</f>
        <v/>
      </c>
      <c r="R2063">
        <f>IF($A2063="","",IF(ISNUMBER($A2063),$A2063,IFERROR(DATEVALUE($A2063),NA())))</f>
        <v/>
      </c>
    </row>
    <row r="2064">
      <c r="O2064">
        <f>IF($R2064="","",IF($Q$1="Weekly",INT(($R2064-2)/7),IF($Q$1="Quarterly",YEAR($R2064)*4+ROUNDUP(MONTH($R2064)/3),YEAR($R2064)*12+MONTH($R2064))))</f>
        <v/>
      </c>
      <c r="P2064">
        <f>IF($R2064="","",IF($R2065="",1,IF($O2064&lt;&gt;$O2065,1,0)))</f>
        <v/>
      </c>
      <c r="Q2064">
        <f>IF($P2064=1,SUM($P$7:$P2064),"")</f>
        <v/>
      </c>
      <c r="R2064">
        <f>IF($A2064="","",IF(ISNUMBER($A2064),$A2064,IFERROR(DATEVALUE($A2064),NA())))</f>
        <v/>
      </c>
    </row>
    <row r="2065">
      <c r="O2065">
        <f>IF($R2065="","",IF($Q$1="Weekly",INT(($R2065-2)/7),IF($Q$1="Quarterly",YEAR($R2065)*4+ROUNDUP(MONTH($R2065)/3),YEAR($R2065)*12+MONTH($R2065))))</f>
        <v/>
      </c>
      <c r="P2065">
        <f>IF($R2065="","",IF($R2066="",1,IF($O2065&lt;&gt;$O2066,1,0)))</f>
        <v/>
      </c>
      <c r="Q2065">
        <f>IF($P2065=1,SUM($P$7:$P2065),"")</f>
        <v/>
      </c>
      <c r="R2065">
        <f>IF($A2065="","",IF(ISNUMBER($A2065),$A2065,IFERROR(DATEVALUE($A2065),NA())))</f>
        <v/>
      </c>
    </row>
    <row r="2066">
      <c r="O2066">
        <f>IF($R2066="","",IF($Q$1="Weekly",INT(($R2066-2)/7),IF($Q$1="Quarterly",YEAR($R2066)*4+ROUNDUP(MONTH($R2066)/3),YEAR($R2066)*12+MONTH($R2066))))</f>
        <v/>
      </c>
      <c r="P2066">
        <f>IF($R2066="","",IF($R2067="",1,IF($O2066&lt;&gt;$O2067,1,0)))</f>
        <v/>
      </c>
      <c r="Q2066">
        <f>IF($P2066=1,SUM($P$7:$P2066),"")</f>
        <v/>
      </c>
      <c r="R2066">
        <f>IF($A2066="","",IF(ISNUMBER($A2066),$A2066,IFERROR(DATEVALUE($A2066),NA())))</f>
        <v/>
      </c>
    </row>
    <row r="2067">
      <c r="O2067">
        <f>IF($R2067="","",IF($Q$1="Weekly",INT(($R2067-2)/7),IF($Q$1="Quarterly",YEAR($R2067)*4+ROUNDUP(MONTH($R2067)/3),YEAR($R2067)*12+MONTH($R2067))))</f>
        <v/>
      </c>
      <c r="P2067">
        <f>IF($R2067="","",IF($R2068="",1,IF($O2067&lt;&gt;$O2068,1,0)))</f>
        <v/>
      </c>
      <c r="Q2067">
        <f>IF($P2067=1,SUM($P$7:$P2067),"")</f>
        <v/>
      </c>
      <c r="R2067">
        <f>IF($A2067="","",IF(ISNUMBER($A2067),$A2067,IFERROR(DATEVALUE($A2067),NA())))</f>
        <v/>
      </c>
    </row>
    <row r="2068">
      <c r="O2068">
        <f>IF($R2068="","",IF($Q$1="Weekly",INT(($R2068-2)/7),IF($Q$1="Quarterly",YEAR($R2068)*4+ROUNDUP(MONTH($R2068)/3),YEAR($R2068)*12+MONTH($R2068))))</f>
        <v/>
      </c>
      <c r="P2068">
        <f>IF($R2068="","",IF($R2069="",1,IF($O2068&lt;&gt;$O2069,1,0)))</f>
        <v/>
      </c>
      <c r="Q2068">
        <f>IF($P2068=1,SUM($P$7:$P2068),"")</f>
        <v/>
      </c>
      <c r="R2068">
        <f>IF($A2068="","",IF(ISNUMBER($A2068),$A2068,IFERROR(DATEVALUE($A2068),NA())))</f>
        <v/>
      </c>
    </row>
    <row r="2069">
      <c r="O2069">
        <f>IF($R2069="","",IF($Q$1="Weekly",INT(($R2069-2)/7),IF($Q$1="Quarterly",YEAR($R2069)*4+ROUNDUP(MONTH($R2069)/3),YEAR($R2069)*12+MONTH($R2069))))</f>
        <v/>
      </c>
      <c r="P2069">
        <f>IF($R2069="","",IF($R2070="",1,IF($O2069&lt;&gt;$O2070,1,0)))</f>
        <v/>
      </c>
      <c r="Q2069">
        <f>IF($P2069=1,SUM($P$7:$P2069),"")</f>
        <v/>
      </c>
      <c r="R2069">
        <f>IF($A2069="","",IF(ISNUMBER($A2069),$A2069,IFERROR(DATEVALUE($A2069),NA())))</f>
        <v/>
      </c>
    </row>
    <row r="2070">
      <c r="O2070">
        <f>IF($R2070="","",IF($Q$1="Weekly",INT(($R2070-2)/7),IF($Q$1="Quarterly",YEAR($R2070)*4+ROUNDUP(MONTH($R2070)/3),YEAR($R2070)*12+MONTH($R2070))))</f>
        <v/>
      </c>
      <c r="P2070">
        <f>IF($R2070="","",IF($R2071="",1,IF($O2070&lt;&gt;$O2071,1,0)))</f>
        <v/>
      </c>
      <c r="Q2070">
        <f>IF($P2070=1,SUM($P$7:$P2070),"")</f>
        <v/>
      </c>
      <c r="R2070">
        <f>IF($A2070="","",IF(ISNUMBER($A2070),$A2070,IFERROR(DATEVALUE($A2070),NA())))</f>
        <v/>
      </c>
    </row>
    <row r="2071">
      <c r="O2071">
        <f>IF($R2071="","",IF($Q$1="Weekly",INT(($R2071-2)/7),IF($Q$1="Quarterly",YEAR($R2071)*4+ROUNDUP(MONTH($R2071)/3),YEAR($R2071)*12+MONTH($R2071))))</f>
        <v/>
      </c>
      <c r="P2071">
        <f>IF($R2071="","",IF($R2072="",1,IF($O2071&lt;&gt;$O2072,1,0)))</f>
        <v/>
      </c>
      <c r="Q2071">
        <f>IF($P2071=1,SUM($P$7:$P2071),"")</f>
        <v/>
      </c>
      <c r="R2071">
        <f>IF($A2071="","",IF(ISNUMBER($A2071),$A2071,IFERROR(DATEVALUE($A2071),NA())))</f>
        <v/>
      </c>
    </row>
    <row r="2072">
      <c r="O2072">
        <f>IF($R2072="","",IF($Q$1="Weekly",INT(($R2072-2)/7),IF($Q$1="Quarterly",YEAR($R2072)*4+ROUNDUP(MONTH($R2072)/3),YEAR($R2072)*12+MONTH($R2072))))</f>
        <v/>
      </c>
      <c r="P2072">
        <f>IF($R2072="","",IF($R2073="",1,IF($O2072&lt;&gt;$O2073,1,0)))</f>
        <v/>
      </c>
      <c r="Q2072">
        <f>IF($P2072=1,SUM($P$7:$P2072),"")</f>
        <v/>
      </c>
      <c r="R2072">
        <f>IF($A2072="","",IF(ISNUMBER($A2072),$A2072,IFERROR(DATEVALUE($A2072),NA())))</f>
        <v/>
      </c>
    </row>
    <row r="2073">
      <c r="O2073">
        <f>IF($R2073="","",IF($Q$1="Weekly",INT(($R2073-2)/7),IF($Q$1="Quarterly",YEAR($R2073)*4+ROUNDUP(MONTH($R2073)/3),YEAR($R2073)*12+MONTH($R2073))))</f>
        <v/>
      </c>
      <c r="P2073">
        <f>IF($R2073="","",IF($R2074="",1,IF($O2073&lt;&gt;$O2074,1,0)))</f>
        <v/>
      </c>
      <c r="Q2073">
        <f>IF($P2073=1,SUM($P$7:$P2073),"")</f>
        <v/>
      </c>
      <c r="R2073">
        <f>IF($A2073="","",IF(ISNUMBER($A2073),$A2073,IFERROR(DATEVALUE($A2073),NA())))</f>
        <v/>
      </c>
    </row>
    <row r="2074">
      <c r="O2074">
        <f>IF($R2074="","",IF($Q$1="Weekly",INT(($R2074-2)/7),IF($Q$1="Quarterly",YEAR($R2074)*4+ROUNDUP(MONTH($R2074)/3),YEAR($R2074)*12+MONTH($R2074))))</f>
        <v/>
      </c>
      <c r="P2074">
        <f>IF($R2074="","",IF($R2075="",1,IF($O2074&lt;&gt;$O2075,1,0)))</f>
        <v/>
      </c>
      <c r="Q2074">
        <f>IF($P2074=1,SUM($P$7:$P2074),"")</f>
        <v/>
      </c>
      <c r="R2074">
        <f>IF($A2074="","",IF(ISNUMBER($A2074),$A2074,IFERROR(DATEVALUE($A2074),NA())))</f>
        <v/>
      </c>
    </row>
    <row r="2075">
      <c r="O2075">
        <f>IF($R2075="","",IF($Q$1="Weekly",INT(($R2075-2)/7),IF($Q$1="Quarterly",YEAR($R2075)*4+ROUNDUP(MONTH($R2075)/3),YEAR($R2075)*12+MONTH($R2075))))</f>
        <v/>
      </c>
      <c r="P2075">
        <f>IF($R2075="","",IF($R2076="",1,IF($O2075&lt;&gt;$O2076,1,0)))</f>
        <v/>
      </c>
      <c r="Q2075">
        <f>IF($P2075=1,SUM($P$7:$P2075),"")</f>
        <v/>
      </c>
      <c r="R2075">
        <f>IF($A2075="","",IF(ISNUMBER($A2075),$A2075,IFERROR(DATEVALUE($A2075),NA())))</f>
        <v/>
      </c>
    </row>
    <row r="2076">
      <c r="O2076">
        <f>IF($R2076="","",IF($Q$1="Weekly",INT(($R2076-2)/7),IF($Q$1="Quarterly",YEAR($R2076)*4+ROUNDUP(MONTH($R2076)/3),YEAR($R2076)*12+MONTH($R2076))))</f>
        <v/>
      </c>
      <c r="P2076">
        <f>IF($R2076="","",IF($R2077="",1,IF($O2076&lt;&gt;$O2077,1,0)))</f>
        <v/>
      </c>
      <c r="Q2076">
        <f>IF($P2076=1,SUM($P$7:$P2076),"")</f>
        <v/>
      </c>
      <c r="R2076">
        <f>IF($A2076="","",IF(ISNUMBER($A2076),$A2076,IFERROR(DATEVALUE($A2076),NA())))</f>
        <v/>
      </c>
    </row>
    <row r="2077">
      <c r="O2077">
        <f>IF($R2077="","",IF($Q$1="Weekly",INT(($R2077-2)/7),IF($Q$1="Quarterly",YEAR($R2077)*4+ROUNDUP(MONTH($R2077)/3),YEAR($R2077)*12+MONTH($R2077))))</f>
        <v/>
      </c>
      <c r="P2077">
        <f>IF($R2077="","",IF($R2078="",1,IF($O2077&lt;&gt;$O2078,1,0)))</f>
        <v/>
      </c>
      <c r="Q2077">
        <f>IF($P2077=1,SUM($P$7:$P2077),"")</f>
        <v/>
      </c>
      <c r="R2077">
        <f>IF($A2077="","",IF(ISNUMBER($A2077),$A2077,IFERROR(DATEVALUE($A2077),NA())))</f>
        <v/>
      </c>
    </row>
    <row r="2078">
      <c r="O2078">
        <f>IF($R2078="","",IF($Q$1="Weekly",INT(($R2078-2)/7),IF($Q$1="Quarterly",YEAR($R2078)*4+ROUNDUP(MONTH($R2078)/3),YEAR($R2078)*12+MONTH($R2078))))</f>
        <v/>
      </c>
      <c r="P2078">
        <f>IF($R2078="","",IF($R2079="",1,IF($O2078&lt;&gt;$O2079,1,0)))</f>
        <v/>
      </c>
      <c r="Q2078">
        <f>IF($P2078=1,SUM($P$7:$P2078),"")</f>
        <v/>
      </c>
      <c r="R2078">
        <f>IF($A2078="","",IF(ISNUMBER($A2078),$A2078,IFERROR(DATEVALUE($A2078),NA())))</f>
        <v/>
      </c>
    </row>
    <row r="2079">
      <c r="O2079">
        <f>IF($R2079="","",IF($Q$1="Weekly",INT(($R2079-2)/7),IF($Q$1="Quarterly",YEAR($R2079)*4+ROUNDUP(MONTH($R2079)/3),YEAR($R2079)*12+MONTH($R2079))))</f>
        <v/>
      </c>
      <c r="P2079">
        <f>IF($R2079="","",IF($R2080="",1,IF($O2079&lt;&gt;$O2080,1,0)))</f>
        <v/>
      </c>
      <c r="Q2079">
        <f>IF($P2079=1,SUM($P$7:$P2079),"")</f>
        <v/>
      </c>
      <c r="R2079">
        <f>IF($A2079="","",IF(ISNUMBER($A2079),$A2079,IFERROR(DATEVALUE($A2079),NA())))</f>
        <v/>
      </c>
    </row>
    <row r="2080">
      <c r="O2080">
        <f>IF($R2080="","",IF($Q$1="Weekly",INT(($R2080-2)/7),IF($Q$1="Quarterly",YEAR($R2080)*4+ROUNDUP(MONTH($R2080)/3),YEAR($R2080)*12+MONTH($R2080))))</f>
        <v/>
      </c>
      <c r="P2080">
        <f>IF($R2080="","",IF($R2081="",1,IF($O2080&lt;&gt;$O2081,1,0)))</f>
        <v/>
      </c>
      <c r="Q2080">
        <f>IF($P2080=1,SUM($P$7:$P2080),"")</f>
        <v/>
      </c>
      <c r="R2080">
        <f>IF($A2080="","",IF(ISNUMBER($A2080),$A2080,IFERROR(DATEVALUE($A2080),NA())))</f>
        <v/>
      </c>
    </row>
    <row r="2081">
      <c r="O2081">
        <f>IF($R2081="","",IF($Q$1="Weekly",INT(($R2081-2)/7),IF($Q$1="Quarterly",YEAR($R2081)*4+ROUNDUP(MONTH($R2081)/3),YEAR($R2081)*12+MONTH($R2081))))</f>
        <v/>
      </c>
      <c r="P2081">
        <f>IF($R2081="","",IF($R2082="",1,IF($O2081&lt;&gt;$O2082,1,0)))</f>
        <v/>
      </c>
      <c r="Q2081">
        <f>IF($P2081=1,SUM($P$7:$P2081),"")</f>
        <v/>
      </c>
      <c r="R2081">
        <f>IF($A2081="","",IF(ISNUMBER($A2081),$A2081,IFERROR(DATEVALUE($A2081),NA())))</f>
        <v/>
      </c>
    </row>
    <row r="2082">
      <c r="O2082">
        <f>IF($R2082="","",IF($Q$1="Weekly",INT(($R2082-2)/7),IF($Q$1="Quarterly",YEAR($R2082)*4+ROUNDUP(MONTH($R2082)/3),YEAR($R2082)*12+MONTH($R2082))))</f>
        <v/>
      </c>
      <c r="P2082">
        <f>IF($R2082="","",IF($R2083="",1,IF($O2082&lt;&gt;$O2083,1,0)))</f>
        <v/>
      </c>
      <c r="Q2082">
        <f>IF($P2082=1,SUM($P$7:$P2082),"")</f>
        <v/>
      </c>
      <c r="R2082">
        <f>IF($A2082="","",IF(ISNUMBER($A2082),$A2082,IFERROR(DATEVALUE($A2082),NA())))</f>
        <v/>
      </c>
    </row>
    <row r="2083">
      <c r="O2083">
        <f>IF($R2083="","",IF($Q$1="Weekly",INT(($R2083-2)/7),IF($Q$1="Quarterly",YEAR($R2083)*4+ROUNDUP(MONTH($R2083)/3),YEAR($R2083)*12+MONTH($R2083))))</f>
        <v/>
      </c>
      <c r="P2083">
        <f>IF($R2083="","",IF($R2084="",1,IF($O2083&lt;&gt;$O2084,1,0)))</f>
        <v/>
      </c>
      <c r="Q2083">
        <f>IF($P2083=1,SUM($P$7:$P2083),"")</f>
        <v/>
      </c>
      <c r="R2083">
        <f>IF($A2083="","",IF(ISNUMBER($A2083),$A2083,IFERROR(DATEVALUE($A2083),NA())))</f>
        <v/>
      </c>
    </row>
    <row r="2084">
      <c r="O2084">
        <f>IF($R2084="","",IF($Q$1="Weekly",INT(($R2084-2)/7),IF($Q$1="Quarterly",YEAR($R2084)*4+ROUNDUP(MONTH($R2084)/3),YEAR($R2084)*12+MONTH($R2084))))</f>
        <v/>
      </c>
      <c r="P2084">
        <f>IF($R2084="","",IF($R2085="",1,IF($O2084&lt;&gt;$O2085,1,0)))</f>
        <v/>
      </c>
      <c r="Q2084">
        <f>IF($P2084=1,SUM($P$7:$P2084),"")</f>
        <v/>
      </c>
      <c r="R2084">
        <f>IF($A2084="","",IF(ISNUMBER($A2084),$A2084,IFERROR(DATEVALUE($A2084),NA())))</f>
        <v/>
      </c>
    </row>
    <row r="2085">
      <c r="O2085">
        <f>IF($R2085="","",IF($Q$1="Weekly",INT(($R2085-2)/7),IF($Q$1="Quarterly",YEAR($R2085)*4+ROUNDUP(MONTH($R2085)/3),YEAR($R2085)*12+MONTH($R2085))))</f>
        <v/>
      </c>
      <c r="P2085">
        <f>IF($R2085="","",IF($R2086="",1,IF($O2085&lt;&gt;$O2086,1,0)))</f>
        <v/>
      </c>
      <c r="Q2085">
        <f>IF($P2085=1,SUM($P$7:$P2085),"")</f>
        <v/>
      </c>
      <c r="R2085">
        <f>IF($A2085="","",IF(ISNUMBER($A2085),$A2085,IFERROR(DATEVALUE($A2085),NA())))</f>
        <v/>
      </c>
    </row>
    <row r="2086">
      <c r="O2086">
        <f>IF($R2086="","",IF($Q$1="Weekly",INT(($R2086-2)/7),IF($Q$1="Quarterly",YEAR($R2086)*4+ROUNDUP(MONTH($R2086)/3),YEAR($R2086)*12+MONTH($R2086))))</f>
        <v/>
      </c>
      <c r="P2086">
        <f>IF($R2086="","",IF($R2087="",1,IF($O2086&lt;&gt;$O2087,1,0)))</f>
        <v/>
      </c>
      <c r="Q2086">
        <f>IF($P2086=1,SUM($P$7:$P2086),"")</f>
        <v/>
      </c>
      <c r="R2086">
        <f>IF($A2086="","",IF(ISNUMBER($A2086),$A2086,IFERROR(DATEVALUE($A2086),NA())))</f>
        <v/>
      </c>
    </row>
    <row r="2087">
      <c r="O2087">
        <f>IF($R2087="","",IF($Q$1="Weekly",INT(($R2087-2)/7),IF($Q$1="Quarterly",YEAR($R2087)*4+ROUNDUP(MONTH($R2087)/3),YEAR($R2087)*12+MONTH($R2087))))</f>
        <v/>
      </c>
      <c r="P2087">
        <f>IF($R2087="","",IF($R2088="",1,IF($O2087&lt;&gt;$O2088,1,0)))</f>
        <v/>
      </c>
      <c r="Q2087">
        <f>IF($P2087=1,SUM($P$7:$P2087),"")</f>
        <v/>
      </c>
      <c r="R2087">
        <f>IF($A2087="","",IF(ISNUMBER($A2087),$A2087,IFERROR(DATEVALUE($A2087),NA())))</f>
        <v/>
      </c>
    </row>
    <row r="2088">
      <c r="O2088">
        <f>IF($R2088="","",IF($Q$1="Weekly",INT(($R2088-2)/7),IF($Q$1="Quarterly",YEAR($R2088)*4+ROUNDUP(MONTH($R2088)/3),YEAR($R2088)*12+MONTH($R2088))))</f>
        <v/>
      </c>
      <c r="P2088">
        <f>IF($R2088="","",IF($R2089="",1,IF($O2088&lt;&gt;$O2089,1,0)))</f>
        <v/>
      </c>
      <c r="Q2088">
        <f>IF($P2088=1,SUM($P$7:$P2088),"")</f>
        <v/>
      </c>
      <c r="R2088">
        <f>IF($A2088="","",IF(ISNUMBER($A2088),$A2088,IFERROR(DATEVALUE($A2088),NA())))</f>
        <v/>
      </c>
    </row>
    <row r="2089">
      <c r="O2089">
        <f>IF($R2089="","",IF($Q$1="Weekly",INT(($R2089-2)/7),IF($Q$1="Quarterly",YEAR($R2089)*4+ROUNDUP(MONTH($R2089)/3),YEAR($R2089)*12+MONTH($R2089))))</f>
        <v/>
      </c>
      <c r="P2089">
        <f>IF($R2089="","",IF($R2090="",1,IF($O2089&lt;&gt;$O2090,1,0)))</f>
        <v/>
      </c>
      <c r="Q2089">
        <f>IF($P2089=1,SUM($P$7:$P2089),"")</f>
        <v/>
      </c>
      <c r="R2089">
        <f>IF($A2089="","",IF(ISNUMBER($A2089),$A2089,IFERROR(DATEVALUE($A2089),NA())))</f>
        <v/>
      </c>
    </row>
    <row r="2090">
      <c r="O2090">
        <f>IF($R2090="","",IF($Q$1="Weekly",INT(($R2090-2)/7),IF($Q$1="Quarterly",YEAR($R2090)*4+ROUNDUP(MONTH($R2090)/3),YEAR($R2090)*12+MONTH($R2090))))</f>
        <v/>
      </c>
      <c r="P2090">
        <f>IF($R2090="","",IF($R2091="",1,IF($O2090&lt;&gt;$O2091,1,0)))</f>
        <v/>
      </c>
      <c r="Q2090">
        <f>IF($P2090=1,SUM($P$7:$P2090),"")</f>
        <v/>
      </c>
      <c r="R2090">
        <f>IF($A2090="","",IF(ISNUMBER($A2090),$A2090,IFERROR(DATEVALUE($A2090),NA())))</f>
        <v/>
      </c>
    </row>
    <row r="2091">
      <c r="O2091">
        <f>IF($R2091="","",IF($Q$1="Weekly",INT(($R2091-2)/7),IF($Q$1="Quarterly",YEAR($R2091)*4+ROUNDUP(MONTH($R2091)/3),YEAR($R2091)*12+MONTH($R2091))))</f>
        <v/>
      </c>
      <c r="P2091">
        <f>IF($R2091="","",IF($R2092="",1,IF($O2091&lt;&gt;$O2092,1,0)))</f>
        <v/>
      </c>
      <c r="Q2091">
        <f>IF($P2091=1,SUM($P$7:$P2091),"")</f>
        <v/>
      </c>
      <c r="R2091">
        <f>IF($A2091="","",IF(ISNUMBER($A2091),$A2091,IFERROR(DATEVALUE($A2091),NA())))</f>
        <v/>
      </c>
    </row>
    <row r="2092">
      <c r="O2092">
        <f>IF($R2092="","",IF($Q$1="Weekly",INT(($R2092-2)/7),IF($Q$1="Quarterly",YEAR($R2092)*4+ROUNDUP(MONTH($R2092)/3),YEAR($R2092)*12+MONTH($R2092))))</f>
        <v/>
      </c>
      <c r="P2092">
        <f>IF($R2092="","",IF($R2093="",1,IF($O2092&lt;&gt;$O2093,1,0)))</f>
        <v/>
      </c>
      <c r="Q2092">
        <f>IF($P2092=1,SUM($P$7:$P2092),"")</f>
        <v/>
      </c>
      <c r="R2092">
        <f>IF($A2092="","",IF(ISNUMBER($A2092),$A2092,IFERROR(DATEVALUE($A2092),NA())))</f>
        <v/>
      </c>
    </row>
    <row r="2093">
      <c r="O2093">
        <f>IF($R2093="","",IF($Q$1="Weekly",INT(($R2093-2)/7),IF($Q$1="Quarterly",YEAR($R2093)*4+ROUNDUP(MONTH($R2093)/3),YEAR($R2093)*12+MONTH($R2093))))</f>
        <v/>
      </c>
      <c r="P2093">
        <f>IF($R2093="","",IF($R2094="",1,IF($O2093&lt;&gt;$O2094,1,0)))</f>
        <v/>
      </c>
      <c r="Q2093">
        <f>IF($P2093=1,SUM($P$7:$P2093),"")</f>
        <v/>
      </c>
      <c r="R2093">
        <f>IF($A2093="","",IF(ISNUMBER($A2093),$A2093,IFERROR(DATEVALUE($A2093),NA())))</f>
        <v/>
      </c>
    </row>
    <row r="2094">
      <c r="O2094">
        <f>IF($R2094="","",IF($Q$1="Weekly",INT(($R2094-2)/7),IF($Q$1="Quarterly",YEAR($R2094)*4+ROUNDUP(MONTH($R2094)/3),YEAR($R2094)*12+MONTH($R2094))))</f>
        <v/>
      </c>
      <c r="P2094">
        <f>IF($R2094="","",IF($R2095="",1,IF($O2094&lt;&gt;$O2095,1,0)))</f>
        <v/>
      </c>
      <c r="Q2094">
        <f>IF($P2094=1,SUM($P$7:$P2094),"")</f>
        <v/>
      </c>
      <c r="R2094">
        <f>IF($A2094="","",IF(ISNUMBER($A2094),$A2094,IFERROR(DATEVALUE($A2094),NA())))</f>
        <v/>
      </c>
    </row>
    <row r="2095">
      <c r="O2095">
        <f>IF($R2095="","",IF($Q$1="Weekly",INT(($R2095-2)/7),IF($Q$1="Quarterly",YEAR($R2095)*4+ROUNDUP(MONTH($R2095)/3),YEAR($R2095)*12+MONTH($R2095))))</f>
        <v/>
      </c>
      <c r="P2095">
        <f>IF($R2095="","",IF($R2096="",1,IF($O2095&lt;&gt;$O2096,1,0)))</f>
        <v/>
      </c>
      <c r="Q2095">
        <f>IF($P2095=1,SUM($P$7:$P2095),"")</f>
        <v/>
      </c>
      <c r="R2095">
        <f>IF($A2095="","",IF(ISNUMBER($A2095),$A2095,IFERROR(DATEVALUE($A2095),NA())))</f>
        <v/>
      </c>
    </row>
    <row r="2096">
      <c r="O2096">
        <f>IF($R2096="","",IF($Q$1="Weekly",INT(($R2096-2)/7),IF($Q$1="Quarterly",YEAR($R2096)*4+ROUNDUP(MONTH($R2096)/3),YEAR($R2096)*12+MONTH($R2096))))</f>
        <v/>
      </c>
      <c r="P2096">
        <f>IF($R2096="","",IF($R2097="",1,IF($O2096&lt;&gt;$O2097,1,0)))</f>
        <v/>
      </c>
      <c r="Q2096">
        <f>IF($P2096=1,SUM($P$7:$P2096),"")</f>
        <v/>
      </c>
      <c r="R2096">
        <f>IF($A2096="","",IF(ISNUMBER($A2096),$A2096,IFERROR(DATEVALUE($A2096),NA())))</f>
        <v/>
      </c>
    </row>
    <row r="2097">
      <c r="O2097">
        <f>IF($R2097="","",IF($Q$1="Weekly",INT(($R2097-2)/7),IF($Q$1="Quarterly",YEAR($R2097)*4+ROUNDUP(MONTH($R2097)/3),YEAR($R2097)*12+MONTH($R2097))))</f>
        <v/>
      </c>
      <c r="P2097">
        <f>IF($R2097="","",IF($R2098="",1,IF($O2097&lt;&gt;$O2098,1,0)))</f>
        <v/>
      </c>
      <c r="Q2097">
        <f>IF($P2097=1,SUM($P$7:$P2097),"")</f>
        <v/>
      </c>
      <c r="R2097">
        <f>IF($A2097="","",IF(ISNUMBER($A2097),$A2097,IFERROR(DATEVALUE($A2097),NA())))</f>
        <v/>
      </c>
    </row>
    <row r="2098">
      <c r="O2098">
        <f>IF($R2098="","",IF($Q$1="Weekly",INT(($R2098-2)/7),IF($Q$1="Quarterly",YEAR($R2098)*4+ROUNDUP(MONTH($R2098)/3),YEAR($R2098)*12+MONTH($R2098))))</f>
        <v/>
      </c>
      <c r="P2098">
        <f>IF($R2098="","",IF($R2099="",1,IF($O2098&lt;&gt;$O2099,1,0)))</f>
        <v/>
      </c>
      <c r="Q2098">
        <f>IF($P2098=1,SUM($P$7:$P2098),"")</f>
        <v/>
      </c>
      <c r="R2098">
        <f>IF($A2098="","",IF(ISNUMBER($A2098),$A2098,IFERROR(DATEVALUE($A2098),NA())))</f>
        <v/>
      </c>
    </row>
    <row r="2099">
      <c r="O2099">
        <f>IF($R2099="","",IF($Q$1="Weekly",INT(($R2099-2)/7),IF($Q$1="Quarterly",YEAR($R2099)*4+ROUNDUP(MONTH($R2099)/3),YEAR($R2099)*12+MONTH($R2099))))</f>
        <v/>
      </c>
      <c r="P2099">
        <f>IF($R2099="","",IF($R2100="",1,IF($O2099&lt;&gt;$O2100,1,0)))</f>
        <v/>
      </c>
      <c r="Q2099">
        <f>IF($P2099=1,SUM($P$7:$P2099),"")</f>
        <v/>
      </c>
      <c r="R2099">
        <f>IF($A2099="","",IF(ISNUMBER($A2099),$A2099,IFERROR(DATEVALUE($A2099),NA())))</f>
        <v/>
      </c>
    </row>
    <row r="2100">
      <c r="O2100">
        <f>IF($R2100="","",IF($Q$1="Weekly",INT(($R2100-2)/7),IF($Q$1="Quarterly",YEAR($R2100)*4+ROUNDUP(MONTH($R2100)/3),YEAR($R2100)*12+MONTH($R2100))))</f>
        <v/>
      </c>
      <c r="P2100">
        <f>IF($R2100="","",IF($R2101="",1,IF($O2100&lt;&gt;$O2101,1,0)))</f>
        <v/>
      </c>
      <c r="Q2100">
        <f>IF($P2100=1,SUM($P$7:$P2100),"")</f>
        <v/>
      </c>
      <c r="R2100">
        <f>IF($A2100="","",IF(ISNUMBER($A2100),$A2100,IFERROR(DATEVALUE($A2100),NA())))</f>
        <v/>
      </c>
    </row>
    <row r="2101">
      <c r="O2101">
        <f>IF($R2101="","",IF($Q$1="Weekly",INT(($R2101-2)/7),IF($Q$1="Quarterly",YEAR($R2101)*4+ROUNDUP(MONTH($R2101)/3),YEAR($R2101)*12+MONTH($R2101))))</f>
        <v/>
      </c>
      <c r="P2101">
        <f>IF($R2101="","",IF($R2102="",1,IF($O2101&lt;&gt;$O2102,1,0)))</f>
        <v/>
      </c>
      <c r="Q2101">
        <f>IF($P2101=1,SUM($P$7:$P2101),"")</f>
        <v/>
      </c>
      <c r="R2101">
        <f>IF($A2101="","",IF(ISNUMBER($A2101),$A2101,IFERROR(DATEVALUE($A2101),NA())))</f>
        <v/>
      </c>
    </row>
    <row r="2102">
      <c r="O2102">
        <f>IF($R2102="","",IF($Q$1="Weekly",INT(($R2102-2)/7),IF($Q$1="Quarterly",YEAR($R2102)*4+ROUNDUP(MONTH($R2102)/3),YEAR($R2102)*12+MONTH($R2102))))</f>
        <v/>
      </c>
      <c r="P2102">
        <f>IF($R2102="","",IF($R2103="",1,IF($O2102&lt;&gt;$O2103,1,0)))</f>
        <v/>
      </c>
      <c r="Q2102">
        <f>IF($P2102=1,SUM($P$7:$P2102),"")</f>
        <v/>
      </c>
      <c r="R2102">
        <f>IF($A2102="","",IF(ISNUMBER($A2102),$A2102,IFERROR(DATEVALUE($A2102),NA())))</f>
        <v/>
      </c>
    </row>
    <row r="2103">
      <c r="O2103">
        <f>IF($R2103="","",IF($Q$1="Weekly",INT(($R2103-2)/7),IF($Q$1="Quarterly",YEAR($R2103)*4+ROUNDUP(MONTH($R2103)/3),YEAR($R2103)*12+MONTH($R2103))))</f>
        <v/>
      </c>
      <c r="P2103">
        <f>IF($R2103="","",IF($R2104="",1,IF($O2103&lt;&gt;$O2104,1,0)))</f>
        <v/>
      </c>
      <c r="Q2103">
        <f>IF($P2103=1,SUM($P$7:$P2103),"")</f>
        <v/>
      </c>
      <c r="R2103">
        <f>IF($A2103="","",IF(ISNUMBER($A2103),$A2103,IFERROR(DATEVALUE($A2103),NA())))</f>
        <v/>
      </c>
    </row>
    <row r="2104">
      <c r="O2104">
        <f>IF($R2104="","",IF($Q$1="Weekly",INT(($R2104-2)/7),IF($Q$1="Quarterly",YEAR($R2104)*4+ROUNDUP(MONTH($R2104)/3),YEAR($R2104)*12+MONTH($R2104))))</f>
        <v/>
      </c>
      <c r="P2104">
        <f>IF($R2104="","",IF($R2105="",1,IF($O2104&lt;&gt;$O2105,1,0)))</f>
        <v/>
      </c>
      <c r="Q2104">
        <f>IF($P2104=1,SUM($P$7:$P2104),"")</f>
        <v/>
      </c>
      <c r="R2104">
        <f>IF($A2104="","",IF(ISNUMBER($A2104),$A2104,IFERROR(DATEVALUE($A2104),NA())))</f>
        <v/>
      </c>
    </row>
    <row r="2105">
      <c r="O2105">
        <f>IF($R2105="","",IF($Q$1="Weekly",INT(($R2105-2)/7),IF($Q$1="Quarterly",YEAR($R2105)*4+ROUNDUP(MONTH($R2105)/3),YEAR($R2105)*12+MONTH($R2105))))</f>
        <v/>
      </c>
      <c r="P2105">
        <f>IF($R2105="","",IF($R2106="",1,IF($O2105&lt;&gt;$O2106,1,0)))</f>
        <v/>
      </c>
      <c r="Q2105">
        <f>IF($P2105=1,SUM($P$7:$P2105),"")</f>
        <v/>
      </c>
      <c r="R2105">
        <f>IF($A2105="","",IF(ISNUMBER($A2105),$A2105,IFERROR(DATEVALUE($A2105),NA())))</f>
        <v/>
      </c>
    </row>
    <row r="2106">
      <c r="O2106">
        <f>IF($R2106="","",IF($Q$1="Weekly",INT(($R2106-2)/7),IF($Q$1="Quarterly",YEAR($R2106)*4+ROUNDUP(MONTH($R2106)/3),YEAR($R2106)*12+MONTH($R2106))))</f>
        <v/>
      </c>
      <c r="P2106">
        <f>IF($R2106="","",IF($R2107="",1,IF($O2106&lt;&gt;$O2107,1,0)))</f>
        <v/>
      </c>
      <c r="Q2106">
        <f>IF($P2106=1,SUM($P$7:$P2106),"")</f>
        <v/>
      </c>
      <c r="R2106">
        <f>IF($A2106="","",IF(ISNUMBER($A2106),$A2106,IFERROR(DATEVALUE($A2106),NA())))</f>
        <v/>
      </c>
    </row>
    <row r="2107">
      <c r="O2107">
        <f>IF($R2107="","",IF($Q$1="Weekly",INT(($R2107-2)/7),IF($Q$1="Quarterly",YEAR($R2107)*4+ROUNDUP(MONTH($R2107)/3),YEAR($R2107)*12+MONTH($R2107))))</f>
        <v/>
      </c>
      <c r="P2107">
        <f>IF($R2107="","",IF($R2108="",1,IF($O2107&lt;&gt;$O2108,1,0)))</f>
        <v/>
      </c>
      <c r="Q2107">
        <f>IF($P2107=1,SUM($P$7:$P2107),"")</f>
        <v/>
      </c>
      <c r="R2107">
        <f>IF($A2107="","",IF(ISNUMBER($A2107),$A2107,IFERROR(DATEVALUE($A2107),NA())))</f>
        <v/>
      </c>
    </row>
    <row r="2108">
      <c r="O2108">
        <f>IF($R2108="","",IF($Q$1="Weekly",INT(($R2108-2)/7),IF($Q$1="Quarterly",YEAR($R2108)*4+ROUNDUP(MONTH($R2108)/3),YEAR($R2108)*12+MONTH($R2108))))</f>
        <v/>
      </c>
      <c r="P2108">
        <f>IF($R2108="","",IF($R2109="",1,IF($O2108&lt;&gt;$O2109,1,0)))</f>
        <v/>
      </c>
      <c r="Q2108">
        <f>IF($P2108=1,SUM($P$7:$P2108),"")</f>
        <v/>
      </c>
      <c r="R2108">
        <f>IF($A2108="","",IF(ISNUMBER($A2108),$A2108,IFERROR(DATEVALUE($A2108),NA())))</f>
        <v/>
      </c>
    </row>
    <row r="2109">
      <c r="O2109">
        <f>IF($R2109="","",IF($Q$1="Weekly",INT(($R2109-2)/7),IF($Q$1="Quarterly",YEAR($R2109)*4+ROUNDUP(MONTH($R2109)/3),YEAR($R2109)*12+MONTH($R2109))))</f>
        <v/>
      </c>
      <c r="P2109">
        <f>IF($R2109="","",IF($R2110="",1,IF($O2109&lt;&gt;$O2110,1,0)))</f>
        <v/>
      </c>
      <c r="Q2109">
        <f>IF($P2109=1,SUM($P$7:$P2109),"")</f>
        <v/>
      </c>
      <c r="R2109">
        <f>IF($A2109="","",IF(ISNUMBER($A2109),$A2109,IFERROR(DATEVALUE($A2109),NA())))</f>
        <v/>
      </c>
    </row>
    <row r="2110">
      <c r="O2110">
        <f>IF($R2110="","",IF($Q$1="Weekly",INT(($R2110-2)/7),IF($Q$1="Quarterly",YEAR($R2110)*4+ROUNDUP(MONTH($R2110)/3),YEAR($R2110)*12+MONTH($R2110))))</f>
        <v/>
      </c>
      <c r="P2110">
        <f>IF($R2110="","",IF($R2111="",1,IF($O2110&lt;&gt;$O2111,1,0)))</f>
        <v/>
      </c>
      <c r="Q2110">
        <f>IF($P2110=1,SUM($P$7:$P2110),"")</f>
        <v/>
      </c>
      <c r="R2110">
        <f>IF($A2110="","",IF(ISNUMBER($A2110),$A2110,IFERROR(DATEVALUE($A2110),NA())))</f>
        <v/>
      </c>
    </row>
    <row r="2111">
      <c r="O2111">
        <f>IF($R2111="","",IF($Q$1="Weekly",INT(($R2111-2)/7),IF($Q$1="Quarterly",YEAR($R2111)*4+ROUNDUP(MONTH($R2111)/3),YEAR($R2111)*12+MONTH($R2111))))</f>
        <v/>
      </c>
      <c r="P2111">
        <f>IF($R2111="","",IF($R2112="",1,IF($O2111&lt;&gt;$O2112,1,0)))</f>
        <v/>
      </c>
      <c r="Q2111">
        <f>IF($P2111=1,SUM($P$7:$P2111),"")</f>
        <v/>
      </c>
      <c r="R2111">
        <f>IF($A2111="","",IF(ISNUMBER($A2111),$A2111,IFERROR(DATEVALUE($A2111),NA())))</f>
        <v/>
      </c>
    </row>
    <row r="2112">
      <c r="O2112">
        <f>IF($R2112="","",IF($Q$1="Weekly",INT(($R2112-2)/7),IF($Q$1="Quarterly",YEAR($R2112)*4+ROUNDUP(MONTH($R2112)/3),YEAR($R2112)*12+MONTH($R2112))))</f>
        <v/>
      </c>
      <c r="P2112">
        <f>IF($R2112="","",IF($R2113="",1,IF($O2112&lt;&gt;$O2113,1,0)))</f>
        <v/>
      </c>
      <c r="Q2112">
        <f>IF($P2112=1,SUM($P$7:$P2112),"")</f>
        <v/>
      </c>
      <c r="R2112">
        <f>IF($A2112="","",IF(ISNUMBER($A2112),$A2112,IFERROR(DATEVALUE($A2112),NA())))</f>
        <v/>
      </c>
    </row>
    <row r="2113">
      <c r="O2113">
        <f>IF($R2113="","",IF($Q$1="Weekly",INT(($R2113-2)/7),IF($Q$1="Quarterly",YEAR($R2113)*4+ROUNDUP(MONTH($R2113)/3),YEAR($R2113)*12+MONTH($R2113))))</f>
        <v/>
      </c>
      <c r="P2113">
        <f>IF($R2113="","",IF($R2114="",1,IF($O2113&lt;&gt;$O2114,1,0)))</f>
        <v/>
      </c>
      <c r="Q2113">
        <f>IF($P2113=1,SUM($P$7:$P2113),"")</f>
        <v/>
      </c>
      <c r="R2113">
        <f>IF($A2113="","",IF(ISNUMBER($A2113),$A2113,IFERROR(DATEVALUE($A2113),NA())))</f>
        <v/>
      </c>
    </row>
    <row r="2114">
      <c r="O2114">
        <f>IF($R2114="","",IF($Q$1="Weekly",INT(($R2114-2)/7),IF($Q$1="Quarterly",YEAR($R2114)*4+ROUNDUP(MONTH($R2114)/3),YEAR($R2114)*12+MONTH($R2114))))</f>
        <v/>
      </c>
      <c r="P2114">
        <f>IF($R2114="","",IF($R2115="",1,IF($O2114&lt;&gt;$O2115,1,0)))</f>
        <v/>
      </c>
      <c r="Q2114">
        <f>IF($P2114=1,SUM($P$7:$P2114),"")</f>
        <v/>
      </c>
      <c r="R2114">
        <f>IF($A2114="","",IF(ISNUMBER($A2114),$A2114,IFERROR(DATEVALUE($A2114),NA())))</f>
        <v/>
      </c>
    </row>
    <row r="2115">
      <c r="O2115">
        <f>IF($R2115="","",IF($Q$1="Weekly",INT(($R2115-2)/7),IF($Q$1="Quarterly",YEAR($R2115)*4+ROUNDUP(MONTH($R2115)/3),YEAR($R2115)*12+MONTH($R2115))))</f>
        <v/>
      </c>
      <c r="P2115">
        <f>IF($R2115="","",IF($R2116="",1,IF($O2115&lt;&gt;$O2116,1,0)))</f>
        <v/>
      </c>
      <c r="Q2115">
        <f>IF($P2115=1,SUM($P$7:$P2115),"")</f>
        <v/>
      </c>
      <c r="R2115">
        <f>IF($A2115="","",IF(ISNUMBER($A2115),$A2115,IFERROR(DATEVALUE($A2115),NA())))</f>
        <v/>
      </c>
    </row>
    <row r="2116">
      <c r="O2116">
        <f>IF($R2116="","",IF($Q$1="Weekly",INT(($R2116-2)/7),IF($Q$1="Quarterly",YEAR($R2116)*4+ROUNDUP(MONTH($R2116)/3),YEAR($R2116)*12+MONTH($R2116))))</f>
        <v/>
      </c>
      <c r="P2116">
        <f>IF($R2116="","",IF($R2117="",1,IF($O2116&lt;&gt;$O2117,1,0)))</f>
        <v/>
      </c>
      <c r="Q2116">
        <f>IF($P2116=1,SUM($P$7:$P2116),"")</f>
        <v/>
      </c>
      <c r="R2116">
        <f>IF($A2116="","",IF(ISNUMBER($A2116),$A2116,IFERROR(DATEVALUE($A2116),NA())))</f>
        <v/>
      </c>
    </row>
    <row r="2117">
      <c r="O2117">
        <f>IF($R2117="","",IF($Q$1="Weekly",INT(($R2117-2)/7),IF($Q$1="Quarterly",YEAR($R2117)*4+ROUNDUP(MONTH($R2117)/3),YEAR($R2117)*12+MONTH($R2117))))</f>
        <v/>
      </c>
      <c r="P2117">
        <f>IF($R2117="","",IF($R2118="",1,IF($O2117&lt;&gt;$O2118,1,0)))</f>
        <v/>
      </c>
      <c r="Q2117">
        <f>IF($P2117=1,SUM($P$7:$P2117),"")</f>
        <v/>
      </c>
      <c r="R2117">
        <f>IF($A2117="","",IF(ISNUMBER($A2117),$A2117,IFERROR(DATEVALUE($A2117),NA())))</f>
        <v/>
      </c>
    </row>
    <row r="2118">
      <c r="O2118">
        <f>IF($R2118="","",IF($Q$1="Weekly",INT(($R2118-2)/7),IF($Q$1="Quarterly",YEAR($R2118)*4+ROUNDUP(MONTH($R2118)/3),YEAR($R2118)*12+MONTH($R2118))))</f>
        <v/>
      </c>
      <c r="P2118">
        <f>IF($R2118="","",IF($R2119="",1,IF($O2118&lt;&gt;$O2119,1,0)))</f>
        <v/>
      </c>
      <c r="Q2118">
        <f>IF($P2118=1,SUM($P$7:$P2118),"")</f>
        <v/>
      </c>
      <c r="R2118">
        <f>IF($A2118="","",IF(ISNUMBER($A2118),$A2118,IFERROR(DATEVALUE($A2118),NA())))</f>
        <v/>
      </c>
    </row>
    <row r="2119">
      <c r="O2119">
        <f>IF($R2119="","",IF($Q$1="Weekly",INT(($R2119-2)/7),IF($Q$1="Quarterly",YEAR($R2119)*4+ROUNDUP(MONTH($R2119)/3),YEAR($R2119)*12+MONTH($R2119))))</f>
        <v/>
      </c>
      <c r="P2119">
        <f>IF($R2119="","",IF($R2120="",1,IF($O2119&lt;&gt;$O2120,1,0)))</f>
        <v/>
      </c>
      <c r="Q2119">
        <f>IF($P2119=1,SUM($P$7:$P2119),"")</f>
        <v/>
      </c>
      <c r="R2119">
        <f>IF($A2119="","",IF(ISNUMBER($A2119),$A2119,IFERROR(DATEVALUE($A2119),NA())))</f>
        <v/>
      </c>
    </row>
    <row r="2120">
      <c r="O2120">
        <f>IF($R2120="","",IF($Q$1="Weekly",INT(($R2120-2)/7),IF($Q$1="Quarterly",YEAR($R2120)*4+ROUNDUP(MONTH($R2120)/3),YEAR($R2120)*12+MONTH($R2120))))</f>
        <v/>
      </c>
      <c r="P2120">
        <f>IF($R2120="","",IF($R2121="",1,IF($O2120&lt;&gt;$O2121,1,0)))</f>
        <v/>
      </c>
      <c r="Q2120">
        <f>IF($P2120=1,SUM($P$7:$P2120),"")</f>
        <v/>
      </c>
      <c r="R2120">
        <f>IF($A2120="","",IF(ISNUMBER($A2120),$A2120,IFERROR(DATEVALUE($A2120),NA())))</f>
        <v/>
      </c>
    </row>
    <row r="2121">
      <c r="O2121">
        <f>IF($R2121="","",IF($Q$1="Weekly",INT(($R2121-2)/7),IF($Q$1="Quarterly",YEAR($R2121)*4+ROUNDUP(MONTH($R2121)/3),YEAR($R2121)*12+MONTH($R2121))))</f>
        <v/>
      </c>
      <c r="P2121">
        <f>IF($R2121="","",IF($R2122="",1,IF($O2121&lt;&gt;$O2122,1,0)))</f>
        <v/>
      </c>
      <c r="Q2121">
        <f>IF($P2121=1,SUM($P$7:$P2121),"")</f>
        <v/>
      </c>
      <c r="R2121">
        <f>IF($A2121="","",IF(ISNUMBER($A2121),$A2121,IFERROR(DATEVALUE($A2121),NA())))</f>
        <v/>
      </c>
    </row>
    <row r="2122">
      <c r="O2122">
        <f>IF($R2122="","",IF($Q$1="Weekly",INT(($R2122-2)/7),IF($Q$1="Quarterly",YEAR($R2122)*4+ROUNDUP(MONTH($R2122)/3),YEAR($R2122)*12+MONTH($R2122))))</f>
        <v/>
      </c>
      <c r="P2122">
        <f>IF($R2122="","",IF($R2123="",1,IF($O2122&lt;&gt;$O2123,1,0)))</f>
        <v/>
      </c>
      <c r="Q2122">
        <f>IF($P2122=1,SUM($P$7:$P2122),"")</f>
        <v/>
      </c>
      <c r="R2122">
        <f>IF($A2122="","",IF(ISNUMBER($A2122),$A2122,IFERROR(DATEVALUE($A2122),NA())))</f>
        <v/>
      </c>
    </row>
    <row r="2123">
      <c r="O2123">
        <f>IF($R2123="","",IF($Q$1="Weekly",INT(($R2123-2)/7),IF($Q$1="Quarterly",YEAR($R2123)*4+ROUNDUP(MONTH($R2123)/3),YEAR($R2123)*12+MONTH($R2123))))</f>
        <v/>
      </c>
      <c r="P2123">
        <f>IF($R2123="","",IF($R2124="",1,IF($O2123&lt;&gt;$O2124,1,0)))</f>
        <v/>
      </c>
      <c r="Q2123">
        <f>IF($P2123=1,SUM($P$7:$P2123),"")</f>
        <v/>
      </c>
      <c r="R2123">
        <f>IF($A2123="","",IF(ISNUMBER($A2123),$A2123,IFERROR(DATEVALUE($A2123),NA())))</f>
        <v/>
      </c>
    </row>
    <row r="2124">
      <c r="O2124">
        <f>IF($R2124="","",IF($Q$1="Weekly",INT(($R2124-2)/7),IF($Q$1="Quarterly",YEAR($R2124)*4+ROUNDUP(MONTH($R2124)/3),YEAR($R2124)*12+MONTH($R2124))))</f>
        <v/>
      </c>
      <c r="P2124">
        <f>IF($R2124="","",IF($R2125="",1,IF($O2124&lt;&gt;$O2125,1,0)))</f>
        <v/>
      </c>
      <c r="Q2124">
        <f>IF($P2124=1,SUM($P$7:$P2124),"")</f>
        <v/>
      </c>
      <c r="R2124">
        <f>IF($A2124="","",IF(ISNUMBER($A2124),$A2124,IFERROR(DATEVALUE($A2124),NA())))</f>
        <v/>
      </c>
    </row>
    <row r="2125">
      <c r="O2125">
        <f>IF($R2125="","",IF($Q$1="Weekly",INT(($R2125-2)/7),IF($Q$1="Quarterly",YEAR($R2125)*4+ROUNDUP(MONTH($R2125)/3),YEAR($R2125)*12+MONTH($R2125))))</f>
        <v/>
      </c>
      <c r="P2125">
        <f>IF($R2125="","",IF($R2126="",1,IF($O2125&lt;&gt;$O2126,1,0)))</f>
        <v/>
      </c>
      <c r="Q2125">
        <f>IF($P2125=1,SUM($P$7:$P2125),"")</f>
        <v/>
      </c>
      <c r="R2125">
        <f>IF($A2125="","",IF(ISNUMBER($A2125),$A2125,IFERROR(DATEVALUE($A2125),NA())))</f>
        <v/>
      </c>
    </row>
    <row r="2126">
      <c r="O2126">
        <f>IF($R2126="","",IF($Q$1="Weekly",INT(($R2126-2)/7),IF($Q$1="Quarterly",YEAR($R2126)*4+ROUNDUP(MONTH($R2126)/3),YEAR($R2126)*12+MONTH($R2126))))</f>
        <v/>
      </c>
      <c r="P2126">
        <f>IF($R2126="","",IF($R2127="",1,IF($O2126&lt;&gt;$O2127,1,0)))</f>
        <v/>
      </c>
      <c r="Q2126">
        <f>IF($P2126=1,SUM($P$7:$P2126),"")</f>
        <v/>
      </c>
      <c r="R2126">
        <f>IF($A2126="","",IF(ISNUMBER($A2126),$A2126,IFERROR(DATEVALUE($A2126),NA())))</f>
        <v/>
      </c>
    </row>
    <row r="2127">
      <c r="O2127">
        <f>IF($R2127="","",IF($Q$1="Weekly",INT(($R2127-2)/7),IF($Q$1="Quarterly",YEAR($R2127)*4+ROUNDUP(MONTH($R2127)/3),YEAR($R2127)*12+MONTH($R2127))))</f>
        <v/>
      </c>
      <c r="P2127">
        <f>IF($R2127="","",IF($R2128="",1,IF($O2127&lt;&gt;$O2128,1,0)))</f>
        <v/>
      </c>
      <c r="Q2127">
        <f>IF($P2127=1,SUM($P$7:$P2127),"")</f>
        <v/>
      </c>
      <c r="R2127">
        <f>IF($A2127="","",IF(ISNUMBER($A2127),$A2127,IFERROR(DATEVALUE($A2127),NA())))</f>
        <v/>
      </c>
    </row>
    <row r="2128">
      <c r="O2128">
        <f>IF($R2128="","",IF($Q$1="Weekly",INT(($R2128-2)/7),IF($Q$1="Quarterly",YEAR($R2128)*4+ROUNDUP(MONTH($R2128)/3),YEAR($R2128)*12+MONTH($R2128))))</f>
        <v/>
      </c>
      <c r="P2128">
        <f>IF($R2128="","",IF($R2129="",1,IF($O2128&lt;&gt;$O2129,1,0)))</f>
        <v/>
      </c>
      <c r="Q2128">
        <f>IF($P2128=1,SUM($P$7:$P2128),"")</f>
        <v/>
      </c>
      <c r="R2128">
        <f>IF($A2128="","",IF(ISNUMBER($A2128),$A2128,IFERROR(DATEVALUE($A2128),NA())))</f>
        <v/>
      </c>
    </row>
    <row r="2129">
      <c r="O2129">
        <f>IF($R2129="","",IF($Q$1="Weekly",INT(($R2129-2)/7),IF($Q$1="Quarterly",YEAR($R2129)*4+ROUNDUP(MONTH($R2129)/3),YEAR($R2129)*12+MONTH($R2129))))</f>
        <v/>
      </c>
      <c r="P2129">
        <f>IF($R2129="","",IF($R2130="",1,IF($O2129&lt;&gt;$O2130,1,0)))</f>
        <v/>
      </c>
      <c r="Q2129">
        <f>IF($P2129=1,SUM($P$7:$P2129),"")</f>
        <v/>
      </c>
      <c r="R2129">
        <f>IF($A2129="","",IF(ISNUMBER($A2129),$A2129,IFERROR(DATEVALUE($A2129),NA())))</f>
        <v/>
      </c>
    </row>
    <row r="2130">
      <c r="O2130">
        <f>IF($R2130="","",IF($Q$1="Weekly",INT(($R2130-2)/7),IF($Q$1="Quarterly",YEAR($R2130)*4+ROUNDUP(MONTH($R2130)/3),YEAR($R2130)*12+MONTH($R2130))))</f>
        <v/>
      </c>
      <c r="P2130">
        <f>IF($R2130="","",IF($R2131="",1,IF($O2130&lt;&gt;$O2131,1,0)))</f>
        <v/>
      </c>
      <c r="Q2130">
        <f>IF($P2130=1,SUM($P$7:$P2130),"")</f>
        <v/>
      </c>
      <c r="R2130">
        <f>IF($A2130="","",IF(ISNUMBER($A2130),$A2130,IFERROR(DATEVALUE($A2130),NA())))</f>
        <v/>
      </c>
    </row>
    <row r="2131">
      <c r="O2131">
        <f>IF($R2131="","",IF($Q$1="Weekly",INT(($R2131-2)/7),IF($Q$1="Quarterly",YEAR($R2131)*4+ROUNDUP(MONTH($R2131)/3),YEAR($R2131)*12+MONTH($R2131))))</f>
        <v/>
      </c>
      <c r="P2131">
        <f>IF($R2131="","",IF($R2132="",1,IF($O2131&lt;&gt;$O2132,1,0)))</f>
        <v/>
      </c>
      <c r="Q2131">
        <f>IF($P2131=1,SUM($P$7:$P2131),"")</f>
        <v/>
      </c>
      <c r="R2131">
        <f>IF($A2131="","",IF(ISNUMBER($A2131),$A2131,IFERROR(DATEVALUE($A2131),NA())))</f>
        <v/>
      </c>
    </row>
    <row r="2132">
      <c r="O2132">
        <f>IF($R2132="","",IF($Q$1="Weekly",INT(($R2132-2)/7),IF($Q$1="Quarterly",YEAR($R2132)*4+ROUNDUP(MONTH($R2132)/3),YEAR($R2132)*12+MONTH($R2132))))</f>
        <v/>
      </c>
      <c r="P2132">
        <f>IF($R2132="","",IF($R2133="",1,IF($O2132&lt;&gt;$O2133,1,0)))</f>
        <v/>
      </c>
      <c r="Q2132">
        <f>IF($P2132=1,SUM($P$7:$P2132),"")</f>
        <v/>
      </c>
      <c r="R2132">
        <f>IF($A2132="","",IF(ISNUMBER($A2132),$A2132,IFERROR(DATEVALUE($A2132),NA())))</f>
        <v/>
      </c>
    </row>
    <row r="2133">
      <c r="O2133">
        <f>IF($R2133="","",IF($Q$1="Weekly",INT(($R2133-2)/7),IF($Q$1="Quarterly",YEAR($R2133)*4+ROUNDUP(MONTH($R2133)/3),YEAR($R2133)*12+MONTH($R2133))))</f>
        <v/>
      </c>
      <c r="P2133">
        <f>IF($R2133="","",IF($R2134="",1,IF($O2133&lt;&gt;$O2134,1,0)))</f>
        <v/>
      </c>
      <c r="Q2133">
        <f>IF($P2133=1,SUM($P$7:$P2133),"")</f>
        <v/>
      </c>
      <c r="R2133">
        <f>IF($A2133="","",IF(ISNUMBER($A2133),$A2133,IFERROR(DATEVALUE($A2133),NA())))</f>
        <v/>
      </c>
    </row>
    <row r="2134">
      <c r="O2134">
        <f>IF($R2134="","",IF($Q$1="Weekly",INT(($R2134-2)/7),IF($Q$1="Quarterly",YEAR($R2134)*4+ROUNDUP(MONTH($R2134)/3),YEAR($R2134)*12+MONTH($R2134))))</f>
        <v/>
      </c>
      <c r="P2134">
        <f>IF($R2134="","",IF($R2135="",1,IF($O2134&lt;&gt;$O2135,1,0)))</f>
        <v/>
      </c>
      <c r="Q2134">
        <f>IF($P2134=1,SUM($P$7:$P2134),"")</f>
        <v/>
      </c>
      <c r="R2134">
        <f>IF($A2134="","",IF(ISNUMBER($A2134),$A2134,IFERROR(DATEVALUE($A2134),NA())))</f>
        <v/>
      </c>
    </row>
    <row r="2135">
      <c r="O2135">
        <f>IF($R2135="","",IF($Q$1="Weekly",INT(($R2135-2)/7),IF($Q$1="Quarterly",YEAR($R2135)*4+ROUNDUP(MONTH($R2135)/3),YEAR($R2135)*12+MONTH($R2135))))</f>
        <v/>
      </c>
      <c r="P2135">
        <f>IF($R2135="","",IF($R2136="",1,IF($O2135&lt;&gt;$O2136,1,0)))</f>
        <v/>
      </c>
      <c r="Q2135">
        <f>IF($P2135=1,SUM($P$7:$P2135),"")</f>
        <v/>
      </c>
      <c r="R2135">
        <f>IF($A2135="","",IF(ISNUMBER($A2135),$A2135,IFERROR(DATEVALUE($A2135),NA())))</f>
        <v/>
      </c>
    </row>
    <row r="2136">
      <c r="O2136">
        <f>IF($R2136="","",IF($Q$1="Weekly",INT(($R2136-2)/7),IF($Q$1="Quarterly",YEAR($R2136)*4+ROUNDUP(MONTH($R2136)/3),YEAR($R2136)*12+MONTH($R2136))))</f>
        <v/>
      </c>
      <c r="P2136">
        <f>IF($R2136="","",IF($R2137="",1,IF($O2136&lt;&gt;$O2137,1,0)))</f>
        <v/>
      </c>
      <c r="Q2136">
        <f>IF($P2136=1,SUM($P$7:$P2136),"")</f>
        <v/>
      </c>
      <c r="R2136">
        <f>IF($A2136="","",IF(ISNUMBER($A2136),$A2136,IFERROR(DATEVALUE($A2136),NA())))</f>
        <v/>
      </c>
    </row>
    <row r="2137">
      <c r="O2137">
        <f>IF($R2137="","",IF($Q$1="Weekly",INT(($R2137-2)/7),IF($Q$1="Quarterly",YEAR($R2137)*4+ROUNDUP(MONTH($R2137)/3),YEAR($R2137)*12+MONTH($R2137))))</f>
        <v/>
      </c>
      <c r="P2137">
        <f>IF($R2137="","",IF($R2138="",1,IF($O2137&lt;&gt;$O2138,1,0)))</f>
        <v/>
      </c>
      <c r="Q2137">
        <f>IF($P2137=1,SUM($P$7:$P2137),"")</f>
        <v/>
      </c>
      <c r="R2137">
        <f>IF($A2137="","",IF(ISNUMBER($A2137),$A2137,IFERROR(DATEVALUE($A2137),NA())))</f>
        <v/>
      </c>
    </row>
    <row r="2138">
      <c r="O2138">
        <f>IF($R2138="","",IF($Q$1="Weekly",INT(($R2138-2)/7),IF($Q$1="Quarterly",YEAR($R2138)*4+ROUNDUP(MONTH($R2138)/3),YEAR($R2138)*12+MONTH($R2138))))</f>
        <v/>
      </c>
      <c r="P2138">
        <f>IF($R2138="","",IF($R2139="",1,IF($O2138&lt;&gt;$O2139,1,0)))</f>
        <v/>
      </c>
      <c r="Q2138">
        <f>IF($P2138=1,SUM($P$7:$P2138),"")</f>
        <v/>
      </c>
      <c r="R2138">
        <f>IF($A2138="","",IF(ISNUMBER($A2138),$A2138,IFERROR(DATEVALUE($A2138),NA())))</f>
        <v/>
      </c>
    </row>
    <row r="2139">
      <c r="O2139">
        <f>IF($R2139="","",IF($Q$1="Weekly",INT(($R2139-2)/7),IF($Q$1="Quarterly",YEAR($R2139)*4+ROUNDUP(MONTH($R2139)/3),YEAR($R2139)*12+MONTH($R2139))))</f>
        <v/>
      </c>
      <c r="P2139">
        <f>IF($R2139="","",IF($R2140="",1,IF($O2139&lt;&gt;$O2140,1,0)))</f>
        <v/>
      </c>
      <c r="Q2139">
        <f>IF($P2139=1,SUM($P$7:$P2139),"")</f>
        <v/>
      </c>
      <c r="R2139">
        <f>IF($A2139="","",IF(ISNUMBER($A2139),$A2139,IFERROR(DATEVALUE($A2139),NA())))</f>
        <v/>
      </c>
    </row>
    <row r="2140">
      <c r="O2140">
        <f>IF($R2140="","",IF($Q$1="Weekly",INT(($R2140-2)/7),IF($Q$1="Quarterly",YEAR($R2140)*4+ROUNDUP(MONTH($R2140)/3),YEAR($R2140)*12+MONTH($R2140))))</f>
        <v/>
      </c>
      <c r="P2140">
        <f>IF($R2140="","",IF($R2141="",1,IF($O2140&lt;&gt;$O2141,1,0)))</f>
        <v/>
      </c>
      <c r="Q2140">
        <f>IF($P2140=1,SUM($P$7:$P2140),"")</f>
        <v/>
      </c>
      <c r="R2140">
        <f>IF($A2140="","",IF(ISNUMBER($A2140),$A2140,IFERROR(DATEVALUE($A2140),NA())))</f>
        <v/>
      </c>
    </row>
    <row r="2141">
      <c r="O2141">
        <f>IF($R2141="","",IF($Q$1="Weekly",INT(($R2141-2)/7),IF($Q$1="Quarterly",YEAR($R2141)*4+ROUNDUP(MONTH($R2141)/3),YEAR($R2141)*12+MONTH($R2141))))</f>
        <v/>
      </c>
      <c r="P2141">
        <f>IF($R2141="","",IF($R2142="",1,IF($O2141&lt;&gt;$O2142,1,0)))</f>
        <v/>
      </c>
      <c r="Q2141">
        <f>IF($P2141=1,SUM($P$7:$P2141),"")</f>
        <v/>
      </c>
      <c r="R2141">
        <f>IF($A2141="","",IF(ISNUMBER($A2141),$A2141,IFERROR(DATEVALUE($A2141),NA())))</f>
        <v/>
      </c>
    </row>
    <row r="2142">
      <c r="O2142">
        <f>IF($R2142="","",IF($Q$1="Weekly",INT(($R2142-2)/7),IF($Q$1="Quarterly",YEAR($R2142)*4+ROUNDUP(MONTH($R2142)/3),YEAR($R2142)*12+MONTH($R2142))))</f>
        <v/>
      </c>
      <c r="P2142">
        <f>IF($R2142="","",IF($R2143="",1,IF($O2142&lt;&gt;$O2143,1,0)))</f>
        <v/>
      </c>
      <c r="Q2142">
        <f>IF($P2142=1,SUM($P$7:$P2142),"")</f>
        <v/>
      </c>
      <c r="R2142">
        <f>IF($A2142="","",IF(ISNUMBER($A2142),$A2142,IFERROR(DATEVALUE($A2142),NA())))</f>
        <v/>
      </c>
    </row>
    <row r="2143">
      <c r="O2143">
        <f>IF($R2143="","",IF($Q$1="Weekly",INT(($R2143-2)/7),IF($Q$1="Quarterly",YEAR($R2143)*4+ROUNDUP(MONTH($R2143)/3),YEAR($R2143)*12+MONTH($R2143))))</f>
        <v/>
      </c>
      <c r="P2143">
        <f>IF($R2143="","",IF($R2144="",1,IF($O2143&lt;&gt;$O2144,1,0)))</f>
        <v/>
      </c>
      <c r="Q2143">
        <f>IF($P2143=1,SUM($P$7:$P2143),"")</f>
        <v/>
      </c>
      <c r="R2143">
        <f>IF($A2143="","",IF(ISNUMBER($A2143),$A2143,IFERROR(DATEVALUE($A2143),NA())))</f>
        <v/>
      </c>
    </row>
    <row r="2144">
      <c r="O2144">
        <f>IF($R2144="","",IF($Q$1="Weekly",INT(($R2144-2)/7),IF($Q$1="Quarterly",YEAR($R2144)*4+ROUNDUP(MONTH($R2144)/3),YEAR($R2144)*12+MONTH($R2144))))</f>
        <v/>
      </c>
      <c r="P2144">
        <f>IF($R2144="","",IF($R2145="",1,IF($O2144&lt;&gt;$O2145,1,0)))</f>
        <v/>
      </c>
      <c r="Q2144">
        <f>IF($P2144=1,SUM($P$7:$P2144),"")</f>
        <v/>
      </c>
      <c r="R2144">
        <f>IF($A2144="","",IF(ISNUMBER($A2144),$A2144,IFERROR(DATEVALUE($A2144),NA())))</f>
        <v/>
      </c>
    </row>
    <row r="2145">
      <c r="O2145">
        <f>IF($R2145="","",IF($Q$1="Weekly",INT(($R2145-2)/7),IF($Q$1="Quarterly",YEAR($R2145)*4+ROUNDUP(MONTH($R2145)/3),YEAR($R2145)*12+MONTH($R2145))))</f>
        <v/>
      </c>
      <c r="P2145">
        <f>IF($R2145="","",IF($R2146="",1,IF($O2145&lt;&gt;$O2146,1,0)))</f>
        <v/>
      </c>
      <c r="Q2145">
        <f>IF($P2145=1,SUM($P$7:$P2145),"")</f>
        <v/>
      </c>
      <c r="R2145">
        <f>IF($A2145="","",IF(ISNUMBER($A2145),$A2145,IFERROR(DATEVALUE($A2145),NA())))</f>
        <v/>
      </c>
    </row>
    <row r="2146">
      <c r="O2146">
        <f>IF($R2146="","",IF($Q$1="Weekly",INT(($R2146-2)/7),IF($Q$1="Quarterly",YEAR($R2146)*4+ROUNDUP(MONTH($R2146)/3),YEAR($R2146)*12+MONTH($R2146))))</f>
        <v/>
      </c>
      <c r="P2146">
        <f>IF($R2146="","",IF($R2147="",1,IF($O2146&lt;&gt;$O2147,1,0)))</f>
        <v/>
      </c>
      <c r="Q2146">
        <f>IF($P2146=1,SUM($P$7:$P2146),"")</f>
        <v/>
      </c>
      <c r="R2146">
        <f>IF($A2146="","",IF(ISNUMBER($A2146),$A2146,IFERROR(DATEVALUE($A2146),NA())))</f>
        <v/>
      </c>
    </row>
    <row r="2147">
      <c r="O2147">
        <f>IF($R2147="","",IF($Q$1="Weekly",INT(($R2147-2)/7),IF($Q$1="Quarterly",YEAR($R2147)*4+ROUNDUP(MONTH($R2147)/3),YEAR($R2147)*12+MONTH($R2147))))</f>
        <v/>
      </c>
      <c r="P2147">
        <f>IF($R2147="","",IF($R2148="",1,IF($O2147&lt;&gt;$O2148,1,0)))</f>
        <v/>
      </c>
      <c r="Q2147">
        <f>IF($P2147=1,SUM($P$7:$P2147),"")</f>
        <v/>
      </c>
      <c r="R2147">
        <f>IF($A2147="","",IF(ISNUMBER($A2147),$A2147,IFERROR(DATEVALUE($A2147),NA())))</f>
        <v/>
      </c>
    </row>
    <row r="2148">
      <c r="O2148">
        <f>IF($R2148="","",IF($Q$1="Weekly",INT(($R2148-2)/7),IF($Q$1="Quarterly",YEAR($R2148)*4+ROUNDUP(MONTH($R2148)/3),YEAR($R2148)*12+MONTH($R2148))))</f>
        <v/>
      </c>
      <c r="P2148">
        <f>IF($R2148="","",IF($R2149="",1,IF($O2148&lt;&gt;$O2149,1,0)))</f>
        <v/>
      </c>
      <c r="Q2148">
        <f>IF($P2148=1,SUM($P$7:$P2148),"")</f>
        <v/>
      </c>
      <c r="R2148">
        <f>IF($A2148="","",IF(ISNUMBER($A2148),$A2148,IFERROR(DATEVALUE($A2148),NA())))</f>
        <v/>
      </c>
    </row>
    <row r="2149">
      <c r="O2149">
        <f>IF($R2149="","",IF($Q$1="Weekly",INT(($R2149-2)/7),IF($Q$1="Quarterly",YEAR($R2149)*4+ROUNDUP(MONTH($R2149)/3),YEAR($R2149)*12+MONTH($R2149))))</f>
        <v/>
      </c>
      <c r="P2149">
        <f>IF($R2149="","",IF($R2150="",1,IF($O2149&lt;&gt;$O2150,1,0)))</f>
        <v/>
      </c>
      <c r="Q2149">
        <f>IF($P2149=1,SUM($P$7:$P2149),"")</f>
        <v/>
      </c>
      <c r="R2149">
        <f>IF($A2149="","",IF(ISNUMBER($A2149),$A2149,IFERROR(DATEVALUE($A2149),NA())))</f>
        <v/>
      </c>
    </row>
    <row r="2150">
      <c r="O2150">
        <f>IF($R2150="","",IF($Q$1="Weekly",INT(($R2150-2)/7),IF($Q$1="Quarterly",YEAR($R2150)*4+ROUNDUP(MONTH($R2150)/3),YEAR($R2150)*12+MONTH($R2150))))</f>
        <v/>
      </c>
      <c r="P2150">
        <f>IF($R2150="","",IF($R2151="",1,IF($O2150&lt;&gt;$O2151,1,0)))</f>
        <v/>
      </c>
      <c r="Q2150">
        <f>IF($P2150=1,SUM($P$7:$P2150),"")</f>
        <v/>
      </c>
      <c r="R2150">
        <f>IF($A2150="","",IF(ISNUMBER($A2150),$A2150,IFERROR(DATEVALUE($A2150),NA())))</f>
        <v/>
      </c>
    </row>
    <row r="2151">
      <c r="O2151">
        <f>IF($R2151="","",IF($Q$1="Weekly",INT(($R2151-2)/7),IF($Q$1="Quarterly",YEAR($R2151)*4+ROUNDUP(MONTH($R2151)/3),YEAR($R2151)*12+MONTH($R2151))))</f>
        <v/>
      </c>
      <c r="P2151">
        <f>IF($R2151="","",IF($R2152="",1,IF($O2151&lt;&gt;$O2152,1,0)))</f>
        <v/>
      </c>
      <c r="Q2151">
        <f>IF($P2151=1,SUM($P$7:$P2151),"")</f>
        <v/>
      </c>
      <c r="R2151">
        <f>IF($A2151="","",IF(ISNUMBER($A2151),$A2151,IFERROR(DATEVALUE($A2151),NA())))</f>
        <v/>
      </c>
    </row>
    <row r="2152">
      <c r="O2152">
        <f>IF($R2152="","",IF($Q$1="Weekly",INT(($R2152-2)/7),IF($Q$1="Quarterly",YEAR($R2152)*4+ROUNDUP(MONTH($R2152)/3),YEAR($R2152)*12+MONTH($R2152))))</f>
        <v/>
      </c>
      <c r="P2152">
        <f>IF($R2152="","",IF($R2153="",1,IF($O2152&lt;&gt;$O2153,1,0)))</f>
        <v/>
      </c>
      <c r="Q2152">
        <f>IF($P2152=1,SUM($P$7:$P2152),"")</f>
        <v/>
      </c>
      <c r="R2152">
        <f>IF($A2152="","",IF(ISNUMBER($A2152),$A2152,IFERROR(DATEVALUE($A2152),NA())))</f>
        <v/>
      </c>
    </row>
    <row r="2153">
      <c r="O2153">
        <f>IF($R2153="","",IF($Q$1="Weekly",INT(($R2153-2)/7),IF($Q$1="Quarterly",YEAR($R2153)*4+ROUNDUP(MONTH($R2153)/3),YEAR($R2153)*12+MONTH($R2153))))</f>
        <v/>
      </c>
      <c r="P2153">
        <f>IF($R2153="","",IF($R2154="",1,IF($O2153&lt;&gt;$O2154,1,0)))</f>
        <v/>
      </c>
      <c r="Q2153">
        <f>IF($P2153=1,SUM($P$7:$P2153),"")</f>
        <v/>
      </c>
      <c r="R2153">
        <f>IF($A2153="","",IF(ISNUMBER($A2153),$A2153,IFERROR(DATEVALUE($A2153),NA())))</f>
        <v/>
      </c>
    </row>
    <row r="2154">
      <c r="O2154">
        <f>IF($R2154="","",IF($Q$1="Weekly",INT(($R2154-2)/7),IF($Q$1="Quarterly",YEAR($R2154)*4+ROUNDUP(MONTH($R2154)/3),YEAR($R2154)*12+MONTH($R2154))))</f>
        <v/>
      </c>
      <c r="P2154">
        <f>IF($R2154="","",IF($R2155="",1,IF($O2154&lt;&gt;$O2155,1,0)))</f>
        <v/>
      </c>
      <c r="Q2154">
        <f>IF($P2154=1,SUM($P$7:$P2154),"")</f>
        <v/>
      </c>
      <c r="R2154">
        <f>IF($A2154="","",IF(ISNUMBER($A2154),$A2154,IFERROR(DATEVALUE($A2154),NA())))</f>
        <v/>
      </c>
    </row>
    <row r="2155">
      <c r="O2155">
        <f>IF($R2155="","",IF($Q$1="Weekly",INT(($R2155-2)/7),IF($Q$1="Quarterly",YEAR($R2155)*4+ROUNDUP(MONTH($R2155)/3),YEAR($R2155)*12+MONTH($R2155))))</f>
        <v/>
      </c>
      <c r="P2155">
        <f>IF($R2155="","",IF($R2156="",1,IF($O2155&lt;&gt;$O2156,1,0)))</f>
        <v/>
      </c>
      <c r="Q2155">
        <f>IF($P2155=1,SUM($P$7:$P2155),"")</f>
        <v/>
      </c>
      <c r="R2155">
        <f>IF($A2155="","",IF(ISNUMBER($A2155),$A2155,IFERROR(DATEVALUE($A2155),NA())))</f>
        <v/>
      </c>
    </row>
    <row r="2156">
      <c r="O2156">
        <f>IF($R2156="","",IF($Q$1="Weekly",INT(($R2156-2)/7),IF($Q$1="Quarterly",YEAR($R2156)*4+ROUNDUP(MONTH($R2156)/3),YEAR($R2156)*12+MONTH($R2156))))</f>
        <v/>
      </c>
      <c r="P2156">
        <f>IF($R2156="","",IF($R2157="",1,IF($O2156&lt;&gt;$O2157,1,0)))</f>
        <v/>
      </c>
      <c r="Q2156">
        <f>IF($P2156=1,SUM($P$7:$P2156),"")</f>
        <v/>
      </c>
      <c r="R2156">
        <f>IF($A2156="","",IF(ISNUMBER($A2156),$A2156,IFERROR(DATEVALUE($A2156),NA())))</f>
        <v/>
      </c>
    </row>
    <row r="2157">
      <c r="O2157">
        <f>IF($R2157="","",IF($Q$1="Weekly",INT(($R2157-2)/7),IF($Q$1="Quarterly",YEAR($R2157)*4+ROUNDUP(MONTH($R2157)/3),YEAR($R2157)*12+MONTH($R2157))))</f>
        <v/>
      </c>
      <c r="P2157">
        <f>IF($R2157="","",IF($R2158="",1,IF($O2157&lt;&gt;$O2158,1,0)))</f>
        <v/>
      </c>
      <c r="Q2157">
        <f>IF($P2157=1,SUM($P$7:$P2157),"")</f>
        <v/>
      </c>
      <c r="R2157">
        <f>IF($A2157="","",IF(ISNUMBER($A2157),$A2157,IFERROR(DATEVALUE($A2157),NA())))</f>
        <v/>
      </c>
    </row>
    <row r="2158">
      <c r="O2158">
        <f>IF($R2158="","",IF($Q$1="Weekly",INT(($R2158-2)/7),IF($Q$1="Quarterly",YEAR($R2158)*4+ROUNDUP(MONTH($R2158)/3),YEAR($R2158)*12+MONTH($R2158))))</f>
        <v/>
      </c>
      <c r="P2158">
        <f>IF($R2158="","",IF($R2159="",1,IF($O2158&lt;&gt;$O2159,1,0)))</f>
        <v/>
      </c>
      <c r="Q2158">
        <f>IF($P2158=1,SUM($P$7:$P2158),"")</f>
        <v/>
      </c>
      <c r="R2158">
        <f>IF($A2158="","",IF(ISNUMBER($A2158),$A2158,IFERROR(DATEVALUE($A2158),NA())))</f>
        <v/>
      </c>
    </row>
    <row r="2159">
      <c r="O2159">
        <f>IF($R2159="","",IF($Q$1="Weekly",INT(($R2159-2)/7),IF($Q$1="Quarterly",YEAR($R2159)*4+ROUNDUP(MONTH($R2159)/3),YEAR($R2159)*12+MONTH($R2159))))</f>
        <v/>
      </c>
      <c r="P2159">
        <f>IF($R2159="","",IF($R2160="",1,IF($O2159&lt;&gt;$O2160,1,0)))</f>
        <v/>
      </c>
      <c r="Q2159">
        <f>IF($P2159=1,SUM($P$7:$P2159),"")</f>
        <v/>
      </c>
      <c r="R2159">
        <f>IF($A2159="","",IF(ISNUMBER($A2159),$A2159,IFERROR(DATEVALUE($A2159),NA())))</f>
        <v/>
      </c>
    </row>
    <row r="2160">
      <c r="O2160">
        <f>IF($R2160="","",IF($Q$1="Weekly",INT(($R2160-2)/7),IF($Q$1="Quarterly",YEAR($R2160)*4+ROUNDUP(MONTH($R2160)/3),YEAR($R2160)*12+MONTH($R2160))))</f>
        <v/>
      </c>
      <c r="P2160">
        <f>IF($R2160="","",IF($R2161="",1,IF($O2160&lt;&gt;$O2161,1,0)))</f>
        <v/>
      </c>
      <c r="Q2160">
        <f>IF($P2160=1,SUM($P$7:$P2160),"")</f>
        <v/>
      </c>
      <c r="R2160">
        <f>IF($A2160="","",IF(ISNUMBER($A2160),$A2160,IFERROR(DATEVALUE($A2160),NA())))</f>
        <v/>
      </c>
    </row>
    <row r="2161">
      <c r="O2161">
        <f>IF($R2161="","",IF($Q$1="Weekly",INT(($R2161-2)/7),IF($Q$1="Quarterly",YEAR($R2161)*4+ROUNDUP(MONTH($R2161)/3),YEAR($R2161)*12+MONTH($R2161))))</f>
        <v/>
      </c>
      <c r="P2161">
        <f>IF($R2161="","",IF($R2162="",1,IF($O2161&lt;&gt;$O2162,1,0)))</f>
        <v/>
      </c>
      <c r="Q2161">
        <f>IF($P2161=1,SUM($P$7:$P2161),"")</f>
        <v/>
      </c>
      <c r="R2161">
        <f>IF($A2161="","",IF(ISNUMBER($A2161),$A2161,IFERROR(DATEVALUE($A2161),NA())))</f>
        <v/>
      </c>
    </row>
    <row r="2162">
      <c r="O2162">
        <f>IF($R2162="","",IF($Q$1="Weekly",INT(($R2162-2)/7),IF($Q$1="Quarterly",YEAR($R2162)*4+ROUNDUP(MONTH($R2162)/3),YEAR($R2162)*12+MONTH($R2162))))</f>
        <v/>
      </c>
      <c r="P2162">
        <f>IF($R2162="","",IF($R2163="",1,IF($O2162&lt;&gt;$O2163,1,0)))</f>
        <v/>
      </c>
      <c r="Q2162">
        <f>IF($P2162=1,SUM($P$7:$P2162),"")</f>
        <v/>
      </c>
      <c r="R2162">
        <f>IF($A2162="","",IF(ISNUMBER($A2162),$A2162,IFERROR(DATEVALUE($A2162),NA())))</f>
        <v/>
      </c>
    </row>
    <row r="2163">
      <c r="O2163">
        <f>IF($R2163="","",IF($Q$1="Weekly",INT(($R2163-2)/7),IF($Q$1="Quarterly",YEAR($R2163)*4+ROUNDUP(MONTH($R2163)/3),YEAR($R2163)*12+MONTH($R2163))))</f>
        <v/>
      </c>
      <c r="P2163">
        <f>IF($R2163="","",IF($R2164="",1,IF($O2163&lt;&gt;$O2164,1,0)))</f>
        <v/>
      </c>
      <c r="Q2163">
        <f>IF($P2163=1,SUM($P$7:$P2163),"")</f>
        <v/>
      </c>
      <c r="R2163">
        <f>IF($A2163="","",IF(ISNUMBER($A2163),$A2163,IFERROR(DATEVALUE($A2163),NA())))</f>
        <v/>
      </c>
    </row>
    <row r="2164">
      <c r="O2164">
        <f>IF($R2164="","",IF($Q$1="Weekly",INT(($R2164-2)/7),IF($Q$1="Quarterly",YEAR($R2164)*4+ROUNDUP(MONTH($R2164)/3),YEAR($R2164)*12+MONTH($R2164))))</f>
        <v/>
      </c>
      <c r="P2164">
        <f>IF($R2164="","",IF($R2165="",1,IF($O2164&lt;&gt;$O2165,1,0)))</f>
        <v/>
      </c>
      <c r="Q2164">
        <f>IF($P2164=1,SUM($P$7:$P2164),"")</f>
        <v/>
      </c>
      <c r="R2164">
        <f>IF($A2164="","",IF(ISNUMBER($A2164),$A2164,IFERROR(DATEVALUE($A2164),NA())))</f>
        <v/>
      </c>
    </row>
    <row r="2165">
      <c r="O2165">
        <f>IF($R2165="","",IF($Q$1="Weekly",INT(($R2165-2)/7),IF($Q$1="Quarterly",YEAR($R2165)*4+ROUNDUP(MONTH($R2165)/3),YEAR($R2165)*12+MONTH($R2165))))</f>
        <v/>
      </c>
      <c r="P2165">
        <f>IF($R2165="","",IF($R2166="",1,IF($O2165&lt;&gt;$O2166,1,0)))</f>
        <v/>
      </c>
      <c r="Q2165">
        <f>IF($P2165=1,SUM($P$7:$P2165),"")</f>
        <v/>
      </c>
      <c r="R2165">
        <f>IF($A2165="","",IF(ISNUMBER($A2165),$A2165,IFERROR(DATEVALUE($A2165),NA())))</f>
        <v/>
      </c>
    </row>
    <row r="2166">
      <c r="O2166">
        <f>IF($R2166="","",IF($Q$1="Weekly",INT(($R2166-2)/7),IF($Q$1="Quarterly",YEAR($R2166)*4+ROUNDUP(MONTH($R2166)/3),YEAR($R2166)*12+MONTH($R2166))))</f>
        <v/>
      </c>
      <c r="P2166">
        <f>IF($R2166="","",IF($R2167="",1,IF($O2166&lt;&gt;$O2167,1,0)))</f>
        <v/>
      </c>
      <c r="Q2166">
        <f>IF($P2166=1,SUM($P$7:$P2166),"")</f>
        <v/>
      </c>
      <c r="R2166">
        <f>IF($A2166="","",IF(ISNUMBER($A2166),$A2166,IFERROR(DATEVALUE($A2166),NA())))</f>
        <v/>
      </c>
    </row>
    <row r="2167">
      <c r="O2167">
        <f>IF($R2167="","",IF($Q$1="Weekly",INT(($R2167-2)/7),IF($Q$1="Quarterly",YEAR($R2167)*4+ROUNDUP(MONTH($R2167)/3),YEAR($R2167)*12+MONTH($R2167))))</f>
        <v/>
      </c>
      <c r="P2167">
        <f>IF($R2167="","",IF($R2168="",1,IF($O2167&lt;&gt;$O2168,1,0)))</f>
        <v/>
      </c>
      <c r="Q2167">
        <f>IF($P2167=1,SUM($P$7:$P2167),"")</f>
        <v/>
      </c>
      <c r="R2167">
        <f>IF($A2167="","",IF(ISNUMBER($A2167),$A2167,IFERROR(DATEVALUE($A2167),NA())))</f>
        <v/>
      </c>
    </row>
    <row r="2168">
      <c r="O2168">
        <f>IF($R2168="","",IF($Q$1="Weekly",INT(($R2168-2)/7),IF($Q$1="Quarterly",YEAR($R2168)*4+ROUNDUP(MONTH($R2168)/3),YEAR($R2168)*12+MONTH($R2168))))</f>
        <v/>
      </c>
      <c r="P2168">
        <f>IF($R2168="","",IF($R2169="",1,IF($O2168&lt;&gt;$O2169,1,0)))</f>
        <v/>
      </c>
      <c r="Q2168">
        <f>IF($P2168=1,SUM($P$7:$P2168),"")</f>
        <v/>
      </c>
      <c r="R2168">
        <f>IF($A2168="","",IF(ISNUMBER($A2168),$A2168,IFERROR(DATEVALUE($A2168),NA())))</f>
        <v/>
      </c>
    </row>
    <row r="2169">
      <c r="O2169">
        <f>IF($R2169="","",IF($Q$1="Weekly",INT(($R2169-2)/7),IF($Q$1="Quarterly",YEAR($R2169)*4+ROUNDUP(MONTH($R2169)/3),YEAR($R2169)*12+MONTH($R2169))))</f>
        <v/>
      </c>
      <c r="P2169">
        <f>IF($R2169="","",IF($R2170="",1,IF($O2169&lt;&gt;$O2170,1,0)))</f>
        <v/>
      </c>
      <c r="Q2169">
        <f>IF($P2169=1,SUM($P$7:$P2169),"")</f>
        <v/>
      </c>
      <c r="R2169">
        <f>IF($A2169="","",IF(ISNUMBER($A2169),$A2169,IFERROR(DATEVALUE($A2169),NA())))</f>
        <v/>
      </c>
    </row>
    <row r="2170">
      <c r="O2170">
        <f>IF($R2170="","",IF($Q$1="Weekly",INT(($R2170-2)/7),IF($Q$1="Quarterly",YEAR($R2170)*4+ROUNDUP(MONTH($R2170)/3),YEAR($R2170)*12+MONTH($R2170))))</f>
        <v/>
      </c>
      <c r="P2170">
        <f>IF($R2170="","",IF($R2171="",1,IF($O2170&lt;&gt;$O2171,1,0)))</f>
        <v/>
      </c>
      <c r="Q2170">
        <f>IF($P2170=1,SUM($P$7:$P2170),"")</f>
        <v/>
      </c>
      <c r="R2170">
        <f>IF($A2170="","",IF(ISNUMBER($A2170),$A2170,IFERROR(DATEVALUE($A2170),NA())))</f>
        <v/>
      </c>
    </row>
    <row r="2171">
      <c r="O2171">
        <f>IF($R2171="","",IF($Q$1="Weekly",INT(($R2171-2)/7),IF($Q$1="Quarterly",YEAR($R2171)*4+ROUNDUP(MONTH($R2171)/3),YEAR($R2171)*12+MONTH($R2171))))</f>
        <v/>
      </c>
      <c r="P2171">
        <f>IF($R2171="","",IF($R2172="",1,IF($O2171&lt;&gt;$O2172,1,0)))</f>
        <v/>
      </c>
      <c r="Q2171">
        <f>IF($P2171=1,SUM($P$7:$P2171),"")</f>
        <v/>
      </c>
      <c r="R2171">
        <f>IF($A2171="","",IF(ISNUMBER($A2171),$A2171,IFERROR(DATEVALUE($A2171),NA())))</f>
        <v/>
      </c>
    </row>
    <row r="2172">
      <c r="O2172">
        <f>IF($R2172="","",IF($Q$1="Weekly",INT(($R2172-2)/7),IF($Q$1="Quarterly",YEAR($R2172)*4+ROUNDUP(MONTH($R2172)/3),YEAR($R2172)*12+MONTH($R2172))))</f>
        <v/>
      </c>
      <c r="P2172">
        <f>IF($R2172="","",IF($R2173="",1,IF($O2172&lt;&gt;$O2173,1,0)))</f>
        <v/>
      </c>
      <c r="Q2172">
        <f>IF($P2172=1,SUM($P$7:$P2172),"")</f>
        <v/>
      </c>
      <c r="R2172">
        <f>IF($A2172="","",IF(ISNUMBER($A2172),$A2172,IFERROR(DATEVALUE($A2172),NA())))</f>
        <v/>
      </c>
    </row>
    <row r="2173">
      <c r="O2173">
        <f>IF($R2173="","",IF($Q$1="Weekly",INT(($R2173-2)/7),IF($Q$1="Quarterly",YEAR($R2173)*4+ROUNDUP(MONTH($R2173)/3),YEAR($R2173)*12+MONTH($R2173))))</f>
        <v/>
      </c>
      <c r="P2173">
        <f>IF($R2173="","",IF($R2174="",1,IF($O2173&lt;&gt;$O2174,1,0)))</f>
        <v/>
      </c>
      <c r="Q2173">
        <f>IF($P2173=1,SUM($P$7:$P2173),"")</f>
        <v/>
      </c>
      <c r="R2173">
        <f>IF($A2173="","",IF(ISNUMBER($A2173),$A2173,IFERROR(DATEVALUE($A2173),NA())))</f>
        <v/>
      </c>
    </row>
    <row r="2174">
      <c r="O2174">
        <f>IF($R2174="","",IF($Q$1="Weekly",INT(($R2174-2)/7),IF($Q$1="Quarterly",YEAR($R2174)*4+ROUNDUP(MONTH($R2174)/3),YEAR($R2174)*12+MONTH($R2174))))</f>
        <v/>
      </c>
      <c r="P2174">
        <f>IF($R2174="","",IF($R2175="",1,IF($O2174&lt;&gt;$O2175,1,0)))</f>
        <v/>
      </c>
      <c r="Q2174">
        <f>IF($P2174=1,SUM($P$7:$P2174),"")</f>
        <v/>
      </c>
      <c r="R2174">
        <f>IF($A2174="","",IF(ISNUMBER($A2174),$A2174,IFERROR(DATEVALUE($A2174),NA())))</f>
        <v/>
      </c>
    </row>
    <row r="2175">
      <c r="O2175">
        <f>IF($R2175="","",IF($Q$1="Weekly",INT(($R2175-2)/7),IF($Q$1="Quarterly",YEAR($R2175)*4+ROUNDUP(MONTH($R2175)/3),YEAR($R2175)*12+MONTH($R2175))))</f>
        <v/>
      </c>
      <c r="P2175">
        <f>IF($R2175="","",IF($R2176="",1,IF($O2175&lt;&gt;$O2176,1,0)))</f>
        <v/>
      </c>
      <c r="Q2175">
        <f>IF($P2175=1,SUM($P$7:$P2175),"")</f>
        <v/>
      </c>
      <c r="R2175">
        <f>IF($A2175="","",IF(ISNUMBER($A2175),$A2175,IFERROR(DATEVALUE($A2175),NA())))</f>
        <v/>
      </c>
    </row>
    <row r="2176">
      <c r="O2176">
        <f>IF($R2176="","",IF($Q$1="Weekly",INT(($R2176-2)/7),IF($Q$1="Quarterly",YEAR($R2176)*4+ROUNDUP(MONTH($R2176)/3),YEAR($R2176)*12+MONTH($R2176))))</f>
        <v/>
      </c>
      <c r="P2176">
        <f>IF($R2176="","",IF($R2177="",1,IF($O2176&lt;&gt;$O2177,1,0)))</f>
        <v/>
      </c>
      <c r="Q2176">
        <f>IF($P2176=1,SUM($P$7:$P2176),"")</f>
        <v/>
      </c>
      <c r="R2176">
        <f>IF($A2176="","",IF(ISNUMBER($A2176),$A2176,IFERROR(DATEVALUE($A2176),NA())))</f>
        <v/>
      </c>
    </row>
    <row r="2177">
      <c r="O2177">
        <f>IF($R2177="","",IF($Q$1="Weekly",INT(($R2177-2)/7),IF($Q$1="Quarterly",YEAR($R2177)*4+ROUNDUP(MONTH($R2177)/3),YEAR($R2177)*12+MONTH($R2177))))</f>
        <v/>
      </c>
      <c r="P2177">
        <f>IF($R2177="","",IF($R2178="",1,IF($O2177&lt;&gt;$O2178,1,0)))</f>
        <v/>
      </c>
      <c r="Q2177">
        <f>IF($P2177=1,SUM($P$7:$P2177),"")</f>
        <v/>
      </c>
      <c r="R2177">
        <f>IF($A2177="","",IF(ISNUMBER($A2177),$A2177,IFERROR(DATEVALUE($A2177),NA())))</f>
        <v/>
      </c>
    </row>
    <row r="2178">
      <c r="O2178">
        <f>IF($R2178="","",IF($Q$1="Weekly",INT(($R2178-2)/7),IF($Q$1="Quarterly",YEAR($R2178)*4+ROUNDUP(MONTH($R2178)/3),YEAR($R2178)*12+MONTH($R2178))))</f>
        <v/>
      </c>
      <c r="P2178">
        <f>IF($R2178="","",IF($R2179="",1,IF($O2178&lt;&gt;$O2179,1,0)))</f>
        <v/>
      </c>
      <c r="Q2178">
        <f>IF($P2178=1,SUM($P$7:$P2178),"")</f>
        <v/>
      </c>
      <c r="R2178">
        <f>IF($A2178="","",IF(ISNUMBER($A2178),$A2178,IFERROR(DATEVALUE($A2178),NA())))</f>
        <v/>
      </c>
    </row>
    <row r="2179">
      <c r="O2179">
        <f>IF($R2179="","",IF($Q$1="Weekly",INT(($R2179-2)/7),IF($Q$1="Quarterly",YEAR($R2179)*4+ROUNDUP(MONTH($R2179)/3),YEAR($R2179)*12+MONTH($R2179))))</f>
        <v/>
      </c>
      <c r="P2179">
        <f>IF($R2179="","",IF($R2180="",1,IF($O2179&lt;&gt;$O2180,1,0)))</f>
        <v/>
      </c>
      <c r="Q2179">
        <f>IF($P2179=1,SUM($P$7:$P2179),"")</f>
        <v/>
      </c>
      <c r="R2179">
        <f>IF($A2179="","",IF(ISNUMBER($A2179),$A2179,IFERROR(DATEVALUE($A2179),NA())))</f>
        <v/>
      </c>
    </row>
    <row r="2180">
      <c r="O2180">
        <f>IF($R2180="","",IF($Q$1="Weekly",INT(($R2180-2)/7),IF($Q$1="Quarterly",YEAR($R2180)*4+ROUNDUP(MONTH($R2180)/3),YEAR($R2180)*12+MONTH($R2180))))</f>
        <v/>
      </c>
      <c r="P2180">
        <f>IF($R2180="","",IF($R2181="",1,IF($O2180&lt;&gt;$O2181,1,0)))</f>
        <v/>
      </c>
      <c r="Q2180">
        <f>IF($P2180=1,SUM($P$7:$P2180),"")</f>
        <v/>
      </c>
      <c r="R2180">
        <f>IF($A2180="","",IF(ISNUMBER($A2180),$A2180,IFERROR(DATEVALUE($A2180),NA())))</f>
        <v/>
      </c>
    </row>
    <row r="2181">
      <c r="O2181">
        <f>IF($R2181="","",IF($Q$1="Weekly",INT(($R2181-2)/7),IF($Q$1="Quarterly",YEAR($R2181)*4+ROUNDUP(MONTH($R2181)/3),YEAR($R2181)*12+MONTH($R2181))))</f>
        <v/>
      </c>
      <c r="P2181">
        <f>IF($R2181="","",IF($R2182="",1,IF($O2181&lt;&gt;$O2182,1,0)))</f>
        <v/>
      </c>
      <c r="Q2181">
        <f>IF($P2181=1,SUM($P$7:$P2181),"")</f>
        <v/>
      </c>
      <c r="R2181">
        <f>IF($A2181="","",IF(ISNUMBER($A2181),$A2181,IFERROR(DATEVALUE($A2181),NA())))</f>
        <v/>
      </c>
    </row>
    <row r="2182">
      <c r="O2182">
        <f>IF($R2182="","",IF($Q$1="Weekly",INT(($R2182-2)/7),IF($Q$1="Quarterly",YEAR($R2182)*4+ROUNDUP(MONTH($R2182)/3),YEAR($R2182)*12+MONTH($R2182))))</f>
        <v/>
      </c>
      <c r="P2182">
        <f>IF($R2182="","",IF($R2183="",1,IF($O2182&lt;&gt;$O2183,1,0)))</f>
        <v/>
      </c>
      <c r="Q2182">
        <f>IF($P2182=1,SUM($P$7:$P2182),"")</f>
        <v/>
      </c>
      <c r="R2182">
        <f>IF($A2182="","",IF(ISNUMBER($A2182),$A2182,IFERROR(DATEVALUE($A2182),NA())))</f>
        <v/>
      </c>
    </row>
    <row r="2183">
      <c r="O2183">
        <f>IF($R2183="","",IF($Q$1="Weekly",INT(($R2183-2)/7),IF($Q$1="Quarterly",YEAR($R2183)*4+ROUNDUP(MONTH($R2183)/3),YEAR($R2183)*12+MONTH($R2183))))</f>
        <v/>
      </c>
      <c r="P2183">
        <f>IF($R2183="","",IF($R2184="",1,IF($O2183&lt;&gt;$O2184,1,0)))</f>
        <v/>
      </c>
      <c r="Q2183">
        <f>IF($P2183=1,SUM($P$7:$P2183),"")</f>
        <v/>
      </c>
      <c r="R2183">
        <f>IF($A2183="","",IF(ISNUMBER($A2183),$A2183,IFERROR(DATEVALUE($A2183),NA())))</f>
        <v/>
      </c>
    </row>
    <row r="2184">
      <c r="O2184">
        <f>IF($R2184="","",IF($Q$1="Weekly",INT(($R2184-2)/7),IF($Q$1="Quarterly",YEAR($R2184)*4+ROUNDUP(MONTH($R2184)/3),YEAR($R2184)*12+MONTH($R2184))))</f>
        <v/>
      </c>
      <c r="P2184">
        <f>IF($R2184="","",IF($R2185="",1,IF($O2184&lt;&gt;$O2185,1,0)))</f>
        <v/>
      </c>
      <c r="Q2184">
        <f>IF($P2184=1,SUM($P$7:$P2184),"")</f>
        <v/>
      </c>
      <c r="R2184">
        <f>IF($A2184="","",IF(ISNUMBER($A2184),$A2184,IFERROR(DATEVALUE($A2184),NA())))</f>
        <v/>
      </c>
    </row>
    <row r="2185">
      <c r="O2185">
        <f>IF($R2185="","",IF($Q$1="Weekly",INT(($R2185-2)/7),IF($Q$1="Quarterly",YEAR($R2185)*4+ROUNDUP(MONTH($R2185)/3),YEAR($R2185)*12+MONTH($R2185))))</f>
        <v/>
      </c>
      <c r="P2185">
        <f>IF($R2185="","",IF($R2186="",1,IF($O2185&lt;&gt;$O2186,1,0)))</f>
        <v/>
      </c>
      <c r="Q2185">
        <f>IF($P2185=1,SUM($P$7:$P2185),"")</f>
        <v/>
      </c>
      <c r="R2185">
        <f>IF($A2185="","",IF(ISNUMBER($A2185),$A2185,IFERROR(DATEVALUE($A2185),NA())))</f>
        <v/>
      </c>
    </row>
    <row r="2186">
      <c r="O2186">
        <f>IF($R2186="","",IF($Q$1="Weekly",INT(($R2186-2)/7),IF($Q$1="Quarterly",YEAR($R2186)*4+ROUNDUP(MONTH($R2186)/3),YEAR($R2186)*12+MONTH($R2186))))</f>
        <v/>
      </c>
      <c r="P2186">
        <f>IF($R2186="","",IF($R2187="",1,IF($O2186&lt;&gt;$O2187,1,0)))</f>
        <v/>
      </c>
      <c r="Q2186">
        <f>IF($P2186=1,SUM($P$7:$P2186),"")</f>
        <v/>
      </c>
      <c r="R2186">
        <f>IF($A2186="","",IF(ISNUMBER($A2186),$A2186,IFERROR(DATEVALUE($A2186),NA())))</f>
        <v/>
      </c>
    </row>
    <row r="2187">
      <c r="O2187">
        <f>IF($R2187="","",IF($Q$1="Weekly",INT(($R2187-2)/7),IF($Q$1="Quarterly",YEAR($R2187)*4+ROUNDUP(MONTH($R2187)/3),YEAR($R2187)*12+MONTH($R2187))))</f>
        <v/>
      </c>
      <c r="P2187">
        <f>IF($R2187="","",IF($R2188="",1,IF($O2187&lt;&gt;$O2188,1,0)))</f>
        <v/>
      </c>
      <c r="Q2187">
        <f>IF($P2187=1,SUM($P$7:$P2187),"")</f>
        <v/>
      </c>
      <c r="R2187">
        <f>IF($A2187="","",IF(ISNUMBER($A2187),$A2187,IFERROR(DATEVALUE($A2187),NA())))</f>
        <v/>
      </c>
    </row>
    <row r="2188">
      <c r="O2188">
        <f>IF($R2188="","",IF($Q$1="Weekly",INT(($R2188-2)/7),IF($Q$1="Quarterly",YEAR($R2188)*4+ROUNDUP(MONTH($R2188)/3),YEAR($R2188)*12+MONTH($R2188))))</f>
        <v/>
      </c>
      <c r="P2188">
        <f>IF($R2188="","",IF($R2189="",1,IF($O2188&lt;&gt;$O2189,1,0)))</f>
        <v/>
      </c>
      <c r="Q2188">
        <f>IF($P2188=1,SUM($P$7:$P2188),"")</f>
        <v/>
      </c>
      <c r="R2188">
        <f>IF($A2188="","",IF(ISNUMBER($A2188),$A2188,IFERROR(DATEVALUE($A2188),NA())))</f>
        <v/>
      </c>
    </row>
    <row r="2189">
      <c r="O2189">
        <f>IF($R2189="","",IF($Q$1="Weekly",INT(($R2189-2)/7),IF($Q$1="Quarterly",YEAR($R2189)*4+ROUNDUP(MONTH($R2189)/3),YEAR($R2189)*12+MONTH($R2189))))</f>
        <v/>
      </c>
      <c r="P2189">
        <f>IF($R2189="","",IF($R2190="",1,IF($O2189&lt;&gt;$O2190,1,0)))</f>
        <v/>
      </c>
      <c r="Q2189">
        <f>IF($P2189=1,SUM($P$7:$P2189),"")</f>
        <v/>
      </c>
      <c r="R2189">
        <f>IF($A2189="","",IF(ISNUMBER($A2189),$A2189,IFERROR(DATEVALUE($A2189),NA())))</f>
        <v/>
      </c>
    </row>
    <row r="2190">
      <c r="O2190">
        <f>IF($R2190="","",IF($Q$1="Weekly",INT(($R2190-2)/7),IF($Q$1="Quarterly",YEAR($R2190)*4+ROUNDUP(MONTH($R2190)/3),YEAR($R2190)*12+MONTH($R2190))))</f>
        <v/>
      </c>
      <c r="P2190">
        <f>IF($R2190="","",IF($R2191="",1,IF($O2190&lt;&gt;$O2191,1,0)))</f>
        <v/>
      </c>
      <c r="Q2190">
        <f>IF($P2190=1,SUM($P$7:$P2190),"")</f>
        <v/>
      </c>
      <c r="R2190">
        <f>IF($A2190="","",IF(ISNUMBER($A2190),$A2190,IFERROR(DATEVALUE($A2190),NA())))</f>
        <v/>
      </c>
    </row>
    <row r="2191">
      <c r="O2191">
        <f>IF($R2191="","",IF($Q$1="Weekly",INT(($R2191-2)/7),IF($Q$1="Quarterly",YEAR($R2191)*4+ROUNDUP(MONTH($R2191)/3),YEAR($R2191)*12+MONTH($R2191))))</f>
        <v/>
      </c>
      <c r="P2191">
        <f>IF($R2191="","",IF($R2192="",1,IF($O2191&lt;&gt;$O2192,1,0)))</f>
        <v/>
      </c>
      <c r="Q2191">
        <f>IF($P2191=1,SUM($P$7:$P2191),"")</f>
        <v/>
      </c>
      <c r="R2191">
        <f>IF($A2191="","",IF(ISNUMBER($A2191),$A2191,IFERROR(DATEVALUE($A2191),NA())))</f>
        <v/>
      </c>
    </row>
    <row r="2192">
      <c r="O2192">
        <f>IF($R2192="","",IF($Q$1="Weekly",INT(($R2192-2)/7),IF($Q$1="Quarterly",YEAR($R2192)*4+ROUNDUP(MONTH($R2192)/3),YEAR($R2192)*12+MONTH($R2192))))</f>
        <v/>
      </c>
      <c r="P2192">
        <f>IF($R2192="","",IF($R2193="",1,IF($O2192&lt;&gt;$O2193,1,0)))</f>
        <v/>
      </c>
      <c r="Q2192">
        <f>IF($P2192=1,SUM($P$7:$P2192),"")</f>
        <v/>
      </c>
      <c r="R2192">
        <f>IF($A2192="","",IF(ISNUMBER($A2192),$A2192,IFERROR(DATEVALUE($A2192),NA())))</f>
        <v/>
      </c>
    </row>
    <row r="2193">
      <c r="O2193">
        <f>IF($R2193="","",IF($Q$1="Weekly",INT(($R2193-2)/7),IF($Q$1="Quarterly",YEAR($R2193)*4+ROUNDUP(MONTH($R2193)/3),YEAR($R2193)*12+MONTH($R2193))))</f>
        <v/>
      </c>
      <c r="P2193">
        <f>IF($R2193="","",IF($R2194="",1,IF($O2193&lt;&gt;$O2194,1,0)))</f>
        <v/>
      </c>
      <c r="Q2193">
        <f>IF($P2193=1,SUM($P$7:$P2193),"")</f>
        <v/>
      </c>
      <c r="R2193">
        <f>IF($A2193="","",IF(ISNUMBER($A2193),$A2193,IFERROR(DATEVALUE($A2193),NA())))</f>
        <v/>
      </c>
    </row>
    <row r="2194">
      <c r="O2194">
        <f>IF($R2194="","",IF($Q$1="Weekly",INT(($R2194-2)/7),IF($Q$1="Quarterly",YEAR($R2194)*4+ROUNDUP(MONTH($R2194)/3),YEAR($R2194)*12+MONTH($R2194))))</f>
        <v/>
      </c>
      <c r="P2194">
        <f>IF($R2194="","",IF($R2195="",1,IF($O2194&lt;&gt;$O2195,1,0)))</f>
        <v/>
      </c>
      <c r="Q2194">
        <f>IF($P2194=1,SUM($P$7:$P2194),"")</f>
        <v/>
      </c>
      <c r="R2194">
        <f>IF($A2194="","",IF(ISNUMBER($A2194),$A2194,IFERROR(DATEVALUE($A2194),NA())))</f>
        <v/>
      </c>
    </row>
    <row r="2195">
      <c r="O2195">
        <f>IF($R2195="","",IF($Q$1="Weekly",INT(($R2195-2)/7),IF($Q$1="Quarterly",YEAR($R2195)*4+ROUNDUP(MONTH($R2195)/3),YEAR($R2195)*12+MONTH($R2195))))</f>
        <v/>
      </c>
      <c r="P2195">
        <f>IF($R2195="","",IF($R2196="",1,IF($O2195&lt;&gt;$O2196,1,0)))</f>
        <v/>
      </c>
      <c r="Q2195">
        <f>IF($P2195=1,SUM($P$7:$P2195),"")</f>
        <v/>
      </c>
      <c r="R2195">
        <f>IF($A2195="","",IF(ISNUMBER($A2195),$A2195,IFERROR(DATEVALUE($A2195),NA())))</f>
        <v/>
      </c>
    </row>
    <row r="2196">
      <c r="O2196">
        <f>IF($R2196="","",IF($Q$1="Weekly",INT(($R2196-2)/7),IF($Q$1="Quarterly",YEAR($R2196)*4+ROUNDUP(MONTH($R2196)/3),YEAR($R2196)*12+MONTH($R2196))))</f>
        <v/>
      </c>
      <c r="P2196">
        <f>IF($R2196="","",IF($R2197="",1,IF($O2196&lt;&gt;$O2197,1,0)))</f>
        <v/>
      </c>
      <c r="Q2196">
        <f>IF($P2196=1,SUM($P$7:$P2196),"")</f>
        <v/>
      </c>
      <c r="R2196">
        <f>IF($A2196="","",IF(ISNUMBER($A2196),$A2196,IFERROR(DATEVALUE($A2196),NA())))</f>
        <v/>
      </c>
    </row>
    <row r="2197">
      <c r="O2197">
        <f>IF($R2197="","",IF($Q$1="Weekly",INT(($R2197-2)/7),IF($Q$1="Quarterly",YEAR($R2197)*4+ROUNDUP(MONTH($R2197)/3),YEAR($R2197)*12+MONTH($R2197))))</f>
        <v/>
      </c>
      <c r="P2197">
        <f>IF($R2197="","",IF($R2198="",1,IF($O2197&lt;&gt;$O2198,1,0)))</f>
        <v/>
      </c>
      <c r="Q2197">
        <f>IF($P2197=1,SUM($P$7:$P2197),"")</f>
        <v/>
      </c>
      <c r="R2197">
        <f>IF($A2197="","",IF(ISNUMBER($A2197),$A2197,IFERROR(DATEVALUE($A2197),NA())))</f>
        <v/>
      </c>
    </row>
    <row r="2198">
      <c r="O2198">
        <f>IF($R2198="","",IF($Q$1="Weekly",INT(($R2198-2)/7),IF($Q$1="Quarterly",YEAR($R2198)*4+ROUNDUP(MONTH($R2198)/3),YEAR($R2198)*12+MONTH($R2198))))</f>
        <v/>
      </c>
      <c r="P2198">
        <f>IF($R2198="","",IF($R2199="",1,IF($O2198&lt;&gt;$O2199,1,0)))</f>
        <v/>
      </c>
      <c r="Q2198">
        <f>IF($P2198=1,SUM($P$7:$P2198),"")</f>
        <v/>
      </c>
      <c r="R2198">
        <f>IF($A2198="","",IF(ISNUMBER($A2198),$A2198,IFERROR(DATEVALUE($A2198),NA())))</f>
        <v/>
      </c>
    </row>
    <row r="2199">
      <c r="O2199">
        <f>IF($R2199="","",IF($Q$1="Weekly",INT(($R2199-2)/7),IF($Q$1="Quarterly",YEAR($R2199)*4+ROUNDUP(MONTH($R2199)/3),YEAR($R2199)*12+MONTH($R2199))))</f>
        <v/>
      </c>
      <c r="P2199">
        <f>IF($R2199="","",IF($R2200="",1,IF($O2199&lt;&gt;$O2200,1,0)))</f>
        <v/>
      </c>
      <c r="Q2199">
        <f>IF($P2199=1,SUM($P$7:$P2199),"")</f>
        <v/>
      </c>
      <c r="R2199">
        <f>IF($A2199="","",IF(ISNUMBER($A2199),$A2199,IFERROR(DATEVALUE($A2199),NA())))</f>
        <v/>
      </c>
    </row>
    <row r="2200">
      <c r="O2200">
        <f>IF($R2200="","",IF($Q$1="Weekly",INT(($R2200-2)/7),IF($Q$1="Quarterly",YEAR($R2200)*4+ROUNDUP(MONTH($R2200)/3),YEAR($R2200)*12+MONTH($R2200))))</f>
        <v/>
      </c>
      <c r="P2200">
        <f>IF($R2200="","",IF($R2201="",1,IF($O2200&lt;&gt;$O2201,1,0)))</f>
        <v/>
      </c>
      <c r="Q2200">
        <f>IF($P2200=1,SUM($P$7:$P2200),"")</f>
        <v/>
      </c>
      <c r="R2200">
        <f>IF($A2200="","",IF(ISNUMBER($A2200),$A2200,IFERROR(DATEVALUE($A2200),NA())))</f>
        <v/>
      </c>
    </row>
    <row r="2201">
      <c r="O2201">
        <f>IF($R2201="","",IF($Q$1="Weekly",INT(($R2201-2)/7),IF($Q$1="Quarterly",YEAR($R2201)*4+ROUNDUP(MONTH($R2201)/3),YEAR($R2201)*12+MONTH($R2201))))</f>
        <v/>
      </c>
      <c r="P2201">
        <f>IF($R2201="","",IF($R2202="",1,IF($O2201&lt;&gt;$O2202,1,0)))</f>
        <v/>
      </c>
      <c r="Q2201">
        <f>IF($P2201=1,SUM($P$7:$P2201),"")</f>
        <v/>
      </c>
      <c r="R2201">
        <f>IF($A2201="","",IF(ISNUMBER($A2201),$A2201,IFERROR(DATEVALUE($A2201),NA())))</f>
        <v/>
      </c>
    </row>
    <row r="2202">
      <c r="O2202">
        <f>IF($R2202="","",IF($Q$1="Weekly",INT(($R2202-2)/7),IF($Q$1="Quarterly",YEAR($R2202)*4+ROUNDUP(MONTH($R2202)/3),YEAR($R2202)*12+MONTH($R2202))))</f>
        <v/>
      </c>
      <c r="P2202">
        <f>IF($R2202="","",IF($R2203="",1,IF($O2202&lt;&gt;$O2203,1,0)))</f>
        <v/>
      </c>
      <c r="Q2202">
        <f>IF($P2202=1,SUM($P$7:$P2202),"")</f>
        <v/>
      </c>
      <c r="R2202">
        <f>IF($A2202="","",IF(ISNUMBER($A2202),$A2202,IFERROR(DATEVALUE($A2202),NA())))</f>
        <v/>
      </c>
    </row>
    <row r="2203">
      <c r="O2203">
        <f>IF($R2203="","",IF($Q$1="Weekly",INT(($R2203-2)/7),IF($Q$1="Quarterly",YEAR($R2203)*4+ROUNDUP(MONTH($R2203)/3),YEAR($R2203)*12+MONTH($R2203))))</f>
        <v/>
      </c>
      <c r="P2203">
        <f>IF($R2203="","",IF($R2204="",1,IF($O2203&lt;&gt;$O2204,1,0)))</f>
        <v/>
      </c>
      <c r="Q2203">
        <f>IF($P2203=1,SUM($P$7:$P2203),"")</f>
        <v/>
      </c>
      <c r="R2203">
        <f>IF($A2203="","",IF(ISNUMBER($A2203),$A2203,IFERROR(DATEVALUE($A2203),NA())))</f>
        <v/>
      </c>
    </row>
    <row r="2204">
      <c r="O2204">
        <f>IF($R2204="","",IF($Q$1="Weekly",INT(($R2204-2)/7),IF($Q$1="Quarterly",YEAR($R2204)*4+ROUNDUP(MONTH($R2204)/3),YEAR($R2204)*12+MONTH($R2204))))</f>
        <v/>
      </c>
      <c r="P2204">
        <f>IF($R2204="","",IF($R2205="",1,IF($O2204&lt;&gt;$O2205,1,0)))</f>
        <v/>
      </c>
      <c r="Q2204">
        <f>IF($P2204=1,SUM($P$7:$P2204),"")</f>
        <v/>
      </c>
      <c r="R2204">
        <f>IF($A2204="","",IF(ISNUMBER($A2204),$A2204,IFERROR(DATEVALUE($A2204),NA())))</f>
        <v/>
      </c>
    </row>
    <row r="2205">
      <c r="O2205">
        <f>IF($R2205="","",IF($Q$1="Weekly",INT(($R2205-2)/7),IF($Q$1="Quarterly",YEAR($R2205)*4+ROUNDUP(MONTH($R2205)/3),YEAR($R2205)*12+MONTH($R2205))))</f>
        <v/>
      </c>
      <c r="P2205">
        <f>IF($R2205="","",IF($R2206="",1,IF($O2205&lt;&gt;$O2206,1,0)))</f>
        <v/>
      </c>
      <c r="Q2205">
        <f>IF($P2205=1,SUM($P$7:$P2205),"")</f>
        <v/>
      </c>
      <c r="R2205">
        <f>IF($A2205="","",IF(ISNUMBER($A2205),$A2205,IFERROR(DATEVALUE($A2205),NA())))</f>
        <v/>
      </c>
    </row>
    <row r="2206">
      <c r="O2206">
        <f>IF($R2206="","",IF($Q$1="Weekly",INT(($R2206-2)/7),IF($Q$1="Quarterly",YEAR($R2206)*4+ROUNDUP(MONTH($R2206)/3),YEAR($R2206)*12+MONTH($R2206))))</f>
        <v/>
      </c>
      <c r="P2206">
        <f>IF($R2206="","",IF($R2207="",1,IF($O2206&lt;&gt;$O2207,1,0)))</f>
        <v/>
      </c>
      <c r="Q2206">
        <f>IF($P2206=1,SUM($P$7:$P2206),"")</f>
        <v/>
      </c>
      <c r="R2206">
        <f>IF($A2206="","",IF(ISNUMBER($A2206),$A2206,IFERROR(DATEVALUE($A2206),NA())))</f>
        <v/>
      </c>
    </row>
    <row r="2207">
      <c r="O2207">
        <f>IF($R2207="","",IF($Q$1="Weekly",INT(($R2207-2)/7),IF($Q$1="Quarterly",YEAR($R2207)*4+ROUNDUP(MONTH($R2207)/3),YEAR($R2207)*12+MONTH($R2207))))</f>
        <v/>
      </c>
      <c r="P2207">
        <f>IF($R2207="","",IF($R2208="",1,IF($O2207&lt;&gt;$O2208,1,0)))</f>
        <v/>
      </c>
      <c r="Q2207">
        <f>IF($P2207=1,SUM($P$7:$P2207),"")</f>
        <v/>
      </c>
      <c r="R2207">
        <f>IF($A2207="","",IF(ISNUMBER($A2207),$A2207,IFERROR(DATEVALUE($A2207),NA())))</f>
        <v/>
      </c>
    </row>
    <row r="2208">
      <c r="O2208">
        <f>IF($R2208="","",IF($Q$1="Weekly",INT(($R2208-2)/7),IF($Q$1="Quarterly",YEAR($R2208)*4+ROUNDUP(MONTH($R2208)/3),YEAR($R2208)*12+MONTH($R2208))))</f>
        <v/>
      </c>
      <c r="P2208">
        <f>IF($R2208="","",IF($R2209="",1,IF($O2208&lt;&gt;$O2209,1,0)))</f>
        <v/>
      </c>
      <c r="Q2208">
        <f>IF($P2208=1,SUM($P$7:$P2208),"")</f>
        <v/>
      </c>
      <c r="R2208">
        <f>IF($A2208="","",IF(ISNUMBER($A2208),$A2208,IFERROR(DATEVALUE($A2208),NA())))</f>
        <v/>
      </c>
    </row>
    <row r="2209">
      <c r="O2209">
        <f>IF($R2209="","",IF($Q$1="Weekly",INT(($R2209-2)/7),IF($Q$1="Quarterly",YEAR($R2209)*4+ROUNDUP(MONTH($R2209)/3),YEAR($R2209)*12+MONTH($R2209))))</f>
        <v/>
      </c>
      <c r="P2209">
        <f>IF($R2209="","",IF($R2210="",1,IF($O2209&lt;&gt;$O2210,1,0)))</f>
        <v/>
      </c>
      <c r="Q2209">
        <f>IF($P2209=1,SUM($P$7:$P2209),"")</f>
        <v/>
      </c>
      <c r="R2209">
        <f>IF($A2209="","",IF(ISNUMBER($A2209),$A2209,IFERROR(DATEVALUE($A2209),NA())))</f>
        <v/>
      </c>
    </row>
    <row r="2210">
      <c r="O2210">
        <f>IF($R2210="","",IF($Q$1="Weekly",INT(($R2210-2)/7),IF($Q$1="Quarterly",YEAR($R2210)*4+ROUNDUP(MONTH($R2210)/3),YEAR($R2210)*12+MONTH($R2210))))</f>
        <v/>
      </c>
      <c r="P2210">
        <f>IF($R2210="","",IF($R2211="",1,IF($O2210&lt;&gt;$O2211,1,0)))</f>
        <v/>
      </c>
      <c r="Q2210">
        <f>IF($P2210=1,SUM($P$7:$P2210),"")</f>
        <v/>
      </c>
      <c r="R2210">
        <f>IF($A2210="","",IF(ISNUMBER($A2210),$A2210,IFERROR(DATEVALUE($A2210),NA())))</f>
        <v/>
      </c>
    </row>
    <row r="2211">
      <c r="O2211">
        <f>IF($R2211="","",IF($Q$1="Weekly",INT(($R2211-2)/7),IF($Q$1="Quarterly",YEAR($R2211)*4+ROUNDUP(MONTH($R2211)/3),YEAR($R2211)*12+MONTH($R2211))))</f>
        <v/>
      </c>
      <c r="P2211">
        <f>IF($R2211="","",IF($R2212="",1,IF($O2211&lt;&gt;$O2212,1,0)))</f>
        <v/>
      </c>
      <c r="Q2211">
        <f>IF($P2211=1,SUM($P$7:$P2211),"")</f>
        <v/>
      </c>
      <c r="R2211">
        <f>IF($A2211="","",IF(ISNUMBER($A2211),$A2211,IFERROR(DATEVALUE($A2211),NA())))</f>
        <v/>
      </c>
    </row>
    <row r="2212">
      <c r="O2212">
        <f>IF($R2212="","",IF($Q$1="Weekly",INT(($R2212-2)/7),IF($Q$1="Quarterly",YEAR($R2212)*4+ROUNDUP(MONTH($R2212)/3),YEAR($R2212)*12+MONTH($R2212))))</f>
        <v/>
      </c>
      <c r="P2212">
        <f>IF($R2212="","",IF($R2213="",1,IF($O2212&lt;&gt;$O2213,1,0)))</f>
        <v/>
      </c>
      <c r="Q2212">
        <f>IF($P2212=1,SUM($P$7:$P2212),"")</f>
        <v/>
      </c>
      <c r="R2212">
        <f>IF($A2212="","",IF(ISNUMBER($A2212),$A2212,IFERROR(DATEVALUE($A2212),NA())))</f>
        <v/>
      </c>
    </row>
    <row r="2213">
      <c r="O2213">
        <f>IF($R2213="","",IF($Q$1="Weekly",INT(($R2213-2)/7),IF($Q$1="Quarterly",YEAR($R2213)*4+ROUNDUP(MONTH($R2213)/3),YEAR($R2213)*12+MONTH($R2213))))</f>
        <v/>
      </c>
      <c r="P2213">
        <f>IF($R2213="","",IF($R2214="",1,IF($O2213&lt;&gt;$O2214,1,0)))</f>
        <v/>
      </c>
      <c r="Q2213">
        <f>IF($P2213=1,SUM($P$7:$P2213),"")</f>
        <v/>
      </c>
      <c r="R2213">
        <f>IF($A2213="","",IF(ISNUMBER($A2213),$A2213,IFERROR(DATEVALUE($A2213),NA())))</f>
        <v/>
      </c>
    </row>
    <row r="2214">
      <c r="O2214">
        <f>IF($R2214="","",IF($Q$1="Weekly",INT(($R2214-2)/7),IF($Q$1="Quarterly",YEAR($R2214)*4+ROUNDUP(MONTH($R2214)/3),YEAR($R2214)*12+MONTH($R2214))))</f>
        <v/>
      </c>
      <c r="P2214">
        <f>IF($R2214="","",IF($R2215="",1,IF($O2214&lt;&gt;$O2215,1,0)))</f>
        <v/>
      </c>
      <c r="Q2214">
        <f>IF($P2214=1,SUM($P$7:$P2214),"")</f>
        <v/>
      </c>
      <c r="R2214">
        <f>IF($A2214="","",IF(ISNUMBER($A2214),$A2214,IFERROR(DATEVALUE($A2214),NA())))</f>
        <v/>
      </c>
    </row>
    <row r="2215">
      <c r="O2215">
        <f>IF($R2215="","",IF($Q$1="Weekly",INT(($R2215-2)/7),IF($Q$1="Quarterly",YEAR($R2215)*4+ROUNDUP(MONTH($R2215)/3),YEAR($R2215)*12+MONTH($R2215))))</f>
        <v/>
      </c>
      <c r="P2215">
        <f>IF($R2215="","",IF($R2216="",1,IF($O2215&lt;&gt;$O2216,1,0)))</f>
        <v/>
      </c>
      <c r="Q2215">
        <f>IF($P2215=1,SUM($P$7:$P2215),"")</f>
        <v/>
      </c>
      <c r="R2215">
        <f>IF($A2215="","",IF(ISNUMBER($A2215),$A2215,IFERROR(DATEVALUE($A2215),NA())))</f>
        <v/>
      </c>
    </row>
    <row r="2216">
      <c r="O2216">
        <f>IF($R2216="","",IF($Q$1="Weekly",INT(($R2216-2)/7),IF($Q$1="Quarterly",YEAR($R2216)*4+ROUNDUP(MONTH($R2216)/3),YEAR($R2216)*12+MONTH($R2216))))</f>
        <v/>
      </c>
      <c r="P2216">
        <f>IF($R2216="","",IF($R2217="",1,IF($O2216&lt;&gt;$O2217,1,0)))</f>
        <v/>
      </c>
      <c r="Q2216">
        <f>IF($P2216=1,SUM($P$7:$P2216),"")</f>
        <v/>
      </c>
      <c r="R2216">
        <f>IF($A2216="","",IF(ISNUMBER($A2216),$A2216,IFERROR(DATEVALUE($A2216),NA())))</f>
        <v/>
      </c>
    </row>
    <row r="2217">
      <c r="O2217">
        <f>IF($R2217="","",IF($Q$1="Weekly",INT(($R2217-2)/7),IF($Q$1="Quarterly",YEAR($R2217)*4+ROUNDUP(MONTH($R2217)/3),YEAR($R2217)*12+MONTH($R2217))))</f>
        <v/>
      </c>
      <c r="P2217">
        <f>IF($R2217="","",IF($R2218="",1,IF($O2217&lt;&gt;$O2218,1,0)))</f>
        <v/>
      </c>
      <c r="Q2217">
        <f>IF($P2217=1,SUM($P$7:$P2217),"")</f>
        <v/>
      </c>
      <c r="R2217">
        <f>IF($A2217="","",IF(ISNUMBER($A2217),$A2217,IFERROR(DATEVALUE($A2217),NA())))</f>
        <v/>
      </c>
    </row>
    <row r="2218">
      <c r="O2218">
        <f>IF($R2218="","",IF($Q$1="Weekly",INT(($R2218-2)/7),IF($Q$1="Quarterly",YEAR($R2218)*4+ROUNDUP(MONTH($R2218)/3),YEAR($R2218)*12+MONTH($R2218))))</f>
        <v/>
      </c>
      <c r="P2218">
        <f>IF($R2218="","",IF($R2219="",1,IF($O2218&lt;&gt;$O2219,1,0)))</f>
        <v/>
      </c>
      <c r="Q2218">
        <f>IF($P2218=1,SUM($P$7:$P2218),"")</f>
        <v/>
      </c>
      <c r="R2218">
        <f>IF($A2218="","",IF(ISNUMBER($A2218),$A2218,IFERROR(DATEVALUE($A2218),NA())))</f>
        <v/>
      </c>
    </row>
    <row r="2219">
      <c r="O2219">
        <f>IF($R2219="","",IF($Q$1="Weekly",INT(($R2219-2)/7),IF($Q$1="Quarterly",YEAR($R2219)*4+ROUNDUP(MONTH($R2219)/3),YEAR($R2219)*12+MONTH($R2219))))</f>
        <v/>
      </c>
      <c r="P2219">
        <f>IF($R2219="","",IF($R2220="",1,IF($O2219&lt;&gt;$O2220,1,0)))</f>
        <v/>
      </c>
      <c r="Q2219">
        <f>IF($P2219=1,SUM($P$7:$P2219),"")</f>
        <v/>
      </c>
      <c r="R2219">
        <f>IF($A2219="","",IF(ISNUMBER($A2219),$A2219,IFERROR(DATEVALUE($A2219),NA())))</f>
        <v/>
      </c>
    </row>
    <row r="2220">
      <c r="O2220">
        <f>IF($R2220="","",IF($Q$1="Weekly",INT(($R2220-2)/7),IF($Q$1="Quarterly",YEAR($R2220)*4+ROUNDUP(MONTH($R2220)/3),YEAR($R2220)*12+MONTH($R2220))))</f>
        <v/>
      </c>
      <c r="P2220">
        <f>IF($R2220="","",IF($R2221="",1,IF($O2220&lt;&gt;$O2221,1,0)))</f>
        <v/>
      </c>
      <c r="Q2220">
        <f>IF($P2220=1,SUM($P$7:$P2220),"")</f>
        <v/>
      </c>
      <c r="R2220">
        <f>IF($A2220="","",IF(ISNUMBER($A2220),$A2220,IFERROR(DATEVALUE($A2220),NA())))</f>
        <v/>
      </c>
    </row>
    <row r="2221">
      <c r="O2221">
        <f>IF($R2221="","",IF($Q$1="Weekly",INT(($R2221-2)/7),IF($Q$1="Quarterly",YEAR($R2221)*4+ROUNDUP(MONTH($R2221)/3),YEAR($R2221)*12+MONTH($R2221))))</f>
        <v/>
      </c>
      <c r="P2221">
        <f>IF($R2221="","",IF($R2222="",1,IF($O2221&lt;&gt;$O2222,1,0)))</f>
        <v/>
      </c>
      <c r="Q2221">
        <f>IF($P2221=1,SUM($P$7:$P2221),"")</f>
        <v/>
      </c>
      <c r="R2221">
        <f>IF($A2221="","",IF(ISNUMBER($A2221),$A2221,IFERROR(DATEVALUE($A2221),NA())))</f>
        <v/>
      </c>
    </row>
    <row r="2222">
      <c r="O2222">
        <f>IF($R2222="","",IF($Q$1="Weekly",INT(($R2222-2)/7),IF($Q$1="Quarterly",YEAR($R2222)*4+ROUNDUP(MONTH($R2222)/3),YEAR($R2222)*12+MONTH($R2222))))</f>
        <v/>
      </c>
      <c r="P2222">
        <f>IF($R2222="","",IF($R2223="",1,IF($O2222&lt;&gt;$O2223,1,0)))</f>
        <v/>
      </c>
      <c r="Q2222">
        <f>IF($P2222=1,SUM($P$7:$P2222),"")</f>
        <v/>
      </c>
      <c r="R2222">
        <f>IF($A2222="","",IF(ISNUMBER($A2222),$A2222,IFERROR(DATEVALUE($A2222),NA())))</f>
        <v/>
      </c>
    </row>
    <row r="2223">
      <c r="O2223">
        <f>IF($R2223="","",IF($Q$1="Weekly",INT(($R2223-2)/7),IF($Q$1="Quarterly",YEAR($R2223)*4+ROUNDUP(MONTH($R2223)/3),YEAR($R2223)*12+MONTH($R2223))))</f>
        <v/>
      </c>
      <c r="P2223">
        <f>IF($R2223="","",IF($R2224="",1,IF($O2223&lt;&gt;$O2224,1,0)))</f>
        <v/>
      </c>
      <c r="Q2223">
        <f>IF($P2223=1,SUM($P$7:$P2223),"")</f>
        <v/>
      </c>
      <c r="R2223">
        <f>IF($A2223="","",IF(ISNUMBER($A2223),$A2223,IFERROR(DATEVALUE($A2223),NA())))</f>
        <v/>
      </c>
    </row>
    <row r="2224">
      <c r="O2224">
        <f>IF($R2224="","",IF($Q$1="Weekly",INT(($R2224-2)/7),IF($Q$1="Quarterly",YEAR($R2224)*4+ROUNDUP(MONTH($R2224)/3),YEAR($R2224)*12+MONTH($R2224))))</f>
        <v/>
      </c>
      <c r="P2224">
        <f>IF($R2224="","",IF($R2225="",1,IF($O2224&lt;&gt;$O2225,1,0)))</f>
        <v/>
      </c>
      <c r="Q2224">
        <f>IF($P2224=1,SUM($P$7:$P2224),"")</f>
        <v/>
      </c>
      <c r="R2224">
        <f>IF($A2224="","",IF(ISNUMBER($A2224),$A2224,IFERROR(DATEVALUE($A2224),NA())))</f>
        <v/>
      </c>
    </row>
    <row r="2225">
      <c r="O2225">
        <f>IF($R2225="","",IF($Q$1="Weekly",INT(($R2225-2)/7),IF($Q$1="Quarterly",YEAR($R2225)*4+ROUNDUP(MONTH($R2225)/3),YEAR($R2225)*12+MONTH($R2225))))</f>
        <v/>
      </c>
      <c r="P2225">
        <f>IF($R2225="","",IF($R2226="",1,IF($O2225&lt;&gt;$O2226,1,0)))</f>
        <v/>
      </c>
      <c r="Q2225">
        <f>IF($P2225=1,SUM($P$7:$P2225),"")</f>
        <v/>
      </c>
      <c r="R2225">
        <f>IF($A2225="","",IF(ISNUMBER($A2225),$A2225,IFERROR(DATEVALUE($A2225),NA())))</f>
        <v/>
      </c>
    </row>
    <row r="2226">
      <c r="O2226">
        <f>IF($R2226="","",IF($Q$1="Weekly",INT(($R2226-2)/7),IF($Q$1="Quarterly",YEAR($R2226)*4+ROUNDUP(MONTH($R2226)/3),YEAR($R2226)*12+MONTH($R2226))))</f>
        <v/>
      </c>
      <c r="P2226">
        <f>IF($R2226="","",IF($R2227="",1,IF($O2226&lt;&gt;$O2227,1,0)))</f>
        <v/>
      </c>
      <c r="Q2226">
        <f>IF($P2226=1,SUM($P$7:$P2226),"")</f>
        <v/>
      </c>
      <c r="R2226">
        <f>IF($A2226="","",IF(ISNUMBER($A2226),$A2226,IFERROR(DATEVALUE($A2226),NA())))</f>
        <v/>
      </c>
    </row>
    <row r="2227">
      <c r="O2227">
        <f>IF($R2227="","",IF($Q$1="Weekly",INT(($R2227-2)/7),IF($Q$1="Quarterly",YEAR($R2227)*4+ROUNDUP(MONTH($R2227)/3),YEAR($R2227)*12+MONTH($R2227))))</f>
        <v/>
      </c>
      <c r="P2227">
        <f>IF($R2227="","",IF($R2228="",1,IF($O2227&lt;&gt;$O2228,1,0)))</f>
        <v/>
      </c>
      <c r="Q2227">
        <f>IF($P2227=1,SUM($P$7:$P2227),"")</f>
        <v/>
      </c>
      <c r="R2227">
        <f>IF($A2227="","",IF(ISNUMBER($A2227),$A2227,IFERROR(DATEVALUE($A2227),NA())))</f>
        <v/>
      </c>
    </row>
    <row r="2228">
      <c r="O2228">
        <f>IF($R2228="","",IF($Q$1="Weekly",INT(($R2228-2)/7),IF($Q$1="Quarterly",YEAR($R2228)*4+ROUNDUP(MONTH($R2228)/3),YEAR($R2228)*12+MONTH($R2228))))</f>
        <v/>
      </c>
      <c r="P2228">
        <f>IF($R2228="","",IF($R2229="",1,IF($O2228&lt;&gt;$O2229,1,0)))</f>
        <v/>
      </c>
      <c r="Q2228">
        <f>IF($P2228=1,SUM($P$7:$P2228),"")</f>
        <v/>
      </c>
      <c r="R2228">
        <f>IF($A2228="","",IF(ISNUMBER($A2228),$A2228,IFERROR(DATEVALUE($A2228),NA())))</f>
        <v/>
      </c>
    </row>
    <row r="2229">
      <c r="O2229">
        <f>IF($R2229="","",IF($Q$1="Weekly",INT(($R2229-2)/7),IF($Q$1="Quarterly",YEAR($R2229)*4+ROUNDUP(MONTH($R2229)/3),YEAR($R2229)*12+MONTH($R2229))))</f>
        <v/>
      </c>
      <c r="P2229">
        <f>IF($R2229="","",IF($R2230="",1,IF($O2229&lt;&gt;$O2230,1,0)))</f>
        <v/>
      </c>
      <c r="Q2229">
        <f>IF($P2229=1,SUM($P$7:$P2229),"")</f>
        <v/>
      </c>
      <c r="R2229">
        <f>IF($A2229="","",IF(ISNUMBER($A2229),$A2229,IFERROR(DATEVALUE($A2229),NA())))</f>
        <v/>
      </c>
    </row>
    <row r="2230">
      <c r="O2230">
        <f>IF($R2230="","",IF($Q$1="Weekly",INT(($R2230-2)/7),IF($Q$1="Quarterly",YEAR($R2230)*4+ROUNDUP(MONTH($R2230)/3),YEAR($R2230)*12+MONTH($R2230))))</f>
        <v/>
      </c>
      <c r="P2230">
        <f>IF($R2230="","",IF($R2231="",1,IF($O2230&lt;&gt;$O2231,1,0)))</f>
        <v/>
      </c>
      <c r="Q2230">
        <f>IF($P2230=1,SUM($P$7:$P2230),"")</f>
        <v/>
      </c>
      <c r="R2230">
        <f>IF($A2230="","",IF(ISNUMBER($A2230),$A2230,IFERROR(DATEVALUE($A2230),NA())))</f>
        <v/>
      </c>
    </row>
    <row r="2231">
      <c r="O2231">
        <f>IF($R2231="","",IF($Q$1="Weekly",INT(($R2231-2)/7),IF($Q$1="Quarterly",YEAR($R2231)*4+ROUNDUP(MONTH($R2231)/3),YEAR($R2231)*12+MONTH($R2231))))</f>
        <v/>
      </c>
      <c r="P2231">
        <f>IF($R2231="","",IF($R2232="",1,IF($O2231&lt;&gt;$O2232,1,0)))</f>
        <v/>
      </c>
      <c r="Q2231">
        <f>IF($P2231=1,SUM($P$7:$P2231),"")</f>
        <v/>
      </c>
      <c r="R2231">
        <f>IF($A2231="","",IF(ISNUMBER($A2231),$A2231,IFERROR(DATEVALUE($A2231),NA())))</f>
        <v/>
      </c>
    </row>
    <row r="2232">
      <c r="O2232">
        <f>IF($R2232="","",IF($Q$1="Weekly",INT(($R2232-2)/7),IF($Q$1="Quarterly",YEAR($R2232)*4+ROUNDUP(MONTH($R2232)/3),YEAR($R2232)*12+MONTH($R2232))))</f>
        <v/>
      </c>
      <c r="P2232">
        <f>IF($R2232="","",IF($R2233="",1,IF($O2232&lt;&gt;$O2233,1,0)))</f>
        <v/>
      </c>
      <c r="Q2232">
        <f>IF($P2232=1,SUM($P$7:$P2232),"")</f>
        <v/>
      </c>
      <c r="R2232">
        <f>IF($A2232="","",IF(ISNUMBER($A2232),$A2232,IFERROR(DATEVALUE($A2232),NA())))</f>
        <v/>
      </c>
    </row>
    <row r="2233">
      <c r="O2233">
        <f>IF($R2233="","",IF($Q$1="Weekly",INT(($R2233-2)/7),IF($Q$1="Quarterly",YEAR($R2233)*4+ROUNDUP(MONTH($R2233)/3),YEAR($R2233)*12+MONTH($R2233))))</f>
        <v/>
      </c>
      <c r="P2233">
        <f>IF($R2233="","",IF($R2234="",1,IF($O2233&lt;&gt;$O2234,1,0)))</f>
        <v/>
      </c>
      <c r="Q2233">
        <f>IF($P2233=1,SUM($P$7:$P2233),"")</f>
        <v/>
      </c>
      <c r="R2233">
        <f>IF($A2233="","",IF(ISNUMBER($A2233),$A2233,IFERROR(DATEVALUE($A2233),NA())))</f>
        <v/>
      </c>
    </row>
    <row r="2234">
      <c r="O2234">
        <f>IF($R2234="","",IF($Q$1="Weekly",INT(($R2234-2)/7),IF($Q$1="Quarterly",YEAR($R2234)*4+ROUNDUP(MONTH($R2234)/3),YEAR($R2234)*12+MONTH($R2234))))</f>
        <v/>
      </c>
      <c r="P2234">
        <f>IF($R2234="","",IF($R2235="",1,IF($O2234&lt;&gt;$O2235,1,0)))</f>
        <v/>
      </c>
      <c r="Q2234">
        <f>IF($P2234=1,SUM($P$7:$P2234),"")</f>
        <v/>
      </c>
      <c r="R2234">
        <f>IF($A2234="","",IF(ISNUMBER($A2234),$A2234,IFERROR(DATEVALUE($A2234),NA())))</f>
        <v/>
      </c>
    </row>
    <row r="2235">
      <c r="O2235">
        <f>IF($R2235="","",IF($Q$1="Weekly",INT(($R2235-2)/7),IF($Q$1="Quarterly",YEAR($R2235)*4+ROUNDUP(MONTH($R2235)/3),YEAR($R2235)*12+MONTH($R2235))))</f>
        <v/>
      </c>
      <c r="P2235">
        <f>IF($R2235="","",IF($R2236="",1,IF($O2235&lt;&gt;$O2236,1,0)))</f>
        <v/>
      </c>
      <c r="Q2235">
        <f>IF($P2235=1,SUM($P$7:$P2235),"")</f>
        <v/>
      </c>
      <c r="R2235">
        <f>IF($A2235="","",IF(ISNUMBER($A2235),$A2235,IFERROR(DATEVALUE($A2235),NA())))</f>
        <v/>
      </c>
    </row>
    <row r="2236">
      <c r="O2236">
        <f>IF($R2236="","",IF($Q$1="Weekly",INT(($R2236-2)/7),IF($Q$1="Quarterly",YEAR($R2236)*4+ROUNDUP(MONTH($R2236)/3),YEAR($R2236)*12+MONTH($R2236))))</f>
        <v/>
      </c>
      <c r="P2236">
        <f>IF($R2236="","",IF($R2237="",1,IF($O2236&lt;&gt;$O2237,1,0)))</f>
        <v/>
      </c>
      <c r="Q2236">
        <f>IF($P2236=1,SUM($P$7:$P2236),"")</f>
        <v/>
      </c>
      <c r="R2236">
        <f>IF($A2236="","",IF(ISNUMBER($A2236),$A2236,IFERROR(DATEVALUE($A2236),NA())))</f>
        <v/>
      </c>
    </row>
    <row r="2237">
      <c r="O2237">
        <f>IF($R2237="","",IF($Q$1="Weekly",INT(($R2237-2)/7),IF($Q$1="Quarterly",YEAR($R2237)*4+ROUNDUP(MONTH($R2237)/3),YEAR($R2237)*12+MONTH($R2237))))</f>
        <v/>
      </c>
      <c r="P2237">
        <f>IF($R2237="","",IF($R2238="",1,IF($O2237&lt;&gt;$O2238,1,0)))</f>
        <v/>
      </c>
      <c r="Q2237">
        <f>IF($P2237=1,SUM($P$7:$P2237),"")</f>
        <v/>
      </c>
      <c r="R2237">
        <f>IF($A2237="","",IF(ISNUMBER($A2237),$A2237,IFERROR(DATEVALUE($A2237),NA())))</f>
        <v/>
      </c>
    </row>
    <row r="2238">
      <c r="O2238">
        <f>IF($R2238="","",IF($Q$1="Weekly",INT(($R2238-2)/7),IF($Q$1="Quarterly",YEAR($R2238)*4+ROUNDUP(MONTH($R2238)/3),YEAR($R2238)*12+MONTH($R2238))))</f>
        <v/>
      </c>
      <c r="P2238">
        <f>IF($R2238="","",IF($R2239="",1,IF($O2238&lt;&gt;$O2239,1,0)))</f>
        <v/>
      </c>
      <c r="Q2238">
        <f>IF($P2238=1,SUM($P$7:$P2238),"")</f>
        <v/>
      </c>
      <c r="R2238">
        <f>IF($A2238="","",IF(ISNUMBER($A2238),$A2238,IFERROR(DATEVALUE($A2238),NA())))</f>
        <v/>
      </c>
    </row>
    <row r="2239">
      <c r="O2239">
        <f>IF($R2239="","",IF($Q$1="Weekly",INT(($R2239-2)/7),IF($Q$1="Quarterly",YEAR($R2239)*4+ROUNDUP(MONTH($R2239)/3),YEAR($R2239)*12+MONTH($R2239))))</f>
        <v/>
      </c>
      <c r="P2239">
        <f>IF($R2239="","",IF($R2240="",1,IF($O2239&lt;&gt;$O2240,1,0)))</f>
        <v/>
      </c>
      <c r="Q2239">
        <f>IF($P2239=1,SUM($P$7:$P2239),"")</f>
        <v/>
      </c>
      <c r="R2239">
        <f>IF($A2239="","",IF(ISNUMBER($A2239),$A2239,IFERROR(DATEVALUE($A2239),NA())))</f>
        <v/>
      </c>
    </row>
    <row r="2240">
      <c r="O2240">
        <f>IF($R2240="","",IF($Q$1="Weekly",INT(($R2240-2)/7),IF($Q$1="Quarterly",YEAR($R2240)*4+ROUNDUP(MONTH($R2240)/3),YEAR($R2240)*12+MONTH($R2240))))</f>
        <v/>
      </c>
      <c r="P2240">
        <f>IF($R2240="","",IF($R2241="",1,IF($O2240&lt;&gt;$O2241,1,0)))</f>
        <v/>
      </c>
      <c r="Q2240">
        <f>IF($P2240=1,SUM($P$7:$P2240),"")</f>
        <v/>
      </c>
      <c r="R2240">
        <f>IF($A2240="","",IF(ISNUMBER($A2240),$A2240,IFERROR(DATEVALUE($A2240),NA())))</f>
        <v/>
      </c>
    </row>
    <row r="2241">
      <c r="O2241">
        <f>IF($R2241="","",IF($Q$1="Weekly",INT(($R2241-2)/7),IF($Q$1="Quarterly",YEAR($R2241)*4+ROUNDUP(MONTH($R2241)/3),YEAR($R2241)*12+MONTH($R2241))))</f>
        <v/>
      </c>
      <c r="P2241">
        <f>IF($R2241="","",IF($R2242="",1,IF($O2241&lt;&gt;$O2242,1,0)))</f>
        <v/>
      </c>
      <c r="Q2241">
        <f>IF($P2241=1,SUM($P$7:$P2241),"")</f>
        <v/>
      </c>
      <c r="R2241">
        <f>IF($A2241="","",IF(ISNUMBER($A2241),$A2241,IFERROR(DATEVALUE($A2241),NA())))</f>
        <v/>
      </c>
    </row>
    <row r="2242">
      <c r="O2242">
        <f>IF($R2242="","",IF($Q$1="Weekly",INT(($R2242-2)/7),IF($Q$1="Quarterly",YEAR($R2242)*4+ROUNDUP(MONTH($R2242)/3),YEAR($R2242)*12+MONTH($R2242))))</f>
        <v/>
      </c>
      <c r="P2242">
        <f>IF($R2242="","",IF($R2243="",1,IF($O2242&lt;&gt;$O2243,1,0)))</f>
        <v/>
      </c>
      <c r="Q2242">
        <f>IF($P2242=1,SUM($P$7:$P2242),"")</f>
        <v/>
      </c>
      <c r="R2242">
        <f>IF($A2242="","",IF(ISNUMBER($A2242),$A2242,IFERROR(DATEVALUE($A2242),NA())))</f>
        <v/>
      </c>
    </row>
    <row r="2243">
      <c r="O2243">
        <f>IF($R2243="","",IF($Q$1="Weekly",INT(($R2243-2)/7),IF($Q$1="Quarterly",YEAR($R2243)*4+ROUNDUP(MONTH($R2243)/3),YEAR($R2243)*12+MONTH($R2243))))</f>
        <v/>
      </c>
      <c r="P2243">
        <f>IF($R2243="","",IF($R2244="",1,IF($O2243&lt;&gt;$O2244,1,0)))</f>
        <v/>
      </c>
      <c r="Q2243">
        <f>IF($P2243=1,SUM($P$7:$P2243),"")</f>
        <v/>
      </c>
      <c r="R2243">
        <f>IF($A2243="","",IF(ISNUMBER($A2243),$A2243,IFERROR(DATEVALUE($A2243),NA())))</f>
        <v/>
      </c>
    </row>
    <row r="2244">
      <c r="O2244">
        <f>IF($R2244="","",IF($Q$1="Weekly",INT(($R2244-2)/7),IF($Q$1="Quarterly",YEAR($R2244)*4+ROUNDUP(MONTH($R2244)/3),YEAR($R2244)*12+MONTH($R2244))))</f>
        <v/>
      </c>
      <c r="P2244">
        <f>IF($R2244="","",IF($R2245="",1,IF($O2244&lt;&gt;$O2245,1,0)))</f>
        <v/>
      </c>
      <c r="Q2244">
        <f>IF($P2244=1,SUM($P$7:$P2244),"")</f>
        <v/>
      </c>
      <c r="R2244">
        <f>IF($A2244="","",IF(ISNUMBER($A2244),$A2244,IFERROR(DATEVALUE($A2244),NA())))</f>
        <v/>
      </c>
    </row>
    <row r="2245">
      <c r="O2245">
        <f>IF($R2245="","",IF($Q$1="Weekly",INT(($R2245-2)/7),IF($Q$1="Quarterly",YEAR($R2245)*4+ROUNDUP(MONTH($R2245)/3),YEAR($R2245)*12+MONTH($R2245))))</f>
        <v/>
      </c>
      <c r="P2245">
        <f>IF($R2245="","",IF($R2246="",1,IF($O2245&lt;&gt;$O2246,1,0)))</f>
        <v/>
      </c>
      <c r="Q2245">
        <f>IF($P2245=1,SUM($P$7:$P2245),"")</f>
        <v/>
      </c>
      <c r="R2245">
        <f>IF($A2245="","",IF(ISNUMBER($A2245),$A2245,IFERROR(DATEVALUE($A2245),NA())))</f>
        <v/>
      </c>
    </row>
    <row r="2246">
      <c r="O2246">
        <f>IF($R2246="","",IF($Q$1="Weekly",INT(($R2246-2)/7),IF($Q$1="Quarterly",YEAR($R2246)*4+ROUNDUP(MONTH($R2246)/3),YEAR($R2246)*12+MONTH($R2246))))</f>
        <v/>
      </c>
      <c r="P2246">
        <f>IF($R2246="","",IF($R2247="",1,IF($O2246&lt;&gt;$O2247,1,0)))</f>
        <v/>
      </c>
      <c r="Q2246">
        <f>IF($P2246=1,SUM($P$7:$P2246),"")</f>
        <v/>
      </c>
      <c r="R2246">
        <f>IF($A2246="","",IF(ISNUMBER($A2246),$A2246,IFERROR(DATEVALUE($A2246),NA())))</f>
        <v/>
      </c>
    </row>
    <row r="2247">
      <c r="O2247">
        <f>IF($R2247="","",IF($Q$1="Weekly",INT(($R2247-2)/7),IF($Q$1="Quarterly",YEAR($R2247)*4+ROUNDUP(MONTH($R2247)/3),YEAR($R2247)*12+MONTH($R2247))))</f>
        <v/>
      </c>
      <c r="P2247">
        <f>IF($R2247="","",IF($R2248="",1,IF($O2247&lt;&gt;$O2248,1,0)))</f>
        <v/>
      </c>
      <c r="Q2247">
        <f>IF($P2247=1,SUM($P$7:$P2247),"")</f>
        <v/>
      </c>
      <c r="R2247">
        <f>IF($A2247="","",IF(ISNUMBER($A2247),$A2247,IFERROR(DATEVALUE($A2247),NA())))</f>
        <v/>
      </c>
    </row>
    <row r="2248">
      <c r="O2248">
        <f>IF($R2248="","",IF($Q$1="Weekly",INT(($R2248-2)/7),IF($Q$1="Quarterly",YEAR($R2248)*4+ROUNDUP(MONTH($R2248)/3),YEAR($R2248)*12+MONTH($R2248))))</f>
        <v/>
      </c>
      <c r="P2248">
        <f>IF($R2248="","",IF($R2249="",1,IF($O2248&lt;&gt;$O2249,1,0)))</f>
        <v/>
      </c>
      <c r="Q2248">
        <f>IF($P2248=1,SUM($P$7:$P2248),"")</f>
        <v/>
      </c>
      <c r="R2248">
        <f>IF($A2248="","",IF(ISNUMBER($A2248),$A2248,IFERROR(DATEVALUE($A2248),NA())))</f>
        <v/>
      </c>
    </row>
    <row r="2249">
      <c r="O2249">
        <f>IF($R2249="","",IF($Q$1="Weekly",INT(($R2249-2)/7),IF($Q$1="Quarterly",YEAR($R2249)*4+ROUNDUP(MONTH($R2249)/3),YEAR($R2249)*12+MONTH($R2249))))</f>
        <v/>
      </c>
      <c r="P2249">
        <f>IF($R2249="","",IF($R2250="",1,IF($O2249&lt;&gt;$O2250,1,0)))</f>
        <v/>
      </c>
      <c r="Q2249">
        <f>IF($P2249=1,SUM($P$7:$P2249),"")</f>
        <v/>
      </c>
      <c r="R2249">
        <f>IF($A2249="","",IF(ISNUMBER($A2249),$A2249,IFERROR(DATEVALUE($A2249),NA())))</f>
        <v/>
      </c>
    </row>
    <row r="2250">
      <c r="O2250">
        <f>IF($R2250="","",IF($Q$1="Weekly",INT(($R2250-2)/7),IF($Q$1="Quarterly",YEAR($R2250)*4+ROUNDUP(MONTH($R2250)/3),YEAR($R2250)*12+MONTH($R2250))))</f>
        <v/>
      </c>
      <c r="P2250">
        <f>IF($R2250="","",IF($R2251="",1,IF($O2250&lt;&gt;$O2251,1,0)))</f>
        <v/>
      </c>
      <c r="Q2250">
        <f>IF($P2250=1,SUM($P$7:$P2250),"")</f>
        <v/>
      </c>
      <c r="R2250">
        <f>IF($A2250="","",IF(ISNUMBER($A2250),$A2250,IFERROR(DATEVALUE($A2250),NA())))</f>
        <v/>
      </c>
    </row>
    <row r="2251">
      <c r="O2251">
        <f>IF($R2251="","",IF($Q$1="Weekly",INT(($R2251-2)/7),IF($Q$1="Quarterly",YEAR($R2251)*4+ROUNDUP(MONTH($R2251)/3),YEAR($R2251)*12+MONTH($R2251))))</f>
        <v/>
      </c>
      <c r="P2251">
        <f>IF($R2251="","",IF($R2252="",1,IF($O2251&lt;&gt;$O2252,1,0)))</f>
        <v/>
      </c>
      <c r="Q2251">
        <f>IF($P2251=1,SUM($P$7:$P2251),"")</f>
        <v/>
      </c>
      <c r="R2251">
        <f>IF($A2251="","",IF(ISNUMBER($A2251),$A2251,IFERROR(DATEVALUE($A2251),NA())))</f>
        <v/>
      </c>
    </row>
    <row r="2252">
      <c r="O2252">
        <f>IF($R2252="","",IF($Q$1="Weekly",INT(($R2252-2)/7),IF($Q$1="Quarterly",YEAR($R2252)*4+ROUNDUP(MONTH($R2252)/3),YEAR($R2252)*12+MONTH($R2252))))</f>
        <v/>
      </c>
      <c r="P2252">
        <f>IF($R2252="","",IF($R2253="",1,IF($O2252&lt;&gt;$O2253,1,0)))</f>
        <v/>
      </c>
      <c r="Q2252">
        <f>IF($P2252=1,SUM($P$7:$P2252),"")</f>
        <v/>
      </c>
      <c r="R2252">
        <f>IF($A2252="","",IF(ISNUMBER($A2252),$A2252,IFERROR(DATEVALUE($A2252),NA())))</f>
        <v/>
      </c>
    </row>
    <row r="2253">
      <c r="O2253">
        <f>IF($R2253="","",IF($Q$1="Weekly",INT(($R2253-2)/7),IF($Q$1="Quarterly",YEAR($R2253)*4+ROUNDUP(MONTH($R2253)/3),YEAR($R2253)*12+MONTH($R2253))))</f>
        <v/>
      </c>
      <c r="P2253">
        <f>IF($R2253="","",IF($R2254="",1,IF($O2253&lt;&gt;$O2254,1,0)))</f>
        <v/>
      </c>
      <c r="Q2253">
        <f>IF($P2253=1,SUM($P$7:$P2253),"")</f>
        <v/>
      </c>
      <c r="R2253">
        <f>IF($A2253="","",IF(ISNUMBER($A2253),$A2253,IFERROR(DATEVALUE($A2253),NA())))</f>
        <v/>
      </c>
    </row>
    <row r="2254">
      <c r="O2254">
        <f>IF($R2254="","",IF($Q$1="Weekly",INT(($R2254-2)/7),IF($Q$1="Quarterly",YEAR($R2254)*4+ROUNDUP(MONTH($R2254)/3),YEAR($R2254)*12+MONTH($R2254))))</f>
        <v/>
      </c>
      <c r="P2254">
        <f>IF($R2254="","",IF($R2255="",1,IF($O2254&lt;&gt;$O2255,1,0)))</f>
        <v/>
      </c>
      <c r="Q2254">
        <f>IF($P2254=1,SUM($P$7:$P2254),"")</f>
        <v/>
      </c>
      <c r="R2254">
        <f>IF($A2254="","",IF(ISNUMBER($A2254),$A2254,IFERROR(DATEVALUE($A2254),NA())))</f>
        <v/>
      </c>
    </row>
    <row r="2255">
      <c r="O2255">
        <f>IF($R2255="","",IF($Q$1="Weekly",INT(($R2255-2)/7),IF($Q$1="Quarterly",YEAR($R2255)*4+ROUNDUP(MONTH($R2255)/3),YEAR($R2255)*12+MONTH($R2255))))</f>
        <v/>
      </c>
      <c r="P2255">
        <f>IF($R2255="","",IF($R2256="",1,IF($O2255&lt;&gt;$O2256,1,0)))</f>
        <v/>
      </c>
      <c r="Q2255">
        <f>IF($P2255=1,SUM($P$7:$P2255),"")</f>
        <v/>
      </c>
      <c r="R2255">
        <f>IF($A2255="","",IF(ISNUMBER($A2255),$A2255,IFERROR(DATEVALUE($A2255),NA())))</f>
        <v/>
      </c>
    </row>
    <row r="2256">
      <c r="O2256">
        <f>IF($R2256="","",IF($Q$1="Weekly",INT(($R2256-2)/7),IF($Q$1="Quarterly",YEAR($R2256)*4+ROUNDUP(MONTH($R2256)/3),YEAR($R2256)*12+MONTH($R2256))))</f>
        <v/>
      </c>
      <c r="P2256">
        <f>IF($R2256="","",IF($R2257="",1,IF($O2256&lt;&gt;$O2257,1,0)))</f>
        <v/>
      </c>
      <c r="Q2256">
        <f>IF($P2256=1,SUM($P$7:$P2256),"")</f>
        <v/>
      </c>
      <c r="R2256">
        <f>IF($A2256="","",IF(ISNUMBER($A2256),$A2256,IFERROR(DATEVALUE($A2256),NA())))</f>
        <v/>
      </c>
    </row>
    <row r="2257">
      <c r="O2257">
        <f>IF($R2257="","",IF($Q$1="Weekly",INT(($R2257-2)/7),IF($Q$1="Quarterly",YEAR($R2257)*4+ROUNDUP(MONTH($R2257)/3),YEAR($R2257)*12+MONTH($R2257))))</f>
        <v/>
      </c>
      <c r="P2257">
        <f>IF($R2257="","",IF($R2258="",1,IF($O2257&lt;&gt;$O2258,1,0)))</f>
        <v/>
      </c>
      <c r="Q2257">
        <f>IF($P2257=1,SUM($P$7:$P2257),"")</f>
        <v/>
      </c>
      <c r="R2257">
        <f>IF($A2257="","",IF(ISNUMBER($A2257),$A2257,IFERROR(DATEVALUE($A2257),NA())))</f>
        <v/>
      </c>
    </row>
    <row r="2258">
      <c r="O2258">
        <f>IF($R2258="","",IF($Q$1="Weekly",INT(($R2258-2)/7),IF($Q$1="Quarterly",YEAR($R2258)*4+ROUNDUP(MONTH($R2258)/3),YEAR($R2258)*12+MONTH($R2258))))</f>
        <v/>
      </c>
      <c r="P2258">
        <f>IF($R2258="","",IF($R2259="",1,IF($O2258&lt;&gt;$O2259,1,0)))</f>
        <v/>
      </c>
      <c r="Q2258">
        <f>IF($P2258=1,SUM($P$7:$P2258),"")</f>
        <v/>
      </c>
      <c r="R2258">
        <f>IF($A2258="","",IF(ISNUMBER($A2258),$A2258,IFERROR(DATEVALUE($A2258),NA())))</f>
        <v/>
      </c>
    </row>
    <row r="2259">
      <c r="O2259">
        <f>IF($R2259="","",IF($Q$1="Weekly",INT(($R2259-2)/7),IF($Q$1="Quarterly",YEAR($R2259)*4+ROUNDUP(MONTH($R2259)/3),YEAR($R2259)*12+MONTH($R2259))))</f>
        <v/>
      </c>
      <c r="P2259">
        <f>IF($R2259="","",IF($R2260="",1,IF($O2259&lt;&gt;$O2260,1,0)))</f>
        <v/>
      </c>
      <c r="Q2259">
        <f>IF($P2259=1,SUM($P$7:$P2259),"")</f>
        <v/>
      </c>
      <c r="R2259">
        <f>IF($A2259="","",IF(ISNUMBER($A2259),$A2259,IFERROR(DATEVALUE($A2259),NA())))</f>
        <v/>
      </c>
    </row>
    <row r="2260">
      <c r="O2260">
        <f>IF($R2260="","",IF($Q$1="Weekly",INT(($R2260-2)/7),IF($Q$1="Quarterly",YEAR($R2260)*4+ROUNDUP(MONTH($R2260)/3),YEAR($R2260)*12+MONTH($R2260))))</f>
        <v/>
      </c>
      <c r="P2260">
        <f>IF($R2260="","",IF($R2261="",1,IF($O2260&lt;&gt;$O2261,1,0)))</f>
        <v/>
      </c>
      <c r="Q2260">
        <f>IF($P2260=1,SUM($P$7:$P2260),"")</f>
        <v/>
      </c>
      <c r="R2260">
        <f>IF($A2260="","",IF(ISNUMBER($A2260),$A2260,IFERROR(DATEVALUE($A2260),NA())))</f>
        <v/>
      </c>
    </row>
    <row r="2261">
      <c r="O2261">
        <f>IF($R2261="","",IF($Q$1="Weekly",INT(($R2261-2)/7),IF($Q$1="Quarterly",YEAR($R2261)*4+ROUNDUP(MONTH($R2261)/3),YEAR($R2261)*12+MONTH($R2261))))</f>
        <v/>
      </c>
      <c r="P2261">
        <f>IF($R2261="","",IF($R2262="",1,IF($O2261&lt;&gt;$O2262,1,0)))</f>
        <v/>
      </c>
      <c r="Q2261">
        <f>IF($P2261=1,SUM($P$7:$P2261),"")</f>
        <v/>
      </c>
      <c r="R2261">
        <f>IF($A2261="","",IF(ISNUMBER($A2261),$A2261,IFERROR(DATEVALUE($A2261),NA())))</f>
        <v/>
      </c>
    </row>
    <row r="2262">
      <c r="O2262">
        <f>IF($R2262="","",IF($Q$1="Weekly",INT(($R2262-2)/7),IF($Q$1="Quarterly",YEAR($R2262)*4+ROUNDUP(MONTH($R2262)/3),YEAR($R2262)*12+MONTH($R2262))))</f>
        <v/>
      </c>
      <c r="P2262">
        <f>IF($R2262="","",IF($R2263="",1,IF($O2262&lt;&gt;$O2263,1,0)))</f>
        <v/>
      </c>
      <c r="Q2262">
        <f>IF($P2262=1,SUM($P$7:$P2262),"")</f>
        <v/>
      </c>
      <c r="R2262">
        <f>IF($A2262="","",IF(ISNUMBER($A2262),$A2262,IFERROR(DATEVALUE($A2262),NA())))</f>
        <v/>
      </c>
    </row>
    <row r="2263">
      <c r="O2263">
        <f>IF($R2263="","",IF($Q$1="Weekly",INT(($R2263-2)/7),IF($Q$1="Quarterly",YEAR($R2263)*4+ROUNDUP(MONTH($R2263)/3),YEAR($R2263)*12+MONTH($R2263))))</f>
        <v/>
      </c>
      <c r="P2263">
        <f>IF($R2263="","",IF($R2264="",1,IF($O2263&lt;&gt;$O2264,1,0)))</f>
        <v/>
      </c>
      <c r="Q2263">
        <f>IF($P2263=1,SUM($P$7:$P2263),"")</f>
        <v/>
      </c>
      <c r="R2263">
        <f>IF($A2263="","",IF(ISNUMBER($A2263),$A2263,IFERROR(DATEVALUE($A2263),NA())))</f>
        <v/>
      </c>
    </row>
    <row r="2264">
      <c r="O2264">
        <f>IF($R2264="","",IF($Q$1="Weekly",INT(($R2264-2)/7),IF($Q$1="Quarterly",YEAR($R2264)*4+ROUNDUP(MONTH($R2264)/3),YEAR($R2264)*12+MONTH($R2264))))</f>
        <v/>
      </c>
      <c r="P2264">
        <f>IF($R2264="","",IF($R2265="",1,IF($O2264&lt;&gt;$O2265,1,0)))</f>
        <v/>
      </c>
      <c r="Q2264">
        <f>IF($P2264=1,SUM($P$7:$P2264),"")</f>
        <v/>
      </c>
      <c r="R2264">
        <f>IF($A2264="","",IF(ISNUMBER($A2264),$A2264,IFERROR(DATEVALUE($A2264),NA())))</f>
        <v/>
      </c>
    </row>
    <row r="2265">
      <c r="O2265">
        <f>IF($R2265="","",IF($Q$1="Weekly",INT(($R2265-2)/7),IF($Q$1="Quarterly",YEAR($R2265)*4+ROUNDUP(MONTH($R2265)/3),YEAR($R2265)*12+MONTH($R2265))))</f>
        <v/>
      </c>
      <c r="P2265">
        <f>IF($R2265="","",IF($R2266="",1,IF($O2265&lt;&gt;$O2266,1,0)))</f>
        <v/>
      </c>
      <c r="Q2265">
        <f>IF($P2265=1,SUM($P$7:$P2265),"")</f>
        <v/>
      </c>
      <c r="R2265">
        <f>IF($A2265="","",IF(ISNUMBER($A2265),$A2265,IFERROR(DATEVALUE($A2265),NA())))</f>
        <v/>
      </c>
    </row>
    <row r="2266">
      <c r="O2266">
        <f>IF($R2266="","",IF($Q$1="Weekly",INT(($R2266-2)/7),IF($Q$1="Quarterly",YEAR($R2266)*4+ROUNDUP(MONTH($R2266)/3),YEAR($R2266)*12+MONTH($R2266))))</f>
        <v/>
      </c>
      <c r="P2266">
        <f>IF($R2266="","",IF($R2267="",1,IF($O2266&lt;&gt;$O2267,1,0)))</f>
        <v/>
      </c>
      <c r="Q2266">
        <f>IF($P2266=1,SUM($P$7:$P2266),"")</f>
        <v/>
      </c>
      <c r="R2266">
        <f>IF($A2266="","",IF(ISNUMBER($A2266),$A2266,IFERROR(DATEVALUE($A2266),NA())))</f>
        <v/>
      </c>
    </row>
    <row r="2267">
      <c r="O2267">
        <f>IF($R2267="","",IF($Q$1="Weekly",INT(($R2267-2)/7),IF($Q$1="Quarterly",YEAR($R2267)*4+ROUNDUP(MONTH($R2267)/3),YEAR($R2267)*12+MONTH($R2267))))</f>
        <v/>
      </c>
      <c r="P2267">
        <f>IF($R2267="","",IF($R2268="",1,IF($O2267&lt;&gt;$O2268,1,0)))</f>
        <v/>
      </c>
      <c r="Q2267">
        <f>IF($P2267=1,SUM($P$7:$P2267),"")</f>
        <v/>
      </c>
      <c r="R2267">
        <f>IF($A2267="","",IF(ISNUMBER($A2267),$A2267,IFERROR(DATEVALUE($A2267),NA())))</f>
        <v/>
      </c>
    </row>
    <row r="2268">
      <c r="O2268">
        <f>IF($R2268="","",IF($Q$1="Weekly",INT(($R2268-2)/7),IF($Q$1="Quarterly",YEAR($R2268)*4+ROUNDUP(MONTH($R2268)/3),YEAR($R2268)*12+MONTH($R2268))))</f>
        <v/>
      </c>
      <c r="P2268">
        <f>IF($R2268="","",IF($R2269="",1,IF($O2268&lt;&gt;$O2269,1,0)))</f>
        <v/>
      </c>
      <c r="Q2268">
        <f>IF($P2268=1,SUM($P$7:$P2268),"")</f>
        <v/>
      </c>
      <c r="R2268">
        <f>IF($A2268="","",IF(ISNUMBER($A2268),$A2268,IFERROR(DATEVALUE($A2268),NA())))</f>
        <v/>
      </c>
    </row>
    <row r="2269">
      <c r="O2269">
        <f>IF($R2269="","",IF($Q$1="Weekly",INT(($R2269-2)/7),IF($Q$1="Quarterly",YEAR($R2269)*4+ROUNDUP(MONTH($R2269)/3),YEAR($R2269)*12+MONTH($R2269))))</f>
        <v/>
      </c>
      <c r="P2269">
        <f>IF($R2269="","",IF($R2270="",1,IF($O2269&lt;&gt;$O2270,1,0)))</f>
        <v/>
      </c>
      <c r="Q2269">
        <f>IF($P2269=1,SUM($P$7:$P2269),"")</f>
        <v/>
      </c>
      <c r="R2269">
        <f>IF($A2269="","",IF(ISNUMBER($A2269),$A2269,IFERROR(DATEVALUE($A2269),NA())))</f>
        <v/>
      </c>
    </row>
    <row r="2270">
      <c r="O2270">
        <f>IF($R2270="","",IF($Q$1="Weekly",INT(($R2270-2)/7),IF($Q$1="Quarterly",YEAR($R2270)*4+ROUNDUP(MONTH($R2270)/3),YEAR($R2270)*12+MONTH($R2270))))</f>
        <v/>
      </c>
      <c r="P2270">
        <f>IF($R2270="","",IF($R2271="",1,IF($O2270&lt;&gt;$O2271,1,0)))</f>
        <v/>
      </c>
      <c r="Q2270">
        <f>IF($P2270=1,SUM($P$7:$P2270),"")</f>
        <v/>
      </c>
      <c r="R2270">
        <f>IF($A2270="","",IF(ISNUMBER($A2270),$A2270,IFERROR(DATEVALUE($A2270),NA())))</f>
        <v/>
      </c>
    </row>
    <row r="2271">
      <c r="O2271">
        <f>IF($R2271="","",IF($Q$1="Weekly",INT(($R2271-2)/7),IF($Q$1="Quarterly",YEAR($R2271)*4+ROUNDUP(MONTH($R2271)/3),YEAR($R2271)*12+MONTH($R2271))))</f>
        <v/>
      </c>
      <c r="P2271">
        <f>IF($R2271="","",IF($R2272="",1,IF($O2271&lt;&gt;$O2272,1,0)))</f>
        <v/>
      </c>
      <c r="Q2271">
        <f>IF($P2271=1,SUM($P$7:$P2271),"")</f>
        <v/>
      </c>
      <c r="R2271">
        <f>IF($A2271="","",IF(ISNUMBER($A2271),$A2271,IFERROR(DATEVALUE($A2271),NA())))</f>
        <v/>
      </c>
    </row>
    <row r="2272">
      <c r="O2272">
        <f>IF($R2272="","",IF($Q$1="Weekly",INT(($R2272-2)/7),IF($Q$1="Quarterly",YEAR($R2272)*4+ROUNDUP(MONTH($R2272)/3),YEAR($R2272)*12+MONTH($R2272))))</f>
        <v/>
      </c>
      <c r="P2272">
        <f>IF($R2272="","",IF($R2273="",1,IF($O2272&lt;&gt;$O2273,1,0)))</f>
        <v/>
      </c>
      <c r="Q2272">
        <f>IF($P2272=1,SUM($P$7:$P2272),"")</f>
        <v/>
      </c>
      <c r="R2272">
        <f>IF($A2272="","",IF(ISNUMBER($A2272),$A2272,IFERROR(DATEVALUE($A2272),NA())))</f>
        <v/>
      </c>
    </row>
    <row r="2273">
      <c r="O2273">
        <f>IF($R2273="","",IF($Q$1="Weekly",INT(($R2273-2)/7),IF($Q$1="Quarterly",YEAR($R2273)*4+ROUNDUP(MONTH($R2273)/3),YEAR($R2273)*12+MONTH($R2273))))</f>
        <v/>
      </c>
      <c r="P2273">
        <f>IF($R2273="","",IF($R2274="",1,IF($O2273&lt;&gt;$O2274,1,0)))</f>
        <v/>
      </c>
      <c r="Q2273">
        <f>IF($P2273=1,SUM($P$7:$P2273),"")</f>
        <v/>
      </c>
      <c r="R2273">
        <f>IF($A2273="","",IF(ISNUMBER($A2273),$A2273,IFERROR(DATEVALUE($A2273),NA())))</f>
        <v/>
      </c>
    </row>
    <row r="2274">
      <c r="O2274">
        <f>IF($R2274="","",IF($Q$1="Weekly",INT(($R2274-2)/7),IF($Q$1="Quarterly",YEAR($R2274)*4+ROUNDUP(MONTH($R2274)/3),YEAR($R2274)*12+MONTH($R2274))))</f>
        <v/>
      </c>
      <c r="P2274">
        <f>IF($R2274="","",IF($R2275="",1,IF($O2274&lt;&gt;$O2275,1,0)))</f>
        <v/>
      </c>
      <c r="Q2274">
        <f>IF($P2274=1,SUM($P$7:$P2274),"")</f>
        <v/>
      </c>
      <c r="R2274">
        <f>IF($A2274="","",IF(ISNUMBER($A2274),$A2274,IFERROR(DATEVALUE($A2274),NA())))</f>
        <v/>
      </c>
    </row>
    <row r="2275">
      <c r="O2275">
        <f>IF($R2275="","",IF($Q$1="Weekly",INT(($R2275-2)/7),IF($Q$1="Quarterly",YEAR($R2275)*4+ROUNDUP(MONTH($R2275)/3),YEAR($R2275)*12+MONTH($R2275))))</f>
        <v/>
      </c>
      <c r="P2275">
        <f>IF($R2275="","",IF($R2276="",1,IF($O2275&lt;&gt;$O2276,1,0)))</f>
        <v/>
      </c>
      <c r="Q2275">
        <f>IF($P2275=1,SUM($P$7:$P2275),"")</f>
        <v/>
      </c>
      <c r="R2275">
        <f>IF($A2275="","",IF(ISNUMBER($A2275),$A2275,IFERROR(DATEVALUE($A2275),NA())))</f>
        <v/>
      </c>
    </row>
    <row r="2276">
      <c r="O2276">
        <f>IF($R2276="","",IF($Q$1="Weekly",INT(($R2276-2)/7),IF($Q$1="Quarterly",YEAR($R2276)*4+ROUNDUP(MONTH($R2276)/3),YEAR($R2276)*12+MONTH($R2276))))</f>
        <v/>
      </c>
      <c r="P2276">
        <f>IF($R2276="","",IF($R2277="",1,IF($O2276&lt;&gt;$O2277,1,0)))</f>
        <v/>
      </c>
      <c r="Q2276">
        <f>IF($P2276=1,SUM($P$7:$P2276),"")</f>
        <v/>
      </c>
      <c r="R2276">
        <f>IF($A2276="","",IF(ISNUMBER($A2276),$A2276,IFERROR(DATEVALUE($A2276),NA())))</f>
        <v/>
      </c>
    </row>
    <row r="2277">
      <c r="O2277">
        <f>IF($R2277="","",IF($Q$1="Weekly",INT(($R2277-2)/7),IF($Q$1="Quarterly",YEAR($R2277)*4+ROUNDUP(MONTH($R2277)/3),YEAR($R2277)*12+MONTH($R2277))))</f>
        <v/>
      </c>
      <c r="P2277">
        <f>IF($R2277="","",IF($R2278="",1,IF($O2277&lt;&gt;$O2278,1,0)))</f>
        <v/>
      </c>
      <c r="Q2277">
        <f>IF($P2277=1,SUM($P$7:$P2277),"")</f>
        <v/>
      </c>
      <c r="R2277">
        <f>IF($A2277="","",IF(ISNUMBER($A2277),$A2277,IFERROR(DATEVALUE($A2277),NA())))</f>
        <v/>
      </c>
    </row>
    <row r="2278">
      <c r="O2278">
        <f>IF($R2278="","",IF($Q$1="Weekly",INT(($R2278-2)/7),IF($Q$1="Quarterly",YEAR($R2278)*4+ROUNDUP(MONTH($R2278)/3),YEAR($R2278)*12+MONTH($R2278))))</f>
        <v/>
      </c>
      <c r="P2278">
        <f>IF($R2278="","",IF($R2279="",1,IF($O2278&lt;&gt;$O2279,1,0)))</f>
        <v/>
      </c>
      <c r="Q2278">
        <f>IF($P2278=1,SUM($P$7:$P2278),"")</f>
        <v/>
      </c>
      <c r="R2278">
        <f>IF($A2278="","",IF(ISNUMBER($A2278),$A2278,IFERROR(DATEVALUE($A2278),NA())))</f>
        <v/>
      </c>
    </row>
    <row r="2279">
      <c r="O2279">
        <f>IF($R2279="","",IF($Q$1="Weekly",INT(($R2279-2)/7),IF($Q$1="Quarterly",YEAR($R2279)*4+ROUNDUP(MONTH($R2279)/3),YEAR($R2279)*12+MONTH($R2279))))</f>
        <v/>
      </c>
      <c r="P2279">
        <f>IF($R2279="","",IF($R2280="",1,IF($O2279&lt;&gt;$O2280,1,0)))</f>
        <v/>
      </c>
      <c r="Q2279">
        <f>IF($P2279=1,SUM($P$7:$P2279),"")</f>
        <v/>
      </c>
      <c r="R2279">
        <f>IF($A2279="","",IF(ISNUMBER($A2279),$A2279,IFERROR(DATEVALUE($A2279),NA())))</f>
        <v/>
      </c>
    </row>
    <row r="2280">
      <c r="O2280">
        <f>IF($R2280="","",IF($Q$1="Weekly",INT(($R2280-2)/7),IF($Q$1="Quarterly",YEAR($R2280)*4+ROUNDUP(MONTH($R2280)/3),YEAR($R2280)*12+MONTH($R2280))))</f>
        <v/>
      </c>
      <c r="P2280">
        <f>IF($R2280="","",IF($R2281="",1,IF($O2280&lt;&gt;$O2281,1,0)))</f>
        <v/>
      </c>
      <c r="Q2280">
        <f>IF($P2280=1,SUM($P$7:$P2280),"")</f>
        <v/>
      </c>
      <c r="R2280">
        <f>IF($A2280="","",IF(ISNUMBER($A2280),$A2280,IFERROR(DATEVALUE($A2280),NA())))</f>
        <v/>
      </c>
    </row>
    <row r="2281">
      <c r="O2281">
        <f>IF($R2281="","",IF($Q$1="Weekly",INT(($R2281-2)/7),IF($Q$1="Quarterly",YEAR($R2281)*4+ROUNDUP(MONTH($R2281)/3),YEAR($R2281)*12+MONTH($R2281))))</f>
        <v/>
      </c>
      <c r="P2281">
        <f>IF($R2281="","",IF($R2282="",1,IF($O2281&lt;&gt;$O2282,1,0)))</f>
        <v/>
      </c>
      <c r="Q2281">
        <f>IF($P2281=1,SUM($P$7:$P2281),"")</f>
        <v/>
      </c>
      <c r="R2281">
        <f>IF($A2281="","",IF(ISNUMBER($A2281),$A2281,IFERROR(DATEVALUE($A2281),NA())))</f>
        <v/>
      </c>
    </row>
    <row r="2282">
      <c r="O2282">
        <f>IF($R2282="","",IF($Q$1="Weekly",INT(($R2282-2)/7),IF($Q$1="Quarterly",YEAR($R2282)*4+ROUNDUP(MONTH($R2282)/3),YEAR($R2282)*12+MONTH($R2282))))</f>
        <v/>
      </c>
      <c r="P2282">
        <f>IF($R2282="","",IF($R2283="",1,IF($O2282&lt;&gt;$O2283,1,0)))</f>
        <v/>
      </c>
      <c r="Q2282">
        <f>IF($P2282=1,SUM($P$7:$P2282),"")</f>
        <v/>
      </c>
      <c r="R2282">
        <f>IF($A2282="","",IF(ISNUMBER($A2282),$A2282,IFERROR(DATEVALUE($A2282),NA())))</f>
        <v/>
      </c>
    </row>
    <row r="2283">
      <c r="O2283">
        <f>IF($R2283="","",IF($Q$1="Weekly",INT(($R2283-2)/7),IF($Q$1="Quarterly",YEAR($R2283)*4+ROUNDUP(MONTH($R2283)/3),YEAR($R2283)*12+MONTH($R2283))))</f>
        <v/>
      </c>
      <c r="P2283">
        <f>IF($R2283="","",IF($R2284="",1,IF($O2283&lt;&gt;$O2284,1,0)))</f>
        <v/>
      </c>
      <c r="Q2283">
        <f>IF($P2283=1,SUM($P$7:$P2283),"")</f>
        <v/>
      </c>
      <c r="R2283">
        <f>IF($A2283="","",IF(ISNUMBER($A2283),$A2283,IFERROR(DATEVALUE($A2283),NA())))</f>
        <v/>
      </c>
    </row>
    <row r="2284">
      <c r="O2284">
        <f>IF($R2284="","",IF($Q$1="Weekly",INT(($R2284-2)/7),IF($Q$1="Quarterly",YEAR($R2284)*4+ROUNDUP(MONTH($R2284)/3),YEAR($R2284)*12+MONTH($R2284))))</f>
        <v/>
      </c>
      <c r="P2284">
        <f>IF($R2284="","",IF($R2285="",1,IF($O2284&lt;&gt;$O2285,1,0)))</f>
        <v/>
      </c>
      <c r="Q2284">
        <f>IF($P2284=1,SUM($P$7:$P2284),"")</f>
        <v/>
      </c>
      <c r="R2284">
        <f>IF($A2284="","",IF(ISNUMBER($A2284),$A2284,IFERROR(DATEVALUE($A2284),NA())))</f>
        <v/>
      </c>
    </row>
    <row r="2285">
      <c r="O2285">
        <f>IF($R2285="","",IF($Q$1="Weekly",INT(($R2285-2)/7),IF($Q$1="Quarterly",YEAR($R2285)*4+ROUNDUP(MONTH($R2285)/3),YEAR($R2285)*12+MONTH($R2285))))</f>
        <v/>
      </c>
      <c r="P2285">
        <f>IF($R2285="","",IF($R2286="",1,IF($O2285&lt;&gt;$O2286,1,0)))</f>
        <v/>
      </c>
      <c r="Q2285">
        <f>IF($P2285=1,SUM($P$7:$P2285),"")</f>
        <v/>
      </c>
      <c r="R2285">
        <f>IF($A2285="","",IF(ISNUMBER($A2285),$A2285,IFERROR(DATEVALUE($A2285),NA())))</f>
        <v/>
      </c>
    </row>
    <row r="2286">
      <c r="O2286">
        <f>IF($R2286="","",IF($Q$1="Weekly",INT(($R2286-2)/7),IF($Q$1="Quarterly",YEAR($R2286)*4+ROUNDUP(MONTH($R2286)/3),YEAR($R2286)*12+MONTH($R2286))))</f>
        <v/>
      </c>
      <c r="P2286">
        <f>IF($R2286="","",IF($R2287="",1,IF($O2286&lt;&gt;$O2287,1,0)))</f>
        <v/>
      </c>
      <c r="Q2286">
        <f>IF($P2286=1,SUM($P$7:$P2286),"")</f>
        <v/>
      </c>
      <c r="R2286">
        <f>IF($A2286="","",IF(ISNUMBER($A2286),$A2286,IFERROR(DATEVALUE($A2286),NA())))</f>
        <v/>
      </c>
    </row>
    <row r="2287">
      <c r="O2287">
        <f>IF($R2287="","",IF($Q$1="Weekly",INT(($R2287-2)/7),IF($Q$1="Quarterly",YEAR($R2287)*4+ROUNDUP(MONTH($R2287)/3),YEAR($R2287)*12+MONTH($R2287))))</f>
        <v/>
      </c>
      <c r="P2287">
        <f>IF($R2287="","",IF($R2288="",1,IF($O2287&lt;&gt;$O2288,1,0)))</f>
        <v/>
      </c>
      <c r="Q2287">
        <f>IF($P2287=1,SUM($P$7:$P2287),"")</f>
        <v/>
      </c>
      <c r="R2287">
        <f>IF($A2287="","",IF(ISNUMBER($A2287),$A2287,IFERROR(DATEVALUE($A2287),NA())))</f>
        <v/>
      </c>
    </row>
    <row r="2288">
      <c r="O2288">
        <f>IF($R2288="","",IF($Q$1="Weekly",INT(($R2288-2)/7),IF($Q$1="Quarterly",YEAR($R2288)*4+ROUNDUP(MONTH($R2288)/3),YEAR($R2288)*12+MONTH($R2288))))</f>
        <v/>
      </c>
      <c r="P2288">
        <f>IF($R2288="","",IF($R2289="",1,IF($O2288&lt;&gt;$O2289,1,0)))</f>
        <v/>
      </c>
      <c r="Q2288">
        <f>IF($P2288=1,SUM($P$7:$P2288),"")</f>
        <v/>
      </c>
      <c r="R2288">
        <f>IF($A2288="","",IF(ISNUMBER($A2288),$A2288,IFERROR(DATEVALUE($A2288),NA())))</f>
        <v/>
      </c>
    </row>
    <row r="2289">
      <c r="O2289">
        <f>IF($R2289="","",IF($Q$1="Weekly",INT(($R2289-2)/7),IF($Q$1="Quarterly",YEAR($R2289)*4+ROUNDUP(MONTH($R2289)/3),YEAR($R2289)*12+MONTH($R2289))))</f>
        <v/>
      </c>
      <c r="P2289">
        <f>IF($R2289="","",IF($R2290="",1,IF($O2289&lt;&gt;$O2290,1,0)))</f>
        <v/>
      </c>
      <c r="Q2289">
        <f>IF($P2289=1,SUM($P$7:$P2289),"")</f>
        <v/>
      </c>
      <c r="R2289">
        <f>IF($A2289="","",IF(ISNUMBER($A2289),$A2289,IFERROR(DATEVALUE($A2289),NA())))</f>
        <v/>
      </c>
    </row>
    <row r="2290">
      <c r="O2290">
        <f>IF($R2290="","",IF($Q$1="Weekly",INT(($R2290-2)/7),IF($Q$1="Quarterly",YEAR($R2290)*4+ROUNDUP(MONTH($R2290)/3),YEAR($R2290)*12+MONTH($R2290))))</f>
        <v/>
      </c>
      <c r="P2290">
        <f>IF($R2290="","",IF($R2291="",1,IF($O2290&lt;&gt;$O2291,1,0)))</f>
        <v/>
      </c>
      <c r="Q2290">
        <f>IF($P2290=1,SUM($P$7:$P2290),"")</f>
        <v/>
      </c>
      <c r="R2290">
        <f>IF($A2290="","",IF(ISNUMBER($A2290),$A2290,IFERROR(DATEVALUE($A2290),NA())))</f>
        <v/>
      </c>
    </row>
    <row r="2291">
      <c r="O2291">
        <f>IF($R2291="","",IF($Q$1="Weekly",INT(($R2291-2)/7),IF($Q$1="Quarterly",YEAR($R2291)*4+ROUNDUP(MONTH($R2291)/3),YEAR($R2291)*12+MONTH($R2291))))</f>
        <v/>
      </c>
      <c r="P2291">
        <f>IF($R2291="","",IF($R2292="",1,IF($O2291&lt;&gt;$O2292,1,0)))</f>
        <v/>
      </c>
      <c r="Q2291">
        <f>IF($P2291=1,SUM($P$7:$P2291),"")</f>
        <v/>
      </c>
      <c r="R2291">
        <f>IF($A2291="","",IF(ISNUMBER($A2291),$A2291,IFERROR(DATEVALUE($A2291),NA())))</f>
        <v/>
      </c>
    </row>
    <row r="2292">
      <c r="O2292">
        <f>IF($R2292="","",IF($Q$1="Weekly",INT(($R2292-2)/7),IF($Q$1="Quarterly",YEAR($R2292)*4+ROUNDUP(MONTH($R2292)/3),YEAR($R2292)*12+MONTH($R2292))))</f>
        <v/>
      </c>
      <c r="P2292">
        <f>IF($R2292="","",IF($R2293="",1,IF($O2292&lt;&gt;$O2293,1,0)))</f>
        <v/>
      </c>
      <c r="Q2292">
        <f>IF($P2292=1,SUM($P$7:$P2292),"")</f>
        <v/>
      </c>
      <c r="R2292">
        <f>IF($A2292="","",IF(ISNUMBER($A2292),$A2292,IFERROR(DATEVALUE($A2292),NA())))</f>
        <v/>
      </c>
    </row>
    <row r="2293">
      <c r="O2293">
        <f>IF($R2293="","",IF($Q$1="Weekly",INT(($R2293-2)/7),IF($Q$1="Quarterly",YEAR($R2293)*4+ROUNDUP(MONTH($R2293)/3),YEAR($R2293)*12+MONTH($R2293))))</f>
        <v/>
      </c>
      <c r="P2293">
        <f>IF($R2293="","",IF($R2294="",1,IF($O2293&lt;&gt;$O2294,1,0)))</f>
        <v/>
      </c>
      <c r="Q2293">
        <f>IF($P2293=1,SUM($P$7:$P2293),"")</f>
        <v/>
      </c>
      <c r="R2293">
        <f>IF($A2293="","",IF(ISNUMBER($A2293),$A2293,IFERROR(DATEVALUE($A2293),NA())))</f>
        <v/>
      </c>
    </row>
    <row r="2294">
      <c r="O2294">
        <f>IF($R2294="","",IF($Q$1="Weekly",INT(($R2294-2)/7),IF($Q$1="Quarterly",YEAR($R2294)*4+ROUNDUP(MONTH($R2294)/3),YEAR($R2294)*12+MONTH($R2294))))</f>
        <v/>
      </c>
      <c r="P2294">
        <f>IF($R2294="","",IF($R2295="",1,IF($O2294&lt;&gt;$O2295,1,0)))</f>
        <v/>
      </c>
      <c r="Q2294">
        <f>IF($P2294=1,SUM($P$7:$P2294),"")</f>
        <v/>
      </c>
      <c r="R2294">
        <f>IF($A2294="","",IF(ISNUMBER($A2294),$A2294,IFERROR(DATEVALUE($A2294),NA())))</f>
        <v/>
      </c>
    </row>
    <row r="2295">
      <c r="O2295">
        <f>IF($R2295="","",IF($Q$1="Weekly",INT(($R2295-2)/7),IF($Q$1="Quarterly",YEAR($R2295)*4+ROUNDUP(MONTH($R2295)/3),YEAR($R2295)*12+MONTH($R2295))))</f>
        <v/>
      </c>
      <c r="P2295">
        <f>IF($R2295="","",IF($R2296="",1,IF($O2295&lt;&gt;$O2296,1,0)))</f>
        <v/>
      </c>
      <c r="Q2295">
        <f>IF($P2295=1,SUM($P$7:$P2295),"")</f>
        <v/>
      </c>
      <c r="R2295">
        <f>IF($A2295="","",IF(ISNUMBER($A2295),$A2295,IFERROR(DATEVALUE($A2295),NA())))</f>
        <v/>
      </c>
    </row>
    <row r="2296">
      <c r="O2296">
        <f>IF($R2296="","",IF($Q$1="Weekly",INT(($R2296-2)/7),IF($Q$1="Quarterly",YEAR($R2296)*4+ROUNDUP(MONTH($R2296)/3),YEAR($R2296)*12+MONTH($R2296))))</f>
        <v/>
      </c>
      <c r="P2296">
        <f>IF($R2296="","",IF($R2297="",1,IF($O2296&lt;&gt;$O2297,1,0)))</f>
        <v/>
      </c>
      <c r="Q2296">
        <f>IF($P2296=1,SUM($P$7:$P2296),"")</f>
        <v/>
      </c>
      <c r="R2296">
        <f>IF($A2296="","",IF(ISNUMBER($A2296),$A2296,IFERROR(DATEVALUE($A2296),NA())))</f>
        <v/>
      </c>
    </row>
    <row r="2297">
      <c r="O2297">
        <f>IF($R2297="","",IF($Q$1="Weekly",INT(($R2297-2)/7),IF($Q$1="Quarterly",YEAR($R2297)*4+ROUNDUP(MONTH($R2297)/3),YEAR($R2297)*12+MONTH($R2297))))</f>
        <v/>
      </c>
      <c r="P2297">
        <f>IF($R2297="","",IF($R2298="",1,IF($O2297&lt;&gt;$O2298,1,0)))</f>
        <v/>
      </c>
      <c r="Q2297">
        <f>IF($P2297=1,SUM($P$7:$P2297),"")</f>
        <v/>
      </c>
      <c r="R2297">
        <f>IF($A2297="","",IF(ISNUMBER($A2297),$A2297,IFERROR(DATEVALUE($A2297),NA())))</f>
        <v/>
      </c>
    </row>
    <row r="2298">
      <c r="O2298">
        <f>IF($R2298="","",IF($Q$1="Weekly",INT(($R2298-2)/7),IF($Q$1="Quarterly",YEAR($R2298)*4+ROUNDUP(MONTH($R2298)/3),YEAR($R2298)*12+MONTH($R2298))))</f>
        <v/>
      </c>
      <c r="P2298">
        <f>IF($R2298="","",IF($R2299="",1,IF($O2298&lt;&gt;$O2299,1,0)))</f>
        <v/>
      </c>
      <c r="Q2298">
        <f>IF($P2298=1,SUM($P$7:$P2298),"")</f>
        <v/>
      </c>
      <c r="R2298">
        <f>IF($A2298="","",IF(ISNUMBER($A2298),$A2298,IFERROR(DATEVALUE($A2298),NA())))</f>
        <v/>
      </c>
    </row>
    <row r="2299">
      <c r="O2299">
        <f>IF($R2299="","",IF($Q$1="Weekly",INT(($R2299-2)/7),IF($Q$1="Quarterly",YEAR($R2299)*4+ROUNDUP(MONTH($R2299)/3),YEAR($R2299)*12+MONTH($R2299))))</f>
        <v/>
      </c>
      <c r="P2299">
        <f>IF($R2299="","",IF($R2300="",1,IF($O2299&lt;&gt;$O2300,1,0)))</f>
        <v/>
      </c>
      <c r="Q2299">
        <f>IF($P2299=1,SUM($P$7:$P2299),"")</f>
        <v/>
      </c>
      <c r="R2299">
        <f>IF($A2299="","",IF(ISNUMBER($A2299),$A2299,IFERROR(DATEVALUE($A2299),NA())))</f>
        <v/>
      </c>
    </row>
    <row r="2300">
      <c r="O2300">
        <f>IF($R2300="","",IF($Q$1="Weekly",INT(($R2300-2)/7),IF($Q$1="Quarterly",YEAR($R2300)*4+ROUNDUP(MONTH($R2300)/3),YEAR($R2300)*12+MONTH($R2300))))</f>
        <v/>
      </c>
      <c r="P2300">
        <f>IF($R2300="","",IF($R2301="",1,IF($O2300&lt;&gt;$O2301,1,0)))</f>
        <v/>
      </c>
      <c r="Q2300">
        <f>IF($P2300=1,SUM($P$7:$P2300),"")</f>
        <v/>
      </c>
      <c r="R2300">
        <f>IF($A2300="","",IF(ISNUMBER($A2300),$A2300,IFERROR(DATEVALUE($A2300),NA())))</f>
        <v/>
      </c>
    </row>
    <row r="2301">
      <c r="O2301">
        <f>IF($R2301="","",IF($Q$1="Weekly",INT(($R2301-2)/7),IF($Q$1="Quarterly",YEAR($R2301)*4+ROUNDUP(MONTH($R2301)/3),YEAR($R2301)*12+MONTH($R2301))))</f>
        <v/>
      </c>
      <c r="P2301">
        <f>IF($R2301="","",IF($R2302="",1,IF($O2301&lt;&gt;$O2302,1,0)))</f>
        <v/>
      </c>
      <c r="Q2301">
        <f>IF($P2301=1,SUM($P$7:$P2301),"")</f>
        <v/>
      </c>
      <c r="R2301">
        <f>IF($A2301="","",IF(ISNUMBER($A2301),$A2301,IFERROR(DATEVALUE($A2301),NA())))</f>
        <v/>
      </c>
    </row>
    <row r="2302">
      <c r="O2302">
        <f>IF($R2302="","",IF($Q$1="Weekly",INT(($R2302-2)/7),IF($Q$1="Quarterly",YEAR($R2302)*4+ROUNDUP(MONTH($R2302)/3),YEAR($R2302)*12+MONTH($R2302))))</f>
        <v/>
      </c>
      <c r="P2302">
        <f>IF($R2302="","",IF($R2303="",1,IF($O2302&lt;&gt;$O2303,1,0)))</f>
        <v/>
      </c>
      <c r="Q2302">
        <f>IF($P2302=1,SUM($P$7:$P2302),"")</f>
        <v/>
      </c>
      <c r="R2302">
        <f>IF($A2302="","",IF(ISNUMBER($A2302),$A2302,IFERROR(DATEVALUE($A2302),NA())))</f>
        <v/>
      </c>
    </row>
    <row r="2303">
      <c r="O2303">
        <f>IF($R2303="","",IF($Q$1="Weekly",INT(($R2303-2)/7),IF($Q$1="Quarterly",YEAR($R2303)*4+ROUNDUP(MONTH($R2303)/3),YEAR($R2303)*12+MONTH($R2303))))</f>
        <v/>
      </c>
      <c r="P2303">
        <f>IF($R2303="","",IF($R2304="",1,IF($O2303&lt;&gt;$O2304,1,0)))</f>
        <v/>
      </c>
      <c r="Q2303">
        <f>IF($P2303=1,SUM($P$7:$P2303),"")</f>
        <v/>
      </c>
      <c r="R2303">
        <f>IF($A2303="","",IF(ISNUMBER($A2303),$A2303,IFERROR(DATEVALUE($A2303),NA())))</f>
        <v/>
      </c>
    </row>
    <row r="2304">
      <c r="O2304">
        <f>IF($R2304="","",IF($Q$1="Weekly",INT(($R2304-2)/7),IF($Q$1="Quarterly",YEAR($R2304)*4+ROUNDUP(MONTH($R2304)/3),YEAR($R2304)*12+MONTH($R2304))))</f>
        <v/>
      </c>
      <c r="P2304">
        <f>IF($R2304="","",IF($R2305="",1,IF($O2304&lt;&gt;$O2305,1,0)))</f>
        <v/>
      </c>
      <c r="Q2304">
        <f>IF($P2304=1,SUM($P$7:$P2304),"")</f>
        <v/>
      </c>
      <c r="R2304">
        <f>IF($A2304="","",IF(ISNUMBER($A2304),$A2304,IFERROR(DATEVALUE($A2304),NA())))</f>
        <v/>
      </c>
    </row>
    <row r="2305">
      <c r="O2305">
        <f>IF($R2305="","",IF($Q$1="Weekly",INT(($R2305-2)/7),IF($Q$1="Quarterly",YEAR($R2305)*4+ROUNDUP(MONTH($R2305)/3),YEAR($R2305)*12+MONTH($R2305))))</f>
        <v/>
      </c>
      <c r="P2305">
        <f>IF($R2305="","",IF($R2306="",1,IF($O2305&lt;&gt;$O2306,1,0)))</f>
        <v/>
      </c>
      <c r="Q2305">
        <f>IF($P2305=1,SUM($P$7:$P2305),"")</f>
        <v/>
      </c>
      <c r="R2305">
        <f>IF($A2305="","",IF(ISNUMBER($A2305),$A2305,IFERROR(DATEVALUE($A2305),NA())))</f>
        <v/>
      </c>
    </row>
    <row r="2306">
      <c r="O2306">
        <f>IF($R2306="","",IF($Q$1="Weekly",INT(($R2306-2)/7),IF($Q$1="Quarterly",YEAR($R2306)*4+ROUNDUP(MONTH($R2306)/3),YEAR($R2306)*12+MONTH($R2306))))</f>
        <v/>
      </c>
      <c r="P2306">
        <f>IF($R2306="","",IF($R2307="",1,IF($O2306&lt;&gt;$O2307,1,0)))</f>
        <v/>
      </c>
      <c r="Q2306">
        <f>IF($P2306=1,SUM($P$7:$P2306),"")</f>
        <v/>
      </c>
      <c r="R2306">
        <f>IF($A2306="","",IF(ISNUMBER($A2306),$A2306,IFERROR(DATEVALUE($A2306),NA())))</f>
        <v/>
      </c>
    </row>
    <row r="2307">
      <c r="O2307">
        <f>IF($R2307="","",IF($Q$1="Weekly",INT(($R2307-2)/7),IF($Q$1="Quarterly",YEAR($R2307)*4+ROUNDUP(MONTH($R2307)/3),YEAR($R2307)*12+MONTH($R2307))))</f>
        <v/>
      </c>
      <c r="P2307">
        <f>IF($R2307="","",IF($R2308="",1,IF($O2307&lt;&gt;$O2308,1,0)))</f>
        <v/>
      </c>
      <c r="Q2307">
        <f>IF($P2307=1,SUM($P$7:$P2307),"")</f>
        <v/>
      </c>
      <c r="R2307">
        <f>IF($A2307="","",IF(ISNUMBER($A2307),$A2307,IFERROR(DATEVALUE($A2307),NA())))</f>
        <v/>
      </c>
    </row>
    <row r="2308">
      <c r="O2308">
        <f>IF($R2308="","",IF($Q$1="Weekly",INT(($R2308-2)/7),IF($Q$1="Quarterly",YEAR($R2308)*4+ROUNDUP(MONTH($R2308)/3),YEAR($R2308)*12+MONTH($R2308))))</f>
        <v/>
      </c>
      <c r="P2308">
        <f>IF($R2308="","",IF($R2309="",1,IF($O2308&lt;&gt;$O2309,1,0)))</f>
        <v/>
      </c>
      <c r="Q2308">
        <f>IF($P2308=1,SUM($P$7:$P2308),"")</f>
        <v/>
      </c>
      <c r="R2308">
        <f>IF($A2308="","",IF(ISNUMBER($A2308),$A2308,IFERROR(DATEVALUE($A2308),NA())))</f>
        <v/>
      </c>
    </row>
    <row r="2309">
      <c r="O2309">
        <f>IF($R2309="","",IF($Q$1="Weekly",INT(($R2309-2)/7),IF($Q$1="Quarterly",YEAR($R2309)*4+ROUNDUP(MONTH($R2309)/3),YEAR($R2309)*12+MONTH($R2309))))</f>
        <v/>
      </c>
      <c r="P2309">
        <f>IF($R2309="","",IF($R2310="",1,IF($O2309&lt;&gt;$O2310,1,0)))</f>
        <v/>
      </c>
      <c r="Q2309">
        <f>IF($P2309=1,SUM($P$7:$P2309),"")</f>
        <v/>
      </c>
      <c r="R2309">
        <f>IF($A2309="","",IF(ISNUMBER($A2309),$A2309,IFERROR(DATEVALUE($A2309),NA())))</f>
        <v/>
      </c>
    </row>
    <row r="2310">
      <c r="O2310">
        <f>IF($R2310="","",IF($Q$1="Weekly",INT(($R2310-2)/7),IF($Q$1="Quarterly",YEAR($R2310)*4+ROUNDUP(MONTH($R2310)/3),YEAR($R2310)*12+MONTH($R2310))))</f>
        <v/>
      </c>
      <c r="P2310">
        <f>IF($R2310="","",IF($R2311="",1,IF($O2310&lt;&gt;$O2311,1,0)))</f>
        <v/>
      </c>
      <c r="Q2310">
        <f>IF($P2310=1,SUM($P$7:$P2310),"")</f>
        <v/>
      </c>
      <c r="R2310">
        <f>IF($A2310="","",IF(ISNUMBER($A2310),$A2310,IFERROR(DATEVALUE($A2310),NA())))</f>
        <v/>
      </c>
    </row>
    <row r="2311">
      <c r="O2311">
        <f>IF($R2311="","",IF($Q$1="Weekly",INT(($R2311-2)/7),IF($Q$1="Quarterly",YEAR($R2311)*4+ROUNDUP(MONTH($R2311)/3),YEAR($R2311)*12+MONTH($R2311))))</f>
        <v/>
      </c>
      <c r="P2311">
        <f>IF($R2311="","",IF($R2312="",1,IF($O2311&lt;&gt;$O2312,1,0)))</f>
        <v/>
      </c>
      <c r="Q2311">
        <f>IF($P2311=1,SUM($P$7:$P2311),"")</f>
        <v/>
      </c>
      <c r="R2311">
        <f>IF($A2311="","",IF(ISNUMBER($A2311),$A2311,IFERROR(DATEVALUE($A2311),NA())))</f>
        <v/>
      </c>
    </row>
    <row r="2312">
      <c r="O2312">
        <f>IF($R2312="","",IF($Q$1="Weekly",INT(($R2312-2)/7),IF($Q$1="Quarterly",YEAR($R2312)*4+ROUNDUP(MONTH($R2312)/3),YEAR($R2312)*12+MONTH($R2312))))</f>
        <v/>
      </c>
      <c r="P2312">
        <f>IF($R2312="","",IF($R2313="",1,IF($O2312&lt;&gt;$O2313,1,0)))</f>
        <v/>
      </c>
      <c r="Q2312">
        <f>IF($P2312=1,SUM($P$7:$P2312),"")</f>
        <v/>
      </c>
      <c r="R2312">
        <f>IF($A2312="","",IF(ISNUMBER($A2312),$A2312,IFERROR(DATEVALUE($A2312),NA())))</f>
        <v/>
      </c>
    </row>
    <row r="2313">
      <c r="O2313">
        <f>IF($R2313="","",IF($Q$1="Weekly",INT(($R2313-2)/7),IF($Q$1="Quarterly",YEAR($R2313)*4+ROUNDUP(MONTH($R2313)/3),YEAR($R2313)*12+MONTH($R2313))))</f>
        <v/>
      </c>
      <c r="P2313">
        <f>IF($R2313="","",IF($R2314="",1,IF($O2313&lt;&gt;$O2314,1,0)))</f>
        <v/>
      </c>
      <c r="Q2313">
        <f>IF($P2313=1,SUM($P$7:$P2313),"")</f>
        <v/>
      </c>
      <c r="R2313">
        <f>IF($A2313="","",IF(ISNUMBER($A2313),$A2313,IFERROR(DATEVALUE($A2313),NA())))</f>
        <v/>
      </c>
    </row>
    <row r="2314">
      <c r="O2314">
        <f>IF($R2314="","",IF($Q$1="Weekly",INT(($R2314-2)/7),IF($Q$1="Quarterly",YEAR($R2314)*4+ROUNDUP(MONTH($R2314)/3),YEAR($R2314)*12+MONTH($R2314))))</f>
        <v/>
      </c>
      <c r="P2314">
        <f>IF($R2314="","",IF($R2315="",1,IF($O2314&lt;&gt;$O2315,1,0)))</f>
        <v/>
      </c>
      <c r="Q2314">
        <f>IF($P2314=1,SUM($P$7:$P2314),"")</f>
        <v/>
      </c>
      <c r="R2314">
        <f>IF($A2314="","",IF(ISNUMBER($A2314),$A2314,IFERROR(DATEVALUE($A2314),NA())))</f>
        <v/>
      </c>
    </row>
    <row r="2315">
      <c r="O2315">
        <f>IF($R2315="","",IF($Q$1="Weekly",INT(($R2315-2)/7),IF($Q$1="Quarterly",YEAR($R2315)*4+ROUNDUP(MONTH($R2315)/3),YEAR($R2315)*12+MONTH($R2315))))</f>
        <v/>
      </c>
      <c r="P2315">
        <f>IF($R2315="","",IF($R2316="",1,IF($O2315&lt;&gt;$O2316,1,0)))</f>
        <v/>
      </c>
      <c r="Q2315">
        <f>IF($P2315=1,SUM($P$7:$P2315),"")</f>
        <v/>
      </c>
      <c r="R2315">
        <f>IF($A2315="","",IF(ISNUMBER($A2315),$A2315,IFERROR(DATEVALUE($A2315),NA())))</f>
        <v/>
      </c>
    </row>
    <row r="2316">
      <c r="O2316">
        <f>IF($R2316="","",IF($Q$1="Weekly",INT(($R2316-2)/7),IF($Q$1="Quarterly",YEAR($R2316)*4+ROUNDUP(MONTH($R2316)/3),YEAR($R2316)*12+MONTH($R2316))))</f>
        <v/>
      </c>
      <c r="P2316">
        <f>IF($R2316="","",IF($R2317="",1,IF($O2316&lt;&gt;$O2317,1,0)))</f>
        <v/>
      </c>
      <c r="Q2316">
        <f>IF($P2316=1,SUM($P$7:$P2316),"")</f>
        <v/>
      </c>
      <c r="R2316">
        <f>IF($A2316="","",IF(ISNUMBER($A2316),$A2316,IFERROR(DATEVALUE($A2316),NA())))</f>
        <v/>
      </c>
    </row>
    <row r="2317">
      <c r="O2317">
        <f>IF($R2317="","",IF($Q$1="Weekly",INT(($R2317-2)/7),IF($Q$1="Quarterly",YEAR($R2317)*4+ROUNDUP(MONTH($R2317)/3),YEAR($R2317)*12+MONTH($R2317))))</f>
        <v/>
      </c>
      <c r="P2317">
        <f>IF($R2317="","",IF($R2318="",1,IF($O2317&lt;&gt;$O2318,1,0)))</f>
        <v/>
      </c>
      <c r="Q2317">
        <f>IF($P2317=1,SUM($P$7:$P2317),"")</f>
        <v/>
      </c>
      <c r="R2317">
        <f>IF($A2317="","",IF(ISNUMBER($A2317),$A2317,IFERROR(DATEVALUE($A2317),NA())))</f>
        <v/>
      </c>
    </row>
    <row r="2318">
      <c r="O2318">
        <f>IF($R2318="","",IF($Q$1="Weekly",INT(($R2318-2)/7),IF($Q$1="Quarterly",YEAR($R2318)*4+ROUNDUP(MONTH($R2318)/3),YEAR($R2318)*12+MONTH($R2318))))</f>
        <v/>
      </c>
      <c r="P2318">
        <f>IF($R2318="","",IF($R2319="",1,IF($O2318&lt;&gt;$O2319,1,0)))</f>
        <v/>
      </c>
      <c r="Q2318">
        <f>IF($P2318=1,SUM($P$7:$P2318),"")</f>
        <v/>
      </c>
      <c r="R2318">
        <f>IF($A2318="","",IF(ISNUMBER($A2318),$A2318,IFERROR(DATEVALUE($A2318),NA())))</f>
        <v/>
      </c>
    </row>
    <row r="2319">
      <c r="O2319">
        <f>IF($R2319="","",IF($Q$1="Weekly",INT(($R2319-2)/7),IF($Q$1="Quarterly",YEAR($R2319)*4+ROUNDUP(MONTH($R2319)/3),YEAR($R2319)*12+MONTH($R2319))))</f>
        <v/>
      </c>
      <c r="P2319">
        <f>IF($R2319="","",IF($R2320="",1,IF($O2319&lt;&gt;$O2320,1,0)))</f>
        <v/>
      </c>
      <c r="Q2319">
        <f>IF($P2319=1,SUM($P$7:$P2319),"")</f>
        <v/>
      </c>
      <c r="R2319">
        <f>IF($A2319="","",IF(ISNUMBER($A2319),$A2319,IFERROR(DATEVALUE($A2319),NA())))</f>
        <v/>
      </c>
    </row>
    <row r="2320">
      <c r="O2320">
        <f>IF($R2320="","",IF($Q$1="Weekly",INT(($R2320-2)/7),IF($Q$1="Quarterly",YEAR($R2320)*4+ROUNDUP(MONTH($R2320)/3),YEAR($R2320)*12+MONTH($R2320))))</f>
        <v/>
      </c>
      <c r="P2320">
        <f>IF($R2320="","",IF($R2321="",1,IF($O2320&lt;&gt;$O2321,1,0)))</f>
        <v/>
      </c>
      <c r="Q2320">
        <f>IF($P2320=1,SUM($P$7:$P2320),"")</f>
        <v/>
      </c>
      <c r="R2320">
        <f>IF($A2320="","",IF(ISNUMBER($A2320),$A2320,IFERROR(DATEVALUE($A2320),NA())))</f>
        <v/>
      </c>
    </row>
    <row r="2321">
      <c r="O2321">
        <f>IF($R2321="","",IF($Q$1="Weekly",INT(($R2321-2)/7),IF($Q$1="Quarterly",YEAR($R2321)*4+ROUNDUP(MONTH($R2321)/3),YEAR($R2321)*12+MONTH($R2321))))</f>
        <v/>
      </c>
      <c r="P2321">
        <f>IF($R2321="","",IF($R2322="",1,IF($O2321&lt;&gt;$O2322,1,0)))</f>
        <v/>
      </c>
      <c r="Q2321">
        <f>IF($P2321=1,SUM($P$7:$P2321),"")</f>
        <v/>
      </c>
      <c r="R2321">
        <f>IF($A2321="","",IF(ISNUMBER($A2321),$A2321,IFERROR(DATEVALUE($A2321),NA())))</f>
        <v/>
      </c>
    </row>
    <row r="2322">
      <c r="O2322">
        <f>IF($R2322="","",IF($Q$1="Weekly",INT(($R2322-2)/7),IF($Q$1="Quarterly",YEAR($R2322)*4+ROUNDUP(MONTH($R2322)/3),YEAR($R2322)*12+MONTH($R2322))))</f>
        <v/>
      </c>
      <c r="P2322">
        <f>IF($R2322="","",IF($R2323="",1,IF($O2322&lt;&gt;$O2323,1,0)))</f>
        <v/>
      </c>
      <c r="Q2322">
        <f>IF($P2322=1,SUM($P$7:$P2322),"")</f>
        <v/>
      </c>
      <c r="R2322">
        <f>IF($A2322="","",IF(ISNUMBER($A2322),$A2322,IFERROR(DATEVALUE($A2322),NA())))</f>
        <v/>
      </c>
    </row>
    <row r="2323">
      <c r="O2323">
        <f>IF($R2323="","",IF($Q$1="Weekly",INT(($R2323-2)/7),IF($Q$1="Quarterly",YEAR($R2323)*4+ROUNDUP(MONTH($R2323)/3),YEAR($R2323)*12+MONTH($R2323))))</f>
        <v/>
      </c>
      <c r="P2323">
        <f>IF($R2323="","",IF($R2324="",1,IF($O2323&lt;&gt;$O2324,1,0)))</f>
        <v/>
      </c>
      <c r="Q2323">
        <f>IF($P2323=1,SUM($P$7:$P2323),"")</f>
        <v/>
      </c>
      <c r="R2323">
        <f>IF($A2323="","",IF(ISNUMBER($A2323),$A2323,IFERROR(DATEVALUE($A2323),NA())))</f>
        <v/>
      </c>
    </row>
    <row r="2324">
      <c r="O2324">
        <f>IF($R2324="","",IF($Q$1="Weekly",INT(($R2324-2)/7),IF($Q$1="Quarterly",YEAR($R2324)*4+ROUNDUP(MONTH($R2324)/3),YEAR($R2324)*12+MONTH($R2324))))</f>
        <v/>
      </c>
      <c r="P2324">
        <f>IF($R2324="","",IF($R2325="",1,IF($O2324&lt;&gt;$O2325,1,0)))</f>
        <v/>
      </c>
      <c r="Q2324">
        <f>IF($P2324=1,SUM($P$7:$P2324),"")</f>
        <v/>
      </c>
      <c r="R2324">
        <f>IF($A2324="","",IF(ISNUMBER($A2324),$A2324,IFERROR(DATEVALUE($A2324),NA())))</f>
        <v/>
      </c>
    </row>
    <row r="2325">
      <c r="O2325">
        <f>IF($R2325="","",IF($Q$1="Weekly",INT(($R2325-2)/7),IF($Q$1="Quarterly",YEAR($R2325)*4+ROUNDUP(MONTH($R2325)/3),YEAR($R2325)*12+MONTH($R2325))))</f>
        <v/>
      </c>
      <c r="P2325">
        <f>IF($R2325="","",IF($R2326="",1,IF($O2325&lt;&gt;$O2326,1,0)))</f>
        <v/>
      </c>
      <c r="Q2325">
        <f>IF($P2325=1,SUM($P$7:$P2325),"")</f>
        <v/>
      </c>
      <c r="R2325">
        <f>IF($A2325="","",IF(ISNUMBER($A2325),$A2325,IFERROR(DATEVALUE($A2325),NA())))</f>
        <v/>
      </c>
    </row>
    <row r="2326">
      <c r="O2326">
        <f>IF($R2326="","",IF($Q$1="Weekly",INT(($R2326-2)/7),IF($Q$1="Quarterly",YEAR($R2326)*4+ROUNDUP(MONTH($R2326)/3),YEAR($R2326)*12+MONTH($R2326))))</f>
        <v/>
      </c>
      <c r="P2326">
        <f>IF($R2326="","",IF($R2327="",1,IF($O2326&lt;&gt;$O2327,1,0)))</f>
        <v/>
      </c>
      <c r="Q2326">
        <f>IF($P2326=1,SUM($P$7:$P2326),"")</f>
        <v/>
      </c>
      <c r="R2326">
        <f>IF($A2326="","",IF(ISNUMBER($A2326),$A2326,IFERROR(DATEVALUE($A2326),NA())))</f>
        <v/>
      </c>
    </row>
    <row r="2327">
      <c r="O2327">
        <f>IF($R2327="","",IF($Q$1="Weekly",INT(($R2327-2)/7),IF($Q$1="Quarterly",YEAR($R2327)*4+ROUNDUP(MONTH($R2327)/3),YEAR($R2327)*12+MONTH($R2327))))</f>
        <v/>
      </c>
      <c r="P2327">
        <f>IF($R2327="","",IF($R2328="",1,IF($O2327&lt;&gt;$O2328,1,0)))</f>
        <v/>
      </c>
      <c r="Q2327">
        <f>IF($P2327=1,SUM($P$7:$P2327),"")</f>
        <v/>
      </c>
      <c r="R2327">
        <f>IF($A2327="","",IF(ISNUMBER($A2327),$A2327,IFERROR(DATEVALUE($A2327),NA())))</f>
        <v/>
      </c>
    </row>
    <row r="2328">
      <c r="O2328">
        <f>IF($R2328="","",IF($Q$1="Weekly",INT(($R2328-2)/7),IF($Q$1="Quarterly",YEAR($R2328)*4+ROUNDUP(MONTH($R2328)/3),YEAR($R2328)*12+MONTH($R2328))))</f>
        <v/>
      </c>
      <c r="P2328">
        <f>IF($R2328="","",IF($R2329="",1,IF($O2328&lt;&gt;$O2329,1,0)))</f>
        <v/>
      </c>
      <c r="Q2328">
        <f>IF($P2328=1,SUM($P$7:$P2328),"")</f>
        <v/>
      </c>
      <c r="R2328">
        <f>IF($A2328="","",IF(ISNUMBER($A2328),$A2328,IFERROR(DATEVALUE($A2328),NA())))</f>
        <v/>
      </c>
    </row>
    <row r="2329">
      <c r="O2329">
        <f>IF($R2329="","",IF($Q$1="Weekly",INT(($R2329-2)/7),IF($Q$1="Quarterly",YEAR($R2329)*4+ROUNDUP(MONTH($R2329)/3),YEAR($R2329)*12+MONTH($R2329))))</f>
        <v/>
      </c>
      <c r="P2329">
        <f>IF($R2329="","",IF($R2330="",1,IF($O2329&lt;&gt;$O2330,1,0)))</f>
        <v/>
      </c>
      <c r="Q2329">
        <f>IF($P2329=1,SUM($P$7:$P2329),"")</f>
        <v/>
      </c>
      <c r="R2329">
        <f>IF($A2329="","",IF(ISNUMBER($A2329),$A2329,IFERROR(DATEVALUE($A2329),NA())))</f>
        <v/>
      </c>
    </row>
    <row r="2330">
      <c r="O2330">
        <f>IF($R2330="","",IF($Q$1="Weekly",INT(($R2330-2)/7),IF($Q$1="Quarterly",YEAR($R2330)*4+ROUNDUP(MONTH($R2330)/3),YEAR($R2330)*12+MONTH($R2330))))</f>
        <v/>
      </c>
      <c r="P2330">
        <f>IF($R2330="","",IF($R2331="",1,IF($O2330&lt;&gt;$O2331,1,0)))</f>
        <v/>
      </c>
      <c r="Q2330">
        <f>IF($P2330=1,SUM($P$7:$P2330),"")</f>
        <v/>
      </c>
      <c r="R2330">
        <f>IF($A2330="","",IF(ISNUMBER($A2330),$A2330,IFERROR(DATEVALUE($A2330),NA())))</f>
        <v/>
      </c>
    </row>
    <row r="2331">
      <c r="O2331">
        <f>IF($R2331="","",IF($Q$1="Weekly",INT(($R2331-2)/7),IF($Q$1="Quarterly",YEAR($R2331)*4+ROUNDUP(MONTH($R2331)/3),YEAR($R2331)*12+MONTH($R2331))))</f>
        <v/>
      </c>
      <c r="P2331">
        <f>IF($R2331="","",IF($R2332="",1,IF($O2331&lt;&gt;$O2332,1,0)))</f>
        <v/>
      </c>
      <c r="Q2331">
        <f>IF($P2331=1,SUM($P$7:$P2331),"")</f>
        <v/>
      </c>
      <c r="R2331">
        <f>IF($A2331="","",IF(ISNUMBER($A2331),$A2331,IFERROR(DATEVALUE($A2331),NA())))</f>
        <v/>
      </c>
    </row>
    <row r="2332">
      <c r="O2332">
        <f>IF($R2332="","",IF($Q$1="Weekly",INT(($R2332-2)/7),IF($Q$1="Quarterly",YEAR($R2332)*4+ROUNDUP(MONTH($R2332)/3),YEAR($R2332)*12+MONTH($R2332))))</f>
        <v/>
      </c>
      <c r="P2332">
        <f>IF($R2332="","",IF($R2333="",1,IF($O2332&lt;&gt;$O2333,1,0)))</f>
        <v/>
      </c>
      <c r="Q2332">
        <f>IF($P2332=1,SUM($P$7:$P2332),"")</f>
        <v/>
      </c>
      <c r="R2332">
        <f>IF($A2332="","",IF(ISNUMBER($A2332),$A2332,IFERROR(DATEVALUE($A2332),NA())))</f>
        <v/>
      </c>
    </row>
    <row r="2333">
      <c r="O2333">
        <f>IF($R2333="","",IF($Q$1="Weekly",INT(($R2333-2)/7),IF($Q$1="Quarterly",YEAR($R2333)*4+ROUNDUP(MONTH($R2333)/3),YEAR($R2333)*12+MONTH($R2333))))</f>
        <v/>
      </c>
      <c r="P2333">
        <f>IF($R2333="","",IF($R2334="",1,IF($O2333&lt;&gt;$O2334,1,0)))</f>
        <v/>
      </c>
      <c r="Q2333">
        <f>IF($P2333=1,SUM($P$7:$P2333),"")</f>
        <v/>
      </c>
      <c r="R2333">
        <f>IF($A2333="","",IF(ISNUMBER($A2333),$A2333,IFERROR(DATEVALUE($A2333),NA())))</f>
        <v/>
      </c>
    </row>
    <row r="2334">
      <c r="O2334">
        <f>IF($R2334="","",IF($Q$1="Weekly",INT(($R2334-2)/7),IF($Q$1="Quarterly",YEAR($R2334)*4+ROUNDUP(MONTH($R2334)/3),YEAR($R2334)*12+MONTH($R2334))))</f>
        <v/>
      </c>
      <c r="P2334">
        <f>IF($R2334="","",IF($R2335="",1,IF($O2334&lt;&gt;$O2335,1,0)))</f>
        <v/>
      </c>
      <c r="Q2334">
        <f>IF($P2334=1,SUM($P$7:$P2334),"")</f>
        <v/>
      </c>
      <c r="R2334">
        <f>IF($A2334="","",IF(ISNUMBER($A2334),$A2334,IFERROR(DATEVALUE($A2334),NA())))</f>
        <v/>
      </c>
    </row>
    <row r="2335">
      <c r="O2335">
        <f>IF($R2335="","",IF($Q$1="Weekly",INT(($R2335-2)/7),IF($Q$1="Quarterly",YEAR($R2335)*4+ROUNDUP(MONTH($R2335)/3),YEAR($R2335)*12+MONTH($R2335))))</f>
        <v/>
      </c>
      <c r="P2335">
        <f>IF($R2335="","",IF($R2336="",1,IF($O2335&lt;&gt;$O2336,1,0)))</f>
        <v/>
      </c>
      <c r="Q2335">
        <f>IF($P2335=1,SUM($P$7:$P2335),"")</f>
        <v/>
      </c>
      <c r="R2335">
        <f>IF($A2335="","",IF(ISNUMBER($A2335),$A2335,IFERROR(DATEVALUE($A2335),NA())))</f>
        <v/>
      </c>
    </row>
    <row r="2336">
      <c r="O2336">
        <f>IF($R2336="","",IF($Q$1="Weekly",INT(($R2336-2)/7),IF($Q$1="Quarterly",YEAR($R2336)*4+ROUNDUP(MONTH($R2336)/3),YEAR($R2336)*12+MONTH($R2336))))</f>
        <v/>
      </c>
      <c r="P2336">
        <f>IF($R2336="","",IF($R2337="",1,IF($O2336&lt;&gt;$O2337,1,0)))</f>
        <v/>
      </c>
      <c r="Q2336">
        <f>IF($P2336=1,SUM($P$7:$P2336),"")</f>
        <v/>
      </c>
      <c r="R2336">
        <f>IF($A2336="","",IF(ISNUMBER($A2336),$A2336,IFERROR(DATEVALUE($A2336),NA())))</f>
        <v/>
      </c>
    </row>
    <row r="2337">
      <c r="O2337">
        <f>IF($R2337="","",IF($Q$1="Weekly",INT(($R2337-2)/7),IF($Q$1="Quarterly",YEAR($R2337)*4+ROUNDUP(MONTH($R2337)/3),YEAR($R2337)*12+MONTH($R2337))))</f>
        <v/>
      </c>
      <c r="P2337">
        <f>IF($R2337="","",IF($R2338="",1,IF($O2337&lt;&gt;$O2338,1,0)))</f>
        <v/>
      </c>
      <c r="Q2337">
        <f>IF($P2337=1,SUM($P$7:$P2337),"")</f>
        <v/>
      </c>
      <c r="R2337">
        <f>IF($A2337="","",IF(ISNUMBER($A2337),$A2337,IFERROR(DATEVALUE($A2337),NA())))</f>
        <v/>
      </c>
    </row>
    <row r="2338">
      <c r="O2338">
        <f>IF($R2338="","",IF($Q$1="Weekly",INT(($R2338-2)/7),IF($Q$1="Quarterly",YEAR($R2338)*4+ROUNDUP(MONTH($R2338)/3),YEAR($R2338)*12+MONTH($R2338))))</f>
        <v/>
      </c>
      <c r="P2338">
        <f>IF($R2338="","",IF($R2339="",1,IF($O2338&lt;&gt;$O2339,1,0)))</f>
        <v/>
      </c>
      <c r="Q2338">
        <f>IF($P2338=1,SUM($P$7:$P2338),"")</f>
        <v/>
      </c>
      <c r="R2338">
        <f>IF($A2338="","",IF(ISNUMBER($A2338),$A2338,IFERROR(DATEVALUE($A2338),NA())))</f>
        <v/>
      </c>
    </row>
    <row r="2339">
      <c r="O2339">
        <f>IF($R2339="","",IF($Q$1="Weekly",INT(($R2339-2)/7),IF($Q$1="Quarterly",YEAR($R2339)*4+ROUNDUP(MONTH($R2339)/3),YEAR($R2339)*12+MONTH($R2339))))</f>
        <v/>
      </c>
      <c r="P2339">
        <f>IF($R2339="","",IF($R2340="",1,IF($O2339&lt;&gt;$O2340,1,0)))</f>
        <v/>
      </c>
      <c r="Q2339">
        <f>IF($P2339=1,SUM($P$7:$P2339),"")</f>
        <v/>
      </c>
      <c r="R2339">
        <f>IF($A2339="","",IF(ISNUMBER($A2339),$A2339,IFERROR(DATEVALUE($A2339),NA())))</f>
        <v/>
      </c>
    </row>
    <row r="2340">
      <c r="O2340">
        <f>IF($R2340="","",IF($Q$1="Weekly",INT(($R2340-2)/7),IF($Q$1="Quarterly",YEAR($R2340)*4+ROUNDUP(MONTH($R2340)/3),YEAR($R2340)*12+MONTH($R2340))))</f>
        <v/>
      </c>
      <c r="P2340">
        <f>IF($R2340="","",IF($R2341="",1,IF($O2340&lt;&gt;$O2341,1,0)))</f>
        <v/>
      </c>
      <c r="Q2340">
        <f>IF($P2340=1,SUM($P$7:$P2340),"")</f>
        <v/>
      </c>
      <c r="R2340">
        <f>IF($A2340="","",IF(ISNUMBER($A2340),$A2340,IFERROR(DATEVALUE($A2340),NA())))</f>
        <v/>
      </c>
    </row>
    <row r="2341">
      <c r="O2341">
        <f>IF($R2341="","",IF($Q$1="Weekly",INT(($R2341-2)/7),IF($Q$1="Quarterly",YEAR($R2341)*4+ROUNDUP(MONTH($R2341)/3),YEAR($R2341)*12+MONTH($R2341))))</f>
        <v/>
      </c>
      <c r="P2341">
        <f>IF($R2341="","",IF($R2342="",1,IF($O2341&lt;&gt;$O2342,1,0)))</f>
        <v/>
      </c>
      <c r="Q2341">
        <f>IF($P2341=1,SUM($P$7:$P2341),"")</f>
        <v/>
      </c>
      <c r="R2341">
        <f>IF($A2341="","",IF(ISNUMBER($A2341),$A2341,IFERROR(DATEVALUE($A2341),NA())))</f>
        <v/>
      </c>
    </row>
    <row r="2342">
      <c r="O2342">
        <f>IF($R2342="","",IF($Q$1="Weekly",INT(($R2342-2)/7),IF($Q$1="Quarterly",YEAR($R2342)*4+ROUNDUP(MONTH($R2342)/3),YEAR($R2342)*12+MONTH($R2342))))</f>
        <v/>
      </c>
      <c r="P2342">
        <f>IF($R2342="","",IF($R2343="",1,IF($O2342&lt;&gt;$O2343,1,0)))</f>
        <v/>
      </c>
      <c r="Q2342">
        <f>IF($P2342=1,SUM($P$7:$P2342),"")</f>
        <v/>
      </c>
      <c r="R2342">
        <f>IF($A2342="","",IF(ISNUMBER($A2342),$A2342,IFERROR(DATEVALUE($A2342),NA())))</f>
        <v/>
      </c>
    </row>
    <row r="2343">
      <c r="O2343">
        <f>IF($R2343="","",IF($Q$1="Weekly",INT(($R2343-2)/7),IF($Q$1="Quarterly",YEAR($R2343)*4+ROUNDUP(MONTH($R2343)/3),YEAR($R2343)*12+MONTH($R2343))))</f>
        <v/>
      </c>
      <c r="P2343">
        <f>IF($R2343="","",IF($R2344="",1,IF($O2343&lt;&gt;$O2344,1,0)))</f>
        <v/>
      </c>
      <c r="Q2343">
        <f>IF($P2343=1,SUM($P$7:$P2343),"")</f>
        <v/>
      </c>
      <c r="R2343">
        <f>IF($A2343="","",IF(ISNUMBER($A2343),$A2343,IFERROR(DATEVALUE($A2343),NA())))</f>
        <v/>
      </c>
    </row>
    <row r="2344">
      <c r="O2344">
        <f>IF($R2344="","",IF($Q$1="Weekly",INT(($R2344-2)/7),IF($Q$1="Quarterly",YEAR($R2344)*4+ROUNDUP(MONTH($R2344)/3),YEAR($R2344)*12+MONTH($R2344))))</f>
        <v/>
      </c>
      <c r="P2344">
        <f>IF($R2344="","",IF($R2345="",1,IF($O2344&lt;&gt;$O2345,1,0)))</f>
        <v/>
      </c>
      <c r="Q2344">
        <f>IF($P2344=1,SUM($P$7:$P2344),"")</f>
        <v/>
      </c>
      <c r="R2344">
        <f>IF($A2344="","",IF(ISNUMBER($A2344),$A2344,IFERROR(DATEVALUE($A2344),NA())))</f>
        <v/>
      </c>
    </row>
    <row r="2345">
      <c r="O2345">
        <f>IF($R2345="","",IF($Q$1="Weekly",INT(($R2345-2)/7),IF($Q$1="Quarterly",YEAR($R2345)*4+ROUNDUP(MONTH($R2345)/3),YEAR($R2345)*12+MONTH($R2345))))</f>
        <v/>
      </c>
      <c r="P2345">
        <f>IF($R2345="","",IF($R2346="",1,IF($O2345&lt;&gt;$O2346,1,0)))</f>
        <v/>
      </c>
      <c r="Q2345">
        <f>IF($P2345=1,SUM($P$7:$P2345),"")</f>
        <v/>
      </c>
      <c r="R2345">
        <f>IF($A2345="","",IF(ISNUMBER($A2345),$A2345,IFERROR(DATEVALUE($A2345),NA())))</f>
        <v/>
      </c>
    </row>
    <row r="2346">
      <c r="O2346">
        <f>IF($R2346="","",IF($Q$1="Weekly",INT(($R2346-2)/7),IF($Q$1="Quarterly",YEAR($R2346)*4+ROUNDUP(MONTH($R2346)/3),YEAR($R2346)*12+MONTH($R2346))))</f>
        <v/>
      </c>
      <c r="P2346">
        <f>IF($R2346="","",IF($R2347="",1,IF($O2346&lt;&gt;$O2347,1,0)))</f>
        <v/>
      </c>
      <c r="Q2346">
        <f>IF($P2346=1,SUM($P$7:$P2346),"")</f>
        <v/>
      </c>
      <c r="R2346">
        <f>IF($A2346="","",IF(ISNUMBER($A2346),$A2346,IFERROR(DATEVALUE($A2346),NA())))</f>
        <v/>
      </c>
    </row>
    <row r="2347">
      <c r="O2347">
        <f>IF($R2347="","",IF($Q$1="Weekly",INT(($R2347-2)/7),IF($Q$1="Quarterly",YEAR($R2347)*4+ROUNDUP(MONTH($R2347)/3),YEAR($R2347)*12+MONTH($R2347))))</f>
        <v/>
      </c>
      <c r="P2347">
        <f>IF($R2347="","",IF($R2348="",1,IF($O2347&lt;&gt;$O2348,1,0)))</f>
        <v/>
      </c>
      <c r="Q2347">
        <f>IF($P2347=1,SUM($P$7:$P2347),"")</f>
        <v/>
      </c>
      <c r="R2347">
        <f>IF($A2347="","",IF(ISNUMBER($A2347),$A2347,IFERROR(DATEVALUE($A2347),NA())))</f>
        <v/>
      </c>
    </row>
    <row r="2348">
      <c r="O2348">
        <f>IF($R2348="","",IF($Q$1="Weekly",INT(($R2348-2)/7),IF($Q$1="Quarterly",YEAR($R2348)*4+ROUNDUP(MONTH($R2348)/3),YEAR($R2348)*12+MONTH($R2348))))</f>
        <v/>
      </c>
      <c r="P2348">
        <f>IF($R2348="","",IF($R2349="",1,IF($O2348&lt;&gt;$O2349,1,0)))</f>
        <v/>
      </c>
      <c r="Q2348">
        <f>IF($P2348=1,SUM($P$7:$P2348),"")</f>
        <v/>
      </c>
      <c r="R2348">
        <f>IF($A2348="","",IF(ISNUMBER($A2348),$A2348,IFERROR(DATEVALUE($A2348),NA())))</f>
        <v/>
      </c>
    </row>
    <row r="2349">
      <c r="O2349">
        <f>IF($R2349="","",IF($Q$1="Weekly",INT(($R2349-2)/7),IF($Q$1="Quarterly",YEAR($R2349)*4+ROUNDUP(MONTH($R2349)/3),YEAR($R2349)*12+MONTH($R2349))))</f>
        <v/>
      </c>
      <c r="P2349">
        <f>IF($R2349="","",IF($R2350="",1,IF($O2349&lt;&gt;$O2350,1,0)))</f>
        <v/>
      </c>
      <c r="Q2349">
        <f>IF($P2349=1,SUM($P$7:$P2349),"")</f>
        <v/>
      </c>
      <c r="R2349">
        <f>IF($A2349="","",IF(ISNUMBER($A2349),$A2349,IFERROR(DATEVALUE($A2349),NA())))</f>
        <v/>
      </c>
    </row>
    <row r="2350">
      <c r="O2350">
        <f>IF($R2350="","",IF($Q$1="Weekly",INT(($R2350-2)/7),IF($Q$1="Quarterly",YEAR($R2350)*4+ROUNDUP(MONTH($R2350)/3),YEAR($R2350)*12+MONTH($R2350))))</f>
        <v/>
      </c>
      <c r="P2350">
        <f>IF($R2350="","",IF($R2351="",1,IF($O2350&lt;&gt;$O2351,1,0)))</f>
        <v/>
      </c>
      <c r="Q2350">
        <f>IF($P2350=1,SUM($P$7:$P2350),"")</f>
        <v/>
      </c>
      <c r="R2350">
        <f>IF($A2350="","",IF(ISNUMBER($A2350),$A2350,IFERROR(DATEVALUE($A2350),NA())))</f>
        <v/>
      </c>
    </row>
    <row r="2351">
      <c r="O2351">
        <f>IF($R2351="","",IF($Q$1="Weekly",INT(($R2351-2)/7),IF($Q$1="Quarterly",YEAR($R2351)*4+ROUNDUP(MONTH($R2351)/3),YEAR($R2351)*12+MONTH($R2351))))</f>
        <v/>
      </c>
      <c r="P2351">
        <f>IF($R2351="","",IF($R2352="",1,IF($O2351&lt;&gt;$O2352,1,0)))</f>
        <v/>
      </c>
      <c r="Q2351">
        <f>IF($P2351=1,SUM($P$7:$P2351),"")</f>
        <v/>
      </c>
      <c r="R2351">
        <f>IF($A2351="","",IF(ISNUMBER($A2351),$A2351,IFERROR(DATEVALUE($A2351),NA())))</f>
        <v/>
      </c>
    </row>
    <row r="2352">
      <c r="O2352">
        <f>IF($R2352="","",IF($Q$1="Weekly",INT(($R2352-2)/7),IF($Q$1="Quarterly",YEAR($R2352)*4+ROUNDUP(MONTH($R2352)/3),YEAR($R2352)*12+MONTH($R2352))))</f>
        <v/>
      </c>
      <c r="P2352">
        <f>IF($R2352="","",IF($R2353="",1,IF($O2352&lt;&gt;$O2353,1,0)))</f>
        <v/>
      </c>
      <c r="Q2352">
        <f>IF($P2352=1,SUM($P$7:$P2352),"")</f>
        <v/>
      </c>
      <c r="R2352">
        <f>IF($A2352="","",IF(ISNUMBER($A2352),$A2352,IFERROR(DATEVALUE($A2352),NA())))</f>
        <v/>
      </c>
    </row>
    <row r="2353">
      <c r="O2353">
        <f>IF($R2353="","",IF($Q$1="Weekly",INT(($R2353-2)/7),IF($Q$1="Quarterly",YEAR($R2353)*4+ROUNDUP(MONTH($R2353)/3),YEAR($R2353)*12+MONTH($R2353))))</f>
        <v/>
      </c>
      <c r="P2353">
        <f>IF($R2353="","",IF($R2354="",1,IF($O2353&lt;&gt;$O2354,1,0)))</f>
        <v/>
      </c>
      <c r="Q2353">
        <f>IF($P2353=1,SUM($P$7:$P2353),"")</f>
        <v/>
      </c>
      <c r="R2353">
        <f>IF($A2353="","",IF(ISNUMBER($A2353),$A2353,IFERROR(DATEVALUE($A2353),NA())))</f>
        <v/>
      </c>
    </row>
    <row r="2354">
      <c r="O2354">
        <f>IF($R2354="","",IF($Q$1="Weekly",INT(($R2354-2)/7),IF($Q$1="Quarterly",YEAR($R2354)*4+ROUNDUP(MONTH($R2354)/3),YEAR($R2354)*12+MONTH($R2354))))</f>
        <v/>
      </c>
      <c r="P2354">
        <f>IF($R2354="","",IF($R2355="",1,IF($O2354&lt;&gt;$O2355,1,0)))</f>
        <v/>
      </c>
      <c r="Q2354">
        <f>IF($P2354=1,SUM($P$7:$P2354),"")</f>
        <v/>
      </c>
      <c r="R2354">
        <f>IF($A2354="","",IF(ISNUMBER($A2354),$A2354,IFERROR(DATEVALUE($A2354),NA())))</f>
        <v/>
      </c>
    </row>
    <row r="2355">
      <c r="O2355">
        <f>IF($R2355="","",IF($Q$1="Weekly",INT(($R2355-2)/7),IF($Q$1="Quarterly",YEAR($R2355)*4+ROUNDUP(MONTH($R2355)/3),YEAR($R2355)*12+MONTH($R2355))))</f>
        <v/>
      </c>
      <c r="P2355">
        <f>IF($R2355="","",IF($R2356="",1,IF($O2355&lt;&gt;$O2356,1,0)))</f>
        <v/>
      </c>
      <c r="Q2355">
        <f>IF($P2355=1,SUM($P$7:$P2355),"")</f>
        <v/>
      </c>
      <c r="R2355">
        <f>IF($A2355="","",IF(ISNUMBER($A2355),$A2355,IFERROR(DATEVALUE($A2355),NA())))</f>
        <v/>
      </c>
    </row>
    <row r="2356">
      <c r="O2356">
        <f>IF($R2356="","",IF($Q$1="Weekly",INT(($R2356-2)/7),IF($Q$1="Quarterly",YEAR($R2356)*4+ROUNDUP(MONTH($R2356)/3),YEAR($R2356)*12+MONTH($R2356))))</f>
        <v/>
      </c>
      <c r="P2356">
        <f>IF($R2356="","",IF($R2357="",1,IF($O2356&lt;&gt;$O2357,1,0)))</f>
        <v/>
      </c>
      <c r="Q2356">
        <f>IF($P2356=1,SUM($P$7:$P2356),"")</f>
        <v/>
      </c>
      <c r="R2356">
        <f>IF($A2356="","",IF(ISNUMBER($A2356),$A2356,IFERROR(DATEVALUE($A2356),NA())))</f>
        <v/>
      </c>
    </row>
    <row r="2357">
      <c r="O2357">
        <f>IF($R2357="","",IF($Q$1="Weekly",INT(($R2357-2)/7),IF($Q$1="Quarterly",YEAR($R2357)*4+ROUNDUP(MONTH($R2357)/3),YEAR($R2357)*12+MONTH($R2357))))</f>
        <v/>
      </c>
      <c r="P2357">
        <f>IF($R2357="","",IF($R2358="",1,IF($O2357&lt;&gt;$O2358,1,0)))</f>
        <v/>
      </c>
      <c r="Q2357">
        <f>IF($P2357=1,SUM($P$7:$P2357),"")</f>
        <v/>
      </c>
      <c r="R2357">
        <f>IF($A2357="","",IF(ISNUMBER($A2357),$A2357,IFERROR(DATEVALUE($A2357),NA())))</f>
        <v/>
      </c>
    </row>
    <row r="2358">
      <c r="O2358">
        <f>IF($R2358="","",IF($Q$1="Weekly",INT(($R2358-2)/7),IF($Q$1="Quarterly",YEAR($R2358)*4+ROUNDUP(MONTH($R2358)/3),YEAR($R2358)*12+MONTH($R2358))))</f>
        <v/>
      </c>
      <c r="P2358">
        <f>IF($R2358="","",IF($R2359="",1,IF($O2358&lt;&gt;$O2359,1,0)))</f>
        <v/>
      </c>
      <c r="Q2358">
        <f>IF($P2358=1,SUM($P$7:$P2358),"")</f>
        <v/>
      </c>
      <c r="R2358">
        <f>IF($A2358="","",IF(ISNUMBER($A2358),$A2358,IFERROR(DATEVALUE($A2358),NA())))</f>
        <v/>
      </c>
    </row>
    <row r="2359">
      <c r="O2359">
        <f>IF($R2359="","",IF($Q$1="Weekly",INT(($R2359-2)/7),IF($Q$1="Quarterly",YEAR($R2359)*4+ROUNDUP(MONTH($R2359)/3),YEAR($R2359)*12+MONTH($R2359))))</f>
        <v/>
      </c>
      <c r="P2359">
        <f>IF($R2359="","",IF($R2360="",1,IF($O2359&lt;&gt;$O2360,1,0)))</f>
        <v/>
      </c>
      <c r="Q2359">
        <f>IF($P2359=1,SUM($P$7:$P2359),"")</f>
        <v/>
      </c>
      <c r="R2359">
        <f>IF($A2359="","",IF(ISNUMBER($A2359),$A2359,IFERROR(DATEVALUE($A2359),NA())))</f>
        <v/>
      </c>
    </row>
    <row r="2360">
      <c r="O2360">
        <f>IF($R2360="","",IF($Q$1="Weekly",INT(($R2360-2)/7),IF($Q$1="Quarterly",YEAR($R2360)*4+ROUNDUP(MONTH($R2360)/3),YEAR($R2360)*12+MONTH($R2360))))</f>
        <v/>
      </c>
      <c r="P2360">
        <f>IF($R2360="","",IF($R2361="",1,IF($O2360&lt;&gt;$O2361,1,0)))</f>
        <v/>
      </c>
      <c r="Q2360">
        <f>IF($P2360=1,SUM($P$7:$P2360),"")</f>
        <v/>
      </c>
      <c r="R2360">
        <f>IF($A2360="","",IF(ISNUMBER($A2360),$A2360,IFERROR(DATEVALUE($A2360),NA())))</f>
        <v/>
      </c>
    </row>
    <row r="2361">
      <c r="O2361">
        <f>IF($R2361="","",IF($Q$1="Weekly",INT(($R2361-2)/7),IF($Q$1="Quarterly",YEAR($R2361)*4+ROUNDUP(MONTH($R2361)/3),YEAR($R2361)*12+MONTH($R2361))))</f>
        <v/>
      </c>
      <c r="P2361">
        <f>IF($R2361="","",IF($R2362="",1,IF($O2361&lt;&gt;$O2362,1,0)))</f>
        <v/>
      </c>
      <c r="Q2361">
        <f>IF($P2361=1,SUM($P$7:$P2361),"")</f>
        <v/>
      </c>
      <c r="R2361">
        <f>IF($A2361="","",IF(ISNUMBER($A2361),$A2361,IFERROR(DATEVALUE($A2361),NA())))</f>
        <v/>
      </c>
    </row>
    <row r="2362">
      <c r="O2362">
        <f>IF($R2362="","",IF($Q$1="Weekly",INT(($R2362-2)/7),IF($Q$1="Quarterly",YEAR($R2362)*4+ROUNDUP(MONTH($R2362)/3),YEAR($R2362)*12+MONTH($R2362))))</f>
        <v/>
      </c>
      <c r="P2362">
        <f>IF($R2362="","",IF($R2363="",1,IF($O2362&lt;&gt;$O2363,1,0)))</f>
        <v/>
      </c>
      <c r="Q2362">
        <f>IF($P2362=1,SUM($P$7:$P2362),"")</f>
        <v/>
      </c>
      <c r="R2362">
        <f>IF($A2362="","",IF(ISNUMBER($A2362),$A2362,IFERROR(DATEVALUE($A2362),NA())))</f>
        <v/>
      </c>
    </row>
    <row r="2363">
      <c r="O2363">
        <f>IF($R2363="","",IF($Q$1="Weekly",INT(($R2363-2)/7),IF($Q$1="Quarterly",YEAR($R2363)*4+ROUNDUP(MONTH($R2363)/3),YEAR($R2363)*12+MONTH($R2363))))</f>
        <v/>
      </c>
      <c r="P2363">
        <f>IF($R2363="","",IF($R2364="",1,IF($O2363&lt;&gt;$O2364,1,0)))</f>
        <v/>
      </c>
      <c r="Q2363">
        <f>IF($P2363=1,SUM($P$7:$P2363),"")</f>
        <v/>
      </c>
      <c r="R2363">
        <f>IF($A2363="","",IF(ISNUMBER($A2363),$A2363,IFERROR(DATEVALUE($A2363),NA())))</f>
        <v/>
      </c>
    </row>
    <row r="2364">
      <c r="O2364">
        <f>IF($R2364="","",IF($Q$1="Weekly",INT(($R2364-2)/7),IF($Q$1="Quarterly",YEAR($R2364)*4+ROUNDUP(MONTH($R2364)/3),YEAR($R2364)*12+MONTH($R2364))))</f>
        <v/>
      </c>
      <c r="P2364">
        <f>IF($R2364="","",IF($R2365="",1,IF($O2364&lt;&gt;$O2365,1,0)))</f>
        <v/>
      </c>
      <c r="Q2364">
        <f>IF($P2364=1,SUM($P$7:$P2364),"")</f>
        <v/>
      </c>
      <c r="R2364">
        <f>IF($A2364="","",IF(ISNUMBER($A2364),$A2364,IFERROR(DATEVALUE($A2364),NA())))</f>
        <v/>
      </c>
    </row>
    <row r="2365">
      <c r="O2365">
        <f>IF($R2365="","",IF($Q$1="Weekly",INT(($R2365-2)/7),IF($Q$1="Quarterly",YEAR($R2365)*4+ROUNDUP(MONTH($R2365)/3),YEAR($R2365)*12+MONTH($R2365))))</f>
        <v/>
      </c>
      <c r="P2365">
        <f>IF($R2365="","",IF($R2366="",1,IF($O2365&lt;&gt;$O2366,1,0)))</f>
        <v/>
      </c>
      <c r="Q2365">
        <f>IF($P2365=1,SUM($P$7:$P2365),"")</f>
        <v/>
      </c>
      <c r="R2365">
        <f>IF($A2365="","",IF(ISNUMBER($A2365),$A2365,IFERROR(DATEVALUE($A2365),NA())))</f>
        <v/>
      </c>
    </row>
    <row r="2366">
      <c r="O2366">
        <f>IF($R2366="","",IF($Q$1="Weekly",INT(($R2366-2)/7),IF($Q$1="Quarterly",YEAR($R2366)*4+ROUNDUP(MONTH($R2366)/3),YEAR($R2366)*12+MONTH($R2366))))</f>
        <v/>
      </c>
      <c r="P2366">
        <f>IF($R2366="","",IF($R2367="",1,IF($O2366&lt;&gt;$O2367,1,0)))</f>
        <v/>
      </c>
      <c r="Q2366">
        <f>IF($P2366=1,SUM($P$7:$P2366),"")</f>
        <v/>
      </c>
      <c r="R2366">
        <f>IF($A2366="","",IF(ISNUMBER($A2366),$A2366,IFERROR(DATEVALUE($A2366),NA())))</f>
        <v/>
      </c>
    </row>
    <row r="2367">
      <c r="O2367">
        <f>IF($R2367="","",IF($Q$1="Weekly",INT(($R2367-2)/7),IF($Q$1="Quarterly",YEAR($R2367)*4+ROUNDUP(MONTH($R2367)/3),YEAR($R2367)*12+MONTH($R2367))))</f>
        <v/>
      </c>
      <c r="P2367">
        <f>IF($R2367="","",IF($R2368="",1,IF($O2367&lt;&gt;$O2368,1,0)))</f>
        <v/>
      </c>
      <c r="Q2367">
        <f>IF($P2367=1,SUM($P$7:$P2367),"")</f>
        <v/>
      </c>
      <c r="R2367">
        <f>IF($A2367="","",IF(ISNUMBER($A2367),$A2367,IFERROR(DATEVALUE($A2367),NA())))</f>
        <v/>
      </c>
    </row>
    <row r="2368">
      <c r="O2368">
        <f>IF($R2368="","",IF($Q$1="Weekly",INT(($R2368-2)/7),IF($Q$1="Quarterly",YEAR($R2368)*4+ROUNDUP(MONTH($R2368)/3),YEAR($R2368)*12+MONTH($R2368))))</f>
        <v/>
      </c>
      <c r="P2368">
        <f>IF($R2368="","",IF($R2369="",1,IF($O2368&lt;&gt;$O2369,1,0)))</f>
        <v/>
      </c>
      <c r="Q2368">
        <f>IF($P2368=1,SUM($P$7:$P2368),"")</f>
        <v/>
      </c>
      <c r="R2368">
        <f>IF($A2368="","",IF(ISNUMBER($A2368),$A2368,IFERROR(DATEVALUE($A2368),NA())))</f>
        <v/>
      </c>
    </row>
    <row r="2369">
      <c r="O2369">
        <f>IF($R2369="","",IF($Q$1="Weekly",INT(($R2369-2)/7),IF($Q$1="Quarterly",YEAR($R2369)*4+ROUNDUP(MONTH($R2369)/3),YEAR($R2369)*12+MONTH($R2369))))</f>
        <v/>
      </c>
      <c r="P2369">
        <f>IF($R2369="","",IF($R2370="",1,IF($O2369&lt;&gt;$O2370,1,0)))</f>
        <v/>
      </c>
      <c r="Q2369">
        <f>IF($P2369=1,SUM($P$7:$P2369),"")</f>
        <v/>
      </c>
      <c r="R2369">
        <f>IF($A2369="","",IF(ISNUMBER($A2369),$A2369,IFERROR(DATEVALUE($A2369),NA())))</f>
        <v/>
      </c>
    </row>
    <row r="2370">
      <c r="O2370">
        <f>IF($R2370="","",IF($Q$1="Weekly",INT(($R2370-2)/7),IF($Q$1="Quarterly",YEAR($R2370)*4+ROUNDUP(MONTH($R2370)/3),YEAR($R2370)*12+MONTH($R2370))))</f>
        <v/>
      </c>
      <c r="P2370">
        <f>IF($R2370="","",IF($R2371="",1,IF($O2370&lt;&gt;$O2371,1,0)))</f>
        <v/>
      </c>
      <c r="Q2370">
        <f>IF($P2370=1,SUM($P$7:$P2370),"")</f>
        <v/>
      </c>
      <c r="R2370">
        <f>IF($A2370="","",IF(ISNUMBER($A2370),$A2370,IFERROR(DATEVALUE($A2370),NA())))</f>
        <v/>
      </c>
    </row>
    <row r="2371">
      <c r="O2371">
        <f>IF($R2371="","",IF($Q$1="Weekly",INT(($R2371-2)/7),IF($Q$1="Quarterly",YEAR($R2371)*4+ROUNDUP(MONTH($R2371)/3),YEAR($R2371)*12+MONTH($R2371))))</f>
        <v/>
      </c>
      <c r="P2371">
        <f>IF($R2371="","",IF($R2372="",1,IF($O2371&lt;&gt;$O2372,1,0)))</f>
        <v/>
      </c>
      <c r="Q2371">
        <f>IF($P2371=1,SUM($P$7:$P2371),"")</f>
        <v/>
      </c>
      <c r="R2371">
        <f>IF($A2371="","",IF(ISNUMBER($A2371),$A2371,IFERROR(DATEVALUE($A2371),NA())))</f>
        <v/>
      </c>
    </row>
    <row r="2372">
      <c r="O2372">
        <f>IF($R2372="","",IF($Q$1="Weekly",INT(($R2372-2)/7),IF($Q$1="Quarterly",YEAR($R2372)*4+ROUNDUP(MONTH($R2372)/3),YEAR($R2372)*12+MONTH($R2372))))</f>
        <v/>
      </c>
      <c r="P2372">
        <f>IF($R2372="","",IF($R2373="",1,IF($O2372&lt;&gt;$O2373,1,0)))</f>
        <v/>
      </c>
      <c r="Q2372">
        <f>IF($P2372=1,SUM($P$7:$P2372),"")</f>
        <v/>
      </c>
      <c r="R2372">
        <f>IF($A2372="","",IF(ISNUMBER($A2372),$A2372,IFERROR(DATEVALUE($A2372),NA())))</f>
        <v/>
      </c>
    </row>
    <row r="2373">
      <c r="O2373">
        <f>IF($R2373="","",IF($Q$1="Weekly",INT(($R2373-2)/7),IF($Q$1="Quarterly",YEAR($R2373)*4+ROUNDUP(MONTH($R2373)/3),YEAR($R2373)*12+MONTH($R2373))))</f>
        <v/>
      </c>
      <c r="P2373">
        <f>IF($R2373="","",IF($R2374="",1,IF($O2373&lt;&gt;$O2374,1,0)))</f>
        <v/>
      </c>
      <c r="Q2373">
        <f>IF($P2373=1,SUM($P$7:$P2373),"")</f>
        <v/>
      </c>
      <c r="R2373">
        <f>IF($A2373="","",IF(ISNUMBER($A2373),$A2373,IFERROR(DATEVALUE($A2373),NA())))</f>
        <v/>
      </c>
    </row>
    <row r="2374">
      <c r="O2374">
        <f>IF($R2374="","",IF($Q$1="Weekly",INT(($R2374-2)/7),IF($Q$1="Quarterly",YEAR($R2374)*4+ROUNDUP(MONTH($R2374)/3),YEAR($R2374)*12+MONTH($R2374))))</f>
        <v/>
      </c>
      <c r="P2374">
        <f>IF($R2374="","",IF($R2375="",1,IF($O2374&lt;&gt;$O2375,1,0)))</f>
        <v/>
      </c>
      <c r="Q2374">
        <f>IF($P2374=1,SUM($P$7:$P2374),"")</f>
        <v/>
      </c>
      <c r="R2374">
        <f>IF($A2374="","",IF(ISNUMBER($A2374),$A2374,IFERROR(DATEVALUE($A2374),NA())))</f>
        <v/>
      </c>
    </row>
    <row r="2375">
      <c r="O2375">
        <f>IF($R2375="","",IF($Q$1="Weekly",INT(($R2375-2)/7),IF($Q$1="Quarterly",YEAR($R2375)*4+ROUNDUP(MONTH($R2375)/3),YEAR($R2375)*12+MONTH($R2375))))</f>
        <v/>
      </c>
      <c r="P2375">
        <f>IF($R2375="","",IF($R2376="",1,IF($O2375&lt;&gt;$O2376,1,0)))</f>
        <v/>
      </c>
      <c r="Q2375">
        <f>IF($P2375=1,SUM($P$7:$P2375),"")</f>
        <v/>
      </c>
      <c r="R2375">
        <f>IF($A2375="","",IF(ISNUMBER($A2375),$A2375,IFERROR(DATEVALUE($A2375),NA())))</f>
        <v/>
      </c>
    </row>
    <row r="2376">
      <c r="O2376">
        <f>IF($R2376="","",IF($Q$1="Weekly",INT(($R2376-2)/7),IF($Q$1="Quarterly",YEAR($R2376)*4+ROUNDUP(MONTH($R2376)/3),YEAR($R2376)*12+MONTH($R2376))))</f>
        <v/>
      </c>
      <c r="P2376">
        <f>IF($R2376="","",IF($R2377="",1,IF($O2376&lt;&gt;$O2377,1,0)))</f>
        <v/>
      </c>
      <c r="Q2376">
        <f>IF($P2376=1,SUM($P$7:$P2376),"")</f>
        <v/>
      </c>
      <c r="R2376">
        <f>IF($A2376="","",IF(ISNUMBER($A2376),$A2376,IFERROR(DATEVALUE($A2376),NA())))</f>
        <v/>
      </c>
    </row>
    <row r="2377">
      <c r="O2377">
        <f>IF($R2377="","",IF($Q$1="Weekly",INT(($R2377-2)/7),IF($Q$1="Quarterly",YEAR($R2377)*4+ROUNDUP(MONTH($R2377)/3),YEAR($R2377)*12+MONTH($R2377))))</f>
        <v/>
      </c>
      <c r="P2377">
        <f>IF($R2377="","",IF($R2378="",1,IF($O2377&lt;&gt;$O2378,1,0)))</f>
        <v/>
      </c>
      <c r="Q2377">
        <f>IF($P2377=1,SUM($P$7:$P2377),"")</f>
        <v/>
      </c>
      <c r="R2377">
        <f>IF($A2377="","",IF(ISNUMBER($A2377),$A2377,IFERROR(DATEVALUE($A2377),NA())))</f>
        <v/>
      </c>
    </row>
    <row r="2378">
      <c r="O2378">
        <f>IF($R2378="","",IF($Q$1="Weekly",INT(($R2378-2)/7),IF($Q$1="Quarterly",YEAR($R2378)*4+ROUNDUP(MONTH($R2378)/3),YEAR($R2378)*12+MONTH($R2378))))</f>
        <v/>
      </c>
      <c r="P2378">
        <f>IF($R2378="","",IF($R2379="",1,IF($O2378&lt;&gt;$O2379,1,0)))</f>
        <v/>
      </c>
      <c r="Q2378">
        <f>IF($P2378=1,SUM($P$7:$P2378),"")</f>
        <v/>
      </c>
      <c r="R2378">
        <f>IF($A2378="","",IF(ISNUMBER($A2378),$A2378,IFERROR(DATEVALUE($A2378),NA())))</f>
        <v/>
      </c>
    </row>
    <row r="2379">
      <c r="O2379">
        <f>IF($R2379="","",IF($Q$1="Weekly",INT(($R2379-2)/7),IF($Q$1="Quarterly",YEAR($R2379)*4+ROUNDUP(MONTH($R2379)/3),YEAR($R2379)*12+MONTH($R2379))))</f>
        <v/>
      </c>
      <c r="P2379">
        <f>IF($R2379="","",IF($R2380="",1,IF($O2379&lt;&gt;$O2380,1,0)))</f>
        <v/>
      </c>
      <c r="Q2379">
        <f>IF($P2379=1,SUM($P$7:$P2379),"")</f>
        <v/>
      </c>
      <c r="R2379">
        <f>IF($A2379="","",IF(ISNUMBER($A2379),$A2379,IFERROR(DATEVALUE($A2379),NA())))</f>
        <v/>
      </c>
    </row>
    <row r="2380">
      <c r="O2380">
        <f>IF($R2380="","",IF($Q$1="Weekly",INT(($R2380-2)/7),IF($Q$1="Quarterly",YEAR($R2380)*4+ROUNDUP(MONTH($R2380)/3),YEAR($R2380)*12+MONTH($R2380))))</f>
        <v/>
      </c>
      <c r="P2380">
        <f>IF($R2380="","",IF($R2381="",1,IF($O2380&lt;&gt;$O2381,1,0)))</f>
        <v/>
      </c>
      <c r="Q2380">
        <f>IF($P2380=1,SUM($P$7:$P2380),"")</f>
        <v/>
      </c>
      <c r="R2380">
        <f>IF($A2380="","",IF(ISNUMBER($A2380),$A2380,IFERROR(DATEVALUE($A2380),NA())))</f>
        <v/>
      </c>
    </row>
    <row r="2381">
      <c r="O2381">
        <f>IF($R2381="","",IF($Q$1="Weekly",INT(($R2381-2)/7),IF($Q$1="Quarterly",YEAR($R2381)*4+ROUNDUP(MONTH($R2381)/3),YEAR($R2381)*12+MONTH($R2381))))</f>
        <v/>
      </c>
      <c r="P2381">
        <f>IF($R2381="","",IF($R2382="",1,IF($O2381&lt;&gt;$O2382,1,0)))</f>
        <v/>
      </c>
      <c r="Q2381">
        <f>IF($P2381=1,SUM($P$7:$P2381),"")</f>
        <v/>
      </c>
      <c r="R2381">
        <f>IF($A2381="","",IF(ISNUMBER($A2381),$A2381,IFERROR(DATEVALUE($A2381),NA())))</f>
        <v/>
      </c>
    </row>
    <row r="2382">
      <c r="O2382">
        <f>IF($R2382="","",IF($Q$1="Weekly",INT(($R2382-2)/7),IF($Q$1="Quarterly",YEAR($R2382)*4+ROUNDUP(MONTH($R2382)/3),YEAR($R2382)*12+MONTH($R2382))))</f>
        <v/>
      </c>
      <c r="P2382">
        <f>IF($R2382="","",IF($R2383="",1,IF($O2382&lt;&gt;$O2383,1,0)))</f>
        <v/>
      </c>
      <c r="Q2382">
        <f>IF($P2382=1,SUM($P$7:$P2382),"")</f>
        <v/>
      </c>
      <c r="R2382">
        <f>IF($A2382="","",IF(ISNUMBER($A2382),$A2382,IFERROR(DATEVALUE($A2382),NA())))</f>
        <v/>
      </c>
    </row>
    <row r="2383">
      <c r="O2383">
        <f>IF($R2383="","",IF($Q$1="Weekly",INT(($R2383-2)/7),IF($Q$1="Quarterly",YEAR($R2383)*4+ROUNDUP(MONTH($R2383)/3),YEAR($R2383)*12+MONTH($R2383))))</f>
        <v/>
      </c>
      <c r="P2383">
        <f>IF($R2383="","",IF($R2384="",1,IF($O2383&lt;&gt;$O2384,1,0)))</f>
        <v/>
      </c>
      <c r="Q2383">
        <f>IF($P2383=1,SUM($P$7:$P2383),"")</f>
        <v/>
      </c>
      <c r="R2383">
        <f>IF($A2383="","",IF(ISNUMBER($A2383),$A2383,IFERROR(DATEVALUE($A2383),NA())))</f>
        <v/>
      </c>
    </row>
    <row r="2384">
      <c r="O2384">
        <f>IF($R2384="","",IF($Q$1="Weekly",INT(($R2384-2)/7),IF($Q$1="Quarterly",YEAR($R2384)*4+ROUNDUP(MONTH($R2384)/3),YEAR($R2384)*12+MONTH($R2384))))</f>
        <v/>
      </c>
      <c r="P2384">
        <f>IF($R2384="","",IF($R2385="",1,IF($O2384&lt;&gt;$O2385,1,0)))</f>
        <v/>
      </c>
      <c r="Q2384">
        <f>IF($P2384=1,SUM($P$7:$P2384),"")</f>
        <v/>
      </c>
      <c r="R2384">
        <f>IF($A2384="","",IF(ISNUMBER($A2384),$A2384,IFERROR(DATEVALUE($A2384),NA())))</f>
        <v/>
      </c>
    </row>
    <row r="2385">
      <c r="O2385">
        <f>IF($R2385="","",IF($Q$1="Weekly",INT(($R2385-2)/7),IF($Q$1="Quarterly",YEAR($R2385)*4+ROUNDUP(MONTH($R2385)/3),YEAR($R2385)*12+MONTH($R2385))))</f>
        <v/>
      </c>
      <c r="P2385">
        <f>IF($R2385="","",IF($R2386="",1,IF($O2385&lt;&gt;$O2386,1,0)))</f>
        <v/>
      </c>
      <c r="Q2385">
        <f>IF($P2385=1,SUM($P$7:$P2385),"")</f>
        <v/>
      </c>
      <c r="R2385">
        <f>IF($A2385="","",IF(ISNUMBER($A2385),$A2385,IFERROR(DATEVALUE($A2385),NA())))</f>
        <v/>
      </c>
    </row>
    <row r="2386">
      <c r="O2386">
        <f>IF($R2386="","",IF($Q$1="Weekly",INT(($R2386-2)/7),IF($Q$1="Quarterly",YEAR($R2386)*4+ROUNDUP(MONTH($R2386)/3),YEAR($R2386)*12+MONTH($R2386))))</f>
        <v/>
      </c>
      <c r="P2386">
        <f>IF($R2386="","",IF($R2387="",1,IF($O2386&lt;&gt;$O2387,1,0)))</f>
        <v/>
      </c>
      <c r="Q2386">
        <f>IF($P2386=1,SUM($P$7:$P2386),"")</f>
        <v/>
      </c>
      <c r="R2386">
        <f>IF($A2386="","",IF(ISNUMBER($A2386),$A2386,IFERROR(DATEVALUE($A2386),NA())))</f>
        <v/>
      </c>
    </row>
    <row r="2387">
      <c r="O2387">
        <f>IF($R2387="","",IF($Q$1="Weekly",INT(($R2387-2)/7),IF($Q$1="Quarterly",YEAR($R2387)*4+ROUNDUP(MONTH($R2387)/3),YEAR($R2387)*12+MONTH($R2387))))</f>
        <v/>
      </c>
      <c r="P2387">
        <f>IF($R2387="","",IF($R2388="",1,IF($O2387&lt;&gt;$O2388,1,0)))</f>
        <v/>
      </c>
      <c r="Q2387">
        <f>IF($P2387=1,SUM($P$7:$P2387),"")</f>
        <v/>
      </c>
      <c r="R2387">
        <f>IF($A2387="","",IF(ISNUMBER($A2387),$A2387,IFERROR(DATEVALUE($A2387),NA())))</f>
        <v/>
      </c>
    </row>
    <row r="2388">
      <c r="O2388">
        <f>IF($R2388="","",IF($Q$1="Weekly",INT(($R2388-2)/7),IF($Q$1="Quarterly",YEAR($R2388)*4+ROUNDUP(MONTH($R2388)/3),YEAR($R2388)*12+MONTH($R2388))))</f>
        <v/>
      </c>
      <c r="P2388">
        <f>IF($R2388="","",IF($R2389="",1,IF($O2388&lt;&gt;$O2389,1,0)))</f>
        <v/>
      </c>
      <c r="Q2388">
        <f>IF($P2388=1,SUM($P$7:$P2388),"")</f>
        <v/>
      </c>
      <c r="R2388">
        <f>IF($A2388="","",IF(ISNUMBER($A2388),$A2388,IFERROR(DATEVALUE($A2388),NA())))</f>
        <v/>
      </c>
    </row>
    <row r="2389">
      <c r="O2389">
        <f>IF($R2389="","",IF($Q$1="Weekly",INT(($R2389-2)/7),IF($Q$1="Quarterly",YEAR($R2389)*4+ROUNDUP(MONTH($R2389)/3),YEAR($R2389)*12+MONTH($R2389))))</f>
        <v/>
      </c>
      <c r="P2389">
        <f>IF($R2389="","",IF($R2390="",1,IF($O2389&lt;&gt;$O2390,1,0)))</f>
        <v/>
      </c>
      <c r="Q2389">
        <f>IF($P2389=1,SUM($P$7:$P2389),"")</f>
        <v/>
      </c>
      <c r="R2389">
        <f>IF($A2389="","",IF(ISNUMBER($A2389),$A2389,IFERROR(DATEVALUE($A2389),NA())))</f>
        <v/>
      </c>
    </row>
    <row r="2390">
      <c r="O2390">
        <f>IF($R2390="","",IF($Q$1="Weekly",INT(($R2390-2)/7),IF($Q$1="Quarterly",YEAR($R2390)*4+ROUNDUP(MONTH($R2390)/3),YEAR($R2390)*12+MONTH($R2390))))</f>
        <v/>
      </c>
      <c r="P2390">
        <f>IF($R2390="","",IF($R2391="",1,IF($O2390&lt;&gt;$O2391,1,0)))</f>
        <v/>
      </c>
      <c r="Q2390">
        <f>IF($P2390=1,SUM($P$7:$P2390),"")</f>
        <v/>
      </c>
      <c r="R2390">
        <f>IF($A2390="","",IF(ISNUMBER($A2390),$A2390,IFERROR(DATEVALUE($A2390),NA())))</f>
        <v/>
      </c>
    </row>
    <row r="2391">
      <c r="O2391">
        <f>IF($R2391="","",IF($Q$1="Weekly",INT(($R2391-2)/7),IF($Q$1="Quarterly",YEAR($R2391)*4+ROUNDUP(MONTH($R2391)/3),YEAR($R2391)*12+MONTH($R2391))))</f>
        <v/>
      </c>
      <c r="P2391">
        <f>IF($R2391="","",IF($R2392="",1,IF($O2391&lt;&gt;$O2392,1,0)))</f>
        <v/>
      </c>
      <c r="Q2391">
        <f>IF($P2391=1,SUM($P$7:$P2391),"")</f>
        <v/>
      </c>
      <c r="R2391">
        <f>IF($A2391="","",IF(ISNUMBER($A2391),$A2391,IFERROR(DATEVALUE($A2391),NA())))</f>
        <v/>
      </c>
    </row>
    <row r="2392">
      <c r="O2392">
        <f>IF($R2392="","",IF($Q$1="Weekly",INT(($R2392-2)/7),IF($Q$1="Quarterly",YEAR($R2392)*4+ROUNDUP(MONTH($R2392)/3),YEAR($R2392)*12+MONTH($R2392))))</f>
        <v/>
      </c>
      <c r="P2392">
        <f>IF($R2392="","",IF($R2393="",1,IF($O2392&lt;&gt;$O2393,1,0)))</f>
        <v/>
      </c>
      <c r="Q2392">
        <f>IF($P2392=1,SUM($P$7:$P2392),"")</f>
        <v/>
      </c>
      <c r="R2392">
        <f>IF($A2392="","",IF(ISNUMBER($A2392),$A2392,IFERROR(DATEVALUE($A2392),NA())))</f>
        <v/>
      </c>
    </row>
    <row r="2393">
      <c r="O2393">
        <f>IF($R2393="","",IF($Q$1="Weekly",INT(($R2393-2)/7),IF($Q$1="Quarterly",YEAR($R2393)*4+ROUNDUP(MONTH($R2393)/3),YEAR($R2393)*12+MONTH($R2393))))</f>
        <v/>
      </c>
      <c r="P2393">
        <f>IF($R2393="","",IF($R2394="",1,IF($O2393&lt;&gt;$O2394,1,0)))</f>
        <v/>
      </c>
      <c r="Q2393">
        <f>IF($P2393=1,SUM($P$7:$P2393),"")</f>
        <v/>
      </c>
      <c r="R2393">
        <f>IF($A2393="","",IF(ISNUMBER($A2393),$A2393,IFERROR(DATEVALUE($A2393),NA())))</f>
        <v/>
      </c>
    </row>
    <row r="2394">
      <c r="O2394">
        <f>IF($R2394="","",IF($Q$1="Weekly",INT(($R2394-2)/7),IF($Q$1="Quarterly",YEAR($R2394)*4+ROUNDUP(MONTH($R2394)/3),YEAR($R2394)*12+MONTH($R2394))))</f>
        <v/>
      </c>
      <c r="P2394">
        <f>IF($R2394="","",IF($R2395="",1,IF($O2394&lt;&gt;$O2395,1,0)))</f>
        <v/>
      </c>
      <c r="Q2394">
        <f>IF($P2394=1,SUM($P$7:$P2394),"")</f>
        <v/>
      </c>
      <c r="R2394">
        <f>IF($A2394="","",IF(ISNUMBER($A2394),$A2394,IFERROR(DATEVALUE($A2394),NA())))</f>
        <v/>
      </c>
    </row>
    <row r="2395">
      <c r="O2395">
        <f>IF($R2395="","",IF($Q$1="Weekly",INT(($R2395-2)/7),IF($Q$1="Quarterly",YEAR($R2395)*4+ROUNDUP(MONTH($R2395)/3),YEAR($R2395)*12+MONTH($R2395))))</f>
        <v/>
      </c>
      <c r="P2395">
        <f>IF($R2395="","",IF($R2396="",1,IF($O2395&lt;&gt;$O2396,1,0)))</f>
        <v/>
      </c>
      <c r="Q2395">
        <f>IF($P2395=1,SUM($P$7:$P2395),"")</f>
        <v/>
      </c>
      <c r="R2395">
        <f>IF($A2395="","",IF(ISNUMBER($A2395),$A2395,IFERROR(DATEVALUE($A2395),NA())))</f>
        <v/>
      </c>
    </row>
    <row r="2396">
      <c r="O2396">
        <f>IF($R2396="","",IF($Q$1="Weekly",INT(($R2396-2)/7),IF($Q$1="Quarterly",YEAR($R2396)*4+ROUNDUP(MONTH($R2396)/3),YEAR($R2396)*12+MONTH($R2396))))</f>
        <v/>
      </c>
      <c r="P2396">
        <f>IF($R2396="","",IF($R2397="",1,IF($O2396&lt;&gt;$O2397,1,0)))</f>
        <v/>
      </c>
      <c r="Q2396">
        <f>IF($P2396=1,SUM($P$7:$P2396),"")</f>
        <v/>
      </c>
      <c r="R2396">
        <f>IF($A2396="","",IF(ISNUMBER($A2396),$A2396,IFERROR(DATEVALUE($A2396),NA())))</f>
        <v/>
      </c>
    </row>
    <row r="2397">
      <c r="O2397">
        <f>IF($R2397="","",IF($Q$1="Weekly",INT(($R2397-2)/7),IF($Q$1="Quarterly",YEAR($R2397)*4+ROUNDUP(MONTH($R2397)/3),YEAR($R2397)*12+MONTH($R2397))))</f>
        <v/>
      </c>
      <c r="P2397">
        <f>IF($R2397="","",IF($R2398="",1,IF($O2397&lt;&gt;$O2398,1,0)))</f>
        <v/>
      </c>
      <c r="Q2397">
        <f>IF($P2397=1,SUM($P$7:$P2397),"")</f>
        <v/>
      </c>
      <c r="R2397">
        <f>IF($A2397="","",IF(ISNUMBER($A2397),$A2397,IFERROR(DATEVALUE($A2397),NA())))</f>
        <v/>
      </c>
    </row>
    <row r="2398">
      <c r="O2398">
        <f>IF($R2398="","",IF($Q$1="Weekly",INT(($R2398-2)/7),IF($Q$1="Quarterly",YEAR($R2398)*4+ROUNDUP(MONTH($R2398)/3),YEAR($R2398)*12+MONTH($R2398))))</f>
        <v/>
      </c>
      <c r="P2398">
        <f>IF($R2398="","",IF($R2399="",1,IF($O2398&lt;&gt;$O2399,1,0)))</f>
        <v/>
      </c>
      <c r="Q2398">
        <f>IF($P2398=1,SUM($P$7:$P2398),"")</f>
        <v/>
      </c>
      <c r="R2398">
        <f>IF($A2398="","",IF(ISNUMBER($A2398),$A2398,IFERROR(DATEVALUE($A2398),NA())))</f>
        <v/>
      </c>
    </row>
    <row r="2399">
      <c r="O2399">
        <f>IF($R2399="","",IF($Q$1="Weekly",INT(($R2399-2)/7),IF($Q$1="Quarterly",YEAR($R2399)*4+ROUNDUP(MONTH($R2399)/3),YEAR($R2399)*12+MONTH($R2399))))</f>
        <v/>
      </c>
      <c r="P2399">
        <f>IF($R2399="","",IF($R2400="",1,IF($O2399&lt;&gt;$O2400,1,0)))</f>
        <v/>
      </c>
      <c r="Q2399">
        <f>IF($P2399=1,SUM($P$7:$P2399),"")</f>
        <v/>
      </c>
      <c r="R2399">
        <f>IF($A2399="","",IF(ISNUMBER($A2399),$A2399,IFERROR(DATEVALUE($A2399),NA())))</f>
        <v/>
      </c>
    </row>
    <row r="2400">
      <c r="O2400">
        <f>IF($R2400="","",IF($Q$1="Weekly",INT(($R2400-2)/7),IF($Q$1="Quarterly",YEAR($R2400)*4+ROUNDUP(MONTH($R2400)/3),YEAR($R2400)*12+MONTH($R2400))))</f>
        <v/>
      </c>
      <c r="P2400">
        <f>IF($R2400="","",IF($R2401="",1,IF($O2400&lt;&gt;$O2401,1,0)))</f>
        <v/>
      </c>
      <c r="Q2400">
        <f>IF($P2400=1,SUM($P$7:$P2400),"")</f>
        <v/>
      </c>
      <c r="R2400">
        <f>IF($A2400="","",IF(ISNUMBER($A2400),$A2400,IFERROR(DATEVALUE($A2400),NA())))</f>
        <v/>
      </c>
    </row>
    <row r="2401">
      <c r="O2401">
        <f>IF($R2401="","",IF($Q$1="Weekly",INT(($R2401-2)/7),IF($Q$1="Quarterly",YEAR($R2401)*4+ROUNDUP(MONTH($R2401)/3),YEAR($R2401)*12+MONTH($R2401))))</f>
        <v/>
      </c>
      <c r="P2401">
        <f>IF($R2401="","",IF($R2402="",1,IF($O2401&lt;&gt;$O2402,1,0)))</f>
        <v/>
      </c>
      <c r="Q2401">
        <f>IF($P2401=1,SUM($P$7:$P2401),"")</f>
        <v/>
      </c>
      <c r="R2401">
        <f>IF($A2401="","",IF(ISNUMBER($A2401),$A2401,IFERROR(DATEVALUE($A2401),NA())))</f>
        <v/>
      </c>
    </row>
    <row r="2402">
      <c r="O2402">
        <f>IF($R2402="","",IF($Q$1="Weekly",INT(($R2402-2)/7),IF($Q$1="Quarterly",YEAR($R2402)*4+ROUNDUP(MONTH($R2402)/3),YEAR($R2402)*12+MONTH($R2402))))</f>
        <v/>
      </c>
      <c r="P2402">
        <f>IF($R2402="","",IF($R2403="",1,IF($O2402&lt;&gt;$O2403,1,0)))</f>
        <v/>
      </c>
      <c r="Q2402">
        <f>IF($P2402=1,SUM($P$7:$P2402),"")</f>
        <v/>
      </c>
      <c r="R2402">
        <f>IF($A2402="","",IF(ISNUMBER($A2402),$A2402,IFERROR(DATEVALUE($A2402),NA())))</f>
        <v/>
      </c>
    </row>
    <row r="2403">
      <c r="O2403">
        <f>IF($R2403="","",IF($Q$1="Weekly",INT(($R2403-2)/7),IF($Q$1="Quarterly",YEAR($R2403)*4+ROUNDUP(MONTH($R2403)/3),YEAR($R2403)*12+MONTH($R2403))))</f>
        <v/>
      </c>
      <c r="P2403">
        <f>IF($R2403="","",IF($R2404="",1,IF($O2403&lt;&gt;$O2404,1,0)))</f>
        <v/>
      </c>
      <c r="Q2403">
        <f>IF($P2403=1,SUM($P$7:$P2403),"")</f>
        <v/>
      </c>
      <c r="R2403">
        <f>IF($A2403="","",IF(ISNUMBER($A2403),$A2403,IFERROR(DATEVALUE($A2403),NA())))</f>
        <v/>
      </c>
    </row>
    <row r="2404">
      <c r="O2404">
        <f>IF($R2404="","",IF($Q$1="Weekly",INT(($R2404-2)/7),IF($Q$1="Quarterly",YEAR($R2404)*4+ROUNDUP(MONTH($R2404)/3),YEAR($R2404)*12+MONTH($R2404))))</f>
        <v/>
      </c>
      <c r="P2404">
        <f>IF($R2404="","",IF($R2405="",1,IF($O2404&lt;&gt;$O2405,1,0)))</f>
        <v/>
      </c>
      <c r="Q2404">
        <f>IF($P2404=1,SUM($P$7:$P2404),"")</f>
        <v/>
      </c>
      <c r="R2404">
        <f>IF($A2404="","",IF(ISNUMBER($A2404),$A2404,IFERROR(DATEVALUE($A2404),NA())))</f>
        <v/>
      </c>
    </row>
    <row r="2405">
      <c r="O2405">
        <f>IF($R2405="","",IF($Q$1="Weekly",INT(($R2405-2)/7),IF($Q$1="Quarterly",YEAR($R2405)*4+ROUNDUP(MONTH($R2405)/3),YEAR($R2405)*12+MONTH($R2405))))</f>
        <v/>
      </c>
      <c r="P2405">
        <f>IF($R2405="","",IF($R2406="",1,IF($O2405&lt;&gt;$O2406,1,0)))</f>
        <v/>
      </c>
      <c r="Q2405">
        <f>IF($P2405=1,SUM($P$7:$P2405),"")</f>
        <v/>
      </c>
      <c r="R2405">
        <f>IF($A2405="","",IF(ISNUMBER($A2405),$A2405,IFERROR(DATEVALUE($A2405),NA())))</f>
        <v/>
      </c>
    </row>
    <row r="2406">
      <c r="O2406">
        <f>IF($R2406="","",IF($Q$1="Weekly",INT(($R2406-2)/7),IF($Q$1="Quarterly",YEAR($R2406)*4+ROUNDUP(MONTH($R2406)/3),YEAR($R2406)*12+MONTH($R2406))))</f>
        <v/>
      </c>
      <c r="P2406">
        <f>IF($R2406="","",IF($R2407="",1,IF($O2406&lt;&gt;$O2407,1,0)))</f>
        <v/>
      </c>
      <c r="Q2406">
        <f>IF($P2406=1,SUM($P$7:$P2406),"")</f>
        <v/>
      </c>
      <c r="R2406">
        <f>IF($A2406="","",IF(ISNUMBER($A2406),$A2406,IFERROR(DATEVALUE($A2406),NA())))</f>
        <v/>
      </c>
    </row>
    <row r="2407">
      <c r="O2407">
        <f>IF($R2407="","",IF($Q$1="Weekly",INT(($R2407-2)/7),IF($Q$1="Quarterly",YEAR($R2407)*4+ROUNDUP(MONTH($R2407)/3),YEAR($R2407)*12+MONTH($R2407))))</f>
        <v/>
      </c>
      <c r="P2407">
        <f>IF($R2407="","",IF($R2408="",1,IF($O2407&lt;&gt;$O2408,1,0)))</f>
        <v/>
      </c>
      <c r="Q2407">
        <f>IF($P2407=1,SUM($P$7:$P2407),"")</f>
        <v/>
      </c>
      <c r="R2407">
        <f>IF($A2407="","",IF(ISNUMBER($A2407),$A2407,IFERROR(DATEVALUE($A2407),NA())))</f>
        <v/>
      </c>
    </row>
    <row r="2408">
      <c r="O2408">
        <f>IF($R2408="","",IF($Q$1="Weekly",INT(($R2408-2)/7),IF($Q$1="Quarterly",YEAR($R2408)*4+ROUNDUP(MONTH($R2408)/3),YEAR($R2408)*12+MONTH($R2408))))</f>
        <v/>
      </c>
      <c r="P2408">
        <f>IF($R2408="","",IF($R2409="",1,IF($O2408&lt;&gt;$O2409,1,0)))</f>
        <v/>
      </c>
      <c r="Q2408">
        <f>IF($P2408=1,SUM($P$7:$P2408),"")</f>
        <v/>
      </c>
      <c r="R2408">
        <f>IF($A2408="","",IF(ISNUMBER($A2408),$A2408,IFERROR(DATEVALUE($A2408),NA())))</f>
        <v/>
      </c>
    </row>
    <row r="2409">
      <c r="O2409">
        <f>IF($R2409="","",IF($Q$1="Weekly",INT(($R2409-2)/7),IF($Q$1="Quarterly",YEAR($R2409)*4+ROUNDUP(MONTH($R2409)/3),YEAR($R2409)*12+MONTH($R2409))))</f>
        <v/>
      </c>
      <c r="P2409">
        <f>IF($R2409="","",IF($R2410="",1,IF($O2409&lt;&gt;$O2410,1,0)))</f>
        <v/>
      </c>
      <c r="Q2409">
        <f>IF($P2409=1,SUM($P$7:$P2409),"")</f>
        <v/>
      </c>
      <c r="R2409">
        <f>IF($A2409="","",IF(ISNUMBER($A2409),$A2409,IFERROR(DATEVALUE($A2409),NA())))</f>
        <v/>
      </c>
    </row>
    <row r="2410">
      <c r="O2410">
        <f>IF($R2410="","",IF($Q$1="Weekly",INT(($R2410-2)/7),IF($Q$1="Quarterly",YEAR($R2410)*4+ROUNDUP(MONTH($R2410)/3),YEAR($R2410)*12+MONTH($R2410))))</f>
        <v/>
      </c>
      <c r="P2410">
        <f>IF($R2410="","",IF($R2411="",1,IF($O2410&lt;&gt;$O2411,1,0)))</f>
        <v/>
      </c>
      <c r="Q2410">
        <f>IF($P2410=1,SUM($P$7:$P2410),"")</f>
        <v/>
      </c>
      <c r="R2410">
        <f>IF($A2410="","",IF(ISNUMBER($A2410),$A2410,IFERROR(DATEVALUE($A2410),NA())))</f>
        <v/>
      </c>
    </row>
    <row r="2411">
      <c r="O2411">
        <f>IF($R2411="","",IF($Q$1="Weekly",INT(($R2411-2)/7),IF($Q$1="Quarterly",YEAR($R2411)*4+ROUNDUP(MONTH($R2411)/3),YEAR($R2411)*12+MONTH($R2411))))</f>
        <v/>
      </c>
      <c r="P2411">
        <f>IF($R2411="","",IF($R2412="",1,IF($O2411&lt;&gt;$O2412,1,0)))</f>
        <v/>
      </c>
      <c r="Q2411">
        <f>IF($P2411=1,SUM($P$7:$P2411),"")</f>
        <v/>
      </c>
      <c r="R2411">
        <f>IF($A2411="","",IF(ISNUMBER($A2411),$A2411,IFERROR(DATEVALUE($A2411),NA())))</f>
        <v/>
      </c>
    </row>
    <row r="2412">
      <c r="O2412">
        <f>IF($R2412="","",IF($Q$1="Weekly",INT(($R2412-2)/7),IF($Q$1="Quarterly",YEAR($R2412)*4+ROUNDUP(MONTH($R2412)/3),YEAR($R2412)*12+MONTH($R2412))))</f>
        <v/>
      </c>
      <c r="P2412">
        <f>IF($R2412="","",IF($R2413="",1,IF($O2412&lt;&gt;$O2413,1,0)))</f>
        <v/>
      </c>
      <c r="Q2412">
        <f>IF($P2412=1,SUM($P$7:$P2412),"")</f>
        <v/>
      </c>
      <c r="R2412">
        <f>IF($A2412="","",IF(ISNUMBER($A2412),$A2412,IFERROR(DATEVALUE($A2412),NA())))</f>
        <v/>
      </c>
    </row>
    <row r="2413">
      <c r="O2413">
        <f>IF($R2413="","",IF($Q$1="Weekly",INT(($R2413-2)/7),IF($Q$1="Quarterly",YEAR($R2413)*4+ROUNDUP(MONTH($R2413)/3),YEAR($R2413)*12+MONTH($R2413))))</f>
        <v/>
      </c>
      <c r="P2413">
        <f>IF($R2413="","",IF($R2414="",1,IF($O2413&lt;&gt;$O2414,1,0)))</f>
        <v/>
      </c>
      <c r="Q2413">
        <f>IF($P2413=1,SUM($P$7:$P2413),"")</f>
        <v/>
      </c>
      <c r="R2413">
        <f>IF($A2413="","",IF(ISNUMBER($A2413),$A2413,IFERROR(DATEVALUE($A2413),NA())))</f>
        <v/>
      </c>
    </row>
    <row r="2414">
      <c r="O2414">
        <f>IF($R2414="","",IF($Q$1="Weekly",INT(($R2414-2)/7),IF($Q$1="Quarterly",YEAR($R2414)*4+ROUNDUP(MONTH($R2414)/3),YEAR($R2414)*12+MONTH($R2414))))</f>
        <v/>
      </c>
      <c r="P2414">
        <f>IF($R2414="","",IF($R2415="",1,IF($O2414&lt;&gt;$O2415,1,0)))</f>
        <v/>
      </c>
      <c r="Q2414">
        <f>IF($P2414=1,SUM($P$7:$P2414),"")</f>
        <v/>
      </c>
      <c r="R2414">
        <f>IF($A2414="","",IF(ISNUMBER($A2414),$A2414,IFERROR(DATEVALUE($A2414),NA())))</f>
        <v/>
      </c>
    </row>
    <row r="2415">
      <c r="O2415">
        <f>IF($R2415="","",IF($Q$1="Weekly",INT(($R2415-2)/7),IF($Q$1="Quarterly",YEAR($R2415)*4+ROUNDUP(MONTH($R2415)/3),YEAR($R2415)*12+MONTH($R2415))))</f>
        <v/>
      </c>
      <c r="P2415">
        <f>IF($R2415="","",IF($R2416="",1,IF($O2415&lt;&gt;$O2416,1,0)))</f>
        <v/>
      </c>
      <c r="Q2415">
        <f>IF($P2415=1,SUM($P$7:$P2415),"")</f>
        <v/>
      </c>
      <c r="R2415">
        <f>IF($A2415="","",IF(ISNUMBER($A2415),$A2415,IFERROR(DATEVALUE($A2415),NA())))</f>
        <v/>
      </c>
    </row>
    <row r="2416">
      <c r="O2416">
        <f>IF($R2416="","",IF($Q$1="Weekly",INT(($R2416-2)/7),IF($Q$1="Quarterly",YEAR($R2416)*4+ROUNDUP(MONTH($R2416)/3),YEAR($R2416)*12+MONTH($R2416))))</f>
        <v/>
      </c>
      <c r="P2416">
        <f>IF($R2416="","",IF($R2417="",1,IF($O2416&lt;&gt;$O2417,1,0)))</f>
        <v/>
      </c>
      <c r="Q2416">
        <f>IF($P2416=1,SUM($P$7:$P2416),"")</f>
        <v/>
      </c>
      <c r="R2416">
        <f>IF($A2416="","",IF(ISNUMBER($A2416),$A2416,IFERROR(DATEVALUE($A2416),NA())))</f>
        <v/>
      </c>
    </row>
    <row r="2417">
      <c r="O2417">
        <f>IF($R2417="","",IF($Q$1="Weekly",INT(($R2417-2)/7),IF($Q$1="Quarterly",YEAR($R2417)*4+ROUNDUP(MONTH($R2417)/3),YEAR($R2417)*12+MONTH($R2417))))</f>
        <v/>
      </c>
      <c r="P2417">
        <f>IF($R2417="","",IF($R2418="",1,IF($O2417&lt;&gt;$O2418,1,0)))</f>
        <v/>
      </c>
      <c r="Q2417">
        <f>IF($P2417=1,SUM($P$7:$P2417),"")</f>
        <v/>
      </c>
      <c r="R2417">
        <f>IF($A2417="","",IF(ISNUMBER($A2417),$A2417,IFERROR(DATEVALUE($A2417),NA())))</f>
        <v/>
      </c>
    </row>
    <row r="2418">
      <c r="O2418">
        <f>IF($R2418="","",IF($Q$1="Weekly",INT(($R2418-2)/7),IF($Q$1="Quarterly",YEAR($R2418)*4+ROUNDUP(MONTH($R2418)/3),YEAR($R2418)*12+MONTH($R2418))))</f>
        <v/>
      </c>
      <c r="P2418">
        <f>IF($R2418="","",IF($R2419="",1,IF($O2418&lt;&gt;$O2419,1,0)))</f>
        <v/>
      </c>
      <c r="Q2418">
        <f>IF($P2418=1,SUM($P$7:$P2418),"")</f>
        <v/>
      </c>
      <c r="R2418">
        <f>IF($A2418="","",IF(ISNUMBER($A2418),$A2418,IFERROR(DATEVALUE($A2418),NA())))</f>
        <v/>
      </c>
    </row>
    <row r="2419">
      <c r="O2419">
        <f>IF($R2419="","",IF($Q$1="Weekly",INT(($R2419-2)/7),IF($Q$1="Quarterly",YEAR($R2419)*4+ROUNDUP(MONTH($R2419)/3),YEAR($R2419)*12+MONTH($R2419))))</f>
        <v/>
      </c>
      <c r="P2419">
        <f>IF($R2419="","",IF($R2420="",1,IF($O2419&lt;&gt;$O2420,1,0)))</f>
        <v/>
      </c>
      <c r="Q2419">
        <f>IF($P2419=1,SUM($P$7:$P2419),"")</f>
        <v/>
      </c>
      <c r="R2419">
        <f>IF($A2419="","",IF(ISNUMBER($A2419),$A2419,IFERROR(DATEVALUE($A2419),NA())))</f>
        <v/>
      </c>
    </row>
    <row r="2420">
      <c r="O2420">
        <f>IF($R2420="","",IF($Q$1="Weekly",INT(($R2420-2)/7),IF($Q$1="Quarterly",YEAR($R2420)*4+ROUNDUP(MONTH($R2420)/3),YEAR($R2420)*12+MONTH($R2420))))</f>
        <v/>
      </c>
      <c r="P2420">
        <f>IF($R2420="","",IF($R2421="",1,IF($O2420&lt;&gt;$O2421,1,0)))</f>
        <v/>
      </c>
      <c r="Q2420">
        <f>IF($P2420=1,SUM($P$7:$P2420),"")</f>
        <v/>
      </c>
      <c r="R2420">
        <f>IF($A2420="","",IF(ISNUMBER($A2420),$A2420,IFERROR(DATEVALUE($A2420),NA())))</f>
        <v/>
      </c>
    </row>
    <row r="2421">
      <c r="O2421">
        <f>IF($R2421="","",IF($Q$1="Weekly",INT(($R2421-2)/7),IF($Q$1="Quarterly",YEAR($R2421)*4+ROUNDUP(MONTH($R2421)/3),YEAR($R2421)*12+MONTH($R2421))))</f>
        <v/>
      </c>
      <c r="P2421">
        <f>IF($R2421="","",IF($R2422="",1,IF($O2421&lt;&gt;$O2422,1,0)))</f>
        <v/>
      </c>
      <c r="Q2421">
        <f>IF($P2421=1,SUM($P$7:$P2421),"")</f>
        <v/>
      </c>
      <c r="R2421">
        <f>IF($A2421="","",IF(ISNUMBER($A2421),$A2421,IFERROR(DATEVALUE($A2421),NA())))</f>
        <v/>
      </c>
    </row>
    <row r="2422">
      <c r="O2422">
        <f>IF($R2422="","",IF($Q$1="Weekly",INT(($R2422-2)/7),IF($Q$1="Quarterly",YEAR($R2422)*4+ROUNDUP(MONTH($R2422)/3),YEAR($R2422)*12+MONTH($R2422))))</f>
        <v/>
      </c>
      <c r="P2422">
        <f>IF($R2422="","",IF($R2423="",1,IF($O2422&lt;&gt;$O2423,1,0)))</f>
        <v/>
      </c>
      <c r="Q2422">
        <f>IF($P2422=1,SUM($P$7:$P2422),"")</f>
        <v/>
      </c>
      <c r="R2422">
        <f>IF($A2422="","",IF(ISNUMBER($A2422),$A2422,IFERROR(DATEVALUE($A2422),NA())))</f>
        <v/>
      </c>
    </row>
    <row r="2423">
      <c r="O2423">
        <f>IF($R2423="","",IF($Q$1="Weekly",INT(($R2423-2)/7),IF($Q$1="Quarterly",YEAR($R2423)*4+ROUNDUP(MONTH($R2423)/3),YEAR($R2423)*12+MONTH($R2423))))</f>
        <v/>
      </c>
      <c r="P2423">
        <f>IF($R2423="","",IF($R2424="",1,IF($O2423&lt;&gt;$O2424,1,0)))</f>
        <v/>
      </c>
      <c r="Q2423">
        <f>IF($P2423=1,SUM($P$7:$P2423),"")</f>
        <v/>
      </c>
      <c r="R2423">
        <f>IF($A2423="","",IF(ISNUMBER($A2423),$A2423,IFERROR(DATEVALUE($A2423),NA())))</f>
        <v/>
      </c>
    </row>
    <row r="2424">
      <c r="O2424">
        <f>IF($R2424="","",IF($Q$1="Weekly",INT(($R2424-2)/7),IF($Q$1="Quarterly",YEAR($R2424)*4+ROUNDUP(MONTH($R2424)/3),YEAR($R2424)*12+MONTH($R2424))))</f>
        <v/>
      </c>
      <c r="P2424">
        <f>IF($R2424="","",IF($R2425="",1,IF($O2424&lt;&gt;$O2425,1,0)))</f>
        <v/>
      </c>
      <c r="Q2424">
        <f>IF($P2424=1,SUM($P$7:$P2424),"")</f>
        <v/>
      </c>
      <c r="R2424">
        <f>IF($A2424="","",IF(ISNUMBER($A2424),$A2424,IFERROR(DATEVALUE($A2424),NA())))</f>
        <v/>
      </c>
    </row>
    <row r="2425">
      <c r="O2425">
        <f>IF($R2425="","",IF($Q$1="Weekly",INT(($R2425-2)/7),IF($Q$1="Quarterly",YEAR($R2425)*4+ROUNDUP(MONTH($R2425)/3),YEAR($R2425)*12+MONTH($R2425))))</f>
        <v/>
      </c>
      <c r="P2425">
        <f>IF($R2425="","",IF($R2426="",1,IF($O2425&lt;&gt;$O2426,1,0)))</f>
        <v/>
      </c>
      <c r="Q2425">
        <f>IF($P2425=1,SUM($P$7:$P2425),"")</f>
        <v/>
      </c>
      <c r="R2425">
        <f>IF($A2425="","",IF(ISNUMBER($A2425),$A2425,IFERROR(DATEVALUE($A2425),NA())))</f>
        <v/>
      </c>
    </row>
    <row r="2426">
      <c r="O2426">
        <f>IF($R2426="","",IF($Q$1="Weekly",INT(($R2426-2)/7),IF($Q$1="Quarterly",YEAR($R2426)*4+ROUNDUP(MONTH($R2426)/3),YEAR($R2426)*12+MONTH($R2426))))</f>
        <v/>
      </c>
      <c r="P2426">
        <f>IF($R2426="","",IF($R2427="",1,IF($O2426&lt;&gt;$O2427,1,0)))</f>
        <v/>
      </c>
      <c r="Q2426">
        <f>IF($P2426=1,SUM($P$7:$P2426),"")</f>
        <v/>
      </c>
      <c r="R2426">
        <f>IF($A2426="","",IF(ISNUMBER($A2426),$A2426,IFERROR(DATEVALUE($A2426),NA())))</f>
        <v/>
      </c>
    </row>
    <row r="2427">
      <c r="O2427">
        <f>IF($R2427="","",IF($Q$1="Weekly",INT(($R2427-2)/7),IF($Q$1="Quarterly",YEAR($R2427)*4+ROUNDUP(MONTH($R2427)/3),YEAR($R2427)*12+MONTH($R2427))))</f>
        <v/>
      </c>
      <c r="P2427">
        <f>IF($R2427="","",IF($R2428="",1,IF($O2427&lt;&gt;$O2428,1,0)))</f>
        <v/>
      </c>
      <c r="Q2427">
        <f>IF($P2427=1,SUM($P$7:$P2427),"")</f>
        <v/>
      </c>
      <c r="R2427">
        <f>IF($A2427="","",IF(ISNUMBER($A2427),$A2427,IFERROR(DATEVALUE($A2427),NA())))</f>
        <v/>
      </c>
    </row>
    <row r="2428">
      <c r="O2428">
        <f>IF($R2428="","",IF($Q$1="Weekly",INT(($R2428-2)/7),IF($Q$1="Quarterly",YEAR($R2428)*4+ROUNDUP(MONTH($R2428)/3),YEAR($R2428)*12+MONTH($R2428))))</f>
        <v/>
      </c>
      <c r="P2428">
        <f>IF($R2428="","",IF($R2429="",1,IF($O2428&lt;&gt;$O2429,1,0)))</f>
        <v/>
      </c>
      <c r="Q2428">
        <f>IF($P2428=1,SUM($P$7:$P2428),"")</f>
        <v/>
      </c>
      <c r="R2428">
        <f>IF($A2428="","",IF(ISNUMBER($A2428),$A2428,IFERROR(DATEVALUE($A2428),NA())))</f>
        <v/>
      </c>
    </row>
    <row r="2429">
      <c r="O2429">
        <f>IF($R2429="","",IF($Q$1="Weekly",INT(($R2429-2)/7),IF($Q$1="Quarterly",YEAR($R2429)*4+ROUNDUP(MONTH($R2429)/3),YEAR($R2429)*12+MONTH($R2429))))</f>
        <v/>
      </c>
      <c r="P2429">
        <f>IF($R2429="","",IF($R2430="",1,IF($O2429&lt;&gt;$O2430,1,0)))</f>
        <v/>
      </c>
      <c r="Q2429">
        <f>IF($P2429=1,SUM($P$7:$P2429),"")</f>
        <v/>
      </c>
      <c r="R2429">
        <f>IF($A2429="","",IF(ISNUMBER($A2429),$A2429,IFERROR(DATEVALUE($A2429),NA())))</f>
        <v/>
      </c>
    </row>
    <row r="2430">
      <c r="O2430">
        <f>IF($R2430="","",IF($Q$1="Weekly",INT(($R2430-2)/7),IF($Q$1="Quarterly",YEAR($R2430)*4+ROUNDUP(MONTH($R2430)/3),YEAR($R2430)*12+MONTH($R2430))))</f>
        <v/>
      </c>
      <c r="P2430">
        <f>IF($R2430="","",IF($R2431="",1,IF($O2430&lt;&gt;$O2431,1,0)))</f>
        <v/>
      </c>
      <c r="Q2430">
        <f>IF($P2430=1,SUM($P$7:$P2430),"")</f>
        <v/>
      </c>
      <c r="R2430">
        <f>IF($A2430="","",IF(ISNUMBER($A2430),$A2430,IFERROR(DATEVALUE($A2430),NA())))</f>
        <v/>
      </c>
    </row>
    <row r="2431">
      <c r="O2431">
        <f>IF($R2431="","",IF($Q$1="Weekly",INT(($R2431-2)/7),IF($Q$1="Quarterly",YEAR($R2431)*4+ROUNDUP(MONTH($R2431)/3),YEAR($R2431)*12+MONTH($R2431))))</f>
        <v/>
      </c>
      <c r="P2431">
        <f>IF($R2431="","",IF($R2432="",1,IF($O2431&lt;&gt;$O2432,1,0)))</f>
        <v/>
      </c>
      <c r="Q2431">
        <f>IF($P2431=1,SUM($P$7:$P2431),"")</f>
        <v/>
      </c>
      <c r="R2431">
        <f>IF($A2431="","",IF(ISNUMBER($A2431),$A2431,IFERROR(DATEVALUE($A2431),NA())))</f>
        <v/>
      </c>
    </row>
    <row r="2432">
      <c r="O2432">
        <f>IF($R2432="","",IF($Q$1="Weekly",INT(($R2432-2)/7),IF($Q$1="Quarterly",YEAR($R2432)*4+ROUNDUP(MONTH($R2432)/3),YEAR($R2432)*12+MONTH($R2432))))</f>
        <v/>
      </c>
      <c r="P2432">
        <f>IF($R2432="","",IF($R2433="",1,IF($O2432&lt;&gt;$O2433,1,0)))</f>
        <v/>
      </c>
      <c r="Q2432">
        <f>IF($P2432=1,SUM($P$7:$P2432),"")</f>
        <v/>
      </c>
      <c r="R2432">
        <f>IF($A2432="","",IF(ISNUMBER($A2432),$A2432,IFERROR(DATEVALUE($A2432),NA())))</f>
        <v/>
      </c>
    </row>
    <row r="2433">
      <c r="O2433">
        <f>IF($R2433="","",IF($Q$1="Weekly",INT(($R2433-2)/7),IF($Q$1="Quarterly",YEAR($R2433)*4+ROUNDUP(MONTH($R2433)/3),YEAR($R2433)*12+MONTH($R2433))))</f>
        <v/>
      </c>
      <c r="P2433">
        <f>IF($R2433="","",IF($R2434="",1,IF($O2433&lt;&gt;$O2434,1,0)))</f>
        <v/>
      </c>
      <c r="Q2433">
        <f>IF($P2433=1,SUM($P$7:$P2433),"")</f>
        <v/>
      </c>
      <c r="R2433">
        <f>IF($A2433="","",IF(ISNUMBER($A2433),$A2433,IFERROR(DATEVALUE($A2433),NA())))</f>
        <v/>
      </c>
    </row>
    <row r="2434">
      <c r="O2434">
        <f>IF($R2434="","",IF($Q$1="Weekly",INT(($R2434-2)/7),IF($Q$1="Quarterly",YEAR($R2434)*4+ROUNDUP(MONTH($R2434)/3),YEAR($R2434)*12+MONTH($R2434))))</f>
        <v/>
      </c>
      <c r="P2434">
        <f>IF($R2434="","",IF($R2435="",1,IF($O2434&lt;&gt;$O2435,1,0)))</f>
        <v/>
      </c>
      <c r="Q2434">
        <f>IF($P2434=1,SUM($P$7:$P2434),"")</f>
        <v/>
      </c>
      <c r="R2434">
        <f>IF($A2434="","",IF(ISNUMBER($A2434),$A2434,IFERROR(DATEVALUE($A2434),NA())))</f>
        <v/>
      </c>
    </row>
    <row r="2435">
      <c r="O2435">
        <f>IF($R2435="","",IF($Q$1="Weekly",INT(($R2435-2)/7),IF($Q$1="Quarterly",YEAR($R2435)*4+ROUNDUP(MONTH($R2435)/3),YEAR($R2435)*12+MONTH($R2435))))</f>
        <v/>
      </c>
      <c r="P2435">
        <f>IF($R2435="","",IF($R2436="",1,IF($O2435&lt;&gt;$O2436,1,0)))</f>
        <v/>
      </c>
      <c r="Q2435">
        <f>IF($P2435=1,SUM($P$7:$P2435),"")</f>
        <v/>
      </c>
      <c r="R2435">
        <f>IF($A2435="","",IF(ISNUMBER($A2435),$A2435,IFERROR(DATEVALUE($A2435),NA())))</f>
        <v/>
      </c>
    </row>
    <row r="2436">
      <c r="O2436">
        <f>IF($R2436="","",IF($Q$1="Weekly",INT(($R2436-2)/7),IF($Q$1="Quarterly",YEAR($R2436)*4+ROUNDUP(MONTH($R2436)/3),YEAR($R2436)*12+MONTH($R2436))))</f>
        <v/>
      </c>
      <c r="P2436">
        <f>IF($R2436="","",IF($R2437="",1,IF($O2436&lt;&gt;$O2437,1,0)))</f>
        <v/>
      </c>
      <c r="Q2436">
        <f>IF($P2436=1,SUM($P$7:$P2436),"")</f>
        <v/>
      </c>
      <c r="R2436">
        <f>IF($A2436="","",IF(ISNUMBER($A2436),$A2436,IFERROR(DATEVALUE($A2436),NA())))</f>
        <v/>
      </c>
    </row>
    <row r="2437">
      <c r="O2437">
        <f>IF($R2437="","",IF($Q$1="Weekly",INT(($R2437-2)/7),IF($Q$1="Quarterly",YEAR($R2437)*4+ROUNDUP(MONTH($R2437)/3),YEAR($R2437)*12+MONTH($R2437))))</f>
        <v/>
      </c>
      <c r="P2437">
        <f>IF($R2437="","",IF($R2438="",1,IF($O2437&lt;&gt;$O2438,1,0)))</f>
        <v/>
      </c>
      <c r="Q2437">
        <f>IF($P2437=1,SUM($P$7:$P2437),"")</f>
        <v/>
      </c>
      <c r="R2437">
        <f>IF($A2437="","",IF(ISNUMBER($A2437),$A2437,IFERROR(DATEVALUE($A2437),NA())))</f>
        <v/>
      </c>
    </row>
    <row r="2438">
      <c r="O2438">
        <f>IF($R2438="","",IF($Q$1="Weekly",INT(($R2438-2)/7),IF($Q$1="Quarterly",YEAR($R2438)*4+ROUNDUP(MONTH($R2438)/3),YEAR($R2438)*12+MONTH($R2438))))</f>
        <v/>
      </c>
      <c r="P2438">
        <f>IF($R2438="","",IF($R2439="",1,IF($O2438&lt;&gt;$O2439,1,0)))</f>
        <v/>
      </c>
      <c r="Q2438">
        <f>IF($P2438=1,SUM($P$7:$P2438),"")</f>
        <v/>
      </c>
      <c r="R2438">
        <f>IF($A2438="","",IF(ISNUMBER($A2438),$A2438,IFERROR(DATEVALUE($A2438),NA())))</f>
        <v/>
      </c>
    </row>
    <row r="2439">
      <c r="O2439">
        <f>IF($R2439="","",IF($Q$1="Weekly",INT(($R2439-2)/7),IF($Q$1="Quarterly",YEAR($R2439)*4+ROUNDUP(MONTH($R2439)/3),YEAR($R2439)*12+MONTH($R2439))))</f>
        <v/>
      </c>
      <c r="P2439">
        <f>IF($R2439="","",IF($R2440="",1,IF($O2439&lt;&gt;$O2440,1,0)))</f>
        <v/>
      </c>
      <c r="Q2439">
        <f>IF($P2439=1,SUM($P$7:$P2439),"")</f>
        <v/>
      </c>
      <c r="R2439">
        <f>IF($A2439="","",IF(ISNUMBER($A2439),$A2439,IFERROR(DATEVALUE($A2439),NA())))</f>
        <v/>
      </c>
    </row>
    <row r="2440">
      <c r="O2440">
        <f>IF($R2440="","",IF($Q$1="Weekly",INT(($R2440-2)/7),IF($Q$1="Quarterly",YEAR($R2440)*4+ROUNDUP(MONTH($R2440)/3),YEAR($R2440)*12+MONTH($R2440))))</f>
        <v/>
      </c>
      <c r="P2440">
        <f>IF($R2440="","",IF($R2441="",1,IF($O2440&lt;&gt;$O2441,1,0)))</f>
        <v/>
      </c>
      <c r="Q2440">
        <f>IF($P2440=1,SUM($P$7:$P2440),"")</f>
        <v/>
      </c>
      <c r="R2440">
        <f>IF($A2440="","",IF(ISNUMBER($A2440),$A2440,IFERROR(DATEVALUE($A2440),NA())))</f>
        <v/>
      </c>
    </row>
    <row r="2441">
      <c r="O2441">
        <f>IF($R2441="","",IF($Q$1="Weekly",INT(($R2441-2)/7),IF($Q$1="Quarterly",YEAR($R2441)*4+ROUNDUP(MONTH($R2441)/3),YEAR($R2441)*12+MONTH($R2441))))</f>
        <v/>
      </c>
      <c r="P2441">
        <f>IF($R2441="","",IF($R2442="",1,IF($O2441&lt;&gt;$O2442,1,0)))</f>
        <v/>
      </c>
      <c r="Q2441">
        <f>IF($P2441=1,SUM($P$7:$P2441),"")</f>
        <v/>
      </c>
      <c r="R2441">
        <f>IF($A2441="","",IF(ISNUMBER($A2441),$A2441,IFERROR(DATEVALUE($A2441),NA())))</f>
        <v/>
      </c>
    </row>
    <row r="2442">
      <c r="O2442">
        <f>IF($R2442="","",IF($Q$1="Weekly",INT(($R2442-2)/7),IF($Q$1="Quarterly",YEAR($R2442)*4+ROUNDUP(MONTH($R2442)/3),YEAR($R2442)*12+MONTH($R2442))))</f>
        <v/>
      </c>
      <c r="P2442">
        <f>IF($R2442="","",IF($R2443="",1,IF($O2442&lt;&gt;$O2443,1,0)))</f>
        <v/>
      </c>
      <c r="Q2442">
        <f>IF($P2442=1,SUM($P$7:$P2442),"")</f>
        <v/>
      </c>
      <c r="R2442">
        <f>IF($A2442="","",IF(ISNUMBER($A2442),$A2442,IFERROR(DATEVALUE($A2442),NA())))</f>
        <v/>
      </c>
    </row>
    <row r="2443">
      <c r="O2443">
        <f>IF($R2443="","",IF($Q$1="Weekly",INT(($R2443-2)/7),IF($Q$1="Quarterly",YEAR($R2443)*4+ROUNDUP(MONTH($R2443)/3),YEAR($R2443)*12+MONTH($R2443))))</f>
        <v/>
      </c>
      <c r="P2443">
        <f>IF($R2443="","",IF($R2444="",1,IF($O2443&lt;&gt;$O2444,1,0)))</f>
        <v/>
      </c>
      <c r="Q2443">
        <f>IF($P2443=1,SUM($P$7:$P2443),"")</f>
        <v/>
      </c>
      <c r="R2443">
        <f>IF($A2443="","",IF(ISNUMBER($A2443),$A2443,IFERROR(DATEVALUE($A2443),NA())))</f>
        <v/>
      </c>
    </row>
    <row r="2444">
      <c r="O2444">
        <f>IF($R2444="","",IF($Q$1="Weekly",INT(($R2444-2)/7),IF($Q$1="Quarterly",YEAR($R2444)*4+ROUNDUP(MONTH($R2444)/3),YEAR($R2444)*12+MONTH($R2444))))</f>
        <v/>
      </c>
      <c r="P2444">
        <f>IF($R2444="","",IF($R2445="",1,IF($O2444&lt;&gt;$O2445,1,0)))</f>
        <v/>
      </c>
      <c r="Q2444">
        <f>IF($P2444=1,SUM($P$7:$P2444),"")</f>
        <v/>
      </c>
      <c r="R2444">
        <f>IF($A2444="","",IF(ISNUMBER($A2444),$A2444,IFERROR(DATEVALUE($A2444),NA())))</f>
        <v/>
      </c>
    </row>
    <row r="2445">
      <c r="O2445">
        <f>IF($R2445="","",IF($Q$1="Weekly",INT(($R2445-2)/7),IF($Q$1="Quarterly",YEAR($R2445)*4+ROUNDUP(MONTH($R2445)/3),YEAR($R2445)*12+MONTH($R2445))))</f>
        <v/>
      </c>
      <c r="P2445">
        <f>IF($R2445="","",IF($R2446="",1,IF($O2445&lt;&gt;$O2446,1,0)))</f>
        <v/>
      </c>
      <c r="Q2445">
        <f>IF($P2445=1,SUM($P$7:$P2445),"")</f>
        <v/>
      </c>
      <c r="R2445">
        <f>IF($A2445="","",IF(ISNUMBER($A2445),$A2445,IFERROR(DATEVALUE($A2445),NA())))</f>
        <v/>
      </c>
    </row>
    <row r="2446">
      <c r="O2446">
        <f>IF($R2446="","",IF($Q$1="Weekly",INT(($R2446-2)/7),IF($Q$1="Quarterly",YEAR($R2446)*4+ROUNDUP(MONTH($R2446)/3),YEAR($R2446)*12+MONTH($R2446))))</f>
        <v/>
      </c>
      <c r="P2446">
        <f>IF($R2446="","",IF($R2447="",1,IF($O2446&lt;&gt;$O2447,1,0)))</f>
        <v/>
      </c>
      <c r="Q2446">
        <f>IF($P2446=1,SUM($P$7:$P2446),"")</f>
        <v/>
      </c>
      <c r="R2446">
        <f>IF($A2446="","",IF(ISNUMBER($A2446),$A2446,IFERROR(DATEVALUE($A2446),NA())))</f>
        <v/>
      </c>
    </row>
    <row r="2447">
      <c r="O2447">
        <f>IF($R2447="","",IF($Q$1="Weekly",INT(($R2447-2)/7),IF($Q$1="Quarterly",YEAR($R2447)*4+ROUNDUP(MONTH($R2447)/3),YEAR($R2447)*12+MONTH($R2447))))</f>
        <v/>
      </c>
      <c r="P2447">
        <f>IF($R2447="","",IF($R2448="",1,IF($O2447&lt;&gt;$O2448,1,0)))</f>
        <v/>
      </c>
      <c r="Q2447">
        <f>IF($P2447=1,SUM($P$7:$P2447),"")</f>
        <v/>
      </c>
      <c r="R2447">
        <f>IF($A2447="","",IF(ISNUMBER($A2447),$A2447,IFERROR(DATEVALUE($A2447),NA())))</f>
        <v/>
      </c>
    </row>
    <row r="2448">
      <c r="O2448">
        <f>IF($R2448="","",IF($Q$1="Weekly",INT(($R2448-2)/7),IF($Q$1="Quarterly",YEAR($R2448)*4+ROUNDUP(MONTH($R2448)/3),YEAR($R2448)*12+MONTH($R2448))))</f>
        <v/>
      </c>
      <c r="P2448">
        <f>IF($R2448="","",IF($R2449="",1,IF($O2448&lt;&gt;$O2449,1,0)))</f>
        <v/>
      </c>
      <c r="Q2448">
        <f>IF($P2448=1,SUM($P$7:$P2448),"")</f>
        <v/>
      </c>
      <c r="R2448">
        <f>IF($A2448="","",IF(ISNUMBER($A2448),$A2448,IFERROR(DATEVALUE($A2448),NA())))</f>
        <v/>
      </c>
    </row>
    <row r="2449">
      <c r="O2449">
        <f>IF($R2449="","",IF($Q$1="Weekly",INT(($R2449-2)/7),IF($Q$1="Quarterly",YEAR($R2449)*4+ROUNDUP(MONTH($R2449)/3),YEAR($R2449)*12+MONTH($R2449))))</f>
        <v/>
      </c>
      <c r="P2449">
        <f>IF($R2449="","",IF($R2450="",1,IF($O2449&lt;&gt;$O2450,1,0)))</f>
        <v/>
      </c>
      <c r="Q2449">
        <f>IF($P2449=1,SUM($P$7:$P2449),"")</f>
        <v/>
      </c>
      <c r="R2449">
        <f>IF($A2449="","",IF(ISNUMBER($A2449),$A2449,IFERROR(DATEVALUE($A2449),NA())))</f>
        <v/>
      </c>
    </row>
    <row r="2450">
      <c r="O2450">
        <f>IF($R2450="","",IF($Q$1="Weekly",INT(($R2450-2)/7),IF($Q$1="Quarterly",YEAR($R2450)*4+ROUNDUP(MONTH($R2450)/3),YEAR($R2450)*12+MONTH($R2450))))</f>
        <v/>
      </c>
      <c r="P2450">
        <f>IF($R2450="","",IF($R2451="",1,IF($O2450&lt;&gt;$O2451,1,0)))</f>
        <v/>
      </c>
      <c r="Q2450">
        <f>IF($P2450=1,SUM($P$7:$P2450),"")</f>
        <v/>
      </c>
      <c r="R2450">
        <f>IF($A2450="","",IF(ISNUMBER($A2450),$A2450,IFERROR(DATEVALUE($A2450),NA())))</f>
        <v/>
      </c>
    </row>
    <row r="2451">
      <c r="O2451">
        <f>IF($R2451="","",IF($Q$1="Weekly",INT(($R2451-2)/7),IF($Q$1="Quarterly",YEAR($R2451)*4+ROUNDUP(MONTH($R2451)/3),YEAR($R2451)*12+MONTH($R2451))))</f>
        <v/>
      </c>
      <c r="P2451">
        <f>IF($R2451="","",IF($R2452="",1,IF($O2451&lt;&gt;$O2452,1,0)))</f>
        <v/>
      </c>
      <c r="Q2451">
        <f>IF($P2451=1,SUM($P$7:$P2451),"")</f>
        <v/>
      </c>
      <c r="R2451">
        <f>IF($A2451="","",IF(ISNUMBER($A2451),$A2451,IFERROR(DATEVALUE($A2451),NA())))</f>
        <v/>
      </c>
    </row>
    <row r="2452">
      <c r="O2452">
        <f>IF($R2452="","",IF($Q$1="Weekly",INT(($R2452-2)/7),IF($Q$1="Quarterly",YEAR($R2452)*4+ROUNDUP(MONTH($R2452)/3),YEAR($R2452)*12+MONTH($R2452))))</f>
        <v/>
      </c>
      <c r="P2452">
        <f>IF($R2452="","",IF($R2453="",1,IF($O2452&lt;&gt;$O2453,1,0)))</f>
        <v/>
      </c>
      <c r="Q2452">
        <f>IF($P2452=1,SUM($P$7:$P2452),"")</f>
        <v/>
      </c>
      <c r="R2452">
        <f>IF($A2452="","",IF(ISNUMBER($A2452),$A2452,IFERROR(DATEVALUE($A2452),NA())))</f>
        <v/>
      </c>
    </row>
    <row r="2453">
      <c r="O2453">
        <f>IF($R2453="","",IF($Q$1="Weekly",INT(($R2453-2)/7),IF($Q$1="Quarterly",YEAR($R2453)*4+ROUNDUP(MONTH($R2453)/3),YEAR($R2453)*12+MONTH($R2453))))</f>
        <v/>
      </c>
      <c r="P2453">
        <f>IF($R2453="","",IF($R2454="",1,IF($O2453&lt;&gt;$O2454,1,0)))</f>
        <v/>
      </c>
      <c r="Q2453">
        <f>IF($P2453=1,SUM($P$7:$P2453),"")</f>
        <v/>
      </c>
      <c r="R2453">
        <f>IF($A2453="","",IF(ISNUMBER($A2453),$A2453,IFERROR(DATEVALUE($A2453),NA())))</f>
        <v/>
      </c>
    </row>
    <row r="2454">
      <c r="O2454">
        <f>IF($R2454="","",IF($Q$1="Weekly",INT(($R2454-2)/7),IF($Q$1="Quarterly",YEAR($R2454)*4+ROUNDUP(MONTH($R2454)/3),YEAR($R2454)*12+MONTH($R2454))))</f>
        <v/>
      </c>
      <c r="P2454">
        <f>IF($R2454="","",IF($R2455="",1,IF($O2454&lt;&gt;$O2455,1,0)))</f>
        <v/>
      </c>
      <c r="Q2454">
        <f>IF($P2454=1,SUM($P$7:$P2454),"")</f>
        <v/>
      </c>
      <c r="R2454">
        <f>IF($A2454="","",IF(ISNUMBER($A2454),$A2454,IFERROR(DATEVALUE($A2454),NA())))</f>
        <v/>
      </c>
    </row>
    <row r="2455">
      <c r="O2455">
        <f>IF($R2455="","",IF($Q$1="Weekly",INT(($R2455-2)/7),IF($Q$1="Quarterly",YEAR($R2455)*4+ROUNDUP(MONTH($R2455)/3),YEAR($R2455)*12+MONTH($R2455))))</f>
        <v/>
      </c>
      <c r="P2455">
        <f>IF($R2455="","",IF($R2456="",1,IF($O2455&lt;&gt;$O2456,1,0)))</f>
        <v/>
      </c>
      <c r="Q2455">
        <f>IF($P2455=1,SUM($P$7:$P2455),"")</f>
        <v/>
      </c>
      <c r="R2455">
        <f>IF($A2455="","",IF(ISNUMBER($A2455),$A2455,IFERROR(DATEVALUE($A2455),NA())))</f>
        <v/>
      </c>
    </row>
    <row r="2456">
      <c r="O2456">
        <f>IF($R2456="","",IF($Q$1="Weekly",INT(($R2456-2)/7),IF($Q$1="Quarterly",YEAR($R2456)*4+ROUNDUP(MONTH($R2456)/3),YEAR($R2456)*12+MONTH($R2456))))</f>
        <v/>
      </c>
      <c r="P2456">
        <f>IF($R2456="","",IF($R2457="",1,IF($O2456&lt;&gt;$O2457,1,0)))</f>
        <v/>
      </c>
      <c r="Q2456">
        <f>IF($P2456=1,SUM($P$7:$P2456),"")</f>
        <v/>
      </c>
      <c r="R2456">
        <f>IF($A2456="","",IF(ISNUMBER($A2456),$A2456,IFERROR(DATEVALUE($A2456),NA())))</f>
        <v/>
      </c>
    </row>
    <row r="2457">
      <c r="O2457">
        <f>IF($R2457="","",IF($Q$1="Weekly",INT(($R2457-2)/7),IF($Q$1="Quarterly",YEAR($R2457)*4+ROUNDUP(MONTH($R2457)/3),YEAR($R2457)*12+MONTH($R2457))))</f>
        <v/>
      </c>
      <c r="P2457">
        <f>IF($R2457="","",IF($R2458="",1,IF($O2457&lt;&gt;$O2458,1,0)))</f>
        <v/>
      </c>
      <c r="Q2457">
        <f>IF($P2457=1,SUM($P$7:$P2457),"")</f>
        <v/>
      </c>
      <c r="R2457">
        <f>IF($A2457="","",IF(ISNUMBER($A2457),$A2457,IFERROR(DATEVALUE($A2457),NA())))</f>
        <v/>
      </c>
    </row>
    <row r="2458">
      <c r="O2458">
        <f>IF($R2458="","",IF($Q$1="Weekly",INT(($R2458-2)/7),IF($Q$1="Quarterly",YEAR($R2458)*4+ROUNDUP(MONTH($R2458)/3),YEAR($R2458)*12+MONTH($R2458))))</f>
        <v/>
      </c>
      <c r="P2458">
        <f>IF($R2458="","",IF($R2459="",1,IF($O2458&lt;&gt;$O2459,1,0)))</f>
        <v/>
      </c>
      <c r="Q2458">
        <f>IF($P2458=1,SUM($P$7:$P2458),"")</f>
        <v/>
      </c>
      <c r="R2458">
        <f>IF($A2458="","",IF(ISNUMBER($A2458),$A2458,IFERROR(DATEVALUE($A2458),NA())))</f>
        <v/>
      </c>
    </row>
    <row r="2459">
      <c r="O2459">
        <f>IF($R2459="","",IF($Q$1="Weekly",INT(($R2459-2)/7),IF($Q$1="Quarterly",YEAR($R2459)*4+ROUNDUP(MONTH($R2459)/3),YEAR($R2459)*12+MONTH($R2459))))</f>
        <v/>
      </c>
      <c r="P2459">
        <f>IF($R2459="","",IF($R2460="",1,IF($O2459&lt;&gt;$O2460,1,0)))</f>
        <v/>
      </c>
      <c r="Q2459">
        <f>IF($P2459=1,SUM($P$7:$P2459),"")</f>
        <v/>
      </c>
      <c r="R2459">
        <f>IF($A2459="","",IF(ISNUMBER($A2459),$A2459,IFERROR(DATEVALUE($A2459),NA())))</f>
        <v/>
      </c>
    </row>
    <row r="2460">
      <c r="O2460">
        <f>IF($R2460="","",IF($Q$1="Weekly",INT(($R2460-2)/7),IF($Q$1="Quarterly",YEAR($R2460)*4+ROUNDUP(MONTH($R2460)/3),YEAR($R2460)*12+MONTH($R2460))))</f>
        <v/>
      </c>
      <c r="P2460">
        <f>IF($R2460="","",IF($R2461="",1,IF($O2460&lt;&gt;$O2461,1,0)))</f>
        <v/>
      </c>
      <c r="Q2460">
        <f>IF($P2460=1,SUM($P$7:$P2460),"")</f>
        <v/>
      </c>
      <c r="R2460">
        <f>IF($A2460="","",IF(ISNUMBER($A2460),$A2460,IFERROR(DATEVALUE($A2460),NA())))</f>
        <v/>
      </c>
    </row>
    <row r="2461">
      <c r="O2461">
        <f>IF($R2461="","",IF($Q$1="Weekly",INT(($R2461-2)/7),IF($Q$1="Quarterly",YEAR($R2461)*4+ROUNDUP(MONTH($R2461)/3),YEAR($R2461)*12+MONTH($R2461))))</f>
        <v/>
      </c>
      <c r="P2461">
        <f>IF($R2461="","",IF($R2462="",1,IF($O2461&lt;&gt;$O2462,1,0)))</f>
        <v/>
      </c>
      <c r="Q2461">
        <f>IF($P2461=1,SUM($P$7:$P2461),"")</f>
        <v/>
      </c>
      <c r="R2461">
        <f>IF($A2461="","",IF(ISNUMBER($A2461),$A2461,IFERROR(DATEVALUE($A2461),NA())))</f>
        <v/>
      </c>
    </row>
    <row r="2462">
      <c r="O2462">
        <f>IF($R2462="","",IF($Q$1="Weekly",INT(($R2462-2)/7),IF($Q$1="Quarterly",YEAR($R2462)*4+ROUNDUP(MONTH($R2462)/3),YEAR($R2462)*12+MONTH($R2462))))</f>
        <v/>
      </c>
      <c r="P2462">
        <f>IF($R2462="","",IF($R2463="",1,IF($O2462&lt;&gt;$O2463,1,0)))</f>
        <v/>
      </c>
      <c r="Q2462">
        <f>IF($P2462=1,SUM($P$7:$P2462),"")</f>
        <v/>
      </c>
      <c r="R2462">
        <f>IF($A2462="","",IF(ISNUMBER($A2462),$A2462,IFERROR(DATEVALUE($A2462),NA())))</f>
        <v/>
      </c>
    </row>
    <row r="2463">
      <c r="O2463">
        <f>IF($R2463="","",IF($Q$1="Weekly",INT(($R2463-2)/7),IF($Q$1="Quarterly",YEAR($R2463)*4+ROUNDUP(MONTH($R2463)/3),YEAR($R2463)*12+MONTH($R2463))))</f>
        <v/>
      </c>
      <c r="P2463">
        <f>IF($R2463="","",IF($R2464="",1,IF($O2463&lt;&gt;$O2464,1,0)))</f>
        <v/>
      </c>
      <c r="Q2463">
        <f>IF($P2463=1,SUM($P$7:$P2463),"")</f>
        <v/>
      </c>
      <c r="R2463">
        <f>IF($A2463="","",IF(ISNUMBER($A2463),$A2463,IFERROR(DATEVALUE($A2463),NA())))</f>
        <v/>
      </c>
    </row>
    <row r="2464">
      <c r="O2464">
        <f>IF($R2464="","",IF($Q$1="Weekly",INT(($R2464-2)/7),IF($Q$1="Quarterly",YEAR($R2464)*4+ROUNDUP(MONTH($R2464)/3),YEAR($R2464)*12+MONTH($R2464))))</f>
        <v/>
      </c>
      <c r="P2464">
        <f>IF($R2464="","",IF($R2465="",1,IF($O2464&lt;&gt;$O2465,1,0)))</f>
        <v/>
      </c>
      <c r="Q2464">
        <f>IF($P2464=1,SUM($P$7:$P2464),"")</f>
        <v/>
      </c>
      <c r="R2464">
        <f>IF($A2464="","",IF(ISNUMBER($A2464),$A2464,IFERROR(DATEVALUE($A2464),NA())))</f>
        <v/>
      </c>
    </row>
    <row r="2465">
      <c r="O2465">
        <f>IF($R2465="","",IF($Q$1="Weekly",INT(($R2465-2)/7),IF($Q$1="Quarterly",YEAR($R2465)*4+ROUNDUP(MONTH($R2465)/3),YEAR($R2465)*12+MONTH($R2465))))</f>
        <v/>
      </c>
      <c r="P2465">
        <f>IF($R2465="","",IF($R2466="",1,IF($O2465&lt;&gt;$O2466,1,0)))</f>
        <v/>
      </c>
      <c r="Q2465">
        <f>IF($P2465=1,SUM($P$7:$P2465),"")</f>
        <v/>
      </c>
      <c r="R2465">
        <f>IF($A2465="","",IF(ISNUMBER($A2465),$A2465,IFERROR(DATEVALUE($A2465),NA())))</f>
        <v/>
      </c>
    </row>
    <row r="2466">
      <c r="O2466">
        <f>IF($R2466="","",IF($Q$1="Weekly",INT(($R2466-2)/7),IF($Q$1="Quarterly",YEAR($R2466)*4+ROUNDUP(MONTH($R2466)/3),YEAR($R2466)*12+MONTH($R2466))))</f>
        <v/>
      </c>
      <c r="P2466">
        <f>IF($R2466="","",IF($R2467="",1,IF($O2466&lt;&gt;$O2467,1,0)))</f>
        <v/>
      </c>
      <c r="Q2466">
        <f>IF($P2466=1,SUM($P$7:$P2466),"")</f>
        <v/>
      </c>
      <c r="R2466">
        <f>IF($A2466="","",IF(ISNUMBER($A2466),$A2466,IFERROR(DATEVALUE($A2466),NA())))</f>
        <v/>
      </c>
    </row>
    <row r="2467">
      <c r="O2467">
        <f>IF($R2467="","",IF($Q$1="Weekly",INT(($R2467-2)/7),IF($Q$1="Quarterly",YEAR($R2467)*4+ROUNDUP(MONTH($R2467)/3),YEAR($R2467)*12+MONTH($R2467))))</f>
        <v/>
      </c>
      <c r="P2467">
        <f>IF($R2467="","",IF($R2468="",1,IF($O2467&lt;&gt;$O2468,1,0)))</f>
        <v/>
      </c>
      <c r="Q2467">
        <f>IF($P2467=1,SUM($P$7:$P2467),"")</f>
        <v/>
      </c>
      <c r="R2467">
        <f>IF($A2467="","",IF(ISNUMBER($A2467),$A2467,IFERROR(DATEVALUE($A2467),NA())))</f>
        <v/>
      </c>
    </row>
    <row r="2468">
      <c r="O2468">
        <f>IF($R2468="","",IF($Q$1="Weekly",INT(($R2468-2)/7),IF($Q$1="Quarterly",YEAR($R2468)*4+ROUNDUP(MONTH($R2468)/3),YEAR($R2468)*12+MONTH($R2468))))</f>
        <v/>
      </c>
      <c r="P2468">
        <f>IF($R2468="","",IF($R2469="",1,IF($O2468&lt;&gt;$O2469,1,0)))</f>
        <v/>
      </c>
      <c r="Q2468">
        <f>IF($P2468=1,SUM($P$7:$P2468),"")</f>
        <v/>
      </c>
      <c r="R2468">
        <f>IF($A2468="","",IF(ISNUMBER($A2468),$A2468,IFERROR(DATEVALUE($A2468),NA())))</f>
        <v/>
      </c>
    </row>
    <row r="2469">
      <c r="O2469">
        <f>IF($R2469="","",IF($Q$1="Weekly",INT(($R2469-2)/7),IF($Q$1="Quarterly",YEAR($R2469)*4+ROUNDUP(MONTH($R2469)/3),YEAR($R2469)*12+MONTH($R2469))))</f>
        <v/>
      </c>
      <c r="P2469">
        <f>IF($R2469="","",IF($R2470="",1,IF($O2469&lt;&gt;$O2470,1,0)))</f>
        <v/>
      </c>
      <c r="Q2469">
        <f>IF($P2469=1,SUM($P$7:$P2469),"")</f>
        <v/>
      </c>
      <c r="R2469">
        <f>IF($A2469="","",IF(ISNUMBER($A2469),$A2469,IFERROR(DATEVALUE($A2469),NA())))</f>
        <v/>
      </c>
    </row>
    <row r="2470">
      <c r="O2470">
        <f>IF($R2470="","",IF($Q$1="Weekly",INT(($R2470-2)/7),IF($Q$1="Quarterly",YEAR($R2470)*4+ROUNDUP(MONTH($R2470)/3),YEAR($R2470)*12+MONTH($R2470))))</f>
        <v/>
      </c>
      <c r="P2470">
        <f>IF($R2470="","",IF($R2471="",1,IF($O2470&lt;&gt;$O2471,1,0)))</f>
        <v/>
      </c>
      <c r="Q2470">
        <f>IF($P2470=1,SUM($P$7:$P2470),"")</f>
        <v/>
      </c>
      <c r="R2470">
        <f>IF($A2470="","",IF(ISNUMBER($A2470),$A2470,IFERROR(DATEVALUE($A2470),NA())))</f>
        <v/>
      </c>
    </row>
    <row r="2471">
      <c r="O2471">
        <f>IF($R2471="","",IF($Q$1="Weekly",INT(($R2471-2)/7),IF($Q$1="Quarterly",YEAR($R2471)*4+ROUNDUP(MONTH($R2471)/3),YEAR($R2471)*12+MONTH($R2471))))</f>
        <v/>
      </c>
      <c r="P2471">
        <f>IF($R2471="","",IF($R2472="",1,IF($O2471&lt;&gt;$O2472,1,0)))</f>
        <v/>
      </c>
      <c r="Q2471">
        <f>IF($P2471=1,SUM($P$7:$P2471),"")</f>
        <v/>
      </c>
      <c r="R2471">
        <f>IF($A2471="","",IF(ISNUMBER($A2471),$A2471,IFERROR(DATEVALUE($A2471),NA())))</f>
        <v/>
      </c>
    </row>
    <row r="2472">
      <c r="O2472">
        <f>IF($R2472="","",IF($Q$1="Weekly",INT(($R2472-2)/7),IF($Q$1="Quarterly",YEAR($R2472)*4+ROUNDUP(MONTH($R2472)/3),YEAR($R2472)*12+MONTH($R2472))))</f>
        <v/>
      </c>
      <c r="P2472">
        <f>IF($R2472="","",IF($R2473="",1,IF($O2472&lt;&gt;$O2473,1,0)))</f>
        <v/>
      </c>
      <c r="Q2472">
        <f>IF($P2472=1,SUM($P$7:$P2472),"")</f>
        <v/>
      </c>
      <c r="R2472">
        <f>IF($A2472="","",IF(ISNUMBER($A2472),$A2472,IFERROR(DATEVALUE($A2472),NA())))</f>
        <v/>
      </c>
    </row>
    <row r="2473">
      <c r="O2473">
        <f>IF($R2473="","",IF($Q$1="Weekly",INT(($R2473-2)/7),IF($Q$1="Quarterly",YEAR($R2473)*4+ROUNDUP(MONTH($R2473)/3),YEAR($R2473)*12+MONTH($R2473))))</f>
        <v/>
      </c>
      <c r="P2473">
        <f>IF($R2473="","",IF($R2474="",1,IF($O2473&lt;&gt;$O2474,1,0)))</f>
        <v/>
      </c>
      <c r="Q2473">
        <f>IF($P2473=1,SUM($P$7:$P2473),"")</f>
        <v/>
      </c>
      <c r="R2473">
        <f>IF($A2473="","",IF(ISNUMBER($A2473),$A2473,IFERROR(DATEVALUE($A2473),NA())))</f>
        <v/>
      </c>
    </row>
    <row r="2474">
      <c r="O2474">
        <f>IF($R2474="","",IF($Q$1="Weekly",INT(($R2474-2)/7),IF($Q$1="Quarterly",YEAR($R2474)*4+ROUNDUP(MONTH($R2474)/3),YEAR($R2474)*12+MONTH($R2474))))</f>
        <v/>
      </c>
      <c r="P2474">
        <f>IF($R2474="","",IF($R2475="",1,IF($O2474&lt;&gt;$O2475,1,0)))</f>
        <v/>
      </c>
      <c r="Q2474">
        <f>IF($P2474=1,SUM($P$7:$P2474),"")</f>
        <v/>
      </c>
      <c r="R2474">
        <f>IF($A2474="","",IF(ISNUMBER($A2474),$A2474,IFERROR(DATEVALUE($A2474),NA())))</f>
        <v/>
      </c>
    </row>
    <row r="2475">
      <c r="O2475">
        <f>IF($R2475="","",IF($Q$1="Weekly",INT(($R2475-2)/7),IF($Q$1="Quarterly",YEAR($R2475)*4+ROUNDUP(MONTH($R2475)/3),YEAR($R2475)*12+MONTH($R2475))))</f>
        <v/>
      </c>
      <c r="P2475">
        <f>IF($R2475="","",IF($R2476="",1,IF($O2475&lt;&gt;$O2476,1,0)))</f>
        <v/>
      </c>
      <c r="Q2475">
        <f>IF($P2475=1,SUM($P$7:$P2475),"")</f>
        <v/>
      </c>
      <c r="R2475">
        <f>IF($A2475="","",IF(ISNUMBER($A2475),$A2475,IFERROR(DATEVALUE($A2475),NA())))</f>
        <v/>
      </c>
    </row>
    <row r="2476">
      <c r="O2476">
        <f>IF($R2476="","",IF($Q$1="Weekly",INT(($R2476-2)/7),IF($Q$1="Quarterly",YEAR($R2476)*4+ROUNDUP(MONTH($R2476)/3),YEAR($R2476)*12+MONTH($R2476))))</f>
        <v/>
      </c>
      <c r="P2476">
        <f>IF($R2476="","",IF($R2477="",1,IF($O2476&lt;&gt;$O2477,1,0)))</f>
        <v/>
      </c>
      <c r="Q2476">
        <f>IF($P2476=1,SUM($P$7:$P2476),"")</f>
        <v/>
      </c>
      <c r="R2476">
        <f>IF($A2476="","",IF(ISNUMBER($A2476),$A2476,IFERROR(DATEVALUE($A2476),NA())))</f>
        <v/>
      </c>
    </row>
    <row r="2477">
      <c r="O2477">
        <f>IF($R2477="","",IF($Q$1="Weekly",INT(($R2477-2)/7),IF($Q$1="Quarterly",YEAR($R2477)*4+ROUNDUP(MONTH($R2477)/3),YEAR($R2477)*12+MONTH($R2477))))</f>
        <v/>
      </c>
      <c r="P2477">
        <f>IF($R2477="","",IF($R2478="",1,IF($O2477&lt;&gt;$O2478,1,0)))</f>
        <v/>
      </c>
      <c r="Q2477">
        <f>IF($P2477=1,SUM($P$7:$P2477),"")</f>
        <v/>
      </c>
      <c r="R2477">
        <f>IF($A2477="","",IF(ISNUMBER($A2477),$A2477,IFERROR(DATEVALUE($A2477),NA())))</f>
        <v/>
      </c>
    </row>
    <row r="2478">
      <c r="O2478">
        <f>IF($R2478="","",IF($Q$1="Weekly",INT(($R2478-2)/7),IF($Q$1="Quarterly",YEAR($R2478)*4+ROUNDUP(MONTH($R2478)/3),YEAR($R2478)*12+MONTH($R2478))))</f>
        <v/>
      </c>
      <c r="P2478">
        <f>IF($R2478="","",IF($R2479="",1,IF($O2478&lt;&gt;$O2479,1,0)))</f>
        <v/>
      </c>
      <c r="Q2478">
        <f>IF($P2478=1,SUM($P$7:$P2478),"")</f>
        <v/>
      </c>
      <c r="R2478">
        <f>IF($A2478="","",IF(ISNUMBER($A2478),$A2478,IFERROR(DATEVALUE($A2478),NA())))</f>
        <v/>
      </c>
    </row>
    <row r="2479">
      <c r="O2479">
        <f>IF($R2479="","",IF($Q$1="Weekly",INT(($R2479-2)/7),IF($Q$1="Quarterly",YEAR($R2479)*4+ROUNDUP(MONTH($R2479)/3),YEAR($R2479)*12+MONTH($R2479))))</f>
        <v/>
      </c>
      <c r="P2479">
        <f>IF($R2479="","",IF($R2480="",1,IF($O2479&lt;&gt;$O2480,1,0)))</f>
        <v/>
      </c>
      <c r="Q2479">
        <f>IF($P2479=1,SUM($P$7:$P2479),"")</f>
        <v/>
      </c>
      <c r="R2479">
        <f>IF($A2479="","",IF(ISNUMBER($A2479),$A2479,IFERROR(DATEVALUE($A2479),NA())))</f>
        <v/>
      </c>
    </row>
    <row r="2480">
      <c r="O2480">
        <f>IF($R2480="","",IF($Q$1="Weekly",INT(($R2480-2)/7),IF($Q$1="Quarterly",YEAR($R2480)*4+ROUNDUP(MONTH($R2480)/3),YEAR($R2480)*12+MONTH($R2480))))</f>
        <v/>
      </c>
      <c r="P2480">
        <f>IF($R2480="","",IF($R2481="",1,IF($O2480&lt;&gt;$O2481,1,0)))</f>
        <v/>
      </c>
      <c r="Q2480">
        <f>IF($P2480=1,SUM($P$7:$P2480),"")</f>
        <v/>
      </c>
      <c r="R2480">
        <f>IF($A2480="","",IF(ISNUMBER($A2480),$A2480,IFERROR(DATEVALUE($A2480),NA())))</f>
        <v/>
      </c>
    </row>
    <row r="2481">
      <c r="O2481">
        <f>IF($R2481="","",IF($Q$1="Weekly",INT(($R2481-2)/7),IF($Q$1="Quarterly",YEAR($R2481)*4+ROUNDUP(MONTH($R2481)/3),YEAR($R2481)*12+MONTH($R2481))))</f>
        <v/>
      </c>
      <c r="P2481">
        <f>IF($R2481="","",IF($R2482="",1,IF($O2481&lt;&gt;$O2482,1,0)))</f>
        <v/>
      </c>
      <c r="Q2481">
        <f>IF($P2481=1,SUM($P$7:$P2481),"")</f>
        <v/>
      </c>
      <c r="R2481">
        <f>IF($A2481="","",IF(ISNUMBER($A2481),$A2481,IFERROR(DATEVALUE($A2481),NA())))</f>
        <v/>
      </c>
    </row>
    <row r="2482">
      <c r="O2482">
        <f>IF($R2482="","",IF($Q$1="Weekly",INT(($R2482-2)/7),IF($Q$1="Quarterly",YEAR($R2482)*4+ROUNDUP(MONTH($R2482)/3),YEAR($R2482)*12+MONTH($R2482))))</f>
        <v/>
      </c>
      <c r="P2482">
        <f>IF($R2482="","",IF($R2483="",1,IF($O2482&lt;&gt;$O2483,1,0)))</f>
        <v/>
      </c>
      <c r="Q2482">
        <f>IF($P2482=1,SUM($P$7:$P2482),"")</f>
        <v/>
      </c>
      <c r="R2482">
        <f>IF($A2482="","",IF(ISNUMBER($A2482),$A2482,IFERROR(DATEVALUE($A2482),NA())))</f>
        <v/>
      </c>
    </row>
    <row r="2483">
      <c r="O2483">
        <f>IF($R2483="","",IF($Q$1="Weekly",INT(($R2483-2)/7),IF($Q$1="Quarterly",YEAR($R2483)*4+ROUNDUP(MONTH($R2483)/3),YEAR($R2483)*12+MONTH($R2483))))</f>
        <v/>
      </c>
      <c r="P2483">
        <f>IF($R2483="","",IF($R2484="",1,IF($O2483&lt;&gt;$O2484,1,0)))</f>
        <v/>
      </c>
      <c r="Q2483">
        <f>IF($P2483=1,SUM($P$7:$P2483),"")</f>
        <v/>
      </c>
      <c r="R2483">
        <f>IF($A2483="","",IF(ISNUMBER($A2483),$A2483,IFERROR(DATEVALUE($A2483),NA())))</f>
        <v/>
      </c>
    </row>
    <row r="2484">
      <c r="O2484">
        <f>IF($R2484="","",IF($Q$1="Weekly",INT(($R2484-2)/7),IF($Q$1="Quarterly",YEAR($R2484)*4+ROUNDUP(MONTH($R2484)/3),YEAR($R2484)*12+MONTH($R2484))))</f>
        <v/>
      </c>
      <c r="P2484">
        <f>IF($R2484="","",IF($R2485="",1,IF($O2484&lt;&gt;$O2485,1,0)))</f>
        <v/>
      </c>
      <c r="Q2484">
        <f>IF($P2484=1,SUM($P$7:$P2484),"")</f>
        <v/>
      </c>
      <c r="R2484">
        <f>IF($A2484="","",IF(ISNUMBER($A2484),$A2484,IFERROR(DATEVALUE($A2484),NA())))</f>
        <v/>
      </c>
    </row>
    <row r="2485">
      <c r="O2485">
        <f>IF($R2485="","",IF($Q$1="Weekly",INT(($R2485-2)/7),IF($Q$1="Quarterly",YEAR($R2485)*4+ROUNDUP(MONTH($R2485)/3),YEAR($R2485)*12+MONTH($R2485))))</f>
        <v/>
      </c>
      <c r="P2485">
        <f>IF($R2485="","",IF($R2486="",1,IF($O2485&lt;&gt;$O2486,1,0)))</f>
        <v/>
      </c>
      <c r="Q2485">
        <f>IF($P2485=1,SUM($P$7:$P2485),"")</f>
        <v/>
      </c>
      <c r="R2485">
        <f>IF($A2485="","",IF(ISNUMBER($A2485),$A2485,IFERROR(DATEVALUE($A2485),NA())))</f>
        <v/>
      </c>
    </row>
    <row r="2486">
      <c r="O2486">
        <f>IF($R2486="","",IF($Q$1="Weekly",INT(($R2486-2)/7),IF($Q$1="Quarterly",YEAR($R2486)*4+ROUNDUP(MONTH($R2486)/3),YEAR($R2486)*12+MONTH($R2486))))</f>
        <v/>
      </c>
      <c r="P2486">
        <f>IF($R2486="","",IF($R2487="",1,IF($O2486&lt;&gt;$O2487,1,0)))</f>
        <v/>
      </c>
      <c r="Q2486">
        <f>IF($P2486=1,SUM($P$7:$P2486),"")</f>
        <v/>
      </c>
      <c r="R2486">
        <f>IF($A2486="","",IF(ISNUMBER($A2486),$A2486,IFERROR(DATEVALUE($A2486),NA())))</f>
        <v/>
      </c>
    </row>
    <row r="2487">
      <c r="O2487">
        <f>IF($R2487="","",IF($Q$1="Weekly",INT(($R2487-2)/7),IF($Q$1="Quarterly",YEAR($R2487)*4+ROUNDUP(MONTH($R2487)/3),YEAR($R2487)*12+MONTH($R2487))))</f>
        <v/>
      </c>
      <c r="P2487">
        <f>IF($R2487="","",IF($R2488="",1,IF($O2487&lt;&gt;$O2488,1,0)))</f>
        <v/>
      </c>
      <c r="Q2487">
        <f>IF($P2487=1,SUM($P$7:$P2487),"")</f>
        <v/>
      </c>
      <c r="R2487">
        <f>IF($A2487="","",IF(ISNUMBER($A2487),$A2487,IFERROR(DATEVALUE($A2487),NA())))</f>
        <v/>
      </c>
    </row>
    <row r="2488">
      <c r="O2488">
        <f>IF($R2488="","",IF($Q$1="Weekly",INT(($R2488-2)/7),IF($Q$1="Quarterly",YEAR($R2488)*4+ROUNDUP(MONTH($R2488)/3),YEAR($R2488)*12+MONTH($R2488))))</f>
        <v/>
      </c>
      <c r="P2488">
        <f>IF($R2488="","",IF($R2489="",1,IF($O2488&lt;&gt;$O2489,1,0)))</f>
        <v/>
      </c>
      <c r="Q2488">
        <f>IF($P2488=1,SUM($P$7:$P2488),"")</f>
        <v/>
      </c>
      <c r="R2488">
        <f>IF($A2488="","",IF(ISNUMBER($A2488),$A2488,IFERROR(DATEVALUE($A2488),NA())))</f>
        <v/>
      </c>
    </row>
    <row r="2489">
      <c r="O2489">
        <f>IF($R2489="","",IF($Q$1="Weekly",INT(($R2489-2)/7),IF($Q$1="Quarterly",YEAR($R2489)*4+ROUNDUP(MONTH($R2489)/3),YEAR($R2489)*12+MONTH($R2489))))</f>
        <v/>
      </c>
      <c r="P2489">
        <f>IF($R2489="","",IF($R2490="",1,IF($O2489&lt;&gt;$O2490,1,0)))</f>
        <v/>
      </c>
      <c r="Q2489">
        <f>IF($P2489=1,SUM($P$7:$P2489),"")</f>
        <v/>
      </c>
      <c r="R2489">
        <f>IF($A2489="","",IF(ISNUMBER($A2489),$A2489,IFERROR(DATEVALUE($A2489),NA())))</f>
        <v/>
      </c>
    </row>
    <row r="2490">
      <c r="O2490">
        <f>IF($R2490="","",IF($Q$1="Weekly",INT(($R2490-2)/7),IF($Q$1="Quarterly",YEAR($R2490)*4+ROUNDUP(MONTH($R2490)/3),YEAR($R2490)*12+MONTH($R2490))))</f>
        <v/>
      </c>
      <c r="P2490">
        <f>IF($R2490="","",IF($R2491="",1,IF($O2490&lt;&gt;$O2491,1,0)))</f>
        <v/>
      </c>
      <c r="Q2490">
        <f>IF($P2490=1,SUM($P$7:$P2490),"")</f>
        <v/>
      </c>
      <c r="R2490">
        <f>IF($A2490="","",IF(ISNUMBER($A2490),$A2490,IFERROR(DATEVALUE($A2490),NA())))</f>
        <v/>
      </c>
    </row>
    <row r="2491">
      <c r="O2491">
        <f>IF($R2491="","",IF($Q$1="Weekly",INT(($R2491-2)/7),IF($Q$1="Quarterly",YEAR($R2491)*4+ROUNDUP(MONTH($R2491)/3),YEAR($R2491)*12+MONTH($R2491))))</f>
        <v/>
      </c>
      <c r="P2491">
        <f>IF($R2491="","",IF($R2492="",1,IF($O2491&lt;&gt;$O2492,1,0)))</f>
        <v/>
      </c>
      <c r="Q2491">
        <f>IF($P2491=1,SUM($P$7:$P2491),"")</f>
        <v/>
      </c>
      <c r="R2491">
        <f>IF($A2491="","",IF(ISNUMBER($A2491),$A2491,IFERROR(DATEVALUE($A2491),NA())))</f>
        <v/>
      </c>
    </row>
    <row r="2492">
      <c r="O2492">
        <f>IF($R2492="","",IF($Q$1="Weekly",INT(($R2492-2)/7),IF($Q$1="Quarterly",YEAR($R2492)*4+ROUNDUP(MONTH($R2492)/3),YEAR($R2492)*12+MONTH($R2492))))</f>
        <v/>
      </c>
      <c r="P2492">
        <f>IF($R2492="","",IF($R2493="",1,IF($O2492&lt;&gt;$O2493,1,0)))</f>
        <v/>
      </c>
      <c r="Q2492">
        <f>IF($P2492=1,SUM($P$7:$P2492),"")</f>
        <v/>
      </c>
      <c r="R2492">
        <f>IF($A2492="","",IF(ISNUMBER($A2492),$A2492,IFERROR(DATEVALUE($A2492),NA())))</f>
        <v/>
      </c>
    </row>
    <row r="2493">
      <c r="O2493">
        <f>IF($R2493="","",IF($Q$1="Weekly",INT(($R2493-2)/7),IF($Q$1="Quarterly",YEAR($R2493)*4+ROUNDUP(MONTH($R2493)/3),YEAR($R2493)*12+MONTH($R2493))))</f>
        <v/>
      </c>
      <c r="P2493">
        <f>IF($R2493="","",IF($R2494="",1,IF($O2493&lt;&gt;$O2494,1,0)))</f>
        <v/>
      </c>
      <c r="Q2493">
        <f>IF($P2493=1,SUM($P$7:$P2493),"")</f>
        <v/>
      </c>
      <c r="R2493">
        <f>IF($A2493="","",IF(ISNUMBER($A2493),$A2493,IFERROR(DATEVALUE($A2493),NA())))</f>
        <v/>
      </c>
    </row>
    <row r="2494">
      <c r="O2494">
        <f>IF($R2494="","",IF($Q$1="Weekly",INT(($R2494-2)/7),IF($Q$1="Quarterly",YEAR($R2494)*4+ROUNDUP(MONTH($R2494)/3),YEAR($R2494)*12+MONTH($R2494))))</f>
        <v/>
      </c>
      <c r="P2494">
        <f>IF($R2494="","",IF($R2495="",1,IF($O2494&lt;&gt;$O2495,1,0)))</f>
        <v/>
      </c>
      <c r="Q2494">
        <f>IF($P2494=1,SUM($P$7:$P2494),"")</f>
        <v/>
      </c>
      <c r="R2494">
        <f>IF($A2494="","",IF(ISNUMBER($A2494),$A2494,IFERROR(DATEVALUE($A2494),NA())))</f>
        <v/>
      </c>
    </row>
    <row r="2495">
      <c r="O2495">
        <f>IF($R2495="","",IF($Q$1="Weekly",INT(($R2495-2)/7),IF($Q$1="Quarterly",YEAR($R2495)*4+ROUNDUP(MONTH($R2495)/3),YEAR($R2495)*12+MONTH($R2495))))</f>
        <v/>
      </c>
      <c r="P2495">
        <f>IF($R2495="","",IF($R2496="",1,IF($O2495&lt;&gt;$O2496,1,0)))</f>
        <v/>
      </c>
      <c r="Q2495">
        <f>IF($P2495=1,SUM($P$7:$P2495),"")</f>
        <v/>
      </c>
      <c r="R2495">
        <f>IF($A2495="","",IF(ISNUMBER($A2495),$A2495,IFERROR(DATEVALUE($A2495),NA())))</f>
        <v/>
      </c>
    </row>
    <row r="2496">
      <c r="O2496">
        <f>IF($R2496="","",IF($Q$1="Weekly",INT(($R2496-2)/7),IF($Q$1="Quarterly",YEAR($R2496)*4+ROUNDUP(MONTH($R2496)/3),YEAR($R2496)*12+MONTH($R2496))))</f>
        <v/>
      </c>
      <c r="P2496">
        <f>IF($R2496="","",IF($R2497="",1,IF($O2496&lt;&gt;$O2497,1,0)))</f>
        <v/>
      </c>
      <c r="Q2496">
        <f>IF($P2496=1,SUM($P$7:$P2496),"")</f>
        <v/>
      </c>
      <c r="R2496">
        <f>IF($A2496="","",IF(ISNUMBER($A2496),$A2496,IFERROR(DATEVALUE($A2496),NA())))</f>
        <v/>
      </c>
    </row>
    <row r="2497">
      <c r="O2497">
        <f>IF($R2497="","",IF($Q$1="Weekly",INT(($R2497-2)/7),IF($Q$1="Quarterly",YEAR($R2497)*4+ROUNDUP(MONTH($R2497)/3),YEAR($R2497)*12+MONTH($R2497))))</f>
        <v/>
      </c>
      <c r="P2497">
        <f>IF($R2497="","",IF($R2498="",1,IF($O2497&lt;&gt;$O2498,1,0)))</f>
        <v/>
      </c>
      <c r="Q2497">
        <f>IF($P2497=1,SUM($P$7:$P2497),"")</f>
        <v/>
      </c>
      <c r="R2497">
        <f>IF($A2497="","",IF(ISNUMBER($A2497),$A2497,IFERROR(DATEVALUE($A2497),NA())))</f>
        <v/>
      </c>
    </row>
    <row r="2498">
      <c r="O2498">
        <f>IF($R2498="","",IF($Q$1="Weekly",INT(($R2498-2)/7),IF($Q$1="Quarterly",YEAR($R2498)*4+ROUNDUP(MONTH($R2498)/3),YEAR($R2498)*12+MONTH($R2498))))</f>
        <v/>
      </c>
      <c r="P2498">
        <f>IF($R2498="","",IF($R2499="",1,IF($O2498&lt;&gt;$O2499,1,0)))</f>
        <v/>
      </c>
      <c r="Q2498">
        <f>IF($P2498=1,SUM($P$7:$P2498),"")</f>
        <v/>
      </c>
      <c r="R2498">
        <f>IF($A2498="","",IF(ISNUMBER($A2498),$A2498,IFERROR(DATEVALUE($A2498),NA())))</f>
        <v/>
      </c>
    </row>
    <row r="2499">
      <c r="O2499">
        <f>IF($R2499="","",IF($Q$1="Weekly",INT(($R2499-2)/7),IF($Q$1="Quarterly",YEAR($R2499)*4+ROUNDUP(MONTH($R2499)/3),YEAR($R2499)*12+MONTH($R2499))))</f>
        <v/>
      </c>
      <c r="P2499">
        <f>IF($R2499="","",IF($R2500="",1,IF($O2499&lt;&gt;$O2500,1,0)))</f>
        <v/>
      </c>
      <c r="Q2499">
        <f>IF($P2499=1,SUM($P$7:$P2499),"")</f>
        <v/>
      </c>
      <c r="R2499">
        <f>IF($A2499="","",IF(ISNUMBER($A2499),$A2499,IFERROR(DATEVALUE($A2499),NA())))</f>
        <v/>
      </c>
    </row>
    <row r="2500">
      <c r="O2500">
        <f>IF($R2500="","",IF($Q$1="Weekly",INT(($R2500-2)/7),IF($Q$1="Quarterly",YEAR($R2500)*4+ROUNDUP(MONTH($R2500)/3),YEAR($R2500)*12+MONTH($R2500))))</f>
        <v/>
      </c>
      <c r="P2500">
        <f>IF($R2500="","",IF($R2501="",1,IF($O2500&lt;&gt;$O2501,1,0)))</f>
        <v/>
      </c>
      <c r="Q2500">
        <f>IF($P2500=1,SUM($P$7:$P2500),"")</f>
        <v/>
      </c>
      <c r="R2500">
        <f>IF($A2500="","",IF(ISNUMBER($A2500),$A2500,IFERROR(DATEVALUE($A2500),NA())))</f>
        <v/>
      </c>
    </row>
    <row r="2501">
      <c r="O2501">
        <f>IF($R2501="","",IF($Q$1="Weekly",INT(($R2501-2)/7),IF($Q$1="Quarterly",YEAR($R2501)*4+ROUNDUP(MONTH($R2501)/3),YEAR($R2501)*12+MONTH($R2501))))</f>
        <v/>
      </c>
      <c r="P2501">
        <f>IF($R2501="","",IF($R2502="",1,IF($O2501&lt;&gt;$O2502,1,0)))</f>
        <v/>
      </c>
      <c r="Q2501">
        <f>IF($P2501=1,SUM($P$7:$P2501),"")</f>
        <v/>
      </c>
      <c r="R2501">
        <f>IF($A2501="","",IF(ISNUMBER($A2501),$A2501,IFERROR(DATEVALUE($A2501),NA())))</f>
        <v/>
      </c>
    </row>
    <row r="2502">
      <c r="O2502">
        <f>IF($R2502="","",IF($Q$1="Weekly",INT(($R2502-2)/7),IF($Q$1="Quarterly",YEAR($R2502)*4+ROUNDUP(MONTH($R2502)/3),YEAR($R2502)*12+MONTH($R2502))))</f>
        <v/>
      </c>
      <c r="P2502">
        <f>IF($R2502="","",IF($R2503="",1,IF($O2502&lt;&gt;$O2503,1,0)))</f>
        <v/>
      </c>
      <c r="Q2502">
        <f>IF($P2502=1,SUM($P$7:$P2502),"")</f>
        <v/>
      </c>
      <c r="R2502">
        <f>IF($A2502="","",IF(ISNUMBER($A2502),$A2502,IFERROR(DATEVALUE($A2502),NA())))</f>
        <v/>
      </c>
    </row>
    <row r="2503">
      <c r="O2503">
        <f>IF($R2503="","",IF($Q$1="Weekly",INT(($R2503-2)/7),IF($Q$1="Quarterly",YEAR($R2503)*4+ROUNDUP(MONTH($R2503)/3),YEAR($R2503)*12+MONTH($R2503))))</f>
        <v/>
      </c>
      <c r="P2503">
        <f>IF($R2503="","",IF($R2504="",1,IF($O2503&lt;&gt;$O2504,1,0)))</f>
        <v/>
      </c>
      <c r="Q2503">
        <f>IF($P2503=1,SUM($P$7:$P2503),"")</f>
        <v/>
      </c>
      <c r="R2503">
        <f>IF($A2503="","",IF(ISNUMBER($A2503),$A2503,IFERROR(DATEVALUE($A2503),NA())))</f>
        <v/>
      </c>
    </row>
    <row r="2504">
      <c r="O2504">
        <f>IF($R2504="","",IF($Q$1="Weekly",INT(($R2504-2)/7),IF($Q$1="Quarterly",YEAR($R2504)*4+ROUNDUP(MONTH($R2504)/3),YEAR($R2504)*12+MONTH($R2504))))</f>
        <v/>
      </c>
      <c r="P2504">
        <f>IF($R2504="","",IF($R2505="",1,IF($O2504&lt;&gt;$O2505,1,0)))</f>
        <v/>
      </c>
      <c r="Q2504">
        <f>IF($P2504=1,SUM($P$7:$P2504),"")</f>
        <v/>
      </c>
      <c r="R2504">
        <f>IF($A2504="","",IF(ISNUMBER($A2504),$A2504,IFERROR(DATEVALUE($A2504),NA())))</f>
        <v/>
      </c>
    </row>
    <row r="2505">
      <c r="O2505">
        <f>IF($R2505="","",IF($Q$1="Weekly",INT(($R2505-2)/7),IF($Q$1="Quarterly",YEAR($R2505)*4+ROUNDUP(MONTH($R2505)/3),YEAR($R2505)*12+MONTH($R2505))))</f>
        <v/>
      </c>
      <c r="P2505">
        <f>IF($R2505="","",IF($R2506="",1,IF($O2505&lt;&gt;$O2506,1,0)))</f>
        <v/>
      </c>
      <c r="Q2505">
        <f>IF($P2505=1,SUM($P$7:$P2505),"")</f>
        <v/>
      </c>
      <c r="R2505">
        <f>IF($A2505="","",IF(ISNUMBER($A2505),$A2505,IFERROR(DATEVALUE($A2505),NA())))</f>
        <v/>
      </c>
    </row>
    <row r="2506">
      <c r="O2506">
        <f>IF($R2506="","",IF($Q$1="Weekly",INT(($R2506-2)/7),IF($Q$1="Quarterly",YEAR($R2506)*4+ROUNDUP(MONTH($R2506)/3),YEAR($R2506)*12+MONTH($R2506))))</f>
        <v/>
      </c>
      <c r="P2506">
        <f>IF($R2506="","",IF($R2507="",1,IF($O2506&lt;&gt;$O2507,1,0)))</f>
        <v/>
      </c>
      <c r="Q2506">
        <f>IF($P2506=1,SUM($P$7:$P2506),"")</f>
        <v/>
      </c>
      <c r="R2506">
        <f>IF($A2506="","",IF(ISNUMBER($A2506),$A2506,IFERROR(DATEVALUE($A2506),NA())))</f>
        <v/>
      </c>
    </row>
    <row r="2507">
      <c r="O2507">
        <f>IF($R2507="","",IF($Q$1="Weekly",INT(($R2507-2)/7),IF($Q$1="Quarterly",YEAR($R2507)*4+ROUNDUP(MONTH($R2507)/3),YEAR($R2507)*12+MONTH($R2507))))</f>
        <v/>
      </c>
      <c r="P2507">
        <f>IF($R2507="","",IF($R2508="",1,IF($O2507&lt;&gt;$O2508,1,0)))</f>
        <v/>
      </c>
      <c r="Q2507">
        <f>IF($P2507=1,SUM($P$7:$P2507),"")</f>
        <v/>
      </c>
      <c r="R2507">
        <f>IF($A2507="","",IF(ISNUMBER($A2507),$A2507,IFERROR(DATEVALUE($A2507),NA())))</f>
        <v/>
      </c>
    </row>
    <row r="2508">
      <c r="O2508">
        <f>IF($R2508="","",IF($Q$1="Weekly",INT(($R2508-2)/7),IF($Q$1="Quarterly",YEAR($R2508)*4+ROUNDUP(MONTH($R2508)/3),YEAR($R2508)*12+MONTH($R2508))))</f>
        <v/>
      </c>
      <c r="P2508">
        <f>IF($R2508="","",IF($R2509="",1,IF($O2508&lt;&gt;$O2509,1,0)))</f>
        <v/>
      </c>
      <c r="Q2508">
        <f>IF($P2508=1,SUM($P$7:$P2508),"")</f>
        <v/>
      </c>
      <c r="R2508">
        <f>IF($A2508="","",IF(ISNUMBER($A2508),$A2508,IFERROR(DATEVALUE($A2508),NA())))</f>
        <v/>
      </c>
    </row>
    <row r="2509">
      <c r="O2509">
        <f>IF($R2509="","",IF($Q$1="Weekly",INT(($R2509-2)/7),IF($Q$1="Quarterly",YEAR($R2509)*4+ROUNDUP(MONTH($R2509)/3),YEAR($R2509)*12+MONTH($R2509))))</f>
        <v/>
      </c>
      <c r="P2509">
        <f>IF($R2509="","",IF($R2510="",1,IF($O2509&lt;&gt;$O2510,1,0)))</f>
        <v/>
      </c>
      <c r="Q2509">
        <f>IF($P2509=1,SUM($P$7:$P2509),"")</f>
        <v/>
      </c>
      <c r="R2509">
        <f>IF($A2509="","",IF(ISNUMBER($A2509),$A2509,IFERROR(DATEVALUE($A2509),NA())))</f>
        <v/>
      </c>
    </row>
    <row r="2510">
      <c r="O2510">
        <f>IF($R2510="","",IF($Q$1="Weekly",INT(($R2510-2)/7),IF($Q$1="Quarterly",YEAR($R2510)*4+ROUNDUP(MONTH($R2510)/3),YEAR($R2510)*12+MONTH($R2510))))</f>
        <v/>
      </c>
      <c r="P2510">
        <f>IF($R2510="","",IF($R2511="",1,IF($O2510&lt;&gt;$O2511,1,0)))</f>
        <v/>
      </c>
      <c r="Q2510">
        <f>IF($P2510=1,SUM($P$7:$P2510),"")</f>
        <v/>
      </c>
      <c r="R2510">
        <f>IF($A2510="","",IF(ISNUMBER($A2510),$A2510,IFERROR(DATEVALUE($A2510),NA())))</f>
        <v/>
      </c>
    </row>
    <row r="2511">
      <c r="O2511">
        <f>IF($R2511="","",IF($Q$1="Weekly",INT(($R2511-2)/7),IF($Q$1="Quarterly",YEAR($R2511)*4+ROUNDUP(MONTH($R2511)/3),YEAR($R2511)*12+MONTH($R2511))))</f>
        <v/>
      </c>
      <c r="P2511">
        <f>IF($R2511="","",IF($R2512="",1,IF($O2511&lt;&gt;$O2512,1,0)))</f>
        <v/>
      </c>
      <c r="Q2511">
        <f>IF($P2511=1,SUM($P$7:$P2511),"")</f>
        <v/>
      </c>
      <c r="R2511">
        <f>IF($A2511="","",IF(ISNUMBER($A2511),$A2511,IFERROR(DATEVALUE($A2511),NA())))</f>
        <v/>
      </c>
    </row>
    <row r="2512">
      <c r="O2512">
        <f>IF($R2512="","",IF($Q$1="Weekly",INT(($R2512-2)/7),IF($Q$1="Quarterly",YEAR($R2512)*4+ROUNDUP(MONTH($R2512)/3),YEAR($R2512)*12+MONTH($R2512))))</f>
        <v/>
      </c>
      <c r="P2512">
        <f>IF($R2512="","",IF($R2513="",1,IF($O2512&lt;&gt;$O2513,1,0)))</f>
        <v/>
      </c>
      <c r="Q2512">
        <f>IF($P2512=1,SUM($P$7:$P2512),"")</f>
        <v/>
      </c>
      <c r="R2512">
        <f>IF($A2512="","",IF(ISNUMBER($A2512),$A2512,IFERROR(DATEVALUE($A2512),NA())))</f>
        <v/>
      </c>
    </row>
    <row r="2513">
      <c r="O2513">
        <f>IF($R2513="","",IF($Q$1="Weekly",INT(($R2513-2)/7),IF($Q$1="Quarterly",YEAR($R2513)*4+ROUNDUP(MONTH($R2513)/3),YEAR($R2513)*12+MONTH($R2513))))</f>
        <v/>
      </c>
      <c r="P2513">
        <f>IF($R2513="","",IF($R2514="",1,IF($O2513&lt;&gt;$O2514,1,0)))</f>
        <v/>
      </c>
      <c r="Q2513">
        <f>IF($P2513=1,SUM($P$7:$P2513),"")</f>
        <v/>
      </c>
      <c r="R2513">
        <f>IF($A2513="","",IF(ISNUMBER($A2513),$A2513,IFERROR(DATEVALUE($A2513),NA())))</f>
        <v/>
      </c>
    </row>
    <row r="2514">
      <c r="O2514">
        <f>IF($R2514="","",IF($Q$1="Weekly",INT(($R2514-2)/7),IF($Q$1="Quarterly",YEAR($R2514)*4+ROUNDUP(MONTH($R2514)/3),YEAR($R2514)*12+MONTH($R2514))))</f>
        <v/>
      </c>
      <c r="P2514">
        <f>IF($R2514="","",IF($R2515="",1,IF($O2514&lt;&gt;$O2515,1,0)))</f>
        <v/>
      </c>
      <c r="Q2514">
        <f>IF($P2514=1,SUM($P$7:$P2514),"")</f>
        <v/>
      </c>
      <c r="R2514">
        <f>IF($A2514="","",IF(ISNUMBER($A2514),$A2514,IFERROR(DATEVALUE($A2514),NA())))</f>
        <v/>
      </c>
    </row>
    <row r="2515">
      <c r="O2515">
        <f>IF($R2515="","",IF($Q$1="Weekly",INT(($R2515-2)/7),IF($Q$1="Quarterly",YEAR($R2515)*4+ROUNDUP(MONTH($R2515)/3),YEAR($R2515)*12+MONTH($R2515))))</f>
        <v/>
      </c>
      <c r="P2515">
        <f>IF($R2515="","",IF($R2516="",1,IF($O2515&lt;&gt;$O2516,1,0)))</f>
        <v/>
      </c>
      <c r="Q2515">
        <f>IF($P2515=1,SUM($P$7:$P2515),"")</f>
        <v/>
      </c>
      <c r="R2515">
        <f>IF($A2515="","",IF(ISNUMBER($A2515),$A2515,IFERROR(DATEVALUE($A2515),NA())))</f>
        <v/>
      </c>
    </row>
    <row r="2516">
      <c r="O2516">
        <f>IF($R2516="","",IF($Q$1="Weekly",INT(($R2516-2)/7),IF($Q$1="Quarterly",YEAR($R2516)*4+ROUNDUP(MONTH($R2516)/3),YEAR($R2516)*12+MONTH($R2516))))</f>
        <v/>
      </c>
      <c r="P2516">
        <f>IF($R2516="","",IF($R2517="",1,IF($O2516&lt;&gt;$O2517,1,0)))</f>
        <v/>
      </c>
      <c r="Q2516">
        <f>IF($P2516=1,SUM($P$7:$P2516),"")</f>
        <v/>
      </c>
      <c r="R2516">
        <f>IF($A2516="","",IF(ISNUMBER($A2516),$A2516,IFERROR(DATEVALUE($A2516),NA())))</f>
        <v/>
      </c>
    </row>
    <row r="2517">
      <c r="O2517">
        <f>IF($R2517="","",IF($Q$1="Weekly",INT(($R2517-2)/7),IF($Q$1="Quarterly",YEAR($R2517)*4+ROUNDUP(MONTH($R2517)/3),YEAR($R2517)*12+MONTH($R2517))))</f>
        <v/>
      </c>
      <c r="P2517">
        <f>IF($R2517="","",IF($R2518="",1,IF($O2517&lt;&gt;$O2518,1,0)))</f>
        <v/>
      </c>
      <c r="Q2517">
        <f>IF($P2517=1,SUM($P$7:$P2517),"")</f>
        <v/>
      </c>
      <c r="R2517">
        <f>IF($A2517="","",IF(ISNUMBER($A2517),$A2517,IFERROR(DATEVALUE($A2517),NA())))</f>
        <v/>
      </c>
    </row>
    <row r="2518">
      <c r="O2518">
        <f>IF($R2518="","",IF($Q$1="Weekly",INT(($R2518-2)/7),IF($Q$1="Quarterly",YEAR($R2518)*4+ROUNDUP(MONTH($R2518)/3),YEAR($R2518)*12+MONTH($R2518))))</f>
        <v/>
      </c>
      <c r="P2518">
        <f>IF($R2518="","",IF($R2519="",1,IF($O2518&lt;&gt;$O2519,1,0)))</f>
        <v/>
      </c>
      <c r="Q2518">
        <f>IF($P2518=1,SUM($P$7:$P2518),"")</f>
        <v/>
      </c>
      <c r="R2518">
        <f>IF($A2518="","",IF(ISNUMBER($A2518),$A2518,IFERROR(DATEVALUE($A2518),NA())))</f>
        <v/>
      </c>
    </row>
    <row r="2519">
      <c r="O2519">
        <f>IF($R2519="","",IF($Q$1="Weekly",INT(($R2519-2)/7),IF($Q$1="Quarterly",YEAR($R2519)*4+ROUNDUP(MONTH($R2519)/3),YEAR($R2519)*12+MONTH($R2519))))</f>
        <v/>
      </c>
      <c r="P2519">
        <f>IF($R2519="","",IF($R2520="",1,IF($O2519&lt;&gt;$O2520,1,0)))</f>
        <v/>
      </c>
      <c r="Q2519">
        <f>IF($P2519=1,SUM($P$7:$P2519),"")</f>
        <v/>
      </c>
      <c r="R2519">
        <f>IF($A2519="","",IF(ISNUMBER($A2519),$A2519,IFERROR(DATEVALUE($A2519),NA())))</f>
        <v/>
      </c>
    </row>
    <row r="2520">
      <c r="O2520">
        <f>IF($R2520="","",IF($Q$1="Weekly",INT(($R2520-2)/7),IF($Q$1="Quarterly",YEAR($R2520)*4+ROUNDUP(MONTH($R2520)/3),YEAR($R2520)*12+MONTH($R2520))))</f>
        <v/>
      </c>
      <c r="P2520">
        <f>IF($R2520="","",IF($R2521="",1,IF($O2520&lt;&gt;$O2521,1,0)))</f>
        <v/>
      </c>
      <c r="Q2520">
        <f>IF($P2520=1,SUM($P$7:$P2520),"")</f>
        <v/>
      </c>
      <c r="R2520">
        <f>IF($A2520="","",IF(ISNUMBER($A2520),$A2520,IFERROR(DATEVALUE($A2520),NA())))</f>
        <v/>
      </c>
    </row>
    <row r="2521">
      <c r="O2521">
        <f>IF($R2521="","",IF($Q$1="Weekly",INT(($R2521-2)/7),IF($Q$1="Quarterly",YEAR($R2521)*4+ROUNDUP(MONTH($R2521)/3),YEAR($R2521)*12+MONTH($R2521))))</f>
        <v/>
      </c>
      <c r="P2521">
        <f>IF($R2521="","",IF($R2522="",1,IF($O2521&lt;&gt;$O2522,1,0)))</f>
        <v/>
      </c>
      <c r="Q2521">
        <f>IF($P2521=1,SUM($P$7:$P2521),"")</f>
        <v/>
      </c>
      <c r="R2521">
        <f>IF($A2521="","",IF(ISNUMBER($A2521),$A2521,IFERROR(DATEVALUE($A2521),NA())))</f>
        <v/>
      </c>
    </row>
    <row r="2522">
      <c r="O2522">
        <f>IF($R2522="","",IF($Q$1="Weekly",INT(($R2522-2)/7),IF($Q$1="Quarterly",YEAR($R2522)*4+ROUNDUP(MONTH($R2522)/3),YEAR($R2522)*12+MONTH($R2522))))</f>
        <v/>
      </c>
      <c r="P2522">
        <f>IF($R2522="","",IF($R2523="",1,IF($O2522&lt;&gt;$O2523,1,0)))</f>
        <v/>
      </c>
      <c r="Q2522">
        <f>IF($P2522=1,SUM($P$7:$P2522),"")</f>
        <v/>
      </c>
      <c r="R2522">
        <f>IF($A2522="","",IF(ISNUMBER($A2522),$A2522,IFERROR(DATEVALUE($A2522),NA())))</f>
        <v/>
      </c>
    </row>
    <row r="2523">
      <c r="O2523">
        <f>IF($R2523="","",IF($Q$1="Weekly",INT(($R2523-2)/7),IF($Q$1="Quarterly",YEAR($R2523)*4+ROUNDUP(MONTH($R2523)/3),YEAR($R2523)*12+MONTH($R2523))))</f>
        <v/>
      </c>
      <c r="P2523">
        <f>IF($R2523="","",IF($R2524="",1,IF($O2523&lt;&gt;$O2524,1,0)))</f>
        <v/>
      </c>
      <c r="Q2523">
        <f>IF($P2523=1,SUM($P$7:$P2523),"")</f>
        <v/>
      </c>
      <c r="R2523">
        <f>IF($A2523="","",IF(ISNUMBER($A2523),$A2523,IFERROR(DATEVALUE($A2523),NA())))</f>
        <v/>
      </c>
    </row>
    <row r="2524">
      <c r="O2524">
        <f>IF($R2524="","",IF($Q$1="Weekly",INT(($R2524-2)/7),IF($Q$1="Quarterly",YEAR($R2524)*4+ROUNDUP(MONTH($R2524)/3),YEAR($R2524)*12+MONTH($R2524))))</f>
        <v/>
      </c>
      <c r="P2524">
        <f>IF($R2524="","",IF($R2525="",1,IF($O2524&lt;&gt;$O2525,1,0)))</f>
        <v/>
      </c>
      <c r="Q2524">
        <f>IF($P2524=1,SUM($P$7:$P2524),"")</f>
        <v/>
      </c>
      <c r="R2524">
        <f>IF($A2524="","",IF(ISNUMBER($A2524),$A2524,IFERROR(DATEVALUE($A2524),NA())))</f>
        <v/>
      </c>
    </row>
    <row r="2525">
      <c r="O2525">
        <f>IF($R2525="","",IF($Q$1="Weekly",INT(($R2525-2)/7),IF($Q$1="Quarterly",YEAR($R2525)*4+ROUNDUP(MONTH($R2525)/3),YEAR($R2525)*12+MONTH($R2525))))</f>
        <v/>
      </c>
      <c r="P2525">
        <f>IF($R2525="","",IF($R2526="",1,IF($O2525&lt;&gt;$O2526,1,0)))</f>
        <v/>
      </c>
      <c r="Q2525">
        <f>IF($P2525=1,SUM($P$7:$P2525),"")</f>
        <v/>
      </c>
      <c r="R2525">
        <f>IF($A2525="","",IF(ISNUMBER($A2525),$A2525,IFERROR(DATEVALUE($A2525),NA())))</f>
        <v/>
      </c>
    </row>
    <row r="2526">
      <c r="O2526">
        <f>IF($R2526="","",IF($Q$1="Weekly",INT(($R2526-2)/7),IF($Q$1="Quarterly",YEAR($R2526)*4+ROUNDUP(MONTH($R2526)/3),YEAR($R2526)*12+MONTH($R2526))))</f>
        <v/>
      </c>
      <c r="P2526">
        <f>IF($R2526="","",IF($R2527="",1,IF($O2526&lt;&gt;$O2527,1,0)))</f>
        <v/>
      </c>
      <c r="Q2526">
        <f>IF($P2526=1,SUM($P$7:$P2526),"")</f>
        <v/>
      </c>
      <c r="R2526">
        <f>IF($A2526="","",IF(ISNUMBER($A2526),$A2526,IFERROR(DATEVALUE($A2526),NA())))</f>
        <v/>
      </c>
    </row>
    <row r="2527">
      <c r="O2527">
        <f>IF($R2527="","",IF($Q$1="Weekly",INT(($R2527-2)/7),IF($Q$1="Quarterly",YEAR($R2527)*4+ROUNDUP(MONTH($R2527)/3),YEAR($R2527)*12+MONTH($R2527))))</f>
        <v/>
      </c>
      <c r="P2527">
        <f>IF($R2527="","",IF($R2528="",1,IF($O2527&lt;&gt;$O2528,1,0)))</f>
        <v/>
      </c>
      <c r="Q2527">
        <f>IF($P2527=1,SUM($P$7:$P2527),"")</f>
        <v/>
      </c>
      <c r="R2527">
        <f>IF($A2527="","",IF(ISNUMBER($A2527),$A2527,IFERROR(DATEVALUE($A2527),NA())))</f>
        <v/>
      </c>
    </row>
    <row r="2528">
      <c r="O2528">
        <f>IF($R2528="","",IF($Q$1="Weekly",INT(($R2528-2)/7),IF($Q$1="Quarterly",YEAR($R2528)*4+ROUNDUP(MONTH($R2528)/3),YEAR($R2528)*12+MONTH($R2528))))</f>
        <v/>
      </c>
      <c r="P2528">
        <f>IF($R2528="","",IF($R2529="",1,IF($O2528&lt;&gt;$O2529,1,0)))</f>
        <v/>
      </c>
      <c r="Q2528">
        <f>IF($P2528=1,SUM($P$7:$P2528),"")</f>
        <v/>
      </c>
      <c r="R2528">
        <f>IF($A2528="","",IF(ISNUMBER($A2528),$A2528,IFERROR(DATEVALUE($A2528),NA())))</f>
        <v/>
      </c>
    </row>
    <row r="2529">
      <c r="O2529">
        <f>IF($R2529="","",IF($Q$1="Weekly",INT(($R2529-2)/7),IF($Q$1="Quarterly",YEAR($R2529)*4+ROUNDUP(MONTH($R2529)/3),YEAR($R2529)*12+MONTH($R2529))))</f>
        <v/>
      </c>
      <c r="P2529">
        <f>IF($R2529="","",IF($R2530="",1,IF($O2529&lt;&gt;$O2530,1,0)))</f>
        <v/>
      </c>
      <c r="Q2529">
        <f>IF($P2529=1,SUM($P$7:$P2529),"")</f>
        <v/>
      </c>
      <c r="R2529">
        <f>IF($A2529="","",IF(ISNUMBER($A2529),$A2529,IFERROR(DATEVALUE($A2529),NA())))</f>
        <v/>
      </c>
    </row>
    <row r="2530">
      <c r="O2530">
        <f>IF($R2530="","",IF($Q$1="Weekly",INT(($R2530-2)/7),IF($Q$1="Quarterly",YEAR($R2530)*4+ROUNDUP(MONTH($R2530)/3),YEAR($R2530)*12+MONTH($R2530))))</f>
        <v/>
      </c>
      <c r="P2530">
        <f>IF($R2530="","",IF($R2531="",1,IF($O2530&lt;&gt;$O2531,1,0)))</f>
        <v/>
      </c>
      <c r="Q2530">
        <f>IF($P2530=1,SUM($P$7:$P2530),"")</f>
        <v/>
      </c>
      <c r="R2530">
        <f>IF($A2530="","",IF(ISNUMBER($A2530),$A2530,IFERROR(DATEVALUE($A2530),NA())))</f>
        <v/>
      </c>
    </row>
    <row r="2531">
      <c r="O2531">
        <f>IF($R2531="","",IF($Q$1="Weekly",INT(($R2531-2)/7),IF($Q$1="Quarterly",YEAR($R2531)*4+ROUNDUP(MONTH($R2531)/3),YEAR($R2531)*12+MONTH($R2531))))</f>
        <v/>
      </c>
      <c r="P2531">
        <f>IF($R2531="","",IF($R2532="",1,IF($O2531&lt;&gt;$O2532,1,0)))</f>
        <v/>
      </c>
      <c r="Q2531">
        <f>IF($P2531=1,SUM($P$7:$P2531),"")</f>
        <v/>
      </c>
      <c r="R2531">
        <f>IF($A2531="","",IF(ISNUMBER($A2531),$A2531,IFERROR(DATEVALUE($A2531),NA())))</f>
        <v/>
      </c>
    </row>
    <row r="2532">
      <c r="O2532">
        <f>IF($R2532="","",IF($Q$1="Weekly",INT(($R2532-2)/7),IF($Q$1="Quarterly",YEAR($R2532)*4+ROUNDUP(MONTH($R2532)/3),YEAR($R2532)*12+MONTH($R2532))))</f>
        <v/>
      </c>
      <c r="P2532">
        <f>IF($R2532="","",IF($R2533="",1,IF($O2532&lt;&gt;$O2533,1,0)))</f>
        <v/>
      </c>
      <c r="Q2532">
        <f>IF($P2532=1,SUM($P$7:$P2532),"")</f>
        <v/>
      </c>
      <c r="R2532">
        <f>IF($A2532="","",IF(ISNUMBER($A2532),$A2532,IFERROR(DATEVALUE($A2532),NA())))</f>
        <v/>
      </c>
    </row>
    <row r="2533">
      <c r="O2533">
        <f>IF($R2533="","",IF($Q$1="Weekly",INT(($R2533-2)/7),IF($Q$1="Quarterly",YEAR($R2533)*4+ROUNDUP(MONTH($R2533)/3),YEAR($R2533)*12+MONTH($R2533))))</f>
        <v/>
      </c>
      <c r="P2533">
        <f>IF($R2533="","",IF($R2534="",1,IF($O2533&lt;&gt;$O2534,1,0)))</f>
        <v/>
      </c>
      <c r="Q2533">
        <f>IF($P2533=1,SUM($P$7:$P2533),"")</f>
        <v/>
      </c>
      <c r="R2533">
        <f>IF($A2533="","",IF(ISNUMBER($A2533),$A2533,IFERROR(DATEVALUE($A2533),NA())))</f>
        <v/>
      </c>
    </row>
    <row r="2534">
      <c r="O2534">
        <f>IF($R2534="","",IF($Q$1="Weekly",INT(($R2534-2)/7),IF($Q$1="Quarterly",YEAR($R2534)*4+ROUNDUP(MONTH($R2534)/3),YEAR($R2534)*12+MONTH($R2534))))</f>
        <v/>
      </c>
      <c r="P2534">
        <f>IF($R2534="","",IF($R2535="",1,IF($O2534&lt;&gt;$O2535,1,0)))</f>
        <v/>
      </c>
      <c r="Q2534">
        <f>IF($P2534=1,SUM($P$7:$P2534),"")</f>
        <v/>
      </c>
      <c r="R2534">
        <f>IF($A2534="","",IF(ISNUMBER($A2534),$A2534,IFERROR(DATEVALUE($A2534),NA())))</f>
        <v/>
      </c>
    </row>
    <row r="2535">
      <c r="O2535">
        <f>IF($R2535="","",IF($Q$1="Weekly",INT(($R2535-2)/7),IF($Q$1="Quarterly",YEAR($R2535)*4+ROUNDUP(MONTH($R2535)/3),YEAR($R2535)*12+MONTH($R2535))))</f>
        <v/>
      </c>
      <c r="P2535">
        <f>IF($R2535="","",IF($R2536="",1,IF($O2535&lt;&gt;$O2536,1,0)))</f>
        <v/>
      </c>
      <c r="Q2535">
        <f>IF($P2535=1,SUM($P$7:$P2535),"")</f>
        <v/>
      </c>
      <c r="R2535">
        <f>IF($A2535="","",IF(ISNUMBER($A2535),$A2535,IFERROR(DATEVALUE($A2535),NA())))</f>
        <v/>
      </c>
    </row>
    <row r="2536">
      <c r="O2536">
        <f>IF($R2536="","",IF($Q$1="Weekly",INT(($R2536-2)/7),IF($Q$1="Quarterly",YEAR($R2536)*4+ROUNDUP(MONTH($R2536)/3),YEAR($R2536)*12+MONTH($R2536))))</f>
        <v/>
      </c>
      <c r="P2536">
        <f>IF($R2536="","",IF($R2537="",1,IF($O2536&lt;&gt;$O2537,1,0)))</f>
        <v/>
      </c>
      <c r="Q2536">
        <f>IF($P2536=1,SUM($P$7:$P2536),"")</f>
        <v/>
      </c>
      <c r="R2536">
        <f>IF($A2536="","",IF(ISNUMBER($A2536),$A2536,IFERROR(DATEVALUE($A2536),NA())))</f>
        <v/>
      </c>
    </row>
    <row r="2537">
      <c r="O2537">
        <f>IF($R2537="","",IF($Q$1="Weekly",INT(($R2537-2)/7),IF($Q$1="Quarterly",YEAR($R2537)*4+ROUNDUP(MONTH($R2537)/3),YEAR($R2537)*12+MONTH($R2537))))</f>
        <v/>
      </c>
      <c r="P2537">
        <f>IF($R2537="","",IF($R2538="",1,IF($O2537&lt;&gt;$O2538,1,0)))</f>
        <v/>
      </c>
      <c r="Q2537">
        <f>IF($P2537=1,SUM($P$7:$P2537),"")</f>
        <v/>
      </c>
      <c r="R2537">
        <f>IF($A2537="","",IF(ISNUMBER($A2537),$A2537,IFERROR(DATEVALUE($A2537),NA())))</f>
        <v/>
      </c>
    </row>
    <row r="2538">
      <c r="O2538">
        <f>IF($R2538="","",IF($Q$1="Weekly",INT(($R2538-2)/7),IF($Q$1="Quarterly",YEAR($R2538)*4+ROUNDUP(MONTH($R2538)/3),YEAR($R2538)*12+MONTH($R2538))))</f>
        <v/>
      </c>
      <c r="P2538">
        <f>IF($R2538="","",IF($R2539="",1,IF($O2538&lt;&gt;$O2539,1,0)))</f>
        <v/>
      </c>
      <c r="Q2538">
        <f>IF($P2538=1,SUM($P$7:$P2538),"")</f>
        <v/>
      </c>
      <c r="R2538">
        <f>IF($A2538="","",IF(ISNUMBER($A2538),$A2538,IFERROR(DATEVALUE($A2538),NA())))</f>
        <v/>
      </c>
    </row>
    <row r="2539">
      <c r="O2539">
        <f>IF($R2539="","",IF($Q$1="Weekly",INT(($R2539-2)/7),IF($Q$1="Quarterly",YEAR($R2539)*4+ROUNDUP(MONTH($R2539)/3),YEAR($R2539)*12+MONTH($R2539))))</f>
        <v/>
      </c>
      <c r="P2539">
        <f>IF($R2539="","",IF($R2540="",1,IF($O2539&lt;&gt;$O2540,1,0)))</f>
        <v/>
      </c>
      <c r="Q2539">
        <f>IF($P2539=1,SUM($P$7:$P2539),"")</f>
        <v/>
      </c>
      <c r="R2539">
        <f>IF($A2539="","",IF(ISNUMBER($A2539),$A2539,IFERROR(DATEVALUE($A2539),NA())))</f>
        <v/>
      </c>
    </row>
    <row r="2540">
      <c r="O2540">
        <f>IF($R2540="","",IF($Q$1="Weekly",INT(($R2540-2)/7),IF($Q$1="Quarterly",YEAR($R2540)*4+ROUNDUP(MONTH($R2540)/3),YEAR($R2540)*12+MONTH($R2540))))</f>
        <v/>
      </c>
      <c r="P2540">
        <f>IF($R2540="","",IF($R2541="",1,IF($O2540&lt;&gt;$O2541,1,0)))</f>
        <v/>
      </c>
      <c r="Q2540">
        <f>IF($P2540=1,SUM($P$7:$P2540),"")</f>
        <v/>
      </c>
      <c r="R2540">
        <f>IF($A2540="","",IF(ISNUMBER($A2540),$A2540,IFERROR(DATEVALUE($A2540),NA())))</f>
        <v/>
      </c>
    </row>
    <row r="2541">
      <c r="O2541">
        <f>IF($R2541="","",IF($Q$1="Weekly",INT(($R2541-2)/7),IF($Q$1="Quarterly",YEAR($R2541)*4+ROUNDUP(MONTH($R2541)/3),YEAR($R2541)*12+MONTH($R2541))))</f>
        <v/>
      </c>
      <c r="P2541">
        <f>IF($R2541="","",IF($R2542="",1,IF($O2541&lt;&gt;$O2542,1,0)))</f>
        <v/>
      </c>
      <c r="Q2541">
        <f>IF($P2541=1,SUM($P$7:$P2541),"")</f>
        <v/>
      </c>
      <c r="R2541">
        <f>IF($A2541="","",IF(ISNUMBER($A2541),$A2541,IFERROR(DATEVALUE($A2541),NA())))</f>
        <v/>
      </c>
    </row>
    <row r="2542">
      <c r="O2542">
        <f>IF($R2542="","",IF($Q$1="Weekly",INT(($R2542-2)/7),IF($Q$1="Quarterly",YEAR($R2542)*4+ROUNDUP(MONTH($R2542)/3),YEAR($R2542)*12+MONTH($R2542))))</f>
        <v/>
      </c>
      <c r="P2542">
        <f>IF($R2542="","",IF($R2543="",1,IF($O2542&lt;&gt;$O2543,1,0)))</f>
        <v/>
      </c>
      <c r="Q2542">
        <f>IF($P2542=1,SUM($P$7:$P2542),"")</f>
        <v/>
      </c>
      <c r="R2542">
        <f>IF($A2542="","",IF(ISNUMBER($A2542),$A2542,IFERROR(DATEVALUE($A2542),NA())))</f>
        <v/>
      </c>
    </row>
    <row r="2543">
      <c r="O2543">
        <f>IF($R2543="","",IF($Q$1="Weekly",INT(($R2543-2)/7),IF($Q$1="Quarterly",YEAR($R2543)*4+ROUNDUP(MONTH($R2543)/3),YEAR($R2543)*12+MONTH($R2543))))</f>
        <v/>
      </c>
      <c r="P2543">
        <f>IF($R2543="","",IF($R2544="",1,IF($O2543&lt;&gt;$O2544,1,0)))</f>
        <v/>
      </c>
      <c r="Q2543">
        <f>IF($P2543=1,SUM($P$7:$P2543),"")</f>
        <v/>
      </c>
      <c r="R2543">
        <f>IF($A2543="","",IF(ISNUMBER($A2543),$A2543,IFERROR(DATEVALUE($A2543),NA())))</f>
        <v/>
      </c>
    </row>
    <row r="2544">
      <c r="O2544">
        <f>IF($R2544="","",IF($Q$1="Weekly",INT(($R2544-2)/7),IF($Q$1="Quarterly",YEAR($R2544)*4+ROUNDUP(MONTH($R2544)/3),YEAR($R2544)*12+MONTH($R2544))))</f>
        <v/>
      </c>
      <c r="P2544">
        <f>IF($R2544="","",IF($R2545="",1,IF($O2544&lt;&gt;$O2545,1,0)))</f>
        <v/>
      </c>
      <c r="Q2544">
        <f>IF($P2544=1,SUM($P$7:$P2544),"")</f>
        <v/>
      </c>
      <c r="R2544">
        <f>IF($A2544="","",IF(ISNUMBER($A2544),$A2544,IFERROR(DATEVALUE($A2544),NA())))</f>
        <v/>
      </c>
    </row>
    <row r="2545">
      <c r="O2545">
        <f>IF($R2545="","",IF($Q$1="Weekly",INT(($R2545-2)/7),IF($Q$1="Quarterly",YEAR($R2545)*4+ROUNDUP(MONTH($R2545)/3),YEAR($R2545)*12+MONTH($R2545))))</f>
        <v/>
      </c>
      <c r="P2545">
        <f>IF($R2545="","",IF($R2546="",1,IF($O2545&lt;&gt;$O2546,1,0)))</f>
        <v/>
      </c>
      <c r="Q2545">
        <f>IF($P2545=1,SUM($P$7:$P2545),"")</f>
        <v/>
      </c>
      <c r="R2545">
        <f>IF($A2545="","",IF(ISNUMBER($A2545),$A2545,IFERROR(DATEVALUE($A2545),NA())))</f>
        <v/>
      </c>
    </row>
    <row r="2546">
      <c r="O2546">
        <f>IF($R2546="","",IF($Q$1="Weekly",INT(($R2546-2)/7),IF($Q$1="Quarterly",YEAR($R2546)*4+ROUNDUP(MONTH($R2546)/3),YEAR($R2546)*12+MONTH($R2546))))</f>
        <v/>
      </c>
      <c r="P2546">
        <f>IF($R2546="","",IF($R2547="",1,IF($O2546&lt;&gt;$O2547,1,0)))</f>
        <v/>
      </c>
      <c r="Q2546">
        <f>IF($P2546=1,SUM($P$7:$P2546),"")</f>
        <v/>
      </c>
      <c r="R2546">
        <f>IF($A2546="","",IF(ISNUMBER($A2546),$A2546,IFERROR(DATEVALUE($A2546),NA())))</f>
        <v/>
      </c>
    </row>
    <row r="2547">
      <c r="O2547">
        <f>IF($R2547="","",IF($Q$1="Weekly",INT(($R2547-2)/7),IF($Q$1="Quarterly",YEAR($R2547)*4+ROUNDUP(MONTH($R2547)/3),YEAR($R2547)*12+MONTH($R2547))))</f>
        <v/>
      </c>
      <c r="P2547">
        <f>IF($R2547="","",IF($R2548="",1,IF($O2547&lt;&gt;$O2548,1,0)))</f>
        <v/>
      </c>
      <c r="Q2547">
        <f>IF($P2547=1,SUM($P$7:$P2547),"")</f>
        <v/>
      </c>
      <c r="R2547">
        <f>IF($A2547="","",IF(ISNUMBER($A2547),$A2547,IFERROR(DATEVALUE($A2547),NA())))</f>
        <v/>
      </c>
    </row>
    <row r="2548">
      <c r="O2548">
        <f>IF($R2548="","",IF($Q$1="Weekly",INT(($R2548-2)/7),IF($Q$1="Quarterly",YEAR($R2548)*4+ROUNDUP(MONTH($R2548)/3),YEAR($R2548)*12+MONTH($R2548))))</f>
        <v/>
      </c>
      <c r="P2548">
        <f>IF($R2548="","",IF($R2549="",1,IF($O2548&lt;&gt;$O2549,1,0)))</f>
        <v/>
      </c>
      <c r="Q2548">
        <f>IF($P2548=1,SUM($P$7:$P2548),"")</f>
        <v/>
      </c>
      <c r="R2548">
        <f>IF($A2548="","",IF(ISNUMBER($A2548),$A2548,IFERROR(DATEVALUE($A2548),NA())))</f>
        <v/>
      </c>
    </row>
    <row r="2549">
      <c r="O2549">
        <f>IF($R2549="","",IF($Q$1="Weekly",INT(($R2549-2)/7),IF($Q$1="Quarterly",YEAR($R2549)*4+ROUNDUP(MONTH($R2549)/3),YEAR($R2549)*12+MONTH($R2549))))</f>
        <v/>
      </c>
      <c r="P2549">
        <f>IF($R2549="","",IF($R2550="",1,IF($O2549&lt;&gt;$O2550,1,0)))</f>
        <v/>
      </c>
      <c r="Q2549">
        <f>IF($P2549=1,SUM($P$7:$P2549),"")</f>
        <v/>
      </c>
      <c r="R2549">
        <f>IF($A2549="","",IF(ISNUMBER($A2549),$A2549,IFERROR(DATEVALUE($A2549),NA())))</f>
        <v/>
      </c>
    </row>
    <row r="2550">
      <c r="O2550">
        <f>IF($R2550="","",IF($Q$1="Weekly",INT(($R2550-2)/7),IF($Q$1="Quarterly",YEAR($R2550)*4+ROUNDUP(MONTH($R2550)/3),YEAR($R2550)*12+MONTH($R2550))))</f>
        <v/>
      </c>
      <c r="P2550">
        <f>IF($R2550="","",IF($R2551="",1,IF($O2550&lt;&gt;$O2551,1,0)))</f>
        <v/>
      </c>
      <c r="Q2550">
        <f>IF($P2550=1,SUM($P$7:$P2550),"")</f>
        <v/>
      </c>
      <c r="R2550">
        <f>IF($A2550="","",IF(ISNUMBER($A2550),$A2550,IFERROR(DATEVALUE($A2550),NA())))</f>
        <v/>
      </c>
    </row>
    <row r="2551">
      <c r="O2551">
        <f>IF($R2551="","",IF($Q$1="Weekly",INT(($R2551-2)/7),IF($Q$1="Quarterly",YEAR($R2551)*4+ROUNDUP(MONTH($R2551)/3),YEAR($R2551)*12+MONTH($R2551))))</f>
        <v/>
      </c>
      <c r="P2551">
        <f>IF($R2551="","",IF($R2552="",1,IF($O2551&lt;&gt;$O2552,1,0)))</f>
        <v/>
      </c>
      <c r="Q2551">
        <f>IF($P2551=1,SUM($P$7:$P2551),"")</f>
        <v/>
      </c>
      <c r="R2551">
        <f>IF($A2551="","",IF(ISNUMBER($A2551),$A2551,IFERROR(DATEVALUE($A2551),NA())))</f>
        <v/>
      </c>
    </row>
    <row r="2552">
      <c r="O2552">
        <f>IF($R2552="","",IF($Q$1="Weekly",INT(($R2552-2)/7),IF($Q$1="Quarterly",YEAR($R2552)*4+ROUNDUP(MONTH($R2552)/3),YEAR($R2552)*12+MONTH($R2552))))</f>
        <v/>
      </c>
      <c r="P2552">
        <f>IF($R2552="","",IF($R2553="",1,IF($O2552&lt;&gt;$O2553,1,0)))</f>
        <v/>
      </c>
      <c r="Q2552">
        <f>IF($P2552=1,SUM($P$7:$P2552),"")</f>
        <v/>
      </c>
      <c r="R2552">
        <f>IF($A2552="","",IF(ISNUMBER($A2552),$A2552,IFERROR(DATEVALUE($A2552),NA())))</f>
        <v/>
      </c>
    </row>
    <row r="2553">
      <c r="O2553">
        <f>IF($R2553="","",IF($Q$1="Weekly",INT(($R2553-2)/7),IF($Q$1="Quarterly",YEAR($R2553)*4+ROUNDUP(MONTH($R2553)/3),YEAR($R2553)*12+MONTH($R2553))))</f>
        <v/>
      </c>
      <c r="P2553">
        <f>IF($R2553="","",IF($R2554="",1,IF($O2553&lt;&gt;$O2554,1,0)))</f>
        <v/>
      </c>
      <c r="Q2553">
        <f>IF($P2553=1,SUM($P$7:$P2553),"")</f>
        <v/>
      </c>
      <c r="R2553">
        <f>IF($A2553="","",IF(ISNUMBER($A2553),$A2553,IFERROR(DATEVALUE($A2553),NA())))</f>
        <v/>
      </c>
    </row>
    <row r="2554">
      <c r="O2554">
        <f>IF($R2554="","",IF($Q$1="Weekly",INT(($R2554-2)/7),IF($Q$1="Quarterly",YEAR($R2554)*4+ROUNDUP(MONTH($R2554)/3),YEAR($R2554)*12+MONTH($R2554))))</f>
        <v/>
      </c>
      <c r="P2554">
        <f>IF($R2554="","",IF($R2555="",1,IF($O2554&lt;&gt;$O2555,1,0)))</f>
        <v/>
      </c>
      <c r="Q2554">
        <f>IF($P2554=1,SUM($P$7:$P2554),"")</f>
        <v/>
      </c>
      <c r="R2554">
        <f>IF($A2554="","",IF(ISNUMBER($A2554),$A2554,IFERROR(DATEVALUE($A2554),NA())))</f>
        <v/>
      </c>
    </row>
    <row r="2555">
      <c r="O2555">
        <f>IF($R2555="","",IF($Q$1="Weekly",INT(($R2555-2)/7),IF($Q$1="Quarterly",YEAR($R2555)*4+ROUNDUP(MONTH($R2555)/3),YEAR($R2555)*12+MONTH($R2555))))</f>
        <v/>
      </c>
      <c r="P2555">
        <f>IF($R2555="","",IF($R2556="",1,IF($O2555&lt;&gt;$O2556,1,0)))</f>
        <v/>
      </c>
      <c r="Q2555">
        <f>IF($P2555=1,SUM($P$7:$P2555),"")</f>
        <v/>
      </c>
      <c r="R2555">
        <f>IF($A2555="","",IF(ISNUMBER($A2555),$A2555,IFERROR(DATEVALUE($A2555),NA())))</f>
        <v/>
      </c>
    </row>
    <row r="2556">
      <c r="O2556">
        <f>IF($R2556="","",IF($Q$1="Weekly",INT(($R2556-2)/7),IF($Q$1="Quarterly",YEAR($R2556)*4+ROUNDUP(MONTH($R2556)/3),YEAR($R2556)*12+MONTH($R2556))))</f>
        <v/>
      </c>
      <c r="P2556">
        <f>IF($R2556="","",IF($R2557="",1,IF($O2556&lt;&gt;$O2557,1,0)))</f>
        <v/>
      </c>
      <c r="Q2556">
        <f>IF($P2556=1,SUM($P$7:$P2556),"")</f>
        <v/>
      </c>
      <c r="R2556">
        <f>IF($A2556="","",IF(ISNUMBER($A2556),$A2556,IFERROR(DATEVALUE($A2556),NA())))</f>
        <v/>
      </c>
    </row>
    <row r="2557">
      <c r="O2557">
        <f>IF($R2557="","",IF($Q$1="Weekly",INT(($R2557-2)/7),IF($Q$1="Quarterly",YEAR($R2557)*4+ROUNDUP(MONTH($R2557)/3),YEAR($R2557)*12+MONTH($R2557))))</f>
        <v/>
      </c>
      <c r="P2557">
        <f>IF($R2557="","",IF($R2558="",1,IF($O2557&lt;&gt;$O2558,1,0)))</f>
        <v/>
      </c>
      <c r="Q2557">
        <f>IF($P2557=1,SUM($P$7:$P2557),"")</f>
        <v/>
      </c>
      <c r="R2557">
        <f>IF($A2557="","",IF(ISNUMBER($A2557),$A2557,IFERROR(DATEVALUE($A2557),NA())))</f>
        <v/>
      </c>
    </row>
    <row r="2558">
      <c r="O2558">
        <f>IF($R2558="","",IF($Q$1="Weekly",INT(($R2558-2)/7),IF($Q$1="Quarterly",YEAR($R2558)*4+ROUNDUP(MONTH($R2558)/3),YEAR($R2558)*12+MONTH($R2558))))</f>
        <v/>
      </c>
      <c r="P2558">
        <f>IF($R2558="","",IF($R2559="",1,IF($O2558&lt;&gt;$O2559,1,0)))</f>
        <v/>
      </c>
      <c r="Q2558">
        <f>IF($P2558=1,SUM($P$7:$P2558),"")</f>
        <v/>
      </c>
      <c r="R2558">
        <f>IF($A2558="","",IF(ISNUMBER($A2558),$A2558,IFERROR(DATEVALUE($A2558),NA())))</f>
        <v/>
      </c>
    </row>
    <row r="2559">
      <c r="O2559">
        <f>IF($R2559="","",IF($Q$1="Weekly",INT(($R2559-2)/7),IF($Q$1="Quarterly",YEAR($R2559)*4+ROUNDUP(MONTH($R2559)/3),YEAR($R2559)*12+MONTH($R2559))))</f>
        <v/>
      </c>
      <c r="P2559">
        <f>IF($R2559="","",IF($R2560="",1,IF($O2559&lt;&gt;$O2560,1,0)))</f>
        <v/>
      </c>
      <c r="Q2559">
        <f>IF($P2559=1,SUM($P$7:$P2559),"")</f>
        <v/>
      </c>
      <c r="R2559">
        <f>IF($A2559="","",IF(ISNUMBER($A2559),$A2559,IFERROR(DATEVALUE($A2559),NA())))</f>
        <v/>
      </c>
    </row>
    <row r="2560">
      <c r="O2560">
        <f>IF($R2560="","",IF($Q$1="Weekly",INT(($R2560-2)/7),IF($Q$1="Quarterly",YEAR($R2560)*4+ROUNDUP(MONTH($R2560)/3),YEAR($R2560)*12+MONTH($R2560))))</f>
        <v/>
      </c>
      <c r="P2560">
        <f>IF($R2560="","",IF($R2561="",1,IF($O2560&lt;&gt;$O2561,1,0)))</f>
        <v/>
      </c>
      <c r="Q2560">
        <f>IF($P2560=1,SUM($P$7:$P2560),"")</f>
        <v/>
      </c>
      <c r="R2560">
        <f>IF($A2560="","",IF(ISNUMBER($A2560),$A2560,IFERROR(DATEVALUE($A2560),NA())))</f>
        <v/>
      </c>
    </row>
    <row r="2561">
      <c r="O2561">
        <f>IF($R2561="","",IF($Q$1="Weekly",INT(($R2561-2)/7),IF($Q$1="Quarterly",YEAR($R2561)*4+ROUNDUP(MONTH($R2561)/3),YEAR($R2561)*12+MONTH($R2561))))</f>
        <v/>
      </c>
      <c r="P2561">
        <f>IF($R2561="","",IF($R2562="",1,IF($O2561&lt;&gt;$O2562,1,0)))</f>
        <v/>
      </c>
      <c r="Q2561">
        <f>IF($P2561=1,SUM($P$7:$P2561),"")</f>
        <v/>
      </c>
      <c r="R2561">
        <f>IF($A2561="","",IF(ISNUMBER($A2561),$A2561,IFERROR(DATEVALUE($A2561),NA())))</f>
        <v/>
      </c>
    </row>
    <row r="2562">
      <c r="O2562">
        <f>IF($R2562="","",IF($Q$1="Weekly",INT(($R2562-2)/7),IF($Q$1="Quarterly",YEAR($R2562)*4+ROUNDUP(MONTH($R2562)/3),YEAR($R2562)*12+MONTH($R2562))))</f>
        <v/>
      </c>
      <c r="P2562">
        <f>IF($R2562="","",IF($R2563="",1,IF($O2562&lt;&gt;$O2563,1,0)))</f>
        <v/>
      </c>
      <c r="Q2562">
        <f>IF($P2562=1,SUM($P$7:$P2562),"")</f>
        <v/>
      </c>
      <c r="R2562">
        <f>IF($A2562="","",IF(ISNUMBER($A2562),$A2562,IFERROR(DATEVALUE($A2562),NA())))</f>
        <v/>
      </c>
    </row>
    <row r="2563">
      <c r="O2563">
        <f>IF($R2563="","",IF($Q$1="Weekly",INT(($R2563-2)/7),IF($Q$1="Quarterly",YEAR($R2563)*4+ROUNDUP(MONTH($R2563)/3),YEAR($R2563)*12+MONTH($R2563))))</f>
        <v/>
      </c>
      <c r="P2563">
        <f>IF($R2563="","",IF($R2564="",1,IF($O2563&lt;&gt;$O2564,1,0)))</f>
        <v/>
      </c>
      <c r="Q2563">
        <f>IF($P2563=1,SUM($P$7:$P2563),"")</f>
        <v/>
      </c>
      <c r="R2563">
        <f>IF($A2563="","",IF(ISNUMBER($A2563),$A2563,IFERROR(DATEVALUE($A2563),NA())))</f>
        <v/>
      </c>
    </row>
    <row r="2564">
      <c r="O2564">
        <f>IF($R2564="","",IF($Q$1="Weekly",INT(($R2564-2)/7),IF($Q$1="Quarterly",YEAR($R2564)*4+ROUNDUP(MONTH($R2564)/3),YEAR($R2564)*12+MONTH($R2564))))</f>
        <v/>
      </c>
      <c r="P2564">
        <f>IF($R2564="","",IF($R2565="",1,IF($O2564&lt;&gt;$O2565,1,0)))</f>
        <v/>
      </c>
      <c r="Q2564">
        <f>IF($P2564=1,SUM($P$7:$P2564),"")</f>
        <v/>
      </c>
      <c r="R2564">
        <f>IF($A2564="","",IF(ISNUMBER($A2564),$A2564,IFERROR(DATEVALUE($A2564),NA())))</f>
        <v/>
      </c>
    </row>
    <row r="2565">
      <c r="O2565">
        <f>IF($R2565="","",IF($Q$1="Weekly",INT(($R2565-2)/7),IF($Q$1="Quarterly",YEAR($R2565)*4+ROUNDUP(MONTH($R2565)/3),YEAR($R2565)*12+MONTH($R2565))))</f>
        <v/>
      </c>
      <c r="P2565">
        <f>IF($R2565="","",IF($R2566="",1,IF($O2565&lt;&gt;$O2566,1,0)))</f>
        <v/>
      </c>
      <c r="Q2565">
        <f>IF($P2565=1,SUM($P$7:$P2565),"")</f>
        <v/>
      </c>
      <c r="R2565">
        <f>IF($A2565="","",IF(ISNUMBER($A2565),$A2565,IFERROR(DATEVALUE($A2565),NA())))</f>
        <v/>
      </c>
    </row>
    <row r="2566">
      <c r="O2566">
        <f>IF($R2566="","",IF($Q$1="Weekly",INT(($R2566-2)/7),IF($Q$1="Quarterly",YEAR($R2566)*4+ROUNDUP(MONTH($R2566)/3),YEAR($R2566)*12+MONTH($R2566))))</f>
        <v/>
      </c>
      <c r="P2566">
        <f>IF($R2566="","",IF($R2567="",1,IF($O2566&lt;&gt;$O2567,1,0)))</f>
        <v/>
      </c>
      <c r="Q2566">
        <f>IF($P2566=1,SUM($P$7:$P2566),"")</f>
        <v/>
      </c>
      <c r="R2566">
        <f>IF($A2566="","",IF(ISNUMBER($A2566),$A2566,IFERROR(DATEVALUE($A2566),NA())))</f>
        <v/>
      </c>
    </row>
    <row r="2567">
      <c r="O2567">
        <f>IF($R2567="","",IF($Q$1="Weekly",INT(($R2567-2)/7),IF($Q$1="Quarterly",YEAR($R2567)*4+ROUNDUP(MONTH($R2567)/3),YEAR($R2567)*12+MONTH($R2567))))</f>
        <v/>
      </c>
      <c r="P2567">
        <f>IF($R2567="","",IF($R2568="",1,IF($O2567&lt;&gt;$O2568,1,0)))</f>
        <v/>
      </c>
      <c r="Q2567">
        <f>IF($P2567=1,SUM($P$7:$P2567),"")</f>
        <v/>
      </c>
      <c r="R2567">
        <f>IF($A2567="","",IF(ISNUMBER($A2567),$A2567,IFERROR(DATEVALUE($A2567),NA())))</f>
        <v/>
      </c>
    </row>
    <row r="2568">
      <c r="O2568">
        <f>IF($R2568="","",IF($Q$1="Weekly",INT(($R2568-2)/7),IF($Q$1="Quarterly",YEAR($R2568)*4+ROUNDUP(MONTH($R2568)/3),YEAR($R2568)*12+MONTH($R2568))))</f>
        <v/>
      </c>
      <c r="P2568">
        <f>IF($R2568="","",IF($R2569="",1,IF($O2568&lt;&gt;$O2569,1,0)))</f>
        <v/>
      </c>
      <c r="Q2568">
        <f>IF($P2568=1,SUM($P$7:$P2568),"")</f>
        <v/>
      </c>
      <c r="R2568">
        <f>IF($A2568="","",IF(ISNUMBER($A2568),$A2568,IFERROR(DATEVALUE($A2568),NA())))</f>
        <v/>
      </c>
    </row>
    <row r="2569">
      <c r="O2569">
        <f>IF($R2569="","",IF($Q$1="Weekly",INT(($R2569-2)/7),IF($Q$1="Quarterly",YEAR($R2569)*4+ROUNDUP(MONTH($R2569)/3),YEAR($R2569)*12+MONTH($R2569))))</f>
        <v/>
      </c>
      <c r="P2569">
        <f>IF($R2569="","",IF($R2570="",1,IF($O2569&lt;&gt;$O2570,1,0)))</f>
        <v/>
      </c>
      <c r="Q2569">
        <f>IF($P2569=1,SUM($P$7:$P2569),"")</f>
        <v/>
      </c>
      <c r="R2569">
        <f>IF($A2569="","",IF(ISNUMBER($A2569),$A2569,IFERROR(DATEVALUE($A2569),NA())))</f>
        <v/>
      </c>
    </row>
    <row r="2570">
      <c r="O2570">
        <f>IF($R2570="","",IF($Q$1="Weekly",INT(($R2570-2)/7),IF($Q$1="Quarterly",YEAR($R2570)*4+ROUNDUP(MONTH($R2570)/3),YEAR($R2570)*12+MONTH($R2570))))</f>
        <v/>
      </c>
      <c r="P2570">
        <f>IF($R2570="","",IF($R2571="",1,IF($O2570&lt;&gt;$O2571,1,0)))</f>
        <v/>
      </c>
      <c r="Q2570">
        <f>IF($P2570=1,SUM($P$7:$P2570),"")</f>
        <v/>
      </c>
      <c r="R2570">
        <f>IF($A2570="","",IF(ISNUMBER($A2570),$A2570,IFERROR(DATEVALUE($A2570),NA())))</f>
        <v/>
      </c>
    </row>
    <row r="2571">
      <c r="O2571">
        <f>IF($R2571="","",IF($Q$1="Weekly",INT(($R2571-2)/7),IF($Q$1="Quarterly",YEAR($R2571)*4+ROUNDUP(MONTH($R2571)/3),YEAR($R2571)*12+MONTH($R2571))))</f>
        <v/>
      </c>
      <c r="P2571">
        <f>IF($R2571="","",IF($R2572="",1,IF($O2571&lt;&gt;$O2572,1,0)))</f>
        <v/>
      </c>
      <c r="Q2571">
        <f>IF($P2571=1,SUM($P$7:$P2571),"")</f>
        <v/>
      </c>
      <c r="R2571">
        <f>IF($A2571="","",IF(ISNUMBER($A2571),$A2571,IFERROR(DATEVALUE($A2571),NA())))</f>
        <v/>
      </c>
    </row>
    <row r="2572">
      <c r="O2572">
        <f>IF($R2572="","",IF($Q$1="Weekly",INT(($R2572-2)/7),IF($Q$1="Quarterly",YEAR($R2572)*4+ROUNDUP(MONTH($R2572)/3),YEAR($R2572)*12+MONTH($R2572))))</f>
        <v/>
      </c>
      <c r="P2572">
        <f>IF($R2572="","",IF($R2573="",1,IF($O2572&lt;&gt;$O2573,1,0)))</f>
        <v/>
      </c>
      <c r="Q2572">
        <f>IF($P2572=1,SUM($P$7:$P2572),"")</f>
        <v/>
      </c>
      <c r="R2572">
        <f>IF($A2572="","",IF(ISNUMBER($A2572),$A2572,IFERROR(DATEVALUE($A2572),NA())))</f>
        <v/>
      </c>
    </row>
    <row r="2573">
      <c r="O2573">
        <f>IF($R2573="","",IF($Q$1="Weekly",INT(($R2573-2)/7),IF($Q$1="Quarterly",YEAR($R2573)*4+ROUNDUP(MONTH($R2573)/3),YEAR($R2573)*12+MONTH($R2573))))</f>
        <v/>
      </c>
      <c r="P2573">
        <f>IF($R2573="","",IF($R2574="",1,IF($O2573&lt;&gt;$O2574,1,0)))</f>
        <v/>
      </c>
      <c r="Q2573">
        <f>IF($P2573=1,SUM($P$7:$P2573),"")</f>
        <v/>
      </c>
      <c r="R2573">
        <f>IF($A2573="","",IF(ISNUMBER($A2573),$A2573,IFERROR(DATEVALUE($A2573),NA())))</f>
        <v/>
      </c>
    </row>
    <row r="2574">
      <c r="O2574">
        <f>IF($R2574="","",IF($Q$1="Weekly",INT(($R2574-2)/7),IF($Q$1="Quarterly",YEAR($R2574)*4+ROUNDUP(MONTH($R2574)/3),YEAR($R2574)*12+MONTH($R2574))))</f>
        <v/>
      </c>
      <c r="P2574">
        <f>IF($R2574="","",IF($R2575="",1,IF($O2574&lt;&gt;$O2575,1,0)))</f>
        <v/>
      </c>
      <c r="Q2574">
        <f>IF($P2574=1,SUM($P$7:$P2574),"")</f>
        <v/>
      </c>
      <c r="R2574">
        <f>IF($A2574="","",IF(ISNUMBER($A2574),$A2574,IFERROR(DATEVALUE($A2574),NA())))</f>
        <v/>
      </c>
    </row>
    <row r="2575">
      <c r="O2575">
        <f>IF($R2575="","",IF($Q$1="Weekly",INT(($R2575-2)/7),IF($Q$1="Quarterly",YEAR($R2575)*4+ROUNDUP(MONTH($R2575)/3),YEAR($R2575)*12+MONTH($R2575))))</f>
        <v/>
      </c>
      <c r="P2575">
        <f>IF($R2575="","",IF($R2576="",1,IF($O2575&lt;&gt;$O2576,1,0)))</f>
        <v/>
      </c>
      <c r="Q2575">
        <f>IF($P2575=1,SUM($P$7:$P2575),"")</f>
        <v/>
      </c>
      <c r="R2575">
        <f>IF($A2575="","",IF(ISNUMBER($A2575),$A2575,IFERROR(DATEVALUE($A2575),NA())))</f>
        <v/>
      </c>
    </row>
    <row r="2576">
      <c r="O2576">
        <f>IF($R2576="","",IF($Q$1="Weekly",INT(($R2576-2)/7),IF($Q$1="Quarterly",YEAR($R2576)*4+ROUNDUP(MONTH($R2576)/3),YEAR($R2576)*12+MONTH($R2576))))</f>
        <v/>
      </c>
      <c r="P2576">
        <f>IF($R2576="","",IF($R2577="",1,IF($O2576&lt;&gt;$O2577,1,0)))</f>
        <v/>
      </c>
      <c r="Q2576">
        <f>IF($P2576=1,SUM($P$7:$P2576),"")</f>
        <v/>
      </c>
      <c r="R2576">
        <f>IF($A2576="","",IF(ISNUMBER($A2576),$A2576,IFERROR(DATEVALUE($A2576),NA())))</f>
        <v/>
      </c>
    </row>
    <row r="2577">
      <c r="O2577">
        <f>IF($R2577="","",IF($Q$1="Weekly",INT(($R2577-2)/7),IF($Q$1="Quarterly",YEAR($R2577)*4+ROUNDUP(MONTH($R2577)/3),YEAR($R2577)*12+MONTH($R2577))))</f>
        <v/>
      </c>
      <c r="P2577">
        <f>IF($R2577="","",IF($R2578="",1,IF($O2577&lt;&gt;$O2578,1,0)))</f>
        <v/>
      </c>
      <c r="Q2577">
        <f>IF($P2577=1,SUM($P$7:$P2577),"")</f>
        <v/>
      </c>
      <c r="R2577">
        <f>IF($A2577="","",IF(ISNUMBER($A2577),$A2577,IFERROR(DATEVALUE($A2577),NA())))</f>
        <v/>
      </c>
    </row>
    <row r="2578">
      <c r="O2578">
        <f>IF($R2578="","",IF($Q$1="Weekly",INT(($R2578-2)/7),IF($Q$1="Quarterly",YEAR($R2578)*4+ROUNDUP(MONTH($R2578)/3),YEAR($R2578)*12+MONTH($R2578))))</f>
        <v/>
      </c>
      <c r="P2578">
        <f>IF($R2578="","",IF($R2579="",1,IF($O2578&lt;&gt;$O2579,1,0)))</f>
        <v/>
      </c>
      <c r="Q2578">
        <f>IF($P2578=1,SUM($P$7:$P2578),"")</f>
        <v/>
      </c>
      <c r="R2578">
        <f>IF($A2578="","",IF(ISNUMBER($A2578),$A2578,IFERROR(DATEVALUE($A2578),NA())))</f>
        <v/>
      </c>
    </row>
    <row r="2579">
      <c r="O2579">
        <f>IF($R2579="","",IF($Q$1="Weekly",INT(($R2579-2)/7),IF($Q$1="Quarterly",YEAR($R2579)*4+ROUNDUP(MONTH($R2579)/3),YEAR($R2579)*12+MONTH($R2579))))</f>
        <v/>
      </c>
      <c r="P2579">
        <f>IF($R2579="","",IF($R2580="",1,IF($O2579&lt;&gt;$O2580,1,0)))</f>
        <v/>
      </c>
      <c r="Q2579">
        <f>IF($P2579=1,SUM($P$7:$P2579),"")</f>
        <v/>
      </c>
      <c r="R2579">
        <f>IF($A2579="","",IF(ISNUMBER($A2579),$A2579,IFERROR(DATEVALUE($A2579),NA())))</f>
        <v/>
      </c>
    </row>
    <row r="2580">
      <c r="O2580">
        <f>IF($R2580="","",IF($Q$1="Weekly",INT(($R2580-2)/7),IF($Q$1="Quarterly",YEAR($R2580)*4+ROUNDUP(MONTH($R2580)/3),YEAR($R2580)*12+MONTH($R2580))))</f>
        <v/>
      </c>
      <c r="P2580">
        <f>IF($R2580="","",IF($R2581="",1,IF($O2580&lt;&gt;$O2581,1,0)))</f>
        <v/>
      </c>
      <c r="Q2580">
        <f>IF($P2580=1,SUM($P$7:$P2580),"")</f>
        <v/>
      </c>
      <c r="R2580">
        <f>IF($A2580="","",IF(ISNUMBER($A2580),$A2580,IFERROR(DATEVALUE($A2580),NA())))</f>
        <v/>
      </c>
    </row>
    <row r="2581">
      <c r="O2581">
        <f>IF($R2581="","",IF($Q$1="Weekly",INT(($R2581-2)/7),IF($Q$1="Quarterly",YEAR($R2581)*4+ROUNDUP(MONTH($R2581)/3),YEAR($R2581)*12+MONTH($R2581))))</f>
        <v/>
      </c>
      <c r="P2581">
        <f>IF($R2581="","",IF($R2582="",1,IF($O2581&lt;&gt;$O2582,1,0)))</f>
        <v/>
      </c>
      <c r="Q2581">
        <f>IF($P2581=1,SUM($P$7:$P2581),"")</f>
        <v/>
      </c>
      <c r="R2581">
        <f>IF($A2581="","",IF(ISNUMBER($A2581),$A2581,IFERROR(DATEVALUE($A2581),NA())))</f>
        <v/>
      </c>
    </row>
    <row r="2582">
      <c r="O2582">
        <f>IF($R2582="","",IF($Q$1="Weekly",INT(($R2582-2)/7),IF($Q$1="Quarterly",YEAR($R2582)*4+ROUNDUP(MONTH($R2582)/3),YEAR($R2582)*12+MONTH($R2582))))</f>
        <v/>
      </c>
      <c r="P2582">
        <f>IF($R2582="","",IF($R2583="",1,IF($O2582&lt;&gt;$O2583,1,0)))</f>
        <v/>
      </c>
      <c r="Q2582">
        <f>IF($P2582=1,SUM($P$7:$P2582),"")</f>
        <v/>
      </c>
      <c r="R2582">
        <f>IF($A2582="","",IF(ISNUMBER($A2582),$A2582,IFERROR(DATEVALUE($A2582),NA())))</f>
        <v/>
      </c>
    </row>
    <row r="2583">
      <c r="O2583">
        <f>IF($R2583="","",IF($Q$1="Weekly",INT(($R2583-2)/7),IF($Q$1="Quarterly",YEAR($R2583)*4+ROUNDUP(MONTH($R2583)/3),YEAR($R2583)*12+MONTH($R2583))))</f>
        <v/>
      </c>
      <c r="P2583">
        <f>IF($R2583="","",IF($R2584="",1,IF($O2583&lt;&gt;$O2584,1,0)))</f>
        <v/>
      </c>
      <c r="Q2583">
        <f>IF($P2583=1,SUM($P$7:$P2583),"")</f>
        <v/>
      </c>
      <c r="R2583">
        <f>IF($A2583="","",IF(ISNUMBER($A2583),$A2583,IFERROR(DATEVALUE($A2583),NA())))</f>
        <v/>
      </c>
    </row>
    <row r="2584">
      <c r="O2584">
        <f>IF($R2584="","",IF($Q$1="Weekly",INT(($R2584-2)/7),IF($Q$1="Quarterly",YEAR($R2584)*4+ROUNDUP(MONTH($R2584)/3),YEAR($R2584)*12+MONTH($R2584))))</f>
        <v/>
      </c>
      <c r="P2584">
        <f>IF($R2584="","",IF($R2585="",1,IF($O2584&lt;&gt;$O2585,1,0)))</f>
        <v/>
      </c>
      <c r="Q2584">
        <f>IF($P2584=1,SUM($P$7:$P2584),"")</f>
        <v/>
      </c>
      <c r="R2584">
        <f>IF($A2584="","",IF(ISNUMBER($A2584),$A2584,IFERROR(DATEVALUE($A2584),NA())))</f>
        <v/>
      </c>
    </row>
    <row r="2585">
      <c r="O2585">
        <f>IF($R2585="","",IF($Q$1="Weekly",INT(($R2585-2)/7),IF($Q$1="Quarterly",YEAR($R2585)*4+ROUNDUP(MONTH($R2585)/3),YEAR($R2585)*12+MONTH($R2585))))</f>
        <v/>
      </c>
      <c r="P2585">
        <f>IF($R2585="","",IF($R2586="",1,IF($O2585&lt;&gt;$O2586,1,0)))</f>
        <v/>
      </c>
      <c r="Q2585">
        <f>IF($P2585=1,SUM($P$7:$P2585),"")</f>
        <v/>
      </c>
      <c r="R2585">
        <f>IF($A2585="","",IF(ISNUMBER($A2585),$A2585,IFERROR(DATEVALUE($A2585),NA())))</f>
        <v/>
      </c>
    </row>
    <row r="2586">
      <c r="O2586">
        <f>IF($R2586="","",IF($Q$1="Weekly",INT(($R2586-2)/7),IF($Q$1="Quarterly",YEAR($R2586)*4+ROUNDUP(MONTH($R2586)/3),YEAR($R2586)*12+MONTH($R2586))))</f>
        <v/>
      </c>
      <c r="P2586">
        <f>IF($R2586="","",IF($R2587="",1,IF($O2586&lt;&gt;$O2587,1,0)))</f>
        <v/>
      </c>
      <c r="Q2586">
        <f>IF($P2586=1,SUM($P$7:$P2586),"")</f>
        <v/>
      </c>
      <c r="R2586">
        <f>IF($A2586="","",IF(ISNUMBER($A2586),$A2586,IFERROR(DATEVALUE($A2586),NA())))</f>
        <v/>
      </c>
    </row>
    <row r="2587">
      <c r="O2587">
        <f>IF($R2587="","",IF($Q$1="Weekly",INT(($R2587-2)/7),IF($Q$1="Quarterly",YEAR($R2587)*4+ROUNDUP(MONTH($R2587)/3),YEAR($R2587)*12+MONTH($R2587))))</f>
        <v/>
      </c>
      <c r="P2587">
        <f>IF($R2587="","",IF($R2588="",1,IF($O2587&lt;&gt;$O2588,1,0)))</f>
        <v/>
      </c>
      <c r="Q2587">
        <f>IF($P2587=1,SUM($P$7:$P2587),"")</f>
        <v/>
      </c>
      <c r="R2587">
        <f>IF($A2587="","",IF(ISNUMBER($A2587),$A2587,IFERROR(DATEVALUE($A2587),NA())))</f>
        <v/>
      </c>
    </row>
    <row r="2588">
      <c r="O2588">
        <f>IF($R2588="","",IF($Q$1="Weekly",INT(($R2588-2)/7),IF($Q$1="Quarterly",YEAR($R2588)*4+ROUNDUP(MONTH($R2588)/3),YEAR($R2588)*12+MONTH($R2588))))</f>
        <v/>
      </c>
      <c r="P2588">
        <f>IF($R2588="","",IF($R2589="",1,IF($O2588&lt;&gt;$O2589,1,0)))</f>
        <v/>
      </c>
      <c r="Q2588">
        <f>IF($P2588=1,SUM($P$7:$P2588),"")</f>
        <v/>
      </c>
      <c r="R2588">
        <f>IF($A2588="","",IF(ISNUMBER($A2588),$A2588,IFERROR(DATEVALUE($A2588),NA())))</f>
        <v/>
      </c>
    </row>
    <row r="2589">
      <c r="O2589">
        <f>IF($R2589="","",IF($Q$1="Weekly",INT(($R2589-2)/7),IF($Q$1="Quarterly",YEAR($R2589)*4+ROUNDUP(MONTH($R2589)/3),YEAR($R2589)*12+MONTH($R2589))))</f>
        <v/>
      </c>
      <c r="P2589">
        <f>IF($R2589="","",IF($R2590="",1,IF($O2589&lt;&gt;$O2590,1,0)))</f>
        <v/>
      </c>
      <c r="Q2589">
        <f>IF($P2589=1,SUM($P$7:$P2589),"")</f>
        <v/>
      </c>
      <c r="R2589">
        <f>IF($A2589="","",IF(ISNUMBER($A2589),$A2589,IFERROR(DATEVALUE($A2589),NA())))</f>
        <v/>
      </c>
    </row>
    <row r="2590">
      <c r="O2590">
        <f>IF($R2590="","",IF($Q$1="Weekly",INT(($R2590-2)/7),IF($Q$1="Quarterly",YEAR($R2590)*4+ROUNDUP(MONTH($R2590)/3),YEAR($R2590)*12+MONTH($R2590))))</f>
        <v/>
      </c>
      <c r="P2590">
        <f>IF($R2590="","",IF($R2591="",1,IF($O2590&lt;&gt;$O2591,1,0)))</f>
        <v/>
      </c>
      <c r="Q2590">
        <f>IF($P2590=1,SUM($P$7:$P2590),"")</f>
        <v/>
      </c>
      <c r="R2590">
        <f>IF($A2590="","",IF(ISNUMBER($A2590),$A2590,IFERROR(DATEVALUE($A2590),NA())))</f>
        <v/>
      </c>
    </row>
    <row r="2591">
      <c r="O2591">
        <f>IF($R2591="","",IF($Q$1="Weekly",INT(($R2591-2)/7),IF($Q$1="Quarterly",YEAR($R2591)*4+ROUNDUP(MONTH($R2591)/3),YEAR($R2591)*12+MONTH($R2591))))</f>
        <v/>
      </c>
      <c r="P2591">
        <f>IF($R2591="","",IF($R2592="",1,IF($O2591&lt;&gt;$O2592,1,0)))</f>
        <v/>
      </c>
      <c r="Q2591">
        <f>IF($P2591=1,SUM($P$7:$P2591),"")</f>
        <v/>
      </c>
      <c r="R2591">
        <f>IF($A2591="","",IF(ISNUMBER($A2591),$A2591,IFERROR(DATEVALUE($A2591),NA())))</f>
        <v/>
      </c>
    </row>
    <row r="2592">
      <c r="O2592">
        <f>IF($R2592="","",IF($Q$1="Weekly",INT(($R2592-2)/7),IF($Q$1="Quarterly",YEAR($R2592)*4+ROUNDUP(MONTH($R2592)/3),YEAR($R2592)*12+MONTH($R2592))))</f>
        <v/>
      </c>
      <c r="P2592">
        <f>IF($R2592="","",IF($R2593="",1,IF($O2592&lt;&gt;$O2593,1,0)))</f>
        <v/>
      </c>
      <c r="Q2592">
        <f>IF($P2592=1,SUM($P$7:$P2592),"")</f>
        <v/>
      </c>
      <c r="R2592">
        <f>IF($A2592="","",IF(ISNUMBER($A2592),$A2592,IFERROR(DATEVALUE($A2592),NA())))</f>
        <v/>
      </c>
    </row>
    <row r="2593">
      <c r="O2593">
        <f>IF($R2593="","",IF($Q$1="Weekly",INT(($R2593-2)/7),IF($Q$1="Quarterly",YEAR($R2593)*4+ROUNDUP(MONTH($R2593)/3),YEAR($R2593)*12+MONTH($R2593))))</f>
        <v/>
      </c>
      <c r="P2593">
        <f>IF($R2593="","",IF($R2594="",1,IF($O2593&lt;&gt;$O2594,1,0)))</f>
        <v/>
      </c>
      <c r="Q2593">
        <f>IF($P2593=1,SUM($P$7:$P2593),"")</f>
        <v/>
      </c>
      <c r="R2593">
        <f>IF($A2593="","",IF(ISNUMBER($A2593),$A2593,IFERROR(DATEVALUE($A2593),NA())))</f>
        <v/>
      </c>
    </row>
    <row r="2594">
      <c r="O2594">
        <f>IF($R2594="","",IF($Q$1="Weekly",INT(($R2594-2)/7),IF($Q$1="Quarterly",YEAR($R2594)*4+ROUNDUP(MONTH($R2594)/3),YEAR($R2594)*12+MONTH($R2594))))</f>
        <v/>
      </c>
      <c r="P2594">
        <f>IF($R2594="","",IF($R2595="",1,IF($O2594&lt;&gt;$O2595,1,0)))</f>
        <v/>
      </c>
      <c r="Q2594">
        <f>IF($P2594=1,SUM($P$7:$P2594),"")</f>
        <v/>
      </c>
      <c r="R2594">
        <f>IF($A2594="","",IF(ISNUMBER($A2594),$A2594,IFERROR(DATEVALUE($A2594),NA())))</f>
        <v/>
      </c>
    </row>
    <row r="2595">
      <c r="O2595">
        <f>IF($R2595="","",IF($Q$1="Weekly",INT(($R2595-2)/7),IF($Q$1="Quarterly",YEAR($R2595)*4+ROUNDUP(MONTH($R2595)/3),YEAR($R2595)*12+MONTH($R2595))))</f>
        <v/>
      </c>
      <c r="P2595">
        <f>IF($R2595="","",IF($R2596="",1,IF($O2595&lt;&gt;$O2596,1,0)))</f>
        <v/>
      </c>
      <c r="Q2595">
        <f>IF($P2595=1,SUM($P$7:$P2595),"")</f>
        <v/>
      </c>
      <c r="R2595">
        <f>IF($A2595="","",IF(ISNUMBER($A2595),$A2595,IFERROR(DATEVALUE($A2595),NA())))</f>
        <v/>
      </c>
    </row>
    <row r="2596">
      <c r="O2596">
        <f>IF($R2596="","",IF($Q$1="Weekly",INT(($R2596-2)/7),IF($Q$1="Quarterly",YEAR($R2596)*4+ROUNDUP(MONTH($R2596)/3),YEAR($R2596)*12+MONTH($R2596))))</f>
        <v/>
      </c>
      <c r="P2596">
        <f>IF($R2596="","",IF($R2597="",1,IF($O2596&lt;&gt;$O2597,1,0)))</f>
        <v/>
      </c>
      <c r="Q2596">
        <f>IF($P2596=1,SUM($P$7:$P2596),"")</f>
        <v/>
      </c>
      <c r="R2596">
        <f>IF($A2596="","",IF(ISNUMBER($A2596),$A2596,IFERROR(DATEVALUE($A2596),NA())))</f>
        <v/>
      </c>
    </row>
    <row r="2597">
      <c r="O2597">
        <f>IF($R2597="","",IF($Q$1="Weekly",INT(($R2597-2)/7),IF($Q$1="Quarterly",YEAR($R2597)*4+ROUNDUP(MONTH($R2597)/3),YEAR($R2597)*12+MONTH($R2597))))</f>
        <v/>
      </c>
      <c r="P2597">
        <f>IF($R2597="","",IF($R2598="",1,IF($O2597&lt;&gt;$O2598,1,0)))</f>
        <v/>
      </c>
      <c r="Q2597">
        <f>IF($P2597=1,SUM($P$7:$P2597),"")</f>
        <v/>
      </c>
      <c r="R2597">
        <f>IF($A2597="","",IF(ISNUMBER($A2597),$A2597,IFERROR(DATEVALUE($A2597),NA())))</f>
        <v/>
      </c>
    </row>
    <row r="2598">
      <c r="O2598">
        <f>IF($R2598="","",IF($Q$1="Weekly",INT(($R2598-2)/7),IF($Q$1="Quarterly",YEAR($R2598)*4+ROUNDUP(MONTH($R2598)/3),YEAR($R2598)*12+MONTH($R2598))))</f>
        <v/>
      </c>
      <c r="P2598">
        <f>IF($R2598="","",IF($R2599="",1,IF($O2598&lt;&gt;$O2599,1,0)))</f>
        <v/>
      </c>
      <c r="Q2598">
        <f>IF($P2598=1,SUM($P$7:$P2598),"")</f>
        <v/>
      </c>
      <c r="R2598">
        <f>IF($A2598="","",IF(ISNUMBER($A2598),$A2598,IFERROR(DATEVALUE($A2598),NA())))</f>
        <v/>
      </c>
    </row>
    <row r="2599">
      <c r="O2599">
        <f>IF($R2599="","",IF($Q$1="Weekly",INT(($R2599-2)/7),IF($Q$1="Quarterly",YEAR($R2599)*4+ROUNDUP(MONTH($R2599)/3),YEAR($R2599)*12+MONTH($R2599))))</f>
        <v/>
      </c>
      <c r="P2599">
        <f>IF($R2599="","",IF($R2600="",1,IF($O2599&lt;&gt;$O2600,1,0)))</f>
        <v/>
      </c>
      <c r="Q2599">
        <f>IF($P2599=1,SUM($P$7:$P2599),"")</f>
        <v/>
      </c>
      <c r="R2599">
        <f>IF($A2599="","",IF(ISNUMBER($A2599),$A2599,IFERROR(DATEVALUE($A2599),NA())))</f>
        <v/>
      </c>
    </row>
    <row r="2600">
      <c r="O2600">
        <f>IF($R2600="","",IF($Q$1="Weekly",INT(($R2600-2)/7),IF($Q$1="Quarterly",YEAR($R2600)*4+ROUNDUP(MONTH($R2600)/3),YEAR($R2600)*12+MONTH($R2600))))</f>
        <v/>
      </c>
      <c r="P2600">
        <f>IF($R2600="","",IF($R2601="",1,IF($O2600&lt;&gt;$O2601,1,0)))</f>
        <v/>
      </c>
      <c r="Q2600">
        <f>IF($P2600=1,SUM($P$7:$P2600),"")</f>
        <v/>
      </c>
      <c r="R2600">
        <f>IF($A2600="","",IF(ISNUMBER($A2600),$A2600,IFERROR(DATEVALUE($A2600),NA())))</f>
        <v/>
      </c>
    </row>
    <row r="2601">
      <c r="O2601">
        <f>IF($R2601="","",IF($Q$1="Weekly",INT(($R2601-2)/7),IF($Q$1="Quarterly",YEAR($R2601)*4+ROUNDUP(MONTH($R2601)/3),YEAR($R2601)*12+MONTH($R2601))))</f>
        <v/>
      </c>
      <c r="P2601">
        <f>IF($R2601="","",IF($R2602="",1,IF($O2601&lt;&gt;$O2602,1,0)))</f>
        <v/>
      </c>
      <c r="Q2601">
        <f>IF($P2601=1,SUM($P$7:$P2601),"")</f>
        <v/>
      </c>
      <c r="R2601">
        <f>IF($A2601="","",IF(ISNUMBER($A2601),$A2601,IFERROR(DATEVALUE($A2601),NA())))</f>
        <v/>
      </c>
    </row>
    <row r="2602">
      <c r="O2602">
        <f>IF($R2602="","",IF($Q$1="Weekly",INT(($R2602-2)/7),IF($Q$1="Quarterly",YEAR($R2602)*4+ROUNDUP(MONTH($R2602)/3),YEAR($R2602)*12+MONTH($R2602))))</f>
        <v/>
      </c>
      <c r="P2602">
        <f>IF($R2602="","",IF($R2603="",1,IF($O2602&lt;&gt;$O2603,1,0)))</f>
        <v/>
      </c>
      <c r="Q2602">
        <f>IF($P2602=1,SUM($P$7:$P2602),"")</f>
        <v/>
      </c>
      <c r="R2602">
        <f>IF($A2602="","",IF(ISNUMBER($A2602),$A2602,IFERROR(DATEVALUE($A2602),NA())))</f>
        <v/>
      </c>
    </row>
    <row r="2603">
      <c r="O2603">
        <f>IF($R2603="","",IF($Q$1="Weekly",INT(($R2603-2)/7),IF($Q$1="Quarterly",YEAR($R2603)*4+ROUNDUP(MONTH($R2603)/3),YEAR($R2603)*12+MONTH($R2603))))</f>
        <v/>
      </c>
      <c r="P2603">
        <f>IF($R2603="","",IF($R2604="",1,IF($O2603&lt;&gt;$O2604,1,0)))</f>
        <v/>
      </c>
      <c r="Q2603">
        <f>IF($P2603=1,SUM($P$7:$P2603),"")</f>
        <v/>
      </c>
      <c r="R2603">
        <f>IF($A2603="","",IF(ISNUMBER($A2603),$A2603,IFERROR(DATEVALUE($A2603),NA())))</f>
        <v/>
      </c>
    </row>
    <row r="2604">
      <c r="O2604">
        <f>IF($R2604="","",IF($Q$1="Weekly",INT(($R2604-2)/7),IF($Q$1="Quarterly",YEAR($R2604)*4+ROUNDUP(MONTH($R2604)/3),YEAR($R2604)*12+MONTH($R2604))))</f>
        <v/>
      </c>
      <c r="P2604">
        <f>IF($R2604="","",IF($R2605="",1,IF($O2604&lt;&gt;$O2605,1,0)))</f>
        <v/>
      </c>
      <c r="Q2604">
        <f>IF($P2604=1,SUM($P$7:$P2604),"")</f>
        <v/>
      </c>
      <c r="R2604">
        <f>IF($A2604="","",IF(ISNUMBER($A2604),$A2604,IFERROR(DATEVALUE($A2604),NA())))</f>
        <v/>
      </c>
    </row>
    <row r="2605">
      <c r="O2605">
        <f>IF($R2605="","",IF($Q$1="Weekly",INT(($R2605-2)/7),IF($Q$1="Quarterly",YEAR($R2605)*4+ROUNDUP(MONTH($R2605)/3),YEAR($R2605)*12+MONTH($R2605))))</f>
        <v/>
      </c>
      <c r="P2605">
        <f>IF($R2605="","",IF($R2606="",1,IF($O2605&lt;&gt;$O2606,1,0)))</f>
        <v/>
      </c>
      <c r="Q2605">
        <f>IF($P2605=1,SUM($P$7:$P2605),"")</f>
        <v/>
      </c>
      <c r="R2605">
        <f>IF($A2605="","",IF(ISNUMBER($A2605),$A2605,IFERROR(DATEVALUE($A2605),NA())))</f>
        <v/>
      </c>
    </row>
    <row r="2606">
      <c r="O2606">
        <f>IF($R2606="","",IF($Q$1="Weekly",INT(($R2606-2)/7),IF($Q$1="Quarterly",YEAR($R2606)*4+ROUNDUP(MONTH($R2606)/3),YEAR($R2606)*12+MONTH($R2606))))</f>
        <v/>
      </c>
      <c r="P2606">
        <f>IF($R2606="","",IF($R2607="",1,IF($O2606&lt;&gt;$O2607,1,0)))</f>
        <v/>
      </c>
      <c r="Q2606">
        <f>IF($P2606=1,SUM($P$7:$P2606),"")</f>
        <v/>
      </c>
      <c r="R2606">
        <f>IF($A2606="","",IF(ISNUMBER($A2606),$A2606,IFERROR(DATEVALUE($A2606),NA())))</f>
        <v/>
      </c>
    </row>
    <row r="2607">
      <c r="O2607">
        <f>IF($R2607="","",IF($Q$1="Weekly",INT(($R2607-2)/7),IF($Q$1="Quarterly",YEAR($R2607)*4+ROUNDUP(MONTH($R2607)/3),YEAR($R2607)*12+MONTH($R2607))))</f>
        <v/>
      </c>
      <c r="P2607">
        <f>IF($R2607="","",IF($R2608="",1,IF($O2607&lt;&gt;$O2608,1,0)))</f>
        <v/>
      </c>
      <c r="Q2607">
        <f>IF($P2607=1,SUM($P$7:$P2607),"")</f>
        <v/>
      </c>
      <c r="R2607">
        <f>IF($A2607="","",IF(ISNUMBER($A2607),$A2607,IFERROR(DATEVALUE($A2607),NA())))</f>
        <v/>
      </c>
    </row>
    <row r="2608">
      <c r="O2608">
        <f>IF($R2608="","",IF($Q$1="Weekly",INT(($R2608-2)/7),IF($Q$1="Quarterly",YEAR($R2608)*4+ROUNDUP(MONTH($R2608)/3),YEAR($R2608)*12+MONTH($R2608))))</f>
        <v/>
      </c>
      <c r="P2608">
        <f>IF($R2608="","",IF($R2609="",1,IF($O2608&lt;&gt;$O2609,1,0)))</f>
        <v/>
      </c>
      <c r="Q2608">
        <f>IF($P2608=1,SUM($P$7:$P2608),"")</f>
        <v/>
      </c>
      <c r="R2608">
        <f>IF($A2608="","",IF(ISNUMBER($A2608),$A2608,IFERROR(DATEVALUE($A2608),NA())))</f>
        <v/>
      </c>
    </row>
    <row r="2609">
      <c r="O2609">
        <f>IF($R2609="","",IF($Q$1="Weekly",INT(($R2609-2)/7),IF($Q$1="Quarterly",YEAR($R2609)*4+ROUNDUP(MONTH($R2609)/3),YEAR($R2609)*12+MONTH($R2609))))</f>
        <v/>
      </c>
      <c r="P2609">
        <f>IF($R2609="","",IF($R2610="",1,IF($O2609&lt;&gt;$O2610,1,0)))</f>
        <v/>
      </c>
      <c r="Q2609">
        <f>IF($P2609=1,SUM($P$7:$P2609),"")</f>
        <v/>
      </c>
      <c r="R2609">
        <f>IF($A2609="","",IF(ISNUMBER($A2609),$A2609,IFERROR(DATEVALUE($A2609),NA())))</f>
        <v/>
      </c>
    </row>
    <row r="2610">
      <c r="O2610">
        <f>IF($R2610="","",IF($Q$1="Weekly",INT(($R2610-2)/7),IF($Q$1="Quarterly",YEAR($R2610)*4+ROUNDUP(MONTH($R2610)/3),YEAR($R2610)*12+MONTH($R2610))))</f>
        <v/>
      </c>
      <c r="P2610">
        <f>IF($R2610="","",IF($R2611="",1,IF($O2610&lt;&gt;$O2611,1,0)))</f>
        <v/>
      </c>
      <c r="Q2610">
        <f>IF($P2610=1,SUM($P$7:$P2610),"")</f>
        <v/>
      </c>
      <c r="R2610">
        <f>IF($A2610="","",IF(ISNUMBER($A2610),$A2610,IFERROR(DATEVALUE($A2610),NA())))</f>
        <v/>
      </c>
    </row>
    <row r="2611">
      <c r="O2611">
        <f>IF($R2611="","",IF($Q$1="Weekly",INT(($R2611-2)/7),IF($Q$1="Quarterly",YEAR($R2611)*4+ROUNDUP(MONTH($R2611)/3),YEAR($R2611)*12+MONTH($R2611))))</f>
        <v/>
      </c>
      <c r="P2611">
        <f>IF($R2611="","",IF($R2612="",1,IF($O2611&lt;&gt;$O2612,1,0)))</f>
        <v/>
      </c>
      <c r="Q2611">
        <f>IF($P2611=1,SUM($P$7:$P2611),"")</f>
        <v/>
      </c>
      <c r="R2611">
        <f>IF($A2611="","",IF(ISNUMBER($A2611),$A2611,IFERROR(DATEVALUE($A2611),NA())))</f>
        <v/>
      </c>
    </row>
    <row r="2612">
      <c r="O2612">
        <f>IF($R2612="","",IF($Q$1="Weekly",INT(($R2612-2)/7),IF($Q$1="Quarterly",YEAR($R2612)*4+ROUNDUP(MONTH($R2612)/3),YEAR($R2612)*12+MONTH($R2612))))</f>
        <v/>
      </c>
      <c r="P2612">
        <f>IF($R2612="","",IF($R2613="",1,IF($O2612&lt;&gt;$O2613,1,0)))</f>
        <v/>
      </c>
      <c r="Q2612">
        <f>IF($P2612=1,SUM($P$7:$P2612),"")</f>
        <v/>
      </c>
      <c r="R2612">
        <f>IF($A2612="","",IF(ISNUMBER($A2612),$A2612,IFERROR(DATEVALUE($A2612),NA())))</f>
        <v/>
      </c>
    </row>
    <row r="2613">
      <c r="O2613">
        <f>IF($R2613="","",IF($Q$1="Weekly",INT(($R2613-2)/7),IF($Q$1="Quarterly",YEAR($R2613)*4+ROUNDUP(MONTH($R2613)/3),YEAR($R2613)*12+MONTH($R2613))))</f>
        <v/>
      </c>
      <c r="P2613">
        <f>IF($R2613="","",IF($R2614="",1,IF($O2613&lt;&gt;$O2614,1,0)))</f>
        <v/>
      </c>
      <c r="Q2613">
        <f>IF($P2613=1,SUM($P$7:$P2613),"")</f>
        <v/>
      </c>
      <c r="R2613">
        <f>IF($A2613="","",IF(ISNUMBER($A2613),$A2613,IFERROR(DATEVALUE($A2613),NA())))</f>
        <v/>
      </c>
    </row>
    <row r="2614">
      <c r="O2614">
        <f>IF($R2614="","",IF($Q$1="Weekly",INT(($R2614-2)/7),IF($Q$1="Quarterly",YEAR($R2614)*4+ROUNDUP(MONTH($R2614)/3),YEAR($R2614)*12+MONTH($R2614))))</f>
        <v/>
      </c>
      <c r="P2614">
        <f>IF($R2614="","",IF($R2615="",1,IF($O2614&lt;&gt;$O2615,1,0)))</f>
        <v/>
      </c>
      <c r="Q2614">
        <f>IF($P2614=1,SUM($P$7:$P2614),"")</f>
        <v/>
      </c>
      <c r="R2614">
        <f>IF($A2614="","",IF(ISNUMBER($A2614),$A2614,IFERROR(DATEVALUE($A2614),NA())))</f>
        <v/>
      </c>
    </row>
    <row r="2615">
      <c r="O2615">
        <f>IF($R2615="","",IF($Q$1="Weekly",INT(($R2615-2)/7),IF($Q$1="Quarterly",YEAR($R2615)*4+ROUNDUP(MONTH($R2615)/3),YEAR($R2615)*12+MONTH($R2615))))</f>
        <v/>
      </c>
      <c r="P2615">
        <f>IF($R2615="","",IF($R2616="",1,IF($O2615&lt;&gt;$O2616,1,0)))</f>
        <v/>
      </c>
      <c r="Q2615">
        <f>IF($P2615=1,SUM($P$7:$P2615),"")</f>
        <v/>
      </c>
      <c r="R2615">
        <f>IF($A2615="","",IF(ISNUMBER($A2615),$A2615,IFERROR(DATEVALUE($A2615),NA())))</f>
        <v/>
      </c>
    </row>
    <row r="2616">
      <c r="O2616">
        <f>IF($R2616="","",IF($Q$1="Weekly",INT(($R2616-2)/7),IF($Q$1="Quarterly",YEAR($R2616)*4+ROUNDUP(MONTH($R2616)/3),YEAR($R2616)*12+MONTH($R2616))))</f>
        <v/>
      </c>
      <c r="P2616">
        <f>IF($R2616="","",IF($R2617="",1,IF($O2616&lt;&gt;$O2617,1,0)))</f>
        <v/>
      </c>
      <c r="Q2616">
        <f>IF($P2616=1,SUM($P$7:$P2616),"")</f>
        <v/>
      </c>
      <c r="R2616">
        <f>IF($A2616="","",IF(ISNUMBER($A2616),$A2616,IFERROR(DATEVALUE($A2616),NA())))</f>
        <v/>
      </c>
    </row>
    <row r="2617">
      <c r="O2617">
        <f>IF($R2617="","",IF($Q$1="Weekly",INT(($R2617-2)/7),IF($Q$1="Quarterly",YEAR($R2617)*4+ROUNDUP(MONTH($R2617)/3),YEAR($R2617)*12+MONTH($R2617))))</f>
        <v/>
      </c>
      <c r="P2617">
        <f>IF($R2617="","",IF($R2618="",1,IF($O2617&lt;&gt;$O2618,1,0)))</f>
        <v/>
      </c>
      <c r="Q2617">
        <f>IF($P2617=1,SUM($P$7:$P2617),"")</f>
        <v/>
      </c>
      <c r="R2617">
        <f>IF($A2617="","",IF(ISNUMBER($A2617),$A2617,IFERROR(DATEVALUE($A2617),NA())))</f>
        <v/>
      </c>
    </row>
    <row r="2618">
      <c r="O2618">
        <f>IF($R2618="","",IF($Q$1="Weekly",INT(($R2618-2)/7),IF($Q$1="Quarterly",YEAR($R2618)*4+ROUNDUP(MONTH($R2618)/3),YEAR($R2618)*12+MONTH($R2618))))</f>
        <v/>
      </c>
      <c r="P2618">
        <f>IF($R2618="","",IF($R2619="",1,IF($O2618&lt;&gt;$O2619,1,0)))</f>
        <v/>
      </c>
      <c r="Q2618">
        <f>IF($P2618=1,SUM($P$7:$P2618),"")</f>
        <v/>
      </c>
      <c r="R2618">
        <f>IF($A2618="","",IF(ISNUMBER($A2618),$A2618,IFERROR(DATEVALUE($A2618),NA())))</f>
        <v/>
      </c>
    </row>
    <row r="2619">
      <c r="O2619">
        <f>IF($R2619="","",IF($Q$1="Weekly",INT(($R2619-2)/7),IF($Q$1="Quarterly",YEAR($R2619)*4+ROUNDUP(MONTH($R2619)/3),YEAR($R2619)*12+MONTH($R2619))))</f>
        <v/>
      </c>
      <c r="P2619">
        <f>IF($R2619="","",IF($R2620="",1,IF($O2619&lt;&gt;$O2620,1,0)))</f>
        <v/>
      </c>
      <c r="Q2619">
        <f>IF($P2619=1,SUM($P$7:$P2619),"")</f>
        <v/>
      </c>
      <c r="R2619">
        <f>IF($A2619="","",IF(ISNUMBER($A2619),$A2619,IFERROR(DATEVALUE($A2619),NA())))</f>
        <v/>
      </c>
    </row>
    <row r="2620">
      <c r="O2620">
        <f>IF($R2620="","",IF($Q$1="Weekly",INT(($R2620-2)/7),IF($Q$1="Quarterly",YEAR($R2620)*4+ROUNDUP(MONTH($R2620)/3),YEAR($R2620)*12+MONTH($R2620))))</f>
        <v/>
      </c>
      <c r="P2620">
        <f>IF($R2620="","",IF($R2621="",1,IF($O2620&lt;&gt;$O2621,1,0)))</f>
        <v/>
      </c>
      <c r="Q2620">
        <f>IF($P2620=1,SUM($P$7:$P2620),"")</f>
        <v/>
      </c>
      <c r="R2620">
        <f>IF($A2620="","",IF(ISNUMBER($A2620),$A2620,IFERROR(DATEVALUE($A2620),NA())))</f>
        <v/>
      </c>
    </row>
    <row r="2621">
      <c r="O2621">
        <f>IF($R2621="","",IF($Q$1="Weekly",INT(($R2621-2)/7),IF($Q$1="Quarterly",YEAR($R2621)*4+ROUNDUP(MONTH($R2621)/3),YEAR($R2621)*12+MONTH($R2621))))</f>
        <v/>
      </c>
      <c r="P2621">
        <f>IF($R2621="","",IF($R2622="",1,IF($O2621&lt;&gt;$O2622,1,0)))</f>
        <v/>
      </c>
      <c r="Q2621">
        <f>IF($P2621=1,SUM($P$7:$P2621),"")</f>
        <v/>
      </c>
      <c r="R2621">
        <f>IF($A2621="","",IF(ISNUMBER($A2621),$A2621,IFERROR(DATEVALUE($A2621),NA())))</f>
        <v/>
      </c>
    </row>
    <row r="2622">
      <c r="O2622">
        <f>IF($R2622="","",IF($Q$1="Weekly",INT(($R2622-2)/7),IF($Q$1="Quarterly",YEAR($R2622)*4+ROUNDUP(MONTH($R2622)/3),YEAR($R2622)*12+MONTH($R2622))))</f>
        <v/>
      </c>
      <c r="P2622">
        <f>IF($R2622="","",IF($R2623="",1,IF($O2622&lt;&gt;$O2623,1,0)))</f>
        <v/>
      </c>
      <c r="Q2622">
        <f>IF($P2622=1,SUM($P$7:$P2622),"")</f>
        <v/>
      </c>
      <c r="R2622">
        <f>IF($A2622="","",IF(ISNUMBER($A2622),$A2622,IFERROR(DATEVALUE($A2622),NA())))</f>
        <v/>
      </c>
    </row>
    <row r="2623">
      <c r="O2623">
        <f>IF($R2623="","",IF($Q$1="Weekly",INT(($R2623-2)/7),IF($Q$1="Quarterly",YEAR($R2623)*4+ROUNDUP(MONTH($R2623)/3),YEAR($R2623)*12+MONTH($R2623))))</f>
        <v/>
      </c>
      <c r="P2623">
        <f>IF($R2623="","",IF($R2624="",1,IF($O2623&lt;&gt;$O2624,1,0)))</f>
        <v/>
      </c>
      <c r="Q2623">
        <f>IF($P2623=1,SUM($P$7:$P2623),"")</f>
        <v/>
      </c>
      <c r="R2623">
        <f>IF($A2623="","",IF(ISNUMBER($A2623),$A2623,IFERROR(DATEVALUE($A2623),NA())))</f>
        <v/>
      </c>
    </row>
    <row r="2624">
      <c r="O2624">
        <f>IF($R2624="","",IF($Q$1="Weekly",INT(($R2624-2)/7),IF($Q$1="Quarterly",YEAR($R2624)*4+ROUNDUP(MONTH($R2624)/3),YEAR($R2624)*12+MONTH($R2624))))</f>
        <v/>
      </c>
      <c r="P2624">
        <f>IF($R2624="","",IF($R2625="",1,IF($O2624&lt;&gt;$O2625,1,0)))</f>
        <v/>
      </c>
      <c r="Q2624">
        <f>IF($P2624=1,SUM($P$7:$P2624),"")</f>
        <v/>
      </c>
      <c r="R2624">
        <f>IF($A2624="","",IF(ISNUMBER($A2624),$A2624,IFERROR(DATEVALUE($A2624),NA())))</f>
        <v/>
      </c>
    </row>
    <row r="2625">
      <c r="O2625">
        <f>IF($R2625="","",IF($Q$1="Weekly",INT(($R2625-2)/7),IF($Q$1="Quarterly",YEAR($R2625)*4+ROUNDUP(MONTH($R2625)/3),YEAR($R2625)*12+MONTH($R2625))))</f>
        <v/>
      </c>
      <c r="P2625">
        <f>IF($R2625="","",IF($R2626="",1,IF($O2625&lt;&gt;$O2626,1,0)))</f>
        <v/>
      </c>
      <c r="Q2625">
        <f>IF($P2625=1,SUM($P$7:$P2625),"")</f>
        <v/>
      </c>
      <c r="R2625">
        <f>IF($A2625="","",IF(ISNUMBER($A2625),$A2625,IFERROR(DATEVALUE($A2625),NA())))</f>
        <v/>
      </c>
    </row>
    <row r="2626">
      <c r="O2626">
        <f>IF($R2626="","",IF($Q$1="Weekly",INT(($R2626-2)/7),IF($Q$1="Quarterly",YEAR($R2626)*4+ROUNDUP(MONTH($R2626)/3),YEAR($R2626)*12+MONTH($R2626))))</f>
        <v/>
      </c>
      <c r="P2626">
        <f>IF($R2626="","",IF($R2627="",1,IF($O2626&lt;&gt;$O2627,1,0)))</f>
        <v/>
      </c>
      <c r="Q2626">
        <f>IF($P2626=1,SUM($P$7:$P2626),"")</f>
        <v/>
      </c>
      <c r="R2626">
        <f>IF($A2626="","",IF(ISNUMBER($A2626),$A2626,IFERROR(DATEVALUE($A2626),NA())))</f>
        <v/>
      </c>
    </row>
    <row r="2627">
      <c r="O2627">
        <f>IF($R2627="","",IF($Q$1="Weekly",INT(($R2627-2)/7),IF($Q$1="Quarterly",YEAR($R2627)*4+ROUNDUP(MONTH($R2627)/3),YEAR($R2627)*12+MONTH($R2627))))</f>
        <v/>
      </c>
      <c r="P2627">
        <f>IF($R2627="","",IF($R2628="",1,IF($O2627&lt;&gt;$O2628,1,0)))</f>
        <v/>
      </c>
      <c r="Q2627">
        <f>IF($P2627=1,SUM($P$7:$P2627),"")</f>
        <v/>
      </c>
      <c r="R2627">
        <f>IF($A2627="","",IF(ISNUMBER($A2627),$A2627,IFERROR(DATEVALUE($A2627),NA())))</f>
        <v/>
      </c>
    </row>
    <row r="2628">
      <c r="O2628">
        <f>IF($R2628="","",IF($Q$1="Weekly",INT(($R2628-2)/7),IF($Q$1="Quarterly",YEAR($R2628)*4+ROUNDUP(MONTH($R2628)/3),YEAR($R2628)*12+MONTH($R2628))))</f>
        <v/>
      </c>
      <c r="P2628">
        <f>IF($R2628="","",IF($R2629="",1,IF($O2628&lt;&gt;$O2629,1,0)))</f>
        <v/>
      </c>
      <c r="Q2628">
        <f>IF($P2628=1,SUM($P$7:$P2628),"")</f>
        <v/>
      </c>
      <c r="R2628">
        <f>IF($A2628="","",IF(ISNUMBER($A2628),$A2628,IFERROR(DATEVALUE($A2628),NA())))</f>
        <v/>
      </c>
    </row>
    <row r="2629">
      <c r="O2629">
        <f>IF($R2629="","",IF($Q$1="Weekly",INT(($R2629-2)/7),IF($Q$1="Quarterly",YEAR($R2629)*4+ROUNDUP(MONTH($R2629)/3),YEAR($R2629)*12+MONTH($R2629))))</f>
        <v/>
      </c>
      <c r="P2629">
        <f>IF($R2629="","",IF($R2630="",1,IF($O2629&lt;&gt;$O2630,1,0)))</f>
        <v/>
      </c>
      <c r="Q2629">
        <f>IF($P2629=1,SUM($P$7:$P2629),"")</f>
        <v/>
      </c>
      <c r="R2629">
        <f>IF($A2629="","",IF(ISNUMBER($A2629),$A2629,IFERROR(DATEVALUE($A2629),NA())))</f>
        <v/>
      </c>
    </row>
    <row r="2630">
      <c r="O2630">
        <f>IF($R2630="","",IF($Q$1="Weekly",INT(($R2630-2)/7),IF($Q$1="Quarterly",YEAR($R2630)*4+ROUNDUP(MONTH($R2630)/3),YEAR($R2630)*12+MONTH($R2630))))</f>
        <v/>
      </c>
      <c r="P2630">
        <f>IF($R2630="","",IF($R2631="",1,IF($O2630&lt;&gt;$O2631,1,0)))</f>
        <v/>
      </c>
      <c r="Q2630">
        <f>IF($P2630=1,SUM($P$7:$P2630),"")</f>
        <v/>
      </c>
      <c r="R2630">
        <f>IF($A2630="","",IF(ISNUMBER($A2630),$A2630,IFERROR(DATEVALUE($A2630),NA())))</f>
        <v/>
      </c>
    </row>
    <row r="2631">
      <c r="O2631">
        <f>IF($R2631="","",IF($Q$1="Weekly",INT(($R2631-2)/7),IF($Q$1="Quarterly",YEAR($R2631)*4+ROUNDUP(MONTH($R2631)/3),YEAR($R2631)*12+MONTH($R2631))))</f>
        <v/>
      </c>
      <c r="P2631">
        <f>IF($R2631="","",IF($R2632="",1,IF($O2631&lt;&gt;$O2632,1,0)))</f>
        <v/>
      </c>
      <c r="Q2631">
        <f>IF($P2631=1,SUM($P$7:$P2631),"")</f>
        <v/>
      </c>
      <c r="R2631">
        <f>IF($A2631="","",IF(ISNUMBER($A2631),$A2631,IFERROR(DATEVALUE($A2631),NA())))</f>
        <v/>
      </c>
    </row>
    <row r="2632">
      <c r="O2632">
        <f>IF($R2632="","",IF($Q$1="Weekly",INT(($R2632-2)/7),IF($Q$1="Quarterly",YEAR($R2632)*4+ROUNDUP(MONTH($R2632)/3),YEAR($R2632)*12+MONTH($R2632))))</f>
        <v/>
      </c>
      <c r="P2632">
        <f>IF($R2632="","",IF($R2633="",1,IF($O2632&lt;&gt;$O2633,1,0)))</f>
        <v/>
      </c>
      <c r="Q2632">
        <f>IF($P2632=1,SUM($P$7:$P2632),"")</f>
        <v/>
      </c>
      <c r="R2632">
        <f>IF($A2632="","",IF(ISNUMBER($A2632),$A2632,IFERROR(DATEVALUE($A2632),NA())))</f>
        <v/>
      </c>
    </row>
    <row r="2633">
      <c r="O2633">
        <f>IF($R2633="","",IF($Q$1="Weekly",INT(($R2633-2)/7),IF($Q$1="Quarterly",YEAR($R2633)*4+ROUNDUP(MONTH($R2633)/3),YEAR($R2633)*12+MONTH($R2633))))</f>
        <v/>
      </c>
      <c r="P2633">
        <f>IF($R2633="","",IF($R2634="",1,IF($O2633&lt;&gt;$O2634,1,0)))</f>
        <v/>
      </c>
      <c r="Q2633">
        <f>IF($P2633=1,SUM($P$7:$P2633),"")</f>
        <v/>
      </c>
      <c r="R2633">
        <f>IF($A2633="","",IF(ISNUMBER($A2633),$A2633,IFERROR(DATEVALUE($A2633),NA())))</f>
        <v/>
      </c>
    </row>
    <row r="2634">
      <c r="O2634">
        <f>IF($R2634="","",IF($Q$1="Weekly",INT(($R2634-2)/7),IF($Q$1="Quarterly",YEAR($R2634)*4+ROUNDUP(MONTH($R2634)/3),YEAR($R2634)*12+MONTH($R2634))))</f>
        <v/>
      </c>
      <c r="P2634">
        <f>IF($R2634="","",IF($R2635="",1,IF($O2634&lt;&gt;$O2635,1,0)))</f>
        <v/>
      </c>
      <c r="Q2634">
        <f>IF($P2634=1,SUM($P$7:$P2634),"")</f>
        <v/>
      </c>
      <c r="R2634">
        <f>IF($A2634="","",IF(ISNUMBER($A2634),$A2634,IFERROR(DATEVALUE($A2634),NA())))</f>
        <v/>
      </c>
    </row>
    <row r="2635">
      <c r="O2635">
        <f>IF($R2635="","",IF($Q$1="Weekly",INT(($R2635-2)/7),IF($Q$1="Quarterly",YEAR($R2635)*4+ROUNDUP(MONTH($R2635)/3),YEAR($R2635)*12+MONTH($R2635))))</f>
        <v/>
      </c>
      <c r="P2635">
        <f>IF($R2635="","",IF($R2636="",1,IF($O2635&lt;&gt;$O2636,1,0)))</f>
        <v/>
      </c>
      <c r="Q2635">
        <f>IF($P2635=1,SUM($P$7:$P2635),"")</f>
        <v/>
      </c>
      <c r="R2635">
        <f>IF($A2635="","",IF(ISNUMBER($A2635),$A2635,IFERROR(DATEVALUE($A2635),NA())))</f>
        <v/>
      </c>
    </row>
    <row r="2636">
      <c r="O2636">
        <f>IF($R2636="","",IF($Q$1="Weekly",INT(($R2636-2)/7),IF($Q$1="Quarterly",YEAR($R2636)*4+ROUNDUP(MONTH($R2636)/3),YEAR($R2636)*12+MONTH($R2636))))</f>
        <v/>
      </c>
      <c r="P2636">
        <f>IF($R2636="","",IF($R2637="",1,IF($O2636&lt;&gt;$O2637,1,0)))</f>
        <v/>
      </c>
      <c r="Q2636">
        <f>IF($P2636=1,SUM($P$7:$P2636),"")</f>
        <v/>
      </c>
      <c r="R2636">
        <f>IF($A2636="","",IF(ISNUMBER($A2636),$A2636,IFERROR(DATEVALUE($A2636),NA())))</f>
        <v/>
      </c>
    </row>
    <row r="2637">
      <c r="O2637">
        <f>IF($R2637="","",IF($Q$1="Weekly",INT(($R2637-2)/7),IF($Q$1="Quarterly",YEAR($R2637)*4+ROUNDUP(MONTH($R2637)/3),YEAR($R2637)*12+MONTH($R2637))))</f>
        <v/>
      </c>
      <c r="P2637">
        <f>IF($R2637="","",IF($R2638="",1,IF($O2637&lt;&gt;$O2638,1,0)))</f>
        <v/>
      </c>
      <c r="Q2637">
        <f>IF($P2637=1,SUM($P$7:$P2637),"")</f>
        <v/>
      </c>
      <c r="R2637">
        <f>IF($A2637="","",IF(ISNUMBER($A2637),$A2637,IFERROR(DATEVALUE($A2637),NA())))</f>
        <v/>
      </c>
    </row>
    <row r="2638">
      <c r="O2638">
        <f>IF($R2638="","",IF($Q$1="Weekly",INT(($R2638-2)/7),IF($Q$1="Quarterly",YEAR($R2638)*4+ROUNDUP(MONTH($R2638)/3),YEAR($R2638)*12+MONTH($R2638))))</f>
        <v/>
      </c>
      <c r="P2638">
        <f>IF($R2638="","",IF($R2639="",1,IF($O2638&lt;&gt;$O2639,1,0)))</f>
        <v/>
      </c>
      <c r="Q2638">
        <f>IF($P2638=1,SUM($P$7:$P2638),"")</f>
        <v/>
      </c>
      <c r="R2638">
        <f>IF($A2638="","",IF(ISNUMBER($A2638),$A2638,IFERROR(DATEVALUE($A2638),NA())))</f>
        <v/>
      </c>
    </row>
    <row r="2639">
      <c r="O2639">
        <f>IF($R2639="","",IF($Q$1="Weekly",INT(($R2639-2)/7),IF($Q$1="Quarterly",YEAR($R2639)*4+ROUNDUP(MONTH($R2639)/3),YEAR($R2639)*12+MONTH($R2639))))</f>
        <v/>
      </c>
      <c r="P2639">
        <f>IF($R2639="","",IF($R2640="",1,IF($O2639&lt;&gt;$O2640,1,0)))</f>
        <v/>
      </c>
      <c r="Q2639">
        <f>IF($P2639=1,SUM($P$7:$P2639),"")</f>
        <v/>
      </c>
      <c r="R2639">
        <f>IF($A2639="","",IF(ISNUMBER($A2639),$A2639,IFERROR(DATEVALUE($A2639),NA())))</f>
        <v/>
      </c>
    </row>
    <row r="2640">
      <c r="O2640">
        <f>IF($R2640="","",IF($Q$1="Weekly",INT(($R2640-2)/7),IF($Q$1="Quarterly",YEAR($R2640)*4+ROUNDUP(MONTH($R2640)/3),YEAR($R2640)*12+MONTH($R2640))))</f>
        <v/>
      </c>
      <c r="P2640">
        <f>IF($R2640="","",IF($R2641="",1,IF($O2640&lt;&gt;$O2641,1,0)))</f>
        <v/>
      </c>
      <c r="Q2640">
        <f>IF($P2640=1,SUM($P$7:$P2640),"")</f>
        <v/>
      </c>
      <c r="R2640">
        <f>IF($A2640="","",IF(ISNUMBER($A2640),$A2640,IFERROR(DATEVALUE($A2640),NA())))</f>
        <v/>
      </c>
    </row>
    <row r="2641">
      <c r="O2641">
        <f>IF($R2641="","",IF($Q$1="Weekly",INT(($R2641-2)/7),IF($Q$1="Quarterly",YEAR($R2641)*4+ROUNDUP(MONTH($R2641)/3),YEAR($R2641)*12+MONTH($R2641))))</f>
        <v/>
      </c>
      <c r="P2641">
        <f>IF($R2641="","",IF($R2642="",1,IF($O2641&lt;&gt;$O2642,1,0)))</f>
        <v/>
      </c>
      <c r="Q2641">
        <f>IF($P2641=1,SUM($P$7:$P2641),"")</f>
        <v/>
      </c>
      <c r="R2641">
        <f>IF($A2641="","",IF(ISNUMBER($A2641),$A2641,IFERROR(DATEVALUE($A2641),NA())))</f>
        <v/>
      </c>
    </row>
    <row r="2642">
      <c r="O2642">
        <f>IF($R2642="","",IF($Q$1="Weekly",INT(($R2642-2)/7),IF($Q$1="Quarterly",YEAR($R2642)*4+ROUNDUP(MONTH($R2642)/3),YEAR($R2642)*12+MONTH($R2642))))</f>
        <v/>
      </c>
      <c r="P2642">
        <f>IF($R2642="","",IF($R2643="",1,IF($O2642&lt;&gt;$O2643,1,0)))</f>
        <v/>
      </c>
      <c r="Q2642">
        <f>IF($P2642=1,SUM($P$7:$P2642),"")</f>
        <v/>
      </c>
      <c r="R2642">
        <f>IF($A2642="","",IF(ISNUMBER($A2642),$A2642,IFERROR(DATEVALUE($A2642),NA())))</f>
        <v/>
      </c>
    </row>
    <row r="2643">
      <c r="O2643">
        <f>IF($R2643="","",IF($Q$1="Weekly",INT(($R2643-2)/7),IF($Q$1="Quarterly",YEAR($R2643)*4+ROUNDUP(MONTH($R2643)/3),YEAR($R2643)*12+MONTH($R2643))))</f>
        <v/>
      </c>
      <c r="P2643">
        <f>IF($R2643="","",IF($R2644="",1,IF($O2643&lt;&gt;$O2644,1,0)))</f>
        <v/>
      </c>
      <c r="Q2643">
        <f>IF($P2643=1,SUM($P$7:$P2643),"")</f>
        <v/>
      </c>
      <c r="R2643">
        <f>IF($A2643="","",IF(ISNUMBER($A2643),$A2643,IFERROR(DATEVALUE($A2643),NA())))</f>
        <v/>
      </c>
    </row>
    <row r="2644">
      <c r="O2644">
        <f>IF($R2644="","",IF($Q$1="Weekly",INT(($R2644-2)/7),IF($Q$1="Quarterly",YEAR($R2644)*4+ROUNDUP(MONTH($R2644)/3),YEAR($R2644)*12+MONTH($R2644))))</f>
        <v/>
      </c>
      <c r="P2644">
        <f>IF($R2644="","",IF($R2645="",1,IF($O2644&lt;&gt;$O2645,1,0)))</f>
        <v/>
      </c>
      <c r="Q2644">
        <f>IF($P2644=1,SUM($P$7:$P2644),"")</f>
        <v/>
      </c>
      <c r="R2644">
        <f>IF($A2644="","",IF(ISNUMBER($A2644),$A2644,IFERROR(DATEVALUE($A2644),NA())))</f>
        <v/>
      </c>
    </row>
    <row r="2645">
      <c r="O2645">
        <f>IF($R2645="","",IF($Q$1="Weekly",INT(($R2645-2)/7),IF($Q$1="Quarterly",YEAR($R2645)*4+ROUNDUP(MONTH($R2645)/3),YEAR($R2645)*12+MONTH($R2645))))</f>
        <v/>
      </c>
      <c r="P2645">
        <f>IF($R2645="","",IF($R2646="",1,IF($O2645&lt;&gt;$O2646,1,0)))</f>
        <v/>
      </c>
      <c r="Q2645">
        <f>IF($P2645=1,SUM($P$7:$P2645),"")</f>
        <v/>
      </c>
      <c r="R2645">
        <f>IF($A2645="","",IF(ISNUMBER($A2645),$A2645,IFERROR(DATEVALUE($A2645),NA())))</f>
        <v/>
      </c>
    </row>
    <row r="2646">
      <c r="O2646">
        <f>IF($R2646="","",IF($Q$1="Weekly",INT(($R2646-2)/7),IF($Q$1="Quarterly",YEAR($R2646)*4+ROUNDUP(MONTH($R2646)/3),YEAR($R2646)*12+MONTH($R2646))))</f>
        <v/>
      </c>
      <c r="P2646">
        <f>IF($R2646="","",IF($R2647="",1,IF($O2646&lt;&gt;$O2647,1,0)))</f>
        <v/>
      </c>
      <c r="Q2646">
        <f>IF($P2646=1,SUM($P$7:$P2646),"")</f>
        <v/>
      </c>
      <c r="R2646">
        <f>IF($A2646="","",IF(ISNUMBER($A2646),$A2646,IFERROR(DATEVALUE($A2646),NA())))</f>
        <v/>
      </c>
    </row>
    <row r="2647">
      <c r="O2647">
        <f>IF($R2647="","",IF($Q$1="Weekly",INT(($R2647-2)/7),IF($Q$1="Quarterly",YEAR($R2647)*4+ROUNDUP(MONTH($R2647)/3),YEAR($R2647)*12+MONTH($R2647))))</f>
        <v/>
      </c>
      <c r="P2647">
        <f>IF($R2647="","",IF($R2648="",1,IF($O2647&lt;&gt;$O2648,1,0)))</f>
        <v/>
      </c>
      <c r="Q2647">
        <f>IF($P2647=1,SUM($P$7:$P2647),"")</f>
        <v/>
      </c>
      <c r="R2647">
        <f>IF($A2647="","",IF(ISNUMBER($A2647),$A2647,IFERROR(DATEVALUE($A2647),NA())))</f>
        <v/>
      </c>
    </row>
    <row r="2648">
      <c r="O2648">
        <f>IF($R2648="","",IF($Q$1="Weekly",INT(($R2648-2)/7),IF($Q$1="Quarterly",YEAR($R2648)*4+ROUNDUP(MONTH($R2648)/3),YEAR($R2648)*12+MONTH($R2648))))</f>
        <v/>
      </c>
      <c r="P2648">
        <f>IF($R2648="","",IF($R2649="",1,IF($O2648&lt;&gt;$O2649,1,0)))</f>
        <v/>
      </c>
      <c r="Q2648">
        <f>IF($P2648=1,SUM($P$7:$P2648),"")</f>
        <v/>
      </c>
      <c r="R2648">
        <f>IF($A2648="","",IF(ISNUMBER($A2648),$A2648,IFERROR(DATEVALUE($A2648),NA())))</f>
        <v/>
      </c>
    </row>
    <row r="2649">
      <c r="O2649">
        <f>IF($R2649="","",IF($Q$1="Weekly",INT(($R2649-2)/7),IF($Q$1="Quarterly",YEAR($R2649)*4+ROUNDUP(MONTH($R2649)/3),YEAR($R2649)*12+MONTH($R2649))))</f>
        <v/>
      </c>
      <c r="P2649">
        <f>IF($R2649="","",IF($R2650="",1,IF($O2649&lt;&gt;$O2650,1,0)))</f>
        <v/>
      </c>
      <c r="Q2649">
        <f>IF($P2649=1,SUM($P$7:$P2649),"")</f>
        <v/>
      </c>
      <c r="R2649">
        <f>IF($A2649="","",IF(ISNUMBER($A2649),$A2649,IFERROR(DATEVALUE($A2649),NA())))</f>
        <v/>
      </c>
    </row>
    <row r="2650">
      <c r="O2650">
        <f>IF($R2650="","",IF($Q$1="Weekly",INT(($R2650-2)/7),IF($Q$1="Quarterly",YEAR($R2650)*4+ROUNDUP(MONTH($R2650)/3),YEAR($R2650)*12+MONTH($R2650))))</f>
        <v/>
      </c>
      <c r="P2650">
        <f>IF($R2650="","",IF($R2651="",1,IF($O2650&lt;&gt;$O2651,1,0)))</f>
        <v/>
      </c>
      <c r="Q2650">
        <f>IF($P2650=1,SUM($P$7:$P2650),"")</f>
        <v/>
      </c>
      <c r="R2650">
        <f>IF($A2650="","",IF(ISNUMBER($A2650),$A2650,IFERROR(DATEVALUE($A2650),NA())))</f>
        <v/>
      </c>
    </row>
    <row r="2651">
      <c r="O2651">
        <f>IF($R2651="","",IF($Q$1="Weekly",INT(($R2651-2)/7),IF($Q$1="Quarterly",YEAR($R2651)*4+ROUNDUP(MONTH($R2651)/3),YEAR($R2651)*12+MONTH($R2651))))</f>
        <v/>
      </c>
      <c r="P2651">
        <f>IF($R2651="","",IF($R2652="",1,IF($O2651&lt;&gt;$O2652,1,0)))</f>
        <v/>
      </c>
      <c r="Q2651">
        <f>IF($P2651=1,SUM($P$7:$P2651),"")</f>
        <v/>
      </c>
      <c r="R2651">
        <f>IF($A2651="","",IF(ISNUMBER($A2651),$A2651,IFERROR(DATEVALUE($A2651),NA())))</f>
        <v/>
      </c>
    </row>
    <row r="2652">
      <c r="O2652">
        <f>IF($R2652="","",IF($Q$1="Weekly",INT(($R2652-2)/7),IF($Q$1="Quarterly",YEAR($R2652)*4+ROUNDUP(MONTH($R2652)/3),YEAR($R2652)*12+MONTH($R2652))))</f>
        <v/>
      </c>
      <c r="P2652">
        <f>IF($R2652="","",IF($R2653="",1,IF($O2652&lt;&gt;$O2653,1,0)))</f>
        <v/>
      </c>
      <c r="Q2652">
        <f>IF($P2652=1,SUM($P$7:$P2652),"")</f>
        <v/>
      </c>
      <c r="R2652">
        <f>IF($A2652="","",IF(ISNUMBER($A2652),$A2652,IFERROR(DATEVALUE($A2652),NA())))</f>
        <v/>
      </c>
    </row>
    <row r="2653">
      <c r="O2653">
        <f>IF($R2653="","",IF($Q$1="Weekly",INT(($R2653-2)/7),IF($Q$1="Quarterly",YEAR($R2653)*4+ROUNDUP(MONTH($R2653)/3),YEAR($R2653)*12+MONTH($R2653))))</f>
        <v/>
      </c>
      <c r="P2653">
        <f>IF($R2653="","",IF($R2654="",1,IF($O2653&lt;&gt;$O2654,1,0)))</f>
        <v/>
      </c>
      <c r="Q2653">
        <f>IF($P2653=1,SUM($P$7:$P2653),"")</f>
        <v/>
      </c>
      <c r="R2653">
        <f>IF($A2653="","",IF(ISNUMBER($A2653),$A2653,IFERROR(DATEVALUE($A2653),NA())))</f>
        <v/>
      </c>
    </row>
    <row r="2654">
      <c r="O2654">
        <f>IF($R2654="","",IF($Q$1="Weekly",INT(($R2654-2)/7),IF($Q$1="Quarterly",YEAR($R2654)*4+ROUNDUP(MONTH($R2654)/3),YEAR($R2654)*12+MONTH($R2654))))</f>
        <v/>
      </c>
      <c r="P2654">
        <f>IF($R2654="","",IF($R2655="",1,IF($O2654&lt;&gt;$O2655,1,0)))</f>
        <v/>
      </c>
      <c r="Q2654">
        <f>IF($P2654=1,SUM($P$7:$P2654),"")</f>
        <v/>
      </c>
      <c r="R2654">
        <f>IF($A2654="","",IF(ISNUMBER($A2654),$A2654,IFERROR(DATEVALUE($A2654),NA())))</f>
        <v/>
      </c>
    </row>
    <row r="2655">
      <c r="O2655">
        <f>IF($R2655="","",IF($Q$1="Weekly",INT(($R2655-2)/7),IF($Q$1="Quarterly",YEAR($R2655)*4+ROUNDUP(MONTH($R2655)/3),YEAR($R2655)*12+MONTH($R2655))))</f>
        <v/>
      </c>
      <c r="P2655">
        <f>IF($R2655="","",IF($R2656="",1,IF($O2655&lt;&gt;$O2656,1,0)))</f>
        <v/>
      </c>
      <c r="Q2655">
        <f>IF($P2655=1,SUM($P$7:$P2655),"")</f>
        <v/>
      </c>
      <c r="R2655">
        <f>IF($A2655="","",IF(ISNUMBER($A2655),$A2655,IFERROR(DATEVALUE($A2655),NA())))</f>
        <v/>
      </c>
    </row>
    <row r="2656">
      <c r="O2656">
        <f>IF($R2656="","",IF($Q$1="Weekly",INT(($R2656-2)/7),IF($Q$1="Quarterly",YEAR($R2656)*4+ROUNDUP(MONTH($R2656)/3),YEAR($R2656)*12+MONTH($R2656))))</f>
        <v/>
      </c>
      <c r="P2656">
        <f>IF($R2656="","",IF($R2657="",1,IF($O2656&lt;&gt;$O2657,1,0)))</f>
        <v/>
      </c>
      <c r="Q2656">
        <f>IF($P2656=1,SUM($P$7:$P2656),"")</f>
        <v/>
      </c>
      <c r="R2656">
        <f>IF($A2656="","",IF(ISNUMBER($A2656),$A2656,IFERROR(DATEVALUE($A2656),NA())))</f>
        <v/>
      </c>
    </row>
    <row r="2657">
      <c r="O2657">
        <f>IF($R2657="","",IF($Q$1="Weekly",INT(($R2657-2)/7),IF($Q$1="Quarterly",YEAR($R2657)*4+ROUNDUP(MONTH($R2657)/3),YEAR($R2657)*12+MONTH($R2657))))</f>
        <v/>
      </c>
      <c r="P2657">
        <f>IF($R2657="","",IF($R2658="",1,IF($O2657&lt;&gt;$O2658,1,0)))</f>
        <v/>
      </c>
      <c r="Q2657">
        <f>IF($P2657=1,SUM($P$7:$P2657),"")</f>
        <v/>
      </c>
      <c r="R2657">
        <f>IF($A2657="","",IF(ISNUMBER($A2657),$A2657,IFERROR(DATEVALUE($A2657),NA())))</f>
        <v/>
      </c>
    </row>
    <row r="2658">
      <c r="O2658">
        <f>IF($R2658="","",IF($Q$1="Weekly",INT(($R2658-2)/7),IF($Q$1="Quarterly",YEAR($R2658)*4+ROUNDUP(MONTH($R2658)/3),YEAR($R2658)*12+MONTH($R2658))))</f>
        <v/>
      </c>
      <c r="P2658">
        <f>IF($R2658="","",IF($R2659="",1,IF($O2658&lt;&gt;$O2659,1,0)))</f>
        <v/>
      </c>
      <c r="Q2658">
        <f>IF($P2658=1,SUM($P$7:$P2658),"")</f>
        <v/>
      </c>
      <c r="R2658">
        <f>IF($A2658="","",IF(ISNUMBER($A2658),$A2658,IFERROR(DATEVALUE($A2658),NA())))</f>
        <v/>
      </c>
    </row>
    <row r="2659">
      <c r="O2659">
        <f>IF($R2659="","",IF($Q$1="Weekly",INT(($R2659-2)/7),IF($Q$1="Quarterly",YEAR($R2659)*4+ROUNDUP(MONTH($R2659)/3),YEAR($R2659)*12+MONTH($R2659))))</f>
        <v/>
      </c>
      <c r="P2659">
        <f>IF($R2659="","",IF($R2660="",1,IF($O2659&lt;&gt;$O2660,1,0)))</f>
        <v/>
      </c>
      <c r="Q2659">
        <f>IF($P2659=1,SUM($P$7:$P2659),"")</f>
        <v/>
      </c>
      <c r="R2659">
        <f>IF($A2659="","",IF(ISNUMBER($A2659),$A2659,IFERROR(DATEVALUE($A2659),NA())))</f>
        <v/>
      </c>
    </row>
    <row r="2660">
      <c r="O2660">
        <f>IF($R2660="","",IF($Q$1="Weekly",INT(($R2660-2)/7),IF($Q$1="Quarterly",YEAR($R2660)*4+ROUNDUP(MONTH($R2660)/3),YEAR($R2660)*12+MONTH($R2660))))</f>
        <v/>
      </c>
      <c r="P2660">
        <f>IF($R2660="","",IF($R2661="",1,IF($O2660&lt;&gt;$O2661,1,0)))</f>
        <v/>
      </c>
      <c r="Q2660">
        <f>IF($P2660=1,SUM($P$7:$P2660),"")</f>
        <v/>
      </c>
      <c r="R2660">
        <f>IF($A2660="","",IF(ISNUMBER($A2660),$A2660,IFERROR(DATEVALUE($A2660),NA())))</f>
        <v/>
      </c>
    </row>
    <row r="2661">
      <c r="O2661">
        <f>IF($R2661="","",IF($Q$1="Weekly",INT(($R2661-2)/7),IF($Q$1="Quarterly",YEAR($R2661)*4+ROUNDUP(MONTH($R2661)/3),YEAR($R2661)*12+MONTH($R2661))))</f>
        <v/>
      </c>
      <c r="P2661">
        <f>IF($R2661="","",IF($R2662="",1,IF($O2661&lt;&gt;$O2662,1,0)))</f>
        <v/>
      </c>
      <c r="Q2661">
        <f>IF($P2661=1,SUM($P$7:$P2661),"")</f>
        <v/>
      </c>
      <c r="R2661">
        <f>IF($A2661="","",IF(ISNUMBER($A2661),$A2661,IFERROR(DATEVALUE($A2661),NA())))</f>
        <v/>
      </c>
    </row>
    <row r="2662">
      <c r="O2662">
        <f>IF($R2662="","",IF($Q$1="Weekly",INT(($R2662-2)/7),IF($Q$1="Quarterly",YEAR($R2662)*4+ROUNDUP(MONTH($R2662)/3),YEAR($R2662)*12+MONTH($R2662))))</f>
        <v/>
      </c>
      <c r="P2662">
        <f>IF($R2662="","",IF($R2663="",1,IF($O2662&lt;&gt;$O2663,1,0)))</f>
        <v/>
      </c>
      <c r="Q2662">
        <f>IF($P2662=1,SUM($P$7:$P2662),"")</f>
        <v/>
      </c>
      <c r="R2662">
        <f>IF($A2662="","",IF(ISNUMBER($A2662),$A2662,IFERROR(DATEVALUE($A2662),NA())))</f>
        <v/>
      </c>
    </row>
    <row r="2663">
      <c r="O2663">
        <f>IF($R2663="","",IF($Q$1="Weekly",INT(($R2663-2)/7),IF($Q$1="Quarterly",YEAR($R2663)*4+ROUNDUP(MONTH($R2663)/3),YEAR($R2663)*12+MONTH($R2663))))</f>
        <v/>
      </c>
      <c r="P2663">
        <f>IF($R2663="","",IF($R2664="",1,IF($O2663&lt;&gt;$O2664,1,0)))</f>
        <v/>
      </c>
      <c r="Q2663">
        <f>IF($P2663=1,SUM($P$7:$P2663),"")</f>
        <v/>
      </c>
      <c r="R2663">
        <f>IF($A2663="","",IF(ISNUMBER($A2663),$A2663,IFERROR(DATEVALUE($A2663),NA())))</f>
        <v/>
      </c>
    </row>
    <row r="2664">
      <c r="O2664">
        <f>IF($R2664="","",IF($Q$1="Weekly",INT(($R2664-2)/7),IF($Q$1="Quarterly",YEAR($R2664)*4+ROUNDUP(MONTH($R2664)/3),YEAR($R2664)*12+MONTH($R2664))))</f>
        <v/>
      </c>
      <c r="P2664">
        <f>IF($R2664="","",IF($R2665="",1,IF($O2664&lt;&gt;$O2665,1,0)))</f>
        <v/>
      </c>
      <c r="Q2664">
        <f>IF($P2664=1,SUM($P$7:$P2664),"")</f>
        <v/>
      </c>
      <c r="R2664">
        <f>IF($A2664="","",IF(ISNUMBER($A2664),$A2664,IFERROR(DATEVALUE($A2664),NA())))</f>
        <v/>
      </c>
    </row>
    <row r="2665">
      <c r="O2665">
        <f>IF($R2665="","",IF($Q$1="Weekly",INT(($R2665-2)/7),IF($Q$1="Quarterly",YEAR($R2665)*4+ROUNDUP(MONTH($R2665)/3),YEAR($R2665)*12+MONTH($R2665))))</f>
        <v/>
      </c>
      <c r="P2665">
        <f>IF($R2665="","",IF($R2666="",1,IF($O2665&lt;&gt;$O2666,1,0)))</f>
        <v/>
      </c>
      <c r="Q2665">
        <f>IF($P2665=1,SUM($P$7:$P2665),"")</f>
        <v/>
      </c>
      <c r="R2665">
        <f>IF($A2665="","",IF(ISNUMBER($A2665),$A2665,IFERROR(DATEVALUE($A2665),NA())))</f>
        <v/>
      </c>
    </row>
    <row r="2666">
      <c r="O2666">
        <f>IF($R2666="","",IF($Q$1="Weekly",INT(($R2666-2)/7),IF($Q$1="Quarterly",YEAR($R2666)*4+ROUNDUP(MONTH($R2666)/3),YEAR($R2666)*12+MONTH($R2666))))</f>
        <v/>
      </c>
      <c r="P2666">
        <f>IF($R2666="","",IF($R2667="",1,IF($O2666&lt;&gt;$O2667,1,0)))</f>
        <v/>
      </c>
      <c r="Q2666">
        <f>IF($P2666=1,SUM($P$7:$P2666),"")</f>
        <v/>
      </c>
      <c r="R2666">
        <f>IF($A2666="","",IF(ISNUMBER($A2666),$A2666,IFERROR(DATEVALUE($A2666),NA())))</f>
        <v/>
      </c>
    </row>
    <row r="2667">
      <c r="O2667">
        <f>IF($R2667="","",IF($Q$1="Weekly",INT(($R2667-2)/7),IF($Q$1="Quarterly",YEAR($R2667)*4+ROUNDUP(MONTH($R2667)/3),YEAR($R2667)*12+MONTH($R2667))))</f>
        <v/>
      </c>
      <c r="P2667">
        <f>IF($R2667="","",IF($R2668="",1,IF($O2667&lt;&gt;$O2668,1,0)))</f>
        <v/>
      </c>
      <c r="Q2667">
        <f>IF($P2667=1,SUM($P$7:$P2667),"")</f>
        <v/>
      </c>
      <c r="R2667">
        <f>IF($A2667="","",IF(ISNUMBER($A2667),$A2667,IFERROR(DATEVALUE($A2667),NA())))</f>
        <v/>
      </c>
    </row>
    <row r="2668">
      <c r="O2668">
        <f>IF($R2668="","",IF($Q$1="Weekly",INT(($R2668-2)/7),IF($Q$1="Quarterly",YEAR($R2668)*4+ROUNDUP(MONTH($R2668)/3),YEAR($R2668)*12+MONTH($R2668))))</f>
        <v/>
      </c>
      <c r="P2668">
        <f>IF($R2668="","",IF($R2669="",1,IF($O2668&lt;&gt;$O2669,1,0)))</f>
        <v/>
      </c>
      <c r="Q2668">
        <f>IF($P2668=1,SUM($P$7:$P2668),"")</f>
        <v/>
      </c>
      <c r="R2668">
        <f>IF($A2668="","",IF(ISNUMBER($A2668),$A2668,IFERROR(DATEVALUE($A2668),NA())))</f>
        <v/>
      </c>
    </row>
    <row r="2669">
      <c r="O2669">
        <f>IF($R2669="","",IF($Q$1="Weekly",INT(($R2669-2)/7),IF($Q$1="Quarterly",YEAR($R2669)*4+ROUNDUP(MONTH($R2669)/3),YEAR($R2669)*12+MONTH($R2669))))</f>
        <v/>
      </c>
      <c r="P2669">
        <f>IF($R2669="","",IF($R2670="",1,IF($O2669&lt;&gt;$O2670,1,0)))</f>
        <v/>
      </c>
      <c r="Q2669">
        <f>IF($P2669=1,SUM($P$7:$P2669),"")</f>
        <v/>
      </c>
      <c r="R2669">
        <f>IF($A2669="","",IF(ISNUMBER($A2669),$A2669,IFERROR(DATEVALUE($A2669),NA())))</f>
        <v/>
      </c>
    </row>
    <row r="2670">
      <c r="O2670">
        <f>IF($R2670="","",IF($Q$1="Weekly",INT(($R2670-2)/7),IF($Q$1="Quarterly",YEAR($R2670)*4+ROUNDUP(MONTH($R2670)/3),YEAR($R2670)*12+MONTH($R2670))))</f>
        <v/>
      </c>
      <c r="P2670">
        <f>IF($R2670="","",IF($R2671="",1,IF($O2670&lt;&gt;$O2671,1,0)))</f>
        <v/>
      </c>
      <c r="Q2670">
        <f>IF($P2670=1,SUM($P$7:$P2670),"")</f>
        <v/>
      </c>
      <c r="R2670">
        <f>IF($A2670="","",IF(ISNUMBER($A2670),$A2670,IFERROR(DATEVALUE($A2670),NA())))</f>
        <v/>
      </c>
    </row>
    <row r="2671">
      <c r="O2671">
        <f>IF($R2671="","",IF($Q$1="Weekly",INT(($R2671-2)/7),IF($Q$1="Quarterly",YEAR($R2671)*4+ROUNDUP(MONTH($R2671)/3),YEAR($R2671)*12+MONTH($R2671))))</f>
        <v/>
      </c>
      <c r="P2671">
        <f>IF($R2671="","",IF($R2672="",1,IF($O2671&lt;&gt;$O2672,1,0)))</f>
        <v/>
      </c>
      <c r="Q2671">
        <f>IF($P2671=1,SUM($P$7:$P2671),"")</f>
        <v/>
      </c>
      <c r="R2671">
        <f>IF($A2671="","",IF(ISNUMBER($A2671),$A2671,IFERROR(DATEVALUE($A2671),NA())))</f>
        <v/>
      </c>
    </row>
    <row r="2672">
      <c r="O2672">
        <f>IF($R2672="","",IF($Q$1="Weekly",INT(($R2672-2)/7),IF($Q$1="Quarterly",YEAR($R2672)*4+ROUNDUP(MONTH($R2672)/3),YEAR($R2672)*12+MONTH($R2672))))</f>
        <v/>
      </c>
      <c r="P2672">
        <f>IF($R2672="","",IF($R2673="",1,IF($O2672&lt;&gt;$O2673,1,0)))</f>
        <v/>
      </c>
      <c r="Q2672">
        <f>IF($P2672=1,SUM($P$7:$P2672),"")</f>
        <v/>
      </c>
      <c r="R2672">
        <f>IF($A2672="","",IF(ISNUMBER($A2672),$A2672,IFERROR(DATEVALUE($A2672),NA())))</f>
        <v/>
      </c>
    </row>
    <row r="2673">
      <c r="O2673">
        <f>IF($R2673="","",IF($Q$1="Weekly",INT(($R2673-2)/7),IF($Q$1="Quarterly",YEAR($R2673)*4+ROUNDUP(MONTH($R2673)/3),YEAR($R2673)*12+MONTH($R2673))))</f>
        <v/>
      </c>
      <c r="P2673">
        <f>IF($R2673="","",IF($R2674="",1,IF($O2673&lt;&gt;$O2674,1,0)))</f>
        <v/>
      </c>
      <c r="Q2673">
        <f>IF($P2673=1,SUM($P$7:$P2673),"")</f>
        <v/>
      </c>
      <c r="R2673">
        <f>IF($A2673="","",IF(ISNUMBER($A2673),$A2673,IFERROR(DATEVALUE($A2673),NA())))</f>
        <v/>
      </c>
    </row>
    <row r="2674">
      <c r="O2674">
        <f>IF($R2674="","",IF($Q$1="Weekly",INT(($R2674-2)/7),IF($Q$1="Quarterly",YEAR($R2674)*4+ROUNDUP(MONTH($R2674)/3),YEAR($R2674)*12+MONTH($R2674))))</f>
        <v/>
      </c>
      <c r="P2674">
        <f>IF($R2674="","",IF($R2675="",1,IF($O2674&lt;&gt;$O2675,1,0)))</f>
        <v/>
      </c>
      <c r="Q2674">
        <f>IF($P2674=1,SUM($P$7:$P2674),"")</f>
        <v/>
      </c>
      <c r="R2674">
        <f>IF($A2674="","",IF(ISNUMBER($A2674),$A2674,IFERROR(DATEVALUE($A2674),NA())))</f>
        <v/>
      </c>
    </row>
    <row r="2675">
      <c r="O2675">
        <f>IF($R2675="","",IF($Q$1="Weekly",INT(($R2675-2)/7),IF($Q$1="Quarterly",YEAR($R2675)*4+ROUNDUP(MONTH($R2675)/3),YEAR($R2675)*12+MONTH($R2675))))</f>
        <v/>
      </c>
      <c r="P2675">
        <f>IF($R2675="","",IF($R2676="",1,IF($O2675&lt;&gt;$O2676,1,0)))</f>
        <v/>
      </c>
      <c r="Q2675">
        <f>IF($P2675=1,SUM($P$7:$P2675),"")</f>
        <v/>
      </c>
      <c r="R2675">
        <f>IF($A2675="","",IF(ISNUMBER($A2675),$A2675,IFERROR(DATEVALUE($A2675),NA())))</f>
        <v/>
      </c>
    </row>
    <row r="2676">
      <c r="O2676">
        <f>IF($R2676="","",IF($Q$1="Weekly",INT(($R2676-2)/7),IF($Q$1="Quarterly",YEAR($R2676)*4+ROUNDUP(MONTH($R2676)/3),YEAR($R2676)*12+MONTH($R2676))))</f>
        <v/>
      </c>
      <c r="P2676">
        <f>IF($R2676="","",IF($R2677="",1,IF($O2676&lt;&gt;$O2677,1,0)))</f>
        <v/>
      </c>
      <c r="Q2676">
        <f>IF($P2676=1,SUM($P$7:$P2676),"")</f>
        <v/>
      </c>
      <c r="R2676">
        <f>IF($A2676="","",IF(ISNUMBER($A2676),$A2676,IFERROR(DATEVALUE($A2676),NA())))</f>
        <v/>
      </c>
    </row>
    <row r="2677">
      <c r="O2677">
        <f>IF($R2677="","",IF($Q$1="Weekly",INT(($R2677-2)/7),IF($Q$1="Quarterly",YEAR($R2677)*4+ROUNDUP(MONTH($R2677)/3),YEAR($R2677)*12+MONTH($R2677))))</f>
        <v/>
      </c>
      <c r="P2677">
        <f>IF($R2677="","",IF($R2678="",1,IF($O2677&lt;&gt;$O2678,1,0)))</f>
        <v/>
      </c>
      <c r="Q2677">
        <f>IF($P2677=1,SUM($P$7:$P2677),"")</f>
        <v/>
      </c>
      <c r="R2677">
        <f>IF($A2677="","",IF(ISNUMBER($A2677),$A2677,IFERROR(DATEVALUE($A2677),NA())))</f>
        <v/>
      </c>
    </row>
    <row r="2678">
      <c r="O2678">
        <f>IF($R2678="","",IF($Q$1="Weekly",INT(($R2678-2)/7),IF($Q$1="Quarterly",YEAR($R2678)*4+ROUNDUP(MONTH($R2678)/3),YEAR($R2678)*12+MONTH($R2678))))</f>
        <v/>
      </c>
      <c r="P2678">
        <f>IF($R2678="","",IF($R2679="",1,IF($O2678&lt;&gt;$O2679,1,0)))</f>
        <v/>
      </c>
      <c r="Q2678">
        <f>IF($P2678=1,SUM($P$7:$P2678),"")</f>
        <v/>
      </c>
      <c r="R2678">
        <f>IF($A2678="","",IF(ISNUMBER($A2678),$A2678,IFERROR(DATEVALUE($A2678),NA())))</f>
        <v/>
      </c>
    </row>
    <row r="2679">
      <c r="O2679">
        <f>IF($R2679="","",IF($Q$1="Weekly",INT(($R2679-2)/7),IF($Q$1="Quarterly",YEAR($R2679)*4+ROUNDUP(MONTH($R2679)/3),YEAR($R2679)*12+MONTH($R2679))))</f>
        <v/>
      </c>
      <c r="P2679">
        <f>IF($R2679="","",IF($R2680="",1,IF($O2679&lt;&gt;$O2680,1,0)))</f>
        <v/>
      </c>
      <c r="Q2679">
        <f>IF($P2679=1,SUM($P$7:$P2679),"")</f>
        <v/>
      </c>
      <c r="R2679">
        <f>IF($A2679="","",IF(ISNUMBER($A2679),$A2679,IFERROR(DATEVALUE($A2679),NA())))</f>
        <v/>
      </c>
    </row>
    <row r="2680">
      <c r="O2680">
        <f>IF($R2680="","",IF($Q$1="Weekly",INT(($R2680-2)/7),IF($Q$1="Quarterly",YEAR($R2680)*4+ROUNDUP(MONTH($R2680)/3),YEAR($R2680)*12+MONTH($R2680))))</f>
        <v/>
      </c>
      <c r="P2680">
        <f>IF($R2680="","",IF($R2681="",1,IF($O2680&lt;&gt;$O2681,1,0)))</f>
        <v/>
      </c>
      <c r="Q2680">
        <f>IF($P2680=1,SUM($P$7:$P2680),"")</f>
        <v/>
      </c>
      <c r="R2680">
        <f>IF($A2680="","",IF(ISNUMBER($A2680),$A2680,IFERROR(DATEVALUE($A2680),NA())))</f>
        <v/>
      </c>
    </row>
    <row r="2681">
      <c r="O2681">
        <f>IF($R2681="","",IF($Q$1="Weekly",INT(($R2681-2)/7),IF($Q$1="Quarterly",YEAR($R2681)*4+ROUNDUP(MONTH($R2681)/3),YEAR($R2681)*12+MONTH($R2681))))</f>
        <v/>
      </c>
      <c r="P2681">
        <f>IF($R2681="","",IF($R2682="",1,IF($O2681&lt;&gt;$O2682,1,0)))</f>
        <v/>
      </c>
      <c r="Q2681">
        <f>IF($P2681=1,SUM($P$7:$P2681),"")</f>
        <v/>
      </c>
      <c r="R2681">
        <f>IF($A2681="","",IF(ISNUMBER($A2681),$A2681,IFERROR(DATEVALUE($A2681),NA())))</f>
        <v/>
      </c>
    </row>
    <row r="2682">
      <c r="O2682">
        <f>IF($R2682="","",IF($Q$1="Weekly",INT(($R2682-2)/7),IF($Q$1="Quarterly",YEAR($R2682)*4+ROUNDUP(MONTH($R2682)/3),YEAR($R2682)*12+MONTH($R2682))))</f>
        <v/>
      </c>
      <c r="P2682">
        <f>IF($R2682="","",IF($R2683="",1,IF($O2682&lt;&gt;$O2683,1,0)))</f>
        <v/>
      </c>
      <c r="Q2682">
        <f>IF($P2682=1,SUM($P$7:$P2682),"")</f>
        <v/>
      </c>
      <c r="R2682">
        <f>IF($A2682="","",IF(ISNUMBER($A2682),$A2682,IFERROR(DATEVALUE($A2682),NA())))</f>
        <v/>
      </c>
    </row>
    <row r="2683">
      <c r="O2683">
        <f>IF($R2683="","",IF($Q$1="Weekly",INT(($R2683-2)/7),IF($Q$1="Quarterly",YEAR($R2683)*4+ROUNDUP(MONTH($R2683)/3),YEAR($R2683)*12+MONTH($R2683))))</f>
        <v/>
      </c>
      <c r="P2683">
        <f>IF($R2683="","",IF($R2684="",1,IF($O2683&lt;&gt;$O2684,1,0)))</f>
        <v/>
      </c>
      <c r="Q2683">
        <f>IF($P2683=1,SUM($P$7:$P2683),"")</f>
        <v/>
      </c>
      <c r="R2683">
        <f>IF($A2683="","",IF(ISNUMBER($A2683),$A2683,IFERROR(DATEVALUE($A2683),NA())))</f>
        <v/>
      </c>
    </row>
    <row r="2684">
      <c r="O2684">
        <f>IF($R2684="","",IF($Q$1="Weekly",INT(($R2684-2)/7),IF($Q$1="Quarterly",YEAR($R2684)*4+ROUNDUP(MONTH($R2684)/3),YEAR($R2684)*12+MONTH($R2684))))</f>
        <v/>
      </c>
      <c r="P2684">
        <f>IF($R2684="","",IF($R2685="",1,IF($O2684&lt;&gt;$O2685,1,0)))</f>
        <v/>
      </c>
      <c r="Q2684">
        <f>IF($P2684=1,SUM($P$7:$P2684),"")</f>
        <v/>
      </c>
      <c r="R2684">
        <f>IF($A2684="","",IF(ISNUMBER($A2684),$A2684,IFERROR(DATEVALUE($A2684),NA())))</f>
        <v/>
      </c>
    </row>
    <row r="2685">
      <c r="O2685">
        <f>IF($R2685="","",IF($Q$1="Weekly",INT(($R2685-2)/7),IF($Q$1="Quarterly",YEAR($R2685)*4+ROUNDUP(MONTH($R2685)/3),YEAR($R2685)*12+MONTH($R2685))))</f>
        <v/>
      </c>
      <c r="P2685">
        <f>IF($R2685="","",IF($R2686="",1,IF($O2685&lt;&gt;$O2686,1,0)))</f>
        <v/>
      </c>
      <c r="Q2685">
        <f>IF($P2685=1,SUM($P$7:$P2685),"")</f>
        <v/>
      </c>
      <c r="R2685">
        <f>IF($A2685="","",IF(ISNUMBER($A2685),$A2685,IFERROR(DATEVALUE($A2685),NA())))</f>
        <v/>
      </c>
    </row>
    <row r="2686">
      <c r="O2686">
        <f>IF($R2686="","",IF($Q$1="Weekly",INT(($R2686-2)/7),IF($Q$1="Quarterly",YEAR($R2686)*4+ROUNDUP(MONTH($R2686)/3),YEAR($R2686)*12+MONTH($R2686))))</f>
        <v/>
      </c>
      <c r="P2686">
        <f>IF($R2686="","",IF($R2687="",1,IF($O2686&lt;&gt;$O2687,1,0)))</f>
        <v/>
      </c>
      <c r="Q2686">
        <f>IF($P2686=1,SUM($P$7:$P2686),"")</f>
        <v/>
      </c>
      <c r="R2686">
        <f>IF($A2686="","",IF(ISNUMBER($A2686),$A2686,IFERROR(DATEVALUE($A2686),NA())))</f>
        <v/>
      </c>
    </row>
    <row r="2687">
      <c r="O2687">
        <f>IF($R2687="","",IF($Q$1="Weekly",INT(($R2687-2)/7),IF($Q$1="Quarterly",YEAR($R2687)*4+ROUNDUP(MONTH($R2687)/3),YEAR($R2687)*12+MONTH($R2687))))</f>
        <v/>
      </c>
      <c r="P2687">
        <f>IF($R2687="","",IF($R2688="",1,IF($O2687&lt;&gt;$O2688,1,0)))</f>
        <v/>
      </c>
      <c r="Q2687">
        <f>IF($P2687=1,SUM($P$7:$P2687),"")</f>
        <v/>
      </c>
      <c r="R2687">
        <f>IF($A2687="","",IF(ISNUMBER($A2687),$A2687,IFERROR(DATEVALUE($A2687),NA())))</f>
        <v/>
      </c>
    </row>
    <row r="2688">
      <c r="O2688">
        <f>IF($R2688="","",IF($Q$1="Weekly",INT(($R2688-2)/7),IF($Q$1="Quarterly",YEAR($R2688)*4+ROUNDUP(MONTH($R2688)/3),YEAR($R2688)*12+MONTH($R2688))))</f>
        <v/>
      </c>
      <c r="P2688">
        <f>IF($R2688="","",IF($R2689="",1,IF($O2688&lt;&gt;$O2689,1,0)))</f>
        <v/>
      </c>
      <c r="Q2688">
        <f>IF($P2688=1,SUM($P$7:$P2688),"")</f>
        <v/>
      </c>
      <c r="R2688">
        <f>IF($A2688="","",IF(ISNUMBER($A2688),$A2688,IFERROR(DATEVALUE($A2688),NA())))</f>
        <v/>
      </c>
    </row>
    <row r="2689">
      <c r="O2689">
        <f>IF($R2689="","",IF($Q$1="Weekly",INT(($R2689-2)/7),IF($Q$1="Quarterly",YEAR($R2689)*4+ROUNDUP(MONTH($R2689)/3),YEAR($R2689)*12+MONTH($R2689))))</f>
        <v/>
      </c>
      <c r="P2689">
        <f>IF($R2689="","",IF($R2690="",1,IF($O2689&lt;&gt;$O2690,1,0)))</f>
        <v/>
      </c>
      <c r="Q2689">
        <f>IF($P2689=1,SUM($P$7:$P2689),"")</f>
        <v/>
      </c>
      <c r="R2689">
        <f>IF($A2689="","",IF(ISNUMBER($A2689),$A2689,IFERROR(DATEVALUE($A2689),NA())))</f>
        <v/>
      </c>
    </row>
    <row r="2690">
      <c r="O2690">
        <f>IF($R2690="","",IF($Q$1="Weekly",INT(($R2690-2)/7),IF($Q$1="Quarterly",YEAR($R2690)*4+ROUNDUP(MONTH($R2690)/3),YEAR($R2690)*12+MONTH($R2690))))</f>
        <v/>
      </c>
      <c r="P2690">
        <f>IF($R2690="","",IF($R2691="",1,IF($O2690&lt;&gt;$O2691,1,0)))</f>
        <v/>
      </c>
      <c r="Q2690">
        <f>IF($P2690=1,SUM($P$7:$P2690),"")</f>
        <v/>
      </c>
      <c r="R2690">
        <f>IF($A2690="","",IF(ISNUMBER($A2690),$A2690,IFERROR(DATEVALUE($A2690),NA())))</f>
        <v/>
      </c>
    </row>
    <row r="2691">
      <c r="O2691">
        <f>IF($R2691="","",IF($Q$1="Weekly",INT(($R2691-2)/7),IF($Q$1="Quarterly",YEAR($R2691)*4+ROUNDUP(MONTH($R2691)/3),YEAR($R2691)*12+MONTH($R2691))))</f>
        <v/>
      </c>
      <c r="P2691">
        <f>IF($R2691="","",IF($R2692="",1,IF($O2691&lt;&gt;$O2692,1,0)))</f>
        <v/>
      </c>
      <c r="Q2691">
        <f>IF($P2691=1,SUM($P$7:$P2691),"")</f>
        <v/>
      </c>
      <c r="R2691">
        <f>IF($A2691="","",IF(ISNUMBER($A2691),$A2691,IFERROR(DATEVALUE($A2691),NA())))</f>
        <v/>
      </c>
    </row>
    <row r="2692">
      <c r="O2692">
        <f>IF($R2692="","",IF($Q$1="Weekly",INT(($R2692-2)/7),IF($Q$1="Quarterly",YEAR($R2692)*4+ROUNDUP(MONTH($R2692)/3),YEAR($R2692)*12+MONTH($R2692))))</f>
        <v/>
      </c>
      <c r="P2692">
        <f>IF($R2692="","",IF($R2693="",1,IF($O2692&lt;&gt;$O2693,1,0)))</f>
        <v/>
      </c>
      <c r="Q2692">
        <f>IF($P2692=1,SUM($P$7:$P2692),"")</f>
        <v/>
      </c>
      <c r="R2692">
        <f>IF($A2692="","",IF(ISNUMBER($A2692),$A2692,IFERROR(DATEVALUE($A2692),NA())))</f>
        <v/>
      </c>
    </row>
    <row r="2693">
      <c r="O2693">
        <f>IF($R2693="","",IF($Q$1="Weekly",INT(($R2693-2)/7),IF($Q$1="Quarterly",YEAR($R2693)*4+ROUNDUP(MONTH($R2693)/3),YEAR($R2693)*12+MONTH($R2693))))</f>
        <v/>
      </c>
      <c r="P2693">
        <f>IF($R2693="","",IF($R2694="",1,IF($O2693&lt;&gt;$O2694,1,0)))</f>
        <v/>
      </c>
      <c r="Q2693">
        <f>IF($P2693=1,SUM($P$7:$P2693),"")</f>
        <v/>
      </c>
      <c r="R2693">
        <f>IF($A2693="","",IF(ISNUMBER($A2693),$A2693,IFERROR(DATEVALUE($A2693),NA())))</f>
        <v/>
      </c>
    </row>
    <row r="2694">
      <c r="O2694">
        <f>IF($R2694="","",IF($Q$1="Weekly",INT(($R2694-2)/7),IF($Q$1="Quarterly",YEAR($R2694)*4+ROUNDUP(MONTH($R2694)/3),YEAR($R2694)*12+MONTH($R2694))))</f>
        <v/>
      </c>
      <c r="P2694">
        <f>IF($R2694="","",IF($R2695="",1,IF($O2694&lt;&gt;$O2695,1,0)))</f>
        <v/>
      </c>
      <c r="Q2694">
        <f>IF($P2694=1,SUM($P$7:$P2694),"")</f>
        <v/>
      </c>
      <c r="R2694">
        <f>IF($A2694="","",IF(ISNUMBER($A2694),$A2694,IFERROR(DATEVALUE($A2694),NA())))</f>
        <v/>
      </c>
    </row>
    <row r="2695">
      <c r="O2695">
        <f>IF($R2695="","",IF($Q$1="Weekly",INT(($R2695-2)/7),IF($Q$1="Quarterly",YEAR($R2695)*4+ROUNDUP(MONTH($R2695)/3),YEAR($R2695)*12+MONTH($R2695))))</f>
        <v/>
      </c>
      <c r="P2695">
        <f>IF($R2695="","",IF($R2696="",1,IF($O2695&lt;&gt;$O2696,1,0)))</f>
        <v/>
      </c>
      <c r="Q2695">
        <f>IF($P2695=1,SUM($P$7:$P2695),"")</f>
        <v/>
      </c>
      <c r="R2695">
        <f>IF($A2695="","",IF(ISNUMBER($A2695),$A2695,IFERROR(DATEVALUE($A2695),NA())))</f>
        <v/>
      </c>
    </row>
    <row r="2696">
      <c r="O2696">
        <f>IF($R2696="","",IF($Q$1="Weekly",INT(($R2696-2)/7),IF($Q$1="Quarterly",YEAR($R2696)*4+ROUNDUP(MONTH($R2696)/3),YEAR($R2696)*12+MONTH($R2696))))</f>
        <v/>
      </c>
      <c r="P2696">
        <f>IF($R2696="","",IF($R2697="",1,IF($O2696&lt;&gt;$O2697,1,0)))</f>
        <v/>
      </c>
      <c r="Q2696">
        <f>IF($P2696=1,SUM($P$7:$P2696),"")</f>
        <v/>
      </c>
      <c r="R2696">
        <f>IF($A2696="","",IF(ISNUMBER($A2696),$A2696,IFERROR(DATEVALUE($A2696),NA())))</f>
        <v/>
      </c>
    </row>
    <row r="2697">
      <c r="O2697">
        <f>IF($R2697="","",IF($Q$1="Weekly",INT(($R2697-2)/7),IF($Q$1="Quarterly",YEAR($R2697)*4+ROUNDUP(MONTH($R2697)/3),YEAR($R2697)*12+MONTH($R2697))))</f>
        <v/>
      </c>
      <c r="P2697">
        <f>IF($R2697="","",IF($R2698="",1,IF($O2697&lt;&gt;$O2698,1,0)))</f>
        <v/>
      </c>
      <c r="Q2697">
        <f>IF($P2697=1,SUM($P$7:$P2697),"")</f>
        <v/>
      </c>
      <c r="R2697">
        <f>IF($A2697="","",IF(ISNUMBER($A2697),$A2697,IFERROR(DATEVALUE($A2697),NA())))</f>
        <v/>
      </c>
    </row>
    <row r="2698">
      <c r="O2698">
        <f>IF($R2698="","",IF($Q$1="Weekly",INT(($R2698-2)/7),IF($Q$1="Quarterly",YEAR($R2698)*4+ROUNDUP(MONTH($R2698)/3),YEAR($R2698)*12+MONTH($R2698))))</f>
        <v/>
      </c>
      <c r="P2698">
        <f>IF($R2698="","",IF($R2699="",1,IF($O2698&lt;&gt;$O2699,1,0)))</f>
        <v/>
      </c>
      <c r="Q2698">
        <f>IF($P2698=1,SUM($P$7:$P2698),"")</f>
        <v/>
      </c>
      <c r="R2698">
        <f>IF($A2698="","",IF(ISNUMBER($A2698),$A2698,IFERROR(DATEVALUE($A2698),NA())))</f>
        <v/>
      </c>
    </row>
    <row r="2699">
      <c r="O2699">
        <f>IF($R2699="","",IF($Q$1="Weekly",INT(($R2699-2)/7),IF($Q$1="Quarterly",YEAR($R2699)*4+ROUNDUP(MONTH($R2699)/3),YEAR($R2699)*12+MONTH($R2699))))</f>
        <v/>
      </c>
      <c r="P2699">
        <f>IF($R2699="","",IF($R2700="",1,IF($O2699&lt;&gt;$O2700,1,0)))</f>
        <v/>
      </c>
      <c r="Q2699">
        <f>IF($P2699=1,SUM($P$7:$P2699),"")</f>
        <v/>
      </c>
      <c r="R2699">
        <f>IF($A2699="","",IF(ISNUMBER($A2699),$A2699,IFERROR(DATEVALUE($A2699),NA())))</f>
        <v/>
      </c>
    </row>
    <row r="2700">
      <c r="O2700">
        <f>IF($R2700="","",IF($Q$1="Weekly",INT(($R2700-2)/7),IF($Q$1="Quarterly",YEAR($R2700)*4+ROUNDUP(MONTH($R2700)/3),YEAR($R2700)*12+MONTH($R2700))))</f>
        <v/>
      </c>
      <c r="P2700">
        <f>IF($R2700="","",IF($R2701="",1,IF($O2700&lt;&gt;$O2701,1,0)))</f>
        <v/>
      </c>
      <c r="Q2700">
        <f>IF($P2700=1,SUM($P$7:$P2700),"")</f>
        <v/>
      </c>
      <c r="R2700">
        <f>IF($A2700="","",IF(ISNUMBER($A2700),$A2700,IFERROR(DATEVALUE($A2700),NA())))</f>
        <v/>
      </c>
    </row>
    <row r="2701">
      <c r="O2701">
        <f>IF($R2701="","",IF($Q$1="Weekly",INT(($R2701-2)/7),IF($Q$1="Quarterly",YEAR($R2701)*4+ROUNDUP(MONTH($R2701)/3),YEAR($R2701)*12+MONTH($R2701))))</f>
        <v/>
      </c>
      <c r="P2701">
        <f>IF($R2701="","",IF($R2702="",1,IF($O2701&lt;&gt;$O2702,1,0)))</f>
        <v/>
      </c>
      <c r="Q2701">
        <f>IF($P2701=1,SUM($P$7:$P2701),"")</f>
        <v/>
      </c>
      <c r="R2701">
        <f>IF($A2701="","",IF(ISNUMBER($A2701),$A2701,IFERROR(DATEVALUE($A2701),NA())))</f>
        <v/>
      </c>
    </row>
    <row r="2702">
      <c r="O2702">
        <f>IF($R2702="","",IF($Q$1="Weekly",INT(($R2702-2)/7),IF($Q$1="Quarterly",YEAR($R2702)*4+ROUNDUP(MONTH($R2702)/3),YEAR($R2702)*12+MONTH($R2702))))</f>
        <v/>
      </c>
      <c r="P2702">
        <f>IF($R2702="","",IF($R2703="",1,IF($O2702&lt;&gt;$O2703,1,0)))</f>
        <v/>
      </c>
      <c r="Q2702">
        <f>IF($P2702=1,SUM($P$7:$P2702),"")</f>
        <v/>
      </c>
      <c r="R2702">
        <f>IF($A2702="","",IF(ISNUMBER($A2702),$A2702,IFERROR(DATEVALUE($A2702),NA())))</f>
        <v/>
      </c>
    </row>
    <row r="2703">
      <c r="O2703">
        <f>IF($R2703="","",IF($Q$1="Weekly",INT(($R2703-2)/7),IF($Q$1="Quarterly",YEAR($R2703)*4+ROUNDUP(MONTH($R2703)/3),YEAR($R2703)*12+MONTH($R2703))))</f>
        <v/>
      </c>
      <c r="P2703">
        <f>IF($R2703="","",IF($R2704="",1,IF($O2703&lt;&gt;$O2704,1,0)))</f>
        <v/>
      </c>
      <c r="Q2703">
        <f>IF($P2703=1,SUM($P$7:$P2703),"")</f>
        <v/>
      </c>
      <c r="R2703">
        <f>IF($A2703="","",IF(ISNUMBER($A2703),$A2703,IFERROR(DATEVALUE($A2703),NA())))</f>
        <v/>
      </c>
    </row>
    <row r="2704">
      <c r="O2704">
        <f>IF($R2704="","",IF($Q$1="Weekly",INT(($R2704-2)/7),IF($Q$1="Quarterly",YEAR($R2704)*4+ROUNDUP(MONTH($R2704)/3),YEAR($R2704)*12+MONTH($R2704))))</f>
        <v/>
      </c>
      <c r="P2704">
        <f>IF($R2704="","",IF($R2705="",1,IF($O2704&lt;&gt;$O2705,1,0)))</f>
        <v/>
      </c>
      <c r="Q2704">
        <f>IF($P2704=1,SUM($P$7:$P2704),"")</f>
        <v/>
      </c>
      <c r="R2704">
        <f>IF($A2704="","",IF(ISNUMBER($A2704),$A2704,IFERROR(DATEVALUE($A2704),NA())))</f>
        <v/>
      </c>
    </row>
    <row r="2705">
      <c r="O2705">
        <f>IF($R2705="","",IF($Q$1="Weekly",INT(($R2705-2)/7),IF($Q$1="Quarterly",YEAR($R2705)*4+ROUNDUP(MONTH($R2705)/3),YEAR($R2705)*12+MONTH($R2705))))</f>
        <v/>
      </c>
      <c r="P2705">
        <f>IF($R2705="","",IF($R2706="",1,IF($O2705&lt;&gt;$O2706,1,0)))</f>
        <v/>
      </c>
      <c r="Q2705">
        <f>IF($P2705=1,SUM($P$7:$P2705),"")</f>
        <v/>
      </c>
      <c r="R2705">
        <f>IF($A2705="","",IF(ISNUMBER($A2705),$A2705,IFERROR(DATEVALUE($A2705),NA())))</f>
        <v/>
      </c>
    </row>
    <row r="2706">
      <c r="O2706">
        <f>IF($R2706="","",IF($Q$1="Weekly",INT(($R2706-2)/7),IF($Q$1="Quarterly",YEAR($R2706)*4+ROUNDUP(MONTH($R2706)/3),YEAR($R2706)*12+MONTH($R2706))))</f>
        <v/>
      </c>
      <c r="P2706">
        <f>IF($R2706="","",IF($R2707="",1,IF($O2706&lt;&gt;$O2707,1,0)))</f>
        <v/>
      </c>
      <c r="Q2706">
        <f>IF($P2706=1,SUM($P$7:$P2706),"")</f>
        <v/>
      </c>
      <c r="R2706">
        <f>IF($A2706="","",IF(ISNUMBER($A2706),$A2706,IFERROR(DATEVALUE($A2706),NA())))</f>
        <v/>
      </c>
    </row>
    <row r="2707">
      <c r="O2707">
        <f>IF($R2707="","",IF($Q$1="Weekly",INT(($R2707-2)/7),IF($Q$1="Quarterly",YEAR($R2707)*4+ROUNDUP(MONTH($R2707)/3),YEAR($R2707)*12+MONTH($R2707))))</f>
        <v/>
      </c>
      <c r="P2707">
        <f>IF($R2707="","",IF($R2708="",1,IF($O2707&lt;&gt;$O2708,1,0)))</f>
        <v/>
      </c>
      <c r="Q2707">
        <f>IF($P2707=1,SUM($P$7:$P2707),"")</f>
        <v/>
      </c>
      <c r="R2707">
        <f>IF($A2707="","",IF(ISNUMBER($A2707),$A2707,IFERROR(DATEVALUE($A2707),NA())))</f>
        <v/>
      </c>
    </row>
    <row r="2708">
      <c r="O2708">
        <f>IF($R2708="","",IF($Q$1="Weekly",INT(($R2708-2)/7),IF($Q$1="Quarterly",YEAR($R2708)*4+ROUNDUP(MONTH($R2708)/3),YEAR($R2708)*12+MONTH($R2708))))</f>
        <v/>
      </c>
      <c r="P2708">
        <f>IF($R2708="","",IF($R2709="",1,IF($O2708&lt;&gt;$O2709,1,0)))</f>
        <v/>
      </c>
      <c r="Q2708">
        <f>IF($P2708=1,SUM($P$7:$P2708),"")</f>
        <v/>
      </c>
      <c r="R2708">
        <f>IF($A2708="","",IF(ISNUMBER($A2708),$A2708,IFERROR(DATEVALUE($A2708),NA())))</f>
        <v/>
      </c>
    </row>
    <row r="2709">
      <c r="O2709">
        <f>IF($R2709="","",IF($Q$1="Weekly",INT(($R2709-2)/7),IF($Q$1="Quarterly",YEAR($R2709)*4+ROUNDUP(MONTH($R2709)/3),YEAR($R2709)*12+MONTH($R2709))))</f>
        <v/>
      </c>
      <c r="P2709">
        <f>IF($R2709="","",IF($R2710="",1,IF($O2709&lt;&gt;$O2710,1,0)))</f>
        <v/>
      </c>
      <c r="Q2709">
        <f>IF($P2709=1,SUM($P$7:$P2709),"")</f>
        <v/>
      </c>
      <c r="R2709">
        <f>IF($A2709="","",IF(ISNUMBER($A2709),$A2709,IFERROR(DATEVALUE($A2709),NA())))</f>
        <v/>
      </c>
    </row>
    <row r="2710">
      <c r="O2710">
        <f>IF($R2710="","",IF($Q$1="Weekly",INT(($R2710-2)/7),IF($Q$1="Quarterly",YEAR($R2710)*4+ROUNDUP(MONTH($R2710)/3),YEAR($R2710)*12+MONTH($R2710))))</f>
        <v/>
      </c>
      <c r="P2710">
        <f>IF($R2710="","",IF($R2711="",1,IF($O2710&lt;&gt;$O2711,1,0)))</f>
        <v/>
      </c>
      <c r="Q2710">
        <f>IF($P2710=1,SUM($P$7:$P2710),"")</f>
        <v/>
      </c>
      <c r="R2710">
        <f>IF($A2710="","",IF(ISNUMBER($A2710),$A2710,IFERROR(DATEVALUE($A2710),NA())))</f>
        <v/>
      </c>
    </row>
    <row r="2711">
      <c r="O2711">
        <f>IF($R2711="","",IF($Q$1="Weekly",INT(($R2711-2)/7),IF($Q$1="Quarterly",YEAR($R2711)*4+ROUNDUP(MONTH($R2711)/3),YEAR($R2711)*12+MONTH($R2711))))</f>
        <v/>
      </c>
      <c r="P2711">
        <f>IF($R2711="","",IF($R2712="",1,IF($O2711&lt;&gt;$O2712,1,0)))</f>
        <v/>
      </c>
      <c r="Q2711">
        <f>IF($P2711=1,SUM($P$7:$P2711),"")</f>
        <v/>
      </c>
      <c r="R2711">
        <f>IF($A2711="","",IF(ISNUMBER($A2711),$A2711,IFERROR(DATEVALUE($A2711),NA())))</f>
        <v/>
      </c>
    </row>
    <row r="2712">
      <c r="O2712">
        <f>IF($R2712="","",IF($Q$1="Weekly",INT(($R2712-2)/7),IF($Q$1="Quarterly",YEAR($R2712)*4+ROUNDUP(MONTH($R2712)/3),YEAR($R2712)*12+MONTH($R2712))))</f>
        <v/>
      </c>
      <c r="P2712">
        <f>IF($R2712="","",IF($R2713="",1,IF($O2712&lt;&gt;$O2713,1,0)))</f>
        <v/>
      </c>
      <c r="Q2712">
        <f>IF($P2712=1,SUM($P$7:$P2712),"")</f>
        <v/>
      </c>
      <c r="R2712">
        <f>IF($A2712="","",IF(ISNUMBER($A2712),$A2712,IFERROR(DATEVALUE($A2712),NA())))</f>
        <v/>
      </c>
    </row>
    <row r="2713">
      <c r="O2713">
        <f>IF($R2713="","",IF($Q$1="Weekly",INT(($R2713-2)/7),IF($Q$1="Quarterly",YEAR($R2713)*4+ROUNDUP(MONTH($R2713)/3),YEAR($R2713)*12+MONTH($R2713))))</f>
        <v/>
      </c>
      <c r="P2713">
        <f>IF($R2713="","",IF($R2714="",1,IF($O2713&lt;&gt;$O2714,1,0)))</f>
        <v/>
      </c>
      <c r="Q2713">
        <f>IF($P2713=1,SUM($P$7:$P2713),"")</f>
        <v/>
      </c>
      <c r="R2713">
        <f>IF($A2713="","",IF(ISNUMBER($A2713),$A2713,IFERROR(DATEVALUE($A2713),NA())))</f>
        <v/>
      </c>
    </row>
    <row r="2714">
      <c r="O2714">
        <f>IF($R2714="","",IF($Q$1="Weekly",INT(($R2714-2)/7),IF($Q$1="Quarterly",YEAR($R2714)*4+ROUNDUP(MONTH($R2714)/3),YEAR($R2714)*12+MONTH($R2714))))</f>
        <v/>
      </c>
      <c r="P2714">
        <f>IF($R2714="","",IF($R2715="",1,IF($O2714&lt;&gt;$O2715,1,0)))</f>
        <v/>
      </c>
      <c r="Q2714">
        <f>IF($P2714=1,SUM($P$7:$P2714),"")</f>
        <v/>
      </c>
      <c r="R2714">
        <f>IF($A2714="","",IF(ISNUMBER($A2714),$A2714,IFERROR(DATEVALUE($A2714),NA())))</f>
        <v/>
      </c>
    </row>
    <row r="2715">
      <c r="O2715">
        <f>IF($R2715="","",IF($Q$1="Weekly",INT(($R2715-2)/7),IF($Q$1="Quarterly",YEAR($R2715)*4+ROUNDUP(MONTH($R2715)/3),YEAR($R2715)*12+MONTH($R2715))))</f>
        <v/>
      </c>
      <c r="P2715">
        <f>IF($R2715="","",IF($R2716="",1,IF($O2715&lt;&gt;$O2716,1,0)))</f>
        <v/>
      </c>
      <c r="Q2715">
        <f>IF($P2715=1,SUM($P$7:$P2715),"")</f>
        <v/>
      </c>
      <c r="R2715">
        <f>IF($A2715="","",IF(ISNUMBER($A2715),$A2715,IFERROR(DATEVALUE($A2715),NA())))</f>
        <v/>
      </c>
    </row>
    <row r="2716">
      <c r="O2716">
        <f>IF($R2716="","",IF($Q$1="Weekly",INT(($R2716-2)/7),IF($Q$1="Quarterly",YEAR($R2716)*4+ROUNDUP(MONTH($R2716)/3),YEAR($R2716)*12+MONTH($R2716))))</f>
        <v/>
      </c>
      <c r="P2716">
        <f>IF($R2716="","",IF($R2717="",1,IF($O2716&lt;&gt;$O2717,1,0)))</f>
        <v/>
      </c>
      <c r="Q2716">
        <f>IF($P2716=1,SUM($P$7:$P2716),"")</f>
        <v/>
      </c>
      <c r="R2716">
        <f>IF($A2716="","",IF(ISNUMBER($A2716),$A2716,IFERROR(DATEVALUE($A2716),NA())))</f>
        <v/>
      </c>
    </row>
    <row r="2717">
      <c r="O2717">
        <f>IF($R2717="","",IF($Q$1="Weekly",INT(($R2717-2)/7),IF($Q$1="Quarterly",YEAR($R2717)*4+ROUNDUP(MONTH($R2717)/3),YEAR($R2717)*12+MONTH($R2717))))</f>
        <v/>
      </c>
      <c r="P2717">
        <f>IF($R2717="","",IF($R2718="",1,IF($O2717&lt;&gt;$O2718,1,0)))</f>
        <v/>
      </c>
      <c r="Q2717">
        <f>IF($P2717=1,SUM($P$7:$P2717),"")</f>
        <v/>
      </c>
      <c r="R2717">
        <f>IF($A2717="","",IF(ISNUMBER($A2717),$A2717,IFERROR(DATEVALUE($A2717),NA())))</f>
        <v/>
      </c>
    </row>
    <row r="2718">
      <c r="O2718">
        <f>IF($R2718="","",IF($Q$1="Weekly",INT(($R2718-2)/7),IF($Q$1="Quarterly",YEAR($R2718)*4+ROUNDUP(MONTH($R2718)/3),YEAR($R2718)*12+MONTH($R2718))))</f>
        <v/>
      </c>
      <c r="P2718">
        <f>IF($R2718="","",IF($R2719="",1,IF($O2718&lt;&gt;$O2719,1,0)))</f>
        <v/>
      </c>
      <c r="Q2718">
        <f>IF($P2718=1,SUM($P$7:$P2718),"")</f>
        <v/>
      </c>
      <c r="R2718">
        <f>IF($A2718="","",IF(ISNUMBER($A2718),$A2718,IFERROR(DATEVALUE($A2718),NA())))</f>
        <v/>
      </c>
    </row>
    <row r="2719">
      <c r="O2719">
        <f>IF($R2719="","",IF($Q$1="Weekly",INT(($R2719-2)/7),IF($Q$1="Quarterly",YEAR($R2719)*4+ROUNDUP(MONTH($R2719)/3),YEAR($R2719)*12+MONTH($R2719))))</f>
        <v/>
      </c>
      <c r="P2719">
        <f>IF($R2719="","",IF($R2720="",1,IF($O2719&lt;&gt;$O2720,1,0)))</f>
        <v/>
      </c>
      <c r="Q2719">
        <f>IF($P2719=1,SUM($P$7:$P2719),"")</f>
        <v/>
      </c>
      <c r="R2719">
        <f>IF($A2719="","",IF(ISNUMBER($A2719),$A2719,IFERROR(DATEVALUE($A2719),NA())))</f>
        <v/>
      </c>
    </row>
    <row r="2720">
      <c r="O2720">
        <f>IF($R2720="","",IF($Q$1="Weekly",INT(($R2720-2)/7),IF($Q$1="Quarterly",YEAR($R2720)*4+ROUNDUP(MONTH($R2720)/3),YEAR($R2720)*12+MONTH($R2720))))</f>
        <v/>
      </c>
      <c r="P2720">
        <f>IF($R2720="","",IF($R2721="",1,IF($O2720&lt;&gt;$O2721,1,0)))</f>
        <v/>
      </c>
      <c r="Q2720">
        <f>IF($P2720=1,SUM($P$7:$P2720),"")</f>
        <v/>
      </c>
      <c r="R2720">
        <f>IF($A2720="","",IF(ISNUMBER($A2720),$A2720,IFERROR(DATEVALUE($A2720),NA())))</f>
        <v/>
      </c>
    </row>
    <row r="2721">
      <c r="O2721">
        <f>IF($R2721="","",IF($Q$1="Weekly",INT(($R2721-2)/7),IF($Q$1="Quarterly",YEAR($R2721)*4+ROUNDUP(MONTH($R2721)/3),YEAR($R2721)*12+MONTH($R2721))))</f>
        <v/>
      </c>
      <c r="P2721">
        <f>IF($R2721="","",IF($R2722="",1,IF($O2721&lt;&gt;$O2722,1,0)))</f>
        <v/>
      </c>
      <c r="Q2721">
        <f>IF($P2721=1,SUM($P$7:$P2721),"")</f>
        <v/>
      </c>
      <c r="R2721">
        <f>IF($A2721="","",IF(ISNUMBER($A2721),$A2721,IFERROR(DATEVALUE($A2721),NA())))</f>
        <v/>
      </c>
    </row>
    <row r="2722">
      <c r="O2722">
        <f>IF($R2722="","",IF($Q$1="Weekly",INT(($R2722-2)/7),IF($Q$1="Quarterly",YEAR($R2722)*4+ROUNDUP(MONTH($R2722)/3),YEAR($R2722)*12+MONTH($R2722))))</f>
        <v/>
      </c>
      <c r="P2722">
        <f>IF($R2722="","",IF($R2723="",1,IF($O2722&lt;&gt;$O2723,1,0)))</f>
        <v/>
      </c>
      <c r="Q2722">
        <f>IF($P2722=1,SUM($P$7:$P2722),"")</f>
        <v/>
      </c>
      <c r="R2722">
        <f>IF($A2722="","",IF(ISNUMBER($A2722),$A2722,IFERROR(DATEVALUE($A2722),NA())))</f>
        <v/>
      </c>
    </row>
    <row r="2723">
      <c r="O2723">
        <f>IF($R2723="","",IF($Q$1="Weekly",INT(($R2723-2)/7),IF($Q$1="Quarterly",YEAR($R2723)*4+ROUNDUP(MONTH($R2723)/3),YEAR($R2723)*12+MONTH($R2723))))</f>
        <v/>
      </c>
      <c r="P2723">
        <f>IF($R2723="","",IF($R2724="",1,IF($O2723&lt;&gt;$O2724,1,0)))</f>
        <v/>
      </c>
      <c r="Q2723">
        <f>IF($P2723=1,SUM($P$7:$P2723),"")</f>
        <v/>
      </c>
      <c r="R2723">
        <f>IF($A2723="","",IF(ISNUMBER($A2723),$A2723,IFERROR(DATEVALUE($A2723),NA())))</f>
        <v/>
      </c>
    </row>
    <row r="2724">
      <c r="O2724">
        <f>IF($R2724="","",IF($Q$1="Weekly",INT(($R2724-2)/7),IF($Q$1="Quarterly",YEAR($R2724)*4+ROUNDUP(MONTH($R2724)/3),YEAR($R2724)*12+MONTH($R2724))))</f>
        <v/>
      </c>
      <c r="P2724">
        <f>IF($R2724="","",IF($R2725="",1,IF($O2724&lt;&gt;$O2725,1,0)))</f>
        <v/>
      </c>
      <c r="Q2724">
        <f>IF($P2724=1,SUM($P$7:$P2724),"")</f>
        <v/>
      </c>
      <c r="R2724">
        <f>IF($A2724="","",IF(ISNUMBER($A2724),$A2724,IFERROR(DATEVALUE($A2724),NA())))</f>
        <v/>
      </c>
    </row>
    <row r="2725">
      <c r="O2725">
        <f>IF($R2725="","",IF($Q$1="Weekly",INT(($R2725-2)/7),IF($Q$1="Quarterly",YEAR($R2725)*4+ROUNDUP(MONTH($R2725)/3),YEAR($R2725)*12+MONTH($R2725))))</f>
        <v/>
      </c>
      <c r="P2725">
        <f>IF($R2725="","",IF($R2726="",1,IF($O2725&lt;&gt;$O2726,1,0)))</f>
        <v/>
      </c>
      <c r="Q2725">
        <f>IF($P2725=1,SUM($P$7:$P2725),"")</f>
        <v/>
      </c>
      <c r="R2725">
        <f>IF($A2725="","",IF(ISNUMBER($A2725),$A2725,IFERROR(DATEVALUE($A2725),NA())))</f>
        <v/>
      </c>
    </row>
    <row r="2726">
      <c r="O2726">
        <f>IF($R2726="","",IF($Q$1="Weekly",INT(($R2726-2)/7),IF($Q$1="Quarterly",YEAR($R2726)*4+ROUNDUP(MONTH($R2726)/3),YEAR($R2726)*12+MONTH($R2726))))</f>
        <v/>
      </c>
      <c r="P2726">
        <f>IF($R2726="","",IF($R2727="",1,IF($O2726&lt;&gt;$O2727,1,0)))</f>
        <v/>
      </c>
      <c r="Q2726">
        <f>IF($P2726=1,SUM($P$7:$P2726),"")</f>
        <v/>
      </c>
      <c r="R2726">
        <f>IF($A2726="","",IF(ISNUMBER($A2726),$A2726,IFERROR(DATEVALUE($A2726),NA())))</f>
        <v/>
      </c>
    </row>
    <row r="2727">
      <c r="O2727">
        <f>IF($R2727="","",IF($Q$1="Weekly",INT(($R2727-2)/7),IF($Q$1="Quarterly",YEAR($R2727)*4+ROUNDUP(MONTH($R2727)/3),YEAR($R2727)*12+MONTH($R2727))))</f>
        <v/>
      </c>
      <c r="P2727">
        <f>IF($R2727="","",IF($R2728="",1,IF($O2727&lt;&gt;$O2728,1,0)))</f>
        <v/>
      </c>
      <c r="Q2727">
        <f>IF($P2727=1,SUM($P$7:$P2727),"")</f>
        <v/>
      </c>
      <c r="R2727">
        <f>IF($A2727="","",IF(ISNUMBER($A2727),$A2727,IFERROR(DATEVALUE($A2727),NA())))</f>
        <v/>
      </c>
    </row>
    <row r="2728">
      <c r="O2728">
        <f>IF($R2728="","",IF($Q$1="Weekly",INT(($R2728-2)/7),IF($Q$1="Quarterly",YEAR($R2728)*4+ROUNDUP(MONTH($R2728)/3),YEAR($R2728)*12+MONTH($R2728))))</f>
        <v/>
      </c>
      <c r="P2728">
        <f>IF($R2728="","",IF($R2729="",1,IF($O2728&lt;&gt;$O2729,1,0)))</f>
        <v/>
      </c>
      <c r="Q2728">
        <f>IF($P2728=1,SUM($P$7:$P2728),"")</f>
        <v/>
      </c>
      <c r="R2728">
        <f>IF($A2728="","",IF(ISNUMBER($A2728),$A2728,IFERROR(DATEVALUE($A2728),NA())))</f>
        <v/>
      </c>
    </row>
    <row r="2729">
      <c r="O2729">
        <f>IF($R2729="","",IF($Q$1="Weekly",INT(($R2729-2)/7),IF($Q$1="Quarterly",YEAR($R2729)*4+ROUNDUP(MONTH($R2729)/3),YEAR($R2729)*12+MONTH($R2729))))</f>
        <v/>
      </c>
      <c r="P2729">
        <f>IF($R2729="","",IF($R2730="",1,IF($O2729&lt;&gt;$O2730,1,0)))</f>
        <v/>
      </c>
      <c r="Q2729">
        <f>IF($P2729=1,SUM($P$7:$P2729),"")</f>
        <v/>
      </c>
      <c r="R2729">
        <f>IF($A2729="","",IF(ISNUMBER($A2729),$A2729,IFERROR(DATEVALUE($A2729),NA())))</f>
        <v/>
      </c>
    </row>
    <row r="2730">
      <c r="O2730">
        <f>IF($R2730="","",IF($Q$1="Weekly",INT(($R2730-2)/7),IF($Q$1="Quarterly",YEAR($R2730)*4+ROUNDUP(MONTH($R2730)/3),YEAR($R2730)*12+MONTH($R2730))))</f>
        <v/>
      </c>
      <c r="P2730">
        <f>IF($R2730="","",IF($R2731="",1,IF($O2730&lt;&gt;$O2731,1,0)))</f>
        <v/>
      </c>
      <c r="Q2730">
        <f>IF($P2730=1,SUM($P$7:$P2730),"")</f>
        <v/>
      </c>
      <c r="R2730">
        <f>IF($A2730="","",IF(ISNUMBER($A2730),$A2730,IFERROR(DATEVALUE($A2730),NA())))</f>
        <v/>
      </c>
    </row>
    <row r="2731">
      <c r="O2731">
        <f>IF($R2731="","",IF($Q$1="Weekly",INT(($R2731-2)/7),IF($Q$1="Quarterly",YEAR($R2731)*4+ROUNDUP(MONTH($R2731)/3),YEAR($R2731)*12+MONTH($R2731))))</f>
        <v/>
      </c>
      <c r="P2731">
        <f>IF($R2731="","",IF($R2732="",1,IF($O2731&lt;&gt;$O2732,1,0)))</f>
        <v/>
      </c>
      <c r="Q2731">
        <f>IF($P2731=1,SUM($P$7:$P2731),"")</f>
        <v/>
      </c>
      <c r="R2731">
        <f>IF($A2731="","",IF(ISNUMBER($A2731),$A2731,IFERROR(DATEVALUE($A2731),NA())))</f>
        <v/>
      </c>
    </row>
    <row r="2732">
      <c r="O2732">
        <f>IF($R2732="","",IF($Q$1="Weekly",INT(($R2732-2)/7),IF($Q$1="Quarterly",YEAR($R2732)*4+ROUNDUP(MONTH($R2732)/3),YEAR($R2732)*12+MONTH($R2732))))</f>
        <v/>
      </c>
      <c r="P2732">
        <f>IF($R2732="","",IF($R2733="",1,IF($O2732&lt;&gt;$O2733,1,0)))</f>
        <v/>
      </c>
      <c r="Q2732">
        <f>IF($P2732=1,SUM($P$7:$P2732),"")</f>
        <v/>
      </c>
      <c r="R2732">
        <f>IF($A2732="","",IF(ISNUMBER($A2732),$A2732,IFERROR(DATEVALUE($A2732),NA())))</f>
        <v/>
      </c>
    </row>
    <row r="2733">
      <c r="O2733">
        <f>IF($R2733="","",IF($Q$1="Weekly",INT(($R2733-2)/7),IF($Q$1="Quarterly",YEAR($R2733)*4+ROUNDUP(MONTH($R2733)/3),YEAR($R2733)*12+MONTH($R2733))))</f>
        <v/>
      </c>
      <c r="P2733">
        <f>IF($R2733="","",IF($R2734="",1,IF($O2733&lt;&gt;$O2734,1,0)))</f>
        <v/>
      </c>
      <c r="Q2733">
        <f>IF($P2733=1,SUM($P$7:$P2733),"")</f>
        <v/>
      </c>
      <c r="R2733">
        <f>IF($A2733="","",IF(ISNUMBER($A2733),$A2733,IFERROR(DATEVALUE($A2733),NA())))</f>
        <v/>
      </c>
    </row>
    <row r="2734">
      <c r="O2734">
        <f>IF($R2734="","",IF($Q$1="Weekly",INT(($R2734-2)/7),IF($Q$1="Quarterly",YEAR($R2734)*4+ROUNDUP(MONTH($R2734)/3),YEAR($R2734)*12+MONTH($R2734))))</f>
        <v/>
      </c>
      <c r="P2734">
        <f>IF($R2734="","",IF($R2735="",1,IF($O2734&lt;&gt;$O2735,1,0)))</f>
        <v/>
      </c>
      <c r="Q2734">
        <f>IF($P2734=1,SUM($P$7:$P2734),"")</f>
        <v/>
      </c>
      <c r="R2734">
        <f>IF($A2734="","",IF(ISNUMBER($A2734),$A2734,IFERROR(DATEVALUE($A2734),NA())))</f>
        <v/>
      </c>
    </row>
    <row r="2735">
      <c r="O2735">
        <f>IF($R2735="","",IF($Q$1="Weekly",INT(($R2735-2)/7),IF($Q$1="Quarterly",YEAR($R2735)*4+ROUNDUP(MONTH($R2735)/3),YEAR($R2735)*12+MONTH($R2735))))</f>
        <v/>
      </c>
      <c r="P2735">
        <f>IF($R2735="","",IF($R2736="",1,IF($O2735&lt;&gt;$O2736,1,0)))</f>
        <v/>
      </c>
      <c r="Q2735">
        <f>IF($P2735=1,SUM($P$7:$P2735),"")</f>
        <v/>
      </c>
      <c r="R2735">
        <f>IF($A2735="","",IF(ISNUMBER($A2735),$A2735,IFERROR(DATEVALUE($A2735),NA())))</f>
        <v/>
      </c>
    </row>
    <row r="2736">
      <c r="O2736">
        <f>IF($R2736="","",IF($Q$1="Weekly",INT(($R2736-2)/7),IF($Q$1="Quarterly",YEAR($R2736)*4+ROUNDUP(MONTH($R2736)/3),YEAR($R2736)*12+MONTH($R2736))))</f>
        <v/>
      </c>
      <c r="P2736">
        <f>IF($R2736="","",IF($R2737="",1,IF($O2736&lt;&gt;$O2737,1,0)))</f>
        <v/>
      </c>
      <c r="Q2736">
        <f>IF($P2736=1,SUM($P$7:$P2736),"")</f>
        <v/>
      </c>
      <c r="R2736">
        <f>IF($A2736="","",IF(ISNUMBER($A2736),$A2736,IFERROR(DATEVALUE($A2736),NA())))</f>
        <v/>
      </c>
    </row>
    <row r="2737">
      <c r="O2737">
        <f>IF($R2737="","",IF($Q$1="Weekly",INT(($R2737-2)/7),IF($Q$1="Quarterly",YEAR($R2737)*4+ROUNDUP(MONTH($R2737)/3),YEAR($R2737)*12+MONTH($R2737))))</f>
        <v/>
      </c>
      <c r="P2737">
        <f>IF($R2737="","",IF($R2738="",1,IF($O2737&lt;&gt;$O2738,1,0)))</f>
        <v/>
      </c>
      <c r="Q2737">
        <f>IF($P2737=1,SUM($P$7:$P2737),"")</f>
        <v/>
      </c>
      <c r="R2737">
        <f>IF($A2737="","",IF(ISNUMBER($A2737),$A2737,IFERROR(DATEVALUE($A2737),NA())))</f>
        <v/>
      </c>
    </row>
    <row r="2738">
      <c r="O2738">
        <f>IF($R2738="","",IF($Q$1="Weekly",INT(($R2738-2)/7),IF($Q$1="Quarterly",YEAR($R2738)*4+ROUNDUP(MONTH($R2738)/3),YEAR($R2738)*12+MONTH($R2738))))</f>
        <v/>
      </c>
      <c r="P2738">
        <f>IF($R2738="","",IF($R2739="",1,IF($O2738&lt;&gt;$O2739,1,0)))</f>
        <v/>
      </c>
      <c r="Q2738">
        <f>IF($P2738=1,SUM($P$7:$P2738),"")</f>
        <v/>
      </c>
      <c r="R2738">
        <f>IF($A2738="","",IF(ISNUMBER($A2738),$A2738,IFERROR(DATEVALUE($A2738),NA())))</f>
        <v/>
      </c>
    </row>
    <row r="2739">
      <c r="O2739">
        <f>IF($R2739="","",IF($Q$1="Weekly",INT(($R2739-2)/7),IF($Q$1="Quarterly",YEAR($R2739)*4+ROUNDUP(MONTH($R2739)/3),YEAR($R2739)*12+MONTH($R2739))))</f>
        <v/>
      </c>
      <c r="P2739">
        <f>IF($R2739="","",IF($R2740="",1,IF($O2739&lt;&gt;$O2740,1,0)))</f>
        <v/>
      </c>
      <c r="Q2739">
        <f>IF($P2739=1,SUM($P$7:$P2739),"")</f>
        <v/>
      </c>
      <c r="R2739">
        <f>IF($A2739="","",IF(ISNUMBER($A2739),$A2739,IFERROR(DATEVALUE($A2739),NA())))</f>
        <v/>
      </c>
    </row>
    <row r="2740">
      <c r="O2740">
        <f>IF($R2740="","",IF($Q$1="Weekly",INT(($R2740-2)/7),IF($Q$1="Quarterly",YEAR($R2740)*4+ROUNDUP(MONTH($R2740)/3),YEAR($R2740)*12+MONTH($R2740))))</f>
        <v/>
      </c>
      <c r="P2740">
        <f>IF($R2740="","",IF($R2741="",1,IF($O2740&lt;&gt;$O2741,1,0)))</f>
        <v/>
      </c>
      <c r="Q2740">
        <f>IF($P2740=1,SUM($P$7:$P2740),"")</f>
        <v/>
      </c>
      <c r="R2740">
        <f>IF($A2740="","",IF(ISNUMBER($A2740),$A2740,IFERROR(DATEVALUE($A2740),NA())))</f>
        <v/>
      </c>
    </row>
    <row r="2741">
      <c r="O2741">
        <f>IF($R2741="","",IF($Q$1="Weekly",INT(($R2741-2)/7),IF($Q$1="Quarterly",YEAR($R2741)*4+ROUNDUP(MONTH($R2741)/3),YEAR($R2741)*12+MONTH($R2741))))</f>
        <v/>
      </c>
      <c r="P2741">
        <f>IF($R2741="","",IF($R2742="",1,IF($O2741&lt;&gt;$O2742,1,0)))</f>
        <v/>
      </c>
      <c r="Q2741">
        <f>IF($P2741=1,SUM($P$7:$P2741),"")</f>
        <v/>
      </c>
      <c r="R2741">
        <f>IF($A2741="","",IF(ISNUMBER($A2741),$A2741,IFERROR(DATEVALUE($A2741),NA())))</f>
        <v/>
      </c>
    </row>
    <row r="2742">
      <c r="O2742">
        <f>IF($R2742="","",IF($Q$1="Weekly",INT(($R2742-2)/7),IF($Q$1="Quarterly",YEAR($R2742)*4+ROUNDUP(MONTH($R2742)/3),YEAR($R2742)*12+MONTH($R2742))))</f>
        <v/>
      </c>
      <c r="P2742">
        <f>IF($R2742="","",IF($R2743="",1,IF($O2742&lt;&gt;$O2743,1,0)))</f>
        <v/>
      </c>
      <c r="Q2742">
        <f>IF($P2742=1,SUM($P$7:$P2742),"")</f>
        <v/>
      </c>
      <c r="R2742">
        <f>IF($A2742="","",IF(ISNUMBER($A2742),$A2742,IFERROR(DATEVALUE($A2742),NA())))</f>
        <v/>
      </c>
    </row>
    <row r="2743">
      <c r="O2743">
        <f>IF($R2743="","",IF($Q$1="Weekly",INT(($R2743-2)/7),IF($Q$1="Quarterly",YEAR($R2743)*4+ROUNDUP(MONTH($R2743)/3),YEAR($R2743)*12+MONTH($R2743))))</f>
        <v/>
      </c>
      <c r="P2743">
        <f>IF($R2743="","",IF($R2744="",1,IF($O2743&lt;&gt;$O2744,1,0)))</f>
        <v/>
      </c>
      <c r="Q2743">
        <f>IF($P2743=1,SUM($P$7:$P2743),"")</f>
        <v/>
      </c>
      <c r="R2743">
        <f>IF($A2743="","",IF(ISNUMBER($A2743),$A2743,IFERROR(DATEVALUE($A2743),NA())))</f>
        <v/>
      </c>
    </row>
    <row r="2744">
      <c r="O2744">
        <f>IF($R2744="","",IF($Q$1="Weekly",INT(($R2744-2)/7),IF($Q$1="Quarterly",YEAR($R2744)*4+ROUNDUP(MONTH($R2744)/3),YEAR($R2744)*12+MONTH($R2744))))</f>
        <v/>
      </c>
      <c r="P2744">
        <f>IF($R2744="","",IF($R2745="",1,IF($O2744&lt;&gt;$O2745,1,0)))</f>
        <v/>
      </c>
      <c r="Q2744">
        <f>IF($P2744=1,SUM($P$7:$P2744),"")</f>
        <v/>
      </c>
      <c r="R2744">
        <f>IF($A2744="","",IF(ISNUMBER($A2744),$A2744,IFERROR(DATEVALUE($A2744),NA())))</f>
        <v/>
      </c>
    </row>
    <row r="2745">
      <c r="O2745">
        <f>IF($R2745="","",IF($Q$1="Weekly",INT(($R2745-2)/7),IF($Q$1="Quarterly",YEAR($R2745)*4+ROUNDUP(MONTH($R2745)/3),YEAR($R2745)*12+MONTH($R2745))))</f>
        <v/>
      </c>
      <c r="P2745">
        <f>IF($R2745="","",IF($R2746="",1,IF($O2745&lt;&gt;$O2746,1,0)))</f>
        <v/>
      </c>
      <c r="Q2745">
        <f>IF($P2745=1,SUM($P$7:$P2745),"")</f>
        <v/>
      </c>
      <c r="R2745">
        <f>IF($A2745="","",IF(ISNUMBER($A2745),$A2745,IFERROR(DATEVALUE($A2745),NA())))</f>
        <v/>
      </c>
    </row>
    <row r="2746">
      <c r="O2746">
        <f>IF($R2746="","",IF($Q$1="Weekly",INT(($R2746-2)/7),IF($Q$1="Quarterly",YEAR($R2746)*4+ROUNDUP(MONTH($R2746)/3),YEAR($R2746)*12+MONTH($R2746))))</f>
        <v/>
      </c>
      <c r="P2746">
        <f>IF($R2746="","",IF($R2747="",1,IF($O2746&lt;&gt;$O2747,1,0)))</f>
        <v/>
      </c>
      <c r="Q2746">
        <f>IF($P2746=1,SUM($P$7:$P2746),"")</f>
        <v/>
      </c>
      <c r="R2746">
        <f>IF($A2746="","",IF(ISNUMBER($A2746),$A2746,IFERROR(DATEVALUE($A2746),NA())))</f>
        <v/>
      </c>
    </row>
    <row r="2747">
      <c r="O2747">
        <f>IF($R2747="","",IF($Q$1="Weekly",INT(($R2747-2)/7),IF($Q$1="Quarterly",YEAR($R2747)*4+ROUNDUP(MONTH($R2747)/3),YEAR($R2747)*12+MONTH($R2747))))</f>
        <v/>
      </c>
      <c r="P2747">
        <f>IF($R2747="","",IF($R2748="",1,IF($O2747&lt;&gt;$O2748,1,0)))</f>
        <v/>
      </c>
      <c r="Q2747">
        <f>IF($P2747=1,SUM($P$7:$P2747),"")</f>
        <v/>
      </c>
      <c r="R2747">
        <f>IF($A2747="","",IF(ISNUMBER($A2747),$A2747,IFERROR(DATEVALUE($A2747),NA())))</f>
        <v/>
      </c>
    </row>
    <row r="2748">
      <c r="O2748">
        <f>IF($R2748="","",IF($Q$1="Weekly",INT(($R2748-2)/7),IF($Q$1="Quarterly",YEAR($R2748)*4+ROUNDUP(MONTH($R2748)/3),YEAR($R2748)*12+MONTH($R2748))))</f>
        <v/>
      </c>
      <c r="P2748">
        <f>IF($R2748="","",IF($R2749="",1,IF($O2748&lt;&gt;$O2749,1,0)))</f>
        <v/>
      </c>
      <c r="Q2748">
        <f>IF($P2748=1,SUM($P$7:$P2748),"")</f>
        <v/>
      </c>
      <c r="R2748">
        <f>IF($A2748="","",IF(ISNUMBER($A2748),$A2748,IFERROR(DATEVALUE($A2748),NA())))</f>
        <v/>
      </c>
    </row>
    <row r="2749">
      <c r="O2749">
        <f>IF($R2749="","",IF($Q$1="Weekly",INT(($R2749-2)/7),IF($Q$1="Quarterly",YEAR($R2749)*4+ROUNDUP(MONTH($R2749)/3),YEAR($R2749)*12+MONTH($R2749))))</f>
        <v/>
      </c>
      <c r="P2749">
        <f>IF($R2749="","",IF($R2750="",1,IF($O2749&lt;&gt;$O2750,1,0)))</f>
        <v/>
      </c>
      <c r="Q2749">
        <f>IF($P2749=1,SUM($P$7:$P2749),"")</f>
        <v/>
      </c>
      <c r="R2749">
        <f>IF($A2749="","",IF(ISNUMBER($A2749),$A2749,IFERROR(DATEVALUE($A2749),NA())))</f>
        <v/>
      </c>
    </row>
    <row r="2750">
      <c r="O2750">
        <f>IF($R2750="","",IF($Q$1="Weekly",INT(($R2750-2)/7),IF($Q$1="Quarterly",YEAR($R2750)*4+ROUNDUP(MONTH($R2750)/3),YEAR($R2750)*12+MONTH($R2750))))</f>
        <v/>
      </c>
      <c r="P2750">
        <f>IF($R2750="","",IF($R2751="",1,IF($O2750&lt;&gt;$O2751,1,0)))</f>
        <v/>
      </c>
      <c r="Q2750">
        <f>IF($P2750=1,SUM($P$7:$P2750),"")</f>
        <v/>
      </c>
      <c r="R2750">
        <f>IF($A2750="","",IF(ISNUMBER($A2750),$A2750,IFERROR(DATEVALUE($A2750),NA())))</f>
        <v/>
      </c>
    </row>
    <row r="2751">
      <c r="O2751">
        <f>IF($R2751="","",IF($Q$1="Weekly",INT(($R2751-2)/7),IF($Q$1="Quarterly",YEAR($R2751)*4+ROUNDUP(MONTH($R2751)/3),YEAR($R2751)*12+MONTH($R2751))))</f>
        <v/>
      </c>
      <c r="P2751">
        <f>IF($R2751="","",IF($R2752="",1,IF($O2751&lt;&gt;$O2752,1,0)))</f>
        <v/>
      </c>
      <c r="Q2751">
        <f>IF($P2751=1,SUM($P$7:$P2751),"")</f>
        <v/>
      </c>
      <c r="R2751">
        <f>IF($A2751="","",IF(ISNUMBER($A2751),$A2751,IFERROR(DATEVALUE($A2751),NA())))</f>
        <v/>
      </c>
    </row>
    <row r="2752">
      <c r="O2752">
        <f>IF($R2752="","",IF($Q$1="Weekly",INT(($R2752-2)/7),IF($Q$1="Quarterly",YEAR($R2752)*4+ROUNDUP(MONTH($R2752)/3),YEAR($R2752)*12+MONTH($R2752))))</f>
        <v/>
      </c>
      <c r="P2752">
        <f>IF($R2752="","",IF($R2753="",1,IF($O2752&lt;&gt;$O2753,1,0)))</f>
        <v/>
      </c>
      <c r="Q2752">
        <f>IF($P2752=1,SUM($P$7:$P2752),"")</f>
        <v/>
      </c>
      <c r="R2752">
        <f>IF($A2752="","",IF(ISNUMBER($A2752),$A2752,IFERROR(DATEVALUE($A2752),NA())))</f>
        <v/>
      </c>
    </row>
    <row r="2753">
      <c r="O2753">
        <f>IF($R2753="","",IF($Q$1="Weekly",INT(($R2753-2)/7),IF($Q$1="Quarterly",YEAR($R2753)*4+ROUNDUP(MONTH($R2753)/3),YEAR($R2753)*12+MONTH($R2753))))</f>
        <v/>
      </c>
      <c r="P2753">
        <f>IF($R2753="","",IF($R2754="",1,IF($O2753&lt;&gt;$O2754,1,0)))</f>
        <v/>
      </c>
      <c r="Q2753">
        <f>IF($P2753=1,SUM($P$7:$P2753),"")</f>
        <v/>
      </c>
      <c r="R2753">
        <f>IF($A2753="","",IF(ISNUMBER($A2753),$A2753,IFERROR(DATEVALUE($A2753),NA())))</f>
        <v/>
      </c>
    </row>
    <row r="2754">
      <c r="O2754">
        <f>IF($R2754="","",IF($Q$1="Weekly",INT(($R2754-2)/7),IF($Q$1="Quarterly",YEAR($R2754)*4+ROUNDUP(MONTH($R2754)/3),YEAR($R2754)*12+MONTH($R2754))))</f>
        <v/>
      </c>
      <c r="P2754">
        <f>IF($R2754="","",IF($R2755="",1,IF($O2754&lt;&gt;$O2755,1,0)))</f>
        <v/>
      </c>
      <c r="Q2754">
        <f>IF($P2754=1,SUM($P$7:$P2754),"")</f>
        <v/>
      </c>
      <c r="R2754">
        <f>IF($A2754="","",IF(ISNUMBER($A2754),$A2754,IFERROR(DATEVALUE($A2754),NA())))</f>
        <v/>
      </c>
    </row>
    <row r="2755">
      <c r="O2755">
        <f>IF($R2755="","",IF($Q$1="Weekly",INT(($R2755-2)/7),IF($Q$1="Quarterly",YEAR($R2755)*4+ROUNDUP(MONTH($R2755)/3),YEAR($R2755)*12+MONTH($R2755))))</f>
        <v/>
      </c>
      <c r="P2755">
        <f>IF($R2755="","",IF($R2756="",1,IF($O2755&lt;&gt;$O2756,1,0)))</f>
        <v/>
      </c>
      <c r="Q2755">
        <f>IF($P2755=1,SUM($P$7:$P2755),"")</f>
        <v/>
      </c>
      <c r="R2755">
        <f>IF($A2755="","",IF(ISNUMBER($A2755),$A2755,IFERROR(DATEVALUE($A2755),NA())))</f>
        <v/>
      </c>
    </row>
    <row r="2756">
      <c r="O2756">
        <f>IF($R2756="","",IF($Q$1="Weekly",INT(($R2756-2)/7),IF($Q$1="Quarterly",YEAR($R2756)*4+ROUNDUP(MONTH($R2756)/3),YEAR($R2756)*12+MONTH($R2756))))</f>
        <v/>
      </c>
      <c r="P2756">
        <f>IF($R2756="","",IF($R2757="",1,IF($O2756&lt;&gt;$O2757,1,0)))</f>
        <v/>
      </c>
      <c r="Q2756">
        <f>IF($P2756=1,SUM($P$7:$P2756),"")</f>
        <v/>
      </c>
      <c r="R2756">
        <f>IF($A2756="","",IF(ISNUMBER($A2756),$A2756,IFERROR(DATEVALUE($A2756),NA())))</f>
        <v/>
      </c>
    </row>
    <row r="2757">
      <c r="O2757">
        <f>IF($R2757="","",IF($Q$1="Weekly",INT(($R2757-2)/7),IF($Q$1="Quarterly",YEAR($R2757)*4+ROUNDUP(MONTH($R2757)/3),YEAR($R2757)*12+MONTH($R2757))))</f>
        <v/>
      </c>
      <c r="P2757">
        <f>IF($R2757="","",IF($R2758="",1,IF($O2757&lt;&gt;$O2758,1,0)))</f>
        <v/>
      </c>
      <c r="Q2757">
        <f>IF($P2757=1,SUM($P$7:$P2757),"")</f>
        <v/>
      </c>
      <c r="R2757">
        <f>IF($A2757="","",IF(ISNUMBER($A2757),$A2757,IFERROR(DATEVALUE($A2757),NA())))</f>
        <v/>
      </c>
    </row>
    <row r="2758">
      <c r="O2758">
        <f>IF($R2758="","",IF($Q$1="Weekly",INT(($R2758-2)/7),IF($Q$1="Quarterly",YEAR($R2758)*4+ROUNDUP(MONTH($R2758)/3),YEAR($R2758)*12+MONTH($R2758))))</f>
        <v/>
      </c>
      <c r="P2758">
        <f>IF($R2758="","",IF($R2759="",1,IF($O2758&lt;&gt;$O2759,1,0)))</f>
        <v/>
      </c>
      <c r="Q2758">
        <f>IF($P2758=1,SUM($P$7:$P2758),"")</f>
        <v/>
      </c>
      <c r="R2758">
        <f>IF($A2758="","",IF(ISNUMBER($A2758),$A2758,IFERROR(DATEVALUE($A2758),NA())))</f>
        <v/>
      </c>
    </row>
    <row r="2759">
      <c r="O2759">
        <f>IF($R2759="","",IF($Q$1="Weekly",INT(($R2759-2)/7),IF($Q$1="Quarterly",YEAR($R2759)*4+ROUNDUP(MONTH($R2759)/3),YEAR($R2759)*12+MONTH($R2759))))</f>
        <v/>
      </c>
      <c r="P2759">
        <f>IF($R2759="","",IF($R2760="",1,IF($O2759&lt;&gt;$O2760,1,0)))</f>
        <v/>
      </c>
      <c r="Q2759">
        <f>IF($P2759=1,SUM($P$7:$P2759),"")</f>
        <v/>
      </c>
      <c r="R2759">
        <f>IF($A2759="","",IF(ISNUMBER($A2759),$A2759,IFERROR(DATEVALUE($A2759),NA())))</f>
        <v/>
      </c>
    </row>
    <row r="2760">
      <c r="O2760">
        <f>IF($R2760="","",IF($Q$1="Weekly",INT(($R2760-2)/7),IF($Q$1="Quarterly",YEAR($R2760)*4+ROUNDUP(MONTH($R2760)/3),YEAR($R2760)*12+MONTH($R2760))))</f>
        <v/>
      </c>
      <c r="P2760">
        <f>IF($R2760="","",IF($R2761="",1,IF($O2760&lt;&gt;$O2761,1,0)))</f>
        <v/>
      </c>
      <c r="Q2760">
        <f>IF($P2760=1,SUM($P$7:$P2760),"")</f>
        <v/>
      </c>
      <c r="R2760">
        <f>IF($A2760="","",IF(ISNUMBER($A2760),$A2760,IFERROR(DATEVALUE($A2760),NA())))</f>
        <v/>
      </c>
    </row>
    <row r="2761">
      <c r="O2761">
        <f>IF($R2761="","",IF($Q$1="Weekly",INT(($R2761-2)/7),IF($Q$1="Quarterly",YEAR($R2761)*4+ROUNDUP(MONTH($R2761)/3),YEAR($R2761)*12+MONTH($R2761))))</f>
        <v/>
      </c>
      <c r="P2761">
        <f>IF($R2761="","",IF($R2762="",1,IF($O2761&lt;&gt;$O2762,1,0)))</f>
        <v/>
      </c>
      <c r="Q2761">
        <f>IF($P2761=1,SUM($P$7:$P2761),"")</f>
        <v/>
      </c>
      <c r="R2761">
        <f>IF($A2761="","",IF(ISNUMBER($A2761),$A2761,IFERROR(DATEVALUE($A2761),NA())))</f>
        <v/>
      </c>
    </row>
    <row r="2762">
      <c r="O2762">
        <f>IF($R2762="","",IF($Q$1="Weekly",INT(($R2762-2)/7),IF($Q$1="Quarterly",YEAR($R2762)*4+ROUNDUP(MONTH($R2762)/3),YEAR($R2762)*12+MONTH($R2762))))</f>
        <v/>
      </c>
      <c r="P2762">
        <f>IF($R2762="","",IF($R2763="",1,IF($O2762&lt;&gt;$O2763,1,0)))</f>
        <v/>
      </c>
      <c r="Q2762">
        <f>IF($P2762=1,SUM($P$7:$P2762),"")</f>
        <v/>
      </c>
      <c r="R2762">
        <f>IF($A2762="","",IF(ISNUMBER($A2762),$A2762,IFERROR(DATEVALUE($A2762),NA())))</f>
        <v/>
      </c>
    </row>
    <row r="2763">
      <c r="O2763">
        <f>IF($R2763="","",IF($Q$1="Weekly",INT(($R2763-2)/7),IF($Q$1="Quarterly",YEAR($R2763)*4+ROUNDUP(MONTH($R2763)/3),YEAR($R2763)*12+MONTH($R2763))))</f>
        <v/>
      </c>
      <c r="P2763">
        <f>IF($R2763="","",IF($R2764="",1,IF($O2763&lt;&gt;$O2764,1,0)))</f>
        <v/>
      </c>
      <c r="Q2763">
        <f>IF($P2763=1,SUM($P$7:$P2763),"")</f>
        <v/>
      </c>
      <c r="R2763">
        <f>IF($A2763="","",IF(ISNUMBER($A2763),$A2763,IFERROR(DATEVALUE($A2763),NA())))</f>
        <v/>
      </c>
    </row>
    <row r="2764">
      <c r="O2764">
        <f>IF($R2764="","",IF($Q$1="Weekly",INT(($R2764-2)/7),IF($Q$1="Quarterly",YEAR($R2764)*4+ROUNDUP(MONTH($R2764)/3),YEAR($R2764)*12+MONTH($R2764))))</f>
        <v/>
      </c>
      <c r="P2764">
        <f>IF($R2764="","",IF($R2765="",1,IF($O2764&lt;&gt;$O2765,1,0)))</f>
        <v/>
      </c>
      <c r="Q2764">
        <f>IF($P2764=1,SUM($P$7:$P2764),"")</f>
        <v/>
      </c>
      <c r="R2764">
        <f>IF($A2764="","",IF(ISNUMBER($A2764),$A2764,IFERROR(DATEVALUE($A2764),NA())))</f>
        <v/>
      </c>
    </row>
    <row r="2765">
      <c r="O2765">
        <f>IF($R2765="","",IF($Q$1="Weekly",INT(($R2765-2)/7),IF($Q$1="Quarterly",YEAR($R2765)*4+ROUNDUP(MONTH($R2765)/3),YEAR($R2765)*12+MONTH($R2765))))</f>
        <v/>
      </c>
      <c r="P2765">
        <f>IF($R2765="","",IF($R2766="",1,IF($O2765&lt;&gt;$O2766,1,0)))</f>
        <v/>
      </c>
      <c r="Q2765">
        <f>IF($P2765=1,SUM($P$7:$P2765),"")</f>
        <v/>
      </c>
      <c r="R2765">
        <f>IF($A2765="","",IF(ISNUMBER($A2765),$A2765,IFERROR(DATEVALUE($A2765),NA())))</f>
        <v/>
      </c>
    </row>
    <row r="2766">
      <c r="O2766">
        <f>IF($R2766="","",IF($Q$1="Weekly",INT(($R2766-2)/7),IF($Q$1="Quarterly",YEAR($R2766)*4+ROUNDUP(MONTH($R2766)/3),YEAR($R2766)*12+MONTH($R2766))))</f>
        <v/>
      </c>
      <c r="P2766">
        <f>IF($R2766="","",IF($R2767="",1,IF($O2766&lt;&gt;$O2767,1,0)))</f>
        <v/>
      </c>
      <c r="Q2766">
        <f>IF($P2766=1,SUM($P$7:$P2766),"")</f>
        <v/>
      </c>
      <c r="R2766">
        <f>IF($A2766="","",IF(ISNUMBER($A2766),$A2766,IFERROR(DATEVALUE($A2766),NA())))</f>
        <v/>
      </c>
    </row>
    <row r="2767">
      <c r="O2767">
        <f>IF($R2767="","",IF($Q$1="Weekly",INT(($R2767-2)/7),IF($Q$1="Quarterly",YEAR($R2767)*4+ROUNDUP(MONTH($R2767)/3),YEAR($R2767)*12+MONTH($R2767))))</f>
        <v/>
      </c>
      <c r="P2767">
        <f>IF($R2767="","",IF($R2768="",1,IF($O2767&lt;&gt;$O2768,1,0)))</f>
        <v/>
      </c>
      <c r="Q2767">
        <f>IF($P2767=1,SUM($P$7:$P2767),"")</f>
        <v/>
      </c>
      <c r="R2767">
        <f>IF($A2767="","",IF(ISNUMBER($A2767),$A2767,IFERROR(DATEVALUE($A2767),NA())))</f>
        <v/>
      </c>
    </row>
    <row r="2768">
      <c r="O2768">
        <f>IF($R2768="","",IF($Q$1="Weekly",INT(($R2768-2)/7),IF($Q$1="Quarterly",YEAR($R2768)*4+ROUNDUP(MONTH($R2768)/3),YEAR($R2768)*12+MONTH($R2768))))</f>
        <v/>
      </c>
      <c r="P2768">
        <f>IF($R2768="","",IF($R2769="",1,IF($O2768&lt;&gt;$O2769,1,0)))</f>
        <v/>
      </c>
      <c r="Q2768">
        <f>IF($P2768=1,SUM($P$7:$P2768),"")</f>
        <v/>
      </c>
      <c r="R2768">
        <f>IF($A2768="","",IF(ISNUMBER($A2768),$A2768,IFERROR(DATEVALUE($A2768),NA())))</f>
        <v/>
      </c>
    </row>
    <row r="2769">
      <c r="O2769">
        <f>IF($R2769="","",IF($Q$1="Weekly",INT(($R2769-2)/7),IF($Q$1="Quarterly",YEAR($R2769)*4+ROUNDUP(MONTH($R2769)/3),YEAR($R2769)*12+MONTH($R2769))))</f>
        <v/>
      </c>
      <c r="P2769">
        <f>IF($R2769="","",IF($R2770="",1,IF($O2769&lt;&gt;$O2770,1,0)))</f>
        <v/>
      </c>
      <c r="Q2769">
        <f>IF($P2769=1,SUM($P$7:$P2769),"")</f>
        <v/>
      </c>
      <c r="R2769">
        <f>IF($A2769="","",IF(ISNUMBER($A2769),$A2769,IFERROR(DATEVALUE($A2769),NA())))</f>
        <v/>
      </c>
    </row>
    <row r="2770">
      <c r="O2770">
        <f>IF($R2770="","",IF($Q$1="Weekly",INT(($R2770-2)/7),IF($Q$1="Quarterly",YEAR($R2770)*4+ROUNDUP(MONTH($R2770)/3),YEAR($R2770)*12+MONTH($R2770))))</f>
        <v/>
      </c>
      <c r="P2770">
        <f>IF($R2770="","",IF($R2771="",1,IF($O2770&lt;&gt;$O2771,1,0)))</f>
        <v/>
      </c>
      <c r="Q2770">
        <f>IF($P2770=1,SUM($P$7:$P2770),"")</f>
        <v/>
      </c>
      <c r="R2770">
        <f>IF($A2770="","",IF(ISNUMBER($A2770),$A2770,IFERROR(DATEVALUE($A2770),NA())))</f>
        <v/>
      </c>
    </row>
    <row r="2771">
      <c r="O2771">
        <f>IF($R2771="","",IF($Q$1="Weekly",INT(($R2771-2)/7),IF($Q$1="Quarterly",YEAR($R2771)*4+ROUNDUP(MONTH($R2771)/3),YEAR($R2771)*12+MONTH($R2771))))</f>
        <v/>
      </c>
      <c r="P2771">
        <f>IF($R2771="","",IF($R2772="",1,IF($O2771&lt;&gt;$O2772,1,0)))</f>
        <v/>
      </c>
      <c r="Q2771">
        <f>IF($P2771=1,SUM($P$7:$P2771),"")</f>
        <v/>
      </c>
      <c r="R2771">
        <f>IF($A2771="","",IF(ISNUMBER($A2771),$A2771,IFERROR(DATEVALUE($A2771),NA())))</f>
        <v/>
      </c>
    </row>
    <row r="2772">
      <c r="O2772">
        <f>IF($R2772="","",IF($Q$1="Weekly",INT(($R2772-2)/7),IF($Q$1="Quarterly",YEAR($R2772)*4+ROUNDUP(MONTH($R2772)/3),YEAR($R2772)*12+MONTH($R2772))))</f>
        <v/>
      </c>
      <c r="P2772">
        <f>IF($R2772="","",IF($R2773="",1,IF($O2772&lt;&gt;$O2773,1,0)))</f>
        <v/>
      </c>
      <c r="Q2772">
        <f>IF($P2772=1,SUM($P$7:$P2772),"")</f>
        <v/>
      </c>
      <c r="R2772">
        <f>IF($A2772="","",IF(ISNUMBER($A2772),$A2772,IFERROR(DATEVALUE($A2772),NA())))</f>
        <v/>
      </c>
    </row>
    <row r="2773">
      <c r="O2773">
        <f>IF($R2773="","",IF($Q$1="Weekly",INT(($R2773-2)/7),IF($Q$1="Quarterly",YEAR($R2773)*4+ROUNDUP(MONTH($R2773)/3),YEAR($R2773)*12+MONTH($R2773))))</f>
        <v/>
      </c>
      <c r="P2773">
        <f>IF($R2773="","",IF($R2774="",1,IF($O2773&lt;&gt;$O2774,1,0)))</f>
        <v/>
      </c>
      <c r="Q2773">
        <f>IF($P2773=1,SUM($P$7:$P2773),"")</f>
        <v/>
      </c>
      <c r="R2773">
        <f>IF($A2773="","",IF(ISNUMBER($A2773),$A2773,IFERROR(DATEVALUE($A2773),NA())))</f>
        <v/>
      </c>
    </row>
    <row r="2774">
      <c r="O2774">
        <f>IF($R2774="","",IF($Q$1="Weekly",INT(($R2774-2)/7),IF($Q$1="Quarterly",YEAR($R2774)*4+ROUNDUP(MONTH($R2774)/3),YEAR($R2774)*12+MONTH($R2774))))</f>
        <v/>
      </c>
      <c r="P2774">
        <f>IF($R2774="","",IF($R2775="",1,IF($O2774&lt;&gt;$O2775,1,0)))</f>
        <v/>
      </c>
      <c r="Q2774">
        <f>IF($P2774=1,SUM($P$7:$P2774),"")</f>
        <v/>
      </c>
      <c r="R2774">
        <f>IF($A2774="","",IF(ISNUMBER($A2774),$A2774,IFERROR(DATEVALUE($A2774),NA())))</f>
        <v/>
      </c>
    </row>
    <row r="2775">
      <c r="O2775">
        <f>IF($R2775="","",IF($Q$1="Weekly",INT(($R2775-2)/7),IF($Q$1="Quarterly",YEAR($R2775)*4+ROUNDUP(MONTH($R2775)/3),YEAR($R2775)*12+MONTH($R2775))))</f>
        <v/>
      </c>
      <c r="P2775">
        <f>IF($R2775="","",IF($R2776="",1,IF($O2775&lt;&gt;$O2776,1,0)))</f>
        <v/>
      </c>
      <c r="Q2775">
        <f>IF($P2775=1,SUM($P$7:$P2775),"")</f>
        <v/>
      </c>
      <c r="R2775">
        <f>IF($A2775="","",IF(ISNUMBER($A2775),$A2775,IFERROR(DATEVALUE($A2775),NA())))</f>
        <v/>
      </c>
    </row>
    <row r="2776">
      <c r="O2776">
        <f>IF($R2776="","",IF($Q$1="Weekly",INT(($R2776-2)/7),IF($Q$1="Quarterly",YEAR($R2776)*4+ROUNDUP(MONTH($R2776)/3),YEAR($R2776)*12+MONTH($R2776))))</f>
        <v/>
      </c>
      <c r="P2776">
        <f>IF($R2776="","",IF($R2777="",1,IF($O2776&lt;&gt;$O2777,1,0)))</f>
        <v/>
      </c>
      <c r="Q2776">
        <f>IF($P2776=1,SUM($P$7:$P2776),"")</f>
        <v/>
      </c>
      <c r="R2776">
        <f>IF($A2776="","",IF(ISNUMBER($A2776),$A2776,IFERROR(DATEVALUE($A2776),NA())))</f>
        <v/>
      </c>
    </row>
    <row r="2777">
      <c r="O2777">
        <f>IF($R2777="","",IF($Q$1="Weekly",INT(($R2777-2)/7),IF($Q$1="Quarterly",YEAR($R2777)*4+ROUNDUP(MONTH($R2777)/3),YEAR($R2777)*12+MONTH($R2777))))</f>
        <v/>
      </c>
      <c r="P2777">
        <f>IF($R2777="","",IF($R2778="",1,IF($O2777&lt;&gt;$O2778,1,0)))</f>
        <v/>
      </c>
      <c r="Q2777">
        <f>IF($P2777=1,SUM($P$7:$P2777),"")</f>
        <v/>
      </c>
      <c r="R2777">
        <f>IF($A2777="","",IF(ISNUMBER($A2777),$A2777,IFERROR(DATEVALUE($A2777),NA())))</f>
        <v/>
      </c>
    </row>
    <row r="2778">
      <c r="O2778">
        <f>IF($R2778="","",IF($Q$1="Weekly",INT(($R2778-2)/7),IF($Q$1="Quarterly",YEAR($R2778)*4+ROUNDUP(MONTH($R2778)/3),YEAR($R2778)*12+MONTH($R2778))))</f>
        <v/>
      </c>
      <c r="P2778">
        <f>IF($R2778="","",IF($R2779="",1,IF($O2778&lt;&gt;$O2779,1,0)))</f>
        <v/>
      </c>
      <c r="Q2778">
        <f>IF($P2778=1,SUM($P$7:$P2778),"")</f>
        <v/>
      </c>
      <c r="R2778">
        <f>IF($A2778="","",IF(ISNUMBER($A2778),$A2778,IFERROR(DATEVALUE($A2778),NA())))</f>
        <v/>
      </c>
    </row>
    <row r="2779">
      <c r="O2779">
        <f>IF($R2779="","",IF($Q$1="Weekly",INT(($R2779-2)/7),IF($Q$1="Quarterly",YEAR($R2779)*4+ROUNDUP(MONTH($R2779)/3),YEAR($R2779)*12+MONTH($R2779))))</f>
        <v/>
      </c>
      <c r="P2779">
        <f>IF($R2779="","",IF($R2780="",1,IF($O2779&lt;&gt;$O2780,1,0)))</f>
        <v/>
      </c>
      <c r="Q2779">
        <f>IF($P2779=1,SUM($P$7:$P2779),"")</f>
        <v/>
      </c>
      <c r="R2779">
        <f>IF($A2779="","",IF(ISNUMBER($A2779),$A2779,IFERROR(DATEVALUE($A2779),NA())))</f>
        <v/>
      </c>
    </row>
    <row r="2780">
      <c r="O2780">
        <f>IF($R2780="","",IF($Q$1="Weekly",INT(($R2780-2)/7),IF($Q$1="Quarterly",YEAR($R2780)*4+ROUNDUP(MONTH($R2780)/3),YEAR($R2780)*12+MONTH($R2780))))</f>
        <v/>
      </c>
      <c r="P2780">
        <f>IF($R2780="","",IF($R2781="",1,IF($O2780&lt;&gt;$O2781,1,0)))</f>
        <v/>
      </c>
      <c r="Q2780">
        <f>IF($P2780=1,SUM($P$7:$P2780),"")</f>
        <v/>
      </c>
      <c r="R2780">
        <f>IF($A2780="","",IF(ISNUMBER($A2780),$A2780,IFERROR(DATEVALUE($A2780),NA())))</f>
        <v/>
      </c>
    </row>
    <row r="2781">
      <c r="O2781">
        <f>IF($R2781="","",IF($Q$1="Weekly",INT(($R2781-2)/7),IF($Q$1="Quarterly",YEAR($R2781)*4+ROUNDUP(MONTH($R2781)/3),YEAR($R2781)*12+MONTH($R2781))))</f>
        <v/>
      </c>
      <c r="P2781">
        <f>IF($R2781="","",IF($R2782="",1,IF($O2781&lt;&gt;$O2782,1,0)))</f>
        <v/>
      </c>
      <c r="Q2781">
        <f>IF($P2781=1,SUM($P$7:$P2781),"")</f>
        <v/>
      </c>
      <c r="R2781">
        <f>IF($A2781="","",IF(ISNUMBER($A2781),$A2781,IFERROR(DATEVALUE($A2781),NA())))</f>
        <v/>
      </c>
    </row>
    <row r="2782">
      <c r="O2782">
        <f>IF($R2782="","",IF($Q$1="Weekly",INT(($R2782-2)/7),IF($Q$1="Quarterly",YEAR($R2782)*4+ROUNDUP(MONTH($R2782)/3),YEAR($R2782)*12+MONTH($R2782))))</f>
        <v/>
      </c>
      <c r="P2782">
        <f>IF($R2782="","",IF($R2783="",1,IF($O2782&lt;&gt;$O2783,1,0)))</f>
        <v/>
      </c>
      <c r="Q2782">
        <f>IF($P2782=1,SUM($P$7:$P2782),"")</f>
        <v/>
      </c>
      <c r="R2782">
        <f>IF($A2782="","",IF(ISNUMBER($A2782),$A2782,IFERROR(DATEVALUE($A2782),NA())))</f>
        <v/>
      </c>
    </row>
    <row r="2783">
      <c r="O2783">
        <f>IF($R2783="","",IF($Q$1="Weekly",INT(($R2783-2)/7),IF($Q$1="Quarterly",YEAR($R2783)*4+ROUNDUP(MONTH($R2783)/3),YEAR($R2783)*12+MONTH($R2783))))</f>
        <v/>
      </c>
      <c r="P2783">
        <f>IF($R2783="","",IF($R2784="",1,IF($O2783&lt;&gt;$O2784,1,0)))</f>
        <v/>
      </c>
      <c r="Q2783">
        <f>IF($P2783=1,SUM($P$7:$P2783),"")</f>
        <v/>
      </c>
      <c r="R2783">
        <f>IF($A2783="","",IF(ISNUMBER($A2783),$A2783,IFERROR(DATEVALUE($A2783),NA())))</f>
        <v/>
      </c>
    </row>
    <row r="2784">
      <c r="O2784">
        <f>IF($R2784="","",IF($Q$1="Weekly",INT(($R2784-2)/7),IF($Q$1="Quarterly",YEAR($R2784)*4+ROUNDUP(MONTH($R2784)/3),YEAR($R2784)*12+MONTH($R2784))))</f>
        <v/>
      </c>
      <c r="P2784">
        <f>IF($R2784="","",IF($R2785="",1,IF($O2784&lt;&gt;$O2785,1,0)))</f>
        <v/>
      </c>
      <c r="Q2784">
        <f>IF($P2784=1,SUM($P$7:$P2784),"")</f>
        <v/>
      </c>
      <c r="R2784">
        <f>IF($A2784="","",IF(ISNUMBER($A2784),$A2784,IFERROR(DATEVALUE($A2784),NA())))</f>
        <v/>
      </c>
    </row>
    <row r="2785">
      <c r="O2785">
        <f>IF($R2785="","",IF($Q$1="Weekly",INT(($R2785-2)/7),IF($Q$1="Quarterly",YEAR($R2785)*4+ROUNDUP(MONTH($R2785)/3),YEAR($R2785)*12+MONTH($R2785))))</f>
        <v/>
      </c>
      <c r="P2785">
        <f>IF($R2785="","",IF($R2786="",1,IF($O2785&lt;&gt;$O2786,1,0)))</f>
        <v/>
      </c>
      <c r="Q2785">
        <f>IF($P2785=1,SUM($P$7:$P2785),"")</f>
        <v/>
      </c>
      <c r="R2785">
        <f>IF($A2785="","",IF(ISNUMBER($A2785),$A2785,IFERROR(DATEVALUE($A2785),NA())))</f>
        <v/>
      </c>
    </row>
    <row r="2786">
      <c r="O2786">
        <f>IF($R2786="","",IF($Q$1="Weekly",INT(($R2786-2)/7),IF($Q$1="Quarterly",YEAR($R2786)*4+ROUNDUP(MONTH($R2786)/3),YEAR($R2786)*12+MONTH($R2786))))</f>
        <v/>
      </c>
      <c r="P2786">
        <f>IF($R2786="","",IF($R2787="",1,IF($O2786&lt;&gt;$O2787,1,0)))</f>
        <v/>
      </c>
      <c r="Q2786">
        <f>IF($P2786=1,SUM($P$7:$P2786),"")</f>
        <v/>
      </c>
      <c r="R2786">
        <f>IF($A2786="","",IF(ISNUMBER($A2786),$A2786,IFERROR(DATEVALUE($A2786),NA())))</f>
        <v/>
      </c>
    </row>
    <row r="2787">
      <c r="O2787">
        <f>IF($R2787="","",IF($Q$1="Weekly",INT(($R2787-2)/7),IF($Q$1="Quarterly",YEAR($R2787)*4+ROUNDUP(MONTH($R2787)/3),YEAR($R2787)*12+MONTH($R2787))))</f>
        <v/>
      </c>
      <c r="P2787">
        <f>IF($R2787="","",IF($R2788="",1,IF($O2787&lt;&gt;$O2788,1,0)))</f>
        <v/>
      </c>
      <c r="Q2787">
        <f>IF($P2787=1,SUM($P$7:$P2787),"")</f>
        <v/>
      </c>
      <c r="R2787">
        <f>IF($A2787="","",IF(ISNUMBER($A2787),$A2787,IFERROR(DATEVALUE($A2787),NA())))</f>
        <v/>
      </c>
    </row>
    <row r="2788">
      <c r="O2788">
        <f>IF($R2788="","",IF($Q$1="Weekly",INT(($R2788-2)/7),IF($Q$1="Quarterly",YEAR($R2788)*4+ROUNDUP(MONTH($R2788)/3),YEAR($R2788)*12+MONTH($R2788))))</f>
        <v/>
      </c>
      <c r="P2788">
        <f>IF($R2788="","",IF($R2789="",1,IF($O2788&lt;&gt;$O2789,1,0)))</f>
        <v/>
      </c>
      <c r="Q2788">
        <f>IF($P2788=1,SUM($P$7:$P2788),"")</f>
        <v/>
      </c>
      <c r="R2788">
        <f>IF($A2788="","",IF(ISNUMBER($A2788),$A2788,IFERROR(DATEVALUE($A2788),NA())))</f>
        <v/>
      </c>
    </row>
    <row r="2789">
      <c r="O2789">
        <f>IF($R2789="","",IF($Q$1="Weekly",INT(($R2789-2)/7),IF($Q$1="Quarterly",YEAR($R2789)*4+ROUNDUP(MONTH($R2789)/3),YEAR($R2789)*12+MONTH($R2789))))</f>
        <v/>
      </c>
      <c r="P2789">
        <f>IF($R2789="","",IF($R2790="",1,IF($O2789&lt;&gt;$O2790,1,0)))</f>
        <v/>
      </c>
      <c r="Q2789">
        <f>IF($P2789=1,SUM($P$7:$P2789),"")</f>
        <v/>
      </c>
      <c r="R2789">
        <f>IF($A2789="","",IF(ISNUMBER($A2789),$A2789,IFERROR(DATEVALUE($A2789),NA())))</f>
        <v/>
      </c>
    </row>
    <row r="2790">
      <c r="O2790">
        <f>IF($R2790="","",IF($Q$1="Weekly",INT(($R2790-2)/7),IF($Q$1="Quarterly",YEAR($R2790)*4+ROUNDUP(MONTH($R2790)/3),YEAR($R2790)*12+MONTH($R2790))))</f>
        <v/>
      </c>
      <c r="P2790">
        <f>IF($R2790="","",IF($R2791="",1,IF($O2790&lt;&gt;$O2791,1,0)))</f>
        <v/>
      </c>
      <c r="Q2790">
        <f>IF($P2790=1,SUM($P$7:$P2790),"")</f>
        <v/>
      </c>
      <c r="R2790">
        <f>IF($A2790="","",IF(ISNUMBER($A2790),$A2790,IFERROR(DATEVALUE($A2790),NA())))</f>
        <v/>
      </c>
    </row>
    <row r="2791">
      <c r="O2791">
        <f>IF($R2791="","",IF($Q$1="Weekly",INT(($R2791-2)/7),IF($Q$1="Quarterly",YEAR($R2791)*4+ROUNDUP(MONTH($R2791)/3),YEAR($R2791)*12+MONTH($R2791))))</f>
        <v/>
      </c>
      <c r="P2791">
        <f>IF($R2791="","",IF($R2792="",1,IF($O2791&lt;&gt;$O2792,1,0)))</f>
        <v/>
      </c>
      <c r="Q2791">
        <f>IF($P2791=1,SUM($P$7:$P2791),"")</f>
        <v/>
      </c>
      <c r="R2791">
        <f>IF($A2791="","",IF(ISNUMBER($A2791),$A2791,IFERROR(DATEVALUE($A2791),NA())))</f>
        <v/>
      </c>
    </row>
    <row r="2792">
      <c r="O2792">
        <f>IF($R2792="","",IF($Q$1="Weekly",INT(($R2792-2)/7),IF($Q$1="Quarterly",YEAR($R2792)*4+ROUNDUP(MONTH($R2792)/3),YEAR($R2792)*12+MONTH($R2792))))</f>
        <v/>
      </c>
      <c r="P2792">
        <f>IF($R2792="","",IF($R2793="",1,IF($O2792&lt;&gt;$O2793,1,0)))</f>
        <v/>
      </c>
      <c r="Q2792">
        <f>IF($P2792=1,SUM($P$7:$P2792),"")</f>
        <v/>
      </c>
      <c r="R2792">
        <f>IF($A2792="","",IF(ISNUMBER($A2792),$A2792,IFERROR(DATEVALUE($A2792),NA())))</f>
        <v/>
      </c>
    </row>
    <row r="2793">
      <c r="O2793">
        <f>IF($R2793="","",IF($Q$1="Weekly",INT(($R2793-2)/7),IF($Q$1="Quarterly",YEAR($R2793)*4+ROUNDUP(MONTH($R2793)/3),YEAR($R2793)*12+MONTH($R2793))))</f>
        <v/>
      </c>
      <c r="P2793">
        <f>IF($R2793="","",IF($R2794="",1,IF($O2793&lt;&gt;$O2794,1,0)))</f>
        <v/>
      </c>
      <c r="Q2793">
        <f>IF($P2793=1,SUM($P$7:$P2793),"")</f>
        <v/>
      </c>
      <c r="R2793">
        <f>IF($A2793="","",IF(ISNUMBER($A2793),$A2793,IFERROR(DATEVALUE($A2793),NA())))</f>
        <v/>
      </c>
    </row>
    <row r="2794">
      <c r="O2794">
        <f>IF($R2794="","",IF($Q$1="Weekly",INT(($R2794-2)/7),IF($Q$1="Quarterly",YEAR($R2794)*4+ROUNDUP(MONTH($R2794)/3),YEAR($R2794)*12+MONTH($R2794))))</f>
        <v/>
      </c>
      <c r="P2794">
        <f>IF($R2794="","",IF($R2795="",1,IF($O2794&lt;&gt;$O2795,1,0)))</f>
        <v/>
      </c>
      <c r="Q2794">
        <f>IF($P2794=1,SUM($P$7:$P2794),"")</f>
        <v/>
      </c>
      <c r="R2794">
        <f>IF($A2794="","",IF(ISNUMBER($A2794),$A2794,IFERROR(DATEVALUE($A2794),NA())))</f>
        <v/>
      </c>
    </row>
    <row r="2795">
      <c r="O2795">
        <f>IF($R2795="","",IF($Q$1="Weekly",INT(($R2795-2)/7),IF($Q$1="Quarterly",YEAR($R2795)*4+ROUNDUP(MONTH($R2795)/3),YEAR($R2795)*12+MONTH($R2795))))</f>
        <v/>
      </c>
      <c r="P2795">
        <f>IF($R2795="","",IF($R2796="",1,IF($O2795&lt;&gt;$O2796,1,0)))</f>
        <v/>
      </c>
      <c r="Q2795">
        <f>IF($P2795=1,SUM($P$7:$P2795),"")</f>
        <v/>
      </c>
      <c r="R2795">
        <f>IF($A2795="","",IF(ISNUMBER($A2795),$A2795,IFERROR(DATEVALUE($A2795),NA())))</f>
        <v/>
      </c>
    </row>
    <row r="2796">
      <c r="O2796">
        <f>IF($R2796="","",IF($Q$1="Weekly",INT(($R2796-2)/7),IF($Q$1="Quarterly",YEAR($R2796)*4+ROUNDUP(MONTH($R2796)/3),YEAR($R2796)*12+MONTH($R2796))))</f>
        <v/>
      </c>
      <c r="P2796">
        <f>IF($R2796="","",IF($R2797="",1,IF($O2796&lt;&gt;$O2797,1,0)))</f>
        <v/>
      </c>
      <c r="Q2796">
        <f>IF($P2796=1,SUM($P$7:$P2796),"")</f>
        <v/>
      </c>
      <c r="R2796">
        <f>IF($A2796="","",IF(ISNUMBER($A2796),$A2796,IFERROR(DATEVALUE($A2796),NA())))</f>
        <v/>
      </c>
    </row>
    <row r="2797">
      <c r="O2797">
        <f>IF($R2797="","",IF($Q$1="Weekly",INT(($R2797-2)/7),IF($Q$1="Quarterly",YEAR($R2797)*4+ROUNDUP(MONTH($R2797)/3),YEAR($R2797)*12+MONTH($R2797))))</f>
        <v/>
      </c>
      <c r="P2797">
        <f>IF($R2797="","",IF($R2798="",1,IF($O2797&lt;&gt;$O2798,1,0)))</f>
        <v/>
      </c>
      <c r="Q2797">
        <f>IF($P2797=1,SUM($P$7:$P2797),"")</f>
        <v/>
      </c>
      <c r="R2797">
        <f>IF($A2797="","",IF(ISNUMBER($A2797),$A2797,IFERROR(DATEVALUE($A2797),NA())))</f>
        <v/>
      </c>
    </row>
    <row r="2798">
      <c r="O2798">
        <f>IF($R2798="","",IF($Q$1="Weekly",INT(($R2798-2)/7),IF($Q$1="Quarterly",YEAR($R2798)*4+ROUNDUP(MONTH($R2798)/3),YEAR($R2798)*12+MONTH($R2798))))</f>
        <v/>
      </c>
      <c r="P2798">
        <f>IF($R2798="","",IF($R2799="",1,IF($O2798&lt;&gt;$O2799,1,0)))</f>
        <v/>
      </c>
      <c r="Q2798">
        <f>IF($P2798=1,SUM($P$7:$P2798),"")</f>
        <v/>
      </c>
      <c r="R2798">
        <f>IF($A2798="","",IF(ISNUMBER($A2798),$A2798,IFERROR(DATEVALUE($A2798),NA())))</f>
        <v/>
      </c>
    </row>
    <row r="2799">
      <c r="O2799">
        <f>IF($R2799="","",IF($Q$1="Weekly",INT(($R2799-2)/7),IF($Q$1="Quarterly",YEAR($R2799)*4+ROUNDUP(MONTH($R2799)/3),YEAR($R2799)*12+MONTH($R2799))))</f>
        <v/>
      </c>
      <c r="P2799">
        <f>IF($R2799="","",IF($R2800="",1,IF($O2799&lt;&gt;$O2800,1,0)))</f>
        <v/>
      </c>
      <c r="Q2799">
        <f>IF($P2799=1,SUM($P$7:$P2799),"")</f>
        <v/>
      </c>
      <c r="R2799">
        <f>IF($A2799="","",IF(ISNUMBER($A2799),$A2799,IFERROR(DATEVALUE($A2799),NA())))</f>
        <v/>
      </c>
    </row>
    <row r="2800">
      <c r="O2800">
        <f>IF($R2800="","",IF($Q$1="Weekly",INT(($R2800-2)/7),IF($Q$1="Quarterly",YEAR($R2800)*4+ROUNDUP(MONTH($R2800)/3),YEAR($R2800)*12+MONTH($R2800))))</f>
        <v/>
      </c>
      <c r="P2800">
        <f>IF($R2800="","",IF($R2801="",1,IF($O2800&lt;&gt;$O2801,1,0)))</f>
        <v/>
      </c>
      <c r="Q2800">
        <f>IF($P2800=1,SUM($P$7:$P2800),"")</f>
        <v/>
      </c>
      <c r="R2800">
        <f>IF($A2800="","",IF(ISNUMBER($A2800),$A2800,IFERROR(DATEVALUE($A2800),NA())))</f>
        <v/>
      </c>
    </row>
    <row r="2801">
      <c r="O2801">
        <f>IF($R2801="","",IF($Q$1="Weekly",INT(($R2801-2)/7),IF($Q$1="Quarterly",YEAR($R2801)*4+ROUNDUP(MONTH($R2801)/3),YEAR($R2801)*12+MONTH($R2801))))</f>
        <v/>
      </c>
      <c r="P2801">
        <f>IF($R2801="","",IF($R2802="",1,IF($O2801&lt;&gt;$O2802,1,0)))</f>
        <v/>
      </c>
      <c r="Q2801">
        <f>IF($P2801=1,SUM($P$7:$P2801),"")</f>
        <v/>
      </c>
      <c r="R2801">
        <f>IF($A2801="","",IF(ISNUMBER($A2801),$A2801,IFERROR(DATEVALUE($A2801),NA())))</f>
        <v/>
      </c>
    </row>
    <row r="2802">
      <c r="O2802">
        <f>IF($R2802="","",IF($Q$1="Weekly",INT(($R2802-2)/7),IF($Q$1="Quarterly",YEAR($R2802)*4+ROUNDUP(MONTH($R2802)/3),YEAR($R2802)*12+MONTH($R2802))))</f>
        <v/>
      </c>
      <c r="P2802">
        <f>IF($R2802="","",IF($R2803="",1,IF($O2802&lt;&gt;$O2803,1,0)))</f>
        <v/>
      </c>
      <c r="Q2802">
        <f>IF($P2802=1,SUM($P$7:$P2802),"")</f>
        <v/>
      </c>
      <c r="R2802">
        <f>IF($A2802="","",IF(ISNUMBER($A2802),$A2802,IFERROR(DATEVALUE($A2802),NA())))</f>
        <v/>
      </c>
    </row>
    <row r="2803">
      <c r="O2803">
        <f>IF($R2803="","",IF($Q$1="Weekly",INT(($R2803-2)/7),IF($Q$1="Quarterly",YEAR($R2803)*4+ROUNDUP(MONTH($R2803)/3),YEAR($R2803)*12+MONTH($R2803))))</f>
        <v/>
      </c>
      <c r="P2803">
        <f>IF($R2803="","",IF($R2804="",1,IF($O2803&lt;&gt;$O2804,1,0)))</f>
        <v/>
      </c>
      <c r="Q2803">
        <f>IF($P2803=1,SUM($P$7:$P2803),"")</f>
        <v/>
      </c>
      <c r="R2803">
        <f>IF($A2803="","",IF(ISNUMBER($A2803),$A2803,IFERROR(DATEVALUE($A2803),NA())))</f>
        <v/>
      </c>
    </row>
    <row r="2804">
      <c r="O2804">
        <f>IF($R2804="","",IF($Q$1="Weekly",INT(($R2804-2)/7),IF($Q$1="Quarterly",YEAR($R2804)*4+ROUNDUP(MONTH($R2804)/3),YEAR($R2804)*12+MONTH($R2804))))</f>
        <v/>
      </c>
      <c r="P2804">
        <f>IF($R2804="","",IF($R2805="",1,IF($O2804&lt;&gt;$O2805,1,0)))</f>
        <v/>
      </c>
      <c r="Q2804">
        <f>IF($P2804=1,SUM($P$7:$P2804),"")</f>
        <v/>
      </c>
      <c r="R2804">
        <f>IF($A2804="","",IF(ISNUMBER($A2804),$A2804,IFERROR(DATEVALUE($A2804),NA())))</f>
        <v/>
      </c>
    </row>
    <row r="2805">
      <c r="O2805">
        <f>IF($R2805="","",IF($Q$1="Weekly",INT(($R2805-2)/7),IF($Q$1="Quarterly",YEAR($R2805)*4+ROUNDUP(MONTH($R2805)/3),YEAR($R2805)*12+MONTH($R2805))))</f>
        <v/>
      </c>
      <c r="P2805">
        <f>IF($R2805="","",IF($R2806="",1,IF($O2805&lt;&gt;$O2806,1,0)))</f>
        <v/>
      </c>
      <c r="Q2805">
        <f>IF($P2805=1,SUM($P$7:$P2805),"")</f>
        <v/>
      </c>
      <c r="R2805">
        <f>IF($A2805="","",IF(ISNUMBER($A2805),$A2805,IFERROR(DATEVALUE($A2805),NA())))</f>
        <v/>
      </c>
    </row>
    <row r="2806">
      <c r="O2806">
        <f>IF($R2806="","",IF($Q$1="Weekly",INT(($R2806-2)/7),IF($Q$1="Quarterly",YEAR($R2806)*4+ROUNDUP(MONTH($R2806)/3),YEAR($R2806)*12+MONTH($R2806))))</f>
        <v/>
      </c>
      <c r="P2806">
        <f>IF($R2806="","",IF($R2807="",1,IF($O2806&lt;&gt;$O2807,1,0)))</f>
        <v/>
      </c>
      <c r="Q2806">
        <f>IF($P2806=1,SUM($P$7:$P2806),"")</f>
        <v/>
      </c>
      <c r="R2806">
        <f>IF($A2806="","",IF(ISNUMBER($A2806),$A2806,IFERROR(DATEVALUE($A2806),NA())))</f>
        <v/>
      </c>
    </row>
    <row r="2807">
      <c r="O2807">
        <f>IF($R2807="","",IF($Q$1="Weekly",INT(($R2807-2)/7),IF($Q$1="Quarterly",YEAR($R2807)*4+ROUNDUP(MONTH($R2807)/3),YEAR($R2807)*12+MONTH($R2807))))</f>
        <v/>
      </c>
      <c r="P2807">
        <f>IF($R2807="","",IF($R2808="",1,IF($O2807&lt;&gt;$O2808,1,0)))</f>
        <v/>
      </c>
      <c r="Q2807">
        <f>IF($P2807=1,SUM($P$7:$P2807),"")</f>
        <v/>
      </c>
      <c r="R2807">
        <f>IF($A2807="","",IF(ISNUMBER($A2807),$A2807,IFERROR(DATEVALUE($A2807),NA())))</f>
        <v/>
      </c>
    </row>
    <row r="2808">
      <c r="O2808">
        <f>IF($R2808="","",IF($Q$1="Weekly",INT(($R2808-2)/7),IF($Q$1="Quarterly",YEAR($R2808)*4+ROUNDUP(MONTH($R2808)/3),YEAR($R2808)*12+MONTH($R2808))))</f>
        <v/>
      </c>
      <c r="P2808">
        <f>IF($R2808="","",IF($R2809="",1,IF($O2808&lt;&gt;$O2809,1,0)))</f>
        <v/>
      </c>
      <c r="Q2808">
        <f>IF($P2808=1,SUM($P$7:$P2808),"")</f>
        <v/>
      </c>
      <c r="R2808">
        <f>IF($A2808="","",IF(ISNUMBER($A2808),$A2808,IFERROR(DATEVALUE($A2808),NA())))</f>
        <v/>
      </c>
    </row>
    <row r="2809">
      <c r="O2809">
        <f>IF($R2809="","",IF($Q$1="Weekly",INT(($R2809-2)/7),IF($Q$1="Quarterly",YEAR($R2809)*4+ROUNDUP(MONTH($R2809)/3),YEAR($R2809)*12+MONTH($R2809))))</f>
        <v/>
      </c>
      <c r="P2809">
        <f>IF($R2809="","",IF($R2810="",1,IF($O2809&lt;&gt;$O2810,1,0)))</f>
        <v/>
      </c>
      <c r="Q2809">
        <f>IF($P2809=1,SUM($P$7:$P2809),"")</f>
        <v/>
      </c>
      <c r="R2809">
        <f>IF($A2809="","",IF(ISNUMBER($A2809),$A2809,IFERROR(DATEVALUE($A2809),NA())))</f>
        <v/>
      </c>
    </row>
    <row r="2810">
      <c r="O2810">
        <f>IF($R2810="","",IF($Q$1="Weekly",INT(($R2810-2)/7),IF($Q$1="Quarterly",YEAR($R2810)*4+ROUNDUP(MONTH($R2810)/3),YEAR($R2810)*12+MONTH($R2810))))</f>
        <v/>
      </c>
      <c r="P2810">
        <f>IF($R2810="","",IF($R2811="",1,IF($O2810&lt;&gt;$O2811,1,0)))</f>
        <v/>
      </c>
      <c r="Q2810">
        <f>IF($P2810=1,SUM($P$7:$P2810),"")</f>
        <v/>
      </c>
      <c r="R2810">
        <f>IF($A2810="","",IF(ISNUMBER($A2810),$A2810,IFERROR(DATEVALUE($A2810),NA())))</f>
        <v/>
      </c>
    </row>
    <row r="2811">
      <c r="O2811">
        <f>IF($R2811="","",IF($Q$1="Weekly",INT(($R2811-2)/7),IF($Q$1="Quarterly",YEAR($R2811)*4+ROUNDUP(MONTH($R2811)/3),YEAR($R2811)*12+MONTH($R2811))))</f>
        <v/>
      </c>
      <c r="P2811">
        <f>IF($R2811="","",IF($R2812="",1,IF($O2811&lt;&gt;$O2812,1,0)))</f>
        <v/>
      </c>
      <c r="Q2811">
        <f>IF($P2811=1,SUM($P$7:$P2811),"")</f>
        <v/>
      </c>
      <c r="R2811">
        <f>IF($A2811="","",IF(ISNUMBER($A2811),$A2811,IFERROR(DATEVALUE($A2811),NA())))</f>
        <v/>
      </c>
    </row>
    <row r="2812">
      <c r="O2812">
        <f>IF($R2812="","",IF($Q$1="Weekly",INT(($R2812-2)/7),IF($Q$1="Quarterly",YEAR($R2812)*4+ROUNDUP(MONTH($R2812)/3),YEAR($R2812)*12+MONTH($R2812))))</f>
        <v/>
      </c>
      <c r="P2812">
        <f>IF($R2812="","",IF($R2813="",1,IF($O2812&lt;&gt;$O2813,1,0)))</f>
        <v/>
      </c>
      <c r="Q2812">
        <f>IF($P2812=1,SUM($P$7:$P2812),"")</f>
        <v/>
      </c>
      <c r="R2812">
        <f>IF($A2812="","",IF(ISNUMBER($A2812),$A2812,IFERROR(DATEVALUE($A2812),NA())))</f>
        <v/>
      </c>
    </row>
    <row r="2813">
      <c r="O2813">
        <f>IF($R2813="","",IF($Q$1="Weekly",INT(($R2813-2)/7),IF($Q$1="Quarterly",YEAR($R2813)*4+ROUNDUP(MONTH($R2813)/3),YEAR($R2813)*12+MONTH($R2813))))</f>
        <v/>
      </c>
      <c r="P2813">
        <f>IF($R2813="","",IF($R2814="",1,IF($O2813&lt;&gt;$O2814,1,0)))</f>
        <v/>
      </c>
      <c r="Q2813">
        <f>IF($P2813=1,SUM($P$7:$P2813),"")</f>
        <v/>
      </c>
      <c r="R2813">
        <f>IF($A2813="","",IF(ISNUMBER($A2813),$A2813,IFERROR(DATEVALUE($A2813),NA())))</f>
        <v/>
      </c>
    </row>
    <row r="2814">
      <c r="O2814">
        <f>IF($R2814="","",IF($Q$1="Weekly",INT(($R2814-2)/7),IF($Q$1="Quarterly",YEAR($R2814)*4+ROUNDUP(MONTH($R2814)/3),YEAR($R2814)*12+MONTH($R2814))))</f>
        <v/>
      </c>
      <c r="P2814">
        <f>IF($R2814="","",IF($R2815="",1,IF($O2814&lt;&gt;$O2815,1,0)))</f>
        <v/>
      </c>
      <c r="Q2814">
        <f>IF($P2814=1,SUM($P$7:$P2814),"")</f>
        <v/>
      </c>
      <c r="R2814">
        <f>IF($A2814="","",IF(ISNUMBER($A2814),$A2814,IFERROR(DATEVALUE($A2814),NA())))</f>
        <v/>
      </c>
    </row>
    <row r="2815">
      <c r="O2815">
        <f>IF($R2815="","",IF($Q$1="Weekly",INT(($R2815-2)/7),IF($Q$1="Quarterly",YEAR($R2815)*4+ROUNDUP(MONTH($R2815)/3),YEAR($R2815)*12+MONTH($R2815))))</f>
        <v/>
      </c>
      <c r="P2815">
        <f>IF($R2815="","",IF($R2816="",1,IF($O2815&lt;&gt;$O2816,1,0)))</f>
        <v/>
      </c>
      <c r="Q2815">
        <f>IF($P2815=1,SUM($P$7:$P2815),"")</f>
        <v/>
      </c>
      <c r="R2815">
        <f>IF($A2815="","",IF(ISNUMBER($A2815),$A2815,IFERROR(DATEVALUE($A2815),NA())))</f>
        <v/>
      </c>
    </row>
    <row r="2816">
      <c r="O2816">
        <f>IF($R2816="","",IF($Q$1="Weekly",INT(($R2816-2)/7),IF($Q$1="Quarterly",YEAR($R2816)*4+ROUNDUP(MONTH($R2816)/3),YEAR($R2816)*12+MONTH($R2816))))</f>
        <v/>
      </c>
      <c r="P2816">
        <f>IF($R2816="","",IF($R2817="",1,IF($O2816&lt;&gt;$O2817,1,0)))</f>
        <v/>
      </c>
      <c r="Q2816">
        <f>IF($P2816=1,SUM($P$7:$P2816),"")</f>
        <v/>
      </c>
      <c r="R2816">
        <f>IF($A2816="","",IF(ISNUMBER($A2816),$A2816,IFERROR(DATEVALUE($A2816),NA())))</f>
        <v/>
      </c>
    </row>
    <row r="2817">
      <c r="O2817">
        <f>IF($R2817="","",IF($Q$1="Weekly",INT(($R2817-2)/7),IF($Q$1="Quarterly",YEAR($R2817)*4+ROUNDUP(MONTH($R2817)/3),YEAR($R2817)*12+MONTH($R2817))))</f>
        <v/>
      </c>
      <c r="P2817">
        <f>IF($R2817="","",IF($R2818="",1,IF($O2817&lt;&gt;$O2818,1,0)))</f>
        <v/>
      </c>
      <c r="Q2817">
        <f>IF($P2817=1,SUM($P$7:$P2817),"")</f>
        <v/>
      </c>
      <c r="R2817">
        <f>IF($A2817="","",IF(ISNUMBER($A2817),$A2817,IFERROR(DATEVALUE($A2817),NA())))</f>
        <v/>
      </c>
    </row>
    <row r="2818">
      <c r="O2818">
        <f>IF($R2818="","",IF($Q$1="Weekly",INT(($R2818-2)/7),IF($Q$1="Quarterly",YEAR($R2818)*4+ROUNDUP(MONTH($R2818)/3),YEAR($R2818)*12+MONTH($R2818))))</f>
        <v/>
      </c>
      <c r="P2818">
        <f>IF($R2818="","",IF($R2819="",1,IF($O2818&lt;&gt;$O2819,1,0)))</f>
        <v/>
      </c>
      <c r="Q2818">
        <f>IF($P2818=1,SUM($P$7:$P2818),"")</f>
        <v/>
      </c>
      <c r="R2818">
        <f>IF($A2818="","",IF(ISNUMBER($A2818),$A2818,IFERROR(DATEVALUE($A2818),NA())))</f>
        <v/>
      </c>
    </row>
    <row r="2819">
      <c r="O2819">
        <f>IF($R2819="","",IF($Q$1="Weekly",INT(($R2819-2)/7),IF($Q$1="Quarterly",YEAR($R2819)*4+ROUNDUP(MONTH($R2819)/3),YEAR($R2819)*12+MONTH($R2819))))</f>
        <v/>
      </c>
      <c r="P2819">
        <f>IF($R2819="","",IF($R2820="",1,IF($O2819&lt;&gt;$O2820,1,0)))</f>
        <v/>
      </c>
      <c r="Q2819">
        <f>IF($P2819=1,SUM($P$7:$P2819),"")</f>
        <v/>
      </c>
      <c r="R2819">
        <f>IF($A2819="","",IF(ISNUMBER($A2819),$A2819,IFERROR(DATEVALUE($A2819),NA())))</f>
        <v/>
      </c>
    </row>
    <row r="2820">
      <c r="O2820">
        <f>IF($R2820="","",IF($Q$1="Weekly",INT(($R2820-2)/7),IF($Q$1="Quarterly",YEAR($R2820)*4+ROUNDUP(MONTH($R2820)/3),YEAR($R2820)*12+MONTH($R2820))))</f>
        <v/>
      </c>
      <c r="P2820">
        <f>IF($R2820="","",IF($R2821="",1,IF($O2820&lt;&gt;$O2821,1,0)))</f>
        <v/>
      </c>
      <c r="Q2820">
        <f>IF($P2820=1,SUM($P$7:$P2820),"")</f>
        <v/>
      </c>
      <c r="R2820">
        <f>IF($A2820="","",IF(ISNUMBER($A2820),$A2820,IFERROR(DATEVALUE($A2820),NA())))</f>
        <v/>
      </c>
    </row>
    <row r="2821">
      <c r="O2821">
        <f>IF($R2821="","",IF($Q$1="Weekly",INT(($R2821-2)/7),IF($Q$1="Quarterly",YEAR($R2821)*4+ROUNDUP(MONTH($R2821)/3),YEAR($R2821)*12+MONTH($R2821))))</f>
        <v/>
      </c>
      <c r="P2821">
        <f>IF($R2821="","",IF($R2822="",1,IF($O2821&lt;&gt;$O2822,1,0)))</f>
        <v/>
      </c>
      <c r="Q2821">
        <f>IF($P2821=1,SUM($P$7:$P2821),"")</f>
        <v/>
      </c>
      <c r="R2821">
        <f>IF($A2821="","",IF(ISNUMBER($A2821),$A2821,IFERROR(DATEVALUE($A2821),NA())))</f>
        <v/>
      </c>
    </row>
    <row r="2822">
      <c r="O2822">
        <f>IF($R2822="","",IF($Q$1="Weekly",INT(($R2822-2)/7),IF($Q$1="Quarterly",YEAR($R2822)*4+ROUNDUP(MONTH($R2822)/3),YEAR($R2822)*12+MONTH($R2822))))</f>
        <v/>
      </c>
      <c r="P2822">
        <f>IF($R2822="","",IF($R2823="",1,IF($O2822&lt;&gt;$O2823,1,0)))</f>
        <v/>
      </c>
      <c r="Q2822">
        <f>IF($P2822=1,SUM($P$7:$P2822),"")</f>
        <v/>
      </c>
      <c r="R2822">
        <f>IF($A2822="","",IF(ISNUMBER($A2822),$A2822,IFERROR(DATEVALUE($A2822),NA())))</f>
        <v/>
      </c>
    </row>
    <row r="2823">
      <c r="O2823">
        <f>IF($R2823="","",IF($Q$1="Weekly",INT(($R2823-2)/7),IF($Q$1="Quarterly",YEAR($R2823)*4+ROUNDUP(MONTH($R2823)/3),YEAR($R2823)*12+MONTH($R2823))))</f>
        <v/>
      </c>
      <c r="P2823">
        <f>IF($R2823="","",IF($R2824="",1,IF($O2823&lt;&gt;$O2824,1,0)))</f>
        <v/>
      </c>
      <c r="Q2823">
        <f>IF($P2823=1,SUM($P$7:$P2823),"")</f>
        <v/>
      </c>
      <c r="R2823">
        <f>IF($A2823="","",IF(ISNUMBER($A2823),$A2823,IFERROR(DATEVALUE($A2823),NA())))</f>
        <v/>
      </c>
    </row>
    <row r="2824">
      <c r="O2824">
        <f>IF($R2824="","",IF($Q$1="Weekly",INT(($R2824-2)/7),IF($Q$1="Quarterly",YEAR($R2824)*4+ROUNDUP(MONTH($R2824)/3),YEAR($R2824)*12+MONTH($R2824))))</f>
        <v/>
      </c>
      <c r="P2824">
        <f>IF($R2824="","",IF($R2825="",1,IF($O2824&lt;&gt;$O2825,1,0)))</f>
        <v/>
      </c>
      <c r="Q2824">
        <f>IF($P2824=1,SUM($P$7:$P2824),"")</f>
        <v/>
      </c>
      <c r="R2824">
        <f>IF($A2824="","",IF(ISNUMBER($A2824),$A2824,IFERROR(DATEVALUE($A2824),NA())))</f>
        <v/>
      </c>
    </row>
    <row r="2825">
      <c r="O2825">
        <f>IF($R2825="","",IF($Q$1="Weekly",INT(($R2825-2)/7),IF($Q$1="Quarterly",YEAR($R2825)*4+ROUNDUP(MONTH($R2825)/3),YEAR($R2825)*12+MONTH($R2825))))</f>
        <v/>
      </c>
      <c r="P2825">
        <f>IF($R2825="","",IF($R2826="",1,IF($O2825&lt;&gt;$O2826,1,0)))</f>
        <v/>
      </c>
      <c r="Q2825">
        <f>IF($P2825=1,SUM($P$7:$P2825),"")</f>
        <v/>
      </c>
      <c r="R2825">
        <f>IF($A2825="","",IF(ISNUMBER($A2825),$A2825,IFERROR(DATEVALUE($A2825),NA())))</f>
        <v/>
      </c>
    </row>
    <row r="2826">
      <c r="O2826">
        <f>IF($R2826="","",IF($Q$1="Weekly",INT(($R2826-2)/7),IF($Q$1="Quarterly",YEAR($R2826)*4+ROUNDUP(MONTH($R2826)/3),YEAR($R2826)*12+MONTH($R2826))))</f>
        <v/>
      </c>
      <c r="P2826">
        <f>IF($R2826="","",IF($R2827="",1,IF($O2826&lt;&gt;$O2827,1,0)))</f>
        <v/>
      </c>
      <c r="Q2826">
        <f>IF($P2826=1,SUM($P$7:$P2826),"")</f>
        <v/>
      </c>
      <c r="R2826">
        <f>IF($A2826="","",IF(ISNUMBER($A2826),$A2826,IFERROR(DATEVALUE($A2826),NA())))</f>
        <v/>
      </c>
    </row>
    <row r="2827">
      <c r="O2827">
        <f>IF($R2827="","",IF($Q$1="Weekly",INT(($R2827-2)/7),IF($Q$1="Quarterly",YEAR($R2827)*4+ROUNDUP(MONTH($R2827)/3),YEAR($R2827)*12+MONTH($R2827))))</f>
        <v/>
      </c>
      <c r="P2827">
        <f>IF($R2827="","",IF($R2828="",1,IF($O2827&lt;&gt;$O2828,1,0)))</f>
        <v/>
      </c>
      <c r="Q2827">
        <f>IF($P2827=1,SUM($P$7:$P2827),"")</f>
        <v/>
      </c>
      <c r="R2827">
        <f>IF($A2827="","",IF(ISNUMBER($A2827),$A2827,IFERROR(DATEVALUE($A2827),NA())))</f>
        <v/>
      </c>
    </row>
    <row r="2828">
      <c r="O2828">
        <f>IF($R2828="","",IF($Q$1="Weekly",INT(($R2828-2)/7),IF($Q$1="Quarterly",YEAR($R2828)*4+ROUNDUP(MONTH($R2828)/3),YEAR($R2828)*12+MONTH($R2828))))</f>
        <v/>
      </c>
      <c r="P2828">
        <f>IF($R2828="","",IF($R2829="",1,IF($O2828&lt;&gt;$O2829,1,0)))</f>
        <v/>
      </c>
      <c r="Q2828">
        <f>IF($P2828=1,SUM($P$7:$P2828),"")</f>
        <v/>
      </c>
      <c r="R2828">
        <f>IF($A2828="","",IF(ISNUMBER($A2828),$A2828,IFERROR(DATEVALUE($A2828),NA())))</f>
        <v/>
      </c>
    </row>
    <row r="2829">
      <c r="O2829">
        <f>IF($R2829="","",IF($Q$1="Weekly",INT(($R2829-2)/7),IF($Q$1="Quarterly",YEAR($R2829)*4+ROUNDUP(MONTH($R2829)/3),YEAR($R2829)*12+MONTH($R2829))))</f>
        <v/>
      </c>
      <c r="P2829">
        <f>IF($R2829="","",IF($R2830="",1,IF($O2829&lt;&gt;$O2830,1,0)))</f>
        <v/>
      </c>
      <c r="Q2829">
        <f>IF($P2829=1,SUM($P$7:$P2829),"")</f>
        <v/>
      </c>
      <c r="R2829">
        <f>IF($A2829="","",IF(ISNUMBER($A2829),$A2829,IFERROR(DATEVALUE($A2829),NA())))</f>
        <v/>
      </c>
    </row>
    <row r="2830">
      <c r="O2830">
        <f>IF($R2830="","",IF($Q$1="Weekly",INT(($R2830-2)/7),IF($Q$1="Quarterly",YEAR($R2830)*4+ROUNDUP(MONTH($R2830)/3),YEAR($R2830)*12+MONTH($R2830))))</f>
        <v/>
      </c>
      <c r="P2830">
        <f>IF($R2830="","",IF($R2831="",1,IF($O2830&lt;&gt;$O2831,1,0)))</f>
        <v/>
      </c>
      <c r="Q2830">
        <f>IF($P2830=1,SUM($P$7:$P2830),"")</f>
        <v/>
      </c>
      <c r="R2830">
        <f>IF($A2830="","",IF(ISNUMBER($A2830),$A2830,IFERROR(DATEVALUE($A2830),NA())))</f>
        <v/>
      </c>
    </row>
    <row r="2831">
      <c r="O2831">
        <f>IF($R2831="","",IF($Q$1="Weekly",INT(($R2831-2)/7),IF($Q$1="Quarterly",YEAR($R2831)*4+ROUNDUP(MONTH($R2831)/3),YEAR($R2831)*12+MONTH($R2831))))</f>
        <v/>
      </c>
      <c r="P2831">
        <f>IF($R2831="","",IF($R2832="",1,IF($O2831&lt;&gt;$O2832,1,0)))</f>
        <v/>
      </c>
      <c r="Q2831">
        <f>IF($P2831=1,SUM($P$7:$P2831),"")</f>
        <v/>
      </c>
      <c r="R2831">
        <f>IF($A2831="","",IF(ISNUMBER($A2831),$A2831,IFERROR(DATEVALUE($A2831),NA())))</f>
        <v/>
      </c>
    </row>
    <row r="2832">
      <c r="O2832">
        <f>IF($R2832="","",IF($Q$1="Weekly",INT(($R2832-2)/7),IF($Q$1="Quarterly",YEAR($R2832)*4+ROUNDUP(MONTH($R2832)/3),YEAR($R2832)*12+MONTH($R2832))))</f>
        <v/>
      </c>
      <c r="P2832">
        <f>IF($R2832="","",IF($R2833="",1,IF($O2832&lt;&gt;$O2833,1,0)))</f>
        <v/>
      </c>
      <c r="Q2832">
        <f>IF($P2832=1,SUM($P$7:$P2832),"")</f>
        <v/>
      </c>
      <c r="R2832">
        <f>IF($A2832="","",IF(ISNUMBER($A2832),$A2832,IFERROR(DATEVALUE($A2832),NA())))</f>
        <v/>
      </c>
    </row>
    <row r="2833">
      <c r="O2833">
        <f>IF($R2833="","",IF($Q$1="Weekly",INT(($R2833-2)/7),IF($Q$1="Quarterly",YEAR($R2833)*4+ROUNDUP(MONTH($R2833)/3),YEAR($R2833)*12+MONTH($R2833))))</f>
        <v/>
      </c>
      <c r="P2833">
        <f>IF($R2833="","",IF($R2834="",1,IF($O2833&lt;&gt;$O2834,1,0)))</f>
        <v/>
      </c>
      <c r="Q2833">
        <f>IF($P2833=1,SUM($P$7:$P2833),"")</f>
        <v/>
      </c>
      <c r="R2833">
        <f>IF($A2833="","",IF(ISNUMBER($A2833),$A2833,IFERROR(DATEVALUE($A2833),NA())))</f>
        <v/>
      </c>
    </row>
    <row r="2834">
      <c r="O2834">
        <f>IF($R2834="","",IF($Q$1="Weekly",INT(($R2834-2)/7),IF($Q$1="Quarterly",YEAR($R2834)*4+ROUNDUP(MONTH($R2834)/3),YEAR($R2834)*12+MONTH($R2834))))</f>
        <v/>
      </c>
      <c r="P2834">
        <f>IF($R2834="","",IF($R2835="",1,IF($O2834&lt;&gt;$O2835,1,0)))</f>
        <v/>
      </c>
      <c r="Q2834">
        <f>IF($P2834=1,SUM($P$7:$P2834),"")</f>
        <v/>
      </c>
      <c r="R2834">
        <f>IF($A2834="","",IF(ISNUMBER($A2834),$A2834,IFERROR(DATEVALUE($A2834),NA())))</f>
        <v/>
      </c>
    </row>
    <row r="2835">
      <c r="O2835">
        <f>IF($R2835="","",IF($Q$1="Weekly",INT(($R2835-2)/7),IF($Q$1="Quarterly",YEAR($R2835)*4+ROUNDUP(MONTH($R2835)/3),YEAR($R2835)*12+MONTH($R2835))))</f>
        <v/>
      </c>
      <c r="P2835">
        <f>IF($R2835="","",IF($R2836="",1,IF($O2835&lt;&gt;$O2836,1,0)))</f>
        <v/>
      </c>
      <c r="Q2835">
        <f>IF($P2835=1,SUM($P$7:$P2835),"")</f>
        <v/>
      </c>
      <c r="R2835">
        <f>IF($A2835="","",IF(ISNUMBER($A2835),$A2835,IFERROR(DATEVALUE($A2835),NA())))</f>
        <v/>
      </c>
    </row>
    <row r="2836">
      <c r="O2836">
        <f>IF($R2836="","",IF($Q$1="Weekly",INT(($R2836-2)/7),IF($Q$1="Quarterly",YEAR($R2836)*4+ROUNDUP(MONTH($R2836)/3),YEAR($R2836)*12+MONTH($R2836))))</f>
        <v/>
      </c>
      <c r="P2836">
        <f>IF($R2836="","",IF($R2837="",1,IF($O2836&lt;&gt;$O2837,1,0)))</f>
        <v/>
      </c>
      <c r="Q2836">
        <f>IF($P2836=1,SUM($P$7:$P2836),"")</f>
        <v/>
      </c>
      <c r="R2836">
        <f>IF($A2836="","",IF(ISNUMBER($A2836),$A2836,IFERROR(DATEVALUE($A2836),NA())))</f>
        <v/>
      </c>
    </row>
    <row r="2837">
      <c r="O2837">
        <f>IF($R2837="","",IF($Q$1="Weekly",INT(($R2837-2)/7),IF($Q$1="Quarterly",YEAR($R2837)*4+ROUNDUP(MONTH($R2837)/3),YEAR($R2837)*12+MONTH($R2837))))</f>
        <v/>
      </c>
      <c r="P2837">
        <f>IF($R2837="","",IF($R2838="",1,IF($O2837&lt;&gt;$O2838,1,0)))</f>
        <v/>
      </c>
      <c r="Q2837">
        <f>IF($P2837=1,SUM($P$7:$P2837),"")</f>
        <v/>
      </c>
      <c r="R2837">
        <f>IF($A2837="","",IF(ISNUMBER($A2837),$A2837,IFERROR(DATEVALUE($A2837),NA())))</f>
        <v/>
      </c>
    </row>
    <row r="2838">
      <c r="O2838">
        <f>IF($R2838="","",IF($Q$1="Weekly",INT(($R2838-2)/7),IF($Q$1="Quarterly",YEAR($R2838)*4+ROUNDUP(MONTH($R2838)/3),YEAR($R2838)*12+MONTH($R2838))))</f>
        <v/>
      </c>
      <c r="P2838">
        <f>IF($R2838="","",IF($R2839="",1,IF($O2838&lt;&gt;$O2839,1,0)))</f>
        <v/>
      </c>
      <c r="Q2838">
        <f>IF($P2838=1,SUM($P$7:$P2838),"")</f>
        <v/>
      </c>
      <c r="R2838">
        <f>IF($A2838="","",IF(ISNUMBER($A2838),$A2838,IFERROR(DATEVALUE($A2838),NA())))</f>
        <v/>
      </c>
    </row>
    <row r="2839">
      <c r="O2839">
        <f>IF($R2839="","",IF($Q$1="Weekly",INT(($R2839-2)/7),IF($Q$1="Quarterly",YEAR($R2839)*4+ROUNDUP(MONTH($R2839)/3),YEAR($R2839)*12+MONTH($R2839))))</f>
        <v/>
      </c>
      <c r="P2839">
        <f>IF($R2839="","",IF($R2840="",1,IF($O2839&lt;&gt;$O2840,1,0)))</f>
        <v/>
      </c>
      <c r="Q2839">
        <f>IF($P2839=1,SUM($P$7:$P2839),"")</f>
        <v/>
      </c>
      <c r="R2839">
        <f>IF($A2839="","",IF(ISNUMBER($A2839),$A2839,IFERROR(DATEVALUE($A2839),NA())))</f>
        <v/>
      </c>
    </row>
    <row r="2840">
      <c r="O2840">
        <f>IF($R2840="","",IF($Q$1="Weekly",INT(($R2840-2)/7),IF($Q$1="Quarterly",YEAR($R2840)*4+ROUNDUP(MONTH($R2840)/3),YEAR($R2840)*12+MONTH($R2840))))</f>
        <v/>
      </c>
      <c r="P2840">
        <f>IF($R2840="","",IF($R2841="",1,IF($O2840&lt;&gt;$O2841,1,0)))</f>
        <v/>
      </c>
      <c r="Q2840">
        <f>IF($P2840=1,SUM($P$7:$P2840),"")</f>
        <v/>
      </c>
      <c r="R2840">
        <f>IF($A2840="","",IF(ISNUMBER($A2840),$A2840,IFERROR(DATEVALUE($A2840),NA())))</f>
        <v/>
      </c>
    </row>
    <row r="2841">
      <c r="O2841">
        <f>IF($R2841="","",IF($Q$1="Weekly",INT(($R2841-2)/7),IF($Q$1="Quarterly",YEAR($R2841)*4+ROUNDUP(MONTH($R2841)/3),YEAR($R2841)*12+MONTH($R2841))))</f>
        <v/>
      </c>
      <c r="P2841">
        <f>IF($R2841="","",IF($R2842="",1,IF($O2841&lt;&gt;$O2842,1,0)))</f>
        <v/>
      </c>
      <c r="Q2841">
        <f>IF($P2841=1,SUM($P$7:$P2841),"")</f>
        <v/>
      </c>
      <c r="R2841">
        <f>IF($A2841="","",IF(ISNUMBER($A2841),$A2841,IFERROR(DATEVALUE($A2841),NA())))</f>
        <v/>
      </c>
    </row>
    <row r="2842">
      <c r="O2842">
        <f>IF($R2842="","",IF($Q$1="Weekly",INT(($R2842-2)/7),IF($Q$1="Quarterly",YEAR($R2842)*4+ROUNDUP(MONTH($R2842)/3),YEAR($R2842)*12+MONTH($R2842))))</f>
        <v/>
      </c>
      <c r="P2842">
        <f>IF($R2842="","",IF($R2843="",1,IF($O2842&lt;&gt;$O2843,1,0)))</f>
        <v/>
      </c>
      <c r="Q2842">
        <f>IF($P2842=1,SUM($P$7:$P2842),"")</f>
        <v/>
      </c>
      <c r="R2842">
        <f>IF($A2842="","",IF(ISNUMBER($A2842),$A2842,IFERROR(DATEVALUE($A2842),NA())))</f>
        <v/>
      </c>
    </row>
    <row r="2843">
      <c r="O2843">
        <f>IF($R2843="","",IF($Q$1="Weekly",INT(($R2843-2)/7),IF($Q$1="Quarterly",YEAR($R2843)*4+ROUNDUP(MONTH($R2843)/3),YEAR($R2843)*12+MONTH($R2843))))</f>
        <v/>
      </c>
      <c r="P2843">
        <f>IF($R2843="","",IF($R2844="",1,IF($O2843&lt;&gt;$O2844,1,0)))</f>
        <v/>
      </c>
      <c r="Q2843">
        <f>IF($P2843=1,SUM($P$7:$P2843),"")</f>
        <v/>
      </c>
      <c r="R2843">
        <f>IF($A2843="","",IF(ISNUMBER($A2843),$A2843,IFERROR(DATEVALUE($A2843),NA())))</f>
        <v/>
      </c>
    </row>
    <row r="2844">
      <c r="O2844">
        <f>IF($R2844="","",IF($Q$1="Weekly",INT(($R2844-2)/7),IF($Q$1="Quarterly",YEAR($R2844)*4+ROUNDUP(MONTH($R2844)/3),YEAR($R2844)*12+MONTH($R2844))))</f>
        <v/>
      </c>
      <c r="P2844">
        <f>IF($R2844="","",IF($R2845="",1,IF($O2844&lt;&gt;$O2845,1,0)))</f>
        <v/>
      </c>
      <c r="Q2844">
        <f>IF($P2844=1,SUM($P$7:$P2844),"")</f>
        <v/>
      </c>
      <c r="R2844">
        <f>IF($A2844="","",IF(ISNUMBER($A2844),$A2844,IFERROR(DATEVALUE($A2844),NA())))</f>
        <v/>
      </c>
    </row>
    <row r="2845">
      <c r="O2845">
        <f>IF($R2845="","",IF($Q$1="Weekly",INT(($R2845-2)/7),IF($Q$1="Quarterly",YEAR($R2845)*4+ROUNDUP(MONTH($R2845)/3),YEAR($R2845)*12+MONTH($R2845))))</f>
        <v/>
      </c>
      <c r="P2845">
        <f>IF($R2845="","",IF($R2846="",1,IF($O2845&lt;&gt;$O2846,1,0)))</f>
        <v/>
      </c>
      <c r="Q2845">
        <f>IF($P2845=1,SUM($P$7:$P2845),"")</f>
        <v/>
      </c>
      <c r="R2845">
        <f>IF($A2845="","",IF(ISNUMBER($A2845),$A2845,IFERROR(DATEVALUE($A2845),NA())))</f>
        <v/>
      </c>
    </row>
    <row r="2846">
      <c r="O2846">
        <f>IF($R2846="","",IF($Q$1="Weekly",INT(($R2846-2)/7),IF($Q$1="Quarterly",YEAR($R2846)*4+ROUNDUP(MONTH($R2846)/3),YEAR($R2846)*12+MONTH($R2846))))</f>
        <v/>
      </c>
      <c r="P2846">
        <f>IF($R2846="","",IF($R2847="",1,IF($O2846&lt;&gt;$O2847,1,0)))</f>
        <v/>
      </c>
      <c r="Q2846">
        <f>IF($P2846=1,SUM($P$7:$P2846),"")</f>
        <v/>
      </c>
      <c r="R2846">
        <f>IF($A2846="","",IF(ISNUMBER($A2846),$A2846,IFERROR(DATEVALUE($A2846),NA())))</f>
        <v/>
      </c>
    </row>
    <row r="2847">
      <c r="O2847">
        <f>IF($R2847="","",IF($Q$1="Weekly",INT(($R2847-2)/7),IF($Q$1="Quarterly",YEAR($R2847)*4+ROUNDUP(MONTH($R2847)/3),YEAR($R2847)*12+MONTH($R2847))))</f>
        <v/>
      </c>
      <c r="P2847">
        <f>IF($R2847="","",IF($R2848="",1,IF($O2847&lt;&gt;$O2848,1,0)))</f>
        <v/>
      </c>
      <c r="Q2847">
        <f>IF($P2847=1,SUM($P$7:$P2847),"")</f>
        <v/>
      </c>
      <c r="R2847">
        <f>IF($A2847="","",IF(ISNUMBER($A2847),$A2847,IFERROR(DATEVALUE($A2847),NA())))</f>
        <v/>
      </c>
    </row>
    <row r="2848">
      <c r="O2848">
        <f>IF($R2848="","",IF($Q$1="Weekly",INT(($R2848-2)/7),IF($Q$1="Quarterly",YEAR($R2848)*4+ROUNDUP(MONTH($R2848)/3),YEAR($R2848)*12+MONTH($R2848))))</f>
        <v/>
      </c>
      <c r="P2848">
        <f>IF($R2848="","",IF($R2849="",1,IF($O2848&lt;&gt;$O2849,1,0)))</f>
        <v/>
      </c>
      <c r="Q2848">
        <f>IF($P2848=1,SUM($P$7:$P2848),"")</f>
        <v/>
      </c>
      <c r="R2848">
        <f>IF($A2848="","",IF(ISNUMBER($A2848),$A2848,IFERROR(DATEVALUE($A2848),NA())))</f>
        <v/>
      </c>
    </row>
    <row r="2849">
      <c r="O2849">
        <f>IF($R2849="","",IF($Q$1="Weekly",INT(($R2849-2)/7),IF($Q$1="Quarterly",YEAR($R2849)*4+ROUNDUP(MONTH($R2849)/3),YEAR($R2849)*12+MONTH($R2849))))</f>
        <v/>
      </c>
      <c r="P2849">
        <f>IF($R2849="","",IF($R2850="",1,IF($O2849&lt;&gt;$O2850,1,0)))</f>
        <v/>
      </c>
      <c r="Q2849">
        <f>IF($P2849=1,SUM($P$7:$P2849),"")</f>
        <v/>
      </c>
      <c r="R2849">
        <f>IF($A2849="","",IF(ISNUMBER($A2849),$A2849,IFERROR(DATEVALUE($A2849),NA())))</f>
        <v/>
      </c>
    </row>
    <row r="2850">
      <c r="O2850">
        <f>IF($R2850="","",IF($Q$1="Weekly",INT(($R2850-2)/7),IF($Q$1="Quarterly",YEAR($R2850)*4+ROUNDUP(MONTH($R2850)/3),YEAR($R2850)*12+MONTH($R2850))))</f>
        <v/>
      </c>
      <c r="P2850">
        <f>IF($R2850="","",IF($R2851="",1,IF($O2850&lt;&gt;$O2851,1,0)))</f>
        <v/>
      </c>
      <c r="Q2850">
        <f>IF($P2850=1,SUM($P$7:$P2850),"")</f>
        <v/>
      </c>
      <c r="R2850">
        <f>IF($A2850="","",IF(ISNUMBER($A2850),$A2850,IFERROR(DATEVALUE($A2850),NA())))</f>
        <v/>
      </c>
    </row>
    <row r="2851">
      <c r="O2851">
        <f>IF($R2851="","",IF($Q$1="Weekly",INT(($R2851-2)/7),IF($Q$1="Quarterly",YEAR($R2851)*4+ROUNDUP(MONTH($R2851)/3),YEAR($R2851)*12+MONTH($R2851))))</f>
        <v/>
      </c>
      <c r="P2851">
        <f>IF($R2851="","",IF($R2852="",1,IF($O2851&lt;&gt;$O2852,1,0)))</f>
        <v/>
      </c>
      <c r="Q2851">
        <f>IF($P2851=1,SUM($P$7:$P2851),"")</f>
        <v/>
      </c>
      <c r="R2851">
        <f>IF($A2851="","",IF(ISNUMBER($A2851),$A2851,IFERROR(DATEVALUE($A2851),NA())))</f>
        <v/>
      </c>
    </row>
    <row r="2852">
      <c r="O2852">
        <f>IF($R2852="","",IF($Q$1="Weekly",INT(($R2852-2)/7),IF($Q$1="Quarterly",YEAR($R2852)*4+ROUNDUP(MONTH($R2852)/3),YEAR($R2852)*12+MONTH($R2852))))</f>
        <v/>
      </c>
      <c r="P2852">
        <f>IF($R2852="","",IF($R2853="",1,IF($O2852&lt;&gt;$O2853,1,0)))</f>
        <v/>
      </c>
      <c r="Q2852">
        <f>IF($P2852=1,SUM($P$7:$P2852),"")</f>
        <v/>
      </c>
      <c r="R2852">
        <f>IF($A2852="","",IF(ISNUMBER($A2852),$A2852,IFERROR(DATEVALUE($A2852),NA())))</f>
        <v/>
      </c>
    </row>
    <row r="2853">
      <c r="O2853">
        <f>IF($R2853="","",IF($Q$1="Weekly",INT(($R2853-2)/7),IF($Q$1="Quarterly",YEAR($R2853)*4+ROUNDUP(MONTH($R2853)/3),YEAR($R2853)*12+MONTH($R2853))))</f>
        <v/>
      </c>
      <c r="P2853">
        <f>IF($R2853="","",IF($R2854="",1,IF($O2853&lt;&gt;$O2854,1,0)))</f>
        <v/>
      </c>
      <c r="Q2853">
        <f>IF($P2853=1,SUM($P$7:$P2853),"")</f>
        <v/>
      </c>
      <c r="R2853">
        <f>IF($A2853="","",IF(ISNUMBER($A2853),$A2853,IFERROR(DATEVALUE($A2853),NA())))</f>
        <v/>
      </c>
    </row>
    <row r="2854">
      <c r="O2854">
        <f>IF($R2854="","",IF($Q$1="Weekly",INT(($R2854-2)/7),IF($Q$1="Quarterly",YEAR($R2854)*4+ROUNDUP(MONTH($R2854)/3),YEAR($R2854)*12+MONTH($R2854))))</f>
        <v/>
      </c>
      <c r="P2854">
        <f>IF($R2854="","",IF($R2855="",1,IF($O2854&lt;&gt;$O2855,1,0)))</f>
        <v/>
      </c>
      <c r="Q2854">
        <f>IF($P2854=1,SUM($P$7:$P2854),"")</f>
        <v/>
      </c>
      <c r="R2854">
        <f>IF($A2854="","",IF(ISNUMBER($A2854),$A2854,IFERROR(DATEVALUE($A2854),NA())))</f>
        <v/>
      </c>
    </row>
    <row r="2855">
      <c r="O2855">
        <f>IF($R2855="","",IF($Q$1="Weekly",INT(($R2855-2)/7),IF($Q$1="Quarterly",YEAR($R2855)*4+ROUNDUP(MONTH($R2855)/3),YEAR($R2855)*12+MONTH($R2855))))</f>
        <v/>
      </c>
      <c r="P2855">
        <f>IF($R2855="","",IF($R2856="",1,IF($O2855&lt;&gt;$O2856,1,0)))</f>
        <v/>
      </c>
      <c r="Q2855">
        <f>IF($P2855=1,SUM($P$7:$P2855),"")</f>
        <v/>
      </c>
      <c r="R2855">
        <f>IF($A2855="","",IF(ISNUMBER($A2855),$A2855,IFERROR(DATEVALUE($A2855),NA())))</f>
        <v/>
      </c>
    </row>
    <row r="2856">
      <c r="O2856">
        <f>IF($R2856="","",IF($Q$1="Weekly",INT(($R2856-2)/7),IF($Q$1="Quarterly",YEAR($R2856)*4+ROUNDUP(MONTH($R2856)/3),YEAR($R2856)*12+MONTH($R2856))))</f>
        <v/>
      </c>
      <c r="P2856">
        <f>IF($R2856="","",IF($R2857="",1,IF($O2856&lt;&gt;$O2857,1,0)))</f>
        <v/>
      </c>
      <c r="Q2856">
        <f>IF($P2856=1,SUM($P$7:$P2856),"")</f>
        <v/>
      </c>
      <c r="R2856">
        <f>IF($A2856="","",IF(ISNUMBER($A2856),$A2856,IFERROR(DATEVALUE($A2856),NA())))</f>
        <v/>
      </c>
    </row>
    <row r="2857">
      <c r="O2857">
        <f>IF($R2857="","",IF($Q$1="Weekly",INT(($R2857-2)/7),IF($Q$1="Quarterly",YEAR($R2857)*4+ROUNDUP(MONTH($R2857)/3),YEAR($R2857)*12+MONTH($R2857))))</f>
        <v/>
      </c>
      <c r="P2857">
        <f>IF($R2857="","",IF($R2858="",1,IF($O2857&lt;&gt;$O2858,1,0)))</f>
        <v/>
      </c>
      <c r="Q2857">
        <f>IF($P2857=1,SUM($P$7:$P2857),"")</f>
        <v/>
      </c>
      <c r="R2857">
        <f>IF($A2857="","",IF(ISNUMBER($A2857),$A2857,IFERROR(DATEVALUE($A2857),NA())))</f>
        <v/>
      </c>
    </row>
    <row r="2858">
      <c r="O2858">
        <f>IF($R2858="","",IF($Q$1="Weekly",INT(($R2858-2)/7),IF($Q$1="Quarterly",YEAR($R2858)*4+ROUNDUP(MONTH($R2858)/3),YEAR($R2858)*12+MONTH($R2858))))</f>
        <v/>
      </c>
      <c r="P2858">
        <f>IF($R2858="","",IF($R2859="",1,IF($O2858&lt;&gt;$O2859,1,0)))</f>
        <v/>
      </c>
      <c r="Q2858">
        <f>IF($P2858=1,SUM($P$7:$P2858),"")</f>
        <v/>
      </c>
      <c r="R2858">
        <f>IF($A2858="","",IF(ISNUMBER($A2858),$A2858,IFERROR(DATEVALUE($A2858),NA())))</f>
        <v/>
      </c>
    </row>
    <row r="2859">
      <c r="O2859">
        <f>IF($R2859="","",IF($Q$1="Weekly",INT(($R2859-2)/7),IF($Q$1="Quarterly",YEAR($R2859)*4+ROUNDUP(MONTH($R2859)/3),YEAR($R2859)*12+MONTH($R2859))))</f>
        <v/>
      </c>
      <c r="P2859">
        <f>IF($R2859="","",IF($R2860="",1,IF($O2859&lt;&gt;$O2860,1,0)))</f>
        <v/>
      </c>
      <c r="Q2859">
        <f>IF($P2859=1,SUM($P$7:$P2859),"")</f>
        <v/>
      </c>
      <c r="R2859">
        <f>IF($A2859="","",IF(ISNUMBER($A2859),$A2859,IFERROR(DATEVALUE($A2859),NA())))</f>
        <v/>
      </c>
    </row>
    <row r="2860">
      <c r="O2860">
        <f>IF($R2860="","",IF($Q$1="Weekly",INT(($R2860-2)/7),IF($Q$1="Quarterly",YEAR($R2860)*4+ROUNDUP(MONTH($R2860)/3),YEAR($R2860)*12+MONTH($R2860))))</f>
        <v/>
      </c>
      <c r="P2860">
        <f>IF($R2860="","",IF($R2861="",1,IF($O2860&lt;&gt;$O2861,1,0)))</f>
        <v/>
      </c>
      <c r="Q2860">
        <f>IF($P2860=1,SUM($P$7:$P2860),"")</f>
        <v/>
      </c>
      <c r="R2860">
        <f>IF($A2860="","",IF(ISNUMBER($A2860),$A2860,IFERROR(DATEVALUE($A2860),NA())))</f>
        <v/>
      </c>
    </row>
    <row r="2861">
      <c r="O2861">
        <f>IF($R2861="","",IF($Q$1="Weekly",INT(($R2861-2)/7),IF($Q$1="Quarterly",YEAR($R2861)*4+ROUNDUP(MONTH($R2861)/3),YEAR($R2861)*12+MONTH($R2861))))</f>
        <v/>
      </c>
      <c r="P2861">
        <f>IF($R2861="","",IF($R2862="",1,IF($O2861&lt;&gt;$O2862,1,0)))</f>
        <v/>
      </c>
      <c r="Q2861">
        <f>IF($P2861=1,SUM($P$7:$P2861),"")</f>
        <v/>
      </c>
      <c r="R2861">
        <f>IF($A2861="","",IF(ISNUMBER($A2861),$A2861,IFERROR(DATEVALUE($A2861),NA())))</f>
        <v/>
      </c>
    </row>
    <row r="2862">
      <c r="O2862">
        <f>IF($R2862="","",IF($Q$1="Weekly",INT(($R2862-2)/7),IF($Q$1="Quarterly",YEAR($R2862)*4+ROUNDUP(MONTH($R2862)/3),YEAR($R2862)*12+MONTH($R2862))))</f>
        <v/>
      </c>
      <c r="P2862">
        <f>IF($R2862="","",IF($R2863="",1,IF($O2862&lt;&gt;$O2863,1,0)))</f>
        <v/>
      </c>
      <c r="Q2862">
        <f>IF($P2862=1,SUM($P$7:$P2862),"")</f>
        <v/>
      </c>
      <c r="R2862">
        <f>IF($A2862="","",IF(ISNUMBER($A2862),$A2862,IFERROR(DATEVALUE($A2862),NA())))</f>
        <v/>
      </c>
    </row>
    <row r="2863">
      <c r="O2863">
        <f>IF($R2863="","",IF($Q$1="Weekly",INT(($R2863-2)/7),IF($Q$1="Quarterly",YEAR($R2863)*4+ROUNDUP(MONTH($R2863)/3),YEAR($R2863)*12+MONTH($R2863))))</f>
        <v/>
      </c>
      <c r="P2863">
        <f>IF($R2863="","",IF($R2864="",1,IF($O2863&lt;&gt;$O2864,1,0)))</f>
        <v/>
      </c>
      <c r="Q2863">
        <f>IF($P2863=1,SUM($P$7:$P2863),"")</f>
        <v/>
      </c>
      <c r="R2863">
        <f>IF($A2863="","",IF(ISNUMBER($A2863),$A2863,IFERROR(DATEVALUE($A2863),NA())))</f>
        <v/>
      </c>
    </row>
    <row r="2864">
      <c r="O2864">
        <f>IF($R2864="","",IF($Q$1="Weekly",INT(($R2864-2)/7),IF($Q$1="Quarterly",YEAR($R2864)*4+ROUNDUP(MONTH($R2864)/3),YEAR($R2864)*12+MONTH($R2864))))</f>
        <v/>
      </c>
      <c r="P2864">
        <f>IF($R2864="","",IF($R2865="",1,IF($O2864&lt;&gt;$O2865,1,0)))</f>
        <v/>
      </c>
      <c r="Q2864">
        <f>IF($P2864=1,SUM($P$7:$P2864),"")</f>
        <v/>
      </c>
      <c r="R2864">
        <f>IF($A2864="","",IF(ISNUMBER($A2864),$A2864,IFERROR(DATEVALUE($A2864),NA())))</f>
        <v/>
      </c>
    </row>
    <row r="2865">
      <c r="O2865">
        <f>IF($R2865="","",IF($Q$1="Weekly",INT(($R2865-2)/7),IF($Q$1="Quarterly",YEAR($R2865)*4+ROUNDUP(MONTH($R2865)/3),YEAR($R2865)*12+MONTH($R2865))))</f>
        <v/>
      </c>
      <c r="P2865">
        <f>IF($R2865="","",IF($R2866="",1,IF($O2865&lt;&gt;$O2866,1,0)))</f>
        <v/>
      </c>
      <c r="Q2865">
        <f>IF($P2865=1,SUM($P$7:$P2865),"")</f>
        <v/>
      </c>
      <c r="R2865">
        <f>IF($A2865="","",IF(ISNUMBER($A2865),$A2865,IFERROR(DATEVALUE($A2865),NA())))</f>
        <v/>
      </c>
    </row>
    <row r="2866">
      <c r="O2866">
        <f>IF($R2866="","",IF($Q$1="Weekly",INT(($R2866-2)/7),IF($Q$1="Quarterly",YEAR($R2866)*4+ROUNDUP(MONTH($R2866)/3),YEAR($R2866)*12+MONTH($R2866))))</f>
        <v/>
      </c>
      <c r="P2866">
        <f>IF($R2866="","",IF($R2867="",1,IF($O2866&lt;&gt;$O2867,1,0)))</f>
        <v/>
      </c>
      <c r="Q2866">
        <f>IF($P2866=1,SUM($P$7:$P2866),"")</f>
        <v/>
      </c>
      <c r="R2866">
        <f>IF($A2866="","",IF(ISNUMBER($A2866),$A2866,IFERROR(DATEVALUE($A2866),NA())))</f>
        <v/>
      </c>
    </row>
    <row r="2867">
      <c r="O2867">
        <f>IF($R2867="","",IF($Q$1="Weekly",INT(($R2867-2)/7),IF($Q$1="Quarterly",YEAR($R2867)*4+ROUNDUP(MONTH($R2867)/3),YEAR($R2867)*12+MONTH($R2867))))</f>
        <v/>
      </c>
      <c r="P2867">
        <f>IF($R2867="","",IF($R2868="",1,IF($O2867&lt;&gt;$O2868,1,0)))</f>
        <v/>
      </c>
      <c r="Q2867">
        <f>IF($P2867=1,SUM($P$7:$P2867),"")</f>
        <v/>
      </c>
      <c r="R2867">
        <f>IF($A2867="","",IF(ISNUMBER($A2867),$A2867,IFERROR(DATEVALUE($A2867),NA())))</f>
        <v/>
      </c>
    </row>
    <row r="2868">
      <c r="O2868">
        <f>IF($R2868="","",IF($Q$1="Weekly",INT(($R2868-2)/7),IF($Q$1="Quarterly",YEAR($R2868)*4+ROUNDUP(MONTH($R2868)/3),YEAR($R2868)*12+MONTH($R2868))))</f>
        <v/>
      </c>
      <c r="P2868">
        <f>IF($R2868="","",IF($R2869="",1,IF($O2868&lt;&gt;$O2869,1,0)))</f>
        <v/>
      </c>
      <c r="Q2868">
        <f>IF($P2868=1,SUM($P$7:$P2868),"")</f>
        <v/>
      </c>
      <c r="R2868">
        <f>IF($A2868="","",IF(ISNUMBER($A2868),$A2868,IFERROR(DATEVALUE($A2868),NA())))</f>
        <v/>
      </c>
    </row>
    <row r="2869">
      <c r="O2869">
        <f>IF($R2869="","",IF($Q$1="Weekly",INT(($R2869-2)/7),IF($Q$1="Quarterly",YEAR($R2869)*4+ROUNDUP(MONTH($R2869)/3),YEAR($R2869)*12+MONTH($R2869))))</f>
        <v/>
      </c>
      <c r="P2869">
        <f>IF($R2869="","",IF($R2870="",1,IF($O2869&lt;&gt;$O2870,1,0)))</f>
        <v/>
      </c>
      <c r="Q2869">
        <f>IF($P2869=1,SUM($P$7:$P2869),"")</f>
        <v/>
      </c>
      <c r="R2869">
        <f>IF($A2869="","",IF(ISNUMBER($A2869),$A2869,IFERROR(DATEVALUE($A2869),NA())))</f>
        <v/>
      </c>
    </row>
    <row r="2870">
      <c r="O2870">
        <f>IF($R2870="","",IF($Q$1="Weekly",INT(($R2870-2)/7),IF($Q$1="Quarterly",YEAR($R2870)*4+ROUNDUP(MONTH($R2870)/3),YEAR($R2870)*12+MONTH($R2870))))</f>
        <v/>
      </c>
      <c r="P2870">
        <f>IF($R2870="","",IF($R2871="",1,IF($O2870&lt;&gt;$O2871,1,0)))</f>
        <v/>
      </c>
      <c r="Q2870">
        <f>IF($P2870=1,SUM($P$7:$P2870),"")</f>
        <v/>
      </c>
      <c r="R2870">
        <f>IF($A2870="","",IF(ISNUMBER($A2870),$A2870,IFERROR(DATEVALUE($A2870),NA())))</f>
        <v/>
      </c>
    </row>
    <row r="2871">
      <c r="O2871">
        <f>IF($R2871="","",IF($Q$1="Weekly",INT(($R2871-2)/7),IF($Q$1="Quarterly",YEAR($R2871)*4+ROUNDUP(MONTH($R2871)/3),YEAR($R2871)*12+MONTH($R2871))))</f>
        <v/>
      </c>
      <c r="P2871">
        <f>IF($R2871="","",IF($R2872="",1,IF($O2871&lt;&gt;$O2872,1,0)))</f>
        <v/>
      </c>
      <c r="Q2871">
        <f>IF($P2871=1,SUM($P$7:$P2871),"")</f>
        <v/>
      </c>
      <c r="R2871">
        <f>IF($A2871="","",IF(ISNUMBER($A2871),$A2871,IFERROR(DATEVALUE($A2871),NA())))</f>
        <v/>
      </c>
    </row>
    <row r="2872">
      <c r="O2872">
        <f>IF($R2872="","",IF($Q$1="Weekly",INT(($R2872-2)/7),IF($Q$1="Quarterly",YEAR($R2872)*4+ROUNDUP(MONTH($R2872)/3),YEAR($R2872)*12+MONTH($R2872))))</f>
        <v/>
      </c>
      <c r="P2872">
        <f>IF($R2872="","",IF($R2873="",1,IF($O2872&lt;&gt;$O2873,1,0)))</f>
        <v/>
      </c>
      <c r="Q2872">
        <f>IF($P2872=1,SUM($P$7:$P2872),"")</f>
        <v/>
      </c>
      <c r="R2872">
        <f>IF($A2872="","",IF(ISNUMBER($A2872),$A2872,IFERROR(DATEVALUE($A2872),NA())))</f>
        <v/>
      </c>
    </row>
    <row r="2873">
      <c r="O2873">
        <f>IF($R2873="","",IF($Q$1="Weekly",INT(($R2873-2)/7),IF($Q$1="Quarterly",YEAR($R2873)*4+ROUNDUP(MONTH($R2873)/3),YEAR($R2873)*12+MONTH($R2873))))</f>
        <v/>
      </c>
      <c r="P2873">
        <f>IF($R2873="","",IF($R2874="",1,IF($O2873&lt;&gt;$O2874,1,0)))</f>
        <v/>
      </c>
      <c r="Q2873">
        <f>IF($P2873=1,SUM($P$7:$P2873),"")</f>
        <v/>
      </c>
      <c r="R2873">
        <f>IF($A2873="","",IF(ISNUMBER($A2873),$A2873,IFERROR(DATEVALUE($A2873),NA())))</f>
        <v/>
      </c>
    </row>
    <row r="2874">
      <c r="O2874">
        <f>IF($R2874="","",IF($Q$1="Weekly",INT(($R2874-2)/7),IF($Q$1="Quarterly",YEAR($R2874)*4+ROUNDUP(MONTH($R2874)/3),YEAR($R2874)*12+MONTH($R2874))))</f>
        <v/>
      </c>
      <c r="P2874">
        <f>IF($R2874="","",IF($R2875="",1,IF($O2874&lt;&gt;$O2875,1,0)))</f>
        <v/>
      </c>
      <c r="Q2874">
        <f>IF($P2874=1,SUM($P$7:$P2874),"")</f>
        <v/>
      </c>
      <c r="R2874">
        <f>IF($A2874="","",IF(ISNUMBER($A2874),$A2874,IFERROR(DATEVALUE($A2874),NA())))</f>
        <v/>
      </c>
    </row>
    <row r="2875">
      <c r="O2875">
        <f>IF($R2875="","",IF($Q$1="Weekly",INT(($R2875-2)/7),IF($Q$1="Quarterly",YEAR($R2875)*4+ROUNDUP(MONTH($R2875)/3),YEAR($R2875)*12+MONTH($R2875))))</f>
        <v/>
      </c>
      <c r="P2875">
        <f>IF($R2875="","",IF($R2876="",1,IF($O2875&lt;&gt;$O2876,1,0)))</f>
        <v/>
      </c>
      <c r="Q2875">
        <f>IF($P2875=1,SUM($P$7:$P2875),"")</f>
        <v/>
      </c>
      <c r="R2875">
        <f>IF($A2875="","",IF(ISNUMBER($A2875),$A2875,IFERROR(DATEVALUE($A2875),NA())))</f>
        <v/>
      </c>
    </row>
    <row r="2876">
      <c r="O2876">
        <f>IF($R2876="","",IF($Q$1="Weekly",INT(($R2876-2)/7),IF($Q$1="Quarterly",YEAR($R2876)*4+ROUNDUP(MONTH($R2876)/3),YEAR($R2876)*12+MONTH($R2876))))</f>
        <v/>
      </c>
      <c r="P2876">
        <f>IF($R2876="","",IF($R2877="",1,IF($O2876&lt;&gt;$O2877,1,0)))</f>
        <v/>
      </c>
      <c r="Q2876">
        <f>IF($P2876=1,SUM($P$7:$P2876),"")</f>
        <v/>
      </c>
      <c r="R2876">
        <f>IF($A2876="","",IF(ISNUMBER($A2876),$A2876,IFERROR(DATEVALUE($A2876),NA())))</f>
        <v/>
      </c>
    </row>
    <row r="2877">
      <c r="O2877">
        <f>IF($R2877="","",IF($Q$1="Weekly",INT(($R2877-2)/7),IF($Q$1="Quarterly",YEAR($R2877)*4+ROUNDUP(MONTH($R2877)/3),YEAR($R2877)*12+MONTH($R2877))))</f>
        <v/>
      </c>
      <c r="P2877">
        <f>IF($R2877="","",IF($R2878="",1,IF($O2877&lt;&gt;$O2878,1,0)))</f>
        <v/>
      </c>
      <c r="Q2877">
        <f>IF($P2877=1,SUM($P$7:$P2877),"")</f>
        <v/>
      </c>
      <c r="R2877">
        <f>IF($A2877="","",IF(ISNUMBER($A2877),$A2877,IFERROR(DATEVALUE($A2877),NA())))</f>
        <v/>
      </c>
    </row>
    <row r="2878">
      <c r="O2878">
        <f>IF($R2878="","",IF($Q$1="Weekly",INT(($R2878-2)/7),IF($Q$1="Quarterly",YEAR($R2878)*4+ROUNDUP(MONTH($R2878)/3),YEAR($R2878)*12+MONTH($R2878))))</f>
        <v/>
      </c>
      <c r="P2878">
        <f>IF($R2878="","",IF($R2879="",1,IF($O2878&lt;&gt;$O2879,1,0)))</f>
        <v/>
      </c>
      <c r="Q2878">
        <f>IF($P2878=1,SUM($P$7:$P2878),"")</f>
        <v/>
      </c>
      <c r="R2878">
        <f>IF($A2878="","",IF(ISNUMBER($A2878),$A2878,IFERROR(DATEVALUE($A2878),NA())))</f>
        <v/>
      </c>
    </row>
    <row r="2879">
      <c r="O2879">
        <f>IF($R2879="","",IF($Q$1="Weekly",INT(($R2879-2)/7),IF($Q$1="Quarterly",YEAR($R2879)*4+ROUNDUP(MONTH($R2879)/3),YEAR($R2879)*12+MONTH($R2879))))</f>
        <v/>
      </c>
      <c r="P2879">
        <f>IF($R2879="","",IF($R2880="",1,IF($O2879&lt;&gt;$O2880,1,0)))</f>
        <v/>
      </c>
      <c r="Q2879">
        <f>IF($P2879=1,SUM($P$7:$P2879),"")</f>
        <v/>
      </c>
      <c r="R2879">
        <f>IF($A2879="","",IF(ISNUMBER($A2879),$A2879,IFERROR(DATEVALUE($A2879),NA())))</f>
        <v/>
      </c>
    </row>
    <row r="2880">
      <c r="O2880">
        <f>IF($R2880="","",IF($Q$1="Weekly",INT(($R2880-2)/7),IF($Q$1="Quarterly",YEAR($R2880)*4+ROUNDUP(MONTH($R2880)/3),YEAR($R2880)*12+MONTH($R2880))))</f>
        <v/>
      </c>
      <c r="P2880">
        <f>IF($R2880="","",IF($R2881="",1,IF($O2880&lt;&gt;$O2881,1,0)))</f>
        <v/>
      </c>
      <c r="Q2880">
        <f>IF($P2880=1,SUM($P$7:$P2880),"")</f>
        <v/>
      </c>
      <c r="R2880">
        <f>IF($A2880="","",IF(ISNUMBER($A2880),$A2880,IFERROR(DATEVALUE($A2880),NA())))</f>
        <v/>
      </c>
    </row>
    <row r="2881">
      <c r="O2881">
        <f>IF($R2881="","",IF($Q$1="Weekly",INT(($R2881-2)/7),IF($Q$1="Quarterly",YEAR($R2881)*4+ROUNDUP(MONTH($R2881)/3),YEAR($R2881)*12+MONTH($R2881))))</f>
        <v/>
      </c>
      <c r="P2881">
        <f>IF($R2881="","",IF($R2882="",1,IF($O2881&lt;&gt;$O2882,1,0)))</f>
        <v/>
      </c>
      <c r="Q2881">
        <f>IF($P2881=1,SUM($P$7:$P2881),"")</f>
        <v/>
      </c>
      <c r="R2881">
        <f>IF($A2881="","",IF(ISNUMBER($A2881),$A2881,IFERROR(DATEVALUE($A2881),NA())))</f>
        <v/>
      </c>
    </row>
    <row r="2882">
      <c r="O2882">
        <f>IF($R2882="","",IF($Q$1="Weekly",INT(($R2882-2)/7),IF($Q$1="Quarterly",YEAR($R2882)*4+ROUNDUP(MONTH($R2882)/3),YEAR($R2882)*12+MONTH($R2882))))</f>
        <v/>
      </c>
      <c r="P2882">
        <f>IF($R2882="","",IF($R2883="",1,IF($O2882&lt;&gt;$O2883,1,0)))</f>
        <v/>
      </c>
      <c r="Q2882">
        <f>IF($P2882=1,SUM($P$7:$P2882),"")</f>
        <v/>
      </c>
      <c r="R2882">
        <f>IF($A2882="","",IF(ISNUMBER($A2882),$A2882,IFERROR(DATEVALUE($A2882),NA())))</f>
        <v/>
      </c>
    </row>
    <row r="2883">
      <c r="O2883">
        <f>IF($R2883="","",IF($Q$1="Weekly",INT(($R2883-2)/7),IF($Q$1="Quarterly",YEAR($R2883)*4+ROUNDUP(MONTH($R2883)/3),YEAR($R2883)*12+MONTH($R2883))))</f>
        <v/>
      </c>
      <c r="P2883">
        <f>IF($R2883="","",IF($R2884="",1,IF($O2883&lt;&gt;$O2884,1,0)))</f>
        <v/>
      </c>
      <c r="Q2883">
        <f>IF($P2883=1,SUM($P$7:$P2883),"")</f>
        <v/>
      </c>
      <c r="R2883">
        <f>IF($A2883="","",IF(ISNUMBER($A2883),$A2883,IFERROR(DATEVALUE($A2883),NA())))</f>
        <v/>
      </c>
    </row>
    <row r="2884">
      <c r="O2884">
        <f>IF($R2884="","",IF($Q$1="Weekly",INT(($R2884-2)/7),IF($Q$1="Quarterly",YEAR($R2884)*4+ROUNDUP(MONTH($R2884)/3),YEAR($R2884)*12+MONTH($R2884))))</f>
        <v/>
      </c>
      <c r="P2884">
        <f>IF($R2884="","",IF($R2885="",1,IF($O2884&lt;&gt;$O2885,1,0)))</f>
        <v/>
      </c>
      <c r="Q2884">
        <f>IF($P2884=1,SUM($P$7:$P2884),"")</f>
        <v/>
      </c>
      <c r="R2884">
        <f>IF($A2884="","",IF(ISNUMBER($A2884),$A2884,IFERROR(DATEVALUE($A2884),NA())))</f>
        <v/>
      </c>
    </row>
    <row r="2885">
      <c r="O2885">
        <f>IF($R2885="","",IF($Q$1="Weekly",INT(($R2885-2)/7),IF($Q$1="Quarterly",YEAR($R2885)*4+ROUNDUP(MONTH($R2885)/3),YEAR($R2885)*12+MONTH($R2885))))</f>
        <v/>
      </c>
      <c r="P2885">
        <f>IF($R2885="","",IF($R2886="",1,IF($O2885&lt;&gt;$O2886,1,0)))</f>
        <v/>
      </c>
      <c r="Q2885">
        <f>IF($P2885=1,SUM($P$7:$P2885),"")</f>
        <v/>
      </c>
      <c r="R2885">
        <f>IF($A2885="","",IF(ISNUMBER($A2885),$A2885,IFERROR(DATEVALUE($A2885),NA())))</f>
        <v/>
      </c>
    </row>
    <row r="2886">
      <c r="O2886">
        <f>IF($R2886="","",IF($Q$1="Weekly",INT(($R2886-2)/7),IF($Q$1="Quarterly",YEAR($R2886)*4+ROUNDUP(MONTH($R2886)/3),YEAR($R2886)*12+MONTH($R2886))))</f>
        <v/>
      </c>
      <c r="P2886">
        <f>IF($R2886="","",IF($R2887="",1,IF($O2886&lt;&gt;$O2887,1,0)))</f>
        <v/>
      </c>
      <c r="Q2886">
        <f>IF($P2886=1,SUM($P$7:$P2886),"")</f>
        <v/>
      </c>
      <c r="R2886">
        <f>IF($A2886="","",IF(ISNUMBER($A2886),$A2886,IFERROR(DATEVALUE($A2886),NA())))</f>
        <v/>
      </c>
    </row>
    <row r="2887">
      <c r="O2887">
        <f>IF($R2887="","",IF($Q$1="Weekly",INT(($R2887-2)/7),IF($Q$1="Quarterly",YEAR($R2887)*4+ROUNDUP(MONTH($R2887)/3),YEAR($R2887)*12+MONTH($R2887))))</f>
        <v/>
      </c>
      <c r="P2887">
        <f>IF($R2887="","",IF($R2888="",1,IF($O2887&lt;&gt;$O2888,1,0)))</f>
        <v/>
      </c>
      <c r="Q2887">
        <f>IF($P2887=1,SUM($P$7:$P2887),"")</f>
        <v/>
      </c>
      <c r="R2887">
        <f>IF($A2887="","",IF(ISNUMBER($A2887),$A2887,IFERROR(DATEVALUE($A2887),NA())))</f>
        <v/>
      </c>
    </row>
    <row r="2888">
      <c r="O2888">
        <f>IF($R2888="","",IF($Q$1="Weekly",INT(($R2888-2)/7),IF($Q$1="Quarterly",YEAR($R2888)*4+ROUNDUP(MONTH($R2888)/3),YEAR($R2888)*12+MONTH($R2888))))</f>
        <v/>
      </c>
      <c r="P2888">
        <f>IF($R2888="","",IF($R2889="",1,IF($O2888&lt;&gt;$O2889,1,0)))</f>
        <v/>
      </c>
      <c r="Q2888">
        <f>IF($P2888=1,SUM($P$7:$P2888),"")</f>
        <v/>
      </c>
      <c r="R2888">
        <f>IF($A2888="","",IF(ISNUMBER($A2888),$A2888,IFERROR(DATEVALUE($A2888),NA())))</f>
        <v/>
      </c>
    </row>
    <row r="2889">
      <c r="O2889">
        <f>IF($R2889="","",IF($Q$1="Weekly",INT(($R2889-2)/7),IF($Q$1="Quarterly",YEAR($R2889)*4+ROUNDUP(MONTH($R2889)/3),YEAR($R2889)*12+MONTH($R2889))))</f>
        <v/>
      </c>
      <c r="P2889">
        <f>IF($R2889="","",IF($R2890="",1,IF($O2889&lt;&gt;$O2890,1,0)))</f>
        <v/>
      </c>
      <c r="Q2889">
        <f>IF($P2889=1,SUM($P$7:$P2889),"")</f>
        <v/>
      </c>
      <c r="R2889">
        <f>IF($A2889="","",IF(ISNUMBER($A2889),$A2889,IFERROR(DATEVALUE($A2889),NA())))</f>
        <v/>
      </c>
    </row>
    <row r="2890">
      <c r="O2890">
        <f>IF($R2890="","",IF($Q$1="Weekly",INT(($R2890-2)/7),IF($Q$1="Quarterly",YEAR($R2890)*4+ROUNDUP(MONTH($R2890)/3),YEAR($R2890)*12+MONTH($R2890))))</f>
        <v/>
      </c>
      <c r="P2890">
        <f>IF($R2890="","",IF($R2891="",1,IF($O2890&lt;&gt;$O2891,1,0)))</f>
        <v/>
      </c>
      <c r="Q2890">
        <f>IF($P2890=1,SUM($P$7:$P2890),"")</f>
        <v/>
      </c>
      <c r="R2890">
        <f>IF($A2890="","",IF(ISNUMBER($A2890),$A2890,IFERROR(DATEVALUE($A2890),NA())))</f>
        <v/>
      </c>
    </row>
    <row r="2891">
      <c r="O2891">
        <f>IF($R2891="","",IF($Q$1="Weekly",INT(($R2891-2)/7),IF($Q$1="Quarterly",YEAR($R2891)*4+ROUNDUP(MONTH($R2891)/3),YEAR($R2891)*12+MONTH($R2891))))</f>
        <v/>
      </c>
      <c r="P2891">
        <f>IF($R2891="","",IF($R2892="",1,IF($O2891&lt;&gt;$O2892,1,0)))</f>
        <v/>
      </c>
      <c r="Q2891">
        <f>IF($P2891=1,SUM($P$7:$P2891),"")</f>
        <v/>
      </c>
      <c r="R2891">
        <f>IF($A2891="","",IF(ISNUMBER($A2891),$A2891,IFERROR(DATEVALUE($A2891),NA())))</f>
        <v/>
      </c>
    </row>
    <row r="2892">
      <c r="O2892">
        <f>IF($R2892="","",IF($Q$1="Weekly",INT(($R2892-2)/7),IF($Q$1="Quarterly",YEAR($R2892)*4+ROUNDUP(MONTH($R2892)/3),YEAR($R2892)*12+MONTH($R2892))))</f>
        <v/>
      </c>
      <c r="P2892">
        <f>IF($R2892="","",IF($R2893="",1,IF($O2892&lt;&gt;$O2893,1,0)))</f>
        <v/>
      </c>
      <c r="Q2892">
        <f>IF($P2892=1,SUM($P$7:$P2892),"")</f>
        <v/>
      </c>
      <c r="R2892">
        <f>IF($A2892="","",IF(ISNUMBER($A2892),$A2892,IFERROR(DATEVALUE($A2892),NA())))</f>
        <v/>
      </c>
    </row>
    <row r="2893">
      <c r="O2893">
        <f>IF($R2893="","",IF($Q$1="Weekly",INT(($R2893-2)/7),IF($Q$1="Quarterly",YEAR($R2893)*4+ROUNDUP(MONTH($R2893)/3),YEAR($R2893)*12+MONTH($R2893))))</f>
        <v/>
      </c>
      <c r="P2893">
        <f>IF($R2893="","",IF($R2894="",1,IF($O2893&lt;&gt;$O2894,1,0)))</f>
        <v/>
      </c>
      <c r="Q2893">
        <f>IF($P2893=1,SUM($P$7:$P2893),"")</f>
        <v/>
      </c>
      <c r="R2893">
        <f>IF($A2893="","",IF(ISNUMBER($A2893),$A2893,IFERROR(DATEVALUE($A2893),NA())))</f>
        <v/>
      </c>
    </row>
    <row r="2894">
      <c r="O2894">
        <f>IF($R2894="","",IF($Q$1="Weekly",INT(($R2894-2)/7),IF($Q$1="Quarterly",YEAR($R2894)*4+ROUNDUP(MONTH($R2894)/3),YEAR($R2894)*12+MONTH($R2894))))</f>
        <v/>
      </c>
      <c r="P2894">
        <f>IF($R2894="","",IF($R2895="",1,IF($O2894&lt;&gt;$O2895,1,0)))</f>
        <v/>
      </c>
      <c r="Q2894">
        <f>IF($P2894=1,SUM($P$7:$P2894),"")</f>
        <v/>
      </c>
      <c r="R2894">
        <f>IF($A2894="","",IF(ISNUMBER($A2894),$A2894,IFERROR(DATEVALUE($A2894),NA())))</f>
        <v/>
      </c>
    </row>
    <row r="2895">
      <c r="O2895">
        <f>IF($R2895="","",IF($Q$1="Weekly",INT(($R2895-2)/7),IF($Q$1="Quarterly",YEAR($R2895)*4+ROUNDUP(MONTH($R2895)/3),YEAR($R2895)*12+MONTH($R2895))))</f>
        <v/>
      </c>
      <c r="P2895">
        <f>IF($R2895="","",IF($R2896="",1,IF($O2895&lt;&gt;$O2896,1,0)))</f>
        <v/>
      </c>
      <c r="Q2895">
        <f>IF($P2895=1,SUM($P$7:$P2895),"")</f>
        <v/>
      </c>
      <c r="R2895">
        <f>IF($A2895="","",IF(ISNUMBER($A2895),$A2895,IFERROR(DATEVALUE($A2895),NA())))</f>
        <v/>
      </c>
    </row>
    <row r="2896">
      <c r="O2896">
        <f>IF($R2896="","",IF($Q$1="Weekly",INT(($R2896-2)/7),IF($Q$1="Quarterly",YEAR($R2896)*4+ROUNDUP(MONTH($R2896)/3),YEAR($R2896)*12+MONTH($R2896))))</f>
        <v/>
      </c>
      <c r="P2896">
        <f>IF($R2896="","",IF($R2897="",1,IF($O2896&lt;&gt;$O2897,1,0)))</f>
        <v/>
      </c>
      <c r="Q2896">
        <f>IF($P2896=1,SUM($P$7:$P2896),"")</f>
        <v/>
      </c>
      <c r="R2896">
        <f>IF($A2896="","",IF(ISNUMBER($A2896),$A2896,IFERROR(DATEVALUE($A2896),NA())))</f>
        <v/>
      </c>
    </row>
    <row r="2897">
      <c r="O2897">
        <f>IF($R2897="","",IF($Q$1="Weekly",INT(($R2897-2)/7),IF($Q$1="Quarterly",YEAR($R2897)*4+ROUNDUP(MONTH($R2897)/3),YEAR($R2897)*12+MONTH($R2897))))</f>
        <v/>
      </c>
      <c r="P2897">
        <f>IF($R2897="","",IF($R2898="",1,IF($O2897&lt;&gt;$O2898,1,0)))</f>
        <v/>
      </c>
      <c r="Q2897">
        <f>IF($P2897=1,SUM($P$7:$P2897),"")</f>
        <v/>
      </c>
      <c r="R2897">
        <f>IF($A2897="","",IF(ISNUMBER($A2897),$A2897,IFERROR(DATEVALUE($A2897),NA())))</f>
        <v/>
      </c>
    </row>
    <row r="2898">
      <c r="O2898">
        <f>IF($R2898="","",IF($Q$1="Weekly",INT(($R2898-2)/7),IF($Q$1="Quarterly",YEAR($R2898)*4+ROUNDUP(MONTH($R2898)/3),YEAR($R2898)*12+MONTH($R2898))))</f>
        <v/>
      </c>
      <c r="P2898">
        <f>IF($R2898="","",IF($R2899="",1,IF($O2898&lt;&gt;$O2899,1,0)))</f>
        <v/>
      </c>
      <c r="Q2898">
        <f>IF($P2898=1,SUM($P$7:$P2898),"")</f>
        <v/>
      </c>
      <c r="R2898">
        <f>IF($A2898="","",IF(ISNUMBER($A2898),$A2898,IFERROR(DATEVALUE($A2898),NA())))</f>
        <v/>
      </c>
    </row>
    <row r="2899">
      <c r="O2899">
        <f>IF($R2899="","",IF($Q$1="Weekly",INT(($R2899-2)/7),IF($Q$1="Quarterly",YEAR($R2899)*4+ROUNDUP(MONTH($R2899)/3),YEAR($R2899)*12+MONTH($R2899))))</f>
        <v/>
      </c>
      <c r="P2899">
        <f>IF($R2899="","",IF($R2900="",1,IF($O2899&lt;&gt;$O2900,1,0)))</f>
        <v/>
      </c>
      <c r="Q2899">
        <f>IF($P2899=1,SUM($P$7:$P2899),"")</f>
        <v/>
      </c>
      <c r="R2899">
        <f>IF($A2899="","",IF(ISNUMBER($A2899),$A2899,IFERROR(DATEVALUE($A2899),NA())))</f>
        <v/>
      </c>
    </row>
    <row r="2900">
      <c r="O2900">
        <f>IF($R2900="","",IF($Q$1="Weekly",INT(($R2900-2)/7),IF($Q$1="Quarterly",YEAR($R2900)*4+ROUNDUP(MONTH($R2900)/3),YEAR($R2900)*12+MONTH($R2900))))</f>
        <v/>
      </c>
      <c r="P2900">
        <f>IF($R2900="","",IF($R2901="",1,IF($O2900&lt;&gt;$O2901,1,0)))</f>
        <v/>
      </c>
      <c r="Q2900">
        <f>IF($P2900=1,SUM($P$7:$P2900),"")</f>
        <v/>
      </c>
      <c r="R2900">
        <f>IF($A2900="","",IF(ISNUMBER($A2900),$A2900,IFERROR(DATEVALUE($A2900),NA())))</f>
        <v/>
      </c>
    </row>
    <row r="2901">
      <c r="O2901">
        <f>IF($R2901="","",IF($Q$1="Weekly",INT(($R2901-2)/7),IF($Q$1="Quarterly",YEAR($R2901)*4+ROUNDUP(MONTH($R2901)/3),YEAR($R2901)*12+MONTH($R2901))))</f>
        <v/>
      </c>
      <c r="P2901">
        <f>IF($R2901="","",IF($R2902="",1,IF($O2901&lt;&gt;$O2902,1,0)))</f>
        <v/>
      </c>
      <c r="Q2901">
        <f>IF($P2901=1,SUM($P$7:$P2901),"")</f>
        <v/>
      </c>
      <c r="R2901">
        <f>IF($A2901="","",IF(ISNUMBER($A2901),$A2901,IFERROR(DATEVALUE($A2901),NA())))</f>
        <v/>
      </c>
    </row>
    <row r="2902">
      <c r="O2902">
        <f>IF($R2902="","",IF($Q$1="Weekly",INT(($R2902-2)/7),IF($Q$1="Quarterly",YEAR($R2902)*4+ROUNDUP(MONTH($R2902)/3),YEAR($R2902)*12+MONTH($R2902))))</f>
        <v/>
      </c>
      <c r="P2902">
        <f>IF($R2902="","",IF($R2903="",1,IF($O2902&lt;&gt;$O2903,1,0)))</f>
        <v/>
      </c>
      <c r="Q2902">
        <f>IF($P2902=1,SUM($P$7:$P2902),"")</f>
        <v/>
      </c>
      <c r="R2902">
        <f>IF($A2902="","",IF(ISNUMBER($A2902),$A2902,IFERROR(DATEVALUE($A2902),NA())))</f>
        <v/>
      </c>
    </row>
    <row r="2903">
      <c r="O2903">
        <f>IF($R2903="","",IF($Q$1="Weekly",INT(($R2903-2)/7),IF($Q$1="Quarterly",YEAR($R2903)*4+ROUNDUP(MONTH($R2903)/3),YEAR($R2903)*12+MONTH($R2903))))</f>
        <v/>
      </c>
      <c r="P2903">
        <f>IF($R2903="","",IF($R2904="",1,IF($O2903&lt;&gt;$O2904,1,0)))</f>
        <v/>
      </c>
      <c r="Q2903">
        <f>IF($P2903=1,SUM($P$7:$P2903),"")</f>
        <v/>
      </c>
      <c r="R2903">
        <f>IF($A2903="","",IF(ISNUMBER($A2903),$A2903,IFERROR(DATEVALUE($A2903),NA())))</f>
        <v/>
      </c>
    </row>
    <row r="2904">
      <c r="O2904">
        <f>IF($R2904="","",IF($Q$1="Weekly",INT(($R2904-2)/7),IF($Q$1="Quarterly",YEAR($R2904)*4+ROUNDUP(MONTH($R2904)/3),YEAR($R2904)*12+MONTH($R2904))))</f>
        <v/>
      </c>
      <c r="P2904">
        <f>IF($R2904="","",IF($R2905="",1,IF($O2904&lt;&gt;$O2905,1,0)))</f>
        <v/>
      </c>
      <c r="Q2904">
        <f>IF($P2904=1,SUM($P$7:$P2904),"")</f>
        <v/>
      </c>
      <c r="R2904">
        <f>IF($A2904="","",IF(ISNUMBER($A2904),$A2904,IFERROR(DATEVALUE($A2904),NA())))</f>
        <v/>
      </c>
    </row>
    <row r="2905">
      <c r="O2905">
        <f>IF($R2905="","",IF($Q$1="Weekly",INT(($R2905-2)/7),IF($Q$1="Quarterly",YEAR($R2905)*4+ROUNDUP(MONTH($R2905)/3),YEAR($R2905)*12+MONTH($R2905))))</f>
        <v/>
      </c>
      <c r="P2905">
        <f>IF($R2905="","",IF($R2906="",1,IF($O2905&lt;&gt;$O2906,1,0)))</f>
        <v/>
      </c>
      <c r="Q2905">
        <f>IF($P2905=1,SUM($P$7:$P2905),"")</f>
        <v/>
      </c>
      <c r="R2905">
        <f>IF($A2905="","",IF(ISNUMBER($A2905),$A2905,IFERROR(DATEVALUE($A2905),NA())))</f>
        <v/>
      </c>
    </row>
    <row r="2906">
      <c r="O2906">
        <f>IF($R2906="","",IF($Q$1="Weekly",INT(($R2906-2)/7),IF($Q$1="Quarterly",YEAR($R2906)*4+ROUNDUP(MONTH($R2906)/3),YEAR($R2906)*12+MONTH($R2906))))</f>
        <v/>
      </c>
      <c r="P2906">
        <f>IF($R2906="","",IF($R2907="",1,IF($O2906&lt;&gt;$O2907,1,0)))</f>
        <v/>
      </c>
      <c r="Q2906">
        <f>IF($P2906=1,SUM($P$7:$P2906),"")</f>
        <v/>
      </c>
      <c r="R2906">
        <f>IF($A2906="","",IF(ISNUMBER($A2906),$A2906,IFERROR(DATEVALUE($A2906),NA())))</f>
        <v/>
      </c>
    </row>
    <row r="2907">
      <c r="O2907">
        <f>IF($R2907="","",IF($Q$1="Weekly",INT(($R2907-2)/7),IF($Q$1="Quarterly",YEAR($R2907)*4+ROUNDUP(MONTH($R2907)/3),YEAR($R2907)*12+MONTH($R2907))))</f>
        <v/>
      </c>
      <c r="P2907">
        <f>IF($R2907="","",IF($R2908="",1,IF($O2907&lt;&gt;$O2908,1,0)))</f>
        <v/>
      </c>
      <c r="Q2907">
        <f>IF($P2907=1,SUM($P$7:$P2907),"")</f>
        <v/>
      </c>
      <c r="R2907">
        <f>IF($A2907="","",IF(ISNUMBER($A2907),$A2907,IFERROR(DATEVALUE($A2907),NA())))</f>
        <v/>
      </c>
    </row>
    <row r="2908">
      <c r="O2908">
        <f>IF($R2908="","",IF($Q$1="Weekly",INT(($R2908-2)/7),IF($Q$1="Quarterly",YEAR($R2908)*4+ROUNDUP(MONTH($R2908)/3),YEAR($R2908)*12+MONTH($R2908))))</f>
        <v/>
      </c>
      <c r="P2908">
        <f>IF($R2908="","",IF($R2909="",1,IF($O2908&lt;&gt;$O2909,1,0)))</f>
        <v/>
      </c>
      <c r="Q2908">
        <f>IF($P2908=1,SUM($P$7:$P2908),"")</f>
        <v/>
      </c>
      <c r="R2908">
        <f>IF($A2908="","",IF(ISNUMBER($A2908),$A2908,IFERROR(DATEVALUE($A2908),NA())))</f>
        <v/>
      </c>
    </row>
    <row r="2909">
      <c r="O2909">
        <f>IF($R2909="","",IF($Q$1="Weekly",INT(($R2909-2)/7),IF($Q$1="Quarterly",YEAR($R2909)*4+ROUNDUP(MONTH($R2909)/3),YEAR($R2909)*12+MONTH($R2909))))</f>
        <v/>
      </c>
      <c r="P2909">
        <f>IF($R2909="","",IF($R2910="",1,IF($O2909&lt;&gt;$O2910,1,0)))</f>
        <v/>
      </c>
      <c r="Q2909">
        <f>IF($P2909=1,SUM($P$7:$P2909),"")</f>
        <v/>
      </c>
      <c r="R2909">
        <f>IF($A2909="","",IF(ISNUMBER($A2909),$A2909,IFERROR(DATEVALUE($A2909),NA())))</f>
        <v/>
      </c>
    </row>
    <row r="2910">
      <c r="O2910">
        <f>IF($R2910="","",IF($Q$1="Weekly",INT(($R2910-2)/7),IF($Q$1="Quarterly",YEAR($R2910)*4+ROUNDUP(MONTH($R2910)/3),YEAR($R2910)*12+MONTH($R2910))))</f>
        <v/>
      </c>
      <c r="P2910">
        <f>IF($R2910="","",IF($R2911="",1,IF($O2910&lt;&gt;$O2911,1,0)))</f>
        <v/>
      </c>
      <c r="Q2910">
        <f>IF($P2910=1,SUM($P$7:$P2910),"")</f>
        <v/>
      </c>
      <c r="R2910">
        <f>IF($A2910="","",IF(ISNUMBER($A2910),$A2910,IFERROR(DATEVALUE($A2910),NA())))</f>
        <v/>
      </c>
    </row>
    <row r="2911">
      <c r="O2911">
        <f>IF($R2911="","",IF($Q$1="Weekly",INT(($R2911-2)/7),IF($Q$1="Quarterly",YEAR($R2911)*4+ROUNDUP(MONTH($R2911)/3),YEAR($R2911)*12+MONTH($R2911))))</f>
        <v/>
      </c>
      <c r="P2911">
        <f>IF($R2911="","",IF($R2912="",1,IF($O2911&lt;&gt;$O2912,1,0)))</f>
        <v/>
      </c>
      <c r="Q2911">
        <f>IF($P2911=1,SUM($P$7:$P2911),"")</f>
        <v/>
      </c>
      <c r="R2911">
        <f>IF($A2911="","",IF(ISNUMBER($A2911),$A2911,IFERROR(DATEVALUE($A2911),NA())))</f>
        <v/>
      </c>
    </row>
    <row r="2912">
      <c r="O2912">
        <f>IF($R2912="","",IF($Q$1="Weekly",INT(($R2912-2)/7),IF($Q$1="Quarterly",YEAR($R2912)*4+ROUNDUP(MONTH($R2912)/3),YEAR($R2912)*12+MONTH($R2912))))</f>
        <v/>
      </c>
      <c r="P2912">
        <f>IF($R2912="","",IF($R2913="",1,IF($O2912&lt;&gt;$O2913,1,0)))</f>
        <v/>
      </c>
      <c r="Q2912">
        <f>IF($P2912=1,SUM($P$7:$P2912),"")</f>
        <v/>
      </c>
      <c r="R2912">
        <f>IF($A2912="","",IF(ISNUMBER($A2912),$A2912,IFERROR(DATEVALUE($A2912),NA())))</f>
        <v/>
      </c>
    </row>
    <row r="2913">
      <c r="O2913">
        <f>IF($R2913="","",IF($Q$1="Weekly",INT(($R2913-2)/7),IF($Q$1="Quarterly",YEAR($R2913)*4+ROUNDUP(MONTH($R2913)/3),YEAR($R2913)*12+MONTH($R2913))))</f>
        <v/>
      </c>
      <c r="P2913">
        <f>IF($R2913="","",IF($R2914="",1,IF($O2913&lt;&gt;$O2914,1,0)))</f>
        <v/>
      </c>
      <c r="Q2913">
        <f>IF($P2913=1,SUM($P$7:$P2913),"")</f>
        <v/>
      </c>
      <c r="R2913">
        <f>IF($A2913="","",IF(ISNUMBER($A2913),$A2913,IFERROR(DATEVALUE($A2913),NA())))</f>
        <v/>
      </c>
    </row>
    <row r="2914">
      <c r="O2914">
        <f>IF($R2914="","",IF($Q$1="Weekly",INT(($R2914-2)/7),IF($Q$1="Quarterly",YEAR($R2914)*4+ROUNDUP(MONTH($R2914)/3),YEAR($R2914)*12+MONTH($R2914))))</f>
        <v/>
      </c>
      <c r="P2914">
        <f>IF($R2914="","",IF($R2915="",1,IF($O2914&lt;&gt;$O2915,1,0)))</f>
        <v/>
      </c>
      <c r="Q2914">
        <f>IF($P2914=1,SUM($P$7:$P2914),"")</f>
        <v/>
      </c>
      <c r="R2914">
        <f>IF($A2914="","",IF(ISNUMBER($A2914),$A2914,IFERROR(DATEVALUE($A2914),NA())))</f>
        <v/>
      </c>
    </row>
    <row r="2915">
      <c r="O2915">
        <f>IF($R2915="","",IF($Q$1="Weekly",INT(($R2915-2)/7),IF($Q$1="Quarterly",YEAR($R2915)*4+ROUNDUP(MONTH($R2915)/3),YEAR($R2915)*12+MONTH($R2915))))</f>
        <v/>
      </c>
      <c r="P2915">
        <f>IF($R2915="","",IF($R2916="",1,IF($O2915&lt;&gt;$O2916,1,0)))</f>
        <v/>
      </c>
      <c r="Q2915">
        <f>IF($P2915=1,SUM($P$7:$P2915),"")</f>
        <v/>
      </c>
      <c r="R2915">
        <f>IF($A2915="","",IF(ISNUMBER($A2915),$A2915,IFERROR(DATEVALUE($A2915),NA())))</f>
        <v/>
      </c>
    </row>
    <row r="2916">
      <c r="O2916">
        <f>IF($R2916="","",IF($Q$1="Weekly",INT(($R2916-2)/7),IF($Q$1="Quarterly",YEAR($R2916)*4+ROUNDUP(MONTH($R2916)/3),YEAR($R2916)*12+MONTH($R2916))))</f>
        <v/>
      </c>
      <c r="P2916">
        <f>IF($R2916="","",IF($R2917="",1,IF($O2916&lt;&gt;$O2917,1,0)))</f>
        <v/>
      </c>
      <c r="Q2916">
        <f>IF($P2916=1,SUM($P$7:$P2916),"")</f>
        <v/>
      </c>
      <c r="R2916">
        <f>IF($A2916="","",IF(ISNUMBER($A2916),$A2916,IFERROR(DATEVALUE($A2916),NA())))</f>
        <v/>
      </c>
    </row>
    <row r="2917">
      <c r="O2917">
        <f>IF($R2917="","",IF($Q$1="Weekly",INT(($R2917-2)/7),IF($Q$1="Quarterly",YEAR($R2917)*4+ROUNDUP(MONTH($R2917)/3),YEAR($R2917)*12+MONTH($R2917))))</f>
        <v/>
      </c>
      <c r="P2917">
        <f>IF($R2917="","",IF($R2918="",1,IF($O2917&lt;&gt;$O2918,1,0)))</f>
        <v/>
      </c>
      <c r="Q2917">
        <f>IF($P2917=1,SUM($P$7:$P2917),"")</f>
        <v/>
      </c>
      <c r="R2917">
        <f>IF($A2917="","",IF(ISNUMBER($A2917),$A2917,IFERROR(DATEVALUE($A2917),NA())))</f>
        <v/>
      </c>
    </row>
    <row r="2918">
      <c r="O2918">
        <f>IF($R2918="","",IF($Q$1="Weekly",INT(($R2918-2)/7),IF($Q$1="Quarterly",YEAR($R2918)*4+ROUNDUP(MONTH($R2918)/3),YEAR($R2918)*12+MONTH($R2918))))</f>
        <v/>
      </c>
      <c r="P2918">
        <f>IF($R2918="","",IF($R2919="",1,IF($O2918&lt;&gt;$O2919,1,0)))</f>
        <v/>
      </c>
      <c r="Q2918">
        <f>IF($P2918=1,SUM($P$7:$P2918),"")</f>
        <v/>
      </c>
      <c r="R2918">
        <f>IF($A2918="","",IF(ISNUMBER($A2918),$A2918,IFERROR(DATEVALUE($A2918),NA())))</f>
        <v/>
      </c>
    </row>
    <row r="2919">
      <c r="O2919">
        <f>IF($R2919="","",IF($Q$1="Weekly",INT(($R2919-2)/7),IF($Q$1="Quarterly",YEAR($R2919)*4+ROUNDUP(MONTH($R2919)/3),YEAR($R2919)*12+MONTH($R2919))))</f>
        <v/>
      </c>
      <c r="P2919">
        <f>IF($R2919="","",IF($R2920="",1,IF($O2919&lt;&gt;$O2920,1,0)))</f>
        <v/>
      </c>
      <c r="Q2919">
        <f>IF($P2919=1,SUM($P$7:$P2919),"")</f>
        <v/>
      </c>
      <c r="R2919">
        <f>IF($A2919="","",IF(ISNUMBER($A2919),$A2919,IFERROR(DATEVALUE($A2919),NA())))</f>
        <v/>
      </c>
    </row>
    <row r="2920">
      <c r="O2920">
        <f>IF($R2920="","",IF($Q$1="Weekly",INT(($R2920-2)/7),IF($Q$1="Quarterly",YEAR($R2920)*4+ROUNDUP(MONTH($R2920)/3),YEAR($R2920)*12+MONTH($R2920))))</f>
        <v/>
      </c>
      <c r="P2920">
        <f>IF($R2920="","",IF($R2921="",1,IF($O2920&lt;&gt;$O2921,1,0)))</f>
        <v/>
      </c>
      <c r="Q2920">
        <f>IF($P2920=1,SUM($P$7:$P2920),"")</f>
        <v/>
      </c>
      <c r="R2920">
        <f>IF($A2920="","",IF(ISNUMBER($A2920),$A2920,IFERROR(DATEVALUE($A2920),NA())))</f>
        <v/>
      </c>
    </row>
    <row r="2921">
      <c r="O2921">
        <f>IF($R2921="","",IF($Q$1="Weekly",INT(($R2921-2)/7),IF($Q$1="Quarterly",YEAR($R2921)*4+ROUNDUP(MONTH($R2921)/3),YEAR($R2921)*12+MONTH($R2921))))</f>
        <v/>
      </c>
      <c r="P2921">
        <f>IF($R2921="","",IF($R2922="",1,IF($O2921&lt;&gt;$O2922,1,0)))</f>
        <v/>
      </c>
      <c r="Q2921">
        <f>IF($P2921=1,SUM($P$7:$P2921),"")</f>
        <v/>
      </c>
      <c r="R2921">
        <f>IF($A2921="","",IF(ISNUMBER($A2921),$A2921,IFERROR(DATEVALUE($A2921),NA())))</f>
        <v/>
      </c>
    </row>
    <row r="2922">
      <c r="O2922">
        <f>IF($R2922="","",IF($Q$1="Weekly",INT(($R2922-2)/7),IF($Q$1="Quarterly",YEAR($R2922)*4+ROUNDUP(MONTH($R2922)/3),YEAR($R2922)*12+MONTH($R2922))))</f>
        <v/>
      </c>
      <c r="P2922">
        <f>IF($R2922="","",IF($R2923="",1,IF($O2922&lt;&gt;$O2923,1,0)))</f>
        <v/>
      </c>
      <c r="Q2922">
        <f>IF($P2922=1,SUM($P$7:$P2922),"")</f>
        <v/>
      </c>
      <c r="R2922">
        <f>IF($A2922="","",IF(ISNUMBER($A2922),$A2922,IFERROR(DATEVALUE($A2922),NA())))</f>
        <v/>
      </c>
    </row>
    <row r="2923">
      <c r="O2923">
        <f>IF($R2923="","",IF($Q$1="Weekly",INT(($R2923-2)/7),IF($Q$1="Quarterly",YEAR($R2923)*4+ROUNDUP(MONTH($R2923)/3),YEAR($R2923)*12+MONTH($R2923))))</f>
        <v/>
      </c>
      <c r="P2923">
        <f>IF($R2923="","",IF($R2924="",1,IF($O2923&lt;&gt;$O2924,1,0)))</f>
        <v/>
      </c>
      <c r="Q2923">
        <f>IF($P2923=1,SUM($P$7:$P2923),"")</f>
        <v/>
      </c>
      <c r="R2923">
        <f>IF($A2923="","",IF(ISNUMBER($A2923),$A2923,IFERROR(DATEVALUE($A2923),NA())))</f>
        <v/>
      </c>
    </row>
    <row r="2924">
      <c r="O2924">
        <f>IF($R2924="","",IF($Q$1="Weekly",INT(($R2924-2)/7),IF($Q$1="Quarterly",YEAR($R2924)*4+ROUNDUP(MONTH($R2924)/3),YEAR($R2924)*12+MONTH($R2924))))</f>
        <v/>
      </c>
      <c r="P2924">
        <f>IF($R2924="","",IF($R2925="",1,IF($O2924&lt;&gt;$O2925,1,0)))</f>
        <v/>
      </c>
      <c r="Q2924">
        <f>IF($P2924=1,SUM($P$7:$P2924),"")</f>
        <v/>
      </c>
      <c r="R2924">
        <f>IF($A2924="","",IF(ISNUMBER($A2924),$A2924,IFERROR(DATEVALUE($A2924),NA())))</f>
        <v/>
      </c>
    </row>
    <row r="2925">
      <c r="O2925">
        <f>IF($R2925="","",IF($Q$1="Weekly",INT(($R2925-2)/7),IF($Q$1="Quarterly",YEAR($R2925)*4+ROUNDUP(MONTH($R2925)/3),YEAR($R2925)*12+MONTH($R2925))))</f>
        <v/>
      </c>
      <c r="P2925">
        <f>IF($R2925="","",IF($R2926="",1,IF($O2925&lt;&gt;$O2926,1,0)))</f>
        <v/>
      </c>
      <c r="Q2925">
        <f>IF($P2925=1,SUM($P$7:$P2925),"")</f>
        <v/>
      </c>
      <c r="R2925">
        <f>IF($A2925="","",IF(ISNUMBER($A2925),$A2925,IFERROR(DATEVALUE($A2925),NA())))</f>
        <v/>
      </c>
    </row>
    <row r="2926">
      <c r="O2926">
        <f>IF($R2926="","",IF($Q$1="Weekly",INT(($R2926-2)/7),IF($Q$1="Quarterly",YEAR($R2926)*4+ROUNDUP(MONTH($R2926)/3),YEAR($R2926)*12+MONTH($R2926))))</f>
        <v/>
      </c>
      <c r="P2926">
        <f>IF($R2926="","",IF($R2927="",1,IF($O2926&lt;&gt;$O2927,1,0)))</f>
        <v/>
      </c>
      <c r="Q2926">
        <f>IF($P2926=1,SUM($P$7:$P2926),"")</f>
        <v/>
      </c>
      <c r="R2926">
        <f>IF($A2926="","",IF(ISNUMBER($A2926),$A2926,IFERROR(DATEVALUE($A2926),NA())))</f>
        <v/>
      </c>
    </row>
    <row r="2927">
      <c r="O2927">
        <f>IF($R2927="","",IF($Q$1="Weekly",INT(($R2927-2)/7),IF($Q$1="Quarterly",YEAR($R2927)*4+ROUNDUP(MONTH($R2927)/3),YEAR($R2927)*12+MONTH($R2927))))</f>
        <v/>
      </c>
      <c r="P2927">
        <f>IF($R2927="","",IF($R2928="",1,IF($O2927&lt;&gt;$O2928,1,0)))</f>
        <v/>
      </c>
      <c r="Q2927">
        <f>IF($P2927=1,SUM($P$7:$P2927),"")</f>
        <v/>
      </c>
      <c r="R2927">
        <f>IF($A2927="","",IF(ISNUMBER($A2927),$A2927,IFERROR(DATEVALUE($A2927),NA())))</f>
        <v/>
      </c>
    </row>
    <row r="2928">
      <c r="O2928">
        <f>IF($R2928="","",IF($Q$1="Weekly",INT(($R2928-2)/7),IF($Q$1="Quarterly",YEAR($R2928)*4+ROUNDUP(MONTH($R2928)/3),YEAR($R2928)*12+MONTH($R2928))))</f>
        <v/>
      </c>
      <c r="P2928">
        <f>IF($R2928="","",IF($R2929="",1,IF($O2928&lt;&gt;$O2929,1,0)))</f>
        <v/>
      </c>
      <c r="Q2928">
        <f>IF($P2928=1,SUM($P$7:$P2928),"")</f>
        <v/>
      </c>
      <c r="R2928">
        <f>IF($A2928="","",IF(ISNUMBER($A2928),$A2928,IFERROR(DATEVALUE($A2928),NA())))</f>
        <v/>
      </c>
    </row>
    <row r="2929">
      <c r="O2929">
        <f>IF($R2929="","",IF($Q$1="Weekly",INT(($R2929-2)/7),IF($Q$1="Quarterly",YEAR($R2929)*4+ROUNDUP(MONTH($R2929)/3),YEAR($R2929)*12+MONTH($R2929))))</f>
        <v/>
      </c>
      <c r="P2929">
        <f>IF($R2929="","",IF($R2930="",1,IF($O2929&lt;&gt;$O2930,1,0)))</f>
        <v/>
      </c>
      <c r="Q2929">
        <f>IF($P2929=1,SUM($P$7:$P2929),"")</f>
        <v/>
      </c>
      <c r="R2929">
        <f>IF($A2929="","",IF(ISNUMBER($A2929),$A2929,IFERROR(DATEVALUE($A2929),NA())))</f>
        <v/>
      </c>
    </row>
    <row r="2930">
      <c r="O2930">
        <f>IF($R2930="","",IF($Q$1="Weekly",INT(($R2930-2)/7),IF($Q$1="Quarterly",YEAR($R2930)*4+ROUNDUP(MONTH($R2930)/3),YEAR($R2930)*12+MONTH($R2930))))</f>
        <v/>
      </c>
      <c r="P2930">
        <f>IF($R2930="","",IF($R2931="",1,IF($O2930&lt;&gt;$O2931,1,0)))</f>
        <v/>
      </c>
      <c r="Q2930">
        <f>IF($P2930=1,SUM($P$7:$P2930),"")</f>
        <v/>
      </c>
      <c r="R2930">
        <f>IF($A2930="","",IF(ISNUMBER($A2930),$A2930,IFERROR(DATEVALUE($A2930),NA())))</f>
        <v/>
      </c>
    </row>
    <row r="2931">
      <c r="O2931">
        <f>IF($R2931="","",IF($Q$1="Weekly",INT(($R2931-2)/7),IF($Q$1="Quarterly",YEAR($R2931)*4+ROUNDUP(MONTH($R2931)/3),YEAR($R2931)*12+MONTH($R2931))))</f>
        <v/>
      </c>
      <c r="P2931">
        <f>IF($R2931="","",IF($R2932="",1,IF($O2931&lt;&gt;$O2932,1,0)))</f>
        <v/>
      </c>
      <c r="Q2931">
        <f>IF($P2931=1,SUM($P$7:$P2931),"")</f>
        <v/>
      </c>
      <c r="R2931">
        <f>IF($A2931="","",IF(ISNUMBER($A2931),$A2931,IFERROR(DATEVALUE($A2931),NA())))</f>
        <v/>
      </c>
    </row>
    <row r="2932">
      <c r="O2932">
        <f>IF($R2932="","",IF($Q$1="Weekly",INT(($R2932-2)/7),IF($Q$1="Quarterly",YEAR($R2932)*4+ROUNDUP(MONTH($R2932)/3),YEAR($R2932)*12+MONTH($R2932))))</f>
        <v/>
      </c>
      <c r="P2932">
        <f>IF($R2932="","",IF($R2933="",1,IF($O2932&lt;&gt;$O2933,1,0)))</f>
        <v/>
      </c>
      <c r="Q2932">
        <f>IF($P2932=1,SUM($P$7:$P2932),"")</f>
        <v/>
      </c>
      <c r="R2932">
        <f>IF($A2932="","",IF(ISNUMBER($A2932),$A2932,IFERROR(DATEVALUE($A2932),NA())))</f>
        <v/>
      </c>
    </row>
    <row r="2933">
      <c r="O2933">
        <f>IF($R2933="","",IF($Q$1="Weekly",INT(($R2933-2)/7),IF($Q$1="Quarterly",YEAR($R2933)*4+ROUNDUP(MONTH($R2933)/3),YEAR($R2933)*12+MONTH($R2933))))</f>
        <v/>
      </c>
      <c r="P2933">
        <f>IF($R2933="","",IF($R2934="",1,IF($O2933&lt;&gt;$O2934,1,0)))</f>
        <v/>
      </c>
      <c r="Q2933">
        <f>IF($P2933=1,SUM($P$7:$P2933),"")</f>
        <v/>
      </c>
      <c r="R2933">
        <f>IF($A2933="","",IF(ISNUMBER($A2933),$A2933,IFERROR(DATEVALUE($A2933),NA())))</f>
        <v/>
      </c>
    </row>
    <row r="2934">
      <c r="O2934">
        <f>IF($R2934="","",IF($Q$1="Weekly",INT(($R2934-2)/7),IF($Q$1="Quarterly",YEAR($R2934)*4+ROUNDUP(MONTH($R2934)/3),YEAR($R2934)*12+MONTH($R2934))))</f>
        <v/>
      </c>
      <c r="P2934">
        <f>IF($R2934="","",IF($R2935="",1,IF($O2934&lt;&gt;$O2935,1,0)))</f>
        <v/>
      </c>
      <c r="Q2934">
        <f>IF($P2934=1,SUM($P$7:$P2934),"")</f>
        <v/>
      </c>
      <c r="R2934">
        <f>IF($A2934="","",IF(ISNUMBER($A2934),$A2934,IFERROR(DATEVALUE($A2934),NA())))</f>
        <v/>
      </c>
    </row>
    <row r="2935">
      <c r="O2935">
        <f>IF($R2935="","",IF($Q$1="Weekly",INT(($R2935-2)/7),IF($Q$1="Quarterly",YEAR($R2935)*4+ROUNDUP(MONTH($R2935)/3),YEAR($R2935)*12+MONTH($R2935))))</f>
        <v/>
      </c>
      <c r="P2935">
        <f>IF($R2935="","",IF($R2936="",1,IF($O2935&lt;&gt;$O2936,1,0)))</f>
        <v/>
      </c>
      <c r="Q2935">
        <f>IF($P2935=1,SUM($P$7:$P2935),"")</f>
        <v/>
      </c>
      <c r="R2935">
        <f>IF($A2935="","",IF(ISNUMBER($A2935),$A2935,IFERROR(DATEVALUE($A2935),NA())))</f>
        <v/>
      </c>
    </row>
    <row r="2936">
      <c r="O2936">
        <f>IF($R2936="","",IF($Q$1="Weekly",INT(($R2936-2)/7),IF($Q$1="Quarterly",YEAR($R2936)*4+ROUNDUP(MONTH($R2936)/3),YEAR($R2936)*12+MONTH($R2936))))</f>
        <v/>
      </c>
      <c r="P2936">
        <f>IF($R2936="","",IF($R2937="",1,IF($O2936&lt;&gt;$O2937,1,0)))</f>
        <v/>
      </c>
      <c r="Q2936">
        <f>IF($P2936=1,SUM($P$7:$P2936),"")</f>
        <v/>
      </c>
      <c r="R2936">
        <f>IF($A2936="","",IF(ISNUMBER($A2936),$A2936,IFERROR(DATEVALUE($A2936),NA())))</f>
        <v/>
      </c>
    </row>
    <row r="2937">
      <c r="O2937">
        <f>IF($R2937="","",IF($Q$1="Weekly",INT(($R2937-2)/7),IF($Q$1="Quarterly",YEAR($R2937)*4+ROUNDUP(MONTH($R2937)/3),YEAR($R2937)*12+MONTH($R2937))))</f>
        <v/>
      </c>
      <c r="P2937">
        <f>IF($R2937="","",IF($R2938="",1,IF($O2937&lt;&gt;$O2938,1,0)))</f>
        <v/>
      </c>
      <c r="Q2937">
        <f>IF($P2937=1,SUM($P$7:$P2937),"")</f>
        <v/>
      </c>
      <c r="R2937">
        <f>IF($A2937="","",IF(ISNUMBER($A2937),$A2937,IFERROR(DATEVALUE($A2937),NA())))</f>
        <v/>
      </c>
    </row>
    <row r="2938">
      <c r="O2938">
        <f>IF($R2938="","",IF($Q$1="Weekly",INT(($R2938-2)/7),IF($Q$1="Quarterly",YEAR($R2938)*4+ROUNDUP(MONTH($R2938)/3),YEAR($R2938)*12+MONTH($R2938))))</f>
        <v/>
      </c>
      <c r="P2938">
        <f>IF($R2938="","",IF($R2939="",1,IF($O2938&lt;&gt;$O2939,1,0)))</f>
        <v/>
      </c>
      <c r="Q2938">
        <f>IF($P2938=1,SUM($P$7:$P2938),"")</f>
        <v/>
      </c>
      <c r="R2938">
        <f>IF($A2938="","",IF(ISNUMBER($A2938),$A2938,IFERROR(DATEVALUE($A2938),NA())))</f>
        <v/>
      </c>
    </row>
    <row r="2939">
      <c r="O2939">
        <f>IF($R2939="","",IF($Q$1="Weekly",INT(($R2939-2)/7),IF($Q$1="Quarterly",YEAR($R2939)*4+ROUNDUP(MONTH($R2939)/3),YEAR($R2939)*12+MONTH($R2939))))</f>
        <v/>
      </c>
      <c r="P2939">
        <f>IF($R2939="","",IF($R2940="",1,IF($O2939&lt;&gt;$O2940,1,0)))</f>
        <v/>
      </c>
      <c r="Q2939">
        <f>IF($P2939=1,SUM($P$7:$P2939),"")</f>
        <v/>
      </c>
      <c r="R2939">
        <f>IF($A2939="","",IF(ISNUMBER($A2939),$A2939,IFERROR(DATEVALUE($A2939),NA())))</f>
        <v/>
      </c>
    </row>
    <row r="2940">
      <c r="O2940">
        <f>IF($R2940="","",IF($Q$1="Weekly",INT(($R2940-2)/7),IF($Q$1="Quarterly",YEAR($R2940)*4+ROUNDUP(MONTH($R2940)/3),YEAR($R2940)*12+MONTH($R2940))))</f>
        <v/>
      </c>
      <c r="P2940">
        <f>IF($R2940="","",IF($R2941="",1,IF($O2940&lt;&gt;$O2941,1,0)))</f>
        <v/>
      </c>
      <c r="Q2940">
        <f>IF($P2940=1,SUM($P$7:$P2940),"")</f>
        <v/>
      </c>
      <c r="R2940">
        <f>IF($A2940="","",IF(ISNUMBER($A2940),$A2940,IFERROR(DATEVALUE($A2940),NA())))</f>
        <v/>
      </c>
    </row>
    <row r="2941">
      <c r="O2941">
        <f>IF($R2941="","",IF($Q$1="Weekly",INT(($R2941-2)/7),IF($Q$1="Quarterly",YEAR($R2941)*4+ROUNDUP(MONTH($R2941)/3),YEAR($R2941)*12+MONTH($R2941))))</f>
        <v/>
      </c>
      <c r="P2941">
        <f>IF($R2941="","",IF($R2942="",1,IF($O2941&lt;&gt;$O2942,1,0)))</f>
        <v/>
      </c>
      <c r="Q2941">
        <f>IF($P2941=1,SUM($P$7:$P2941),"")</f>
        <v/>
      </c>
      <c r="R2941">
        <f>IF($A2941="","",IF(ISNUMBER($A2941),$A2941,IFERROR(DATEVALUE($A2941),NA())))</f>
        <v/>
      </c>
    </row>
    <row r="2942">
      <c r="O2942">
        <f>IF($R2942="","",IF($Q$1="Weekly",INT(($R2942-2)/7),IF($Q$1="Quarterly",YEAR($R2942)*4+ROUNDUP(MONTH($R2942)/3),YEAR($R2942)*12+MONTH($R2942))))</f>
        <v/>
      </c>
      <c r="P2942">
        <f>IF($R2942="","",IF($R2943="",1,IF($O2942&lt;&gt;$O2943,1,0)))</f>
        <v/>
      </c>
      <c r="Q2942">
        <f>IF($P2942=1,SUM($P$7:$P2942),"")</f>
        <v/>
      </c>
      <c r="R2942">
        <f>IF($A2942="","",IF(ISNUMBER($A2942),$A2942,IFERROR(DATEVALUE($A2942),NA())))</f>
        <v/>
      </c>
    </row>
    <row r="2943">
      <c r="O2943">
        <f>IF($R2943="","",IF($Q$1="Weekly",INT(($R2943-2)/7),IF($Q$1="Quarterly",YEAR($R2943)*4+ROUNDUP(MONTH($R2943)/3),YEAR($R2943)*12+MONTH($R2943))))</f>
        <v/>
      </c>
      <c r="P2943">
        <f>IF($R2943="","",IF($R2944="",1,IF($O2943&lt;&gt;$O2944,1,0)))</f>
        <v/>
      </c>
      <c r="Q2943">
        <f>IF($P2943=1,SUM($P$7:$P2943),"")</f>
        <v/>
      </c>
      <c r="R2943">
        <f>IF($A2943="","",IF(ISNUMBER($A2943),$A2943,IFERROR(DATEVALUE($A2943),NA())))</f>
        <v/>
      </c>
    </row>
    <row r="2944">
      <c r="O2944">
        <f>IF($R2944="","",IF($Q$1="Weekly",INT(($R2944-2)/7),IF($Q$1="Quarterly",YEAR($R2944)*4+ROUNDUP(MONTH($R2944)/3),YEAR($R2944)*12+MONTH($R2944))))</f>
        <v/>
      </c>
      <c r="P2944">
        <f>IF($R2944="","",IF($R2945="",1,IF($O2944&lt;&gt;$O2945,1,0)))</f>
        <v/>
      </c>
      <c r="Q2944">
        <f>IF($P2944=1,SUM($P$7:$P2944),"")</f>
        <v/>
      </c>
      <c r="R2944">
        <f>IF($A2944="","",IF(ISNUMBER($A2944),$A2944,IFERROR(DATEVALUE($A2944),NA())))</f>
        <v/>
      </c>
    </row>
    <row r="2945">
      <c r="O2945">
        <f>IF($R2945="","",IF($Q$1="Weekly",INT(($R2945-2)/7),IF($Q$1="Quarterly",YEAR($R2945)*4+ROUNDUP(MONTH($R2945)/3),YEAR($R2945)*12+MONTH($R2945))))</f>
        <v/>
      </c>
      <c r="P2945">
        <f>IF($R2945="","",IF($R2946="",1,IF($O2945&lt;&gt;$O2946,1,0)))</f>
        <v/>
      </c>
      <c r="Q2945">
        <f>IF($P2945=1,SUM($P$7:$P2945),"")</f>
        <v/>
      </c>
      <c r="R2945">
        <f>IF($A2945="","",IF(ISNUMBER($A2945),$A2945,IFERROR(DATEVALUE($A2945),NA())))</f>
        <v/>
      </c>
    </row>
    <row r="2946">
      <c r="O2946">
        <f>IF($R2946="","",IF($Q$1="Weekly",INT(($R2946-2)/7),IF($Q$1="Quarterly",YEAR($R2946)*4+ROUNDUP(MONTH($R2946)/3),YEAR($R2946)*12+MONTH($R2946))))</f>
        <v/>
      </c>
      <c r="P2946">
        <f>IF($R2946="","",IF($R2947="",1,IF($O2946&lt;&gt;$O2947,1,0)))</f>
        <v/>
      </c>
      <c r="Q2946">
        <f>IF($P2946=1,SUM($P$7:$P2946),"")</f>
        <v/>
      </c>
      <c r="R2946">
        <f>IF($A2946="","",IF(ISNUMBER($A2946),$A2946,IFERROR(DATEVALUE($A2946),NA())))</f>
        <v/>
      </c>
    </row>
    <row r="2947">
      <c r="O2947">
        <f>IF($R2947="","",IF($Q$1="Weekly",INT(($R2947-2)/7),IF($Q$1="Quarterly",YEAR($R2947)*4+ROUNDUP(MONTH($R2947)/3),YEAR($R2947)*12+MONTH($R2947))))</f>
        <v/>
      </c>
      <c r="P2947">
        <f>IF($R2947="","",IF($R2948="",1,IF($O2947&lt;&gt;$O2948,1,0)))</f>
        <v/>
      </c>
      <c r="Q2947">
        <f>IF($P2947=1,SUM($P$7:$P2947),"")</f>
        <v/>
      </c>
      <c r="R2947">
        <f>IF($A2947="","",IF(ISNUMBER($A2947),$A2947,IFERROR(DATEVALUE($A2947),NA())))</f>
        <v/>
      </c>
    </row>
    <row r="2948">
      <c r="O2948">
        <f>IF($R2948="","",IF($Q$1="Weekly",INT(($R2948-2)/7),IF($Q$1="Quarterly",YEAR($R2948)*4+ROUNDUP(MONTH($R2948)/3),YEAR($R2948)*12+MONTH($R2948))))</f>
        <v/>
      </c>
      <c r="P2948">
        <f>IF($R2948="","",IF($R2949="",1,IF($O2948&lt;&gt;$O2949,1,0)))</f>
        <v/>
      </c>
      <c r="Q2948">
        <f>IF($P2948=1,SUM($P$7:$P2948),"")</f>
        <v/>
      </c>
      <c r="R2948">
        <f>IF($A2948="","",IF(ISNUMBER($A2948),$A2948,IFERROR(DATEVALUE($A2948),NA())))</f>
        <v/>
      </c>
    </row>
    <row r="2949">
      <c r="O2949">
        <f>IF($R2949="","",IF($Q$1="Weekly",INT(($R2949-2)/7),IF($Q$1="Quarterly",YEAR($R2949)*4+ROUNDUP(MONTH($R2949)/3),YEAR($R2949)*12+MONTH($R2949))))</f>
        <v/>
      </c>
      <c r="P2949">
        <f>IF($R2949="","",IF($R2950="",1,IF($O2949&lt;&gt;$O2950,1,0)))</f>
        <v/>
      </c>
      <c r="Q2949">
        <f>IF($P2949=1,SUM($P$7:$P2949),"")</f>
        <v/>
      </c>
      <c r="R2949">
        <f>IF($A2949="","",IF(ISNUMBER($A2949),$A2949,IFERROR(DATEVALUE($A2949),NA())))</f>
        <v/>
      </c>
    </row>
    <row r="2950">
      <c r="O2950">
        <f>IF($R2950="","",IF($Q$1="Weekly",INT(($R2950-2)/7),IF($Q$1="Quarterly",YEAR($R2950)*4+ROUNDUP(MONTH($R2950)/3),YEAR($R2950)*12+MONTH($R2950))))</f>
        <v/>
      </c>
      <c r="P2950">
        <f>IF($R2950="","",IF($R2951="",1,IF($O2950&lt;&gt;$O2951,1,0)))</f>
        <v/>
      </c>
      <c r="Q2950">
        <f>IF($P2950=1,SUM($P$7:$P2950),"")</f>
        <v/>
      </c>
      <c r="R2950">
        <f>IF($A2950="","",IF(ISNUMBER($A2950),$A2950,IFERROR(DATEVALUE($A2950),NA())))</f>
        <v/>
      </c>
    </row>
    <row r="2951">
      <c r="O2951">
        <f>IF($R2951="","",IF($Q$1="Weekly",INT(($R2951-2)/7),IF($Q$1="Quarterly",YEAR($R2951)*4+ROUNDUP(MONTH($R2951)/3),YEAR($R2951)*12+MONTH($R2951))))</f>
        <v/>
      </c>
      <c r="P2951">
        <f>IF($R2951="","",IF($R2952="",1,IF($O2951&lt;&gt;$O2952,1,0)))</f>
        <v/>
      </c>
      <c r="Q2951">
        <f>IF($P2951=1,SUM($P$7:$P2951),"")</f>
        <v/>
      </c>
      <c r="R2951">
        <f>IF($A2951="","",IF(ISNUMBER($A2951),$A2951,IFERROR(DATEVALUE($A2951),NA())))</f>
        <v/>
      </c>
    </row>
    <row r="2952">
      <c r="O2952">
        <f>IF($R2952="","",IF($Q$1="Weekly",INT(($R2952-2)/7),IF($Q$1="Quarterly",YEAR($R2952)*4+ROUNDUP(MONTH($R2952)/3),YEAR($R2952)*12+MONTH($R2952))))</f>
        <v/>
      </c>
      <c r="P2952">
        <f>IF($R2952="","",IF($R2953="",1,IF($O2952&lt;&gt;$O2953,1,0)))</f>
        <v/>
      </c>
      <c r="Q2952">
        <f>IF($P2952=1,SUM($P$7:$P2952),"")</f>
        <v/>
      </c>
      <c r="R2952">
        <f>IF($A2952="","",IF(ISNUMBER($A2952),$A2952,IFERROR(DATEVALUE($A2952),NA())))</f>
        <v/>
      </c>
    </row>
    <row r="2953">
      <c r="O2953">
        <f>IF($R2953="","",IF($Q$1="Weekly",INT(($R2953-2)/7),IF($Q$1="Quarterly",YEAR($R2953)*4+ROUNDUP(MONTH($R2953)/3),YEAR($R2953)*12+MONTH($R2953))))</f>
        <v/>
      </c>
      <c r="P2953">
        <f>IF($R2953="","",IF($R2954="",1,IF($O2953&lt;&gt;$O2954,1,0)))</f>
        <v/>
      </c>
      <c r="Q2953">
        <f>IF($P2953=1,SUM($P$7:$P2953),"")</f>
        <v/>
      </c>
      <c r="R2953">
        <f>IF($A2953="","",IF(ISNUMBER($A2953),$A2953,IFERROR(DATEVALUE($A2953),NA())))</f>
        <v/>
      </c>
    </row>
    <row r="2954">
      <c r="O2954">
        <f>IF($R2954="","",IF($Q$1="Weekly",INT(($R2954-2)/7),IF($Q$1="Quarterly",YEAR($R2954)*4+ROUNDUP(MONTH($R2954)/3),YEAR($R2954)*12+MONTH($R2954))))</f>
        <v/>
      </c>
      <c r="P2954">
        <f>IF($R2954="","",IF($R2955="",1,IF($O2954&lt;&gt;$O2955,1,0)))</f>
        <v/>
      </c>
      <c r="Q2954">
        <f>IF($P2954=1,SUM($P$7:$P2954),"")</f>
        <v/>
      </c>
      <c r="R2954">
        <f>IF($A2954="","",IF(ISNUMBER($A2954),$A2954,IFERROR(DATEVALUE($A2954),NA())))</f>
        <v/>
      </c>
    </row>
    <row r="2955">
      <c r="O2955">
        <f>IF($R2955="","",IF($Q$1="Weekly",INT(($R2955-2)/7),IF($Q$1="Quarterly",YEAR($R2955)*4+ROUNDUP(MONTH($R2955)/3),YEAR($R2955)*12+MONTH($R2955))))</f>
        <v/>
      </c>
      <c r="P2955">
        <f>IF($R2955="","",IF($R2956="",1,IF($O2955&lt;&gt;$O2956,1,0)))</f>
        <v/>
      </c>
      <c r="Q2955">
        <f>IF($P2955=1,SUM($P$7:$P2955),"")</f>
        <v/>
      </c>
      <c r="R2955">
        <f>IF($A2955="","",IF(ISNUMBER($A2955),$A2955,IFERROR(DATEVALUE($A2955),NA())))</f>
        <v/>
      </c>
    </row>
    <row r="2956">
      <c r="O2956">
        <f>IF($R2956="","",IF($Q$1="Weekly",INT(($R2956-2)/7),IF($Q$1="Quarterly",YEAR($R2956)*4+ROUNDUP(MONTH($R2956)/3),YEAR($R2956)*12+MONTH($R2956))))</f>
        <v/>
      </c>
      <c r="P2956">
        <f>IF($R2956="","",IF($R2957="",1,IF($O2956&lt;&gt;$O2957,1,0)))</f>
        <v/>
      </c>
      <c r="Q2956">
        <f>IF($P2956=1,SUM($P$7:$P2956),"")</f>
        <v/>
      </c>
      <c r="R2956">
        <f>IF($A2956="","",IF(ISNUMBER($A2956),$A2956,IFERROR(DATEVALUE($A2956),NA())))</f>
        <v/>
      </c>
    </row>
    <row r="2957">
      <c r="O2957">
        <f>IF($R2957="","",IF($Q$1="Weekly",INT(($R2957-2)/7),IF($Q$1="Quarterly",YEAR($R2957)*4+ROUNDUP(MONTH($R2957)/3),YEAR($R2957)*12+MONTH($R2957))))</f>
        <v/>
      </c>
      <c r="P2957">
        <f>IF($R2957="","",IF($R2958="",1,IF($O2957&lt;&gt;$O2958,1,0)))</f>
        <v/>
      </c>
      <c r="Q2957">
        <f>IF($P2957=1,SUM($P$7:$P2957),"")</f>
        <v/>
      </c>
      <c r="R2957">
        <f>IF($A2957="","",IF(ISNUMBER($A2957),$A2957,IFERROR(DATEVALUE($A2957),NA())))</f>
        <v/>
      </c>
    </row>
    <row r="2958">
      <c r="O2958">
        <f>IF($R2958="","",IF($Q$1="Weekly",INT(($R2958-2)/7),IF($Q$1="Quarterly",YEAR($R2958)*4+ROUNDUP(MONTH($R2958)/3),YEAR($R2958)*12+MONTH($R2958))))</f>
        <v/>
      </c>
      <c r="P2958">
        <f>IF($R2958="","",IF($R2959="",1,IF($O2958&lt;&gt;$O2959,1,0)))</f>
        <v/>
      </c>
      <c r="Q2958">
        <f>IF($P2958=1,SUM($P$7:$P2958),"")</f>
        <v/>
      </c>
      <c r="R2958">
        <f>IF($A2958="","",IF(ISNUMBER($A2958),$A2958,IFERROR(DATEVALUE($A2958),NA())))</f>
        <v/>
      </c>
    </row>
    <row r="2959">
      <c r="O2959">
        <f>IF($R2959="","",IF($Q$1="Weekly",INT(($R2959-2)/7),IF($Q$1="Quarterly",YEAR($R2959)*4+ROUNDUP(MONTH($R2959)/3),YEAR($R2959)*12+MONTH($R2959))))</f>
        <v/>
      </c>
      <c r="P2959">
        <f>IF($R2959="","",IF($R2960="",1,IF($O2959&lt;&gt;$O2960,1,0)))</f>
        <v/>
      </c>
      <c r="Q2959">
        <f>IF($P2959=1,SUM($P$7:$P2959),"")</f>
        <v/>
      </c>
      <c r="R2959">
        <f>IF($A2959="","",IF(ISNUMBER($A2959),$A2959,IFERROR(DATEVALUE($A2959),NA())))</f>
        <v/>
      </c>
    </row>
    <row r="2960">
      <c r="O2960">
        <f>IF($R2960="","",IF($Q$1="Weekly",INT(($R2960-2)/7),IF($Q$1="Quarterly",YEAR($R2960)*4+ROUNDUP(MONTH($R2960)/3),YEAR($R2960)*12+MONTH($R2960))))</f>
        <v/>
      </c>
      <c r="P2960">
        <f>IF($R2960="","",IF($R2961="",1,IF($O2960&lt;&gt;$O2961,1,0)))</f>
        <v/>
      </c>
      <c r="Q2960">
        <f>IF($P2960=1,SUM($P$7:$P2960),"")</f>
        <v/>
      </c>
      <c r="R2960">
        <f>IF($A2960="","",IF(ISNUMBER($A2960),$A2960,IFERROR(DATEVALUE($A2960),NA())))</f>
        <v/>
      </c>
    </row>
    <row r="2961">
      <c r="O2961">
        <f>IF($R2961="","",IF($Q$1="Weekly",INT(($R2961-2)/7),IF($Q$1="Quarterly",YEAR($R2961)*4+ROUNDUP(MONTH($R2961)/3),YEAR($R2961)*12+MONTH($R2961))))</f>
        <v/>
      </c>
      <c r="P2961">
        <f>IF($R2961="","",IF($R2962="",1,IF($O2961&lt;&gt;$O2962,1,0)))</f>
        <v/>
      </c>
      <c r="Q2961">
        <f>IF($P2961=1,SUM($P$7:$P2961),"")</f>
        <v/>
      </c>
      <c r="R2961">
        <f>IF($A2961="","",IF(ISNUMBER($A2961),$A2961,IFERROR(DATEVALUE($A2961),NA())))</f>
        <v/>
      </c>
    </row>
    <row r="2962">
      <c r="O2962">
        <f>IF($R2962="","",IF($Q$1="Weekly",INT(($R2962-2)/7),IF($Q$1="Quarterly",YEAR($R2962)*4+ROUNDUP(MONTH($R2962)/3),YEAR($R2962)*12+MONTH($R2962))))</f>
        <v/>
      </c>
      <c r="P2962">
        <f>IF($R2962="","",IF($R2963="",1,IF($O2962&lt;&gt;$O2963,1,0)))</f>
        <v/>
      </c>
      <c r="Q2962">
        <f>IF($P2962=1,SUM($P$7:$P2962),"")</f>
        <v/>
      </c>
      <c r="R2962">
        <f>IF($A2962="","",IF(ISNUMBER($A2962),$A2962,IFERROR(DATEVALUE($A2962),NA())))</f>
        <v/>
      </c>
    </row>
    <row r="2963">
      <c r="O2963">
        <f>IF($R2963="","",IF($Q$1="Weekly",INT(($R2963-2)/7),IF($Q$1="Quarterly",YEAR($R2963)*4+ROUNDUP(MONTH($R2963)/3),YEAR($R2963)*12+MONTH($R2963))))</f>
        <v/>
      </c>
      <c r="P2963">
        <f>IF($R2963="","",IF($R2964="",1,IF($O2963&lt;&gt;$O2964,1,0)))</f>
        <v/>
      </c>
      <c r="Q2963">
        <f>IF($P2963=1,SUM($P$7:$P2963),"")</f>
        <v/>
      </c>
      <c r="R2963">
        <f>IF($A2963="","",IF(ISNUMBER($A2963),$A2963,IFERROR(DATEVALUE($A2963),NA())))</f>
        <v/>
      </c>
    </row>
    <row r="2964">
      <c r="O2964">
        <f>IF($R2964="","",IF($Q$1="Weekly",INT(($R2964-2)/7),IF($Q$1="Quarterly",YEAR($R2964)*4+ROUNDUP(MONTH($R2964)/3),YEAR($R2964)*12+MONTH($R2964))))</f>
        <v/>
      </c>
      <c r="P2964">
        <f>IF($R2964="","",IF($R2965="",1,IF($O2964&lt;&gt;$O2965,1,0)))</f>
        <v/>
      </c>
      <c r="Q2964">
        <f>IF($P2964=1,SUM($P$7:$P2964),"")</f>
        <v/>
      </c>
      <c r="R2964">
        <f>IF($A2964="","",IF(ISNUMBER($A2964),$A2964,IFERROR(DATEVALUE($A2964),NA())))</f>
        <v/>
      </c>
    </row>
    <row r="2965">
      <c r="O2965">
        <f>IF($R2965="","",IF($Q$1="Weekly",INT(($R2965-2)/7),IF($Q$1="Quarterly",YEAR($R2965)*4+ROUNDUP(MONTH($R2965)/3),YEAR($R2965)*12+MONTH($R2965))))</f>
        <v/>
      </c>
      <c r="P2965">
        <f>IF($R2965="","",IF($R2966="",1,IF($O2965&lt;&gt;$O2966,1,0)))</f>
        <v/>
      </c>
      <c r="Q2965">
        <f>IF($P2965=1,SUM($P$7:$P2965),"")</f>
        <v/>
      </c>
      <c r="R2965">
        <f>IF($A2965="","",IF(ISNUMBER($A2965),$A2965,IFERROR(DATEVALUE($A2965),NA())))</f>
        <v/>
      </c>
    </row>
    <row r="2966">
      <c r="O2966">
        <f>IF($R2966="","",IF($Q$1="Weekly",INT(($R2966-2)/7),IF($Q$1="Quarterly",YEAR($R2966)*4+ROUNDUP(MONTH($R2966)/3),YEAR($R2966)*12+MONTH($R2966))))</f>
        <v/>
      </c>
      <c r="P2966">
        <f>IF($R2966="","",IF($R2967="",1,IF($O2966&lt;&gt;$O2967,1,0)))</f>
        <v/>
      </c>
      <c r="Q2966">
        <f>IF($P2966=1,SUM($P$7:$P2966),"")</f>
        <v/>
      </c>
      <c r="R2966">
        <f>IF($A2966="","",IF(ISNUMBER($A2966),$A2966,IFERROR(DATEVALUE($A2966),NA())))</f>
        <v/>
      </c>
    </row>
    <row r="2967">
      <c r="O2967">
        <f>IF($R2967="","",IF($Q$1="Weekly",INT(($R2967-2)/7),IF($Q$1="Quarterly",YEAR($R2967)*4+ROUNDUP(MONTH($R2967)/3),YEAR($R2967)*12+MONTH($R2967))))</f>
        <v/>
      </c>
      <c r="P2967">
        <f>IF($R2967="","",IF($R2968="",1,IF($O2967&lt;&gt;$O2968,1,0)))</f>
        <v/>
      </c>
      <c r="Q2967">
        <f>IF($P2967=1,SUM($P$7:$P2967),"")</f>
        <v/>
      </c>
      <c r="R2967">
        <f>IF($A2967="","",IF(ISNUMBER($A2967),$A2967,IFERROR(DATEVALUE($A2967),NA())))</f>
        <v/>
      </c>
    </row>
    <row r="2968">
      <c r="O2968">
        <f>IF($R2968="","",IF($Q$1="Weekly",INT(($R2968-2)/7),IF($Q$1="Quarterly",YEAR($R2968)*4+ROUNDUP(MONTH($R2968)/3),YEAR($R2968)*12+MONTH($R2968))))</f>
        <v/>
      </c>
      <c r="P2968">
        <f>IF($R2968="","",IF($R2969="",1,IF($O2968&lt;&gt;$O2969,1,0)))</f>
        <v/>
      </c>
      <c r="Q2968">
        <f>IF($P2968=1,SUM($P$7:$P2968),"")</f>
        <v/>
      </c>
      <c r="R2968">
        <f>IF($A2968="","",IF(ISNUMBER($A2968),$A2968,IFERROR(DATEVALUE($A2968),NA())))</f>
        <v/>
      </c>
    </row>
    <row r="2969">
      <c r="O2969">
        <f>IF($R2969="","",IF($Q$1="Weekly",INT(($R2969-2)/7),IF($Q$1="Quarterly",YEAR($R2969)*4+ROUNDUP(MONTH($R2969)/3),YEAR($R2969)*12+MONTH($R2969))))</f>
        <v/>
      </c>
      <c r="P2969">
        <f>IF($R2969="","",IF($R2970="",1,IF($O2969&lt;&gt;$O2970,1,0)))</f>
        <v/>
      </c>
      <c r="Q2969">
        <f>IF($P2969=1,SUM($P$7:$P2969),"")</f>
        <v/>
      </c>
      <c r="R2969">
        <f>IF($A2969="","",IF(ISNUMBER($A2969),$A2969,IFERROR(DATEVALUE($A2969),NA())))</f>
        <v/>
      </c>
    </row>
    <row r="2970">
      <c r="O2970">
        <f>IF($R2970="","",IF($Q$1="Weekly",INT(($R2970-2)/7),IF($Q$1="Quarterly",YEAR($R2970)*4+ROUNDUP(MONTH($R2970)/3),YEAR($R2970)*12+MONTH($R2970))))</f>
        <v/>
      </c>
      <c r="P2970">
        <f>IF($R2970="","",IF($R2971="",1,IF($O2970&lt;&gt;$O2971,1,0)))</f>
        <v/>
      </c>
      <c r="Q2970">
        <f>IF($P2970=1,SUM($P$7:$P2970),"")</f>
        <v/>
      </c>
      <c r="R2970">
        <f>IF($A2970="","",IF(ISNUMBER($A2970),$A2970,IFERROR(DATEVALUE($A2970),NA())))</f>
        <v/>
      </c>
    </row>
    <row r="2971">
      <c r="O2971">
        <f>IF($R2971="","",IF($Q$1="Weekly",INT(($R2971-2)/7),IF($Q$1="Quarterly",YEAR($R2971)*4+ROUNDUP(MONTH($R2971)/3),YEAR($R2971)*12+MONTH($R2971))))</f>
        <v/>
      </c>
      <c r="P2971">
        <f>IF($R2971="","",IF($R2972="",1,IF($O2971&lt;&gt;$O2972,1,0)))</f>
        <v/>
      </c>
      <c r="Q2971">
        <f>IF($P2971=1,SUM($P$7:$P2971),"")</f>
        <v/>
      </c>
      <c r="R2971">
        <f>IF($A2971="","",IF(ISNUMBER($A2971),$A2971,IFERROR(DATEVALUE($A2971),NA())))</f>
        <v/>
      </c>
    </row>
    <row r="2972">
      <c r="O2972">
        <f>IF($R2972="","",IF($Q$1="Weekly",INT(($R2972-2)/7),IF($Q$1="Quarterly",YEAR($R2972)*4+ROUNDUP(MONTH($R2972)/3),YEAR($R2972)*12+MONTH($R2972))))</f>
        <v/>
      </c>
      <c r="P2972">
        <f>IF($R2972="","",IF($R2973="",1,IF($O2972&lt;&gt;$O2973,1,0)))</f>
        <v/>
      </c>
      <c r="Q2972">
        <f>IF($P2972=1,SUM($P$7:$P2972),"")</f>
        <v/>
      </c>
      <c r="R2972">
        <f>IF($A2972="","",IF(ISNUMBER($A2972),$A2972,IFERROR(DATEVALUE($A2972),NA())))</f>
        <v/>
      </c>
    </row>
    <row r="2973">
      <c r="O2973">
        <f>IF($R2973="","",IF($Q$1="Weekly",INT(($R2973-2)/7),IF($Q$1="Quarterly",YEAR($R2973)*4+ROUNDUP(MONTH($R2973)/3),YEAR($R2973)*12+MONTH($R2973))))</f>
        <v/>
      </c>
      <c r="P2973">
        <f>IF($R2973="","",IF($R2974="",1,IF($O2973&lt;&gt;$O2974,1,0)))</f>
        <v/>
      </c>
      <c r="Q2973">
        <f>IF($P2973=1,SUM($P$7:$P2973),"")</f>
        <v/>
      </c>
      <c r="R2973">
        <f>IF($A2973="","",IF(ISNUMBER($A2973),$A2973,IFERROR(DATEVALUE($A2973),NA())))</f>
        <v/>
      </c>
    </row>
    <row r="2974">
      <c r="O2974">
        <f>IF($R2974="","",IF($Q$1="Weekly",INT(($R2974-2)/7),IF($Q$1="Quarterly",YEAR($R2974)*4+ROUNDUP(MONTH($R2974)/3),YEAR($R2974)*12+MONTH($R2974))))</f>
        <v/>
      </c>
      <c r="P2974">
        <f>IF($R2974="","",IF($R2975="",1,IF($O2974&lt;&gt;$O2975,1,0)))</f>
        <v/>
      </c>
      <c r="Q2974">
        <f>IF($P2974=1,SUM($P$7:$P2974),"")</f>
        <v/>
      </c>
      <c r="R2974">
        <f>IF($A2974="","",IF(ISNUMBER($A2974),$A2974,IFERROR(DATEVALUE($A2974),NA())))</f>
        <v/>
      </c>
    </row>
    <row r="2975">
      <c r="O2975">
        <f>IF($R2975="","",IF($Q$1="Weekly",INT(($R2975-2)/7),IF($Q$1="Quarterly",YEAR($R2975)*4+ROUNDUP(MONTH($R2975)/3),YEAR($R2975)*12+MONTH($R2975))))</f>
        <v/>
      </c>
      <c r="P2975">
        <f>IF($R2975="","",IF($R2976="",1,IF($O2975&lt;&gt;$O2976,1,0)))</f>
        <v/>
      </c>
      <c r="Q2975">
        <f>IF($P2975=1,SUM($P$7:$P2975),"")</f>
        <v/>
      </c>
      <c r="R2975">
        <f>IF($A2975="","",IF(ISNUMBER($A2975),$A2975,IFERROR(DATEVALUE($A2975),NA())))</f>
        <v/>
      </c>
    </row>
    <row r="2976">
      <c r="O2976">
        <f>IF($R2976="","",IF($Q$1="Weekly",INT(($R2976-2)/7),IF($Q$1="Quarterly",YEAR($R2976)*4+ROUNDUP(MONTH($R2976)/3),YEAR($R2976)*12+MONTH($R2976))))</f>
        <v/>
      </c>
      <c r="P2976">
        <f>IF($R2976="","",IF($R2977="",1,IF($O2976&lt;&gt;$O2977,1,0)))</f>
        <v/>
      </c>
      <c r="Q2976">
        <f>IF($P2976=1,SUM($P$7:$P2976),"")</f>
        <v/>
      </c>
      <c r="R2976">
        <f>IF($A2976="","",IF(ISNUMBER($A2976),$A2976,IFERROR(DATEVALUE($A2976),NA())))</f>
        <v/>
      </c>
    </row>
    <row r="2977">
      <c r="O2977">
        <f>IF($R2977="","",IF($Q$1="Weekly",INT(($R2977-2)/7),IF($Q$1="Quarterly",YEAR($R2977)*4+ROUNDUP(MONTH($R2977)/3),YEAR($R2977)*12+MONTH($R2977))))</f>
        <v/>
      </c>
      <c r="P2977">
        <f>IF($R2977="","",IF($R2978="",1,IF($O2977&lt;&gt;$O2978,1,0)))</f>
        <v/>
      </c>
      <c r="Q2977">
        <f>IF($P2977=1,SUM($P$7:$P2977),"")</f>
        <v/>
      </c>
      <c r="R2977">
        <f>IF($A2977="","",IF(ISNUMBER($A2977),$A2977,IFERROR(DATEVALUE($A2977),NA())))</f>
        <v/>
      </c>
    </row>
    <row r="2978">
      <c r="O2978">
        <f>IF($R2978="","",IF($Q$1="Weekly",INT(($R2978-2)/7),IF($Q$1="Quarterly",YEAR($R2978)*4+ROUNDUP(MONTH($R2978)/3),YEAR($R2978)*12+MONTH($R2978))))</f>
        <v/>
      </c>
      <c r="P2978">
        <f>IF($R2978="","",IF($R2979="",1,IF($O2978&lt;&gt;$O2979,1,0)))</f>
        <v/>
      </c>
      <c r="Q2978">
        <f>IF($P2978=1,SUM($P$7:$P2978),"")</f>
        <v/>
      </c>
      <c r="R2978">
        <f>IF($A2978="","",IF(ISNUMBER($A2978),$A2978,IFERROR(DATEVALUE($A2978),NA())))</f>
        <v/>
      </c>
    </row>
    <row r="2979">
      <c r="O2979">
        <f>IF($R2979="","",IF($Q$1="Weekly",INT(($R2979-2)/7),IF($Q$1="Quarterly",YEAR($R2979)*4+ROUNDUP(MONTH($R2979)/3),YEAR($R2979)*12+MONTH($R2979))))</f>
        <v/>
      </c>
      <c r="P2979">
        <f>IF($R2979="","",IF($R2980="",1,IF($O2979&lt;&gt;$O2980,1,0)))</f>
        <v/>
      </c>
      <c r="Q2979">
        <f>IF($P2979=1,SUM($P$7:$P2979),"")</f>
        <v/>
      </c>
      <c r="R2979">
        <f>IF($A2979="","",IF(ISNUMBER($A2979),$A2979,IFERROR(DATEVALUE($A2979),NA())))</f>
        <v/>
      </c>
    </row>
    <row r="2980">
      <c r="O2980">
        <f>IF($R2980="","",IF($Q$1="Weekly",INT(($R2980-2)/7),IF($Q$1="Quarterly",YEAR($R2980)*4+ROUNDUP(MONTH($R2980)/3),YEAR($R2980)*12+MONTH($R2980))))</f>
        <v/>
      </c>
      <c r="P2980">
        <f>IF($R2980="","",IF($R2981="",1,IF($O2980&lt;&gt;$O2981,1,0)))</f>
        <v/>
      </c>
      <c r="Q2980">
        <f>IF($P2980=1,SUM($P$7:$P2980),"")</f>
        <v/>
      </c>
      <c r="R2980">
        <f>IF($A2980="","",IF(ISNUMBER($A2980),$A2980,IFERROR(DATEVALUE($A2980),NA())))</f>
        <v/>
      </c>
    </row>
    <row r="2981">
      <c r="O2981">
        <f>IF($R2981="","",IF($Q$1="Weekly",INT(($R2981-2)/7),IF($Q$1="Quarterly",YEAR($R2981)*4+ROUNDUP(MONTH($R2981)/3),YEAR($R2981)*12+MONTH($R2981))))</f>
        <v/>
      </c>
      <c r="P2981">
        <f>IF($R2981="","",IF($R2982="",1,IF($O2981&lt;&gt;$O2982,1,0)))</f>
        <v/>
      </c>
      <c r="Q2981">
        <f>IF($P2981=1,SUM($P$7:$P2981),"")</f>
        <v/>
      </c>
      <c r="R2981">
        <f>IF($A2981="","",IF(ISNUMBER($A2981),$A2981,IFERROR(DATEVALUE($A2981),NA())))</f>
        <v/>
      </c>
    </row>
    <row r="2982">
      <c r="O2982">
        <f>IF($R2982="","",IF($Q$1="Weekly",INT(($R2982-2)/7),IF($Q$1="Quarterly",YEAR($R2982)*4+ROUNDUP(MONTH($R2982)/3),YEAR($R2982)*12+MONTH($R2982))))</f>
        <v/>
      </c>
      <c r="P2982">
        <f>IF($R2982="","",IF($R2983="",1,IF($O2982&lt;&gt;$O2983,1,0)))</f>
        <v/>
      </c>
      <c r="Q2982">
        <f>IF($P2982=1,SUM($P$7:$P2982),"")</f>
        <v/>
      </c>
      <c r="R2982">
        <f>IF($A2982="","",IF(ISNUMBER($A2982),$A2982,IFERROR(DATEVALUE($A2982),NA())))</f>
        <v/>
      </c>
    </row>
    <row r="2983">
      <c r="O2983">
        <f>IF($R2983="","",IF($Q$1="Weekly",INT(($R2983-2)/7),IF($Q$1="Quarterly",YEAR($R2983)*4+ROUNDUP(MONTH($R2983)/3),YEAR($R2983)*12+MONTH($R2983))))</f>
        <v/>
      </c>
      <c r="P2983">
        <f>IF($R2983="","",IF($R2984="",1,IF($O2983&lt;&gt;$O2984,1,0)))</f>
        <v/>
      </c>
      <c r="Q2983">
        <f>IF($P2983=1,SUM($P$7:$P2983),"")</f>
        <v/>
      </c>
      <c r="R2983">
        <f>IF($A2983="","",IF(ISNUMBER($A2983),$A2983,IFERROR(DATEVALUE($A2983),NA())))</f>
        <v/>
      </c>
    </row>
    <row r="2984">
      <c r="O2984">
        <f>IF($R2984="","",IF($Q$1="Weekly",INT(($R2984-2)/7),IF($Q$1="Quarterly",YEAR($R2984)*4+ROUNDUP(MONTH($R2984)/3),YEAR($R2984)*12+MONTH($R2984))))</f>
        <v/>
      </c>
      <c r="P2984">
        <f>IF($R2984="","",IF($R2985="",1,IF($O2984&lt;&gt;$O2985,1,0)))</f>
        <v/>
      </c>
      <c r="Q2984">
        <f>IF($P2984=1,SUM($P$7:$P2984),"")</f>
        <v/>
      </c>
      <c r="R2984">
        <f>IF($A2984="","",IF(ISNUMBER($A2984),$A2984,IFERROR(DATEVALUE($A2984),NA())))</f>
        <v/>
      </c>
    </row>
    <row r="2985">
      <c r="O2985">
        <f>IF($R2985="","",IF($Q$1="Weekly",INT(($R2985-2)/7),IF($Q$1="Quarterly",YEAR($R2985)*4+ROUNDUP(MONTH($R2985)/3),YEAR($R2985)*12+MONTH($R2985))))</f>
        <v/>
      </c>
      <c r="P2985">
        <f>IF($R2985="","",IF($R2986="",1,IF($O2985&lt;&gt;$O2986,1,0)))</f>
        <v/>
      </c>
      <c r="Q2985">
        <f>IF($P2985=1,SUM($P$7:$P2985),"")</f>
        <v/>
      </c>
      <c r="R2985">
        <f>IF($A2985="","",IF(ISNUMBER($A2985),$A2985,IFERROR(DATEVALUE($A2985),NA())))</f>
        <v/>
      </c>
    </row>
    <row r="2986">
      <c r="O2986">
        <f>IF($R2986="","",IF($Q$1="Weekly",INT(($R2986-2)/7),IF($Q$1="Quarterly",YEAR($R2986)*4+ROUNDUP(MONTH($R2986)/3),YEAR($R2986)*12+MONTH($R2986))))</f>
        <v/>
      </c>
      <c r="P2986">
        <f>IF($R2986="","",IF($R2987="",1,IF($O2986&lt;&gt;$O2987,1,0)))</f>
        <v/>
      </c>
      <c r="Q2986">
        <f>IF($P2986=1,SUM($P$7:$P2986),"")</f>
        <v/>
      </c>
      <c r="R2986">
        <f>IF($A2986="","",IF(ISNUMBER($A2986),$A2986,IFERROR(DATEVALUE($A2986),NA())))</f>
        <v/>
      </c>
    </row>
    <row r="2987">
      <c r="O2987">
        <f>IF($R2987="","",IF($Q$1="Weekly",INT(($R2987-2)/7),IF($Q$1="Quarterly",YEAR($R2987)*4+ROUNDUP(MONTH($R2987)/3),YEAR($R2987)*12+MONTH($R2987))))</f>
        <v/>
      </c>
      <c r="P2987">
        <f>IF($R2987="","",IF($R2988="",1,IF($O2987&lt;&gt;$O2988,1,0)))</f>
        <v/>
      </c>
      <c r="Q2987">
        <f>IF($P2987=1,SUM($P$7:$P2987),"")</f>
        <v/>
      </c>
      <c r="R2987">
        <f>IF($A2987="","",IF(ISNUMBER($A2987),$A2987,IFERROR(DATEVALUE($A2987),NA())))</f>
        <v/>
      </c>
    </row>
    <row r="2988">
      <c r="O2988">
        <f>IF($R2988="","",IF($Q$1="Weekly",INT(($R2988-2)/7),IF($Q$1="Quarterly",YEAR($R2988)*4+ROUNDUP(MONTH($R2988)/3),YEAR($R2988)*12+MONTH($R2988))))</f>
        <v/>
      </c>
      <c r="P2988">
        <f>IF($R2988="","",IF($R2989="",1,IF($O2988&lt;&gt;$O2989,1,0)))</f>
        <v/>
      </c>
      <c r="Q2988">
        <f>IF($P2988=1,SUM($P$7:$P2988),"")</f>
        <v/>
      </c>
      <c r="R2988">
        <f>IF($A2988="","",IF(ISNUMBER($A2988),$A2988,IFERROR(DATEVALUE($A2988),NA())))</f>
        <v/>
      </c>
    </row>
    <row r="2989">
      <c r="O2989">
        <f>IF($R2989="","",IF($Q$1="Weekly",INT(($R2989-2)/7),IF($Q$1="Quarterly",YEAR($R2989)*4+ROUNDUP(MONTH($R2989)/3),YEAR($R2989)*12+MONTH($R2989))))</f>
        <v/>
      </c>
      <c r="P2989">
        <f>IF($R2989="","",IF($R2990="",1,IF($O2989&lt;&gt;$O2990,1,0)))</f>
        <v/>
      </c>
      <c r="Q2989">
        <f>IF($P2989=1,SUM($P$7:$P2989),"")</f>
        <v/>
      </c>
      <c r="R2989">
        <f>IF($A2989="","",IF(ISNUMBER($A2989),$A2989,IFERROR(DATEVALUE($A2989),NA())))</f>
        <v/>
      </c>
    </row>
    <row r="2990">
      <c r="O2990">
        <f>IF($R2990="","",IF($Q$1="Weekly",INT(($R2990-2)/7),IF($Q$1="Quarterly",YEAR($R2990)*4+ROUNDUP(MONTH($R2990)/3),YEAR($R2990)*12+MONTH($R2990))))</f>
        <v/>
      </c>
      <c r="P2990">
        <f>IF($R2990="","",IF($R2991="",1,IF($O2990&lt;&gt;$O2991,1,0)))</f>
        <v/>
      </c>
      <c r="Q2990">
        <f>IF($P2990=1,SUM($P$7:$P2990),"")</f>
        <v/>
      </c>
      <c r="R2990">
        <f>IF($A2990="","",IF(ISNUMBER($A2990),$A2990,IFERROR(DATEVALUE($A2990),NA())))</f>
        <v/>
      </c>
    </row>
    <row r="2991">
      <c r="O2991">
        <f>IF($R2991="","",IF($Q$1="Weekly",INT(($R2991-2)/7),IF($Q$1="Quarterly",YEAR($R2991)*4+ROUNDUP(MONTH($R2991)/3),YEAR($R2991)*12+MONTH($R2991))))</f>
        <v/>
      </c>
      <c r="P2991">
        <f>IF($R2991="","",IF($R2992="",1,IF($O2991&lt;&gt;$O2992,1,0)))</f>
        <v/>
      </c>
      <c r="Q2991">
        <f>IF($P2991=1,SUM($P$7:$P2991),"")</f>
        <v/>
      </c>
      <c r="R2991">
        <f>IF($A2991="","",IF(ISNUMBER($A2991),$A2991,IFERROR(DATEVALUE($A2991),NA())))</f>
        <v/>
      </c>
    </row>
    <row r="2992">
      <c r="O2992">
        <f>IF($R2992="","",IF($Q$1="Weekly",INT(($R2992-2)/7),IF($Q$1="Quarterly",YEAR($R2992)*4+ROUNDUP(MONTH($R2992)/3),YEAR($R2992)*12+MONTH($R2992))))</f>
        <v/>
      </c>
      <c r="P2992">
        <f>IF($R2992="","",IF($R2993="",1,IF($O2992&lt;&gt;$O2993,1,0)))</f>
        <v/>
      </c>
      <c r="Q2992">
        <f>IF($P2992=1,SUM($P$7:$P2992),"")</f>
        <v/>
      </c>
      <c r="R2992">
        <f>IF($A2992="","",IF(ISNUMBER($A2992),$A2992,IFERROR(DATEVALUE($A2992),NA())))</f>
        <v/>
      </c>
    </row>
    <row r="2993">
      <c r="O2993">
        <f>IF($R2993="","",IF($Q$1="Weekly",INT(($R2993-2)/7),IF($Q$1="Quarterly",YEAR($R2993)*4+ROUNDUP(MONTH($R2993)/3),YEAR($R2993)*12+MONTH($R2993))))</f>
        <v/>
      </c>
      <c r="P2993">
        <f>IF($R2993="","",IF($R2994="",1,IF($O2993&lt;&gt;$O2994,1,0)))</f>
        <v/>
      </c>
      <c r="Q2993">
        <f>IF($P2993=1,SUM($P$7:$P2993),"")</f>
        <v/>
      </c>
      <c r="R2993">
        <f>IF($A2993="","",IF(ISNUMBER($A2993),$A2993,IFERROR(DATEVALUE($A2993),NA())))</f>
        <v/>
      </c>
    </row>
    <row r="2994">
      <c r="O2994">
        <f>IF($R2994="","",IF($Q$1="Weekly",INT(($R2994-2)/7),IF($Q$1="Quarterly",YEAR($R2994)*4+ROUNDUP(MONTH($R2994)/3),YEAR($R2994)*12+MONTH($R2994))))</f>
        <v/>
      </c>
      <c r="P2994">
        <f>IF($R2994="","",IF($R2995="",1,IF($O2994&lt;&gt;$O2995,1,0)))</f>
        <v/>
      </c>
      <c r="Q2994">
        <f>IF($P2994=1,SUM($P$7:$P2994),"")</f>
        <v/>
      </c>
      <c r="R2994">
        <f>IF($A2994="","",IF(ISNUMBER($A2994),$A2994,IFERROR(DATEVALUE($A2994),NA())))</f>
        <v/>
      </c>
    </row>
    <row r="2995">
      <c r="O2995">
        <f>IF($R2995="","",IF($Q$1="Weekly",INT(($R2995-2)/7),IF($Q$1="Quarterly",YEAR($R2995)*4+ROUNDUP(MONTH($R2995)/3),YEAR($R2995)*12+MONTH($R2995))))</f>
        <v/>
      </c>
      <c r="P2995">
        <f>IF($R2995="","",IF($R2996="",1,IF($O2995&lt;&gt;$O2996,1,0)))</f>
        <v/>
      </c>
      <c r="Q2995">
        <f>IF($P2995=1,SUM($P$7:$P2995),"")</f>
        <v/>
      </c>
      <c r="R2995">
        <f>IF($A2995="","",IF(ISNUMBER($A2995),$A2995,IFERROR(DATEVALUE($A2995),NA())))</f>
        <v/>
      </c>
    </row>
    <row r="2996">
      <c r="O2996">
        <f>IF($R2996="","",IF($Q$1="Weekly",INT(($R2996-2)/7),IF($Q$1="Quarterly",YEAR($R2996)*4+ROUNDUP(MONTH($R2996)/3),YEAR($R2996)*12+MONTH($R2996))))</f>
        <v/>
      </c>
      <c r="P2996">
        <f>IF($R2996="","",IF($R2997="",1,IF($O2996&lt;&gt;$O2997,1,0)))</f>
        <v/>
      </c>
      <c r="Q2996">
        <f>IF($P2996=1,SUM($P$7:$P2996),"")</f>
        <v/>
      </c>
      <c r="R2996">
        <f>IF($A2996="","",IF(ISNUMBER($A2996),$A2996,IFERROR(DATEVALUE($A2996),NA())))</f>
        <v/>
      </c>
    </row>
    <row r="2997">
      <c r="O2997">
        <f>IF($R2997="","",IF($Q$1="Weekly",INT(($R2997-2)/7),IF($Q$1="Quarterly",YEAR($R2997)*4+ROUNDUP(MONTH($R2997)/3),YEAR($R2997)*12+MONTH($R2997))))</f>
        <v/>
      </c>
      <c r="P2997">
        <f>IF($R2997="","",IF($R2998="",1,IF($O2997&lt;&gt;$O2998,1,0)))</f>
        <v/>
      </c>
      <c r="Q2997">
        <f>IF($P2997=1,SUM($P$7:$P2997),"")</f>
        <v/>
      </c>
      <c r="R2997">
        <f>IF($A2997="","",IF(ISNUMBER($A2997),$A2997,IFERROR(DATEVALUE($A2997),NA())))</f>
        <v/>
      </c>
    </row>
    <row r="2998">
      <c r="O2998">
        <f>IF($R2998="","",IF($Q$1="Weekly",INT(($R2998-2)/7),IF($Q$1="Quarterly",YEAR($R2998)*4+ROUNDUP(MONTH($R2998)/3),YEAR($R2998)*12+MONTH($R2998))))</f>
        <v/>
      </c>
      <c r="P2998">
        <f>IF($R2998="","",IF($R2999="",1,IF($O2998&lt;&gt;$O2999,1,0)))</f>
        <v/>
      </c>
      <c r="Q2998">
        <f>IF($P2998=1,SUM($P$7:$P2998),"")</f>
        <v/>
      </c>
      <c r="R2998">
        <f>IF($A2998="","",IF(ISNUMBER($A2998),$A2998,IFERROR(DATEVALUE($A2998),NA())))</f>
        <v/>
      </c>
    </row>
    <row r="2999">
      <c r="O2999">
        <f>IF($R2999="","",IF($Q$1="Weekly",INT(($R2999-2)/7),IF($Q$1="Quarterly",YEAR($R2999)*4+ROUNDUP(MONTH($R2999)/3),YEAR($R2999)*12+MONTH($R2999))))</f>
        <v/>
      </c>
      <c r="P2999">
        <f>IF($R2999="","",IF($R3000="",1,IF($O2999&lt;&gt;$O3000,1,0)))</f>
        <v/>
      </c>
      <c r="Q2999">
        <f>IF($P2999=1,SUM($P$7:$P2999),"")</f>
        <v/>
      </c>
      <c r="R2999">
        <f>IF($A2999="","",IF(ISNUMBER($A2999),$A2999,IFERROR(DATEVALUE($A2999),NA())))</f>
        <v/>
      </c>
    </row>
    <row r="3000">
      <c r="O3000">
        <f>IF($R3000="","",IF($Q$1="Weekly",INT(($R3000-2)/7),IF($Q$1="Quarterly",YEAR($R3000)*4+ROUNDUP(MONTH($R3000)/3),YEAR($R3000)*12+MONTH($R3000))))</f>
        <v/>
      </c>
      <c r="P3000">
        <f>IF($R3000="","",IF($R3001="",1,IF($O3000&lt;&gt;$O3001,1,0)))</f>
        <v/>
      </c>
      <c r="Q3000">
        <f>IF($P3000=1,SUM($P$7:$P3000),"")</f>
        <v/>
      </c>
      <c r="R3000">
        <f>IF($A3000="","",IF(ISNUMBER($A3000),$A3000,IFERROR(DATEVALUE($A3000),NA())))</f>
        <v/>
      </c>
    </row>
    <row r="3001">
      <c r="O3001">
        <f>IF($R3001="","",IF($Q$1="Weekly",INT(($R3001-2)/7),IF($Q$1="Quarterly",YEAR($R3001)*4+ROUNDUP(MONTH($R3001)/3),YEAR($R3001)*12+MONTH($R3001))))</f>
        <v/>
      </c>
      <c r="P3001">
        <f>IF($R3001="","",IF($R3002="",1,IF($O3001&lt;&gt;$O3002,1,0)))</f>
        <v/>
      </c>
      <c r="Q3001">
        <f>IF($P3001=1,SUM($P$7:$P3001),"")</f>
        <v/>
      </c>
      <c r="R3001">
        <f>IF($A3001="","",IF(ISNUMBER($A3001),$A3001,IFERROR(DATEVALUE($A3001),NA())))</f>
        <v/>
      </c>
    </row>
    <row r="3002">
      <c r="O3002">
        <f>IF($R3002="","",IF($Q$1="Weekly",INT(($R3002-2)/7),IF($Q$1="Quarterly",YEAR($R3002)*4+ROUNDUP(MONTH($R3002)/3),YEAR($R3002)*12+MONTH($R3002))))</f>
        <v/>
      </c>
      <c r="P3002">
        <f>IF($R3002="","",IF($R3003="",1,IF($O3002&lt;&gt;$O3003,1,0)))</f>
        <v/>
      </c>
      <c r="Q3002">
        <f>IF($P3002=1,SUM($P$7:$P3002),"")</f>
        <v/>
      </c>
      <c r="R3002">
        <f>IF($A3002="","",IF(ISNUMBER($A3002),$A3002,IFERROR(DATEVALUE($A3002),NA())))</f>
        <v/>
      </c>
    </row>
    <row r="3003">
      <c r="O3003">
        <f>IF($R3003="","",IF($Q$1="Weekly",INT(($R3003-2)/7),IF($Q$1="Quarterly",YEAR($R3003)*4+ROUNDUP(MONTH($R3003)/3),YEAR($R3003)*12+MONTH($R3003))))</f>
        <v/>
      </c>
      <c r="P3003">
        <f>IF($R3003="","",IF($R3004="",1,IF($O3003&lt;&gt;$O3004,1,0)))</f>
        <v/>
      </c>
      <c r="Q3003">
        <f>IF($P3003=1,SUM($P$7:$P3003),"")</f>
        <v/>
      </c>
      <c r="R3003">
        <f>IF($A3003="","",IF(ISNUMBER($A3003),$A3003,IFERROR(DATEVALUE($A3003),NA())))</f>
        <v/>
      </c>
    </row>
    <row r="3004">
      <c r="O3004">
        <f>IF($R3004="","",IF($Q$1="Weekly",INT(($R3004-2)/7),IF($Q$1="Quarterly",YEAR($R3004)*4+ROUNDUP(MONTH($R3004)/3),YEAR($R3004)*12+MONTH($R3004))))</f>
        <v/>
      </c>
      <c r="P3004">
        <f>IF($R3004="","",IF($R3005="",1,IF($O3004&lt;&gt;$O3005,1,0)))</f>
        <v/>
      </c>
      <c r="Q3004">
        <f>IF($P3004=1,SUM($P$7:$P3004),"")</f>
        <v/>
      </c>
      <c r="R3004">
        <f>IF($A3004="","",IF(ISNUMBER($A3004),$A3004,IFERROR(DATEVALUE($A3004),NA())))</f>
        <v/>
      </c>
    </row>
    <row r="3005">
      <c r="O3005">
        <f>IF($R3005="","",IF($Q$1="Weekly",INT(($R3005-2)/7),IF($Q$1="Quarterly",YEAR($R3005)*4+ROUNDUP(MONTH($R3005)/3),YEAR($R3005)*12+MONTH($R3005))))</f>
        <v/>
      </c>
      <c r="P3005">
        <f>IF($R3005="","",IF($R3006="",1,IF($O3005&lt;&gt;$O3006,1,0)))</f>
        <v/>
      </c>
      <c r="Q3005">
        <f>IF($P3005=1,SUM($P$7:$P3005),"")</f>
        <v/>
      </c>
      <c r="R3005">
        <f>IF($A3005="","",IF(ISNUMBER($A3005),$A3005,IFERROR(DATEVALUE($A3005),NA())))</f>
        <v/>
      </c>
    </row>
    <row r="3006">
      <c r="O3006">
        <f>IF($R3006="","",IF($Q$1="Weekly",INT(($R3006-2)/7),IF($Q$1="Quarterly",YEAR($R3006)*4+ROUNDUP(MONTH($R3006)/3),YEAR($R3006)*12+MONTH($R3006))))</f>
        <v/>
      </c>
      <c r="P3006">
        <f>IF($R3006="","",IF($R3007="",1,IF($O3006&lt;&gt;$O3007,1,0)))</f>
        <v/>
      </c>
      <c r="Q3006">
        <f>IF($P3006=1,SUM($P$7:$P3006),"")</f>
        <v/>
      </c>
      <c r="R3006">
        <f>IF($A3006="","",IF(ISNUMBER($A3006),$A3006,IFERROR(DATEVALUE($A3006),NA())))</f>
        <v/>
      </c>
    </row>
    <row r="3007">
      <c r="O3007">
        <f>IF($R3007="","",IF($Q$1="Weekly",INT(($R3007-2)/7),IF($Q$1="Quarterly",YEAR($R3007)*4+ROUNDUP(MONTH($R3007)/3),YEAR($R3007)*12+MONTH($R3007))))</f>
        <v/>
      </c>
      <c r="P3007">
        <f>IF($R3007="","",IF($R3008="",1,IF($O3007&lt;&gt;$O3008,1,0)))</f>
        <v/>
      </c>
      <c r="Q3007">
        <f>IF($P3007=1,SUM($P$7:$P3007),"")</f>
        <v/>
      </c>
      <c r="R3007">
        <f>IF($A3007="","",IF(ISNUMBER($A3007),$A3007,IFERROR(DATEVALUE($A3007),NA())))</f>
        <v/>
      </c>
    </row>
    <row r="3008">
      <c r="O3008">
        <f>IF($R3008="","",IF($Q$1="Weekly",INT(($R3008-2)/7),IF($Q$1="Quarterly",YEAR($R3008)*4+ROUNDUP(MONTH($R3008)/3),YEAR($R3008)*12+MONTH($R3008))))</f>
        <v/>
      </c>
      <c r="P3008">
        <f>IF($R3008="","",IF($R3009="",1,IF($O3008&lt;&gt;$O3009,1,0)))</f>
        <v/>
      </c>
      <c r="Q3008">
        <f>IF($P3008=1,SUM($P$7:$P3008),"")</f>
        <v/>
      </c>
      <c r="R3008">
        <f>IF($A3008="","",IF(ISNUMBER($A3008),$A3008,IFERROR(DATEVALUE($A3008),NA())))</f>
        <v/>
      </c>
    </row>
    <row r="3009">
      <c r="O3009">
        <f>IF($R3009="","",IF($Q$1="Weekly",INT(($R3009-2)/7),IF($Q$1="Quarterly",YEAR($R3009)*4+ROUNDUP(MONTH($R3009)/3),YEAR($R3009)*12+MONTH($R3009))))</f>
        <v/>
      </c>
      <c r="P3009">
        <f>IF($R3009="","",IF($R3010="",1,IF($O3009&lt;&gt;$O3010,1,0)))</f>
        <v/>
      </c>
      <c r="Q3009">
        <f>IF($P3009=1,SUM($P$7:$P3009),"")</f>
        <v/>
      </c>
      <c r="R3009">
        <f>IF($A3009="","",IF(ISNUMBER($A3009),$A3009,IFERROR(DATEVALUE($A3009),NA())))</f>
        <v/>
      </c>
    </row>
    <row r="3010">
      <c r="O3010">
        <f>IF($R3010="","",IF($Q$1="Weekly",INT(($R3010-2)/7),IF($Q$1="Quarterly",YEAR($R3010)*4+ROUNDUP(MONTH($R3010)/3),YEAR($R3010)*12+MONTH($R3010))))</f>
        <v/>
      </c>
      <c r="P3010">
        <f>IF($R3010="","",IF($R3011="",1,IF($O3010&lt;&gt;$O3011,1,0)))</f>
        <v/>
      </c>
      <c r="Q3010">
        <f>IF($P3010=1,SUM($P$7:$P3010),"")</f>
        <v/>
      </c>
      <c r="R3010">
        <f>IF($A3010="","",IF(ISNUMBER($A3010),$A3010,IFERROR(DATEVALUE($A3010),NA())))</f>
        <v/>
      </c>
    </row>
    <row r="3011">
      <c r="O3011">
        <f>IF($R3011="","",IF($Q$1="Weekly",INT(($R3011-2)/7),IF($Q$1="Quarterly",YEAR($R3011)*4+ROUNDUP(MONTH($R3011)/3),YEAR($R3011)*12+MONTH($R3011))))</f>
        <v/>
      </c>
      <c r="P3011">
        <f>IF($R3011="","",IF($R3012="",1,IF($O3011&lt;&gt;$O3012,1,0)))</f>
        <v/>
      </c>
      <c r="Q3011">
        <f>IF($P3011=1,SUM($P$7:$P3011),"")</f>
        <v/>
      </c>
      <c r="R3011">
        <f>IF($A3011="","",IF(ISNUMBER($A3011),$A3011,IFERROR(DATEVALUE($A3011),NA())))</f>
        <v/>
      </c>
    </row>
    <row r="3012">
      <c r="O3012">
        <f>IF($R3012="","",IF($Q$1="Weekly",INT(($R3012-2)/7),IF($Q$1="Quarterly",YEAR($R3012)*4+ROUNDUP(MONTH($R3012)/3),YEAR($R3012)*12+MONTH($R3012))))</f>
        <v/>
      </c>
      <c r="P3012">
        <f>IF($R3012="","",IF($R3013="",1,IF($O3012&lt;&gt;$O3013,1,0)))</f>
        <v/>
      </c>
      <c r="Q3012">
        <f>IF($P3012=1,SUM($P$7:$P3012),"")</f>
        <v/>
      </c>
      <c r="R3012">
        <f>IF($A3012="","",IF(ISNUMBER($A3012),$A3012,IFERROR(DATEVALUE($A3012),NA())))</f>
        <v/>
      </c>
    </row>
    <row r="3013">
      <c r="O3013">
        <f>IF($R3013="","",IF($Q$1="Weekly",INT(($R3013-2)/7),IF($Q$1="Quarterly",YEAR($R3013)*4+ROUNDUP(MONTH($R3013)/3),YEAR($R3013)*12+MONTH($R3013))))</f>
        <v/>
      </c>
      <c r="P3013">
        <f>IF($R3013="","",IF($R3014="",1,IF($O3013&lt;&gt;$O3014,1,0)))</f>
        <v/>
      </c>
      <c r="Q3013">
        <f>IF($P3013=1,SUM($P$7:$P3013),"")</f>
        <v/>
      </c>
      <c r="R3013">
        <f>IF($A3013="","",IF(ISNUMBER($A3013),$A3013,IFERROR(DATEVALUE($A3013),NA())))</f>
        <v/>
      </c>
    </row>
    <row r="3014">
      <c r="O3014">
        <f>IF($R3014="","",IF($Q$1="Weekly",INT(($R3014-2)/7),IF($Q$1="Quarterly",YEAR($R3014)*4+ROUNDUP(MONTH($R3014)/3),YEAR($R3014)*12+MONTH($R3014))))</f>
        <v/>
      </c>
      <c r="P3014">
        <f>IF($R3014="","",IF($R3015="",1,IF($O3014&lt;&gt;$O3015,1,0)))</f>
        <v/>
      </c>
      <c r="Q3014">
        <f>IF($P3014=1,SUM($P$7:$P3014),"")</f>
        <v/>
      </c>
      <c r="R3014">
        <f>IF($A3014="","",IF(ISNUMBER($A3014),$A3014,IFERROR(DATEVALUE($A3014),NA())))</f>
        <v/>
      </c>
    </row>
    <row r="3015">
      <c r="O3015">
        <f>IF($R3015="","",IF($Q$1="Weekly",INT(($R3015-2)/7),IF($Q$1="Quarterly",YEAR($R3015)*4+ROUNDUP(MONTH($R3015)/3),YEAR($R3015)*12+MONTH($R3015))))</f>
        <v/>
      </c>
      <c r="P3015">
        <f>IF($R3015="","",IF($R3016="",1,IF($O3015&lt;&gt;$O3016,1,0)))</f>
        <v/>
      </c>
      <c r="Q3015">
        <f>IF($P3015=1,SUM($P$7:$P3015),"")</f>
        <v/>
      </c>
      <c r="R3015">
        <f>IF($A3015="","",IF(ISNUMBER($A3015),$A3015,IFERROR(DATEVALUE($A3015),NA())))</f>
        <v/>
      </c>
    </row>
    <row r="3016">
      <c r="O3016">
        <f>IF($R3016="","",IF($Q$1="Weekly",INT(($R3016-2)/7),IF($Q$1="Quarterly",YEAR($R3016)*4+ROUNDUP(MONTH($R3016)/3),YEAR($R3016)*12+MONTH($R3016))))</f>
        <v/>
      </c>
      <c r="P3016">
        <f>IF($R3016="","",IF($R3017="",1,IF($O3016&lt;&gt;$O3017,1,0)))</f>
        <v/>
      </c>
      <c r="Q3016">
        <f>IF($P3016=1,SUM($P$7:$P3016),"")</f>
        <v/>
      </c>
      <c r="R3016">
        <f>IF($A3016="","",IF(ISNUMBER($A3016),$A3016,IFERROR(DATEVALUE($A3016),NA())))</f>
        <v/>
      </c>
    </row>
    <row r="3017">
      <c r="O3017">
        <f>IF($R3017="","",IF($Q$1="Weekly",INT(($R3017-2)/7),IF($Q$1="Quarterly",YEAR($R3017)*4+ROUNDUP(MONTH($R3017)/3),YEAR($R3017)*12+MONTH($R3017))))</f>
        <v/>
      </c>
      <c r="P3017">
        <f>IF($R3017="","",IF($R3018="",1,IF($O3017&lt;&gt;$O3018,1,0)))</f>
        <v/>
      </c>
      <c r="Q3017">
        <f>IF($P3017=1,SUM($P$7:$P3017),"")</f>
        <v/>
      </c>
      <c r="R3017">
        <f>IF($A3017="","",IF(ISNUMBER($A3017),$A3017,IFERROR(DATEVALUE($A3017),NA())))</f>
        <v/>
      </c>
    </row>
    <row r="3018">
      <c r="O3018">
        <f>IF($R3018="","",IF($Q$1="Weekly",INT(($R3018-2)/7),IF($Q$1="Quarterly",YEAR($R3018)*4+ROUNDUP(MONTH($R3018)/3),YEAR($R3018)*12+MONTH($R3018))))</f>
        <v/>
      </c>
      <c r="P3018">
        <f>IF($R3018="","",IF($R3019="",1,IF($O3018&lt;&gt;$O3019,1,0)))</f>
        <v/>
      </c>
      <c r="Q3018">
        <f>IF($P3018=1,SUM($P$7:$P3018),"")</f>
        <v/>
      </c>
      <c r="R3018">
        <f>IF($A3018="","",IF(ISNUMBER($A3018),$A3018,IFERROR(DATEVALUE($A3018),NA())))</f>
        <v/>
      </c>
    </row>
    <row r="3019">
      <c r="O3019">
        <f>IF($R3019="","",IF($Q$1="Weekly",INT(($R3019-2)/7),IF($Q$1="Quarterly",YEAR($R3019)*4+ROUNDUP(MONTH($R3019)/3),YEAR($R3019)*12+MONTH($R3019))))</f>
        <v/>
      </c>
      <c r="P3019">
        <f>IF($R3019="","",IF($R3020="",1,IF($O3019&lt;&gt;$O3020,1,0)))</f>
        <v/>
      </c>
      <c r="Q3019">
        <f>IF($P3019=1,SUM($P$7:$P3019),"")</f>
        <v/>
      </c>
      <c r="R3019">
        <f>IF($A3019="","",IF(ISNUMBER($A3019),$A3019,IFERROR(DATEVALUE($A3019),NA())))</f>
        <v/>
      </c>
    </row>
    <row r="3020">
      <c r="O3020">
        <f>IF($R3020="","",IF($Q$1="Weekly",INT(($R3020-2)/7),IF($Q$1="Quarterly",YEAR($R3020)*4+ROUNDUP(MONTH($R3020)/3),YEAR($R3020)*12+MONTH($R3020))))</f>
        <v/>
      </c>
      <c r="P3020">
        <f>IF($R3020="","",IF($R3021="",1,IF($O3020&lt;&gt;$O3021,1,0)))</f>
        <v/>
      </c>
      <c r="Q3020">
        <f>IF($P3020=1,SUM($P$7:$P3020),"")</f>
        <v/>
      </c>
      <c r="R3020">
        <f>IF($A3020="","",IF(ISNUMBER($A3020),$A3020,IFERROR(DATEVALUE($A3020),NA())))</f>
        <v/>
      </c>
    </row>
    <row r="3021">
      <c r="O3021">
        <f>IF($R3021="","",IF($Q$1="Weekly",INT(($R3021-2)/7),IF($Q$1="Quarterly",YEAR($R3021)*4+ROUNDUP(MONTH($R3021)/3),YEAR($R3021)*12+MONTH($R3021))))</f>
        <v/>
      </c>
      <c r="P3021">
        <f>IF($R3021="","",IF($R3022="",1,IF($O3021&lt;&gt;$O3022,1,0)))</f>
        <v/>
      </c>
      <c r="Q3021">
        <f>IF($P3021=1,SUM($P$7:$P3021),"")</f>
        <v/>
      </c>
      <c r="R3021">
        <f>IF($A3021="","",IF(ISNUMBER($A3021),$A3021,IFERROR(DATEVALUE($A3021),NA())))</f>
        <v/>
      </c>
    </row>
    <row r="3022">
      <c r="O3022">
        <f>IF($R3022="","",IF($Q$1="Weekly",INT(($R3022-2)/7),IF($Q$1="Quarterly",YEAR($R3022)*4+ROUNDUP(MONTH($R3022)/3),YEAR($R3022)*12+MONTH($R3022))))</f>
        <v/>
      </c>
      <c r="P3022">
        <f>IF($R3022="","",IF($R3023="",1,IF($O3022&lt;&gt;$O3023,1,0)))</f>
        <v/>
      </c>
      <c r="Q3022">
        <f>IF($P3022=1,SUM($P$7:$P3022),"")</f>
        <v/>
      </c>
      <c r="R3022">
        <f>IF($A3022="","",IF(ISNUMBER($A3022),$A3022,IFERROR(DATEVALUE($A3022),NA())))</f>
        <v/>
      </c>
    </row>
    <row r="3023">
      <c r="O3023">
        <f>IF($R3023="","",IF($Q$1="Weekly",INT(($R3023-2)/7),IF($Q$1="Quarterly",YEAR($R3023)*4+ROUNDUP(MONTH($R3023)/3),YEAR($R3023)*12+MONTH($R3023))))</f>
        <v/>
      </c>
      <c r="P3023">
        <f>IF($R3023="","",IF($R3024="",1,IF($O3023&lt;&gt;$O3024,1,0)))</f>
        <v/>
      </c>
      <c r="Q3023">
        <f>IF($P3023=1,SUM($P$7:$P3023),"")</f>
        <v/>
      </c>
      <c r="R3023">
        <f>IF($A3023="","",IF(ISNUMBER($A3023),$A3023,IFERROR(DATEVALUE($A3023),NA())))</f>
        <v/>
      </c>
    </row>
    <row r="3024">
      <c r="O3024">
        <f>IF($R3024="","",IF($Q$1="Weekly",INT(($R3024-2)/7),IF($Q$1="Quarterly",YEAR($R3024)*4+ROUNDUP(MONTH($R3024)/3),YEAR($R3024)*12+MONTH($R3024))))</f>
        <v/>
      </c>
      <c r="P3024">
        <f>IF($R3024="","",IF($R3025="",1,IF($O3024&lt;&gt;$O3025,1,0)))</f>
        <v/>
      </c>
      <c r="Q3024">
        <f>IF($P3024=1,SUM($P$7:$P3024),"")</f>
        <v/>
      </c>
      <c r="R3024">
        <f>IF($A3024="","",IF(ISNUMBER($A3024),$A3024,IFERROR(DATEVALUE($A3024),NA())))</f>
        <v/>
      </c>
    </row>
    <row r="3025">
      <c r="O3025">
        <f>IF($R3025="","",IF($Q$1="Weekly",INT(($R3025-2)/7),IF($Q$1="Quarterly",YEAR($R3025)*4+ROUNDUP(MONTH($R3025)/3),YEAR($R3025)*12+MONTH($R3025))))</f>
        <v/>
      </c>
      <c r="P3025">
        <f>IF($R3025="","",IF($R3026="",1,IF($O3025&lt;&gt;$O3026,1,0)))</f>
        <v/>
      </c>
      <c r="Q3025">
        <f>IF($P3025=1,SUM($P$7:$P3025),"")</f>
        <v/>
      </c>
      <c r="R3025">
        <f>IF($A3025="","",IF(ISNUMBER($A3025),$A3025,IFERROR(DATEVALUE($A3025),NA())))</f>
        <v/>
      </c>
    </row>
    <row r="3026">
      <c r="O3026">
        <f>IF($R3026="","",IF($Q$1="Weekly",INT(($R3026-2)/7),IF($Q$1="Quarterly",YEAR($R3026)*4+ROUNDUP(MONTH($R3026)/3),YEAR($R3026)*12+MONTH($R3026))))</f>
        <v/>
      </c>
      <c r="P3026">
        <f>IF($R3026="","",IF($R3027="",1,IF($O3026&lt;&gt;$O3027,1,0)))</f>
        <v/>
      </c>
      <c r="Q3026">
        <f>IF($P3026=1,SUM($P$7:$P3026),"")</f>
        <v/>
      </c>
      <c r="R3026">
        <f>IF($A3026="","",IF(ISNUMBER($A3026),$A3026,IFERROR(DATEVALUE($A3026),NA())))</f>
        <v/>
      </c>
    </row>
    <row r="3027">
      <c r="O3027">
        <f>IF($R3027="","",IF($Q$1="Weekly",INT(($R3027-2)/7),IF($Q$1="Quarterly",YEAR($R3027)*4+ROUNDUP(MONTH($R3027)/3),YEAR($R3027)*12+MONTH($R3027))))</f>
        <v/>
      </c>
      <c r="P3027">
        <f>IF($R3027="","",IF($R3028="",1,IF($O3027&lt;&gt;$O3028,1,0)))</f>
        <v/>
      </c>
      <c r="Q3027">
        <f>IF($P3027=1,SUM($P$7:$P3027),"")</f>
        <v/>
      </c>
      <c r="R3027">
        <f>IF($A3027="","",IF(ISNUMBER($A3027),$A3027,IFERROR(DATEVALUE($A3027),NA())))</f>
        <v/>
      </c>
    </row>
    <row r="3028">
      <c r="O3028">
        <f>IF($R3028="","",IF($Q$1="Weekly",INT(($R3028-2)/7),IF($Q$1="Quarterly",YEAR($R3028)*4+ROUNDUP(MONTH($R3028)/3),YEAR($R3028)*12+MONTH($R3028))))</f>
        <v/>
      </c>
      <c r="P3028">
        <f>IF($R3028="","",IF($R3029="",1,IF($O3028&lt;&gt;$O3029,1,0)))</f>
        <v/>
      </c>
      <c r="Q3028">
        <f>IF($P3028=1,SUM($P$7:$P3028),"")</f>
        <v/>
      </c>
      <c r="R3028">
        <f>IF($A3028="","",IF(ISNUMBER($A3028),$A3028,IFERROR(DATEVALUE($A3028),NA())))</f>
        <v/>
      </c>
    </row>
    <row r="3029">
      <c r="O3029">
        <f>IF($R3029="","",IF($Q$1="Weekly",INT(($R3029-2)/7),IF($Q$1="Quarterly",YEAR($R3029)*4+ROUNDUP(MONTH($R3029)/3),YEAR($R3029)*12+MONTH($R3029))))</f>
        <v/>
      </c>
      <c r="P3029">
        <f>IF($R3029="","",IF($R3030="",1,IF($O3029&lt;&gt;$O3030,1,0)))</f>
        <v/>
      </c>
      <c r="Q3029">
        <f>IF($P3029=1,SUM($P$7:$P3029),"")</f>
        <v/>
      </c>
      <c r="R3029">
        <f>IF($A3029="","",IF(ISNUMBER($A3029),$A3029,IFERROR(DATEVALUE($A3029),NA())))</f>
        <v/>
      </c>
    </row>
    <row r="3030">
      <c r="O3030">
        <f>IF($R3030="","",IF($Q$1="Weekly",INT(($R3030-2)/7),IF($Q$1="Quarterly",YEAR($R3030)*4+ROUNDUP(MONTH($R3030)/3),YEAR($R3030)*12+MONTH($R3030))))</f>
        <v/>
      </c>
      <c r="P3030">
        <f>IF($R3030="","",IF($R3031="",1,IF($O3030&lt;&gt;$O3031,1,0)))</f>
        <v/>
      </c>
      <c r="Q3030">
        <f>IF($P3030=1,SUM($P$7:$P3030),"")</f>
        <v/>
      </c>
      <c r="R3030">
        <f>IF($A3030="","",IF(ISNUMBER($A3030),$A3030,IFERROR(DATEVALUE($A3030),NA())))</f>
        <v/>
      </c>
    </row>
    <row r="3031">
      <c r="O3031">
        <f>IF($R3031="","",IF($Q$1="Weekly",INT(($R3031-2)/7),IF($Q$1="Quarterly",YEAR($R3031)*4+ROUNDUP(MONTH($R3031)/3),YEAR($R3031)*12+MONTH($R3031))))</f>
        <v/>
      </c>
      <c r="P3031">
        <f>IF($R3031="","",IF($R3032="",1,IF($O3031&lt;&gt;$O3032,1,0)))</f>
        <v/>
      </c>
      <c r="Q3031">
        <f>IF($P3031=1,SUM($P$7:$P3031),"")</f>
        <v/>
      </c>
      <c r="R3031">
        <f>IF($A3031="","",IF(ISNUMBER($A3031),$A3031,IFERROR(DATEVALUE($A3031),NA())))</f>
        <v/>
      </c>
    </row>
    <row r="3032">
      <c r="O3032">
        <f>IF($R3032="","",IF($Q$1="Weekly",INT(($R3032-2)/7),IF($Q$1="Quarterly",YEAR($R3032)*4+ROUNDUP(MONTH($R3032)/3),YEAR($R3032)*12+MONTH($R3032))))</f>
        <v/>
      </c>
      <c r="P3032">
        <f>IF($R3032="","",IF($R3033="",1,IF($O3032&lt;&gt;$O3033,1,0)))</f>
        <v/>
      </c>
      <c r="Q3032">
        <f>IF($P3032=1,SUM($P$7:$P3032),"")</f>
        <v/>
      </c>
      <c r="R3032">
        <f>IF($A3032="","",IF(ISNUMBER($A3032),$A3032,IFERROR(DATEVALUE($A3032),NA())))</f>
        <v/>
      </c>
    </row>
    <row r="3033">
      <c r="O3033">
        <f>IF($R3033="","",IF($Q$1="Weekly",INT(($R3033-2)/7),IF($Q$1="Quarterly",YEAR($R3033)*4+ROUNDUP(MONTH($R3033)/3),YEAR($R3033)*12+MONTH($R3033))))</f>
        <v/>
      </c>
      <c r="P3033">
        <f>IF($R3033="","",IF($R3034="",1,IF($O3033&lt;&gt;$O3034,1,0)))</f>
        <v/>
      </c>
      <c r="Q3033">
        <f>IF($P3033=1,SUM($P$7:$P3033),"")</f>
        <v/>
      </c>
      <c r="R3033">
        <f>IF($A3033="","",IF(ISNUMBER($A3033),$A3033,IFERROR(DATEVALUE($A3033),NA())))</f>
        <v/>
      </c>
    </row>
    <row r="3034">
      <c r="O3034">
        <f>IF($R3034="","",IF($Q$1="Weekly",INT(($R3034-2)/7),IF($Q$1="Quarterly",YEAR($R3034)*4+ROUNDUP(MONTH($R3034)/3),YEAR($R3034)*12+MONTH($R3034))))</f>
        <v/>
      </c>
      <c r="P3034">
        <f>IF($R3034="","",IF($R3035="",1,IF($O3034&lt;&gt;$O3035,1,0)))</f>
        <v/>
      </c>
      <c r="Q3034">
        <f>IF($P3034=1,SUM($P$7:$P3034),"")</f>
        <v/>
      </c>
      <c r="R3034">
        <f>IF($A3034="","",IF(ISNUMBER($A3034),$A3034,IFERROR(DATEVALUE($A3034),NA())))</f>
        <v/>
      </c>
    </row>
    <row r="3035">
      <c r="O3035">
        <f>IF($R3035="","",IF($Q$1="Weekly",INT(($R3035-2)/7),IF($Q$1="Quarterly",YEAR($R3035)*4+ROUNDUP(MONTH($R3035)/3),YEAR($R3035)*12+MONTH($R3035))))</f>
        <v/>
      </c>
      <c r="P3035">
        <f>IF($R3035="","",IF($R3036="",1,IF($O3035&lt;&gt;$O3036,1,0)))</f>
        <v/>
      </c>
      <c r="Q3035">
        <f>IF($P3035=1,SUM($P$7:$P3035),"")</f>
        <v/>
      </c>
      <c r="R3035">
        <f>IF($A3035="","",IF(ISNUMBER($A3035),$A3035,IFERROR(DATEVALUE($A3035),NA())))</f>
        <v/>
      </c>
    </row>
    <row r="3036">
      <c r="O3036">
        <f>IF($R3036="","",IF($Q$1="Weekly",INT(($R3036-2)/7),IF($Q$1="Quarterly",YEAR($R3036)*4+ROUNDUP(MONTH($R3036)/3),YEAR($R3036)*12+MONTH($R3036))))</f>
        <v/>
      </c>
      <c r="P3036">
        <f>IF($R3036="","",IF($R3037="",1,IF($O3036&lt;&gt;$O3037,1,0)))</f>
        <v/>
      </c>
      <c r="Q3036">
        <f>IF($P3036=1,SUM($P$7:$P3036),"")</f>
        <v/>
      </c>
      <c r="R3036">
        <f>IF($A3036="","",IF(ISNUMBER($A3036),$A3036,IFERROR(DATEVALUE($A3036),NA())))</f>
        <v/>
      </c>
    </row>
    <row r="3037">
      <c r="O3037">
        <f>IF($R3037="","",IF($Q$1="Weekly",INT(($R3037-2)/7),IF($Q$1="Quarterly",YEAR($R3037)*4+ROUNDUP(MONTH($R3037)/3),YEAR($R3037)*12+MONTH($R3037))))</f>
        <v/>
      </c>
      <c r="P3037">
        <f>IF($R3037="","",IF($R3038="",1,IF($O3037&lt;&gt;$O3038,1,0)))</f>
        <v/>
      </c>
      <c r="Q3037">
        <f>IF($P3037=1,SUM($P$7:$P3037),"")</f>
        <v/>
      </c>
      <c r="R3037">
        <f>IF($A3037="","",IF(ISNUMBER($A3037),$A3037,IFERROR(DATEVALUE($A3037),NA())))</f>
        <v/>
      </c>
    </row>
    <row r="3038">
      <c r="O3038">
        <f>IF($R3038="","",IF($Q$1="Weekly",INT(($R3038-2)/7),IF($Q$1="Quarterly",YEAR($R3038)*4+ROUNDUP(MONTH($R3038)/3),YEAR($R3038)*12+MONTH($R3038))))</f>
        <v/>
      </c>
      <c r="P3038">
        <f>IF($R3038="","",IF($R3039="",1,IF($O3038&lt;&gt;$O3039,1,0)))</f>
        <v/>
      </c>
      <c r="Q3038">
        <f>IF($P3038=1,SUM($P$7:$P3038),"")</f>
        <v/>
      </c>
      <c r="R3038">
        <f>IF($A3038="","",IF(ISNUMBER($A3038),$A3038,IFERROR(DATEVALUE($A3038),NA())))</f>
        <v/>
      </c>
    </row>
    <row r="3039">
      <c r="O3039">
        <f>IF($R3039="","",IF($Q$1="Weekly",INT(($R3039-2)/7),IF($Q$1="Quarterly",YEAR($R3039)*4+ROUNDUP(MONTH($R3039)/3),YEAR($R3039)*12+MONTH($R3039))))</f>
        <v/>
      </c>
      <c r="P3039">
        <f>IF($R3039="","",IF($R3040="",1,IF($O3039&lt;&gt;$O3040,1,0)))</f>
        <v/>
      </c>
      <c r="Q3039">
        <f>IF($P3039=1,SUM($P$7:$P3039),"")</f>
        <v/>
      </c>
      <c r="R3039">
        <f>IF($A3039="","",IF(ISNUMBER($A3039),$A3039,IFERROR(DATEVALUE($A3039),NA())))</f>
        <v/>
      </c>
    </row>
    <row r="3040">
      <c r="O3040">
        <f>IF($R3040="","",IF($Q$1="Weekly",INT(($R3040-2)/7),IF($Q$1="Quarterly",YEAR($R3040)*4+ROUNDUP(MONTH($R3040)/3),YEAR($R3040)*12+MONTH($R3040))))</f>
        <v/>
      </c>
      <c r="P3040">
        <f>IF($R3040="","",IF($R3041="",1,IF($O3040&lt;&gt;$O3041,1,0)))</f>
        <v/>
      </c>
      <c r="Q3040">
        <f>IF($P3040=1,SUM($P$7:$P3040),"")</f>
        <v/>
      </c>
      <c r="R3040">
        <f>IF($A3040="","",IF(ISNUMBER($A3040),$A3040,IFERROR(DATEVALUE($A3040),NA())))</f>
        <v/>
      </c>
    </row>
    <row r="3041">
      <c r="O3041">
        <f>IF($R3041="","",IF($Q$1="Weekly",INT(($R3041-2)/7),IF($Q$1="Quarterly",YEAR($R3041)*4+ROUNDUP(MONTH($R3041)/3),YEAR($R3041)*12+MONTH($R3041))))</f>
        <v/>
      </c>
      <c r="P3041">
        <f>IF($R3041="","",IF($R3042="",1,IF($O3041&lt;&gt;$O3042,1,0)))</f>
        <v/>
      </c>
      <c r="Q3041">
        <f>IF($P3041=1,SUM($P$7:$P3041),"")</f>
        <v/>
      </c>
      <c r="R3041">
        <f>IF($A3041="","",IF(ISNUMBER($A3041),$A3041,IFERROR(DATEVALUE($A3041),NA())))</f>
        <v/>
      </c>
    </row>
    <row r="3042">
      <c r="O3042">
        <f>IF($R3042="","",IF($Q$1="Weekly",INT(($R3042-2)/7),IF($Q$1="Quarterly",YEAR($R3042)*4+ROUNDUP(MONTH($R3042)/3),YEAR($R3042)*12+MONTH($R3042))))</f>
        <v/>
      </c>
      <c r="P3042">
        <f>IF($R3042="","",IF($R3043="",1,IF($O3042&lt;&gt;$O3043,1,0)))</f>
        <v/>
      </c>
      <c r="Q3042">
        <f>IF($P3042=1,SUM($P$7:$P3042),"")</f>
        <v/>
      </c>
      <c r="R3042">
        <f>IF($A3042="","",IF(ISNUMBER($A3042),$A3042,IFERROR(DATEVALUE($A3042),NA())))</f>
        <v/>
      </c>
    </row>
    <row r="3043">
      <c r="O3043">
        <f>IF($R3043="","",IF($Q$1="Weekly",INT(($R3043-2)/7),IF($Q$1="Quarterly",YEAR($R3043)*4+ROUNDUP(MONTH($R3043)/3),YEAR($R3043)*12+MONTH($R3043))))</f>
        <v/>
      </c>
      <c r="P3043">
        <f>IF($R3043="","",IF($R3044="",1,IF($O3043&lt;&gt;$O3044,1,0)))</f>
        <v/>
      </c>
      <c r="Q3043">
        <f>IF($P3043=1,SUM($P$7:$P3043),"")</f>
        <v/>
      </c>
      <c r="R3043">
        <f>IF($A3043="","",IF(ISNUMBER($A3043),$A3043,IFERROR(DATEVALUE($A3043),NA())))</f>
        <v/>
      </c>
    </row>
    <row r="3044">
      <c r="O3044">
        <f>IF($R3044="","",IF($Q$1="Weekly",INT(($R3044-2)/7),IF($Q$1="Quarterly",YEAR($R3044)*4+ROUNDUP(MONTH($R3044)/3),YEAR($R3044)*12+MONTH($R3044))))</f>
        <v/>
      </c>
      <c r="P3044">
        <f>IF($R3044="","",IF($R3045="",1,IF($O3044&lt;&gt;$O3045,1,0)))</f>
        <v/>
      </c>
      <c r="Q3044">
        <f>IF($P3044=1,SUM($P$7:$P3044),"")</f>
        <v/>
      </c>
      <c r="R3044">
        <f>IF($A3044="","",IF(ISNUMBER($A3044),$A3044,IFERROR(DATEVALUE($A3044),NA())))</f>
        <v/>
      </c>
    </row>
    <row r="3045">
      <c r="O3045">
        <f>IF($R3045="","",IF($Q$1="Weekly",INT(($R3045-2)/7),IF($Q$1="Quarterly",YEAR($R3045)*4+ROUNDUP(MONTH($R3045)/3),YEAR($R3045)*12+MONTH($R3045))))</f>
        <v/>
      </c>
      <c r="P3045">
        <f>IF($R3045="","",IF($R3046="",1,IF($O3045&lt;&gt;$O3046,1,0)))</f>
        <v/>
      </c>
      <c r="Q3045">
        <f>IF($P3045=1,SUM($P$7:$P3045),"")</f>
        <v/>
      </c>
      <c r="R3045">
        <f>IF($A3045="","",IF(ISNUMBER($A3045),$A3045,IFERROR(DATEVALUE($A3045),NA())))</f>
        <v/>
      </c>
    </row>
    <row r="3046">
      <c r="O3046">
        <f>IF($R3046="","",IF($Q$1="Weekly",INT(($R3046-2)/7),IF($Q$1="Quarterly",YEAR($R3046)*4+ROUNDUP(MONTH($R3046)/3),YEAR($R3046)*12+MONTH($R3046))))</f>
        <v/>
      </c>
      <c r="P3046">
        <f>IF($R3046="","",IF($R3047="",1,IF($O3046&lt;&gt;$O3047,1,0)))</f>
        <v/>
      </c>
      <c r="Q3046">
        <f>IF($P3046=1,SUM($P$7:$P3046),"")</f>
        <v/>
      </c>
      <c r="R3046">
        <f>IF($A3046="","",IF(ISNUMBER($A3046),$A3046,IFERROR(DATEVALUE($A3046),NA())))</f>
        <v/>
      </c>
    </row>
    <row r="3047">
      <c r="O3047">
        <f>IF($R3047="","",IF($Q$1="Weekly",INT(($R3047-2)/7),IF($Q$1="Quarterly",YEAR($R3047)*4+ROUNDUP(MONTH($R3047)/3),YEAR($R3047)*12+MONTH($R3047))))</f>
        <v/>
      </c>
      <c r="P3047">
        <f>IF($R3047="","",IF($R3048="",1,IF($O3047&lt;&gt;$O3048,1,0)))</f>
        <v/>
      </c>
      <c r="Q3047">
        <f>IF($P3047=1,SUM($P$7:$P3047),"")</f>
        <v/>
      </c>
      <c r="R3047">
        <f>IF($A3047="","",IF(ISNUMBER($A3047),$A3047,IFERROR(DATEVALUE($A3047),NA())))</f>
        <v/>
      </c>
    </row>
    <row r="3048">
      <c r="O3048">
        <f>IF($R3048="","",IF($Q$1="Weekly",INT(($R3048-2)/7),IF($Q$1="Quarterly",YEAR($R3048)*4+ROUNDUP(MONTH($R3048)/3),YEAR($R3048)*12+MONTH($R3048))))</f>
        <v/>
      </c>
      <c r="P3048">
        <f>IF($R3048="","",IF($R3049="",1,IF($O3048&lt;&gt;$O3049,1,0)))</f>
        <v/>
      </c>
      <c r="Q3048">
        <f>IF($P3048=1,SUM($P$7:$P3048),"")</f>
        <v/>
      </c>
      <c r="R3048">
        <f>IF($A3048="","",IF(ISNUMBER($A3048),$A3048,IFERROR(DATEVALUE($A3048),NA())))</f>
        <v/>
      </c>
    </row>
    <row r="3049">
      <c r="O3049">
        <f>IF($R3049="","",IF($Q$1="Weekly",INT(($R3049-2)/7),IF($Q$1="Quarterly",YEAR($R3049)*4+ROUNDUP(MONTH($R3049)/3),YEAR($R3049)*12+MONTH($R3049))))</f>
        <v/>
      </c>
      <c r="P3049">
        <f>IF($R3049="","",IF($R3050="",1,IF($O3049&lt;&gt;$O3050,1,0)))</f>
        <v/>
      </c>
      <c r="Q3049">
        <f>IF($P3049=1,SUM($P$7:$P3049),"")</f>
        <v/>
      </c>
      <c r="R3049">
        <f>IF($A3049="","",IF(ISNUMBER($A3049),$A3049,IFERROR(DATEVALUE($A3049),NA())))</f>
        <v/>
      </c>
    </row>
    <row r="3050">
      <c r="O3050">
        <f>IF($R3050="","",IF($Q$1="Weekly",INT(($R3050-2)/7),IF($Q$1="Quarterly",YEAR($R3050)*4+ROUNDUP(MONTH($R3050)/3),YEAR($R3050)*12+MONTH($R3050))))</f>
        <v/>
      </c>
      <c r="P3050">
        <f>IF($R3050="","",IF($R3051="",1,IF($O3050&lt;&gt;$O3051,1,0)))</f>
        <v/>
      </c>
      <c r="Q3050">
        <f>IF($P3050=1,SUM($P$7:$P3050),"")</f>
        <v/>
      </c>
      <c r="R3050">
        <f>IF($A3050="","",IF(ISNUMBER($A3050),$A3050,IFERROR(DATEVALUE($A3050),NA())))</f>
        <v/>
      </c>
    </row>
    <row r="3051">
      <c r="O3051">
        <f>IF($R3051="","",IF($Q$1="Weekly",INT(($R3051-2)/7),IF($Q$1="Quarterly",YEAR($R3051)*4+ROUNDUP(MONTH($R3051)/3),YEAR($R3051)*12+MONTH($R3051))))</f>
        <v/>
      </c>
      <c r="P3051">
        <f>IF($R3051="","",IF($R3052="",1,IF($O3051&lt;&gt;$O3052,1,0)))</f>
        <v/>
      </c>
      <c r="Q3051">
        <f>IF($P3051=1,SUM($P$7:$P3051),"")</f>
        <v/>
      </c>
      <c r="R3051">
        <f>IF($A3051="","",IF(ISNUMBER($A3051),$A3051,IFERROR(DATEVALUE($A3051),NA())))</f>
        <v/>
      </c>
    </row>
    <row r="3052">
      <c r="O3052">
        <f>IF($R3052="","",IF($Q$1="Weekly",INT(($R3052-2)/7),IF($Q$1="Quarterly",YEAR($R3052)*4+ROUNDUP(MONTH($R3052)/3),YEAR($R3052)*12+MONTH($R3052))))</f>
        <v/>
      </c>
      <c r="P3052">
        <f>IF($R3052="","",IF($R3053="",1,IF($O3052&lt;&gt;$O3053,1,0)))</f>
        <v/>
      </c>
      <c r="Q3052">
        <f>IF($P3052=1,SUM($P$7:$P3052),"")</f>
        <v/>
      </c>
      <c r="R3052">
        <f>IF($A3052="","",IF(ISNUMBER($A3052),$A3052,IFERROR(DATEVALUE($A3052),NA())))</f>
        <v/>
      </c>
    </row>
    <row r="3053">
      <c r="O3053">
        <f>IF($R3053="","",IF($Q$1="Weekly",INT(($R3053-2)/7),IF($Q$1="Quarterly",YEAR($R3053)*4+ROUNDUP(MONTH($R3053)/3),YEAR($R3053)*12+MONTH($R3053))))</f>
        <v/>
      </c>
      <c r="P3053">
        <f>IF($R3053="","",IF($R3054="",1,IF($O3053&lt;&gt;$O3054,1,0)))</f>
        <v/>
      </c>
      <c r="Q3053">
        <f>IF($P3053=1,SUM($P$7:$P3053),"")</f>
        <v/>
      </c>
      <c r="R3053">
        <f>IF($A3053="","",IF(ISNUMBER($A3053),$A3053,IFERROR(DATEVALUE($A3053),NA())))</f>
        <v/>
      </c>
    </row>
    <row r="3054">
      <c r="O3054">
        <f>IF($R3054="","",IF($Q$1="Weekly",INT(($R3054-2)/7),IF($Q$1="Quarterly",YEAR($R3054)*4+ROUNDUP(MONTH($R3054)/3),YEAR($R3054)*12+MONTH($R3054))))</f>
        <v/>
      </c>
      <c r="P3054">
        <f>IF($R3054="","",IF($R3055="",1,IF($O3054&lt;&gt;$O3055,1,0)))</f>
        <v/>
      </c>
      <c r="Q3054">
        <f>IF($P3054=1,SUM($P$7:$P3054),"")</f>
        <v/>
      </c>
      <c r="R3054">
        <f>IF($A3054="","",IF(ISNUMBER($A3054),$A3054,IFERROR(DATEVALUE($A3054),NA())))</f>
        <v/>
      </c>
    </row>
    <row r="3055">
      <c r="O3055">
        <f>IF($R3055="","",IF($Q$1="Weekly",INT(($R3055-2)/7),IF($Q$1="Quarterly",YEAR($R3055)*4+ROUNDUP(MONTH($R3055)/3),YEAR($R3055)*12+MONTH($R3055))))</f>
        <v/>
      </c>
      <c r="P3055">
        <f>IF($R3055="","",IF($R3056="",1,IF($O3055&lt;&gt;$O3056,1,0)))</f>
        <v/>
      </c>
      <c r="Q3055">
        <f>IF($P3055=1,SUM($P$7:$P3055),"")</f>
        <v/>
      </c>
      <c r="R3055">
        <f>IF($A3055="","",IF(ISNUMBER($A3055),$A3055,IFERROR(DATEVALUE($A3055),NA())))</f>
        <v/>
      </c>
    </row>
    <row r="3056">
      <c r="O3056">
        <f>IF($R3056="","",IF($Q$1="Weekly",INT(($R3056-2)/7),IF($Q$1="Quarterly",YEAR($R3056)*4+ROUNDUP(MONTH($R3056)/3),YEAR($R3056)*12+MONTH($R3056))))</f>
        <v/>
      </c>
      <c r="P3056">
        <f>IF($R3056="","",IF($R3057="",1,IF($O3056&lt;&gt;$O3057,1,0)))</f>
        <v/>
      </c>
      <c r="Q3056">
        <f>IF($P3056=1,SUM($P$7:$P3056),"")</f>
        <v/>
      </c>
      <c r="R3056">
        <f>IF($A3056="","",IF(ISNUMBER($A3056),$A3056,IFERROR(DATEVALUE($A3056),NA())))</f>
        <v/>
      </c>
    </row>
    <row r="3057">
      <c r="O3057">
        <f>IF($R3057="","",IF($Q$1="Weekly",INT(($R3057-2)/7),IF($Q$1="Quarterly",YEAR($R3057)*4+ROUNDUP(MONTH($R3057)/3),YEAR($R3057)*12+MONTH($R3057))))</f>
        <v/>
      </c>
      <c r="P3057">
        <f>IF($R3057="","",IF($R3058="",1,IF($O3057&lt;&gt;$O3058,1,0)))</f>
        <v/>
      </c>
      <c r="Q3057">
        <f>IF($P3057=1,SUM($P$7:$P3057),"")</f>
        <v/>
      </c>
      <c r="R3057">
        <f>IF($A3057="","",IF(ISNUMBER($A3057),$A3057,IFERROR(DATEVALUE($A3057),NA())))</f>
        <v/>
      </c>
    </row>
    <row r="3058">
      <c r="O3058">
        <f>IF($R3058="","",IF($Q$1="Weekly",INT(($R3058-2)/7),IF($Q$1="Quarterly",YEAR($R3058)*4+ROUNDUP(MONTH($R3058)/3),YEAR($R3058)*12+MONTH($R3058))))</f>
        <v/>
      </c>
      <c r="P3058">
        <f>IF($R3058="","",IF($R3059="",1,IF($O3058&lt;&gt;$O3059,1,0)))</f>
        <v/>
      </c>
      <c r="Q3058">
        <f>IF($P3058=1,SUM($P$7:$P3058),"")</f>
        <v/>
      </c>
      <c r="R3058">
        <f>IF($A3058="","",IF(ISNUMBER($A3058),$A3058,IFERROR(DATEVALUE($A3058),NA())))</f>
        <v/>
      </c>
    </row>
    <row r="3059">
      <c r="O3059">
        <f>IF($R3059="","",IF($Q$1="Weekly",INT(($R3059-2)/7),IF($Q$1="Quarterly",YEAR($R3059)*4+ROUNDUP(MONTH($R3059)/3),YEAR($R3059)*12+MONTH($R3059))))</f>
        <v/>
      </c>
      <c r="P3059">
        <f>IF($R3059="","",IF($R3060="",1,IF($O3059&lt;&gt;$O3060,1,0)))</f>
        <v/>
      </c>
      <c r="Q3059">
        <f>IF($P3059=1,SUM($P$7:$P3059),"")</f>
        <v/>
      </c>
      <c r="R3059">
        <f>IF($A3059="","",IF(ISNUMBER($A3059),$A3059,IFERROR(DATEVALUE($A3059),NA())))</f>
        <v/>
      </c>
    </row>
    <row r="3060">
      <c r="O3060">
        <f>IF($R3060="","",IF($Q$1="Weekly",INT(($R3060-2)/7),IF($Q$1="Quarterly",YEAR($R3060)*4+ROUNDUP(MONTH($R3060)/3),YEAR($R3060)*12+MONTH($R3060))))</f>
        <v/>
      </c>
      <c r="P3060">
        <f>IF($R3060="","",IF($R3061="",1,IF($O3060&lt;&gt;$O3061,1,0)))</f>
        <v/>
      </c>
      <c r="Q3060">
        <f>IF($P3060=1,SUM($P$7:$P3060),"")</f>
        <v/>
      </c>
      <c r="R3060">
        <f>IF($A3060="","",IF(ISNUMBER($A3060),$A3060,IFERROR(DATEVALUE($A3060),NA())))</f>
        <v/>
      </c>
    </row>
    <row r="3061">
      <c r="O3061">
        <f>IF($R3061="","",IF($Q$1="Weekly",INT(($R3061-2)/7),IF($Q$1="Quarterly",YEAR($R3061)*4+ROUNDUP(MONTH($R3061)/3),YEAR($R3061)*12+MONTH($R3061))))</f>
        <v/>
      </c>
      <c r="P3061">
        <f>IF($R3061="","",IF($R3062="",1,IF($O3061&lt;&gt;$O3062,1,0)))</f>
        <v/>
      </c>
      <c r="Q3061">
        <f>IF($P3061=1,SUM($P$7:$P3061),"")</f>
        <v/>
      </c>
      <c r="R3061">
        <f>IF($A3061="","",IF(ISNUMBER($A3061),$A3061,IFERROR(DATEVALUE($A3061),NA())))</f>
        <v/>
      </c>
    </row>
    <row r="3062">
      <c r="O3062">
        <f>IF($R3062="","",IF($Q$1="Weekly",INT(($R3062-2)/7),IF($Q$1="Quarterly",YEAR($R3062)*4+ROUNDUP(MONTH($R3062)/3),YEAR($R3062)*12+MONTH($R3062))))</f>
        <v/>
      </c>
      <c r="P3062">
        <f>IF($R3062="","",IF($R3063="",1,IF($O3062&lt;&gt;$O3063,1,0)))</f>
        <v/>
      </c>
      <c r="Q3062">
        <f>IF($P3062=1,SUM($P$7:$P3062),"")</f>
        <v/>
      </c>
      <c r="R3062">
        <f>IF($A3062="","",IF(ISNUMBER($A3062),$A3062,IFERROR(DATEVALUE($A3062),NA())))</f>
        <v/>
      </c>
    </row>
    <row r="3063">
      <c r="O3063">
        <f>IF($R3063="","",IF($Q$1="Weekly",INT(($R3063-2)/7),IF($Q$1="Quarterly",YEAR($R3063)*4+ROUNDUP(MONTH($R3063)/3),YEAR($R3063)*12+MONTH($R3063))))</f>
        <v/>
      </c>
      <c r="P3063">
        <f>IF($R3063="","",IF($R3064="",1,IF($O3063&lt;&gt;$O3064,1,0)))</f>
        <v/>
      </c>
      <c r="Q3063">
        <f>IF($P3063=1,SUM($P$7:$P3063),"")</f>
        <v/>
      </c>
      <c r="R3063">
        <f>IF($A3063="","",IF(ISNUMBER($A3063),$A3063,IFERROR(DATEVALUE($A3063),NA())))</f>
        <v/>
      </c>
    </row>
    <row r="3064">
      <c r="O3064">
        <f>IF($R3064="","",IF($Q$1="Weekly",INT(($R3064-2)/7),IF($Q$1="Quarterly",YEAR($R3064)*4+ROUNDUP(MONTH($R3064)/3),YEAR($R3064)*12+MONTH($R3064))))</f>
        <v/>
      </c>
      <c r="P3064">
        <f>IF($R3064="","",IF($R3065="",1,IF($O3064&lt;&gt;$O3065,1,0)))</f>
        <v/>
      </c>
      <c r="Q3064">
        <f>IF($P3064=1,SUM($P$7:$P3064),"")</f>
        <v/>
      </c>
      <c r="R3064">
        <f>IF($A3064="","",IF(ISNUMBER($A3064),$A3064,IFERROR(DATEVALUE($A3064),NA())))</f>
        <v/>
      </c>
    </row>
    <row r="3065">
      <c r="O3065">
        <f>IF($R3065="","",IF($Q$1="Weekly",INT(($R3065-2)/7),IF($Q$1="Quarterly",YEAR($R3065)*4+ROUNDUP(MONTH($R3065)/3),YEAR($R3065)*12+MONTH($R3065))))</f>
        <v/>
      </c>
      <c r="P3065">
        <f>IF($R3065="","",IF($R3066="",1,IF($O3065&lt;&gt;$O3066,1,0)))</f>
        <v/>
      </c>
      <c r="Q3065">
        <f>IF($P3065=1,SUM($P$7:$P3065),"")</f>
        <v/>
      </c>
      <c r="R3065">
        <f>IF($A3065="","",IF(ISNUMBER($A3065),$A3065,IFERROR(DATEVALUE($A3065),NA())))</f>
        <v/>
      </c>
    </row>
    <row r="3066">
      <c r="O3066">
        <f>IF($R3066="","",IF($Q$1="Weekly",INT(($R3066-2)/7),IF($Q$1="Quarterly",YEAR($R3066)*4+ROUNDUP(MONTH($R3066)/3),YEAR($R3066)*12+MONTH($R3066))))</f>
        <v/>
      </c>
      <c r="P3066">
        <f>IF($R3066="","",IF($R3067="",1,IF($O3066&lt;&gt;$O3067,1,0)))</f>
        <v/>
      </c>
      <c r="Q3066">
        <f>IF($P3066=1,SUM($P$7:$P3066),"")</f>
        <v/>
      </c>
      <c r="R3066">
        <f>IF($A3066="","",IF(ISNUMBER($A3066),$A3066,IFERROR(DATEVALUE($A3066),NA())))</f>
        <v/>
      </c>
    </row>
    <row r="3067">
      <c r="O3067">
        <f>IF($R3067="","",IF($Q$1="Weekly",INT(($R3067-2)/7),IF($Q$1="Quarterly",YEAR($R3067)*4+ROUNDUP(MONTH($R3067)/3),YEAR($R3067)*12+MONTH($R3067))))</f>
        <v/>
      </c>
      <c r="P3067">
        <f>IF($R3067="","",IF($R3068="",1,IF($O3067&lt;&gt;$O3068,1,0)))</f>
        <v/>
      </c>
      <c r="Q3067">
        <f>IF($P3067=1,SUM($P$7:$P3067),"")</f>
        <v/>
      </c>
      <c r="R3067">
        <f>IF($A3067="","",IF(ISNUMBER($A3067),$A3067,IFERROR(DATEVALUE($A3067),NA())))</f>
        <v/>
      </c>
    </row>
    <row r="3068">
      <c r="O3068">
        <f>IF($R3068="","",IF($Q$1="Weekly",INT(($R3068-2)/7),IF($Q$1="Quarterly",YEAR($R3068)*4+ROUNDUP(MONTH($R3068)/3),YEAR($R3068)*12+MONTH($R3068))))</f>
        <v/>
      </c>
      <c r="P3068">
        <f>IF($R3068="","",IF($R3069="",1,IF($O3068&lt;&gt;$O3069,1,0)))</f>
        <v/>
      </c>
      <c r="Q3068">
        <f>IF($P3068=1,SUM($P$7:$P3068),"")</f>
        <v/>
      </c>
      <c r="R3068">
        <f>IF($A3068="","",IF(ISNUMBER($A3068),$A3068,IFERROR(DATEVALUE($A3068),NA())))</f>
        <v/>
      </c>
    </row>
    <row r="3069">
      <c r="O3069">
        <f>IF($R3069="","",IF($Q$1="Weekly",INT(($R3069-2)/7),IF($Q$1="Quarterly",YEAR($R3069)*4+ROUNDUP(MONTH($R3069)/3),YEAR($R3069)*12+MONTH($R3069))))</f>
        <v/>
      </c>
      <c r="P3069">
        <f>IF($R3069="","",IF($R3070="",1,IF($O3069&lt;&gt;$O3070,1,0)))</f>
        <v/>
      </c>
      <c r="Q3069">
        <f>IF($P3069=1,SUM($P$7:$P3069),"")</f>
        <v/>
      </c>
      <c r="R3069">
        <f>IF($A3069="","",IF(ISNUMBER($A3069),$A3069,IFERROR(DATEVALUE($A3069),NA())))</f>
        <v/>
      </c>
    </row>
    <row r="3070">
      <c r="O3070">
        <f>IF($R3070="","",IF($Q$1="Weekly",INT(($R3070-2)/7),IF($Q$1="Quarterly",YEAR($R3070)*4+ROUNDUP(MONTH($R3070)/3),YEAR($R3070)*12+MONTH($R3070))))</f>
        <v/>
      </c>
      <c r="P3070">
        <f>IF($R3070="","",IF($R3071="",1,IF($O3070&lt;&gt;$O3071,1,0)))</f>
        <v/>
      </c>
      <c r="Q3070">
        <f>IF($P3070=1,SUM($P$7:$P3070),"")</f>
        <v/>
      </c>
      <c r="R3070">
        <f>IF($A3070="","",IF(ISNUMBER($A3070),$A3070,IFERROR(DATEVALUE($A3070),NA())))</f>
        <v/>
      </c>
    </row>
    <row r="3071">
      <c r="O3071">
        <f>IF($R3071="","",IF($Q$1="Weekly",INT(($R3071-2)/7),IF($Q$1="Quarterly",YEAR($R3071)*4+ROUNDUP(MONTH($R3071)/3),YEAR($R3071)*12+MONTH($R3071))))</f>
        <v/>
      </c>
      <c r="P3071">
        <f>IF($R3071="","",IF($R3072="",1,IF($O3071&lt;&gt;$O3072,1,0)))</f>
        <v/>
      </c>
      <c r="Q3071">
        <f>IF($P3071=1,SUM($P$7:$P3071),"")</f>
        <v/>
      </c>
      <c r="R3071">
        <f>IF($A3071="","",IF(ISNUMBER($A3071),$A3071,IFERROR(DATEVALUE($A3071),NA())))</f>
        <v/>
      </c>
    </row>
    <row r="3072">
      <c r="O3072">
        <f>IF($R3072="","",IF($Q$1="Weekly",INT(($R3072-2)/7),IF($Q$1="Quarterly",YEAR($R3072)*4+ROUNDUP(MONTH($R3072)/3),YEAR($R3072)*12+MONTH($R3072))))</f>
        <v/>
      </c>
      <c r="P3072">
        <f>IF($R3072="","",IF($R3073="",1,IF($O3072&lt;&gt;$O3073,1,0)))</f>
        <v/>
      </c>
      <c r="Q3072">
        <f>IF($P3072=1,SUM($P$7:$P3072),"")</f>
        <v/>
      </c>
      <c r="R3072">
        <f>IF($A3072="","",IF(ISNUMBER($A3072),$A3072,IFERROR(DATEVALUE($A3072),NA())))</f>
        <v/>
      </c>
    </row>
    <row r="3073">
      <c r="O3073">
        <f>IF($R3073="","",IF($Q$1="Weekly",INT(($R3073-2)/7),IF($Q$1="Quarterly",YEAR($R3073)*4+ROUNDUP(MONTH($R3073)/3),YEAR($R3073)*12+MONTH($R3073))))</f>
        <v/>
      </c>
      <c r="P3073">
        <f>IF($R3073="","",IF($R3074="",1,IF($O3073&lt;&gt;$O3074,1,0)))</f>
        <v/>
      </c>
      <c r="Q3073">
        <f>IF($P3073=1,SUM($P$7:$P3073),"")</f>
        <v/>
      </c>
      <c r="R3073">
        <f>IF($A3073="","",IF(ISNUMBER($A3073),$A3073,IFERROR(DATEVALUE($A3073),NA())))</f>
        <v/>
      </c>
    </row>
    <row r="3074">
      <c r="O3074">
        <f>IF($R3074="","",IF($Q$1="Weekly",INT(($R3074-2)/7),IF($Q$1="Quarterly",YEAR($R3074)*4+ROUNDUP(MONTH($R3074)/3),YEAR($R3074)*12+MONTH($R3074))))</f>
        <v/>
      </c>
      <c r="P3074">
        <f>IF($R3074="","",IF($R3075="",1,IF($O3074&lt;&gt;$O3075,1,0)))</f>
        <v/>
      </c>
      <c r="Q3074">
        <f>IF($P3074=1,SUM($P$7:$P3074),"")</f>
        <v/>
      </c>
      <c r="R3074">
        <f>IF($A3074="","",IF(ISNUMBER($A3074),$A3074,IFERROR(DATEVALUE($A3074),NA())))</f>
        <v/>
      </c>
    </row>
    <row r="3075">
      <c r="O3075">
        <f>IF($R3075="","",IF($Q$1="Weekly",INT(($R3075-2)/7),IF($Q$1="Quarterly",YEAR($R3075)*4+ROUNDUP(MONTH($R3075)/3),YEAR($R3075)*12+MONTH($R3075))))</f>
        <v/>
      </c>
      <c r="P3075">
        <f>IF($R3075="","",IF($R3076="",1,IF($O3075&lt;&gt;$O3076,1,0)))</f>
        <v/>
      </c>
      <c r="Q3075">
        <f>IF($P3075=1,SUM($P$7:$P3075),"")</f>
        <v/>
      </c>
      <c r="R3075">
        <f>IF($A3075="","",IF(ISNUMBER($A3075),$A3075,IFERROR(DATEVALUE($A3075),NA())))</f>
        <v/>
      </c>
    </row>
    <row r="3076">
      <c r="O3076">
        <f>IF($R3076="","",IF($Q$1="Weekly",INT(($R3076-2)/7),IF($Q$1="Quarterly",YEAR($R3076)*4+ROUNDUP(MONTH($R3076)/3),YEAR($R3076)*12+MONTH($R3076))))</f>
        <v/>
      </c>
      <c r="P3076">
        <f>IF($R3076="","",IF($R3077="",1,IF($O3076&lt;&gt;$O3077,1,0)))</f>
        <v/>
      </c>
      <c r="Q3076">
        <f>IF($P3076=1,SUM($P$7:$P3076),"")</f>
        <v/>
      </c>
      <c r="R3076">
        <f>IF($A3076="","",IF(ISNUMBER($A3076),$A3076,IFERROR(DATEVALUE($A3076),NA())))</f>
        <v/>
      </c>
    </row>
    <row r="3077">
      <c r="O3077">
        <f>IF($R3077="","",IF($Q$1="Weekly",INT(($R3077-2)/7),IF($Q$1="Quarterly",YEAR($R3077)*4+ROUNDUP(MONTH($R3077)/3),YEAR($R3077)*12+MONTH($R3077))))</f>
        <v/>
      </c>
      <c r="P3077">
        <f>IF($R3077="","",IF($R3078="",1,IF($O3077&lt;&gt;$O3078,1,0)))</f>
        <v/>
      </c>
      <c r="Q3077">
        <f>IF($P3077=1,SUM($P$7:$P3077),"")</f>
        <v/>
      </c>
      <c r="R3077">
        <f>IF($A3077="","",IF(ISNUMBER($A3077),$A3077,IFERROR(DATEVALUE($A3077),NA())))</f>
        <v/>
      </c>
    </row>
    <row r="3078">
      <c r="O3078">
        <f>IF($R3078="","",IF($Q$1="Weekly",INT(($R3078-2)/7),IF($Q$1="Quarterly",YEAR($R3078)*4+ROUNDUP(MONTH($R3078)/3),YEAR($R3078)*12+MONTH($R3078))))</f>
        <v/>
      </c>
      <c r="P3078">
        <f>IF($R3078="","",IF($R3079="",1,IF($O3078&lt;&gt;$O3079,1,0)))</f>
        <v/>
      </c>
      <c r="Q3078">
        <f>IF($P3078=1,SUM($P$7:$P3078),"")</f>
        <v/>
      </c>
      <c r="R3078">
        <f>IF($A3078="","",IF(ISNUMBER($A3078),$A3078,IFERROR(DATEVALUE($A3078),NA())))</f>
        <v/>
      </c>
    </row>
    <row r="3079">
      <c r="O3079">
        <f>IF($R3079="","",IF($Q$1="Weekly",INT(($R3079-2)/7),IF($Q$1="Quarterly",YEAR($R3079)*4+ROUNDUP(MONTH($R3079)/3),YEAR($R3079)*12+MONTH($R3079))))</f>
        <v/>
      </c>
      <c r="P3079">
        <f>IF($R3079="","",IF($R3080="",1,IF($O3079&lt;&gt;$O3080,1,0)))</f>
        <v/>
      </c>
      <c r="Q3079">
        <f>IF($P3079=1,SUM($P$7:$P3079),"")</f>
        <v/>
      </c>
      <c r="R3079">
        <f>IF($A3079="","",IF(ISNUMBER($A3079),$A3079,IFERROR(DATEVALUE($A3079),NA())))</f>
        <v/>
      </c>
    </row>
    <row r="3080">
      <c r="O3080">
        <f>IF($R3080="","",IF($Q$1="Weekly",INT(($R3080-2)/7),IF($Q$1="Quarterly",YEAR($R3080)*4+ROUNDUP(MONTH($R3080)/3),YEAR($R3080)*12+MONTH($R3080))))</f>
        <v/>
      </c>
      <c r="P3080">
        <f>IF($R3080="","",IF($R3081="",1,IF($O3080&lt;&gt;$O3081,1,0)))</f>
        <v/>
      </c>
      <c r="Q3080">
        <f>IF($P3080=1,SUM($P$7:$P3080),"")</f>
        <v/>
      </c>
      <c r="R3080">
        <f>IF($A3080="","",IF(ISNUMBER($A3080),$A3080,IFERROR(DATEVALUE($A3080),NA())))</f>
        <v/>
      </c>
    </row>
    <row r="3081">
      <c r="O3081">
        <f>IF($R3081="","",IF($Q$1="Weekly",INT(($R3081-2)/7),IF($Q$1="Quarterly",YEAR($R3081)*4+ROUNDUP(MONTH($R3081)/3),YEAR($R3081)*12+MONTH($R3081))))</f>
        <v/>
      </c>
      <c r="P3081">
        <f>IF($R3081="","",IF($R3082="",1,IF($O3081&lt;&gt;$O3082,1,0)))</f>
        <v/>
      </c>
      <c r="Q3081">
        <f>IF($P3081=1,SUM($P$7:$P3081),"")</f>
        <v/>
      </c>
      <c r="R3081">
        <f>IF($A3081="","",IF(ISNUMBER($A3081),$A3081,IFERROR(DATEVALUE($A3081),NA())))</f>
        <v/>
      </c>
    </row>
    <row r="3082">
      <c r="O3082">
        <f>IF($R3082="","",IF($Q$1="Weekly",INT(($R3082-2)/7),IF($Q$1="Quarterly",YEAR($R3082)*4+ROUNDUP(MONTH($R3082)/3),YEAR($R3082)*12+MONTH($R3082))))</f>
        <v/>
      </c>
      <c r="P3082">
        <f>IF($R3082="","",IF($R3083="",1,IF($O3082&lt;&gt;$O3083,1,0)))</f>
        <v/>
      </c>
      <c r="Q3082">
        <f>IF($P3082=1,SUM($P$7:$P3082),"")</f>
        <v/>
      </c>
      <c r="R3082">
        <f>IF($A3082="","",IF(ISNUMBER($A3082),$A3082,IFERROR(DATEVALUE($A3082),NA())))</f>
        <v/>
      </c>
    </row>
    <row r="3083">
      <c r="O3083">
        <f>IF($R3083="","",IF($Q$1="Weekly",INT(($R3083-2)/7),IF($Q$1="Quarterly",YEAR($R3083)*4+ROUNDUP(MONTH($R3083)/3),YEAR($R3083)*12+MONTH($R3083))))</f>
        <v/>
      </c>
      <c r="P3083">
        <f>IF($R3083="","",IF($R3084="",1,IF($O3083&lt;&gt;$O3084,1,0)))</f>
        <v/>
      </c>
      <c r="Q3083">
        <f>IF($P3083=1,SUM($P$7:$P3083),"")</f>
        <v/>
      </c>
      <c r="R3083">
        <f>IF($A3083="","",IF(ISNUMBER($A3083),$A3083,IFERROR(DATEVALUE($A3083),NA())))</f>
        <v/>
      </c>
    </row>
    <row r="3084">
      <c r="O3084">
        <f>IF($R3084="","",IF($Q$1="Weekly",INT(($R3084-2)/7),IF($Q$1="Quarterly",YEAR($R3084)*4+ROUNDUP(MONTH($R3084)/3),YEAR($R3084)*12+MONTH($R3084))))</f>
        <v/>
      </c>
      <c r="P3084">
        <f>IF($R3084="","",IF($R3085="",1,IF($O3084&lt;&gt;$O3085,1,0)))</f>
        <v/>
      </c>
      <c r="Q3084">
        <f>IF($P3084=1,SUM($P$7:$P3084),"")</f>
        <v/>
      </c>
      <c r="R3084">
        <f>IF($A3084="","",IF(ISNUMBER($A3084),$A3084,IFERROR(DATEVALUE($A3084),NA())))</f>
        <v/>
      </c>
    </row>
    <row r="3085">
      <c r="O3085">
        <f>IF($R3085="","",IF($Q$1="Weekly",INT(($R3085-2)/7),IF($Q$1="Quarterly",YEAR($R3085)*4+ROUNDUP(MONTH($R3085)/3),YEAR($R3085)*12+MONTH($R3085))))</f>
        <v/>
      </c>
      <c r="P3085">
        <f>IF($R3085="","",IF($R3086="",1,IF($O3085&lt;&gt;$O3086,1,0)))</f>
        <v/>
      </c>
      <c r="Q3085">
        <f>IF($P3085=1,SUM($P$7:$P3085),"")</f>
        <v/>
      </c>
      <c r="R3085">
        <f>IF($A3085="","",IF(ISNUMBER($A3085),$A3085,IFERROR(DATEVALUE($A3085),NA())))</f>
        <v/>
      </c>
    </row>
    <row r="3086">
      <c r="O3086">
        <f>IF($R3086="","",IF($Q$1="Weekly",INT(($R3086-2)/7),IF($Q$1="Quarterly",YEAR($R3086)*4+ROUNDUP(MONTH($R3086)/3),YEAR($R3086)*12+MONTH($R3086))))</f>
        <v/>
      </c>
      <c r="P3086">
        <f>IF($R3086="","",IF($R3087="",1,IF($O3086&lt;&gt;$O3087,1,0)))</f>
        <v/>
      </c>
      <c r="Q3086">
        <f>IF($P3086=1,SUM($P$7:$P3086),"")</f>
        <v/>
      </c>
      <c r="R3086">
        <f>IF($A3086="","",IF(ISNUMBER($A3086),$A3086,IFERROR(DATEVALUE($A3086),NA())))</f>
        <v/>
      </c>
    </row>
    <row r="3087">
      <c r="O3087">
        <f>IF($R3087="","",IF($Q$1="Weekly",INT(($R3087-2)/7),IF($Q$1="Quarterly",YEAR($R3087)*4+ROUNDUP(MONTH($R3087)/3),YEAR($R3087)*12+MONTH($R3087))))</f>
        <v/>
      </c>
      <c r="P3087">
        <f>IF($R3087="","",IF($R3088="",1,IF($O3087&lt;&gt;$O3088,1,0)))</f>
        <v/>
      </c>
      <c r="Q3087">
        <f>IF($P3087=1,SUM($P$7:$P3087),"")</f>
        <v/>
      </c>
      <c r="R3087">
        <f>IF($A3087="","",IF(ISNUMBER($A3087),$A3087,IFERROR(DATEVALUE($A3087),NA())))</f>
        <v/>
      </c>
    </row>
    <row r="3088">
      <c r="O3088">
        <f>IF($R3088="","",IF($Q$1="Weekly",INT(($R3088-2)/7),IF($Q$1="Quarterly",YEAR($R3088)*4+ROUNDUP(MONTH($R3088)/3),YEAR($R3088)*12+MONTH($R3088))))</f>
        <v/>
      </c>
      <c r="P3088">
        <f>IF($R3088="","",IF($R3089="",1,IF($O3088&lt;&gt;$O3089,1,0)))</f>
        <v/>
      </c>
      <c r="Q3088">
        <f>IF($P3088=1,SUM($P$7:$P3088),"")</f>
        <v/>
      </c>
      <c r="R3088">
        <f>IF($A3088="","",IF(ISNUMBER($A3088),$A3088,IFERROR(DATEVALUE($A3088),NA())))</f>
        <v/>
      </c>
    </row>
    <row r="3089">
      <c r="O3089">
        <f>IF($R3089="","",IF($Q$1="Weekly",INT(($R3089-2)/7),IF($Q$1="Quarterly",YEAR($R3089)*4+ROUNDUP(MONTH($R3089)/3),YEAR($R3089)*12+MONTH($R3089))))</f>
        <v/>
      </c>
      <c r="P3089">
        <f>IF($R3089="","",IF($R3090="",1,IF($O3089&lt;&gt;$O3090,1,0)))</f>
        <v/>
      </c>
      <c r="Q3089">
        <f>IF($P3089=1,SUM($P$7:$P3089),"")</f>
        <v/>
      </c>
      <c r="R3089">
        <f>IF($A3089="","",IF(ISNUMBER($A3089),$A3089,IFERROR(DATEVALUE($A3089),NA())))</f>
        <v/>
      </c>
    </row>
    <row r="3090">
      <c r="O3090">
        <f>IF($R3090="","",IF($Q$1="Weekly",INT(($R3090-2)/7),IF($Q$1="Quarterly",YEAR($R3090)*4+ROUNDUP(MONTH($R3090)/3),YEAR($R3090)*12+MONTH($R3090))))</f>
        <v/>
      </c>
      <c r="P3090">
        <f>IF($R3090="","",IF($R3091="",1,IF($O3090&lt;&gt;$O3091,1,0)))</f>
        <v/>
      </c>
      <c r="Q3090">
        <f>IF($P3090=1,SUM($P$7:$P3090),"")</f>
        <v/>
      </c>
      <c r="R3090">
        <f>IF($A3090="","",IF(ISNUMBER($A3090),$A3090,IFERROR(DATEVALUE($A3090),NA())))</f>
        <v/>
      </c>
    </row>
    <row r="3091">
      <c r="O3091">
        <f>IF($R3091="","",IF($Q$1="Weekly",INT(($R3091-2)/7),IF($Q$1="Quarterly",YEAR($R3091)*4+ROUNDUP(MONTH($R3091)/3),YEAR($R3091)*12+MONTH($R3091))))</f>
        <v/>
      </c>
      <c r="P3091">
        <f>IF($R3091="","",IF($R3092="",1,IF($O3091&lt;&gt;$O3092,1,0)))</f>
        <v/>
      </c>
      <c r="Q3091">
        <f>IF($P3091=1,SUM($P$7:$P3091),"")</f>
        <v/>
      </c>
      <c r="R3091">
        <f>IF($A3091="","",IF(ISNUMBER($A3091),$A3091,IFERROR(DATEVALUE($A3091),NA())))</f>
        <v/>
      </c>
    </row>
    <row r="3092">
      <c r="O3092">
        <f>IF($R3092="","",IF($Q$1="Weekly",INT(($R3092-2)/7),IF($Q$1="Quarterly",YEAR($R3092)*4+ROUNDUP(MONTH($R3092)/3),YEAR($R3092)*12+MONTH($R3092))))</f>
        <v/>
      </c>
      <c r="P3092">
        <f>IF($R3092="","",IF($R3093="",1,IF($O3092&lt;&gt;$O3093,1,0)))</f>
        <v/>
      </c>
      <c r="Q3092">
        <f>IF($P3092=1,SUM($P$7:$P3092),"")</f>
        <v/>
      </c>
      <c r="R3092">
        <f>IF($A3092="","",IF(ISNUMBER($A3092),$A3092,IFERROR(DATEVALUE($A3092),NA())))</f>
        <v/>
      </c>
    </row>
    <row r="3093">
      <c r="O3093">
        <f>IF($R3093="","",IF($Q$1="Weekly",INT(($R3093-2)/7),IF($Q$1="Quarterly",YEAR($R3093)*4+ROUNDUP(MONTH($R3093)/3),YEAR($R3093)*12+MONTH($R3093))))</f>
        <v/>
      </c>
      <c r="P3093">
        <f>IF($R3093="","",IF($R3094="",1,IF($O3093&lt;&gt;$O3094,1,0)))</f>
        <v/>
      </c>
      <c r="Q3093">
        <f>IF($P3093=1,SUM($P$7:$P3093),"")</f>
        <v/>
      </c>
      <c r="R3093">
        <f>IF($A3093="","",IF(ISNUMBER($A3093),$A3093,IFERROR(DATEVALUE($A3093),NA())))</f>
        <v/>
      </c>
    </row>
    <row r="3094">
      <c r="O3094">
        <f>IF($R3094="","",IF($Q$1="Weekly",INT(($R3094-2)/7),IF($Q$1="Quarterly",YEAR($R3094)*4+ROUNDUP(MONTH($R3094)/3),YEAR($R3094)*12+MONTH($R3094))))</f>
        <v/>
      </c>
      <c r="P3094">
        <f>IF($R3094="","",IF($R3095="",1,IF($O3094&lt;&gt;$O3095,1,0)))</f>
        <v/>
      </c>
      <c r="Q3094">
        <f>IF($P3094=1,SUM($P$7:$P3094),"")</f>
        <v/>
      </c>
      <c r="R3094">
        <f>IF($A3094="","",IF(ISNUMBER($A3094),$A3094,IFERROR(DATEVALUE($A3094),NA())))</f>
        <v/>
      </c>
    </row>
    <row r="3095">
      <c r="O3095">
        <f>IF($R3095="","",IF($Q$1="Weekly",INT(($R3095-2)/7),IF($Q$1="Quarterly",YEAR($R3095)*4+ROUNDUP(MONTH($R3095)/3),YEAR($R3095)*12+MONTH($R3095))))</f>
        <v/>
      </c>
      <c r="P3095">
        <f>IF($R3095="","",IF($R3096="",1,IF($O3095&lt;&gt;$O3096,1,0)))</f>
        <v/>
      </c>
      <c r="Q3095">
        <f>IF($P3095=1,SUM($P$7:$P3095),"")</f>
        <v/>
      </c>
      <c r="R3095">
        <f>IF($A3095="","",IF(ISNUMBER($A3095),$A3095,IFERROR(DATEVALUE($A3095),NA())))</f>
        <v/>
      </c>
    </row>
    <row r="3096">
      <c r="O3096">
        <f>IF($R3096="","",IF($Q$1="Weekly",INT(($R3096-2)/7),IF($Q$1="Quarterly",YEAR($R3096)*4+ROUNDUP(MONTH($R3096)/3),YEAR($R3096)*12+MONTH($R3096))))</f>
        <v/>
      </c>
      <c r="P3096">
        <f>IF($R3096="","",IF($R3097="",1,IF($O3096&lt;&gt;$O3097,1,0)))</f>
        <v/>
      </c>
      <c r="Q3096">
        <f>IF($P3096=1,SUM($P$7:$P3096),"")</f>
        <v/>
      </c>
      <c r="R3096">
        <f>IF($A3096="","",IF(ISNUMBER($A3096),$A3096,IFERROR(DATEVALUE($A3096),NA())))</f>
        <v/>
      </c>
    </row>
    <row r="3097">
      <c r="O3097">
        <f>IF($R3097="","",IF($Q$1="Weekly",INT(($R3097-2)/7),IF($Q$1="Quarterly",YEAR($R3097)*4+ROUNDUP(MONTH($R3097)/3),YEAR($R3097)*12+MONTH($R3097))))</f>
        <v/>
      </c>
      <c r="P3097">
        <f>IF($R3097="","",IF($R3098="",1,IF($O3097&lt;&gt;$O3098,1,0)))</f>
        <v/>
      </c>
      <c r="Q3097">
        <f>IF($P3097=1,SUM($P$7:$P3097),"")</f>
        <v/>
      </c>
      <c r="R3097">
        <f>IF($A3097="","",IF(ISNUMBER($A3097),$A3097,IFERROR(DATEVALUE($A3097),NA())))</f>
        <v/>
      </c>
    </row>
    <row r="3098">
      <c r="O3098">
        <f>IF($R3098="","",IF($Q$1="Weekly",INT(($R3098-2)/7),IF($Q$1="Quarterly",YEAR($R3098)*4+ROUNDUP(MONTH($R3098)/3),YEAR($R3098)*12+MONTH($R3098))))</f>
        <v/>
      </c>
      <c r="P3098">
        <f>IF($R3098="","",IF($R3099="",1,IF($O3098&lt;&gt;$O3099,1,0)))</f>
        <v/>
      </c>
      <c r="Q3098">
        <f>IF($P3098=1,SUM($P$7:$P3098),"")</f>
        <v/>
      </c>
      <c r="R3098">
        <f>IF($A3098="","",IF(ISNUMBER($A3098),$A3098,IFERROR(DATEVALUE($A3098),NA())))</f>
        <v/>
      </c>
    </row>
    <row r="3099">
      <c r="O3099">
        <f>IF($R3099="","",IF($Q$1="Weekly",INT(($R3099-2)/7),IF($Q$1="Quarterly",YEAR($R3099)*4+ROUNDUP(MONTH($R3099)/3),YEAR($R3099)*12+MONTH($R3099))))</f>
        <v/>
      </c>
      <c r="P3099">
        <f>IF($R3099="","",IF($R3100="",1,IF($O3099&lt;&gt;$O3100,1,0)))</f>
        <v/>
      </c>
      <c r="Q3099">
        <f>IF($P3099=1,SUM($P$7:$P3099),"")</f>
        <v/>
      </c>
      <c r="R3099">
        <f>IF($A3099="","",IF(ISNUMBER($A3099),$A3099,IFERROR(DATEVALUE($A3099),NA())))</f>
        <v/>
      </c>
    </row>
    <row r="3100">
      <c r="O3100">
        <f>IF($R3100="","",IF($Q$1="Weekly",INT(($R3100-2)/7),IF($Q$1="Quarterly",YEAR($R3100)*4+ROUNDUP(MONTH($R3100)/3),YEAR($R3100)*12+MONTH($R3100))))</f>
        <v/>
      </c>
      <c r="P3100">
        <f>IF($R3100="","",IF($R3101="",1,IF($O3100&lt;&gt;$O3101,1,0)))</f>
        <v/>
      </c>
      <c r="Q3100">
        <f>IF($P3100=1,SUM($P$7:$P3100),"")</f>
        <v/>
      </c>
      <c r="R3100">
        <f>IF($A3100="","",IF(ISNUMBER($A3100),$A3100,IFERROR(DATEVALUE($A3100),NA())))</f>
        <v/>
      </c>
    </row>
    <row r="3101">
      <c r="O3101">
        <f>IF($R3101="","",IF($Q$1="Weekly",INT(($R3101-2)/7),IF($Q$1="Quarterly",YEAR($R3101)*4+ROUNDUP(MONTH($R3101)/3),YEAR($R3101)*12+MONTH($R3101))))</f>
        <v/>
      </c>
      <c r="P3101">
        <f>IF($R3101="","",IF($R3102="",1,IF($O3101&lt;&gt;$O3102,1,0)))</f>
        <v/>
      </c>
      <c r="Q3101">
        <f>IF($P3101=1,SUM($P$7:$P3101),"")</f>
        <v/>
      </c>
      <c r="R3101">
        <f>IF($A3101="","",IF(ISNUMBER($A3101),$A3101,IFERROR(DATEVALUE($A3101),NA())))</f>
        <v/>
      </c>
    </row>
    <row r="3102">
      <c r="O3102">
        <f>IF($R3102="","",IF($Q$1="Weekly",INT(($R3102-2)/7),IF($Q$1="Quarterly",YEAR($R3102)*4+ROUNDUP(MONTH($R3102)/3),YEAR($R3102)*12+MONTH($R3102))))</f>
        <v/>
      </c>
      <c r="P3102">
        <f>IF($R3102="","",IF($R3103="",1,IF($O3102&lt;&gt;$O3103,1,0)))</f>
        <v/>
      </c>
      <c r="Q3102">
        <f>IF($P3102=1,SUM($P$7:$P3102),"")</f>
        <v/>
      </c>
      <c r="R3102">
        <f>IF($A3102="","",IF(ISNUMBER($A3102),$A3102,IFERROR(DATEVALUE($A3102),NA())))</f>
        <v/>
      </c>
    </row>
    <row r="3103">
      <c r="O3103">
        <f>IF($R3103="","",IF($Q$1="Weekly",INT(($R3103-2)/7),IF($Q$1="Quarterly",YEAR($R3103)*4+ROUNDUP(MONTH($R3103)/3),YEAR($R3103)*12+MONTH($R3103))))</f>
        <v/>
      </c>
      <c r="P3103">
        <f>IF($R3103="","",IF($R3104="",1,IF($O3103&lt;&gt;$O3104,1,0)))</f>
        <v/>
      </c>
      <c r="Q3103">
        <f>IF($P3103=1,SUM($P$7:$P3103),"")</f>
        <v/>
      </c>
      <c r="R3103">
        <f>IF($A3103="","",IF(ISNUMBER($A3103),$A3103,IFERROR(DATEVALUE($A3103),NA())))</f>
        <v/>
      </c>
    </row>
    <row r="3104">
      <c r="O3104">
        <f>IF($R3104="","",IF($Q$1="Weekly",INT(($R3104-2)/7),IF($Q$1="Quarterly",YEAR($R3104)*4+ROUNDUP(MONTH($R3104)/3),YEAR($R3104)*12+MONTH($R3104))))</f>
        <v/>
      </c>
      <c r="P3104">
        <f>IF($R3104="","",IF($R3105="",1,IF($O3104&lt;&gt;$O3105,1,0)))</f>
        <v/>
      </c>
      <c r="Q3104">
        <f>IF($P3104=1,SUM($P$7:$P3104),"")</f>
        <v/>
      </c>
      <c r="R3104">
        <f>IF($A3104="","",IF(ISNUMBER($A3104),$A3104,IFERROR(DATEVALUE($A3104),NA())))</f>
        <v/>
      </c>
    </row>
    <row r="3105">
      <c r="O3105">
        <f>IF($R3105="","",IF($Q$1="Weekly",INT(($R3105-2)/7),IF($Q$1="Quarterly",YEAR($R3105)*4+ROUNDUP(MONTH($R3105)/3),YEAR($R3105)*12+MONTH($R3105))))</f>
        <v/>
      </c>
      <c r="P3105">
        <f>IF($R3105="","",IF($R3106="",1,IF($O3105&lt;&gt;$O3106,1,0)))</f>
        <v/>
      </c>
      <c r="Q3105">
        <f>IF($P3105=1,SUM($P$7:$P3105),"")</f>
        <v/>
      </c>
      <c r="R3105">
        <f>IF($A3105="","",IF(ISNUMBER($A3105),$A3105,IFERROR(DATEVALUE($A3105),NA())))</f>
        <v/>
      </c>
    </row>
    <row r="3106">
      <c r="O3106">
        <f>IF($R3106="","",IF($Q$1="Weekly",INT(($R3106-2)/7),IF($Q$1="Quarterly",YEAR($R3106)*4+ROUNDUP(MONTH($R3106)/3),YEAR($R3106)*12+MONTH($R3106))))</f>
        <v/>
      </c>
      <c r="P3106">
        <f>IF($R3106="","",IF($R3107="",1,IF($O3106&lt;&gt;$O3107,1,0)))</f>
        <v/>
      </c>
      <c r="Q3106">
        <f>IF($P3106=1,SUM($P$7:$P3106),"")</f>
        <v/>
      </c>
      <c r="R3106">
        <f>IF($A3106="","",IF(ISNUMBER($A3106),$A3106,IFERROR(DATEVALUE($A3106),NA())))</f>
        <v/>
      </c>
    </row>
    <row r="3107">
      <c r="O3107">
        <f>IF($R3107="","",IF($Q$1="Weekly",INT(($R3107-2)/7),IF($Q$1="Quarterly",YEAR($R3107)*4+ROUNDUP(MONTH($R3107)/3),YEAR($R3107)*12+MONTH($R3107))))</f>
        <v/>
      </c>
      <c r="P3107">
        <f>IF($R3107="","",IF($R3108="",1,IF($O3107&lt;&gt;$O3108,1,0)))</f>
        <v/>
      </c>
      <c r="Q3107">
        <f>IF($P3107=1,SUM($P$7:$P3107),"")</f>
        <v/>
      </c>
      <c r="R3107">
        <f>IF($A3107="","",IF(ISNUMBER($A3107),$A3107,IFERROR(DATEVALUE($A3107),NA())))</f>
        <v/>
      </c>
    </row>
    <row r="3108">
      <c r="O3108">
        <f>IF($R3108="","",IF($Q$1="Weekly",INT(($R3108-2)/7),IF($Q$1="Quarterly",YEAR($R3108)*4+ROUNDUP(MONTH($R3108)/3),YEAR($R3108)*12+MONTH($R3108))))</f>
        <v/>
      </c>
      <c r="P3108">
        <f>IF($R3108="","",IF($R3109="",1,IF($O3108&lt;&gt;$O3109,1,0)))</f>
        <v/>
      </c>
      <c r="Q3108">
        <f>IF($P3108=1,SUM($P$7:$P3108),"")</f>
        <v/>
      </c>
      <c r="R3108">
        <f>IF($A3108="","",IF(ISNUMBER($A3108),$A3108,IFERROR(DATEVALUE($A3108),NA())))</f>
        <v/>
      </c>
    </row>
    <row r="3109">
      <c r="O3109">
        <f>IF($R3109="","",IF($Q$1="Weekly",INT(($R3109-2)/7),IF($Q$1="Quarterly",YEAR($R3109)*4+ROUNDUP(MONTH($R3109)/3),YEAR($R3109)*12+MONTH($R3109))))</f>
        <v/>
      </c>
      <c r="P3109">
        <f>IF($R3109="","",IF($R3110="",1,IF($O3109&lt;&gt;$O3110,1,0)))</f>
        <v/>
      </c>
      <c r="Q3109">
        <f>IF($P3109=1,SUM($P$7:$P3109),"")</f>
        <v/>
      </c>
      <c r="R3109">
        <f>IF($A3109="","",IF(ISNUMBER($A3109),$A3109,IFERROR(DATEVALUE($A3109),NA())))</f>
        <v/>
      </c>
    </row>
    <row r="3110">
      <c r="O3110">
        <f>IF($R3110="","",IF($Q$1="Weekly",INT(($R3110-2)/7),IF($Q$1="Quarterly",YEAR($R3110)*4+ROUNDUP(MONTH($R3110)/3),YEAR($R3110)*12+MONTH($R3110))))</f>
        <v/>
      </c>
      <c r="P3110">
        <f>IF($R3110="","",IF($R3111="",1,IF($O3110&lt;&gt;$O3111,1,0)))</f>
        <v/>
      </c>
      <c r="Q3110">
        <f>IF($P3110=1,SUM($P$7:$P3110),"")</f>
        <v/>
      </c>
      <c r="R3110">
        <f>IF($A3110="","",IF(ISNUMBER($A3110),$A3110,IFERROR(DATEVALUE($A3110),NA())))</f>
        <v/>
      </c>
    </row>
    <row r="3111">
      <c r="O3111">
        <f>IF($R3111="","",IF($Q$1="Weekly",INT(($R3111-2)/7),IF($Q$1="Quarterly",YEAR($R3111)*4+ROUNDUP(MONTH($R3111)/3),YEAR($R3111)*12+MONTH($R3111))))</f>
        <v/>
      </c>
      <c r="P3111">
        <f>IF($R3111="","",IF($R3112="",1,IF($O3111&lt;&gt;$O3112,1,0)))</f>
        <v/>
      </c>
      <c r="Q3111">
        <f>IF($P3111=1,SUM($P$7:$P3111),"")</f>
        <v/>
      </c>
      <c r="R3111">
        <f>IF($A3111="","",IF(ISNUMBER($A3111),$A3111,IFERROR(DATEVALUE($A3111),NA())))</f>
        <v/>
      </c>
    </row>
    <row r="3112">
      <c r="O3112">
        <f>IF($R3112="","",IF($Q$1="Weekly",INT(($R3112-2)/7),IF($Q$1="Quarterly",YEAR($R3112)*4+ROUNDUP(MONTH($R3112)/3),YEAR($R3112)*12+MONTH($R3112))))</f>
        <v/>
      </c>
      <c r="P3112">
        <f>IF($R3112="","",IF($R3113="",1,IF($O3112&lt;&gt;$O3113,1,0)))</f>
        <v/>
      </c>
      <c r="Q3112">
        <f>IF($P3112=1,SUM($P$7:$P3112),"")</f>
        <v/>
      </c>
      <c r="R3112">
        <f>IF($A3112="","",IF(ISNUMBER($A3112),$A3112,IFERROR(DATEVALUE($A3112),NA())))</f>
        <v/>
      </c>
    </row>
    <row r="3113">
      <c r="O3113">
        <f>IF($R3113="","",IF($Q$1="Weekly",INT(($R3113-2)/7),IF($Q$1="Quarterly",YEAR($R3113)*4+ROUNDUP(MONTH($R3113)/3),YEAR($R3113)*12+MONTH($R3113))))</f>
        <v/>
      </c>
      <c r="P3113">
        <f>IF($R3113="","",IF($R3114="",1,IF($O3113&lt;&gt;$O3114,1,0)))</f>
        <v/>
      </c>
      <c r="Q3113">
        <f>IF($P3113=1,SUM($P$7:$P3113),"")</f>
        <v/>
      </c>
      <c r="R3113">
        <f>IF($A3113="","",IF(ISNUMBER($A3113),$A3113,IFERROR(DATEVALUE($A3113),NA())))</f>
        <v/>
      </c>
    </row>
    <row r="3114">
      <c r="O3114">
        <f>IF($R3114="","",IF($Q$1="Weekly",INT(($R3114-2)/7),IF($Q$1="Quarterly",YEAR($R3114)*4+ROUNDUP(MONTH($R3114)/3),YEAR($R3114)*12+MONTH($R3114))))</f>
        <v/>
      </c>
      <c r="P3114">
        <f>IF($R3114="","",IF($R3115="",1,IF($O3114&lt;&gt;$O3115,1,0)))</f>
        <v/>
      </c>
      <c r="Q3114">
        <f>IF($P3114=1,SUM($P$7:$P3114),"")</f>
        <v/>
      </c>
      <c r="R3114">
        <f>IF($A3114="","",IF(ISNUMBER($A3114),$A3114,IFERROR(DATEVALUE($A3114),NA())))</f>
        <v/>
      </c>
    </row>
    <row r="3115">
      <c r="O3115">
        <f>IF($R3115="","",IF($Q$1="Weekly",INT(($R3115-2)/7),IF($Q$1="Quarterly",YEAR($R3115)*4+ROUNDUP(MONTH($R3115)/3),YEAR($R3115)*12+MONTH($R3115))))</f>
        <v/>
      </c>
      <c r="P3115">
        <f>IF($R3115="","",IF($R3116="",1,IF($O3115&lt;&gt;$O3116,1,0)))</f>
        <v/>
      </c>
      <c r="Q3115">
        <f>IF($P3115=1,SUM($P$7:$P3115),"")</f>
        <v/>
      </c>
      <c r="R3115">
        <f>IF($A3115="","",IF(ISNUMBER($A3115),$A3115,IFERROR(DATEVALUE($A3115),NA())))</f>
        <v/>
      </c>
    </row>
    <row r="3116">
      <c r="O3116">
        <f>IF($R3116="","",IF($Q$1="Weekly",INT(($R3116-2)/7),IF($Q$1="Quarterly",YEAR($R3116)*4+ROUNDUP(MONTH($R3116)/3),YEAR($R3116)*12+MONTH($R3116))))</f>
        <v/>
      </c>
      <c r="P3116">
        <f>IF($R3116="","",IF($R3117="",1,IF($O3116&lt;&gt;$O3117,1,0)))</f>
        <v/>
      </c>
      <c r="Q3116">
        <f>IF($P3116=1,SUM($P$7:$P3116),"")</f>
        <v/>
      </c>
      <c r="R3116">
        <f>IF($A3116="","",IF(ISNUMBER($A3116),$A3116,IFERROR(DATEVALUE($A3116),NA())))</f>
        <v/>
      </c>
    </row>
    <row r="3117">
      <c r="O3117">
        <f>IF($R3117="","",IF($Q$1="Weekly",INT(($R3117-2)/7),IF($Q$1="Quarterly",YEAR($R3117)*4+ROUNDUP(MONTH($R3117)/3),YEAR($R3117)*12+MONTH($R3117))))</f>
        <v/>
      </c>
      <c r="P3117">
        <f>IF($R3117="","",IF($R3118="",1,IF($O3117&lt;&gt;$O3118,1,0)))</f>
        <v/>
      </c>
      <c r="Q3117">
        <f>IF($P3117=1,SUM($P$7:$P3117),"")</f>
        <v/>
      </c>
      <c r="R3117">
        <f>IF($A3117="","",IF(ISNUMBER($A3117),$A3117,IFERROR(DATEVALUE($A3117),NA())))</f>
        <v/>
      </c>
    </row>
    <row r="3118">
      <c r="O3118">
        <f>IF($R3118="","",IF($Q$1="Weekly",INT(($R3118-2)/7),IF($Q$1="Quarterly",YEAR($R3118)*4+ROUNDUP(MONTH($R3118)/3),YEAR($R3118)*12+MONTH($R3118))))</f>
        <v/>
      </c>
      <c r="P3118">
        <f>IF($R3118="","",IF($R3119="",1,IF($O3118&lt;&gt;$O3119,1,0)))</f>
        <v/>
      </c>
      <c r="Q3118">
        <f>IF($P3118=1,SUM($P$7:$P3118),"")</f>
        <v/>
      </c>
      <c r="R3118">
        <f>IF($A3118="","",IF(ISNUMBER($A3118),$A3118,IFERROR(DATEVALUE($A3118),NA())))</f>
        <v/>
      </c>
    </row>
    <row r="3119">
      <c r="O3119">
        <f>IF($R3119="","",IF($Q$1="Weekly",INT(($R3119-2)/7),IF($Q$1="Quarterly",YEAR($R3119)*4+ROUNDUP(MONTH($R3119)/3),YEAR($R3119)*12+MONTH($R3119))))</f>
        <v/>
      </c>
      <c r="P3119">
        <f>IF($R3119="","",IF($R3120="",1,IF($O3119&lt;&gt;$O3120,1,0)))</f>
        <v/>
      </c>
      <c r="Q3119">
        <f>IF($P3119=1,SUM($P$7:$P3119),"")</f>
        <v/>
      </c>
      <c r="R3119">
        <f>IF($A3119="","",IF(ISNUMBER($A3119),$A3119,IFERROR(DATEVALUE($A3119),NA())))</f>
        <v/>
      </c>
    </row>
    <row r="3120">
      <c r="O3120">
        <f>IF($R3120="","",IF($Q$1="Weekly",INT(($R3120-2)/7),IF($Q$1="Quarterly",YEAR($R3120)*4+ROUNDUP(MONTH($R3120)/3),YEAR($R3120)*12+MONTH($R3120))))</f>
        <v/>
      </c>
      <c r="P3120">
        <f>IF($R3120="","",IF($R3121="",1,IF($O3120&lt;&gt;$O3121,1,0)))</f>
        <v/>
      </c>
      <c r="Q3120">
        <f>IF($P3120=1,SUM($P$7:$P3120),"")</f>
        <v/>
      </c>
      <c r="R3120">
        <f>IF($A3120="","",IF(ISNUMBER($A3120),$A3120,IFERROR(DATEVALUE($A3120),NA())))</f>
        <v/>
      </c>
    </row>
    <row r="3121">
      <c r="O3121">
        <f>IF($R3121="","",IF($Q$1="Weekly",INT(($R3121-2)/7),IF($Q$1="Quarterly",YEAR($R3121)*4+ROUNDUP(MONTH($R3121)/3),YEAR($R3121)*12+MONTH($R3121))))</f>
        <v/>
      </c>
      <c r="P3121">
        <f>IF($R3121="","",IF($R3122="",1,IF($O3121&lt;&gt;$O3122,1,0)))</f>
        <v/>
      </c>
      <c r="Q3121">
        <f>IF($P3121=1,SUM($P$7:$P3121),"")</f>
        <v/>
      </c>
      <c r="R3121">
        <f>IF($A3121="","",IF(ISNUMBER($A3121),$A3121,IFERROR(DATEVALUE($A3121),NA())))</f>
        <v/>
      </c>
    </row>
    <row r="3122">
      <c r="O3122">
        <f>IF($R3122="","",IF($Q$1="Weekly",INT(($R3122-2)/7),IF($Q$1="Quarterly",YEAR($R3122)*4+ROUNDUP(MONTH($R3122)/3),YEAR($R3122)*12+MONTH($R3122))))</f>
        <v/>
      </c>
      <c r="P3122">
        <f>IF($R3122="","",IF($R3123="",1,IF($O3122&lt;&gt;$O3123,1,0)))</f>
        <v/>
      </c>
      <c r="Q3122">
        <f>IF($P3122=1,SUM($P$7:$P3122),"")</f>
        <v/>
      </c>
      <c r="R3122">
        <f>IF($A3122="","",IF(ISNUMBER($A3122),$A3122,IFERROR(DATEVALUE($A3122),NA())))</f>
        <v/>
      </c>
    </row>
    <row r="3123">
      <c r="O3123">
        <f>IF($R3123="","",IF($Q$1="Weekly",INT(($R3123-2)/7),IF($Q$1="Quarterly",YEAR($R3123)*4+ROUNDUP(MONTH($R3123)/3),YEAR($R3123)*12+MONTH($R3123))))</f>
        <v/>
      </c>
      <c r="P3123">
        <f>IF($R3123="","",IF($R3124="",1,IF($O3123&lt;&gt;$O3124,1,0)))</f>
        <v/>
      </c>
      <c r="Q3123">
        <f>IF($P3123=1,SUM($P$7:$P3123),"")</f>
        <v/>
      </c>
      <c r="R3123">
        <f>IF($A3123="","",IF(ISNUMBER($A3123),$A3123,IFERROR(DATEVALUE($A3123),NA())))</f>
        <v/>
      </c>
    </row>
    <row r="3124">
      <c r="O3124">
        <f>IF($R3124="","",IF($Q$1="Weekly",INT(($R3124-2)/7),IF($Q$1="Quarterly",YEAR($R3124)*4+ROUNDUP(MONTH($R3124)/3),YEAR($R3124)*12+MONTH($R3124))))</f>
        <v/>
      </c>
      <c r="P3124">
        <f>IF($R3124="","",IF($R3125="",1,IF($O3124&lt;&gt;$O3125,1,0)))</f>
        <v/>
      </c>
      <c r="Q3124">
        <f>IF($P3124=1,SUM($P$7:$P3124),"")</f>
        <v/>
      </c>
      <c r="R3124">
        <f>IF($A3124="","",IF(ISNUMBER($A3124),$A3124,IFERROR(DATEVALUE($A3124),NA())))</f>
        <v/>
      </c>
    </row>
    <row r="3125">
      <c r="O3125">
        <f>IF($R3125="","",IF($Q$1="Weekly",INT(($R3125-2)/7),IF($Q$1="Quarterly",YEAR($R3125)*4+ROUNDUP(MONTH($R3125)/3),YEAR($R3125)*12+MONTH($R3125))))</f>
        <v/>
      </c>
      <c r="P3125">
        <f>IF($R3125="","",IF($R3126="",1,IF($O3125&lt;&gt;$O3126,1,0)))</f>
        <v/>
      </c>
      <c r="Q3125">
        <f>IF($P3125=1,SUM($P$7:$P3125),"")</f>
        <v/>
      </c>
      <c r="R3125">
        <f>IF($A3125="","",IF(ISNUMBER($A3125),$A3125,IFERROR(DATEVALUE($A3125),NA())))</f>
        <v/>
      </c>
    </row>
    <row r="3126">
      <c r="O3126">
        <f>IF($R3126="","",IF($Q$1="Weekly",INT(($R3126-2)/7),IF($Q$1="Quarterly",YEAR($R3126)*4+ROUNDUP(MONTH($R3126)/3),YEAR($R3126)*12+MONTH($R3126))))</f>
        <v/>
      </c>
      <c r="P3126">
        <f>IF($R3126="","",IF($R3127="",1,IF($O3126&lt;&gt;$O3127,1,0)))</f>
        <v/>
      </c>
      <c r="Q3126">
        <f>IF($P3126=1,SUM($P$7:$P3126),"")</f>
        <v/>
      </c>
      <c r="R3126">
        <f>IF($A3126="","",IF(ISNUMBER($A3126),$A3126,IFERROR(DATEVALUE($A3126),NA())))</f>
        <v/>
      </c>
    </row>
    <row r="3127">
      <c r="O3127">
        <f>IF($R3127="","",IF($Q$1="Weekly",INT(($R3127-2)/7),IF($Q$1="Quarterly",YEAR($R3127)*4+ROUNDUP(MONTH($R3127)/3),YEAR($R3127)*12+MONTH($R3127))))</f>
        <v/>
      </c>
      <c r="P3127">
        <f>IF($R3127="","",IF($R3128="",1,IF($O3127&lt;&gt;$O3128,1,0)))</f>
        <v/>
      </c>
      <c r="Q3127">
        <f>IF($P3127=1,SUM($P$7:$P3127),"")</f>
        <v/>
      </c>
      <c r="R3127">
        <f>IF($A3127="","",IF(ISNUMBER($A3127),$A3127,IFERROR(DATEVALUE($A3127),NA())))</f>
        <v/>
      </c>
    </row>
    <row r="3128">
      <c r="O3128">
        <f>IF($R3128="","",IF($Q$1="Weekly",INT(($R3128-2)/7),IF($Q$1="Quarterly",YEAR($R3128)*4+ROUNDUP(MONTH($R3128)/3),YEAR($R3128)*12+MONTH($R3128))))</f>
        <v/>
      </c>
      <c r="P3128">
        <f>IF($R3128="","",IF($R3129="",1,IF($O3128&lt;&gt;$O3129,1,0)))</f>
        <v/>
      </c>
      <c r="Q3128">
        <f>IF($P3128=1,SUM($P$7:$P3128),"")</f>
        <v/>
      </c>
      <c r="R3128">
        <f>IF($A3128="","",IF(ISNUMBER($A3128),$A3128,IFERROR(DATEVALUE($A3128),NA())))</f>
        <v/>
      </c>
    </row>
    <row r="3129">
      <c r="O3129">
        <f>IF($R3129="","",IF($Q$1="Weekly",INT(($R3129-2)/7),IF($Q$1="Quarterly",YEAR($R3129)*4+ROUNDUP(MONTH($R3129)/3),YEAR($R3129)*12+MONTH($R3129))))</f>
        <v/>
      </c>
      <c r="P3129">
        <f>IF($R3129="","",IF($R3130="",1,IF($O3129&lt;&gt;$O3130,1,0)))</f>
        <v/>
      </c>
      <c r="Q3129">
        <f>IF($P3129=1,SUM($P$7:$P3129),"")</f>
        <v/>
      </c>
      <c r="R3129">
        <f>IF($A3129="","",IF(ISNUMBER($A3129),$A3129,IFERROR(DATEVALUE($A3129),NA())))</f>
        <v/>
      </c>
    </row>
    <row r="3130">
      <c r="O3130">
        <f>IF($R3130="","",IF($Q$1="Weekly",INT(($R3130-2)/7),IF($Q$1="Quarterly",YEAR($R3130)*4+ROUNDUP(MONTH($R3130)/3),YEAR($R3130)*12+MONTH($R3130))))</f>
        <v/>
      </c>
      <c r="P3130">
        <f>IF($R3130="","",IF($R3131="",1,IF($O3130&lt;&gt;$O3131,1,0)))</f>
        <v/>
      </c>
      <c r="Q3130">
        <f>IF($P3130=1,SUM($P$7:$P3130),"")</f>
        <v/>
      </c>
      <c r="R3130">
        <f>IF($A3130="","",IF(ISNUMBER($A3130),$A3130,IFERROR(DATEVALUE($A3130),NA())))</f>
        <v/>
      </c>
    </row>
    <row r="3131">
      <c r="O3131">
        <f>IF($R3131="","",IF($Q$1="Weekly",INT(($R3131-2)/7),IF($Q$1="Quarterly",YEAR($R3131)*4+ROUNDUP(MONTH($R3131)/3),YEAR($R3131)*12+MONTH($R3131))))</f>
        <v/>
      </c>
      <c r="P3131">
        <f>IF($R3131="","",IF($R3132="",1,IF($O3131&lt;&gt;$O3132,1,0)))</f>
        <v/>
      </c>
      <c r="Q3131">
        <f>IF($P3131=1,SUM($P$7:$P3131),"")</f>
        <v/>
      </c>
      <c r="R3131">
        <f>IF($A3131="","",IF(ISNUMBER($A3131),$A3131,IFERROR(DATEVALUE($A3131),NA())))</f>
        <v/>
      </c>
    </row>
    <row r="3132">
      <c r="O3132">
        <f>IF($R3132="","",IF($Q$1="Weekly",INT(($R3132-2)/7),IF($Q$1="Quarterly",YEAR($R3132)*4+ROUNDUP(MONTH($R3132)/3),YEAR($R3132)*12+MONTH($R3132))))</f>
        <v/>
      </c>
      <c r="P3132">
        <f>IF($R3132="","",IF($R3133="",1,IF($O3132&lt;&gt;$O3133,1,0)))</f>
        <v/>
      </c>
      <c r="Q3132">
        <f>IF($P3132=1,SUM($P$7:$P3132),"")</f>
        <v/>
      </c>
      <c r="R3132">
        <f>IF($A3132="","",IF(ISNUMBER($A3132),$A3132,IFERROR(DATEVALUE($A3132),NA())))</f>
        <v/>
      </c>
    </row>
    <row r="3133">
      <c r="O3133">
        <f>IF($R3133="","",IF($Q$1="Weekly",INT(($R3133-2)/7),IF($Q$1="Quarterly",YEAR($R3133)*4+ROUNDUP(MONTH($R3133)/3),YEAR($R3133)*12+MONTH($R3133))))</f>
        <v/>
      </c>
      <c r="P3133">
        <f>IF($R3133="","",IF($R3134="",1,IF($O3133&lt;&gt;$O3134,1,0)))</f>
        <v/>
      </c>
      <c r="Q3133">
        <f>IF($P3133=1,SUM($P$7:$P3133),"")</f>
        <v/>
      </c>
      <c r="R3133">
        <f>IF($A3133="","",IF(ISNUMBER($A3133),$A3133,IFERROR(DATEVALUE($A3133),NA())))</f>
        <v/>
      </c>
    </row>
    <row r="3134">
      <c r="O3134">
        <f>IF($R3134="","",IF($Q$1="Weekly",INT(($R3134-2)/7),IF($Q$1="Quarterly",YEAR($R3134)*4+ROUNDUP(MONTH($R3134)/3),YEAR($R3134)*12+MONTH($R3134))))</f>
        <v/>
      </c>
      <c r="P3134">
        <f>IF($R3134="","",IF($R3135="",1,IF($O3134&lt;&gt;$O3135,1,0)))</f>
        <v/>
      </c>
      <c r="Q3134">
        <f>IF($P3134=1,SUM($P$7:$P3134),"")</f>
        <v/>
      </c>
      <c r="R3134">
        <f>IF($A3134="","",IF(ISNUMBER($A3134),$A3134,IFERROR(DATEVALUE($A3134),NA())))</f>
        <v/>
      </c>
    </row>
    <row r="3135">
      <c r="O3135">
        <f>IF($R3135="","",IF($Q$1="Weekly",INT(($R3135-2)/7),IF($Q$1="Quarterly",YEAR($R3135)*4+ROUNDUP(MONTH($R3135)/3),YEAR($R3135)*12+MONTH($R3135))))</f>
        <v/>
      </c>
      <c r="P3135">
        <f>IF($R3135="","",IF($R3136="",1,IF($O3135&lt;&gt;$O3136,1,0)))</f>
        <v/>
      </c>
      <c r="Q3135">
        <f>IF($P3135=1,SUM($P$7:$P3135),"")</f>
        <v/>
      </c>
      <c r="R3135">
        <f>IF($A3135="","",IF(ISNUMBER($A3135),$A3135,IFERROR(DATEVALUE($A3135),NA())))</f>
        <v/>
      </c>
    </row>
    <row r="3136">
      <c r="O3136">
        <f>IF($R3136="","",IF($Q$1="Weekly",INT(($R3136-2)/7),IF($Q$1="Quarterly",YEAR($R3136)*4+ROUNDUP(MONTH($R3136)/3),YEAR($R3136)*12+MONTH($R3136))))</f>
        <v/>
      </c>
      <c r="P3136">
        <f>IF($R3136="","",IF($R3137="",1,IF($O3136&lt;&gt;$O3137,1,0)))</f>
        <v/>
      </c>
      <c r="Q3136">
        <f>IF($P3136=1,SUM($P$7:$P3136),"")</f>
        <v/>
      </c>
      <c r="R3136">
        <f>IF($A3136="","",IF(ISNUMBER($A3136),$A3136,IFERROR(DATEVALUE($A3136),NA())))</f>
        <v/>
      </c>
    </row>
    <row r="3137">
      <c r="O3137">
        <f>IF($R3137="","",IF($Q$1="Weekly",INT(($R3137-2)/7),IF($Q$1="Quarterly",YEAR($R3137)*4+ROUNDUP(MONTH($R3137)/3),YEAR($R3137)*12+MONTH($R3137))))</f>
        <v/>
      </c>
      <c r="P3137">
        <f>IF($R3137="","",IF($R3138="",1,IF($O3137&lt;&gt;$O3138,1,0)))</f>
        <v/>
      </c>
      <c r="Q3137">
        <f>IF($P3137=1,SUM($P$7:$P3137),"")</f>
        <v/>
      </c>
      <c r="R3137">
        <f>IF($A3137="","",IF(ISNUMBER($A3137),$A3137,IFERROR(DATEVALUE($A3137),NA())))</f>
        <v/>
      </c>
    </row>
    <row r="3138">
      <c r="O3138">
        <f>IF($R3138="","",IF($Q$1="Weekly",INT(($R3138-2)/7),IF($Q$1="Quarterly",YEAR($R3138)*4+ROUNDUP(MONTH($R3138)/3),YEAR($R3138)*12+MONTH($R3138))))</f>
        <v/>
      </c>
      <c r="P3138">
        <f>IF($R3138="","",IF($R3139="",1,IF($O3138&lt;&gt;$O3139,1,0)))</f>
        <v/>
      </c>
      <c r="Q3138">
        <f>IF($P3138=1,SUM($P$7:$P3138),"")</f>
        <v/>
      </c>
      <c r="R3138">
        <f>IF($A3138="","",IF(ISNUMBER($A3138),$A3138,IFERROR(DATEVALUE($A3138),NA())))</f>
        <v/>
      </c>
    </row>
    <row r="3139">
      <c r="O3139">
        <f>IF($R3139="","",IF($Q$1="Weekly",INT(($R3139-2)/7),IF($Q$1="Quarterly",YEAR($R3139)*4+ROUNDUP(MONTH($R3139)/3),YEAR($R3139)*12+MONTH($R3139))))</f>
        <v/>
      </c>
      <c r="P3139">
        <f>IF($R3139="","",IF($R3140="",1,IF($O3139&lt;&gt;$O3140,1,0)))</f>
        <v/>
      </c>
      <c r="Q3139">
        <f>IF($P3139=1,SUM($P$7:$P3139),"")</f>
        <v/>
      </c>
      <c r="R3139">
        <f>IF($A3139="","",IF(ISNUMBER($A3139),$A3139,IFERROR(DATEVALUE($A3139),NA())))</f>
        <v/>
      </c>
    </row>
    <row r="3140">
      <c r="O3140">
        <f>IF($R3140="","",IF($Q$1="Weekly",INT(($R3140-2)/7),IF($Q$1="Quarterly",YEAR($R3140)*4+ROUNDUP(MONTH($R3140)/3),YEAR($R3140)*12+MONTH($R3140))))</f>
        <v/>
      </c>
      <c r="P3140">
        <f>IF($R3140="","",IF($R3141="",1,IF($O3140&lt;&gt;$O3141,1,0)))</f>
        <v/>
      </c>
      <c r="Q3140">
        <f>IF($P3140=1,SUM($P$7:$P3140),"")</f>
        <v/>
      </c>
      <c r="R3140">
        <f>IF($A3140="","",IF(ISNUMBER($A3140),$A3140,IFERROR(DATEVALUE($A3140),NA())))</f>
        <v/>
      </c>
    </row>
    <row r="3141">
      <c r="O3141">
        <f>IF($R3141="","",IF($Q$1="Weekly",INT(($R3141-2)/7),IF($Q$1="Quarterly",YEAR($R3141)*4+ROUNDUP(MONTH($R3141)/3),YEAR($R3141)*12+MONTH($R3141))))</f>
        <v/>
      </c>
      <c r="P3141">
        <f>IF($R3141="","",IF($R3142="",1,IF($O3141&lt;&gt;$O3142,1,0)))</f>
        <v/>
      </c>
      <c r="Q3141">
        <f>IF($P3141=1,SUM($P$7:$P3141),"")</f>
        <v/>
      </c>
      <c r="R3141">
        <f>IF($A3141="","",IF(ISNUMBER($A3141),$A3141,IFERROR(DATEVALUE($A3141),NA())))</f>
        <v/>
      </c>
    </row>
    <row r="3142">
      <c r="O3142">
        <f>IF($R3142="","",IF($Q$1="Weekly",INT(($R3142-2)/7),IF($Q$1="Quarterly",YEAR($R3142)*4+ROUNDUP(MONTH($R3142)/3),YEAR($R3142)*12+MONTH($R3142))))</f>
        <v/>
      </c>
      <c r="P3142">
        <f>IF($R3142="","",IF($R3143="",1,IF($O3142&lt;&gt;$O3143,1,0)))</f>
        <v/>
      </c>
      <c r="Q3142">
        <f>IF($P3142=1,SUM($P$7:$P3142),"")</f>
        <v/>
      </c>
      <c r="R3142">
        <f>IF($A3142="","",IF(ISNUMBER($A3142),$A3142,IFERROR(DATEVALUE($A3142),NA())))</f>
        <v/>
      </c>
    </row>
    <row r="3143">
      <c r="O3143">
        <f>IF($R3143="","",IF($Q$1="Weekly",INT(($R3143-2)/7),IF($Q$1="Quarterly",YEAR($R3143)*4+ROUNDUP(MONTH($R3143)/3),YEAR($R3143)*12+MONTH($R3143))))</f>
        <v/>
      </c>
      <c r="P3143">
        <f>IF($R3143="","",IF($R3144="",1,IF($O3143&lt;&gt;$O3144,1,0)))</f>
        <v/>
      </c>
      <c r="Q3143">
        <f>IF($P3143=1,SUM($P$7:$P3143),"")</f>
        <v/>
      </c>
      <c r="R3143">
        <f>IF($A3143="","",IF(ISNUMBER($A3143),$A3143,IFERROR(DATEVALUE($A3143),NA())))</f>
        <v/>
      </c>
    </row>
    <row r="3144">
      <c r="O3144">
        <f>IF($R3144="","",IF($Q$1="Weekly",INT(($R3144-2)/7),IF($Q$1="Quarterly",YEAR($R3144)*4+ROUNDUP(MONTH($R3144)/3),YEAR($R3144)*12+MONTH($R3144))))</f>
        <v/>
      </c>
      <c r="P3144">
        <f>IF($R3144="","",IF($R3145="",1,IF($O3144&lt;&gt;$O3145,1,0)))</f>
        <v/>
      </c>
      <c r="Q3144">
        <f>IF($P3144=1,SUM($P$7:$P3144),"")</f>
        <v/>
      </c>
      <c r="R3144">
        <f>IF($A3144="","",IF(ISNUMBER($A3144),$A3144,IFERROR(DATEVALUE($A3144),NA())))</f>
        <v/>
      </c>
    </row>
    <row r="3145">
      <c r="O3145">
        <f>IF($R3145="","",IF($Q$1="Weekly",INT(($R3145-2)/7),IF($Q$1="Quarterly",YEAR($R3145)*4+ROUNDUP(MONTH($R3145)/3),YEAR($R3145)*12+MONTH($R3145))))</f>
        <v/>
      </c>
      <c r="P3145">
        <f>IF($R3145="","",IF($R3146="",1,IF($O3145&lt;&gt;$O3146,1,0)))</f>
        <v/>
      </c>
      <c r="Q3145">
        <f>IF($P3145=1,SUM($P$7:$P3145),"")</f>
        <v/>
      </c>
      <c r="R3145">
        <f>IF($A3145="","",IF(ISNUMBER($A3145),$A3145,IFERROR(DATEVALUE($A3145),NA())))</f>
        <v/>
      </c>
    </row>
    <row r="3146">
      <c r="O3146">
        <f>IF($R3146="","",IF($Q$1="Weekly",INT(($R3146-2)/7),IF($Q$1="Quarterly",YEAR($R3146)*4+ROUNDUP(MONTH($R3146)/3),YEAR($R3146)*12+MONTH($R3146))))</f>
        <v/>
      </c>
      <c r="P3146">
        <f>IF($R3146="","",IF($R3147="",1,IF($O3146&lt;&gt;$O3147,1,0)))</f>
        <v/>
      </c>
      <c r="Q3146">
        <f>IF($P3146=1,SUM($P$7:$P3146),"")</f>
        <v/>
      </c>
      <c r="R3146">
        <f>IF($A3146="","",IF(ISNUMBER($A3146),$A3146,IFERROR(DATEVALUE($A3146),NA())))</f>
        <v/>
      </c>
    </row>
    <row r="3147">
      <c r="O3147">
        <f>IF($R3147="","",IF($Q$1="Weekly",INT(($R3147-2)/7),IF($Q$1="Quarterly",YEAR($R3147)*4+ROUNDUP(MONTH($R3147)/3),YEAR($R3147)*12+MONTH($R3147))))</f>
        <v/>
      </c>
      <c r="P3147">
        <f>IF($R3147="","",IF($R3148="",1,IF($O3147&lt;&gt;$O3148,1,0)))</f>
        <v/>
      </c>
      <c r="Q3147">
        <f>IF($P3147=1,SUM($P$7:$P3147),"")</f>
        <v/>
      </c>
      <c r="R3147">
        <f>IF($A3147="","",IF(ISNUMBER($A3147),$A3147,IFERROR(DATEVALUE($A3147),NA())))</f>
        <v/>
      </c>
    </row>
    <row r="3148">
      <c r="O3148">
        <f>IF($R3148="","",IF($Q$1="Weekly",INT(($R3148-2)/7),IF($Q$1="Quarterly",YEAR($R3148)*4+ROUNDUP(MONTH($R3148)/3),YEAR($R3148)*12+MONTH($R3148))))</f>
        <v/>
      </c>
      <c r="P3148">
        <f>IF($R3148="","",IF($R3149="",1,IF($O3148&lt;&gt;$O3149,1,0)))</f>
        <v/>
      </c>
      <c r="Q3148">
        <f>IF($P3148=1,SUM($P$7:$P3148),"")</f>
        <v/>
      </c>
      <c r="R3148">
        <f>IF($A3148="","",IF(ISNUMBER($A3148),$A3148,IFERROR(DATEVALUE($A3148),NA())))</f>
        <v/>
      </c>
    </row>
    <row r="3149">
      <c r="O3149">
        <f>IF($R3149="","",IF($Q$1="Weekly",INT(($R3149-2)/7),IF($Q$1="Quarterly",YEAR($R3149)*4+ROUNDUP(MONTH($R3149)/3),YEAR($R3149)*12+MONTH($R3149))))</f>
        <v/>
      </c>
      <c r="P3149">
        <f>IF($R3149="","",IF($R3150="",1,IF($O3149&lt;&gt;$O3150,1,0)))</f>
        <v/>
      </c>
      <c r="Q3149">
        <f>IF($P3149=1,SUM($P$7:$P3149),"")</f>
        <v/>
      </c>
      <c r="R3149">
        <f>IF($A3149="","",IF(ISNUMBER($A3149),$A3149,IFERROR(DATEVALUE($A3149),NA())))</f>
        <v/>
      </c>
    </row>
    <row r="3150">
      <c r="O3150">
        <f>IF($R3150="","",IF($Q$1="Weekly",INT(($R3150-2)/7),IF($Q$1="Quarterly",YEAR($R3150)*4+ROUNDUP(MONTH($R3150)/3),YEAR($R3150)*12+MONTH($R3150))))</f>
        <v/>
      </c>
      <c r="P3150">
        <f>IF($R3150="","",IF($R3151="",1,IF($O3150&lt;&gt;$O3151,1,0)))</f>
        <v/>
      </c>
      <c r="Q3150">
        <f>IF($P3150=1,SUM($P$7:$P3150),"")</f>
        <v/>
      </c>
      <c r="R3150">
        <f>IF($A3150="","",IF(ISNUMBER($A3150),$A3150,IFERROR(DATEVALUE($A3150),NA())))</f>
        <v/>
      </c>
    </row>
    <row r="3151">
      <c r="O3151">
        <f>IF($R3151="","",IF($Q$1="Weekly",INT(($R3151-2)/7),IF($Q$1="Quarterly",YEAR($R3151)*4+ROUNDUP(MONTH($R3151)/3),YEAR($R3151)*12+MONTH($R3151))))</f>
        <v/>
      </c>
      <c r="P3151">
        <f>IF($R3151="","",IF($R3152="",1,IF($O3151&lt;&gt;$O3152,1,0)))</f>
        <v/>
      </c>
      <c r="Q3151">
        <f>IF($P3151=1,SUM($P$7:$P3151),"")</f>
        <v/>
      </c>
      <c r="R3151">
        <f>IF($A3151="","",IF(ISNUMBER($A3151),$A3151,IFERROR(DATEVALUE($A3151),NA())))</f>
        <v/>
      </c>
    </row>
    <row r="3152">
      <c r="O3152">
        <f>IF($R3152="","",IF($Q$1="Weekly",INT(($R3152-2)/7),IF($Q$1="Quarterly",YEAR($R3152)*4+ROUNDUP(MONTH($R3152)/3),YEAR($R3152)*12+MONTH($R3152))))</f>
        <v/>
      </c>
      <c r="P3152">
        <f>IF($R3152="","",IF($R3153="",1,IF($O3152&lt;&gt;$O3153,1,0)))</f>
        <v/>
      </c>
      <c r="Q3152">
        <f>IF($P3152=1,SUM($P$7:$P3152),"")</f>
        <v/>
      </c>
      <c r="R3152">
        <f>IF($A3152="","",IF(ISNUMBER($A3152),$A3152,IFERROR(DATEVALUE($A3152),NA())))</f>
        <v/>
      </c>
    </row>
    <row r="3153">
      <c r="O3153">
        <f>IF($R3153="","",IF($Q$1="Weekly",INT(($R3153-2)/7),IF($Q$1="Quarterly",YEAR($R3153)*4+ROUNDUP(MONTH($R3153)/3),YEAR($R3153)*12+MONTH($R3153))))</f>
        <v/>
      </c>
      <c r="P3153">
        <f>IF($R3153="","",IF($R3154="",1,IF($O3153&lt;&gt;$O3154,1,0)))</f>
        <v/>
      </c>
      <c r="Q3153">
        <f>IF($P3153=1,SUM($P$7:$P3153),"")</f>
        <v/>
      </c>
      <c r="R3153">
        <f>IF($A3153="","",IF(ISNUMBER($A3153),$A3153,IFERROR(DATEVALUE($A3153),NA())))</f>
        <v/>
      </c>
    </row>
    <row r="3154">
      <c r="O3154">
        <f>IF($R3154="","",IF($Q$1="Weekly",INT(($R3154-2)/7),IF($Q$1="Quarterly",YEAR($R3154)*4+ROUNDUP(MONTH($R3154)/3),YEAR($R3154)*12+MONTH($R3154))))</f>
        <v/>
      </c>
      <c r="P3154">
        <f>IF($R3154="","",IF($R3155="",1,IF($O3154&lt;&gt;$O3155,1,0)))</f>
        <v/>
      </c>
      <c r="Q3154">
        <f>IF($P3154=1,SUM($P$7:$P3154),"")</f>
        <v/>
      </c>
      <c r="R3154">
        <f>IF($A3154="","",IF(ISNUMBER($A3154),$A3154,IFERROR(DATEVALUE($A3154),NA())))</f>
        <v/>
      </c>
    </row>
    <row r="3155">
      <c r="O3155">
        <f>IF($R3155="","",IF($Q$1="Weekly",INT(($R3155-2)/7),IF($Q$1="Quarterly",YEAR($R3155)*4+ROUNDUP(MONTH($R3155)/3),YEAR($R3155)*12+MONTH($R3155))))</f>
        <v/>
      </c>
      <c r="P3155">
        <f>IF($R3155="","",IF($R3156="",1,IF($O3155&lt;&gt;$O3156,1,0)))</f>
        <v/>
      </c>
      <c r="Q3155">
        <f>IF($P3155=1,SUM($P$7:$P3155),"")</f>
        <v/>
      </c>
      <c r="R3155">
        <f>IF($A3155="","",IF(ISNUMBER($A3155),$A3155,IFERROR(DATEVALUE($A3155),NA())))</f>
        <v/>
      </c>
    </row>
    <row r="3156">
      <c r="O3156">
        <f>IF($R3156="","",IF($Q$1="Weekly",INT(($R3156-2)/7),IF($Q$1="Quarterly",YEAR($R3156)*4+ROUNDUP(MONTH($R3156)/3),YEAR($R3156)*12+MONTH($R3156))))</f>
        <v/>
      </c>
      <c r="P3156">
        <f>IF($R3156="","",IF($R3157="",1,IF($O3156&lt;&gt;$O3157,1,0)))</f>
        <v/>
      </c>
      <c r="Q3156">
        <f>IF($P3156=1,SUM($P$7:$P3156),"")</f>
        <v/>
      </c>
      <c r="R3156">
        <f>IF($A3156="","",IF(ISNUMBER($A3156),$A3156,IFERROR(DATEVALUE($A3156),NA())))</f>
        <v/>
      </c>
    </row>
    <row r="3157">
      <c r="O3157">
        <f>IF($R3157="","",IF($Q$1="Weekly",INT(($R3157-2)/7),IF($Q$1="Quarterly",YEAR($R3157)*4+ROUNDUP(MONTH($R3157)/3),YEAR($R3157)*12+MONTH($R3157))))</f>
        <v/>
      </c>
      <c r="P3157">
        <f>IF($R3157="","",IF($R3158="",1,IF($O3157&lt;&gt;$O3158,1,0)))</f>
        <v/>
      </c>
      <c r="Q3157">
        <f>IF($P3157=1,SUM($P$7:$P3157),"")</f>
        <v/>
      </c>
      <c r="R3157">
        <f>IF($A3157="","",IF(ISNUMBER($A3157),$A3157,IFERROR(DATEVALUE($A3157),NA())))</f>
        <v/>
      </c>
    </row>
    <row r="3158">
      <c r="O3158">
        <f>IF($R3158="","",IF($Q$1="Weekly",INT(($R3158-2)/7),IF($Q$1="Quarterly",YEAR($R3158)*4+ROUNDUP(MONTH($R3158)/3),YEAR($R3158)*12+MONTH($R3158))))</f>
        <v/>
      </c>
      <c r="P3158">
        <f>IF($R3158="","",IF($R3159="",1,IF($O3158&lt;&gt;$O3159,1,0)))</f>
        <v/>
      </c>
      <c r="Q3158">
        <f>IF($P3158=1,SUM($P$7:$P3158),"")</f>
        <v/>
      </c>
      <c r="R3158">
        <f>IF($A3158="","",IF(ISNUMBER($A3158),$A3158,IFERROR(DATEVALUE($A3158),NA())))</f>
        <v/>
      </c>
    </row>
    <row r="3159">
      <c r="O3159">
        <f>IF($R3159="","",IF($Q$1="Weekly",INT(($R3159-2)/7),IF($Q$1="Quarterly",YEAR($R3159)*4+ROUNDUP(MONTH($R3159)/3),YEAR($R3159)*12+MONTH($R3159))))</f>
        <v/>
      </c>
      <c r="P3159">
        <f>IF($R3159="","",IF($R3160="",1,IF($O3159&lt;&gt;$O3160,1,0)))</f>
        <v/>
      </c>
      <c r="Q3159">
        <f>IF($P3159=1,SUM($P$7:$P3159),"")</f>
        <v/>
      </c>
      <c r="R3159">
        <f>IF($A3159="","",IF(ISNUMBER($A3159),$A3159,IFERROR(DATEVALUE($A3159),NA())))</f>
        <v/>
      </c>
    </row>
    <row r="3160">
      <c r="O3160">
        <f>IF($R3160="","",IF($Q$1="Weekly",INT(($R3160-2)/7),IF($Q$1="Quarterly",YEAR($R3160)*4+ROUNDUP(MONTH($R3160)/3),YEAR($R3160)*12+MONTH($R3160))))</f>
        <v/>
      </c>
      <c r="P3160">
        <f>IF($R3160="","",IF($R3161="",1,IF($O3160&lt;&gt;$O3161,1,0)))</f>
        <v/>
      </c>
      <c r="Q3160">
        <f>IF($P3160=1,SUM($P$7:$P3160),"")</f>
        <v/>
      </c>
      <c r="R3160">
        <f>IF($A3160="","",IF(ISNUMBER($A3160),$A3160,IFERROR(DATEVALUE($A3160),NA())))</f>
        <v/>
      </c>
    </row>
    <row r="3161">
      <c r="O3161">
        <f>IF($R3161="","",IF($Q$1="Weekly",INT(($R3161-2)/7),IF($Q$1="Quarterly",YEAR($R3161)*4+ROUNDUP(MONTH($R3161)/3),YEAR($R3161)*12+MONTH($R3161))))</f>
        <v/>
      </c>
      <c r="P3161">
        <f>IF($R3161="","",IF($R3162="",1,IF($O3161&lt;&gt;$O3162,1,0)))</f>
        <v/>
      </c>
      <c r="Q3161">
        <f>IF($P3161=1,SUM($P$7:$P3161),"")</f>
        <v/>
      </c>
      <c r="R3161">
        <f>IF($A3161="","",IF(ISNUMBER($A3161),$A3161,IFERROR(DATEVALUE($A3161),NA())))</f>
        <v/>
      </c>
    </row>
    <row r="3162">
      <c r="O3162">
        <f>IF($R3162="","",IF($Q$1="Weekly",INT(($R3162-2)/7),IF($Q$1="Quarterly",YEAR($R3162)*4+ROUNDUP(MONTH($R3162)/3),YEAR($R3162)*12+MONTH($R3162))))</f>
        <v/>
      </c>
      <c r="P3162">
        <f>IF($R3162="","",IF($R3163="",1,IF($O3162&lt;&gt;$O3163,1,0)))</f>
        <v/>
      </c>
      <c r="Q3162">
        <f>IF($P3162=1,SUM($P$7:$P3162),"")</f>
        <v/>
      </c>
      <c r="R3162">
        <f>IF($A3162="","",IF(ISNUMBER($A3162),$A3162,IFERROR(DATEVALUE($A3162),NA())))</f>
        <v/>
      </c>
    </row>
    <row r="3163">
      <c r="O3163">
        <f>IF($R3163="","",IF($Q$1="Weekly",INT(($R3163-2)/7),IF($Q$1="Quarterly",YEAR($R3163)*4+ROUNDUP(MONTH($R3163)/3),YEAR($R3163)*12+MONTH($R3163))))</f>
        <v/>
      </c>
      <c r="P3163">
        <f>IF($R3163="","",IF($R3164="",1,IF($O3163&lt;&gt;$O3164,1,0)))</f>
        <v/>
      </c>
      <c r="Q3163">
        <f>IF($P3163=1,SUM($P$7:$P3163),"")</f>
        <v/>
      </c>
      <c r="R3163">
        <f>IF($A3163="","",IF(ISNUMBER($A3163),$A3163,IFERROR(DATEVALUE($A3163),NA())))</f>
        <v/>
      </c>
    </row>
    <row r="3164">
      <c r="O3164">
        <f>IF($R3164="","",IF($Q$1="Weekly",INT(($R3164-2)/7),IF($Q$1="Quarterly",YEAR($R3164)*4+ROUNDUP(MONTH($R3164)/3),YEAR($R3164)*12+MONTH($R3164))))</f>
        <v/>
      </c>
      <c r="P3164">
        <f>IF($R3164="","",IF($R3165="",1,IF($O3164&lt;&gt;$O3165,1,0)))</f>
        <v/>
      </c>
      <c r="Q3164">
        <f>IF($P3164=1,SUM($P$7:$P3164),"")</f>
        <v/>
      </c>
      <c r="R3164">
        <f>IF($A3164="","",IF(ISNUMBER($A3164),$A3164,IFERROR(DATEVALUE($A3164),NA())))</f>
        <v/>
      </c>
    </row>
    <row r="3165">
      <c r="O3165">
        <f>IF($R3165="","",IF($Q$1="Weekly",INT(($R3165-2)/7),IF($Q$1="Quarterly",YEAR($R3165)*4+ROUNDUP(MONTH($R3165)/3),YEAR($R3165)*12+MONTH($R3165))))</f>
        <v/>
      </c>
      <c r="P3165">
        <f>IF($R3165="","",IF($R3166="",1,IF($O3165&lt;&gt;$O3166,1,0)))</f>
        <v/>
      </c>
      <c r="Q3165">
        <f>IF($P3165=1,SUM($P$7:$P3165),"")</f>
        <v/>
      </c>
      <c r="R3165">
        <f>IF($A3165="","",IF(ISNUMBER($A3165),$A3165,IFERROR(DATEVALUE($A3165),NA())))</f>
        <v/>
      </c>
    </row>
    <row r="3166">
      <c r="O3166">
        <f>IF($R3166="","",IF($Q$1="Weekly",INT(($R3166-2)/7),IF($Q$1="Quarterly",YEAR($R3166)*4+ROUNDUP(MONTH($R3166)/3),YEAR($R3166)*12+MONTH($R3166))))</f>
        <v/>
      </c>
      <c r="P3166">
        <f>IF($R3166="","",IF($R3167="",1,IF($O3166&lt;&gt;$O3167,1,0)))</f>
        <v/>
      </c>
      <c r="Q3166">
        <f>IF($P3166=1,SUM($P$7:$P3166),"")</f>
        <v/>
      </c>
      <c r="R3166">
        <f>IF($A3166="","",IF(ISNUMBER($A3166),$A3166,IFERROR(DATEVALUE($A3166),NA())))</f>
        <v/>
      </c>
    </row>
    <row r="3167">
      <c r="O3167">
        <f>IF($R3167="","",IF($Q$1="Weekly",INT(($R3167-2)/7),IF($Q$1="Quarterly",YEAR($R3167)*4+ROUNDUP(MONTH($R3167)/3),YEAR($R3167)*12+MONTH($R3167))))</f>
        <v/>
      </c>
      <c r="P3167">
        <f>IF($R3167="","",IF($R3168="",1,IF($O3167&lt;&gt;$O3168,1,0)))</f>
        <v/>
      </c>
      <c r="Q3167">
        <f>IF($P3167=1,SUM($P$7:$P3167),"")</f>
        <v/>
      </c>
      <c r="R3167">
        <f>IF($A3167="","",IF(ISNUMBER($A3167),$A3167,IFERROR(DATEVALUE($A3167),NA())))</f>
        <v/>
      </c>
    </row>
    <row r="3168">
      <c r="O3168">
        <f>IF($R3168="","",IF($Q$1="Weekly",INT(($R3168-2)/7),IF($Q$1="Quarterly",YEAR($R3168)*4+ROUNDUP(MONTH($R3168)/3),YEAR($R3168)*12+MONTH($R3168))))</f>
        <v/>
      </c>
      <c r="P3168">
        <f>IF($R3168="","",IF($R3169="",1,IF($O3168&lt;&gt;$O3169,1,0)))</f>
        <v/>
      </c>
      <c r="Q3168">
        <f>IF($P3168=1,SUM($P$7:$P3168),"")</f>
        <v/>
      </c>
      <c r="R3168">
        <f>IF($A3168="","",IF(ISNUMBER($A3168),$A3168,IFERROR(DATEVALUE($A3168),NA())))</f>
        <v/>
      </c>
    </row>
    <row r="3169">
      <c r="O3169">
        <f>IF($R3169="","",IF($Q$1="Weekly",INT(($R3169-2)/7),IF($Q$1="Quarterly",YEAR($R3169)*4+ROUNDUP(MONTH($R3169)/3),YEAR($R3169)*12+MONTH($R3169))))</f>
        <v/>
      </c>
      <c r="P3169">
        <f>IF($R3169="","",IF($R3170="",1,IF($O3169&lt;&gt;$O3170,1,0)))</f>
        <v/>
      </c>
      <c r="Q3169">
        <f>IF($P3169=1,SUM($P$7:$P3169),"")</f>
        <v/>
      </c>
      <c r="R3169">
        <f>IF($A3169="","",IF(ISNUMBER($A3169),$A3169,IFERROR(DATEVALUE($A3169),NA())))</f>
        <v/>
      </c>
    </row>
    <row r="3170">
      <c r="O3170">
        <f>IF($R3170="","",IF($Q$1="Weekly",INT(($R3170-2)/7),IF($Q$1="Quarterly",YEAR($R3170)*4+ROUNDUP(MONTH($R3170)/3),YEAR($R3170)*12+MONTH($R3170))))</f>
        <v/>
      </c>
      <c r="P3170">
        <f>IF($R3170="","",IF($R3171="",1,IF($O3170&lt;&gt;$O3171,1,0)))</f>
        <v/>
      </c>
      <c r="Q3170">
        <f>IF($P3170=1,SUM($P$7:$P3170),"")</f>
        <v/>
      </c>
      <c r="R3170">
        <f>IF($A3170="","",IF(ISNUMBER($A3170),$A3170,IFERROR(DATEVALUE($A3170),NA())))</f>
        <v/>
      </c>
    </row>
    <row r="3171">
      <c r="O3171">
        <f>IF($R3171="","",IF($Q$1="Weekly",INT(($R3171-2)/7),IF($Q$1="Quarterly",YEAR($R3171)*4+ROUNDUP(MONTH($R3171)/3),YEAR($R3171)*12+MONTH($R3171))))</f>
        <v/>
      </c>
      <c r="P3171">
        <f>IF($R3171="","",IF($R3172="",1,IF($O3171&lt;&gt;$O3172,1,0)))</f>
        <v/>
      </c>
      <c r="Q3171">
        <f>IF($P3171=1,SUM($P$7:$P3171),"")</f>
        <v/>
      </c>
      <c r="R3171">
        <f>IF($A3171="","",IF(ISNUMBER($A3171),$A3171,IFERROR(DATEVALUE($A3171),NA())))</f>
        <v/>
      </c>
    </row>
    <row r="3172">
      <c r="O3172">
        <f>IF($R3172="","",IF($Q$1="Weekly",INT(($R3172-2)/7),IF($Q$1="Quarterly",YEAR($R3172)*4+ROUNDUP(MONTH($R3172)/3),YEAR($R3172)*12+MONTH($R3172))))</f>
        <v/>
      </c>
      <c r="P3172">
        <f>IF($R3172="","",IF($R3173="",1,IF($O3172&lt;&gt;$O3173,1,0)))</f>
        <v/>
      </c>
      <c r="Q3172">
        <f>IF($P3172=1,SUM($P$7:$P3172),"")</f>
        <v/>
      </c>
      <c r="R3172">
        <f>IF($A3172="","",IF(ISNUMBER($A3172),$A3172,IFERROR(DATEVALUE($A3172),NA())))</f>
        <v/>
      </c>
    </row>
    <row r="3173">
      <c r="O3173">
        <f>IF($R3173="","",IF($Q$1="Weekly",INT(($R3173-2)/7),IF($Q$1="Quarterly",YEAR($R3173)*4+ROUNDUP(MONTH($R3173)/3),YEAR($R3173)*12+MONTH($R3173))))</f>
        <v/>
      </c>
      <c r="P3173">
        <f>IF($R3173="","",IF($R3174="",1,IF($O3173&lt;&gt;$O3174,1,0)))</f>
        <v/>
      </c>
      <c r="Q3173">
        <f>IF($P3173=1,SUM($P$7:$P3173),"")</f>
        <v/>
      </c>
      <c r="R3173">
        <f>IF($A3173="","",IF(ISNUMBER($A3173),$A3173,IFERROR(DATEVALUE($A3173),NA())))</f>
        <v/>
      </c>
    </row>
    <row r="3174">
      <c r="O3174">
        <f>IF($R3174="","",IF($Q$1="Weekly",INT(($R3174-2)/7),IF($Q$1="Quarterly",YEAR($R3174)*4+ROUNDUP(MONTH($R3174)/3),YEAR($R3174)*12+MONTH($R3174))))</f>
        <v/>
      </c>
      <c r="P3174">
        <f>IF($R3174="","",IF($R3175="",1,IF($O3174&lt;&gt;$O3175,1,0)))</f>
        <v/>
      </c>
      <c r="Q3174">
        <f>IF($P3174=1,SUM($P$7:$P3174),"")</f>
        <v/>
      </c>
      <c r="R3174">
        <f>IF($A3174="","",IF(ISNUMBER($A3174),$A3174,IFERROR(DATEVALUE($A3174),NA())))</f>
        <v/>
      </c>
    </row>
    <row r="3175">
      <c r="O3175">
        <f>IF($R3175="","",IF($Q$1="Weekly",INT(($R3175-2)/7),IF($Q$1="Quarterly",YEAR($R3175)*4+ROUNDUP(MONTH($R3175)/3),YEAR($R3175)*12+MONTH($R3175))))</f>
        <v/>
      </c>
      <c r="P3175">
        <f>IF($R3175="","",IF($R3176="",1,IF($O3175&lt;&gt;$O3176,1,0)))</f>
        <v/>
      </c>
      <c r="Q3175">
        <f>IF($P3175=1,SUM($P$7:$P3175),"")</f>
        <v/>
      </c>
      <c r="R3175">
        <f>IF($A3175="","",IF(ISNUMBER($A3175),$A3175,IFERROR(DATEVALUE($A3175),NA())))</f>
        <v/>
      </c>
    </row>
    <row r="3176">
      <c r="O3176">
        <f>IF($R3176="","",IF($Q$1="Weekly",INT(($R3176-2)/7),IF($Q$1="Quarterly",YEAR($R3176)*4+ROUNDUP(MONTH($R3176)/3),YEAR($R3176)*12+MONTH($R3176))))</f>
        <v/>
      </c>
      <c r="P3176">
        <f>IF($R3176="","",IF($R3177="",1,IF($O3176&lt;&gt;$O3177,1,0)))</f>
        <v/>
      </c>
      <c r="Q3176">
        <f>IF($P3176=1,SUM($P$7:$P3176),"")</f>
        <v/>
      </c>
      <c r="R3176">
        <f>IF($A3176="","",IF(ISNUMBER($A3176),$A3176,IFERROR(DATEVALUE($A3176),NA())))</f>
        <v/>
      </c>
    </row>
    <row r="3177">
      <c r="O3177">
        <f>IF($R3177="","",IF($Q$1="Weekly",INT(($R3177-2)/7),IF($Q$1="Quarterly",YEAR($R3177)*4+ROUNDUP(MONTH($R3177)/3),YEAR($R3177)*12+MONTH($R3177))))</f>
        <v/>
      </c>
      <c r="P3177">
        <f>IF($R3177="","",IF($R3178="",1,IF($O3177&lt;&gt;$O3178,1,0)))</f>
        <v/>
      </c>
      <c r="Q3177">
        <f>IF($P3177=1,SUM($P$7:$P3177),"")</f>
        <v/>
      </c>
      <c r="R3177">
        <f>IF($A3177="","",IF(ISNUMBER($A3177),$A3177,IFERROR(DATEVALUE($A3177),NA())))</f>
        <v/>
      </c>
    </row>
    <row r="3178">
      <c r="O3178">
        <f>IF($R3178="","",IF($Q$1="Weekly",INT(($R3178-2)/7),IF($Q$1="Quarterly",YEAR($R3178)*4+ROUNDUP(MONTH($R3178)/3),YEAR($R3178)*12+MONTH($R3178))))</f>
        <v/>
      </c>
      <c r="P3178">
        <f>IF($R3178="","",IF($R3179="",1,IF($O3178&lt;&gt;$O3179,1,0)))</f>
        <v/>
      </c>
      <c r="Q3178">
        <f>IF($P3178=1,SUM($P$7:$P3178),"")</f>
        <v/>
      </c>
      <c r="R3178">
        <f>IF($A3178="","",IF(ISNUMBER($A3178),$A3178,IFERROR(DATEVALUE($A3178),NA())))</f>
        <v/>
      </c>
    </row>
    <row r="3179">
      <c r="O3179">
        <f>IF($R3179="","",IF($Q$1="Weekly",INT(($R3179-2)/7),IF($Q$1="Quarterly",YEAR($R3179)*4+ROUNDUP(MONTH($R3179)/3),YEAR($R3179)*12+MONTH($R3179))))</f>
        <v/>
      </c>
      <c r="P3179">
        <f>IF($R3179="","",IF($R3180="",1,IF($O3179&lt;&gt;$O3180,1,0)))</f>
        <v/>
      </c>
      <c r="Q3179">
        <f>IF($P3179=1,SUM($P$7:$P3179),"")</f>
        <v/>
      </c>
      <c r="R3179">
        <f>IF($A3179="","",IF(ISNUMBER($A3179),$A3179,IFERROR(DATEVALUE($A3179),NA())))</f>
        <v/>
      </c>
    </row>
    <row r="3180">
      <c r="O3180">
        <f>IF($R3180="","",IF($Q$1="Weekly",INT(($R3180-2)/7),IF($Q$1="Quarterly",YEAR($R3180)*4+ROUNDUP(MONTH($R3180)/3),YEAR($R3180)*12+MONTH($R3180))))</f>
        <v/>
      </c>
      <c r="P3180">
        <f>IF($R3180="","",IF($R3181="",1,IF($O3180&lt;&gt;$O3181,1,0)))</f>
        <v/>
      </c>
      <c r="Q3180">
        <f>IF($P3180=1,SUM($P$7:$P3180),"")</f>
        <v/>
      </c>
      <c r="R3180">
        <f>IF($A3180="","",IF(ISNUMBER($A3180),$A3180,IFERROR(DATEVALUE($A3180),NA())))</f>
        <v/>
      </c>
    </row>
    <row r="3181">
      <c r="O3181">
        <f>IF($R3181="","",IF($Q$1="Weekly",INT(($R3181-2)/7),IF($Q$1="Quarterly",YEAR($R3181)*4+ROUNDUP(MONTH($R3181)/3),YEAR($R3181)*12+MONTH($R3181))))</f>
        <v/>
      </c>
      <c r="P3181">
        <f>IF($R3181="","",IF($R3182="",1,IF($O3181&lt;&gt;$O3182,1,0)))</f>
        <v/>
      </c>
      <c r="Q3181">
        <f>IF($P3181=1,SUM($P$7:$P3181),"")</f>
        <v/>
      </c>
      <c r="R3181">
        <f>IF($A3181="","",IF(ISNUMBER($A3181),$A3181,IFERROR(DATEVALUE($A3181),NA())))</f>
        <v/>
      </c>
    </row>
    <row r="3182">
      <c r="O3182">
        <f>IF($R3182="","",IF($Q$1="Weekly",INT(($R3182-2)/7),IF($Q$1="Quarterly",YEAR($R3182)*4+ROUNDUP(MONTH($R3182)/3),YEAR($R3182)*12+MONTH($R3182))))</f>
        <v/>
      </c>
      <c r="P3182">
        <f>IF($R3182="","",IF($R3183="",1,IF($O3182&lt;&gt;$O3183,1,0)))</f>
        <v/>
      </c>
      <c r="Q3182">
        <f>IF($P3182=1,SUM($P$7:$P3182),"")</f>
        <v/>
      </c>
      <c r="R3182">
        <f>IF($A3182="","",IF(ISNUMBER($A3182),$A3182,IFERROR(DATEVALUE($A3182),NA())))</f>
        <v/>
      </c>
    </row>
    <row r="3183">
      <c r="O3183">
        <f>IF($R3183="","",IF($Q$1="Weekly",INT(($R3183-2)/7),IF($Q$1="Quarterly",YEAR($R3183)*4+ROUNDUP(MONTH($R3183)/3),YEAR($R3183)*12+MONTH($R3183))))</f>
        <v/>
      </c>
      <c r="P3183">
        <f>IF($R3183="","",IF($R3184="",1,IF($O3183&lt;&gt;$O3184,1,0)))</f>
        <v/>
      </c>
      <c r="Q3183">
        <f>IF($P3183=1,SUM($P$7:$P3183),"")</f>
        <v/>
      </c>
      <c r="R3183">
        <f>IF($A3183="","",IF(ISNUMBER($A3183),$A3183,IFERROR(DATEVALUE($A3183),NA())))</f>
        <v/>
      </c>
    </row>
    <row r="3184">
      <c r="O3184">
        <f>IF($R3184="","",IF($Q$1="Weekly",INT(($R3184-2)/7),IF($Q$1="Quarterly",YEAR($R3184)*4+ROUNDUP(MONTH($R3184)/3),YEAR($R3184)*12+MONTH($R3184))))</f>
        <v/>
      </c>
      <c r="P3184">
        <f>IF($R3184="","",IF($R3185="",1,IF($O3184&lt;&gt;$O3185,1,0)))</f>
        <v/>
      </c>
      <c r="Q3184">
        <f>IF($P3184=1,SUM($P$7:$P3184),"")</f>
        <v/>
      </c>
      <c r="R3184">
        <f>IF($A3184="","",IF(ISNUMBER($A3184),$A3184,IFERROR(DATEVALUE($A3184),NA())))</f>
        <v/>
      </c>
    </row>
    <row r="3185">
      <c r="O3185">
        <f>IF($R3185="","",IF($Q$1="Weekly",INT(($R3185-2)/7),IF($Q$1="Quarterly",YEAR($R3185)*4+ROUNDUP(MONTH($R3185)/3),YEAR($R3185)*12+MONTH($R3185))))</f>
        <v/>
      </c>
      <c r="P3185">
        <f>IF($R3185="","",IF($R3186="",1,IF($O3185&lt;&gt;$O3186,1,0)))</f>
        <v/>
      </c>
      <c r="Q3185">
        <f>IF($P3185=1,SUM($P$7:$P3185),"")</f>
        <v/>
      </c>
      <c r="R3185">
        <f>IF($A3185="","",IF(ISNUMBER($A3185),$A3185,IFERROR(DATEVALUE($A3185),NA())))</f>
        <v/>
      </c>
    </row>
    <row r="3186">
      <c r="O3186">
        <f>IF($R3186="","",IF($Q$1="Weekly",INT(($R3186-2)/7),IF($Q$1="Quarterly",YEAR($R3186)*4+ROUNDUP(MONTH($R3186)/3),YEAR($R3186)*12+MONTH($R3186))))</f>
        <v/>
      </c>
      <c r="P3186">
        <f>IF($R3186="","",IF($R3187="",1,IF($O3186&lt;&gt;$O3187,1,0)))</f>
        <v/>
      </c>
      <c r="Q3186">
        <f>IF($P3186=1,SUM($P$7:$P3186),"")</f>
        <v/>
      </c>
      <c r="R3186">
        <f>IF($A3186="","",IF(ISNUMBER($A3186),$A3186,IFERROR(DATEVALUE($A3186),NA())))</f>
        <v/>
      </c>
    </row>
    <row r="3187">
      <c r="O3187">
        <f>IF($R3187="","",IF($Q$1="Weekly",INT(($R3187-2)/7),IF($Q$1="Quarterly",YEAR($R3187)*4+ROUNDUP(MONTH($R3187)/3),YEAR($R3187)*12+MONTH($R3187))))</f>
        <v/>
      </c>
      <c r="P3187">
        <f>IF($R3187="","",IF($R3188="",1,IF($O3187&lt;&gt;$O3188,1,0)))</f>
        <v/>
      </c>
      <c r="Q3187">
        <f>IF($P3187=1,SUM($P$7:$P3187),"")</f>
        <v/>
      </c>
      <c r="R3187">
        <f>IF($A3187="","",IF(ISNUMBER($A3187),$A3187,IFERROR(DATEVALUE($A3187),NA())))</f>
        <v/>
      </c>
    </row>
    <row r="3188">
      <c r="O3188">
        <f>IF($R3188="","",IF($Q$1="Weekly",INT(($R3188-2)/7),IF($Q$1="Quarterly",YEAR($R3188)*4+ROUNDUP(MONTH($R3188)/3),YEAR($R3188)*12+MONTH($R3188))))</f>
        <v/>
      </c>
      <c r="P3188">
        <f>IF($R3188="","",IF($R3189="",1,IF($O3188&lt;&gt;$O3189,1,0)))</f>
        <v/>
      </c>
      <c r="Q3188">
        <f>IF($P3188=1,SUM($P$7:$P3188),"")</f>
        <v/>
      </c>
      <c r="R3188">
        <f>IF($A3188="","",IF(ISNUMBER($A3188),$A3188,IFERROR(DATEVALUE($A3188),NA())))</f>
        <v/>
      </c>
    </row>
    <row r="3189">
      <c r="O3189">
        <f>IF($R3189="","",IF($Q$1="Weekly",INT(($R3189-2)/7),IF($Q$1="Quarterly",YEAR($R3189)*4+ROUNDUP(MONTH($R3189)/3),YEAR($R3189)*12+MONTH($R3189))))</f>
        <v/>
      </c>
      <c r="P3189">
        <f>IF($R3189="","",IF($R3190="",1,IF($O3189&lt;&gt;$O3190,1,0)))</f>
        <v/>
      </c>
      <c r="Q3189">
        <f>IF($P3189=1,SUM($P$7:$P3189),"")</f>
        <v/>
      </c>
      <c r="R3189">
        <f>IF($A3189="","",IF(ISNUMBER($A3189),$A3189,IFERROR(DATEVALUE($A3189),NA())))</f>
        <v/>
      </c>
    </row>
    <row r="3190">
      <c r="O3190">
        <f>IF($R3190="","",IF($Q$1="Weekly",INT(($R3190-2)/7),IF($Q$1="Quarterly",YEAR($R3190)*4+ROUNDUP(MONTH($R3190)/3),YEAR($R3190)*12+MONTH($R3190))))</f>
        <v/>
      </c>
      <c r="P3190">
        <f>IF($R3190="","",IF($R3191="",1,IF($O3190&lt;&gt;$O3191,1,0)))</f>
        <v/>
      </c>
      <c r="Q3190">
        <f>IF($P3190=1,SUM($P$7:$P3190),"")</f>
        <v/>
      </c>
      <c r="R3190">
        <f>IF($A3190="","",IF(ISNUMBER($A3190),$A3190,IFERROR(DATEVALUE($A3190),NA())))</f>
        <v/>
      </c>
    </row>
    <row r="3191">
      <c r="O3191">
        <f>IF($R3191="","",IF($Q$1="Weekly",INT(($R3191-2)/7),IF($Q$1="Quarterly",YEAR($R3191)*4+ROUNDUP(MONTH($R3191)/3),YEAR($R3191)*12+MONTH($R3191))))</f>
        <v/>
      </c>
      <c r="P3191">
        <f>IF($R3191="","",IF($R3192="",1,IF($O3191&lt;&gt;$O3192,1,0)))</f>
        <v/>
      </c>
      <c r="Q3191">
        <f>IF($P3191=1,SUM($P$7:$P3191),"")</f>
        <v/>
      </c>
      <c r="R3191">
        <f>IF($A3191="","",IF(ISNUMBER($A3191),$A3191,IFERROR(DATEVALUE($A3191),NA())))</f>
        <v/>
      </c>
    </row>
    <row r="3192">
      <c r="O3192">
        <f>IF($R3192="","",IF($Q$1="Weekly",INT(($R3192-2)/7),IF($Q$1="Quarterly",YEAR($R3192)*4+ROUNDUP(MONTH($R3192)/3),YEAR($R3192)*12+MONTH($R3192))))</f>
        <v/>
      </c>
      <c r="P3192">
        <f>IF($R3192="","",IF($R3193="",1,IF($O3192&lt;&gt;$O3193,1,0)))</f>
        <v/>
      </c>
      <c r="Q3192">
        <f>IF($P3192=1,SUM($P$7:$P3192),"")</f>
        <v/>
      </c>
      <c r="R3192">
        <f>IF($A3192="","",IF(ISNUMBER($A3192),$A3192,IFERROR(DATEVALUE($A3192),NA())))</f>
        <v/>
      </c>
    </row>
    <row r="3193">
      <c r="O3193">
        <f>IF($R3193="","",IF($Q$1="Weekly",INT(($R3193-2)/7),IF($Q$1="Quarterly",YEAR($R3193)*4+ROUNDUP(MONTH($R3193)/3),YEAR($R3193)*12+MONTH($R3193))))</f>
        <v/>
      </c>
      <c r="P3193">
        <f>IF($R3193="","",IF($R3194="",1,IF($O3193&lt;&gt;$O3194,1,0)))</f>
        <v/>
      </c>
      <c r="Q3193">
        <f>IF($P3193=1,SUM($P$7:$P3193),"")</f>
        <v/>
      </c>
      <c r="R3193">
        <f>IF($A3193="","",IF(ISNUMBER($A3193),$A3193,IFERROR(DATEVALUE($A3193),NA())))</f>
        <v/>
      </c>
    </row>
    <row r="3194">
      <c r="O3194">
        <f>IF($R3194="","",IF($Q$1="Weekly",INT(($R3194-2)/7),IF($Q$1="Quarterly",YEAR($R3194)*4+ROUNDUP(MONTH($R3194)/3),YEAR($R3194)*12+MONTH($R3194))))</f>
        <v/>
      </c>
      <c r="P3194">
        <f>IF($R3194="","",IF($R3195="",1,IF($O3194&lt;&gt;$O3195,1,0)))</f>
        <v/>
      </c>
      <c r="Q3194">
        <f>IF($P3194=1,SUM($P$7:$P3194),"")</f>
        <v/>
      </c>
      <c r="R3194">
        <f>IF($A3194="","",IF(ISNUMBER($A3194),$A3194,IFERROR(DATEVALUE($A3194),NA())))</f>
        <v/>
      </c>
    </row>
    <row r="3195">
      <c r="O3195">
        <f>IF($R3195="","",IF($Q$1="Weekly",INT(($R3195-2)/7),IF($Q$1="Quarterly",YEAR($R3195)*4+ROUNDUP(MONTH($R3195)/3),YEAR($R3195)*12+MONTH($R3195))))</f>
        <v/>
      </c>
      <c r="P3195">
        <f>IF($R3195="","",IF($R3196="",1,IF($O3195&lt;&gt;$O3196,1,0)))</f>
        <v/>
      </c>
      <c r="Q3195">
        <f>IF($P3195=1,SUM($P$7:$P3195),"")</f>
        <v/>
      </c>
      <c r="R3195">
        <f>IF($A3195="","",IF(ISNUMBER($A3195),$A3195,IFERROR(DATEVALUE($A3195),NA())))</f>
        <v/>
      </c>
    </row>
    <row r="3196">
      <c r="O3196">
        <f>IF($R3196="","",IF($Q$1="Weekly",INT(($R3196-2)/7),IF($Q$1="Quarterly",YEAR($R3196)*4+ROUNDUP(MONTH($R3196)/3),YEAR($R3196)*12+MONTH($R3196))))</f>
        <v/>
      </c>
      <c r="P3196">
        <f>IF($R3196="","",IF($R3197="",1,IF($O3196&lt;&gt;$O3197,1,0)))</f>
        <v/>
      </c>
      <c r="Q3196">
        <f>IF($P3196=1,SUM($P$7:$P3196),"")</f>
        <v/>
      </c>
      <c r="R3196">
        <f>IF($A3196="","",IF(ISNUMBER($A3196),$A3196,IFERROR(DATEVALUE($A3196),NA())))</f>
        <v/>
      </c>
    </row>
    <row r="3197">
      <c r="O3197">
        <f>IF($R3197="","",IF($Q$1="Weekly",INT(($R3197-2)/7),IF($Q$1="Quarterly",YEAR($R3197)*4+ROUNDUP(MONTH($R3197)/3),YEAR($R3197)*12+MONTH($R3197))))</f>
        <v/>
      </c>
      <c r="P3197">
        <f>IF($R3197="","",IF($R3198="",1,IF($O3197&lt;&gt;$O3198,1,0)))</f>
        <v/>
      </c>
      <c r="Q3197">
        <f>IF($P3197=1,SUM($P$7:$P3197),"")</f>
        <v/>
      </c>
      <c r="R3197">
        <f>IF($A3197="","",IF(ISNUMBER($A3197),$A3197,IFERROR(DATEVALUE($A3197),NA())))</f>
        <v/>
      </c>
    </row>
    <row r="3198">
      <c r="O3198">
        <f>IF($R3198="","",IF($Q$1="Weekly",INT(($R3198-2)/7),IF($Q$1="Quarterly",YEAR($R3198)*4+ROUNDUP(MONTH($R3198)/3),YEAR($R3198)*12+MONTH($R3198))))</f>
        <v/>
      </c>
      <c r="P3198">
        <f>IF($R3198="","",IF($R3199="",1,IF($O3198&lt;&gt;$O3199,1,0)))</f>
        <v/>
      </c>
      <c r="Q3198">
        <f>IF($P3198=1,SUM($P$7:$P3198),"")</f>
        <v/>
      </c>
      <c r="R3198">
        <f>IF($A3198="","",IF(ISNUMBER($A3198),$A3198,IFERROR(DATEVALUE($A3198),NA())))</f>
        <v/>
      </c>
    </row>
    <row r="3199">
      <c r="O3199">
        <f>IF($R3199="","",IF($Q$1="Weekly",INT(($R3199-2)/7),IF($Q$1="Quarterly",YEAR($R3199)*4+ROUNDUP(MONTH($R3199)/3),YEAR($R3199)*12+MONTH($R3199))))</f>
        <v/>
      </c>
      <c r="P3199">
        <f>IF($R3199="","",IF($R3200="",1,IF($O3199&lt;&gt;$O3200,1,0)))</f>
        <v/>
      </c>
      <c r="Q3199">
        <f>IF($P3199=1,SUM($P$7:$P3199),"")</f>
        <v/>
      </c>
      <c r="R3199">
        <f>IF($A3199="","",IF(ISNUMBER($A3199),$A3199,IFERROR(DATEVALUE($A3199),NA())))</f>
        <v/>
      </c>
    </row>
    <row r="3200">
      <c r="O3200">
        <f>IF($R3200="","",IF($Q$1="Weekly",INT(($R3200-2)/7),IF($Q$1="Quarterly",YEAR($R3200)*4+ROUNDUP(MONTH($R3200)/3),YEAR($R3200)*12+MONTH($R3200))))</f>
        <v/>
      </c>
      <c r="P3200">
        <f>IF($R3200="","",IF($R3201="",1,IF($O3200&lt;&gt;$O3201,1,0)))</f>
        <v/>
      </c>
      <c r="Q3200">
        <f>IF($P3200=1,SUM($P$7:$P3200),"")</f>
        <v/>
      </c>
      <c r="R3200">
        <f>IF($A3200="","",IF(ISNUMBER($A3200),$A3200,IFERROR(DATEVALUE($A3200),NA())))</f>
        <v/>
      </c>
    </row>
    <row r="3201">
      <c r="O3201">
        <f>IF($R3201="","",IF($Q$1="Weekly",INT(($R3201-2)/7),IF($Q$1="Quarterly",YEAR($R3201)*4+ROUNDUP(MONTH($R3201)/3),YEAR($R3201)*12+MONTH($R3201))))</f>
        <v/>
      </c>
      <c r="P3201">
        <f>IF($R3201="","",IF($R3202="",1,IF($O3201&lt;&gt;$O3202,1,0)))</f>
        <v/>
      </c>
      <c r="Q3201">
        <f>IF($P3201=1,SUM($P$7:$P3201),"")</f>
        <v/>
      </c>
      <c r="R3201">
        <f>IF($A3201="","",IF(ISNUMBER($A3201),$A3201,IFERROR(DATEVALUE($A3201),NA())))</f>
        <v/>
      </c>
    </row>
    <row r="3202">
      <c r="O3202">
        <f>IF($R3202="","",IF($Q$1="Weekly",INT(($R3202-2)/7),IF($Q$1="Quarterly",YEAR($R3202)*4+ROUNDUP(MONTH($R3202)/3),YEAR($R3202)*12+MONTH($R3202))))</f>
        <v/>
      </c>
      <c r="P3202">
        <f>IF($R3202="","",IF($R3203="",1,IF($O3202&lt;&gt;$O3203,1,0)))</f>
        <v/>
      </c>
      <c r="Q3202">
        <f>IF($P3202=1,SUM($P$7:$P3202),"")</f>
        <v/>
      </c>
      <c r="R3202">
        <f>IF($A3202="","",IF(ISNUMBER($A3202),$A3202,IFERROR(DATEVALUE($A3202),NA())))</f>
        <v/>
      </c>
    </row>
    <row r="3203">
      <c r="O3203">
        <f>IF($R3203="","",IF($Q$1="Weekly",INT(($R3203-2)/7),IF($Q$1="Quarterly",YEAR($R3203)*4+ROUNDUP(MONTH($R3203)/3),YEAR($R3203)*12+MONTH($R3203))))</f>
        <v/>
      </c>
      <c r="P3203">
        <f>IF($R3203="","",IF($R3204="",1,IF($O3203&lt;&gt;$O3204,1,0)))</f>
        <v/>
      </c>
      <c r="Q3203">
        <f>IF($P3203=1,SUM($P$7:$P3203),"")</f>
        <v/>
      </c>
      <c r="R3203">
        <f>IF($A3203="","",IF(ISNUMBER($A3203),$A3203,IFERROR(DATEVALUE($A3203),NA())))</f>
        <v/>
      </c>
    </row>
    <row r="3204">
      <c r="O3204">
        <f>IF($R3204="","",IF($Q$1="Weekly",INT(($R3204-2)/7),IF($Q$1="Quarterly",YEAR($R3204)*4+ROUNDUP(MONTH($R3204)/3),YEAR($R3204)*12+MONTH($R3204))))</f>
        <v/>
      </c>
      <c r="P3204">
        <f>IF($R3204="","",IF($R3205="",1,IF($O3204&lt;&gt;$O3205,1,0)))</f>
        <v/>
      </c>
      <c r="Q3204">
        <f>IF($P3204=1,SUM($P$7:$P3204),"")</f>
        <v/>
      </c>
      <c r="R3204">
        <f>IF($A3204="","",IF(ISNUMBER($A3204),$A3204,IFERROR(DATEVALUE($A3204),NA())))</f>
        <v/>
      </c>
    </row>
    <row r="3205">
      <c r="O3205">
        <f>IF($R3205="","",IF($Q$1="Weekly",INT(($R3205-2)/7),IF($Q$1="Quarterly",YEAR($R3205)*4+ROUNDUP(MONTH($R3205)/3),YEAR($R3205)*12+MONTH($R3205))))</f>
        <v/>
      </c>
      <c r="P3205">
        <f>IF($R3205="","",IF($R3206="",1,IF($O3205&lt;&gt;$O3206,1,0)))</f>
        <v/>
      </c>
      <c r="Q3205">
        <f>IF($P3205=1,SUM($P$7:$P3205),"")</f>
        <v/>
      </c>
      <c r="R3205">
        <f>IF($A3205="","",IF(ISNUMBER($A3205),$A3205,IFERROR(DATEVALUE($A3205),NA())))</f>
        <v/>
      </c>
    </row>
    <row r="3206">
      <c r="O3206">
        <f>IF($R3206="","",IF($Q$1="Weekly",INT(($R3206-2)/7),IF($Q$1="Quarterly",YEAR($R3206)*4+ROUNDUP(MONTH($R3206)/3),YEAR($R3206)*12+MONTH($R3206))))</f>
        <v/>
      </c>
      <c r="P3206">
        <f>IF($R3206="","",IF($R3207="",1,IF($O3206&lt;&gt;$O3207,1,0)))</f>
        <v/>
      </c>
      <c r="Q3206">
        <f>IF($P3206=1,SUM($P$7:$P3206),"")</f>
        <v/>
      </c>
      <c r="R3206">
        <f>IF($A3206="","",IF(ISNUMBER($A3206),$A3206,IFERROR(DATEVALUE($A3206),NA())))</f>
        <v/>
      </c>
    </row>
    <row r="3207">
      <c r="O3207">
        <f>IF($R3207="","",IF($Q$1="Weekly",INT(($R3207-2)/7),IF($Q$1="Quarterly",YEAR($R3207)*4+ROUNDUP(MONTH($R3207)/3),YEAR($R3207)*12+MONTH($R3207))))</f>
        <v/>
      </c>
      <c r="P3207">
        <f>IF($R3207="","",IF($R3208="",1,IF($O3207&lt;&gt;$O3208,1,0)))</f>
        <v/>
      </c>
      <c r="Q3207">
        <f>IF($P3207=1,SUM($P$7:$P3207),"")</f>
        <v/>
      </c>
      <c r="R3207">
        <f>IF($A3207="","",IF(ISNUMBER($A3207),$A3207,IFERROR(DATEVALUE($A3207),NA())))</f>
        <v/>
      </c>
    </row>
    <row r="3208">
      <c r="O3208">
        <f>IF($R3208="","",IF($Q$1="Weekly",INT(($R3208-2)/7),IF($Q$1="Quarterly",YEAR($R3208)*4+ROUNDUP(MONTH($R3208)/3),YEAR($R3208)*12+MONTH($R3208))))</f>
        <v/>
      </c>
      <c r="P3208">
        <f>IF($R3208="","",IF($R3209="",1,IF($O3208&lt;&gt;$O3209,1,0)))</f>
        <v/>
      </c>
      <c r="Q3208">
        <f>IF($P3208=1,SUM($P$7:$P3208),"")</f>
        <v/>
      </c>
      <c r="R3208">
        <f>IF($A3208="","",IF(ISNUMBER($A3208),$A3208,IFERROR(DATEVALUE($A3208),NA())))</f>
        <v/>
      </c>
    </row>
    <row r="3209">
      <c r="O3209">
        <f>IF($R3209="","",IF($Q$1="Weekly",INT(($R3209-2)/7),IF($Q$1="Quarterly",YEAR($R3209)*4+ROUNDUP(MONTH($R3209)/3),YEAR($R3209)*12+MONTH($R3209))))</f>
        <v/>
      </c>
      <c r="P3209">
        <f>IF($R3209="","",IF($R3210="",1,IF($O3209&lt;&gt;$O3210,1,0)))</f>
        <v/>
      </c>
      <c r="Q3209">
        <f>IF($P3209=1,SUM($P$7:$P3209),"")</f>
        <v/>
      </c>
      <c r="R3209">
        <f>IF($A3209="","",IF(ISNUMBER($A3209),$A3209,IFERROR(DATEVALUE($A3209),NA())))</f>
        <v/>
      </c>
    </row>
    <row r="3210">
      <c r="O3210">
        <f>IF($R3210="","",IF($Q$1="Weekly",INT(($R3210-2)/7),IF($Q$1="Quarterly",YEAR($R3210)*4+ROUNDUP(MONTH($R3210)/3),YEAR($R3210)*12+MONTH($R3210))))</f>
        <v/>
      </c>
      <c r="P3210">
        <f>IF($R3210="","",IF($R3211="",1,IF($O3210&lt;&gt;$O3211,1,0)))</f>
        <v/>
      </c>
      <c r="Q3210">
        <f>IF($P3210=1,SUM($P$7:$P3210),"")</f>
        <v/>
      </c>
      <c r="R3210">
        <f>IF($A3210="","",IF(ISNUMBER($A3210),$A3210,IFERROR(DATEVALUE($A3210),NA())))</f>
        <v/>
      </c>
    </row>
    <row r="3211">
      <c r="O3211">
        <f>IF($R3211="","",IF($Q$1="Weekly",INT(($R3211-2)/7),IF($Q$1="Quarterly",YEAR($R3211)*4+ROUNDUP(MONTH($R3211)/3),YEAR($R3211)*12+MONTH($R3211))))</f>
        <v/>
      </c>
      <c r="P3211">
        <f>IF($R3211="","",IF($R3212="",1,IF($O3211&lt;&gt;$O3212,1,0)))</f>
        <v/>
      </c>
      <c r="Q3211">
        <f>IF($P3211=1,SUM($P$7:$P3211),"")</f>
        <v/>
      </c>
      <c r="R3211">
        <f>IF($A3211="","",IF(ISNUMBER($A3211),$A3211,IFERROR(DATEVALUE($A3211),NA())))</f>
        <v/>
      </c>
    </row>
    <row r="3212">
      <c r="O3212">
        <f>IF($R3212="","",IF($Q$1="Weekly",INT(($R3212-2)/7),IF($Q$1="Quarterly",YEAR($R3212)*4+ROUNDUP(MONTH($R3212)/3),YEAR($R3212)*12+MONTH($R3212))))</f>
        <v/>
      </c>
      <c r="P3212">
        <f>IF($R3212="","",IF($R3213="",1,IF($O3212&lt;&gt;$O3213,1,0)))</f>
        <v/>
      </c>
      <c r="Q3212">
        <f>IF($P3212=1,SUM($P$7:$P3212),"")</f>
        <v/>
      </c>
      <c r="R3212">
        <f>IF($A3212="","",IF(ISNUMBER($A3212),$A3212,IFERROR(DATEVALUE($A3212),NA())))</f>
        <v/>
      </c>
    </row>
    <row r="3213">
      <c r="O3213">
        <f>IF($R3213="","",IF($Q$1="Weekly",INT(($R3213-2)/7),IF($Q$1="Quarterly",YEAR($R3213)*4+ROUNDUP(MONTH($R3213)/3),YEAR($R3213)*12+MONTH($R3213))))</f>
        <v/>
      </c>
      <c r="P3213">
        <f>IF($R3213="","",IF($R3214="",1,IF($O3213&lt;&gt;$O3214,1,0)))</f>
        <v/>
      </c>
      <c r="Q3213">
        <f>IF($P3213=1,SUM($P$7:$P3213),"")</f>
        <v/>
      </c>
      <c r="R3213">
        <f>IF($A3213="","",IF(ISNUMBER($A3213),$A3213,IFERROR(DATEVALUE($A3213),NA())))</f>
        <v/>
      </c>
    </row>
    <row r="3214">
      <c r="O3214">
        <f>IF($R3214="","",IF($Q$1="Weekly",INT(($R3214-2)/7),IF($Q$1="Quarterly",YEAR($R3214)*4+ROUNDUP(MONTH($R3214)/3),YEAR($R3214)*12+MONTH($R3214))))</f>
        <v/>
      </c>
      <c r="P3214">
        <f>IF($R3214="","",IF($R3215="",1,IF($O3214&lt;&gt;$O3215,1,0)))</f>
        <v/>
      </c>
      <c r="Q3214">
        <f>IF($P3214=1,SUM($P$7:$P3214),"")</f>
        <v/>
      </c>
      <c r="R3214">
        <f>IF($A3214="","",IF(ISNUMBER($A3214),$A3214,IFERROR(DATEVALUE($A3214),NA())))</f>
        <v/>
      </c>
    </row>
    <row r="3215">
      <c r="O3215">
        <f>IF($R3215="","",IF($Q$1="Weekly",INT(($R3215-2)/7),IF($Q$1="Quarterly",YEAR($R3215)*4+ROUNDUP(MONTH($R3215)/3),YEAR($R3215)*12+MONTH($R3215))))</f>
        <v/>
      </c>
      <c r="P3215">
        <f>IF($R3215="","",IF($R3216="",1,IF($O3215&lt;&gt;$O3216,1,0)))</f>
        <v/>
      </c>
      <c r="Q3215">
        <f>IF($P3215=1,SUM($P$7:$P3215),"")</f>
        <v/>
      </c>
      <c r="R3215">
        <f>IF($A3215="","",IF(ISNUMBER($A3215),$A3215,IFERROR(DATEVALUE($A3215),NA())))</f>
        <v/>
      </c>
    </row>
    <row r="3216">
      <c r="O3216">
        <f>IF($R3216="","",IF($Q$1="Weekly",INT(($R3216-2)/7),IF($Q$1="Quarterly",YEAR($R3216)*4+ROUNDUP(MONTH($R3216)/3),YEAR($R3216)*12+MONTH($R3216))))</f>
        <v/>
      </c>
      <c r="P3216">
        <f>IF($R3216="","",IF($R3217="",1,IF($O3216&lt;&gt;$O3217,1,0)))</f>
        <v/>
      </c>
      <c r="Q3216">
        <f>IF($P3216=1,SUM($P$7:$P3216),"")</f>
        <v/>
      </c>
      <c r="R3216">
        <f>IF($A3216="","",IF(ISNUMBER($A3216),$A3216,IFERROR(DATEVALUE($A3216),NA())))</f>
        <v/>
      </c>
    </row>
    <row r="3217">
      <c r="O3217">
        <f>IF($R3217="","",IF($Q$1="Weekly",INT(($R3217-2)/7),IF($Q$1="Quarterly",YEAR($R3217)*4+ROUNDUP(MONTH($R3217)/3),YEAR($R3217)*12+MONTH($R3217))))</f>
        <v/>
      </c>
      <c r="P3217">
        <f>IF($R3217="","",IF($R3218="",1,IF($O3217&lt;&gt;$O3218,1,0)))</f>
        <v/>
      </c>
      <c r="Q3217">
        <f>IF($P3217=1,SUM($P$7:$P3217),"")</f>
        <v/>
      </c>
      <c r="R3217">
        <f>IF($A3217="","",IF(ISNUMBER($A3217),$A3217,IFERROR(DATEVALUE($A3217),NA())))</f>
        <v/>
      </c>
    </row>
    <row r="3218">
      <c r="O3218">
        <f>IF($R3218="","",IF($Q$1="Weekly",INT(($R3218-2)/7),IF($Q$1="Quarterly",YEAR($R3218)*4+ROUNDUP(MONTH($R3218)/3),YEAR($R3218)*12+MONTH($R3218))))</f>
        <v/>
      </c>
      <c r="P3218">
        <f>IF($R3218="","",IF($R3219="",1,IF($O3218&lt;&gt;$O3219,1,0)))</f>
        <v/>
      </c>
      <c r="Q3218">
        <f>IF($P3218=1,SUM($P$7:$P3218),"")</f>
        <v/>
      </c>
      <c r="R3218">
        <f>IF($A3218="","",IF(ISNUMBER($A3218),$A3218,IFERROR(DATEVALUE($A3218),NA())))</f>
        <v/>
      </c>
    </row>
    <row r="3219">
      <c r="O3219">
        <f>IF($R3219="","",IF($Q$1="Weekly",INT(($R3219-2)/7),IF($Q$1="Quarterly",YEAR($R3219)*4+ROUNDUP(MONTH($R3219)/3),YEAR($R3219)*12+MONTH($R3219))))</f>
        <v/>
      </c>
      <c r="P3219">
        <f>IF($R3219="","",IF($R3220="",1,IF($O3219&lt;&gt;$O3220,1,0)))</f>
        <v/>
      </c>
      <c r="Q3219">
        <f>IF($P3219=1,SUM($P$7:$P3219),"")</f>
        <v/>
      </c>
      <c r="R3219">
        <f>IF($A3219="","",IF(ISNUMBER($A3219),$A3219,IFERROR(DATEVALUE($A3219),NA())))</f>
        <v/>
      </c>
    </row>
    <row r="3220">
      <c r="O3220">
        <f>IF($R3220="","",IF($Q$1="Weekly",INT(($R3220-2)/7),IF($Q$1="Quarterly",YEAR($R3220)*4+ROUNDUP(MONTH($R3220)/3),YEAR($R3220)*12+MONTH($R3220))))</f>
        <v/>
      </c>
      <c r="P3220">
        <f>IF($R3220="","",IF($R3221="",1,IF($O3220&lt;&gt;$O3221,1,0)))</f>
        <v/>
      </c>
      <c r="Q3220">
        <f>IF($P3220=1,SUM($P$7:$P3220),"")</f>
        <v/>
      </c>
      <c r="R3220">
        <f>IF($A3220="","",IF(ISNUMBER($A3220),$A3220,IFERROR(DATEVALUE($A3220),NA())))</f>
        <v/>
      </c>
    </row>
    <row r="3221">
      <c r="O3221">
        <f>IF($R3221="","",IF($Q$1="Weekly",INT(($R3221-2)/7),IF($Q$1="Quarterly",YEAR($R3221)*4+ROUNDUP(MONTH($R3221)/3),YEAR($R3221)*12+MONTH($R3221))))</f>
        <v/>
      </c>
      <c r="P3221">
        <f>IF($R3221="","",IF($R3222="",1,IF($O3221&lt;&gt;$O3222,1,0)))</f>
        <v/>
      </c>
      <c r="Q3221">
        <f>IF($P3221=1,SUM($P$7:$P3221),"")</f>
        <v/>
      </c>
      <c r="R3221">
        <f>IF($A3221="","",IF(ISNUMBER($A3221),$A3221,IFERROR(DATEVALUE($A3221),NA())))</f>
        <v/>
      </c>
    </row>
    <row r="3222">
      <c r="O3222">
        <f>IF($R3222="","",IF($Q$1="Weekly",INT(($R3222-2)/7),IF($Q$1="Quarterly",YEAR($R3222)*4+ROUNDUP(MONTH($R3222)/3),YEAR($R3222)*12+MONTH($R3222))))</f>
        <v/>
      </c>
      <c r="P3222">
        <f>IF($R3222="","",IF($R3223="",1,IF($O3222&lt;&gt;$O3223,1,0)))</f>
        <v/>
      </c>
      <c r="Q3222">
        <f>IF($P3222=1,SUM($P$7:$P3222),"")</f>
        <v/>
      </c>
      <c r="R3222">
        <f>IF($A3222="","",IF(ISNUMBER($A3222),$A3222,IFERROR(DATEVALUE($A3222),NA())))</f>
        <v/>
      </c>
    </row>
    <row r="3223">
      <c r="O3223">
        <f>IF($R3223="","",IF($Q$1="Weekly",INT(($R3223-2)/7),IF($Q$1="Quarterly",YEAR($R3223)*4+ROUNDUP(MONTH($R3223)/3),YEAR($R3223)*12+MONTH($R3223))))</f>
        <v/>
      </c>
      <c r="P3223">
        <f>IF($R3223="","",IF($R3224="",1,IF($O3223&lt;&gt;$O3224,1,0)))</f>
        <v/>
      </c>
      <c r="Q3223">
        <f>IF($P3223=1,SUM($P$7:$P3223),"")</f>
        <v/>
      </c>
      <c r="R3223">
        <f>IF($A3223="","",IF(ISNUMBER($A3223),$A3223,IFERROR(DATEVALUE($A3223),NA())))</f>
        <v/>
      </c>
    </row>
    <row r="3224">
      <c r="O3224">
        <f>IF($R3224="","",IF($Q$1="Weekly",INT(($R3224-2)/7),IF($Q$1="Quarterly",YEAR($R3224)*4+ROUNDUP(MONTH($R3224)/3),YEAR($R3224)*12+MONTH($R3224))))</f>
        <v/>
      </c>
      <c r="P3224">
        <f>IF($R3224="","",IF($R3225="",1,IF($O3224&lt;&gt;$O3225,1,0)))</f>
        <v/>
      </c>
      <c r="Q3224">
        <f>IF($P3224=1,SUM($P$7:$P3224),"")</f>
        <v/>
      </c>
      <c r="R3224">
        <f>IF($A3224="","",IF(ISNUMBER($A3224),$A3224,IFERROR(DATEVALUE($A3224),NA())))</f>
        <v/>
      </c>
    </row>
    <row r="3225">
      <c r="O3225">
        <f>IF($R3225="","",IF($Q$1="Weekly",INT(($R3225-2)/7),IF($Q$1="Quarterly",YEAR($R3225)*4+ROUNDUP(MONTH($R3225)/3),YEAR($R3225)*12+MONTH($R3225))))</f>
        <v/>
      </c>
      <c r="P3225">
        <f>IF($R3225="","",IF($R3226="",1,IF($O3225&lt;&gt;$O3226,1,0)))</f>
        <v/>
      </c>
      <c r="Q3225">
        <f>IF($P3225=1,SUM($P$7:$P3225),"")</f>
        <v/>
      </c>
      <c r="R3225">
        <f>IF($A3225="","",IF(ISNUMBER($A3225),$A3225,IFERROR(DATEVALUE($A3225),NA())))</f>
        <v/>
      </c>
    </row>
    <row r="3226">
      <c r="O3226">
        <f>IF($R3226="","",IF($Q$1="Weekly",INT(($R3226-2)/7),IF($Q$1="Quarterly",YEAR($R3226)*4+ROUNDUP(MONTH($R3226)/3),YEAR($R3226)*12+MONTH($R3226))))</f>
        <v/>
      </c>
      <c r="P3226">
        <f>IF($R3226="","",IF($R3227="",1,IF($O3226&lt;&gt;$O3227,1,0)))</f>
        <v/>
      </c>
      <c r="Q3226">
        <f>IF($P3226=1,SUM($P$7:$P3226),"")</f>
        <v/>
      </c>
      <c r="R3226">
        <f>IF($A3226="","",IF(ISNUMBER($A3226),$A3226,IFERROR(DATEVALUE($A3226),NA())))</f>
        <v/>
      </c>
    </row>
    <row r="3227">
      <c r="O3227">
        <f>IF($R3227="","",IF($Q$1="Weekly",INT(($R3227-2)/7),IF($Q$1="Quarterly",YEAR($R3227)*4+ROUNDUP(MONTH($R3227)/3),YEAR($R3227)*12+MONTH($R3227))))</f>
        <v/>
      </c>
      <c r="P3227">
        <f>IF($R3227="","",IF($R3228="",1,IF($O3227&lt;&gt;$O3228,1,0)))</f>
        <v/>
      </c>
      <c r="Q3227">
        <f>IF($P3227=1,SUM($P$7:$P3227),"")</f>
        <v/>
      </c>
      <c r="R3227">
        <f>IF($A3227="","",IF(ISNUMBER($A3227),$A3227,IFERROR(DATEVALUE($A3227),NA())))</f>
        <v/>
      </c>
    </row>
    <row r="3228">
      <c r="O3228">
        <f>IF($R3228="","",IF($Q$1="Weekly",INT(($R3228-2)/7),IF($Q$1="Quarterly",YEAR($R3228)*4+ROUNDUP(MONTH($R3228)/3),YEAR($R3228)*12+MONTH($R3228))))</f>
        <v/>
      </c>
      <c r="P3228">
        <f>IF($R3228="","",IF($R3229="",1,IF($O3228&lt;&gt;$O3229,1,0)))</f>
        <v/>
      </c>
      <c r="Q3228">
        <f>IF($P3228=1,SUM($P$7:$P3228),"")</f>
        <v/>
      </c>
      <c r="R3228">
        <f>IF($A3228="","",IF(ISNUMBER($A3228),$A3228,IFERROR(DATEVALUE($A3228),NA())))</f>
        <v/>
      </c>
    </row>
    <row r="3229">
      <c r="O3229">
        <f>IF($R3229="","",IF($Q$1="Weekly",INT(($R3229-2)/7),IF($Q$1="Quarterly",YEAR($R3229)*4+ROUNDUP(MONTH($R3229)/3),YEAR($R3229)*12+MONTH($R3229))))</f>
        <v/>
      </c>
      <c r="P3229">
        <f>IF($R3229="","",IF($R3230="",1,IF($O3229&lt;&gt;$O3230,1,0)))</f>
        <v/>
      </c>
      <c r="Q3229">
        <f>IF($P3229=1,SUM($P$7:$P3229),"")</f>
        <v/>
      </c>
      <c r="R3229">
        <f>IF($A3229="","",IF(ISNUMBER($A3229),$A3229,IFERROR(DATEVALUE($A3229),NA())))</f>
        <v/>
      </c>
    </row>
    <row r="3230">
      <c r="O3230">
        <f>IF($R3230="","",IF($Q$1="Weekly",INT(($R3230-2)/7),IF($Q$1="Quarterly",YEAR($R3230)*4+ROUNDUP(MONTH($R3230)/3),YEAR($R3230)*12+MONTH($R3230))))</f>
        <v/>
      </c>
      <c r="P3230">
        <f>IF($R3230="","",IF($R3231="",1,IF($O3230&lt;&gt;$O3231,1,0)))</f>
        <v/>
      </c>
      <c r="Q3230">
        <f>IF($P3230=1,SUM($P$7:$P3230),"")</f>
        <v/>
      </c>
      <c r="R3230">
        <f>IF($A3230="","",IF(ISNUMBER($A3230),$A3230,IFERROR(DATEVALUE($A3230),NA())))</f>
        <v/>
      </c>
    </row>
    <row r="3231">
      <c r="O3231">
        <f>IF($R3231="","",IF($Q$1="Weekly",INT(($R3231-2)/7),IF($Q$1="Quarterly",YEAR($R3231)*4+ROUNDUP(MONTH($R3231)/3),YEAR($R3231)*12+MONTH($R3231))))</f>
        <v/>
      </c>
      <c r="P3231">
        <f>IF($R3231="","",IF($R3232="",1,IF($O3231&lt;&gt;$O3232,1,0)))</f>
        <v/>
      </c>
      <c r="Q3231">
        <f>IF($P3231=1,SUM($P$7:$P3231),"")</f>
        <v/>
      </c>
      <c r="R3231">
        <f>IF($A3231="","",IF(ISNUMBER($A3231),$A3231,IFERROR(DATEVALUE($A3231),NA())))</f>
        <v/>
      </c>
    </row>
    <row r="3232">
      <c r="O3232">
        <f>IF($R3232="","",IF($Q$1="Weekly",INT(($R3232-2)/7),IF($Q$1="Quarterly",YEAR($R3232)*4+ROUNDUP(MONTH($R3232)/3),YEAR($R3232)*12+MONTH($R3232))))</f>
        <v/>
      </c>
      <c r="P3232">
        <f>IF($R3232="","",IF($R3233="",1,IF($O3232&lt;&gt;$O3233,1,0)))</f>
        <v/>
      </c>
      <c r="Q3232">
        <f>IF($P3232=1,SUM($P$7:$P3232),"")</f>
        <v/>
      </c>
      <c r="R3232">
        <f>IF($A3232="","",IF(ISNUMBER($A3232),$A3232,IFERROR(DATEVALUE($A3232),NA())))</f>
        <v/>
      </c>
    </row>
    <row r="3233">
      <c r="O3233">
        <f>IF($R3233="","",IF($Q$1="Weekly",INT(($R3233-2)/7),IF($Q$1="Quarterly",YEAR($R3233)*4+ROUNDUP(MONTH($R3233)/3),YEAR($R3233)*12+MONTH($R3233))))</f>
        <v/>
      </c>
      <c r="P3233">
        <f>IF($R3233="","",IF($R3234="",1,IF($O3233&lt;&gt;$O3234,1,0)))</f>
        <v/>
      </c>
      <c r="Q3233">
        <f>IF($P3233=1,SUM($P$7:$P3233),"")</f>
        <v/>
      </c>
      <c r="R3233">
        <f>IF($A3233="","",IF(ISNUMBER($A3233),$A3233,IFERROR(DATEVALUE($A3233),NA())))</f>
        <v/>
      </c>
    </row>
    <row r="3234">
      <c r="O3234">
        <f>IF($R3234="","",IF($Q$1="Weekly",INT(($R3234-2)/7),IF($Q$1="Quarterly",YEAR($R3234)*4+ROUNDUP(MONTH($R3234)/3),YEAR($R3234)*12+MONTH($R3234))))</f>
        <v/>
      </c>
      <c r="P3234">
        <f>IF($R3234="","",IF($R3235="",1,IF($O3234&lt;&gt;$O3235,1,0)))</f>
        <v/>
      </c>
      <c r="Q3234">
        <f>IF($P3234=1,SUM($P$7:$P3234),"")</f>
        <v/>
      </c>
      <c r="R3234">
        <f>IF($A3234="","",IF(ISNUMBER($A3234),$A3234,IFERROR(DATEVALUE($A3234),NA())))</f>
        <v/>
      </c>
    </row>
    <row r="3235">
      <c r="O3235">
        <f>IF($R3235="","",IF($Q$1="Weekly",INT(($R3235-2)/7),IF($Q$1="Quarterly",YEAR($R3235)*4+ROUNDUP(MONTH($R3235)/3),YEAR($R3235)*12+MONTH($R3235))))</f>
        <v/>
      </c>
      <c r="P3235">
        <f>IF($R3235="","",IF($R3236="",1,IF($O3235&lt;&gt;$O3236,1,0)))</f>
        <v/>
      </c>
      <c r="Q3235">
        <f>IF($P3235=1,SUM($P$7:$P3235),"")</f>
        <v/>
      </c>
      <c r="R3235">
        <f>IF($A3235="","",IF(ISNUMBER($A3235),$A3235,IFERROR(DATEVALUE($A3235),NA())))</f>
        <v/>
      </c>
    </row>
    <row r="3236">
      <c r="O3236">
        <f>IF($R3236="","",IF($Q$1="Weekly",INT(($R3236-2)/7),IF($Q$1="Quarterly",YEAR($R3236)*4+ROUNDUP(MONTH($R3236)/3),YEAR($R3236)*12+MONTH($R3236))))</f>
        <v/>
      </c>
      <c r="P3236">
        <f>IF($R3236="","",IF($R3237="",1,IF($O3236&lt;&gt;$O3237,1,0)))</f>
        <v/>
      </c>
      <c r="Q3236">
        <f>IF($P3236=1,SUM($P$7:$P3236),"")</f>
        <v/>
      </c>
      <c r="R3236">
        <f>IF($A3236="","",IF(ISNUMBER($A3236),$A3236,IFERROR(DATEVALUE($A3236),NA())))</f>
        <v/>
      </c>
    </row>
    <row r="3237">
      <c r="O3237">
        <f>IF($R3237="","",IF($Q$1="Weekly",INT(($R3237-2)/7),IF($Q$1="Quarterly",YEAR($R3237)*4+ROUNDUP(MONTH($R3237)/3),YEAR($R3237)*12+MONTH($R3237))))</f>
        <v/>
      </c>
      <c r="P3237">
        <f>IF($R3237="","",IF($R3238="",1,IF($O3237&lt;&gt;$O3238,1,0)))</f>
        <v/>
      </c>
      <c r="Q3237">
        <f>IF($P3237=1,SUM($P$7:$P3237),"")</f>
        <v/>
      </c>
      <c r="R3237">
        <f>IF($A3237="","",IF(ISNUMBER($A3237),$A3237,IFERROR(DATEVALUE($A3237),NA())))</f>
        <v/>
      </c>
    </row>
    <row r="3238">
      <c r="O3238">
        <f>IF($R3238="","",IF($Q$1="Weekly",INT(($R3238-2)/7),IF($Q$1="Quarterly",YEAR($R3238)*4+ROUNDUP(MONTH($R3238)/3),YEAR($R3238)*12+MONTH($R3238))))</f>
        <v/>
      </c>
      <c r="P3238">
        <f>IF($R3238="","",IF($R3239="",1,IF($O3238&lt;&gt;$O3239,1,0)))</f>
        <v/>
      </c>
      <c r="Q3238">
        <f>IF($P3238=1,SUM($P$7:$P3238),"")</f>
        <v/>
      </c>
      <c r="R3238">
        <f>IF($A3238="","",IF(ISNUMBER($A3238),$A3238,IFERROR(DATEVALUE($A3238),NA())))</f>
        <v/>
      </c>
    </row>
    <row r="3239">
      <c r="O3239">
        <f>IF($R3239="","",IF($Q$1="Weekly",INT(($R3239-2)/7),IF($Q$1="Quarterly",YEAR($R3239)*4+ROUNDUP(MONTH($R3239)/3),YEAR($R3239)*12+MONTH($R3239))))</f>
        <v/>
      </c>
      <c r="P3239">
        <f>IF($R3239="","",IF($R3240="",1,IF($O3239&lt;&gt;$O3240,1,0)))</f>
        <v/>
      </c>
      <c r="Q3239">
        <f>IF($P3239=1,SUM($P$7:$P3239),"")</f>
        <v/>
      </c>
      <c r="R3239">
        <f>IF($A3239="","",IF(ISNUMBER($A3239),$A3239,IFERROR(DATEVALUE($A3239),NA())))</f>
        <v/>
      </c>
    </row>
    <row r="3240">
      <c r="O3240">
        <f>IF($R3240="","",IF($Q$1="Weekly",INT(($R3240-2)/7),IF($Q$1="Quarterly",YEAR($R3240)*4+ROUNDUP(MONTH($R3240)/3),YEAR($R3240)*12+MONTH($R3240))))</f>
        <v/>
      </c>
      <c r="P3240">
        <f>IF($R3240="","",IF($R3241="",1,IF($O3240&lt;&gt;$O3241,1,0)))</f>
        <v/>
      </c>
      <c r="Q3240">
        <f>IF($P3240=1,SUM($P$7:$P3240),"")</f>
        <v/>
      </c>
      <c r="R3240">
        <f>IF($A3240="","",IF(ISNUMBER($A3240),$A3240,IFERROR(DATEVALUE($A3240),NA())))</f>
        <v/>
      </c>
    </row>
    <row r="3241">
      <c r="O3241">
        <f>IF($R3241="","",IF($Q$1="Weekly",INT(($R3241-2)/7),IF($Q$1="Quarterly",YEAR($R3241)*4+ROUNDUP(MONTH($R3241)/3),YEAR($R3241)*12+MONTH($R3241))))</f>
        <v/>
      </c>
      <c r="P3241">
        <f>IF($R3241="","",IF($R3242="",1,IF($O3241&lt;&gt;$O3242,1,0)))</f>
        <v/>
      </c>
      <c r="Q3241">
        <f>IF($P3241=1,SUM($P$7:$P3241),"")</f>
        <v/>
      </c>
      <c r="R3241">
        <f>IF($A3241="","",IF(ISNUMBER($A3241),$A3241,IFERROR(DATEVALUE($A3241),NA())))</f>
        <v/>
      </c>
    </row>
    <row r="3242">
      <c r="O3242">
        <f>IF($R3242="","",IF($Q$1="Weekly",INT(($R3242-2)/7),IF($Q$1="Quarterly",YEAR($R3242)*4+ROUNDUP(MONTH($R3242)/3),YEAR($R3242)*12+MONTH($R3242))))</f>
        <v/>
      </c>
      <c r="P3242">
        <f>IF($R3242="","",IF($R3243="",1,IF($O3242&lt;&gt;$O3243,1,0)))</f>
        <v/>
      </c>
      <c r="Q3242">
        <f>IF($P3242=1,SUM($P$7:$P3242),"")</f>
        <v/>
      </c>
      <c r="R3242">
        <f>IF($A3242="","",IF(ISNUMBER($A3242),$A3242,IFERROR(DATEVALUE($A3242),NA())))</f>
        <v/>
      </c>
    </row>
    <row r="3243">
      <c r="O3243">
        <f>IF($R3243="","",IF($Q$1="Weekly",INT(($R3243-2)/7),IF($Q$1="Quarterly",YEAR($R3243)*4+ROUNDUP(MONTH($R3243)/3),YEAR($R3243)*12+MONTH($R3243))))</f>
        <v/>
      </c>
      <c r="P3243">
        <f>IF($R3243="","",IF($R3244="",1,IF($O3243&lt;&gt;$O3244,1,0)))</f>
        <v/>
      </c>
      <c r="Q3243">
        <f>IF($P3243=1,SUM($P$7:$P3243),"")</f>
        <v/>
      </c>
      <c r="R3243">
        <f>IF($A3243="","",IF(ISNUMBER($A3243),$A3243,IFERROR(DATEVALUE($A3243),NA())))</f>
        <v/>
      </c>
    </row>
    <row r="3244">
      <c r="O3244">
        <f>IF($R3244="","",IF($Q$1="Weekly",INT(($R3244-2)/7),IF($Q$1="Quarterly",YEAR($R3244)*4+ROUNDUP(MONTH($R3244)/3),YEAR($R3244)*12+MONTH($R3244))))</f>
        <v/>
      </c>
      <c r="P3244">
        <f>IF($R3244="","",IF($R3245="",1,IF($O3244&lt;&gt;$O3245,1,0)))</f>
        <v/>
      </c>
      <c r="Q3244">
        <f>IF($P3244=1,SUM($P$7:$P3244),"")</f>
        <v/>
      </c>
      <c r="R3244">
        <f>IF($A3244="","",IF(ISNUMBER($A3244),$A3244,IFERROR(DATEVALUE($A3244),NA())))</f>
        <v/>
      </c>
    </row>
    <row r="3245">
      <c r="O3245">
        <f>IF($R3245="","",IF($Q$1="Weekly",INT(($R3245-2)/7),IF($Q$1="Quarterly",YEAR($R3245)*4+ROUNDUP(MONTH($R3245)/3),YEAR($R3245)*12+MONTH($R3245))))</f>
        <v/>
      </c>
      <c r="P3245">
        <f>IF($R3245="","",IF($R3246="",1,IF($O3245&lt;&gt;$O3246,1,0)))</f>
        <v/>
      </c>
      <c r="Q3245">
        <f>IF($P3245=1,SUM($P$7:$P3245),"")</f>
        <v/>
      </c>
      <c r="R3245">
        <f>IF($A3245="","",IF(ISNUMBER($A3245),$A3245,IFERROR(DATEVALUE($A3245),NA())))</f>
        <v/>
      </c>
    </row>
    <row r="3246">
      <c r="O3246">
        <f>IF($R3246="","",IF($Q$1="Weekly",INT(($R3246-2)/7),IF($Q$1="Quarterly",YEAR($R3246)*4+ROUNDUP(MONTH($R3246)/3),YEAR($R3246)*12+MONTH($R3246))))</f>
        <v/>
      </c>
      <c r="P3246">
        <f>IF($R3246="","",IF($R3247="",1,IF($O3246&lt;&gt;$O3247,1,0)))</f>
        <v/>
      </c>
      <c r="Q3246">
        <f>IF($P3246=1,SUM($P$7:$P3246),"")</f>
        <v/>
      </c>
      <c r="R3246">
        <f>IF($A3246="","",IF(ISNUMBER($A3246),$A3246,IFERROR(DATEVALUE($A3246),NA())))</f>
        <v/>
      </c>
    </row>
    <row r="3247">
      <c r="O3247">
        <f>IF($R3247="","",IF($Q$1="Weekly",INT(($R3247-2)/7),IF($Q$1="Quarterly",YEAR($R3247)*4+ROUNDUP(MONTH($R3247)/3),YEAR($R3247)*12+MONTH($R3247))))</f>
        <v/>
      </c>
      <c r="P3247">
        <f>IF($R3247="","",IF($R3248="",1,IF($O3247&lt;&gt;$O3248,1,0)))</f>
        <v/>
      </c>
      <c r="Q3247">
        <f>IF($P3247=1,SUM($P$7:$P3247),"")</f>
        <v/>
      </c>
      <c r="R3247">
        <f>IF($A3247="","",IF(ISNUMBER($A3247),$A3247,IFERROR(DATEVALUE($A3247),NA())))</f>
        <v/>
      </c>
    </row>
    <row r="3248">
      <c r="O3248">
        <f>IF($R3248="","",IF($Q$1="Weekly",INT(($R3248-2)/7),IF($Q$1="Quarterly",YEAR($R3248)*4+ROUNDUP(MONTH($R3248)/3),YEAR($R3248)*12+MONTH($R3248))))</f>
        <v/>
      </c>
      <c r="P3248">
        <f>IF($R3248="","",IF($R3249="",1,IF($O3248&lt;&gt;$O3249,1,0)))</f>
        <v/>
      </c>
      <c r="Q3248">
        <f>IF($P3248=1,SUM($P$7:$P3248),"")</f>
        <v/>
      </c>
      <c r="R3248">
        <f>IF($A3248="","",IF(ISNUMBER($A3248),$A3248,IFERROR(DATEVALUE($A3248),NA())))</f>
        <v/>
      </c>
    </row>
    <row r="3249">
      <c r="O3249">
        <f>IF($R3249="","",IF($Q$1="Weekly",INT(($R3249-2)/7),IF($Q$1="Quarterly",YEAR($R3249)*4+ROUNDUP(MONTH($R3249)/3),YEAR($R3249)*12+MONTH($R3249))))</f>
        <v/>
      </c>
      <c r="P3249">
        <f>IF($R3249="","",IF($R3250="",1,IF($O3249&lt;&gt;$O3250,1,0)))</f>
        <v/>
      </c>
      <c r="Q3249">
        <f>IF($P3249=1,SUM($P$7:$P3249),"")</f>
        <v/>
      </c>
      <c r="R3249">
        <f>IF($A3249="","",IF(ISNUMBER($A3249),$A3249,IFERROR(DATEVALUE($A3249),NA())))</f>
        <v/>
      </c>
    </row>
    <row r="3250">
      <c r="O3250">
        <f>IF($R3250="","",IF($Q$1="Weekly",INT(($R3250-2)/7),IF($Q$1="Quarterly",YEAR($R3250)*4+ROUNDUP(MONTH($R3250)/3),YEAR($R3250)*12+MONTH($R3250))))</f>
        <v/>
      </c>
      <c r="P3250">
        <f>IF($R3250="","",IF($R3251="",1,IF($O3250&lt;&gt;$O3251,1,0)))</f>
        <v/>
      </c>
      <c r="Q3250">
        <f>IF($P3250=1,SUM($P$7:$P3250),"")</f>
        <v/>
      </c>
      <c r="R3250">
        <f>IF($A3250="","",IF(ISNUMBER($A3250),$A3250,IFERROR(DATEVALUE($A3250),NA())))</f>
        <v/>
      </c>
    </row>
    <row r="3251">
      <c r="O3251">
        <f>IF($R3251="","",IF($Q$1="Weekly",INT(($R3251-2)/7),IF($Q$1="Quarterly",YEAR($R3251)*4+ROUNDUP(MONTH($R3251)/3),YEAR($R3251)*12+MONTH($R3251))))</f>
        <v/>
      </c>
      <c r="P3251">
        <f>IF($R3251="","",IF($R3252="",1,IF($O3251&lt;&gt;$O3252,1,0)))</f>
        <v/>
      </c>
      <c r="Q3251">
        <f>IF($P3251=1,SUM($P$7:$P3251),"")</f>
        <v/>
      </c>
      <c r="R3251">
        <f>IF($A3251="","",IF(ISNUMBER($A3251),$A3251,IFERROR(DATEVALUE($A3251),NA())))</f>
        <v/>
      </c>
    </row>
    <row r="3252">
      <c r="O3252">
        <f>IF($R3252="","",IF($Q$1="Weekly",INT(($R3252-2)/7),IF($Q$1="Quarterly",YEAR($R3252)*4+ROUNDUP(MONTH($R3252)/3),YEAR($R3252)*12+MONTH($R3252))))</f>
        <v/>
      </c>
      <c r="P3252">
        <f>IF($R3252="","",IF($R3253="",1,IF($O3252&lt;&gt;$O3253,1,0)))</f>
        <v/>
      </c>
      <c r="Q3252">
        <f>IF($P3252=1,SUM($P$7:$P3252),"")</f>
        <v/>
      </c>
      <c r="R3252">
        <f>IF($A3252="","",IF(ISNUMBER($A3252),$A3252,IFERROR(DATEVALUE($A3252),NA())))</f>
        <v/>
      </c>
    </row>
    <row r="3253">
      <c r="O3253">
        <f>IF($R3253="","",IF($Q$1="Weekly",INT(($R3253-2)/7),IF($Q$1="Quarterly",YEAR($R3253)*4+ROUNDUP(MONTH($R3253)/3),YEAR($R3253)*12+MONTH($R3253))))</f>
        <v/>
      </c>
      <c r="P3253">
        <f>IF($R3253="","",IF($R3254="",1,IF($O3253&lt;&gt;$O3254,1,0)))</f>
        <v/>
      </c>
      <c r="Q3253">
        <f>IF($P3253=1,SUM($P$7:$P3253),"")</f>
        <v/>
      </c>
      <c r="R3253">
        <f>IF($A3253="","",IF(ISNUMBER($A3253),$A3253,IFERROR(DATEVALUE($A3253),NA())))</f>
        <v/>
      </c>
    </row>
    <row r="3254">
      <c r="O3254">
        <f>IF($R3254="","",IF($Q$1="Weekly",INT(($R3254-2)/7),IF($Q$1="Quarterly",YEAR($R3254)*4+ROUNDUP(MONTH($R3254)/3),YEAR($R3254)*12+MONTH($R3254))))</f>
        <v/>
      </c>
      <c r="P3254">
        <f>IF($R3254="","",IF($R3255="",1,IF($O3254&lt;&gt;$O3255,1,0)))</f>
        <v/>
      </c>
      <c r="Q3254">
        <f>IF($P3254=1,SUM($P$7:$P3254),"")</f>
        <v/>
      </c>
      <c r="R3254">
        <f>IF($A3254="","",IF(ISNUMBER($A3254),$A3254,IFERROR(DATEVALUE($A3254),NA())))</f>
        <v/>
      </c>
    </row>
    <row r="3255">
      <c r="O3255">
        <f>IF($R3255="","",IF($Q$1="Weekly",INT(($R3255-2)/7),IF($Q$1="Quarterly",YEAR($R3255)*4+ROUNDUP(MONTH($R3255)/3),YEAR($R3255)*12+MONTH($R3255))))</f>
        <v/>
      </c>
      <c r="P3255">
        <f>IF($R3255="","",IF($R3256="",1,IF($O3255&lt;&gt;$O3256,1,0)))</f>
        <v/>
      </c>
      <c r="Q3255">
        <f>IF($P3255=1,SUM($P$7:$P3255),"")</f>
        <v/>
      </c>
      <c r="R3255">
        <f>IF($A3255="","",IF(ISNUMBER($A3255),$A3255,IFERROR(DATEVALUE($A3255),NA())))</f>
        <v/>
      </c>
    </row>
    <row r="3256">
      <c r="O3256">
        <f>IF($R3256="","",IF($Q$1="Weekly",INT(($R3256-2)/7),IF($Q$1="Quarterly",YEAR($R3256)*4+ROUNDUP(MONTH($R3256)/3),YEAR($R3256)*12+MONTH($R3256))))</f>
        <v/>
      </c>
      <c r="P3256">
        <f>IF($R3256="","",IF($R3257="",1,IF($O3256&lt;&gt;$O3257,1,0)))</f>
        <v/>
      </c>
      <c r="Q3256">
        <f>IF($P3256=1,SUM($P$7:$P3256),"")</f>
        <v/>
      </c>
      <c r="R3256">
        <f>IF($A3256="","",IF(ISNUMBER($A3256),$A3256,IFERROR(DATEVALUE($A3256),NA())))</f>
        <v/>
      </c>
    </row>
    <row r="3257">
      <c r="O3257">
        <f>IF($R3257="","",IF($Q$1="Weekly",INT(($R3257-2)/7),IF($Q$1="Quarterly",YEAR($R3257)*4+ROUNDUP(MONTH($R3257)/3),YEAR($R3257)*12+MONTH($R3257))))</f>
        <v/>
      </c>
      <c r="P3257">
        <f>IF($R3257="","",IF($R3258="",1,IF($O3257&lt;&gt;$O3258,1,0)))</f>
        <v/>
      </c>
      <c r="Q3257">
        <f>IF($P3257=1,SUM($P$7:$P3257),"")</f>
        <v/>
      </c>
      <c r="R3257">
        <f>IF($A3257="","",IF(ISNUMBER($A3257),$A3257,IFERROR(DATEVALUE($A3257),NA())))</f>
        <v/>
      </c>
    </row>
    <row r="3258">
      <c r="O3258">
        <f>IF($R3258="","",IF($Q$1="Weekly",INT(($R3258-2)/7),IF($Q$1="Quarterly",YEAR($R3258)*4+ROUNDUP(MONTH($R3258)/3),YEAR($R3258)*12+MONTH($R3258))))</f>
        <v/>
      </c>
      <c r="P3258">
        <f>IF($R3258="","",IF($R3259="",1,IF($O3258&lt;&gt;$O3259,1,0)))</f>
        <v/>
      </c>
      <c r="Q3258">
        <f>IF($P3258=1,SUM($P$7:$P3258),"")</f>
        <v/>
      </c>
      <c r="R3258">
        <f>IF($A3258="","",IF(ISNUMBER($A3258),$A3258,IFERROR(DATEVALUE($A3258),NA())))</f>
        <v/>
      </c>
    </row>
    <row r="3259">
      <c r="O3259">
        <f>IF($R3259="","",IF($Q$1="Weekly",INT(($R3259-2)/7),IF($Q$1="Quarterly",YEAR($R3259)*4+ROUNDUP(MONTH($R3259)/3),YEAR($R3259)*12+MONTH($R3259))))</f>
        <v/>
      </c>
      <c r="P3259">
        <f>IF($R3259="","",IF($R3260="",1,IF($O3259&lt;&gt;$O3260,1,0)))</f>
        <v/>
      </c>
      <c r="Q3259">
        <f>IF($P3259=1,SUM($P$7:$P3259),"")</f>
        <v/>
      </c>
      <c r="R3259">
        <f>IF($A3259="","",IF(ISNUMBER($A3259),$A3259,IFERROR(DATEVALUE($A3259),NA())))</f>
        <v/>
      </c>
    </row>
    <row r="3260">
      <c r="O3260">
        <f>IF($R3260="","",IF($Q$1="Weekly",INT(($R3260-2)/7),IF($Q$1="Quarterly",YEAR($R3260)*4+ROUNDUP(MONTH($R3260)/3),YEAR($R3260)*12+MONTH($R3260))))</f>
        <v/>
      </c>
      <c r="P3260">
        <f>IF($R3260="","",IF($R3261="",1,IF($O3260&lt;&gt;$O3261,1,0)))</f>
        <v/>
      </c>
      <c r="Q3260">
        <f>IF($P3260=1,SUM($P$7:$P3260),"")</f>
        <v/>
      </c>
      <c r="R3260">
        <f>IF($A3260="","",IF(ISNUMBER($A3260),$A3260,IFERROR(DATEVALUE($A3260),NA())))</f>
        <v/>
      </c>
    </row>
    <row r="3261">
      <c r="O3261">
        <f>IF($R3261="","",IF($Q$1="Weekly",INT(($R3261-2)/7),IF($Q$1="Quarterly",YEAR($R3261)*4+ROUNDUP(MONTH($R3261)/3),YEAR($R3261)*12+MONTH($R3261))))</f>
        <v/>
      </c>
      <c r="P3261">
        <f>IF($R3261="","",IF($R3262="",1,IF($O3261&lt;&gt;$O3262,1,0)))</f>
        <v/>
      </c>
      <c r="Q3261">
        <f>IF($P3261=1,SUM($P$7:$P3261),"")</f>
        <v/>
      </c>
      <c r="R3261">
        <f>IF($A3261="","",IF(ISNUMBER($A3261),$A3261,IFERROR(DATEVALUE($A3261),NA())))</f>
        <v/>
      </c>
    </row>
    <row r="3262">
      <c r="O3262">
        <f>IF($R3262="","",IF($Q$1="Weekly",INT(($R3262-2)/7),IF($Q$1="Quarterly",YEAR($R3262)*4+ROUNDUP(MONTH($R3262)/3),YEAR($R3262)*12+MONTH($R3262))))</f>
        <v/>
      </c>
      <c r="P3262">
        <f>IF($R3262="","",IF($R3263="",1,IF($O3262&lt;&gt;$O3263,1,0)))</f>
        <v/>
      </c>
      <c r="Q3262">
        <f>IF($P3262=1,SUM($P$7:$P3262),"")</f>
        <v/>
      </c>
      <c r="R3262">
        <f>IF($A3262="","",IF(ISNUMBER($A3262),$A3262,IFERROR(DATEVALUE($A3262),NA())))</f>
        <v/>
      </c>
    </row>
    <row r="3263">
      <c r="O3263">
        <f>IF($R3263="","",IF($Q$1="Weekly",INT(($R3263-2)/7),IF($Q$1="Quarterly",YEAR($R3263)*4+ROUNDUP(MONTH($R3263)/3),YEAR($R3263)*12+MONTH($R3263))))</f>
        <v/>
      </c>
      <c r="P3263">
        <f>IF($R3263="","",IF($R3264="",1,IF($O3263&lt;&gt;$O3264,1,0)))</f>
        <v/>
      </c>
      <c r="Q3263">
        <f>IF($P3263=1,SUM($P$7:$P3263),"")</f>
        <v/>
      </c>
      <c r="R3263">
        <f>IF($A3263="","",IF(ISNUMBER($A3263),$A3263,IFERROR(DATEVALUE($A3263),NA())))</f>
        <v/>
      </c>
    </row>
    <row r="3264">
      <c r="O3264">
        <f>IF($R3264="","",IF($Q$1="Weekly",INT(($R3264-2)/7),IF($Q$1="Quarterly",YEAR($R3264)*4+ROUNDUP(MONTH($R3264)/3),YEAR($R3264)*12+MONTH($R3264))))</f>
        <v/>
      </c>
      <c r="P3264">
        <f>IF($R3264="","",IF($R3265="",1,IF($O3264&lt;&gt;$O3265,1,0)))</f>
        <v/>
      </c>
      <c r="Q3264">
        <f>IF($P3264=1,SUM($P$7:$P3264),"")</f>
        <v/>
      </c>
      <c r="R3264">
        <f>IF($A3264="","",IF(ISNUMBER($A3264),$A3264,IFERROR(DATEVALUE($A3264),NA())))</f>
        <v/>
      </c>
    </row>
    <row r="3265">
      <c r="O3265">
        <f>IF($R3265="","",IF($Q$1="Weekly",INT(($R3265-2)/7),IF($Q$1="Quarterly",YEAR($R3265)*4+ROUNDUP(MONTH($R3265)/3),YEAR($R3265)*12+MONTH($R3265))))</f>
        <v/>
      </c>
      <c r="P3265">
        <f>IF($R3265="","",IF($R3266="",1,IF($O3265&lt;&gt;$O3266,1,0)))</f>
        <v/>
      </c>
      <c r="Q3265">
        <f>IF($P3265=1,SUM($P$7:$P3265),"")</f>
        <v/>
      </c>
      <c r="R3265">
        <f>IF($A3265="","",IF(ISNUMBER($A3265),$A3265,IFERROR(DATEVALUE($A3265),NA())))</f>
        <v/>
      </c>
    </row>
    <row r="3266">
      <c r="O3266">
        <f>IF($R3266="","",IF($Q$1="Weekly",INT(($R3266-2)/7),IF($Q$1="Quarterly",YEAR($R3266)*4+ROUNDUP(MONTH($R3266)/3),YEAR($R3266)*12+MONTH($R3266))))</f>
        <v/>
      </c>
      <c r="P3266">
        <f>IF($R3266="","",IF($R3267="",1,IF($O3266&lt;&gt;$O3267,1,0)))</f>
        <v/>
      </c>
      <c r="Q3266">
        <f>IF($P3266=1,SUM($P$7:$P3266),"")</f>
        <v/>
      </c>
      <c r="R3266">
        <f>IF($A3266="","",IF(ISNUMBER($A3266),$A3266,IFERROR(DATEVALUE($A3266),NA())))</f>
        <v/>
      </c>
    </row>
    <row r="3267">
      <c r="O3267">
        <f>IF($R3267="","",IF($Q$1="Weekly",INT(($R3267-2)/7),IF($Q$1="Quarterly",YEAR($R3267)*4+ROUNDUP(MONTH($R3267)/3),YEAR($R3267)*12+MONTH($R3267))))</f>
        <v/>
      </c>
      <c r="P3267">
        <f>IF($R3267="","",IF($R3268="",1,IF($O3267&lt;&gt;$O3268,1,0)))</f>
        <v/>
      </c>
      <c r="Q3267">
        <f>IF($P3267=1,SUM($P$7:$P3267),"")</f>
        <v/>
      </c>
      <c r="R3267">
        <f>IF($A3267="","",IF(ISNUMBER($A3267),$A3267,IFERROR(DATEVALUE($A3267),NA())))</f>
        <v/>
      </c>
    </row>
    <row r="3268">
      <c r="O3268">
        <f>IF($R3268="","",IF($Q$1="Weekly",INT(($R3268-2)/7),IF($Q$1="Quarterly",YEAR($R3268)*4+ROUNDUP(MONTH($R3268)/3),YEAR($R3268)*12+MONTH($R3268))))</f>
        <v/>
      </c>
      <c r="P3268">
        <f>IF($R3268="","",IF($R3269="",1,IF($O3268&lt;&gt;$O3269,1,0)))</f>
        <v/>
      </c>
      <c r="Q3268">
        <f>IF($P3268=1,SUM($P$7:$P3268),"")</f>
        <v/>
      </c>
      <c r="R3268">
        <f>IF($A3268="","",IF(ISNUMBER($A3268),$A3268,IFERROR(DATEVALUE($A3268),NA())))</f>
        <v/>
      </c>
    </row>
    <row r="3269">
      <c r="O3269">
        <f>IF($R3269="","",IF($Q$1="Weekly",INT(($R3269-2)/7),IF($Q$1="Quarterly",YEAR($R3269)*4+ROUNDUP(MONTH($R3269)/3),YEAR($R3269)*12+MONTH($R3269))))</f>
        <v/>
      </c>
      <c r="P3269">
        <f>IF($R3269="","",IF($R3270="",1,IF($O3269&lt;&gt;$O3270,1,0)))</f>
        <v/>
      </c>
      <c r="Q3269">
        <f>IF($P3269=1,SUM($P$7:$P3269),"")</f>
        <v/>
      </c>
      <c r="R3269">
        <f>IF($A3269="","",IF(ISNUMBER($A3269),$A3269,IFERROR(DATEVALUE($A3269),NA())))</f>
        <v/>
      </c>
    </row>
    <row r="3270">
      <c r="O3270">
        <f>IF($R3270="","",IF($Q$1="Weekly",INT(($R3270-2)/7),IF($Q$1="Quarterly",YEAR($R3270)*4+ROUNDUP(MONTH($R3270)/3),YEAR($R3270)*12+MONTH($R3270))))</f>
        <v/>
      </c>
      <c r="P3270">
        <f>IF($R3270="","",IF($R3271="",1,IF($O3270&lt;&gt;$O3271,1,0)))</f>
        <v/>
      </c>
      <c r="Q3270">
        <f>IF($P3270=1,SUM($P$7:$P3270),"")</f>
        <v/>
      </c>
      <c r="R3270">
        <f>IF($A3270="","",IF(ISNUMBER($A3270),$A3270,IFERROR(DATEVALUE($A3270),NA())))</f>
        <v/>
      </c>
    </row>
    <row r="3271">
      <c r="O3271">
        <f>IF($R3271="","",IF($Q$1="Weekly",INT(($R3271-2)/7),IF($Q$1="Quarterly",YEAR($R3271)*4+ROUNDUP(MONTH($R3271)/3),YEAR($R3271)*12+MONTH($R3271))))</f>
        <v/>
      </c>
      <c r="P3271">
        <f>IF($R3271="","",IF($R3272="",1,IF($O3271&lt;&gt;$O3272,1,0)))</f>
        <v/>
      </c>
      <c r="Q3271">
        <f>IF($P3271=1,SUM($P$7:$P3271),"")</f>
        <v/>
      </c>
      <c r="R3271">
        <f>IF($A3271="","",IF(ISNUMBER($A3271),$A3271,IFERROR(DATEVALUE($A3271),NA())))</f>
        <v/>
      </c>
    </row>
    <row r="3272">
      <c r="O3272">
        <f>IF($R3272="","",IF($Q$1="Weekly",INT(($R3272-2)/7),IF($Q$1="Quarterly",YEAR($R3272)*4+ROUNDUP(MONTH($R3272)/3),YEAR($R3272)*12+MONTH($R3272))))</f>
        <v/>
      </c>
      <c r="P3272">
        <f>IF($R3272="","",IF($R3273="",1,IF($O3272&lt;&gt;$O3273,1,0)))</f>
        <v/>
      </c>
      <c r="Q3272">
        <f>IF($P3272=1,SUM($P$7:$P3272),"")</f>
        <v/>
      </c>
      <c r="R3272">
        <f>IF($A3272="","",IF(ISNUMBER($A3272),$A3272,IFERROR(DATEVALUE($A3272),NA())))</f>
        <v/>
      </c>
    </row>
    <row r="3273">
      <c r="O3273">
        <f>IF($R3273="","",IF($Q$1="Weekly",INT(($R3273-2)/7),IF($Q$1="Quarterly",YEAR($R3273)*4+ROUNDUP(MONTH($R3273)/3),YEAR($R3273)*12+MONTH($R3273))))</f>
        <v/>
      </c>
      <c r="P3273">
        <f>IF($R3273="","",IF($R3274="",1,IF($O3273&lt;&gt;$O3274,1,0)))</f>
        <v/>
      </c>
      <c r="Q3273">
        <f>IF($P3273=1,SUM($P$7:$P3273),"")</f>
        <v/>
      </c>
      <c r="R3273">
        <f>IF($A3273="","",IF(ISNUMBER($A3273),$A3273,IFERROR(DATEVALUE($A3273),NA())))</f>
        <v/>
      </c>
    </row>
    <row r="3274">
      <c r="O3274">
        <f>IF($R3274="","",IF($Q$1="Weekly",INT(($R3274-2)/7),IF($Q$1="Quarterly",YEAR($R3274)*4+ROUNDUP(MONTH($R3274)/3),YEAR($R3274)*12+MONTH($R3274))))</f>
        <v/>
      </c>
      <c r="P3274">
        <f>IF($R3274="","",IF($R3275="",1,IF($O3274&lt;&gt;$O3275,1,0)))</f>
        <v/>
      </c>
      <c r="Q3274">
        <f>IF($P3274=1,SUM($P$7:$P3274),"")</f>
        <v/>
      </c>
      <c r="R3274">
        <f>IF($A3274="","",IF(ISNUMBER($A3274),$A3274,IFERROR(DATEVALUE($A3274),NA())))</f>
        <v/>
      </c>
    </row>
    <row r="3275">
      <c r="O3275">
        <f>IF($R3275="","",IF($Q$1="Weekly",INT(($R3275-2)/7),IF($Q$1="Quarterly",YEAR($R3275)*4+ROUNDUP(MONTH($R3275)/3),YEAR($R3275)*12+MONTH($R3275))))</f>
        <v/>
      </c>
      <c r="P3275">
        <f>IF($R3275="","",IF($R3276="",1,IF($O3275&lt;&gt;$O3276,1,0)))</f>
        <v/>
      </c>
      <c r="Q3275">
        <f>IF($P3275=1,SUM($P$7:$P3275),"")</f>
        <v/>
      </c>
      <c r="R3275">
        <f>IF($A3275="","",IF(ISNUMBER($A3275),$A3275,IFERROR(DATEVALUE($A3275),NA())))</f>
        <v/>
      </c>
    </row>
    <row r="3276">
      <c r="O3276">
        <f>IF($R3276="","",IF($Q$1="Weekly",INT(($R3276-2)/7),IF($Q$1="Quarterly",YEAR($R3276)*4+ROUNDUP(MONTH($R3276)/3),YEAR($R3276)*12+MONTH($R3276))))</f>
        <v/>
      </c>
      <c r="P3276">
        <f>IF($R3276="","",IF($R3277="",1,IF($O3276&lt;&gt;$O3277,1,0)))</f>
        <v/>
      </c>
      <c r="Q3276">
        <f>IF($P3276=1,SUM($P$7:$P3276),"")</f>
        <v/>
      </c>
      <c r="R3276">
        <f>IF($A3276="","",IF(ISNUMBER($A3276),$A3276,IFERROR(DATEVALUE($A3276),NA())))</f>
        <v/>
      </c>
    </row>
    <row r="3277">
      <c r="O3277">
        <f>IF($R3277="","",IF($Q$1="Weekly",INT(($R3277-2)/7),IF($Q$1="Quarterly",YEAR($R3277)*4+ROUNDUP(MONTH($R3277)/3),YEAR($R3277)*12+MONTH($R3277))))</f>
        <v/>
      </c>
      <c r="P3277">
        <f>IF($R3277="","",IF($R3278="",1,IF($O3277&lt;&gt;$O3278,1,0)))</f>
        <v/>
      </c>
      <c r="Q3277">
        <f>IF($P3277=1,SUM($P$7:$P3277),"")</f>
        <v/>
      </c>
      <c r="R3277">
        <f>IF($A3277="","",IF(ISNUMBER($A3277),$A3277,IFERROR(DATEVALUE($A3277),NA())))</f>
        <v/>
      </c>
    </row>
    <row r="3278">
      <c r="O3278">
        <f>IF($R3278="","",IF($Q$1="Weekly",INT(($R3278-2)/7),IF($Q$1="Quarterly",YEAR($R3278)*4+ROUNDUP(MONTH($R3278)/3),YEAR($R3278)*12+MONTH($R3278))))</f>
        <v/>
      </c>
      <c r="P3278">
        <f>IF($R3278="","",IF($R3279="",1,IF($O3278&lt;&gt;$O3279,1,0)))</f>
        <v/>
      </c>
      <c r="Q3278">
        <f>IF($P3278=1,SUM($P$7:$P3278),"")</f>
        <v/>
      </c>
      <c r="R3278">
        <f>IF($A3278="","",IF(ISNUMBER($A3278),$A3278,IFERROR(DATEVALUE($A3278),NA())))</f>
        <v/>
      </c>
    </row>
    <row r="3279">
      <c r="O3279">
        <f>IF($R3279="","",IF($Q$1="Weekly",INT(($R3279-2)/7),IF($Q$1="Quarterly",YEAR($R3279)*4+ROUNDUP(MONTH($R3279)/3),YEAR($R3279)*12+MONTH($R3279))))</f>
        <v/>
      </c>
      <c r="P3279">
        <f>IF($R3279="","",IF($R3280="",1,IF($O3279&lt;&gt;$O3280,1,0)))</f>
        <v/>
      </c>
      <c r="Q3279">
        <f>IF($P3279=1,SUM($P$7:$P3279),"")</f>
        <v/>
      </c>
      <c r="R3279">
        <f>IF($A3279="","",IF(ISNUMBER($A3279),$A3279,IFERROR(DATEVALUE($A3279),NA())))</f>
        <v/>
      </c>
    </row>
    <row r="3280">
      <c r="O3280">
        <f>IF($R3280="","",IF($Q$1="Weekly",INT(($R3280-2)/7),IF($Q$1="Quarterly",YEAR($R3280)*4+ROUNDUP(MONTH($R3280)/3),YEAR($R3280)*12+MONTH($R3280))))</f>
        <v/>
      </c>
      <c r="P3280">
        <f>IF($R3280="","",IF($R3281="",1,IF($O3280&lt;&gt;$O3281,1,0)))</f>
        <v/>
      </c>
      <c r="Q3280">
        <f>IF($P3280=1,SUM($P$7:$P3280),"")</f>
        <v/>
      </c>
      <c r="R3280">
        <f>IF($A3280="","",IF(ISNUMBER($A3280),$A3280,IFERROR(DATEVALUE($A3280),NA())))</f>
        <v/>
      </c>
    </row>
    <row r="3281">
      <c r="O3281">
        <f>IF($R3281="","",IF($Q$1="Weekly",INT(($R3281-2)/7),IF($Q$1="Quarterly",YEAR($R3281)*4+ROUNDUP(MONTH($R3281)/3),YEAR($R3281)*12+MONTH($R3281))))</f>
        <v/>
      </c>
      <c r="P3281">
        <f>IF($R3281="","",IF($R3282="",1,IF($O3281&lt;&gt;$O3282,1,0)))</f>
        <v/>
      </c>
      <c r="Q3281">
        <f>IF($P3281=1,SUM($P$7:$P3281),"")</f>
        <v/>
      </c>
      <c r="R3281">
        <f>IF($A3281="","",IF(ISNUMBER($A3281),$A3281,IFERROR(DATEVALUE($A3281),NA())))</f>
        <v/>
      </c>
    </row>
    <row r="3282">
      <c r="O3282">
        <f>IF($R3282="","",IF($Q$1="Weekly",INT(($R3282-2)/7),IF($Q$1="Quarterly",YEAR($R3282)*4+ROUNDUP(MONTH($R3282)/3),YEAR($R3282)*12+MONTH($R3282))))</f>
        <v/>
      </c>
      <c r="P3282">
        <f>IF($R3282="","",IF($R3283="",1,IF($O3282&lt;&gt;$O3283,1,0)))</f>
        <v/>
      </c>
      <c r="Q3282">
        <f>IF($P3282=1,SUM($P$7:$P3282),"")</f>
        <v/>
      </c>
      <c r="R3282">
        <f>IF($A3282="","",IF(ISNUMBER($A3282),$A3282,IFERROR(DATEVALUE($A3282),NA())))</f>
        <v/>
      </c>
    </row>
    <row r="3283">
      <c r="O3283">
        <f>IF($R3283="","",IF($Q$1="Weekly",INT(($R3283-2)/7),IF($Q$1="Quarterly",YEAR($R3283)*4+ROUNDUP(MONTH($R3283)/3),YEAR($R3283)*12+MONTH($R3283))))</f>
        <v/>
      </c>
      <c r="P3283">
        <f>IF($R3283="","",IF($R3284="",1,IF($O3283&lt;&gt;$O3284,1,0)))</f>
        <v/>
      </c>
      <c r="Q3283">
        <f>IF($P3283=1,SUM($P$7:$P3283),"")</f>
        <v/>
      </c>
      <c r="R3283">
        <f>IF($A3283="","",IF(ISNUMBER($A3283),$A3283,IFERROR(DATEVALUE($A3283),NA())))</f>
        <v/>
      </c>
    </row>
    <row r="3284">
      <c r="O3284">
        <f>IF($R3284="","",IF($Q$1="Weekly",INT(($R3284-2)/7),IF($Q$1="Quarterly",YEAR($R3284)*4+ROUNDUP(MONTH($R3284)/3),YEAR($R3284)*12+MONTH($R3284))))</f>
        <v/>
      </c>
      <c r="P3284">
        <f>IF($R3284="","",IF($R3285="",1,IF($O3284&lt;&gt;$O3285,1,0)))</f>
        <v/>
      </c>
      <c r="Q3284">
        <f>IF($P3284=1,SUM($P$7:$P3284),"")</f>
        <v/>
      </c>
      <c r="R3284">
        <f>IF($A3284="","",IF(ISNUMBER($A3284),$A3284,IFERROR(DATEVALUE($A3284),NA())))</f>
        <v/>
      </c>
    </row>
    <row r="3285">
      <c r="O3285">
        <f>IF($R3285="","",IF($Q$1="Weekly",INT(($R3285-2)/7),IF($Q$1="Quarterly",YEAR($R3285)*4+ROUNDUP(MONTH($R3285)/3),YEAR($R3285)*12+MONTH($R3285))))</f>
        <v/>
      </c>
      <c r="P3285">
        <f>IF($R3285="","",IF($R3286="",1,IF($O3285&lt;&gt;$O3286,1,0)))</f>
        <v/>
      </c>
      <c r="Q3285">
        <f>IF($P3285=1,SUM($P$7:$P3285),"")</f>
        <v/>
      </c>
      <c r="R3285">
        <f>IF($A3285="","",IF(ISNUMBER($A3285),$A3285,IFERROR(DATEVALUE($A3285),NA())))</f>
        <v/>
      </c>
    </row>
    <row r="3286">
      <c r="O3286">
        <f>IF($R3286="","",IF($Q$1="Weekly",INT(($R3286-2)/7),IF($Q$1="Quarterly",YEAR($R3286)*4+ROUNDUP(MONTH($R3286)/3),YEAR($R3286)*12+MONTH($R3286))))</f>
        <v/>
      </c>
      <c r="P3286">
        <f>IF($R3286="","",IF($R3287="",1,IF($O3286&lt;&gt;$O3287,1,0)))</f>
        <v/>
      </c>
      <c r="Q3286">
        <f>IF($P3286=1,SUM($P$7:$P3286),"")</f>
        <v/>
      </c>
      <c r="R3286">
        <f>IF($A3286="","",IF(ISNUMBER($A3286),$A3286,IFERROR(DATEVALUE($A3286),NA())))</f>
        <v/>
      </c>
    </row>
    <row r="3287">
      <c r="O3287">
        <f>IF($R3287="","",IF($Q$1="Weekly",INT(($R3287-2)/7),IF($Q$1="Quarterly",YEAR($R3287)*4+ROUNDUP(MONTH($R3287)/3),YEAR($R3287)*12+MONTH($R3287))))</f>
        <v/>
      </c>
      <c r="P3287">
        <f>IF($R3287="","",IF($R3288="",1,IF($O3287&lt;&gt;$O3288,1,0)))</f>
        <v/>
      </c>
      <c r="Q3287">
        <f>IF($P3287=1,SUM($P$7:$P3287),"")</f>
        <v/>
      </c>
      <c r="R3287">
        <f>IF($A3287="","",IF(ISNUMBER($A3287),$A3287,IFERROR(DATEVALUE($A3287),NA())))</f>
        <v/>
      </c>
    </row>
    <row r="3288">
      <c r="O3288">
        <f>IF($R3288="","",IF($Q$1="Weekly",INT(($R3288-2)/7),IF($Q$1="Quarterly",YEAR($R3288)*4+ROUNDUP(MONTH($R3288)/3),YEAR($R3288)*12+MONTH($R3288))))</f>
        <v/>
      </c>
      <c r="P3288">
        <f>IF($R3288="","",IF($R3289="",1,IF($O3288&lt;&gt;$O3289,1,0)))</f>
        <v/>
      </c>
      <c r="Q3288">
        <f>IF($P3288=1,SUM($P$7:$P3288),"")</f>
        <v/>
      </c>
      <c r="R3288">
        <f>IF($A3288="","",IF(ISNUMBER($A3288),$A3288,IFERROR(DATEVALUE($A3288),NA())))</f>
        <v/>
      </c>
    </row>
    <row r="3289">
      <c r="O3289">
        <f>IF($R3289="","",IF($Q$1="Weekly",INT(($R3289-2)/7),IF($Q$1="Quarterly",YEAR($R3289)*4+ROUNDUP(MONTH($R3289)/3),YEAR($R3289)*12+MONTH($R3289))))</f>
        <v/>
      </c>
      <c r="P3289">
        <f>IF($R3289="","",IF($R3290="",1,IF($O3289&lt;&gt;$O3290,1,0)))</f>
        <v/>
      </c>
      <c r="Q3289">
        <f>IF($P3289=1,SUM($P$7:$P3289),"")</f>
        <v/>
      </c>
      <c r="R3289">
        <f>IF($A3289="","",IF(ISNUMBER($A3289),$A3289,IFERROR(DATEVALUE($A3289),NA())))</f>
        <v/>
      </c>
    </row>
    <row r="3290">
      <c r="O3290">
        <f>IF($R3290="","",IF($Q$1="Weekly",INT(($R3290-2)/7),IF($Q$1="Quarterly",YEAR($R3290)*4+ROUNDUP(MONTH($R3290)/3),YEAR($R3290)*12+MONTH($R3290))))</f>
        <v/>
      </c>
      <c r="P3290">
        <f>IF($R3290="","",IF($R3291="",1,IF($O3290&lt;&gt;$O3291,1,0)))</f>
        <v/>
      </c>
      <c r="Q3290">
        <f>IF($P3290=1,SUM($P$7:$P3290),"")</f>
        <v/>
      </c>
      <c r="R3290">
        <f>IF($A3290="","",IF(ISNUMBER($A3290),$A3290,IFERROR(DATEVALUE($A3290),NA())))</f>
        <v/>
      </c>
    </row>
    <row r="3291">
      <c r="O3291">
        <f>IF($R3291="","",IF($Q$1="Weekly",INT(($R3291-2)/7),IF($Q$1="Quarterly",YEAR($R3291)*4+ROUNDUP(MONTH($R3291)/3),YEAR($R3291)*12+MONTH($R3291))))</f>
        <v/>
      </c>
      <c r="P3291">
        <f>IF($R3291="","",IF($R3292="",1,IF($O3291&lt;&gt;$O3292,1,0)))</f>
        <v/>
      </c>
      <c r="Q3291">
        <f>IF($P3291=1,SUM($P$7:$P3291),"")</f>
        <v/>
      </c>
      <c r="R3291">
        <f>IF($A3291="","",IF(ISNUMBER($A3291),$A3291,IFERROR(DATEVALUE($A3291),NA())))</f>
        <v/>
      </c>
    </row>
    <row r="3292">
      <c r="O3292">
        <f>IF($R3292="","",IF($Q$1="Weekly",INT(($R3292-2)/7),IF($Q$1="Quarterly",YEAR($R3292)*4+ROUNDUP(MONTH($R3292)/3),YEAR($R3292)*12+MONTH($R3292))))</f>
        <v/>
      </c>
      <c r="P3292">
        <f>IF($R3292="","",IF($R3293="",1,IF($O3292&lt;&gt;$O3293,1,0)))</f>
        <v/>
      </c>
      <c r="Q3292">
        <f>IF($P3292=1,SUM($P$7:$P3292),"")</f>
        <v/>
      </c>
      <c r="R3292">
        <f>IF($A3292="","",IF(ISNUMBER($A3292),$A3292,IFERROR(DATEVALUE($A3292),NA())))</f>
        <v/>
      </c>
    </row>
    <row r="3293">
      <c r="O3293">
        <f>IF($R3293="","",IF($Q$1="Weekly",INT(($R3293-2)/7),IF($Q$1="Quarterly",YEAR($R3293)*4+ROUNDUP(MONTH($R3293)/3),YEAR($R3293)*12+MONTH($R3293))))</f>
        <v/>
      </c>
      <c r="P3293">
        <f>IF($R3293="","",IF($R3294="",1,IF($O3293&lt;&gt;$O3294,1,0)))</f>
        <v/>
      </c>
      <c r="Q3293">
        <f>IF($P3293=1,SUM($P$7:$P3293),"")</f>
        <v/>
      </c>
      <c r="R3293">
        <f>IF($A3293="","",IF(ISNUMBER($A3293),$A3293,IFERROR(DATEVALUE($A3293),NA())))</f>
        <v/>
      </c>
    </row>
    <row r="3294">
      <c r="O3294">
        <f>IF($R3294="","",IF($Q$1="Weekly",INT(($R3294-2)/7),IF($Q$1="Quarterly",YEAR($R3294)*4+ROUNDUP(MONTH($R3294)/3),YEAR($R3294)*12+MONTH($R3294))))</f>
        <v/>
      </c>
      <c r="P3294">
        <f>IF($R3294="","",IF($R3295="",1,IF($O3294&lt;&gt;$O3295,1,0)))</f>
        <v/>
      </c>
      <c r="Q3294">
        <f>IF($P3294=1,SUM($P$7:$P3294),"")</f>
        <v/>
      </c>
      <c r="R3294">
        <f>IF($A3294="","",IF(ISNUMBER($A3294),$A3294,IFERROR(DATEVALUE($A3294),NA())))</f>
        <v/>
      </c>
    </row>
    <row r="3295">
      <c r="O3295">
        <f>IF($R3295="","",IF($Q$1="Weekly",INT(($R3295-2)/7),IF($Q$1="Quarterly",YEAR($R3295)*4+ROUNDUP(MONTH($R3295)/3),YEAR($R3295)*12+MONTH($R3295))))</f>
        <v/>
      </c>
      <c r="P3295">
        <f>IF($R3295="","",IF($R3296="",1,IF($O3295&lt;&gt;$O3296,1,0)))</f>
        <v/>
      </c>
      <c r="Q3295">
        <f>IF($P3295=1,SUM($P$7:$P3295),"")</f>
        <v/>
      </c>
      <c r="R3295">
        <f>IF($A3295="","",IF(ISNUMBER($A3295),$A3295,IFERROR(DATEVALUE($A3295),NA())))</f>
        <v/>
      </c>
    </row>
    <row r="3296">
      <c r="O3296">
        <f>IF($R3296="","",IF($Q$1="Weekly",INT(($R3296-2)/7),IF($Q$1="Quarterly",YEAR($R3296)*4+ROUNDUP(MONTH($R3296)/3),YEAR($R3296)*12+MONTH($R3296))))</f>
        <v/>
      </c>
      <c r="P3296">
        <f>IF($R3296="","",IF($R3297="",1,IF($O3296&lt;&gt;$O3297,1,0)))</f>
        <v/>
      </c>
      <c r="Q3296">
        <f>IF($P3296=1,SUM($P$7:$P3296),"")</f>
        <v/>
      </c>
      <c r="R3296">
        <f>IF($A3296="","",IF(ISNUMBER($A3296),$A3296,IFERROR(DATEVALUE($A3296),NA())))</f>
        <v/>
      </c>
    </row>
    <row r="3297">
      <c r="O3297">
        <f>IF($R3297="","",IF($Q$1="Weekly",INT(($R3297-2)/7),IF($Q$1="Quarterly",YEAR($R3297)*4+ROUNDUP(MONTH($R3297)/3),YEAR($R3297)*12+MONTH($R3297))))</f>
        <v/>
      </c>
      <c r="P3297">
        <f>IF($R3297="","",IF($R3298="",1,IF($O3297&lt;&gt;$O3298,1,0)))</f>
        <v/>
      </c>
      <c r="Q3297">
        <f>IF($P3297=1,SUM($P$7:$P3297),"")</f>
        <v/>
      </c>
      <c r="R3297">
        <f>IF($A3297="","",IF(ISNUMBER($A3297),$A3297,IFERROR(DATEVALUE($A3297),NA())))</f>
        <v/>
      </c>
    </row>
    <row r="3298">
      <c r="O3298">
        <f>IF($R3298="","",IF($Q$1="Weekly",INT(($R3298-2)/7),IF($Q$1="Quarterly",YEAR($R3298)*4+ROUNDUP(MONTH($R3298)/3),YEAR($R3298)*12+MONTH($R3298))))</f>
        <v/>
      </c>
      <c r="P3298">
        <f>IF($R3298="","",IF($R3299="",1,IF($O3298&lt;&gt;$O3299,1,0)))</f>
        <v/>
      </c>
      <c r="Q3298">
        <f>IF($P3298=1,SUM($P$7:$P3298),"")</f>
        <v/>
      </c>
      <c r="R3298">
        <f>IF($A3298="","",IF(ISNUMBER($A3298),$A3298,IFERROR(DATEVALUE($A3298),NA())))</f>
        <v/>
      </c>
    </row>
    <row r="3299">
      <c r="O3299">
        <f>IF($R3299="","",IF($Q$1="Weekly",INT(($R3299-2)/7),IF($Q$1="Quarterly",YEAR($R3299)*4+ROUNDUP(MONTH($R3299)/3),YEAR($R3299)*12+MONTH($R3299))))</f>
        <v/>
      </c>
      <c r="P3299">
        <f>IF($R3299="","",IF($R3300="",1,IF($O3299&lt;&gt;$O3300,1,0)))</f>
        <v/>
      </c>
      <c r="Q3299">
        <f>IF($P3299=1,SUM($P$7:$P3299),"")</f>
        <v/>
      </c>
      <c r="R3299">
        <f>IF($A3299="","",IF(ISNUMBER($A3299),$A3299,IFERROR(DATEVALUE($A3299),NA())))</f>
        <v/>
      </c>
    </row>
    <row r="3300">
      <c r="O3300">
        <f>IF($R3300="","",IF($Q$1="Weekly",INT(($R3300-2)/7),IF($Q$1="Quarterly",YEAR($R3300)*4+ROUNDUP(MONTH($R3300)/3),YEAR($R3300)*12+MONTH($R3300))))</f>
        <v/>
      </c>
      <c r="P3300">
        <f>IF($R3300="","",IF($R3301="",1,IF($O3300&lt;&gt;$O3301,1,0)))</f>
        <v/>
      </c>
      <c r="Q3300">
        <f>IF($P3300=1,SUM($P$7:$P3300),"")</f>
        <v/>
      </c>
      <c r="R3300">
        <f>IF($A3300="","",IF(ISNUMBER($A3300),$A3300,IFERROR(DATEVALUE($A3300),NA())))</f>
        <v/>
      </c>
    </row>
    <row r="3301">
      <c r="O3301">
        <f>IF($R3301="","",IF($Q$1="Weekly",INT(($R3301-2)/7),IF($Q$1="Quarterly",YEAR($R3301)*4+ROUNDUP(MONTH($R3301)/3),YEAR($R3301)*12+MONTH($R3301))))</f>
        <v/>
      </c>
      <c r="P3301">
        <f>IF($R3301="","",IF($R3302="",1,IF($O3301&lt;&gt;$O3302,1,0)))</f>
        <v/>
      </c>
      <c r="Q3301">
        <f>IF($P3301=1,SUM($P$7:$P3301),"")</f>
        <v/>
      </c>
      <c r="R3301">
        <f>IF($A3301="","",IF(ISNUMBER($A3301),$A3301,IFERROR(DATEVALUE($A3301),NA())))</f>
        <v/>
      </c>
    </row>
    <row r="3302">
      <c r="O3302">
        <f>IF($R3302="","",IF($Q$1="Weekly",INT(($R3302-2)/7),IF($Q$1="Quarterly",YEAR($R3302)*4+ROUNDUP(MONTH($R3302)/3),YEAR($R3302)*12+MONTH($R3302))))</f>
        <v/>
      </c>
      <c r="P3302">
        <f>IF($R3302="","",IF($R3303="",1,IF($O3302&lt;&gt;$O3303,1,0)))</f>
        <v/>
      </c>
      <c r="Q3302">
        <f>IF($P3302=1,SUM($P$7:$P3302),"")</f>
        <v/>
      </c>
      <c r="R3302">
        <f>IF($A3302="","",IF(ISNUMBER($A3302),$A3302,IFERROR(DATEVALUE($A3302),NA())))</f>
        <v/>
      </c>
    </row>
    <row r="3303">
      <c r="O3303">
        <f>IF($R3303="","",IF($Q$1="Weekly",INT(($R3303-2)/7),IF($Q$1="Quarterly",YEAR($R3303)*4+ROUNDUP(MONTH($R3303)/3),YEAR($R3303)*12+MONTH($R3303))))</f>
        <v/>
      </c>
      <c r="P3303">
        <f>IF($R3303="","",IF($R3304="",1,IF($O3303&lt;&gt;$O3304,1,0)))</f>
        <v/>
      </c>
      <c r="Q3303">
        <f>IF($P3303=1,SUM($P$7:$P3303),"")</f>
        <v/>
      </c>
      <c r="R3303">
        <f>IF($A3303="","",IF(ISNUMBER($A3303),$A3303,IFERROR(DATEVALUE($A3303),NA())))</f>
        <v/>
      </c>
    </row>
    <row r="3304">
      <c r="O3304">
        <f>IF($R3304="","",IF($Q$1="Weekly",INT(($R3304-2)/7),IF($Q$1="Quarterly",YEAR($R3304)*4+ROUNDUP(MONTH($R3304)/3),YEAR($R3304)*12+MONTH($R3304))))</f>
        <v/>
      </c>
      <c r="P3304">
        <f>IF($R3304="","",IF($R3305="",1,IF($O3304&lt;&gt;$O3305,1,0)))</f>
        <v/>
      </c>
      <c r="Q3304">
        <f>IF($P3304=1,SUM($P$7:$P3304),"")</f>
        <v/>
      </c>
      <c r="R3304">
        <f>IF($A3304="","",IF(ISNUMBER($A3304),$A3304,IFERROR(DATEVALUE($A3304),NA())))</f>
        <v/>
      </c>
    </row>
    <row r="3305">
      <c r="O3305">
        <f>IF($R3305="","",IF($Q$1="Weekly",INT(($R3305-2)/7),IF($Q$1="Quarterly",YEAR($R3305)*4+ROUNDUP(MONTH($R3305)/3),YEAR($R3305)*12+MONTH($R3305))))</f>
        <v/>
      </c>
      <c r="P3305">
        <f>IF($R3305="","",IF($R3306="",1,IF($O3305&lt;&gt;$O3306,1,0)))</f>
        <v/>
      </c>
      <c r="Q3305">
        <f>IF($P3305=1,SUM($P$7:$P3305),"")</f>
        <v/>
      </c>
      <c r="R3305">
        <f>IF($A3305="","",IF(ISNUMBER($A3305),$A3305,IFERROR(DATEVALUE($A3305),NA())))</f>
        <v/>
      </c>
    </row>
    <row r="3306">
      <c r="O3306">
        <f>IF($R3306="","",IF($Q$1="Weekly",INT(($R3306-2)/7),IF($Q$1="Quarterly",YEAR($R3306)*4+ROUNDUP(MONTH($R3306)/3),YEAR($R3306)*12+MONTH($R3306))))</f>
        <v/>
      </c>
      <c r="P3306">
        <f>IF($R3306="","",IF($R3307="",1,IF($O3306&lt;&gt;$O3307,1,0)))</f>
        <v/>
      </c>
      <c r="Q3306">
        <f>IF($P3306=1,SUM($P$7:$P3306),"")</f>
        <v/>
      </c>
      <c r="R3306">
        <f>IF($A3306="","",IF(ISNUMBER($A3306),$A3306,IFERROR(DATEVALUE($A3306),NA())))</f>
        <v/>
      </c>
    </row>
    <row r="3307">
      <c r="O3307">
        <f>IF($R3307="","",IF($Q$1="Weekly",INT(($R3307-2)/7),IF($Q$1="Quarterly",YEAR($R3307)*4+ROUNDUP(MONTH($R3307)/3),YEAR($R3307)*12+MONTH($R3307))))</f>
        <v/>
      </c>
      <c r="P3307">
        <f>IF($R3307="","",IF($R3308="",1,IF($O3307&lt;&gt;$O3308,1,0)))</f>
        <v/>
      </c>
      <c r="Q3307">
        <f>IF($P3307=1,SUM($P$7:$P3307),"")</f>
        <v/>
      </c>
      <c r="R3307">
        <f>IF($A3307="","",IF(ISNUMBER($A3307),$A3307,IFERROR(DATEVALUE($A3307),NA())))</f>
        <v/>
      </c>
    </row>
    <row r="3308">
      <c r="O3308">
        <f>IF($R3308="","",IF($Q$1="Weekly",INT(($R3308-2)/7),IF($Q$1="Quarterly",YEAR($R3308)*4+ROUNDUP(MONTH($R3308)/3),YEAR($R3308)*12+MONTH($R3308))))</f>
        <v/>
      </c>
      <c r="P3308">
        <f>IF($R3308="","",IF($R3309="",1,IF($O3308&lt;&gt;$O3309,1,0)))</f>
        <v/>
      </c>
      <c r="Q3308">
        <f>IF($P3308=1,SUM($P$7:$P3308),"")</f>
        <v/>
      </c>
      <c r="R3308">
        <f>IF($A3308="","",IF(ISNUMBER($A3308),$A3308,IFERROR(DATEVALUE($A3308),NA())))</f>
        <v/>
      </c>
    </row>
    <row r="3309">
      <c r="O3309">
        <f>IF($R3309="","",IF($Q$1="Weekly",INT(($R3309-2)/7),IF($Q$1="Quarterly",YEAR($R3309)*4+ROUNDUP(MONTH($R3309)/3),YEAR($R3309)*12+MONTH($R3309))))</f>
        <v/>
      </c>
      <c r="P3309">
        <f>IF($R3309="","",IF($R3310="",1,IF($O3309&lt;&gt;$O3310,1,0)))</f>
        <v/>
      </c>
      <c r="Q3309">
        <f>IF($P3309=1,SUM($P$7:$P3309),"")</f>
        <v/>
      </c>
      <c r="R3309">
        <f>IF($A3309="","",IF(ISNUMBER($A3309),$A3309,IFERROR(DATEVALUE($A3309),NA())))</f>
        <v/>
      </c>
    </row>
    <row r="3310">
      <c r="O3310">
        <f>IF($R3310="","",IF($Q$1="Weekly",INT(($R3310-2)/7),IF($Q$1="Quarterly",YEAR($R3310)*4+ROUNDUP(MONTH($R3310)/3),YEAR($R3310)*12+MONTH($R3310))))</f>
        <v/>
      </c>
      <c r="P3310">
        <f>IF($R3310="","",IF($R3311="",1,IF($O3310&lt;&gt;$O3311,1,0)))</f>
        <v/>
      </c>
      <c r="Q3310">
        <f>IF($P3310=1,SUM($P$7:$P3310),"")</f>
        <v/>
      </c>
      <c r="R3310">
        <f>IF($A3310="","",IF(ISNUMBER($A3310),$A3310,IFERROR(DATEVALUE($A3310),NA())))</f>
        <v/>
      </c>
    </row>
    <row r="3311">
      <c r="O3311">
        <f>IF($R3311="","",IF($Q$1="Weekly",INT(($R3311-2)/7),IF($Q$1="Quarterly",YEAR($R3311)*4+ROUNDUP(MONTH($R3311)/3),YEAR($R3311)*12+MONTH($R3311))))</f>
        <v/>
      </c>
      <c r="P3311">
        <f>IF($R3311="","",IF($R3312="",1,IF($O3311&lt;&gt;$O3312,1,0)))</f>
        <v/>
      </c>
      <c r="Q3311">
        <f>IF($P3311=1,SUM($P$7:$P3311),"")</f>
        <v/>
      </c>
      <c r="R3311">
        <f>IF($A3311="","",IF(ISNUMBER($A3311),$A3311,IFERROR(DATEVALUE($A3311),NA())))</f>
        <v/>
      </c>
    </row>
    <row r="3312">
      <c r="O3312">
        <f>IF($R3312="","",IF($Q$1="Weekly",INT(($R3312-2)/7),IF($Q$1="Quarterly",YEAR($R3312)*4+ROUNDUP(MONTH($R3312)/3),YEAR($R3312)*12+MONTH($R3312))))</f>
        <v/>
      </c>
      <c r="P3312">
        <f>IF($R3312="","",IF($R3313="",1,IF($O3312&lt;&gt;$O3313,1,0)))</f>
        <v/>
      </c>
      <c r="Q3312">
        <f>IF($P3312=1,SUM($P$7:$P3312),"")</f>
        <v/>
      </c>
      <c r="R3312">
        <f>IF($A3312="","",IF(ISNUMBER($A3312),$A3312,IFERROR(DATEVALUE($A3312),NA())))</f>
        <v/>
      </c>
    </row>
    <row r="3313">
      <c r="O3313">
        <f>IF($R3313="","",IF($Q$1="Weekly",INT(($R3313-2)/7),IF($Q$1="Quarterly",YEAR($R3313)*4+ROUNDUP(MONTH($R3313)/3),YEAR($R3313)*12+MONTH($R3313))))</f>
        <v/>
      </c>
      <c r="P3313">
        <f>IF($R3313="","",IF($R3314="",1,IF($O3313&lt;&gt;$O3314,1,0)))</f>
        <v/>
      </c>
      <c r="Q3313">
        <f>IF($P3313=1,SUM($P$7:$P3313),"")</f>
        <v/>
      </c>
      <c r="R3313">
        <f>IF($A3313="","",IF(ISNUMBER($A3313),$A3313,IFERROR(DATEVALUE($A3313),NA())))</f>
        <v/>
      </c>
    </row>
    <row r="3314">
      <c r="O3314">
        <f>IF($R3314="","",IF($Q$1="Weekly",INT(($R3314-2)/7),IF($Q$1="Quarterly",YEAR($R3314)*4+ROUNDUP(MONTH($R3314)/3),YEAR($R3314)*12+MONTH($R3314))))</f>
        <v/>
      </c>
      <c r="P3314">
        <f>IF($R3314="","",IF($R3315="",1,IF($O3314&lt;&gt;$O3315,1,0)))</f>
        <v/>
      </c>
      <c r="Q3314">
        <f>IF($P3314=1,SUM($P$7:$P3314),"")</f>
        <v/>
      </c>
      <c r="R3314">
        <f>IF($A3314="","",IF(ISNUMBER($A3314),$A3314,IFERROR(DATEVALUE($A3314),NA())))</f>
        <v/>
      </c>
    </row>
    <row r="3315">
      <c r="O3315">
        <f>IF($R3315="","",IF($Q$1="Weekly",INT(($R3315-2)/7),IF($Q$1="Quarterly",YEAR($R3315)*4+ROUNDUP(MONTH($R3315)/3),YEAR($R3315)*12+MONTH($R3315))))</f>
        <v/>
      </c>
      <c r="P3315">
        <f>IF($R3315="","",IF($R3316="",1,IF($O3315&lt;&gt;$O3316,1,0)))</f>
        <v/>
      </c>
      <c r="Q3315">
        <f>IF($P3315=1,SUM($P$7:$P3315),"")</f>
        <v/>
      </c>
      <c r="R3315">
        <f>IF($A3315="","",IF(ISNUMBER($A3315),$A3315,IFERROR(DATEVALUE($A3315),NA())))</f>
        <v/>
      </c>
    </row>
    <row r="3316">
      <c r="O3316">
        <f>IF($R3316="","",IF($Q$1="Weekly",INT(($R3316-2)/7),IF($Q$1="Quarterly",YEAR($R3316)*4+ROUNDUP(MONTH($R3316)/3),YEAR($R3316)*12+MONTH($R3316))))</f>
        <v/>
      </c>
      <c r="P3316">
        <f>IF($R3316="","",IF($R3317="",1,IF($O3316&lt;&gt;$O3317,1,0)))</f>
        <v/>
      </c>
      <c r="Q3316">
        <f>IF($P3316=1,SUM($P$7:$P3316),"")</f>
        <v/>
      </c>
      <c r="R3316">
        <f>IF($A3316="","",IF(ISNUMBER($A3316),$A3316,IFERROR(DATEVALUE($A3316),NA())))</f>
        <v/>
      </c>
    </row>
    <row r="3317">
      <c r="O3317">
        <f>IF($R3317="","",IF($Q$1="Weekly",INT(($R3317-2)/7),IF($Q$1="Quarterly",YEAR($R3317)*4+ROUNDUP(MONTH($R3317)/3),YEAR($R3317)*12+MONTH($R3317))))</f>
        <v/>
      </c>
      <c r="P3317">
        <f>IF($R3317="","",IF($R3318="",1,IF($O3317&lt;&gt;$O3318,1,0)))</f>
        <v/>
      </c>
      <c r="Q3317">
        <f>IF($P3317=1,SUM($P$7:$P3317),"")</f>
        <v/>
      </c>
      <c r="R3317">
        <f>IF($A3317="","",IF(ISNUMBER($A3317),$A3317,IFERROR(DATEVALUE($A3317),NA())))</f>
        <v/>
      </c>
    </row>
    <row r="3318">
      <c r="O3318">
        <f>IF($R3318="","",IF($Q$1="Weekly",INT(($R3318-2)/7),IF($Q$1="Quarterly",YEAR($R3318)*4+ROUNDUP(MONTH($R3318)/3),YEAR($R3318)*12+MONTH($R3318))))</f>
        <v/>
      </c>
      <c r="P3318">
        <f>IF($R3318="","",IF($R3319="",1,IF($O3318&lt;&gt;$O3319,1,0)))</f>
        <v/>
      </c>
      <c r="Q3318">
        <f>IF($P3318=1,SUM($P$7:$P3318),"")</f>
        <v/>
      </c>
      <c r="R3318">
        <f>IF($A3318="","",IF(ISNUMBER($A3318),$A3318,IFERROR(DATEVALUE($A3318),NA())))</f>
        <v/>
      </c>
    </row>
    <row r="3319">
      <c r="O3319">
        <f>IF($R3319="","",IF($Q$1="Weekly",INT(($R3319-2)/7),IF($Q$1="Quarterly",YEAR($R3319)*4+ROUNDUP(MONTH($R3319)/3),YEAR($R3319)*12+MONTH($R3319))))</f>
        <v/>
      </c>
      <c r="P3319">
        <f>IF($R3319="","",IF($R3320="",1,IF($O3319&lt;&gt;$O3320,1,0)))</f>
        <v/>
      </c>
      <c r="Q3319">
        <f>IF($P3319=1,SUM($P$7:$P3319),"")</f>
        <v/>
      </c>
      <c r="R3319">
        <f>IF($A3319="","",IF(ISNUMBER($A3319),$A3319,IFERROR(DATEVALUE($A3319),NA())))</f>
        <v/>
      </c>
    </row>
    <row r="3320">
      <c r="O3320">
        <f>IF($R3320="","",IF($Q$1="Weekly",INT(($R3320-2)/7),IF($Q$1="Quarterly",YEAR($R3320)*4+ROUNDUP(MONTH($R3320)/3),YEAR($R3320)*12+MONTH($R3320))))</f>
        <v/>
      </c>
      <c r="P3320">
        <f>IF($R3320="","",IF($R3321="",1,IF($O3320&lt;&gt;$O3321,1,0)))</f>
        <v/>
      </c>
      <c r="Q3320">
        <f>IF($P3320=1,SUM($P$7:$P3320),"")</f>
        <v/>
      </c>
      <c r="R3320">
        <f>IF($A3320="","",IF(ISNUMBER($A3320),$A3320,IFERROR(DATEVALUE($A3320),NA())))</f>
        <v/>
      </c>
    </row>
    <row r="3321">
      <c r="O3321">
        <f>IF($R3321="","",IF($Q$1="Weekly",INT(($R3321-2)/7),IF($Q$1="Quarterly",YEAR($R3321)*4+ROUNDUP(MONTH($R3321)/3),YEAR($R3321)*12+MONTH($R3321))))</f>
        <v/>
      </c>
      <c r="P3321">
        <f>IF($R3321="","",IF($R3322="",1,IF($O3321&lt;&gt;$O3322,1,0)))</f>
        <v/>
      </c>
      <c r="Q3321">
        <f>IF($P3321=1,SUM($P$7:$P3321),"")</f>
        <v/>
      </c>
      <c r="R3321">
        <f>IF($A3321="","",IF(ISNUMBER($A3321),$A3321,IFERROR(DATEVALUE($A3321),NA())))</f>
        <v/>
      </c>
    </row>
    <row r="3322">
      <c r="O3322">
        <f>IF($R3322="","",IF($Q$1="Weekly",INT(($R3322-2)/7),IF($Q$1="Quarterly",YEAR($R3322)*4+ROUNDUP(MONTH($R3322)/3),YEAR($R3322)*12+MONTH($R3322))))</f>
        <v/>
      </c>
      <c r="P3322">
        <f>IF($R3322="","",IF($R3323="",1,IF($O3322&lt;&gt;$O3323,1,0)))</f>
        <v/>
      </c>
      <c r="Q3322">
        <f>IF($P3322=1,SUM($P$7:$P3322),"")</f>
        <v/>
      </c>
      <c r="R3322">
        <f>IF($A3322="","",IF(ISNUMBER($A3322),$A3322,IFERROR(DATEVALUE($A3322),NA())))</f>
        <v/>
      </c>
    </row>
    <row r="3323">
      <c r="O3323">
        <f>IF($R3323="","",IF($Q$1="Weekly",INT(($R3323-2)/7),IF($Q$1="Quarterly",YEAR($R3323)*4+ROUNDUP(MONTH($R3323)/3),YEAR($R3323)*12+MONTH($R3323))))</f>
        <v/>
      </c>
      <c r="P3323">
        <f>IF($R3323="","",IF($R3324="",1,IF($O3323&lt;&gt;$O3324,1,0)))</f>
        <v/>
      </c>
      <c r="Q3323">
        <f>IF($P3323=1,SUM($P$7:$P3323),"")</f>
        <v/>
      </c>
      <c r="R3323">
        <f>IF($A3323="","",IF(ISNUMBER($A3323),$A3323,IFERROR(DATEVALUE($A3323),NA())))</f>
        <v/>
      </c>
    </row>
    <row r="3324">
      <c r="O3324">
        <f>IF($R3324="","",IF($Q$1="Weekly",INT(($R3324-2)/7),IF($Q$1="Quarterly",YEAR($R3324)*4+ROUNDUP(MONTH($R3324)/3),YEAR($R3324)*12+MONTH($R3324))))</f>
        <v/>
      </c>
      <c r="P3324">
        <f>IF($R3324="","",IF($R3325="",1,IF($O3324&lt;&gt;$O3325,1,0)))</f>
        <v/>
      </c>
      <c r="Q3324">
        <f>IF($P3324=1,SUM($P$7:$P3324),"")</f>
        <v/>
      </c>
      <c r="R3324">
        <f>IF($A3324="","",IF(ISNUMBER($A3324),$A3324,IFERROR(DATEVALUE($A3324),NA())))</f>
        <v/>
      </c>
    </row>
    <row r="3325">
      <c r="O3325">
        <f>IF($R3325="","",IF($Q$1="Weekly",INT(($R3325-2)/7),IF($Q$1="Quarterly",YEAR($R3325)*4+ROUNDUP(MONTH($R3325)/3),YEAR($R3325)*12+MONTH($R3325))))</f>
        <v/>
      </c>
      <c r="P3325">
        <f>IF($R3325="","",IF($R3326="",1,IF($O3325&lt;&gt;$O3326,1,0)))</f>
        <v/>
      </c>
      <c r="Q3325">
        <f>IF($P3325=1,SUM($P$7:$P3325),"")</f>
        <v/>
      </c>
      <c r="R3325">
        <f>IF($A3325="","",IF(ISNUMBER($A3325),$A3325,IFERROR(DATEVALUE($A3325),NA())))</f>
        <v/>
      </c>
    </row>
    <row r="3326">
      <c r="O3326">
        <f>IF($R3326="","",IF($Q$1="Weekly",INT(($R3326-2)/7),IF($Q$1="Quarterly",YEAR($R3326)*4+ROUNDUP(MONTH($R3326)/3),YEAR($R3326)*12+MONTH($R3326))))</f>
        <v/>
      </c>
      <c r="P3326">
        <f>IF($R3326="","",IF($R3327="",1,IF($O3326&lt;&gt;$O3327,1,0)))</f>
        <v/>
      </c>
      <c r="Q3326">
        <f>IF($P3326=1,SUM($P$7:$P3326),"")</f>
        <v/>
      </c>
      <c r="R3326">
        <f>IF($A3326="","",IF(ISNUMBER($A3326),$A3326,IFERROR(DATEVALUE($A3326),NA())))</f>
        <v/>
      </c>
    </row>
    <row r="3327">
      <c r="O3327">
        <f>IF($R3327="","",IF($Q$1="Weekly",INT(($R3327-2)/7),IF($Q$1="Quarterly",YEAR($R3327)*4+ROUNDUP(MONTH($R3327)/3),YEAR($R3327)*12+MONTH($R3327))))</f>
        <v/>
      </c>
      <c r="P3327">
        <f>IF($R3327="","",IF($R3328="",1,IF($O3327&lt;&gt;$O3328,1,0)))</f>
        <v/>
      </c>
      <c r="Q3327">
        <f>IF($P3327=1,SUM($P$7:$P3327),"")</f>
        <v/>
      </c>
      <c r="R3327">
        <f>IF($A3327="","",IF(ISNUMBER($A3327),$A3327,IFERROR(DATEVALUE($A3327),NA())))</f>
        <v/>
      </c>
    </row>
    <row r="3328">
      <c r="O3328">
        <f>IF($R3328="","",IF($Q$1="Weekly",INT(($R3328-2)/7),IF($Q$1="Quarterly",YEAR($R3328)*4+ROUNDUP(MONTH($R3328)/3),YEAR($R3328)*12+MONTH($R3328))))</f>
        <v/>
      </c>
      <c r="P3328">
        <f>IF($R3328="","",IF($R3329="",1,IF($O3328&lt;&gt;$O3329,1,0)))</f>
        <v/>
      </c>
      <c r="Q3328">
        <f>IF($P3328=1,SUM($P$7:$P3328),"")</f>
        <v/>
      </c>
      <c r="R3328">
        <f>IF($A3328="","",IF(ISNUMBER($A3328),$A3328,IFERROR(DATEVALUE($A3328),NA())))</f>
        <v/>
      </c>
    </row>
    <row r="3329">
      <c r="O3329">
        <f>IF($R3329="","",IF($Q$1="Weekly",INT(($R3329-2)/7),IF($Q$1="Quarterly",YEAR($R3329)*4+ROUNDUP(MONTH($R3329)/3),YEAR($R3329)*12+MONTH($R3329))))</f>
        <v/>
      </c>
      <c r="P3329">
        <f>IF($R3329="","",IF($R3330="",1,IF($O3329&lt;&gt;$O3330,1,0)))</f>
        <v/>
      </c>
      <c r="Q3329">
        <f>IF($P3329=1,SUM($P$7:$P3329),"")</f>
        <v/>
      </c>
      <c r="R3329">
        <f>IF($A3329="","",IF(ISNUMBER($A3329),$A3329,IFERROR(DATEVALUE($A3329),NA())))</f>
        <v/>
      </c>
    </row>
    <row r="3330">
      <c r="O3330">
        <f>IF($R3330="","",IF($Q$1="Weekly",INT(($R3330-2)/7),IF($Q$1="Quarterly",YEAR($R3330)*4+ROUNDUP(MONTH($R3330)/3),YEAR($R3330)*12+MONTH($R3330))))</f>
        <v/>
      </c>
      <c r="P3330">
        <f>IF($R3330="","",IF($R3331="",1,IF($O3330&lt;&gt;$O3331,1,0)))</f>
        <v/>
      </c>
      <c r="Q3330">
        <f>IF($P3330=1,SUM($P$7:$P3330),"")</f>
        <v/>
      </c>
      <c r="R3330">
        <f>IF($A3330="","",IF(ISNUMBER($A3330),$A3330,IFERROR(DATEVALUE($A3330),NA())))</f>
        <v/>
      </c>
    </row>
    <row r="3331">
      <c r="O3331">
        <f>IF($R3331="","",IF($Q$1="Weekly",INT(($R3331-2)/7),IF($Q$1="Quarterly",YEAR($R3331)*4+ROUNDUP(MONTH($R3331)/3),YEAR($R3331)*12+MONTH($R3331))))</f>
        <v/>
      </c>
      <c r="P3331">
        <f>IF($R3331="","",IF($R3332="",1,IF($O3331&lt;&gt;$O3332,1,0)))</f>
        <v/>
      </c>
      <c r="Q3331">
        <f>IF($P3331=1,SUM($P$7:$P3331),"")</f>
        <v/>
      </c>
      <c r="R3331">
        <f>IF($A3331="","",IF(ISNUMBER($A3331),$A3331,IFERROR(DATEVALUE($A3331),NA())))</f>
        <v/>
      </c>
    </row>
    <row r="3332">
      <c r="O3332">
        <f>IF($R3332="","",IF($Q$1="Weekly",INT(($R3332-2)/7),IF($Q$1="Quarterly",YEAR($R3332)*4+ROUNDUP(MONTH($R3332)/3),YEAR($R3332)*12+MONTH($R3332))))</f>
        <v/>
      </c>
      <c r="P3332">
        <f>IF($R3332="","",IF($R3333="",1,IF($O3332&lt;&gt;$O3333,1,0)))</f>
        <v/>
      </c>
      <c r="Q3332">
        <f>IF($P3332=1,SUM($P$7:$P3332),"")</f>
        <v/>
      </c>
      <c r="R3332">
        <f>IF($A3332="","",IF(ISNUMBER($A3332),$A3332,IFERROR(DATEVALUE($A3332),NA())))</f>
        <v/>
      </c>
    </row>
    <row r="3333">
      <c r="O3333">
        <f>IF($R3333="","",IF($Q$1="Weekly",INT(($R3333-2)/7),IF($Q$1="Quarterly",YEAR($R3333)*4+ROUNDUP(MONTH($R3333)/3),YEAR($R3333)*12+MONTH($R3333))))</f>
        <v/>
      </c>
      <c r="P3333">
        <f>IF($R3333="","",IF($R3334="",1,IF($O3333&lt;&gt;$O3334,1,0)))</f>
        <v/>
      </c>
      <c r="Q3333">
        <f>IF($P3333=1,SUM($P$7:$P3333),"")</f>
        <v/>
      </c>
      <c r="R3333">
        <f>IF($A3333="","",IF(ISNUMBER($A3333),$A3333,IFERROR(DATEVALUE($A3333),NA())))</f>
        <v/>
      </c>
    </row>
    <row r="3334">
      <c r="O3334">
        <f>IF($R3334="","",IF($Q$1="Weekly",INT(($R3334-2)/7),IF($Q$1="Quarterly",YEAR($R3334)*4+ROUNDUP(MONTH($R3334)/3),YEAR($R3334)*12+MONTH($R3334))))</f>
        <v/>
      </c>
      <c r="P3334">
        <f>IF($R3334="","",IF($R3335="",1,IF($O3334&lt;&gt;$O3335,1,0)))</f>
        <v/>
      </c>
      <c r="Q3334">
        <f>IF($P3334=1,SUM($P$7:$P3334),"")</f>
        <v/>
      </c>
      <c r="R3334">
        <f>IF($A3334="","",IF(ISNUMBER($A3334),$A3334,IFERROR(DATEVALUE($A3334),NA())))</f>
        <v/>
      </c>
    </row>
    <row r="3335">
      <c r="O3335">
        <f>IF($R3335="","",IF($Q$1="Weekly",INT(($R3335-2)/7),IF($Q$1="Quarterly",YEAR($R3335)*4+ROUNDUP(MONTH($R3335)/3),YEAR($R3335)*12+MONTH($R3335))))</f>
        <v/>
      </c>
      <c r="P3335">
        <f>IF($R3335="","",IF($R3336="",1,IF($O3335&lt;&gt;$O3336,1,0)))</f>
        <v/>
      </c>
      <c r="Q3335">
        <f>IF($P3335=1,SUM($P$7:$P3335),"")</f>
        <v/>
      </c>
      <c r="R3335">
        <f>IF($A3335="","",IF(ISNUMBER($A3335),$A3335,IFERROR(DATEVALUE($A3335),NA())))</f>
        <v/>
      </c>
    </row>
    <row r="3336">
      <c r="O3336">
        <f>IF($R3336="","",IF($Q$1="Weekly",INT(($R3336-2)/7),IF($Q$1="Quarterly",YEAR($R3336)*4+ROUNDUP(MONTH($R3336)/3),YEAR($R3336)*12+MONTH($R3336))))</f>
        <v/>
      </c>
      <c r="P3336">
        <f>IF($R3336="","",IF($R3337="",1,IF($O3336&lt;&gt;$O3337,1,0)))</f>
        <v/>
      </c>
      <c r="Q3336">
        <f>IF($P3336=1,SUM($P$7:$P3336),"")</f>
        <v/>
      </c>
      <c r="R3336">
        <f>IF($A3336="","",IF(ISNUMBER($A3336),$A3336,IFERROR(DATEVALUE($A3336),NA())))</f>
        <v/>
      </c>
    </row>
    <row r="3337">
      <c r="O3337">
        <f>IF($R3337="","",IF($Q$1="Weekly",INT(($R3337-2)/7),IF($Q$1="Quarterly",YEAR($R3337)*4+ROUNDUP(MONTH($R3337)/3),YEAR($R3337)*12+MONTH($R3337))))</f>
        <v/>
      </c>
      <c r="P3337">
        <f>IF($R3337="","",IF($R3338="",1,IF($O3337&lt;&gt;$O3338,1,0)))</f>
        <v/>
      </c>
      <c r="Q3337">
        <f>IF($P3337=1,SUM($P$7:$P3337),"")</f>
        <v/>
      </c>
      <c r="R3337">
        <f>IF($A3337="","",IF(ISNUMBER($A3337),$A3337,IFERROR(DATEVALUE($A3337),NA())))</f>
        <v/>
      </c>
    </row>
    <row r="3338">
      <c r="O3338">
        <f>IF($R3338="","",IF($Q$1="Weekly",INT(($R3338-2)/7),IF($Q$1="Quarterly",YEAR($R3338)*4+ROUNDUP(MONTH($R3338)/3),YEAR($R3338)*12+MONTH($R3338))))</f>
        <v/>
      </c>
      <c r="P3338">
        <f>IF($R3338="","",IF($R3339="",1,IF($O3338&lt;&gt;$O3339,1,0)))</f>
        <v/>
      </c>
      <c r="Q3338">
        <f>IF($P3338=1,SUM($P$7:$P3338),"")</f>
        <v/>
      </c>
      <c r="R3338">
        <f>IF($A3338="","",IF(ISNUMBER($A3338),$A3338,IFERROR(DATEVALUE($A3338),NA())))</f>
        <v/>
      </c>
    </row>
    <row r="3339">
      <c r="O3339">
        <f>IF($R3339="","",IF($Q$1="Weekly",INT(($R3339-2)/7),IF($Q$1="Quarterly",YEAR($R3339)*4+ROUNDUP(MONTH($R3339)/3),YEAR($R3339)*12+MONTH($R3339))))</f>
        <v/>
      </c>
      <c r="P3339">
        <f>IF($R3339="","",IF($R3340="",1,IF($O3339&lt;&gt;$O3340,1,0)))</f>
        <v/>
      </c>
      <c r="Q3339">
        <f>IF($P3339=1,SUM($P$7:$P3339),"")</f>
        <v/>
      </c>
      <c r="R3339">
        <f>IF($A3339="","",IF(ISNUMBER($A3339),$A3339,IFERROR(DATEVALUE($A3339),NA())))</f>
        <v/>
      </c>
    </row>
    <row r="3340">
      <c r="O3340">
        <f>IF($R3340="","",IF($Q$1="Weekly",INT(($R3340-2)/7),IF($Q$1="Quarterly",YEAR($R3340)*4+ROUNDUP(MONTH($R3340)/3),YEAR($R3340)*12+MONTH($R3340))))</f>
        <v/>
      </c>
      <c r="P3340">
        <f>IF($R3340="","",IF($R3341="",1,IF($O3340&lt;&gt;$O3341,1,0)))</f>
        <v/>
      </c>
      <c r="Q3340">
        <f>IF($P3340=1,SUM($P$7:$P3340),"")</f>
        <v/>
      </c>
      <c r="R3340">
        <f>IF($A3340="","",IF(ISNUMBER($A3340),$A3340,IFERROR(DATEVALUE($A3340),NA())))</f>
        <v/>
      </c>
    </row>
    <row r="3341">
      <c r="O3341">
        <f>IF($R3341="","",IF($Q$1="Weekly",INT(($R3341-2)/7),IF($Q$1="Quarterly",YEAR($R3341)*4+ROUNDUP(MONTH($R3341)/3),YEAR($R3341)*12+MONTH($R3341))))</f>
        <v/>
      </c>
      <c r="P3341">
        <f>IF($R3341="","",IF($R3342="",1,IF($O3341&lt;&gt;$O3342,1,0)))</f>
        <v/>
      </c>
      <c r="Q3341">
        <f>IF($P3341=1,SUM($P$7:$P3341),"")</f>
        <v/>
      </c>
      <c r="R3341">
        <f>IF($A3341="","",IF(ISNUMBER($A3341),$A3341,IFERROR(DATEVALUE($A3341),NA())))</f>
        <v/>
      </c>
    </row>
    <row r="3342">
      <c r="O3342">
        <f>IF($R3342="","",IF($Q$1="Weekly",INT(($R3342-2)/7),IF($Q$1="Quarterly",YEAR($R3342)*4+ROUNDUP(MONTH($R3342)/3),YEAR($R3342)*12+MONTH($R3342))))</f>
        <v/>
      </c>
      <c r="P3342">
        <f>IF($R3342="","",IF($R3343="",1,IF($O3342&lt;&gt;$O3343,1,0)))</f>
        <v/>
      </c>
      <c r="Q3342">
        <f>IF($P3342=1,SUM($P$7:$P3342),"")</f>
        <v/>
      </c>
      <c r="R3342">
        <f>IF($A3342="","",IF(ISNUMBER($A3342),$A3342,IFERROR(DATEVALUE($A3342),NA())))</f>
        <v/>
      </c>
    </row>
    <row r="3343">
      <c r="O3343">
        <f>IF($R3343="","",IF($Q$1="Weekly",INT(($R3343-2)/7),IF($Q$1="Quarterly",YEAR($R3343)*4+ROUNDUP(MONTH($R3343)/3),YEAR($R3343)*12+MONTH($R3343))))</f>
        <v/>
      </c>
      <c r="P3343">
        <f>IF($R3343="","",IF($R3344="",1,IF($O3343&lt;&gt;$O3344,1,0)))</f>
        <v/>
      </c>
      <c r="Q3343">
        <f>IF($P3343=1,SUM($P$7:$P3343),"")</f>
        <v/>
      </c>
      <c r="R3343">
        <f>IF($A3343="","",IF(ISNUMBER($A3343),$A3343,IFERROR(DATEVALUE($A3343),NA())))</f>
        <v/>
      </c>
    </row>
    <row r="3344">
      <c r="O3344">
        <f>IF($R3344="","",IF($Q$1="Weekly",INT(($R3344-2)/7),IF($Q$1="Quarterly",YEAR($R3344)*4+ROUNDUP(MONTH($R3344)/3),YEAR($R3344)*12+MONTH($R3344))))</f>
        <v/>
      </c>
      <c r="P3344">
        <f>IF($R3344="","",IF($R3345="",1,IF($O3344&lt;&gt;$O3345,1,0)))</f>
        <v/>
      </c>
      <c r="Q3344">
        <f>IF($P3344=1,SUM($P$7:$P3344),"")</f>
        <v/>
      </c>
      <c r="R3344">
        <f>IF($A3344="","",IF(ISNUMBER($A3344),$A3344,IFERROR(DATEVALUE($A3344),NA())))</f>
        <v/>
      </c>
    </row>
    <row r="3345">
      <c r="O3345">
        <f>IF($R3345="","",IF($Q$1="Weekly",INT(($R3345-2)/7),IF($Q$1="Quarterly",YEAR($R3345)*4+ROUNDUP(MONTH($R3345)/3),YEAR($R3345)*12+MONTH($R3345))))</f>
        <v/>
      </c>
      <c r="P3345">
        <f>IF($R3345="","",IF($R3346="",1,IF($O3345&lt;&gt;$O3346,1,0)))</f>
        <v/>
      </c>
      <c r="Q3345">
        <f>IF($P3345=1,SUM($P$7:$P3345),"")</f>
        <v/>
      </c>
      <c r="R3345">
        <f>IF($A3345="","",IF(ISNUMBER($A3345),$A3345,IFERROR(DATEVALUE($A3345),NA())))</f>
        <v/>
      </c>
    </row>
    <row r="3346">
      <c r="O3346">
        <f>IF($R3346="","",IF($Q$1="Weekly",INT(($R3346-2)/7),IF($Q$1="Quarterly",YEAR($R3346)*4+ROUNDUP(MONTH($R3346)/3),YEAR($R3346)*12+MONTH($R3346))))</f>
        <v/>
      </c>
      <c r="P3346">
        <f>IF($R3346="","",IF($R3347="",1,IF($O3346&lt;&gt;$O3347,1,0)))</f>
        <v/>
      </c>
      <c r="Q3346">
        <f>IF($P3346=1,SUM($P$7:$P3346),"")</f>
        <v/>
      </c>
      <c r="R3346">
        <f>IF($A3346="","",IF(ISNUMBER($A3346),$A3346,IFERROR(DATEVALUE($A3346),NA())))</f>
        <v/>
      </c>
    </row>
    <row r="3347">
      <c r="O3347">
        <f>IF($R3347="","",IF($Q$1="Weekly",INT(($R3347-2)/7),IF($Q$1="Quarterly",YEAR($R3347)*4+ROUNDUP(MONTH($R3347)/3),YEAR($R3347)*12+MONTH($R3347))))</f>
        <v/>
      </c>
      <c r="P3347">
        <f>IF($R3347="","",IF($R3348="",1,IF($O3347&lt;&gt;$O3348,1,0)))</f>
        <v/>
      </c>
      <c r="Q3347">
        <f>IF($P3347=1,SUM($P$7:$P3347),"")</f>
        <v/>
      </c>
      <c r="R3347">
        <f>IF($A3347="","",IF(ISNUMBER($A3347),$A3347,IFERROR(DATEVALUE($A3347),NA())))</f>
        <v/>
      </c>
    </row>
    <row r="3348">
      <c r="O3348">
        <f>IF($R3348="","",IF($Q$1="Weekly",INT(($R3348-2)/7),IF($Q$1="Quarterly",YEAR($R3348)*4+ROUNDUP(MONTH($R3348)/3),YEAR($R3348)*12+MONTH($R3348))))</f>
        <v/>
      </c>
      <c r="P3348">
        <f>IF($R3348="","",IF($R3349="",1,IF($O3348&lt;&gt;$O3349,1,0)))</f>
        <v/>
      </c>
      <c r="Q3348">
        <f>IF($P3348=1,SUM($P$7:$P3348),"")</f>
        <v/>
      </c>
      <c r="R3348">
        <f>IF($A3348="","",IF(ISNUMBER($A3348),$A3348,IFERROR(DATEVALUE($A3348),NA())))</f>
        <v/>
      </c>
    </row>
    <row r="3349">
      <c r="O3349">
        <f>IF($R3349="","",IF($Q$1="Weekly",INT(($R3349-2)/7),IF($Q$1="Quarterly",YEAR($R3349)*4+ROUNDUP(MONTH($R3349)/3),YEAR($R3349)*12+MONTH($R3349))))</f>
        <v/>
      </c>
      <c r="P3349">
        <f>IF($R3349="","",IF($R3350="",1,IF($O3349&lt;&gt;$O3350,1,0)))</f>
        <v/>
      </c>
      <c r="Q3349">
        <f>IF($P3349=1,SUM($P$7:$P3349),"")</f>
        <v/>
      </c>
      <c r="R3349">
        <f>IF($A3349="","",IF(ISNUMBER($A3349),$A3349,IFERROR(DATEVALUE($A3349),NA())))</f>
        <v/>
      </c>
    </row>
    <row r="3350">
      <c r="O3350">
        <f>IF($R3350="","",IF($Q$1="Weekly",INT(($R3350-2)/7),IF($Q$1="Quarterly",YEAR($R3350)*4+ROUNDUP(MONTH($R3350)/3),YEAR($R3350)*12+MONTH($R3350))))</f>
        <v/>
      </c>
      <c r="P3350">
        <f>IF($R3350="","",IF($R3351="",1,IF($O3350&lt;&gt;$O3351,1,0)))</f>
        <v/>
      </c>
      <c r="Q3350">
        <f>IF($P3350=1,SUM($P$7:$P3350),"")</f>
        <v/>
      </c>
      <c r="R3350">
        <f>IF($A3350="","",IF(ISNUMBER($A3350),$A3350,IFERROR(DATEVALUE($A3350),NA())))</f>
        <v/>
      </c>
    </row>
    <row r="3351">
      <c r="O3351">
        <f>IF($R3351="","",IF($Q$1="Weekly",INT(($R3351-2)/7),IF($Q$1="Quarterly",YEAR($R3351)*4+ROUNDUP(MONTH($R3351)/3),YEAR($R3351)*12+MONTH($R3351))))</f>
        <v/>
      </c>
      <c r="P3351">
        <f>IF($R3351="","",IF($R3352="",1,IF($O3351&lt;&gt;$O3352,1,0)))</f>
        <v/>
      </c>
      <c r="Q3351">
        <f>IF($P3351=1,SUM($P$7:$P3351),"")</f>
        <v/>
      </c>
      <c r="R3351">
        <f>IF($A3351="","",IF(ISNUMBER($A3351),$A3351,IFERROR(DATEVALUE($A3351),NA())))</f>
        <v/>
      </c>
    </row>
    <row r="3352">
      <c r="O3352">
        <f>IF($R3352="","",IF($Q$1="Weekly",INT(($R3352-2)/7),IF($Q$1="Quarterly",YEAR($R3352)*4+ROUNDUP(MONTH($R3352)/3),YEAR($R3352)*12+MONTH($R3352))))</f>
        <v/>
      </c>
      <c r="P3352">
        <f>IF($R3352="","",IF($R3353="",1,IF($O3352&lt;&gt;$O3353,1,0)))</f>
        <v/>
      </c>
      <c r="Q3352">
        <f>IF($P3352=1,SUM($P$7:$P3352),"")</f>
        <v/>
      </c>
      <c r="R3352">
        <f>IF($A3352="","",IF(ISNUMBER($A3352),$A3352,IFERROR(DATEVALUE($A3352),NA())))</f>
        <v/>
      </c>
    </row>
    <row r="3353">
      <c r="O3353">
        <f>IF($R3353="","",IF($Q$1="Weekly",INT(($R3353-2)/7),IF($Q$1="Quarterly",YEAR($R3353)*4+ROUNDUP(MONTH($R3353)/3),YEAR($R3353)*12+MONTH($R3353))))</f>
        <v/>
      </c>
      <c r="P3353">
        <f>IF($R3353="","",IF($R3354="",1,IF($O3353&lt;&gt;$O3354,1,0)))</f>
        <v/>
      </c>
      <c r="Q3353">
        <f>IF($P3353=1,SUM($P$7:$P3353),"")</f>
        <v/>
      </c>
      <c r="R3353">
        <f>IF($A3353="","",IF(ISNUMBER($A3353),$A3353,IFERROR(DATEVALUE($A3353),NA())))</f>
        <v/>
      </c>
    </row>
    <row r="3354">
      <c r="O3354">
        <f>IF($R3354="","",IF($Q$1="Weekly",INT(($R3354-2)/7),IF($Q$1="Quarterly",YEAR($R3354)*4+ROUNDUP(MONTH($R3354)/3),YEAR($R3354)*12+MONTH($R3354))))</f>
        <v/>
      </c>
      <c r="P3354">
        <f>IF($R3354="","",IF($R3355="",1,IF($O3354&lt;&gt;$O3355,1,0)))</f>
        <v/>
      </c>
      <c r="Q3354">
        <f>IF($P3354=1,SUM($P$7:$P3354),"")</f>
        <v/>
      </c>
      <c r="R3354">
        <f>IF($A3354="","",IF(ISNUMBER($A3354),$A3354,IFERROR(DATEVALUE($A3354),NA())))</f>
        <v/>
      </c>
    </row>
    <row r="3355">
      <c r="O3355">
        <f>IF($R3355="","",IF($Q$1="Weekly",INT(($R3355-2)/7),IF($Q$1="Quarterly",YEAR($R3355)*4+ROUNDUP(MONTH($R3355)/3),YEAR($R3355)*12+MONTH($R3355))))</f>
        <v/>
      </c>
      <c r="P3355">
        <f>IF($R3355="","",IF($R3356="",1,IF($O3355&lt;&gt;$O3356,1,0)))</f>
        <v/>
      </c>
      <c r="Q3355">
        <f>IF($P3355=1,SUM($P$7:$P3355),"")</f>
        <v/>
      </c>
      <c r="R3355">
        <f>IF($A3355="","",IF(ISNUMBER($A3355),$A3355,IFERROR(DATEVALUE($A3355),NA())))</f>
        <v/>
      </c>
    </row>
    <row r="3356">
      <c r="O3356">
        <f>IF($R3356="","",IF($Q$1="Weekly",INT(($R3356-2)/7),IF($Q$1="Quarterly",YEAR($R3356)*4+ROUNDUP(MONTH($R3356)/3),YEAR($R3356)*12+MONTH($R3356))))</f>
        <v/>
      </c>
      <c r="P3356">
        <f>IF($R3356="","",IF($R3357="",1,IF($O3356&lt;&gt;$O3357,1,0)))</f>
        <v/>
      </c>
      <c r="Q3356">
        <f>IF($P3356=1,SUM($P$7:$P3356),"")</f>
        <v/>
      </c>
      <c r="R3356">
        <f>IF($A3356="","",IF(ISNUMBER($A3356),$A3356,IFERROR(DATEVALUE($A3356),NA())))</f>
        <v/>
      </c>
    </row>
    <row r="3357">
      <c r="O3357">
        <f>IF($R3357="","",IF($Q$1="Weekly",INT(($R3357-2)/7),IF($Q$1="Quarterly",YEAR($R3357)*4+ROUNDUP(MONTH($R3357)/3),YEAR($R3357)*12+MONTH($R3357))))</f>
        <v/>
      </c>
      <c r="P3357">
        <f>IF($R3357="","",IF($R3358="",1,IF($O3357&lt;&gt;$O3358,1,0)))</f>
        <v/>
      </c>
      <c r="Q3357">
        <f>IF($P3357=1,SUM($P$7:$P3357),"")</f>
        <v/>
      </c>
      <c r="R3357">
        <f>IF($A3357="","",IF(ISNUMBER($A3357),$A3357,IFERROR(DATEVALUE($A3357),NA())))</f>
        <v/>
      </c>
    </row>
    <row r="3358">
      <c r="O3358">
        <f>IF($R3358="","",IF($Q$1="Weekly",INT(($R3358-2)/7),IF($Q$1="Quarterly",YEAR($R3358)*4+ROUNDUP(MONTH($R3358)/3),YEAR($R3358)*12+MONTH($R3358))))</f>
        <v/>
      </c>
      <c r="P3358">
        <f>IF($R3358="","",IF($R3359="",1,IF($O3358&lt;&gt;$O3359,1,0)))</f>
        <v/>
      </c>
      <c r="Q3358">
        <f>IF($P3358=1,SUM($P$7:$P3358),"")</f>
        <v/>
      </c>
      <c r="R3358">
        <f>IF($A3358="","",IF(ISNUMBER($A3358),$A3358,IFERROR(DATEVALUE($A3358),NA())))</f>
        <v/>
      </c>
    </row>
    <row r="3359">
      <c r="O3359">
        <f>IF($R3359="","",IF($Q$1="Weekly",INT(($R3359-2)/7),IF($Q$1="Quarterly",YEAR($R3359)*4+ROUNDUP(MONTH($R3359)/3),YEAR($R3359)*12+MONTH($R3359))))</f>
        <v/>
      </c>
      <c r="P3359">
        <f>IF($R3359="","",IF($R3360="",1,IF($O3359&lt;&gt;$O3360,1,0)))</f>
        <v/>
      </c>
      <c r="Q3359">
        <f>IF($P3359=1,SUM($P$7:$P3359),"")</f>
        <v/>
      </c>
      <c r="R3359">
        <f>IF($A3359="","",IF(ISNUMBER($A3359),$A3359,IFERROR(DATEVALUE($A3359),NA())))</f>
        <v/>
      </c>
    </row>
    <row r="3360">
      <c r="O3360">
        <f>IF($R3360="","",IF($Q$1="Weekly",INT(($R3360-2)/7),IF($Q$1="Quarterly",YEAR($R3360)*4+ROUNDUP(MONTH($R3360)/3),YEAR($R3360)*12+MONTH($R3360))))</f>
        <v/>
      </c>
      <c r="P3360">
        <f>IF($R3360="","",IF($R3361="",1,IF($O3360&lt;&gt;$O3361,1,0)))</f>
        <v/>
      </c>
      <c r="Q3360">
        <f>IF($P3360=1,SUM($P$7:$P3360),"")</f>
        <v/>
      </c>
      <c r="R3360">
        <f>IF($A3360="","",IF(ISNUMBER($A3360),$A3360,IFERROR(DATEVALUE($A3360),NA())))</f>
        <v/>
      </c>
    </row>
    <row r="3361">
      <c r="O3361">
        <f>IF($R3361="","",IF($Q$1="Weekly",INT(($R3361-2)/7),IF($Q$1="Quarterly",YEAR($R3361)*4+ROUNDUP(MONTH($R3361)/3),YEAR($R3361)*12+MONTH($R3361))))</f>
        <v/>
      </c>
      <c r="P3361">
        <f>IF($R3361="","",IF($R3362="",1,IF($O3361&lt;&gt;$O3362,1,0)))</f>
        <v/>
      </c>
      <c r="Q3361">
        <f>IF($P3361=1,SUM($P$7:$P3361),"")</f>
        <v/>
      </c>
      <c r="R3361">
        <f>IF($A3361="","",IF(ISNUMBER($A3361),$A3361,IFERROR(DATEVALUE($A3361),NA())))</f>
        <v/>
      </c>
    </row>
    <row r="3362">
      <c r="O3362">
        <f>IF($R3362="","",IF($Q$1="Weekly",INT(($R3362-2)/7),IF($Q$1="Quarterly",YEAR($R3362)*4+ROUNDUP(MONTH($R3362)/3),YEAR($R3362)*12+MONTH($R3362))))</f>
        <v/>
      </c>
      <c r="P3362">
        <f>IF($R3362="","",IF($R3363="",1,IF($O3362&lt;&gt;$O3363,1,0)))</f>
        <v/>
      </c>
      <c r="Q3362">
        <f>IF($P3362=1,SUM($P$7:$P3362),"")</f>
        <v/>
      </c>
      <c r="R3362">
        <f>IF($A3362="","",IF(ISNUMBER($A3362),$A3362,IFERROR(DATEVALUE($A3362),NA())))</f>
        <v/>
      </c>
    </row>
    <row r="3363">
      <c r="O3363">
        <f>IF($R3363="","",IF($Q$1="Weekly",INT(($R3363-2)/7),IF($Q$1="Quarterly",YEAR($R3363)*4+ROUNDUP(MONTH($R3363)/3),YEAR($R3363)*12+MONTH($R3363))))</f>
        <v/>
      </c>
      <c r="P3363">
        <f>IF($R3363="","",IF($R3364="",1,IF($O3363&lt;&gt;$O3364,1,0)))</f>
        <v/>
      </c>
      <c r="Q3363">
        <f>IF($P3363=1,SUM($P$7:$P3363),"")</f>
        <v/>
      </c>
      <c r="R3363">
        <f>IF($A3363="","",IF(ISNUMBER($A3363),$A3363,IFERROR(DATEVALUE($A3363),NA())))</f>
        <v/>
      </c>
    </row>
    <row r="3364">
      <c r="O3364">
        <f>IF($R3364="","",IF($Q$1="Weekly",INT(($R3364-2)/7),IF($Q$1="Quarterly",YEAR($R3364)*4+ROUNDUP(MONTH($R3364)/3),YEAR($R3364)*12+MONTH($R3364))))</f>
        <v/>
      </c>
      <c r="P3364">
        <f>IF($R3364="","",IF($R3365="",1,IF($O3364&lt;&gt;$O3365,1,0)))</f>
        <v/>
      </c>
      <c r="Q3364">
        <f>IF($P3364=1,SUM($P$7:$P3364),"")</f>
        <v/>
      </c>
      <c r="R3364">
        <f>IF($A3364="","",IF(ISNUMBER($A3364),$A3364,IFERROR(DATEVALUE($A3364),NA())))</f>
        <v/>
      </c>
    </row>
    <row r="3365">
      <c r="O3365">
        <f>IF($R3365="","",IF($Q$1="Weekly",INT(($R3365-2)/7),IF($Q$1="Quarterly",YEAR($R3365)*4+ROUNDUP(MONTH($R3365)/3),YEAR($R3365)*12+MONTH($R3365))))</f>
        <v/>
      </c>
      <c r="P3365">
        <f>IF($R3365="","",IF($R3366="",1,IF($O3365&lt;&gt;$O3366,1,0)))</f>
        <v/>
      </c>
      <c r="Q3365">
        <f>IF($P3365=1,SUM($P$7:$P3365),"")</f>
        <v/>
      </c>
      <c r="R3365">
        <f>IF($A3365="","",IF(ISNUMBER($A3365),$A3365,IFERROR(DATEVALUE($A3365),NA())))</f>
        <v/>
      </c>
    </row>
    <row r="3366">
      <c r="O3366">
        <f>IF($R3366="","",IF($Q$1="Weekly",INT(($R3366-2)/7),IF($Q$1="Quarterly",YEAR($R3366)*4+ROUNDUP(MONTH($R3366)/3),YEAR($R3366)*12+MONTH($R3366))))</f>
        <v/>
      </c>
      <c r="P3366">
        <f>IF($R3366="","",IF($R3367="",1,IF($O3366&lt;&gt;$O3367,1,0)))</f>
        <v/>
      </c>
      <c r="Q3366">
        <f>IF($P3366=1,SUM($P$7:$P3366),"")</f>
        <v/>
      </c>
      <c r="R3366">
        <f>IF($A3366="","",IF(ISNUMBER($A3366),$A3366,IFERROR(DATEVALUE($A3366),NA())))</f>
        <v/>
      </c>
    </row>
    <row r="3367">
      <c r="O3367">
        <f>IF($R3367="","",IF($Q$1="Weekly",INT(($R3367-2)/7),IF($Q$1="Quarterly",YEAR($R3367)*4+ROUNDUP(MONTH($R3367)/3),YEAR($R3367)*12+MONTH($R3367))))</f>
        <v/>
      </c>
      <c r="P3367">
        <f>IF($R3367="","",IF($R3368="",1,IF($O3367&lt;&gt;$O3368,1,0)))</f>
        <v/>
      </c>
      <c r="Q3367">
        <f>IF($P3367=1,SUM($P$7:$P3367),"")</f>
        <v/>
      </c>
      <c r="R3367">
        <f>IF($A3367="","",IF(ISNUMBER($A3367),$A3367,IFERROR(DATEVALUE($A3367),NA())))</f>
        <v/>
      </c>
    </row>
    <row r="3368">
      <c r="O3368">
        <f>IF($R3368="","",IF($Q$1="Weekly",INT(($R3368-2)/7),IF($Q$1="Quarterly",YEAR($R3368)*4+ROUNDUP(MONTH($R3368)/3),YEAR($R3368)*12+MONTH($R3368))))</f>
        <v/>
      </c>
      <c r="P3368">
        <f>IF($R3368="","",IF($R3369="",1,IF($O3368&lt;&gt;$O3369,1,0)))</f>
        <v/>
      </c>
      <c r="Q3368">
        <f>IF($P3368=1,SUM($P$7:$P3368),"")</f>
        <v/>
      </c>
      <c r="R3368">
        <f>IF($A3368="","",IF(ISNUMBER($A3368),$A3368,IFERROR(DATEVALUE($A3368),NA())))</f>
        <v/>
      </c>
    </row>
    <row r="3369">
      <c r="O3369">
        <f>IF($R3369="","",IF($Q$1="Weekly",INT(($R3369-2)/7),IF($Q$1="Quarterly",YEAR($R3369)*4+ROUNDUP(MONTH($R3369)/3),YEAR($R3369)*12+MONTH($R3369))))</f>
        <v/>
      </c>
      <c r="P3369">
        <f>IF($R3369="","",IF($R3370="",1,IF($O3369&lt;&gt;$O3370,1,0)))</f>
        <v/>
      </c>
      <c r="Q3369">
        <f>IF($P3369=1,SUM($P$7:$P3369),"")</f>
        <v/>
      </c>
      <c r="R3369">
        <f>IF($A3369="","",IF(ISNUMBER($A3369),$A3369,IFERROR(DATEVALUE($A3369),NA())))</f>
        <v/>
      </c>
    </row>
    <row r="3370">
      <c r="O3370">
        <f>IF($R3370="","",IF($Q$1="Weekly",INT(($R3370-2)/7),IF($Q$1="Quarterly",YEAR($R3370)*4+ROUNDUP(MONTH($R3370)/3),YEAR($R3370)*12+MONTH($R3370))))</f>
        <v/>
      </c>
      <c r="P3370">
        <f>IF($R3370="","",IF($R3371="",1,IF($O3370&lt;&gt;$O3371,1,0)))</f>
        <v/>
      </c>
      <c r="Q3370">
        <f>IF($P3370=1,SUM($P$7:$P3370),"")</f>
        <v/>
      </c>
      <c r="R3370">
        <f>IF($A3370="","",IF(ISNUMBER($A3370),$A3370,IFERROR(DATEVALUE($A3370),NA())))</f>
        <v/>
      </c>
    </row>
    <row r="3371">
      <c r="O3371">
        <f>IF($R3371="","",IF($Q$1="Weekly",INT(($R3371-2)/7),IF($Q$1="Quarterly",YEAR($R3371)*4+ROUNDUP(MONTH($R3371)/3),YEAR($R3371)*12+MONTH($R3371))))</f>
        <v/>
      </c>
      <c r="P3371">
        <f>IF($R3371="","",IF($R3372="",1,IF($O3371&lt;&gt;$O3372,1,0)))</f>
        <v/>
      </c>
      <c r="Q3371">
        <f>IF($P3371=1,SUM($P$7:$P3371),"")</f>
        <v/>
      </c>
      <c r="R3371">
        <f>IF($A3371="","",IF(ISNUMBER($A3371),$A3371,IFERROR(DATEVALUE($A3371),NA())))</f>
        <v/>
      </c>
    </row>
    <row r="3372">
      <c r="O3372">
        <f>IF($R3372="","",IF($Q$1="Weekly",INT(($R3372-2)/7),IF($Q$1="Quarterly",YEAR($R3372)*4+ROUNDUP(MONTH($R3372)/3),YEAR($R3372)*12+MONTH($R3372))))</f>
        <v/>
      </c>
      <c r="P3372">
        <f>IF($R3372="","",IF($R3373="",1,IF($O3372&lt;&gt;$O3373,1,0)))</f>
        <v/>
      </c>
      <c r="Q3372">
        <f>IF($P3372=1,SUM($P$7:$P3372),"")</f>
        <v/>
      </c>
      <c r="R3372">
        <f>IF($A3372="","",IF(ISNUMBER($A3372),$A3372,IFERROR(DATEVALUE($A3372),NA())))</f>
        <v/>
      </c>
    </row>
    <row r="3373">
      <c r="O3373">
        <f>IF($R3373="","",IF($Q$1="Weekly",INT(($R3373-2)/7),IF($Q$1="Quarterly",YEAR($R3373)*4+ROUNDUP(MONTH($R3373)/3),YEAR($R3373)*12+MONTH($R3373))))</f>
        <v/>
      </c>
      <c r="P3373">
        <f>IF($R3373="","",IF($R3374="",1,IF($O3373&lt;&gt;$O3374,1,0)))</f>
        <v/>
      </c>
      <c r="Q3373">
        <f>IF($P3373=1,SUM($P$7:$P3373),"")</f>
        <v/>
      </c>
      <c r="R3373">
        <f>IF($A3373="","",IF(ISNUMBER($A3373),$A3373,IFERROR(DATEVALUE($A3373),NA())))</f>
        <v/>
      </c>
    </row>
    <row r="3374">
      <c r="O3374">
        <f>IF($R3374="","",IF($Q$1="Weekly",INT(($R3374-2)/7),IF($Q$1="Quarterly",YEAR($R3374)*4+ROUNDUP(MONTH($R3374)/3),YEAR($R3374)*12+MONTH($R3374))))</f>
        <v/>
      </c>
      <c r="P3374">
        <f>IF($R3374="","",IF($R3375="",1,IF($O3374&lt;&gt;$O3375,1,0)))</f>
        <v/>
      </c>
      <c r="Q3374">
        <f>IF($P3374=1,SUM($P$7:$P3374),"")</f>
        <v/>
      </c>
      <c r="R3374">
        <f>IF($A3374="","",IF(ISNUMBER($A3374),$A3374,IFERROR(DATEVALUE($A3374),NA())))</f>
        <v/>
      </c>
    </row>
    <row r="3375">
      <c r="O3375">
        <f>IF($R3375="","",IF($Q$1="Weekly",INT(($R3375-2)/7),IF($Q$1="Quarterly",YEAR($R3375)*4+ROUNDUP(MONTH($R3375)/3),YEAR($R3375)*12+MONTH($R3375))))</f>
        <v/>
      </c>
      <c r="P3375">
        <f>IF($R3375="","",IF($R3376="",1,IF($O3375&lt;&gt;$O3376,1,0)))</f>
        <v/>
      </c>
      <c r="Q3375">
        <f>IF($P3375=1,SUM($P$7:$P3375),"")</f>
        <v/>
      </c>
      <c r="R3375">
        <f>IF($A3375="","",IF(ISNUMBER($A3375),$A3375,IFERROR(DATEVALUE($A3375),NA())))</f>
        <v/>
      </c>
    </row>
    <row r="3376">
      <c r="O3376">
        <f>IF($R3376="","",IF($Q$1="Weekly",INT(($R3376-2)/7),IF($Q$1="Quarterly",YEAR($R3376)*4+ROUNDUP(MONTH($R3376)/3),YEAR($R3376)*12+MONTH($R3376))))</f>
        <v/>
      </c>
      <c r="P3376">
        <f>IF($R3376="","",IF($R3377="",1,IF($O3376&lt;&gt;$O3377,1,0)))</f>
        <v/>
      </c>
      <c r="Q3376">
        <f>IF($P3376=1,SUM($P$7:$P3376),"")</f>
        <v/>
      </c>
      <c r="R3376">
        <f>IF($A3376="","",IF(ISNUMBER($A3376),$A3376,IFERROR(DATEVALUE($A3376),NA())))</f>
        <v/>
      </c>
    </row>
    <row r="3377">
      <c r="O3377">
        <f>IF($R3377="","",IF($Q$1="Weekly",INT(($R3377-2)/7),IF($Q$1="Quarterly",YEAR($R3377)*4+ROUNDUP(MONTH($R3377)/3),YEAR($R3377)*12+MONTH($R3377))))</f>
        <v/>
      </c>
      <c r="P3377">
        <f>IF($R3377="","",IF($R3378="",1,IF($O3377&lt;&gt;$O3378,1,0)))</f>
        <v/>
      </c>
      <c r="Q3377">
        <f>IF($P3377=1,SUM($P$7:$P3377),"")</f>
        <v/>
      </c>
      <c r="R3377">
        <f>IF($A3377="","",IF(ISNUMBER($A3377),$A3377,IFERROR(DATEVALUE($A3377),NA())))</f>
        <v/>
      </c>
    </row>
    <row r="3378">
      <c r="O3378">
        <f>IF($R3378="","",IF($Q$1="Weekly",INT(($R3378-2)/7),IF($Q$1="Quarterly",YEAR($R3378)*4+ROUNDUP(MONTH($R3378)/3),YEAR($R3378)*12+MONTH($R3378))))</f>
        <v/>
      </c>
      <c r="P3378">
        <f>IF($R3378="","",IF($R3379="",1,IF($O3378&lt;&gt;$O3379,1,0)))</f>
        <v/>
      </c>
      <c r="Q3378">
        <f>IF($P3378=1,SUM($P$7:$P3378),"")</f>
        <v/>
      </c>
      <c r="R3378">
        <f>IF($A3378="","",IF(ISNUMBER($A3378),$A3378,IFERROR(DATEVALUE($A3378),NA())))</f>
        <v/>
      </c>
    </row>
    <row r="3379">
      <c r="O3379">
        <f>IF($R3379="","",IF($Q$1="Weekly",INT(($R3379-2)/7),IF($Q$1="Quarterly",YEAR($R3379)*4+ROUNDUP(MONTH($R3379)/3),YEAR($R3379)*12+MONTH($R3379))))</f>
        <v/>
      </c>
      <c r="P3379">
        <f>IF($R3379="","",IF($R3380="",1,IF($O3379&lt;&gt;$O3380,1,0)))</f>
        <v/>
      </c>
      <c r="Q3379">
        <f>IF($P3379=1,SUM($P$7:$P3379),"")</f>
        <v/>
      </c>
      <c r="R3379">
        <f>IF($A3379="","",IF(ISNUMBER($A3379),$A3379,IFERROR(DATEVALUE($A3379),NA())))</f>
        <v/>
      </c>
    </row>
    <row r="3380">
      <c r="O3380">
        <f>IF($R3380="","",IF($Q$1="Weekly",INT(($R3380-2)/7),IF($Q$1="Quarterly",YEAR($R3380)*4+ROUNDUP(MONTH($R3380)/3),YEAR($R3380)*12+MONTH($R3380))))</f>
        <v/>
      </c>
      <c r="P3380">
        <f>IF($R3380="","",IF($R3381="",1,IF($O3380&lt;&gt;$O3381,1,0)))</f>
        <v/>
      </c>
      <c r="Q3380">
        <f>IF($P3380=1,SUM($P$7:$P3380),"")</f>
        <v/>
      </c>
      <c r="R3380">
        <f>IF($A3380="","",IF(ISNUMBER($A3380),$A3380,IFERROR(DATEVALUE($A3380),NA())))</f>
        <v/>
      </c>
    </row>
    <row r="3381">
      <c r="O3381">
        <f>IF($R3381="","",IF($Q$1="Weekly",INT(($R3381-2)/7),IF($Q$1="Quarterly",YEAR($R3381)*4+ROUNDUP(MONTH($R3381)/3),YEAR($R3381)*12+MONTH($R3381))))</f>
        <v/>
      </c>
      <c r="P3381">
        <f>IF($R3381="","",IF($R3382="",1,IF($O3381&lt;&gt;$O3382,1,0)))</f>
        <v/>
      </c>
      <c r="Q3381">
        <f>IF($P3381=1,SUM($P$7:$P3381),"")</f>
        <v/>
      </c>
      <c r="R3381">
        <f>IF($A3381="","",IF(ISNUMBER($A3381),$A3381,IFERROR(DATEVALUE($A3381),NA())))</f>
        <v/>
      </c>
    </row>
    <row r="3382">
      <c r="O3382">
        <f>IF($R3382="","",IF($Q$1="Weekly",INT(($R3382-2)/7),IF($Q$1="Quarterly",YEAR($R3382)*4+ROUNDUP(MONTH($R3382)/3),YEAR($R3382)*12+MONTH($R3382))))</f>
        <v/>
      </c>
      <c r="P3382">
        <f>IF($R3382="","",IF($R3383="",1,IF($O3382&lt;&gt;$O3383,1,0)))</f>
        <v/>
      </c>
      <c r="Q3382">
        <f>IF($P3382=1,SUM($P$7:$P3382),"")</f>
        <v/>
      </c>
      <c r="R3382">
        <f>IF($A3382="","",IF(ISNUMBER($A3382),$A3382,IFERROR(DATEVALUE($A3382),NA())))</f>
        <v/>
      </c>
    </row>
    <row r="3383">
      <c r="O3383">
        <f>IF($R3383="","",IF($Q$1="Weekly",INT(($R3383-2)/7),IF($Q$1="Quarterly",YEAR($R3383)*4+ROUNDUP(MONTH($R3383)/3),YEAR($R3383)*12+MONTH($R3383))))</f>
        <v/>
      </c>
      <c r="P3383">
        <f>IF($R3383="","",IF($R3384="",1,IF($O3383&lt;&gt;$O3384,1,0)))</f>
        <v/>
      </c>
      <c r="Q3383">
        <f>IF($P3383=1,SUM($P$7:$P3383),"")</f>
        <v/>
      </c>
      <c r="R3383">
        <f>IF($A3383="","",IF(ISNUMBER($A3383),$A3383,IFERROR(DATEVALUE($A3383),NA())))</f>
        <v/>
      </c>
    </row>
    <row r="3384">
      <c r="O3384">
        <f>IF($R3384="","",IF($Q$1="Weekly",INT(($R3384-2)/7),IF($Q$1="Quarterly",YEAR($R3384)*4+ROUNDUP(MONTH($R3384)/3),YEAR($R3384)*12+MONTH($R3384))))</f>
        <v/>
      </c>
      <c r="P3384">
        <f>IF($R3384="","",IF($R3385="",1,IF($O3384&lt;&gt;$O3385,1,0)))</f>
        <v/>
      </c>
      <c r="Q3384">
        <f>IF($P3384=1,SUM($P$7:$P3384),"")</f>
        <v/>
      </c>
      <c r="R3384">
        <f>IF($A3384="","",IF(ISNUMBER($A3384),$A3384,IFERROR(DATEVALUE($A3384),NA())))</f>
        <v/>
      </c>
    </row>
    <row r="3385">
      <c r="O3385">
        <f>IF($R3385="","",IF($Q$1="Weekly",INT(($R3385-2)/7),IF($Q$1="Quarterly",YEAR($R3385)*4+ROUNDUP(MONTH($R3385)/3),YEAR($R3385)*12+MONTH($R3385))))</f>
        <v/>
      </c>
      <c r="P3385">
        <f>IF($R3385="","",IF($R3386="",1,IF($O3385&lt;&gt;$O3386,1,0)))</f>
        <v/>
      </c>
      <c r="Q3385">
        <f>IF($P3385=1,SUM($P$7:$P3385),"")</f>
        <v/>
      </c>
      <c r="R3385">
        <f>IF($A3385="","",IF(ISNUMBER($A3385),$A3385,IFERROR(DATEVALUE($A3385),NA())))</f>
        <v/>
      </c>
    </row>
    <row r="3386">
      <c r="O3386">
        <f>IF($R3386="","",IF($Q$1="Weekly",INT(($R3386-2)/7),IF($Q$1="Quarterly",YEAR($R3386)*4+ROUNDUP(MONTH($R3386)/3),YEAR($R3386)*12+MONTH($R3386))))</f>
        <v/>
      </c>
      <c r="P3386">
        <f>IF($R3386="","",IF($R3387="",1,IF($O3386&lt;&gt;$O3387,1,0)))</f>
        <v/>
      </c>
      <c r="Q3386">
        <f>IF($P3386=1,SUM($P$7:$P3386),"")</f>
        <v/>
      </c>
      <c r="R3386">
        <f>IF($A3386="","",IF(ISNUMBER($A3386),$A3386,IFERROR(DATEVALUE($A3386),NA())))</f>
        <v/>
      </c>
    </row>
    <row r="3387">
      <c r="O3387">
        <f>IF($R3387="","",IF($Q$1="Weekly",INT(($R3387-2)/7),IF($Q$1="Quarterly",YEAR($R3387)*4+ROUNDUP(MONTH($R3387)/3),YEAR($R3387)*12+MONTH($R3387))))</f>
        <v/>
      </c>
      <c r="P3387">
        <f>IF($R3387="","",IF($R3388="",1,IF($O3387&lt;&gt;$O3388,1,0)))</f>
        <v/>
      </c>
      <c r="Q3387">
        <f>IF($P3387=1,SUM($P$7:$P3387),"")</f>
        <v/>
      </c>
      <c r="R3387">
        <f>IF($A3387="","",IF(ISNUMBER($A3387),$A3387,IFERROR(DATEVALUE($A3387),NA())))</f>
        <v/>
      </c>
    </row>
    <row r="3388">
      <c r="O3388">
        <f>IF($R3388="","",IF($Q$1="Weekly",INT(($R3388-2)/7),IF($Q$1="Quarterly",YEAR($R3388)*4+ROUNDUP(MONTH($R3388)/3),YEAR($R3388)*12+MONTH($R3388))))</f>
        <v/>
      </c>
      <c r="P3388">
        <f>IF($R3388="","",IF($R3389="",1,IF($O3388&lt;&gt;$O3389,1,0)))</f>
        <v/>
      </c>
      <c r="Q3388">
        <f>IF($P3388=1,SUM($P$7:$P3388),"")</f>
        <v/>
      </c>
      <c r="R3388">
        <f>IF($A3388="","",IF(ISNUMBER($A3388),$A3388,IFERROR(DATEVALUE($A3388),NA())))</f>
        <v/>
      </c>
    </row>
    <row r="3389">
      <c r="O3389">
        <f>IF($R3389="","",IF($Q$1="Weekly",INT(($R3389-2)/7),IF($Q$1="Quarterly",YEAR($R3389)*4+ROUNDUP(MONTH($R3389)/3),YEAR($R3389)*12+MONTH($R3389))))</f>
        <v/>
      </c>
      <c r="P3389">
        <f>IF($R3389="","",IF($R3390="",1,IF($O3389&lt;&gt;$O3390,1,0)))</f>
        <v/>
      </c>
      <c r="Q3389">
        <f>IF($P3389=1,SUM($P$7:$P3389),"")</f>
        <v/>
      </c>
      <c r="R3389">
        <f>IF($A3389="","",IF(ISNUMBER($A3389),$A3389,IFERROR(DATEVALUE($A3389),NA())))</f>
        <v/>
      </c>
    </row>
    <row r="3390">
      <c r="O3390">
        <f>IF($R3390="","",IF($Q$1="Weekly",INT(($R3390-2)/7),IF($Q$1="Quarterly",YEAR($R3390)*4+ROUNDUP(MONTH($R3390)/3),YEAR($R3390)*12+MONTH($R3390))))</f>
        <v/>
      </c>
      <c r="P3390">
        <f>IF($R3390="","",IF($R3391="",1,IF($O3390&lt;&gt;$O3391,1,0)))</f>
        <v/>
      </c>
      <c r="Q3390">
        <f>IF($P3390=1,SUM($P$7:$P3390),"")</f>
        <v/>
      </c>
      <c r="R3390">
        <f>IF($A3390="","",IF(ISNUMBER($A3390),$A3390,IFERROR(DATEVALUE($A3390),NA())))</f>
        <v/>
      </c>
    </row>
    <row r="3391">
      <c r="O3391">
        <f>IF($R3391="","",IF($Q$1="Weekly",INT(($R3391-2)/7),IF($Q$1="Quarterly",YEAR($R3391)*4+ROUNDUP(MONTH($R3391)/3),YEAR($R3391)*12+MONTH($R3391))))</f>
        <v/>
      </c>
      <c r="P3391">
        <f>IF($R3391="","",IF($R3392="",1,IF($O3391&lt;&gt;$O3392,1,0)))</f>
        <v/>
      </c>
      <c r="Q3391">
        <f>IF($P3391=1,SUM($P$7:$P3391),"")</f>
        <v/>
      </c>
      <c r="R3391">
        <f>IF($A3391="","",IF(ISNUMBER($A3391),$A3391,IFERROR(DATEVALUE($A3391),NA())))</f>
        <v/>
      </c>
    </row>
    <row r="3392">
      <c r="O3392">
        <f>IF($R3392="","",IF($Q$1="Weekly",INT(($R3392-2)/7),IF($Q$1="Quarterly",YEAR($R3392)*4+ROUNDUP(MONTH($R3392)/3),YEAR($R3392)*12+MONTH($R3392))))</f>
        <v/>
      </c>
      <c r="P3392">
        <f>IF($R3392="","",IF($R3393="",1,IF($O3392&lt;&gt;$O3393,1,0)))</f>
        <v/>
      </c>
      <c r="Q3392">
        <f>IF($P3392=1,SUM($P$7:$P3392),"")</f>
        <v/>
      </c>
      <c r="R3392">
        <f>IF($A3392="","",IF(ISNUMBER($A3392),$A3392,IFERROR(DATEVALUE($A3392),NA())))</f>
        <v/>
      </c>
    </row>
    <row r="3393">
      <c r="O3393">
        <f>IF($R3393="","",IF($Q$1="Weekly",INT(($R3393-2)/7),IF($Q$1="Quarterly",YEAR($R3393)*4+ROUNDUP(MONTH($R3393)/3),YEAR($R3393)*12+MONTH($R3393))))</f>
        <v/>
      </c>
      <c r="P3393">
        <f>IF($R3393="","",IF($R3394="",1,IF($O3393&lt;&gt;$O3394,1,0)))</f>
        <v/>
      </c>
      <c r="Q3393">
        <f>IF($P3393=1,SUM($P$7:$P3393),"")</f>
        <v/>
      </c>
      <c r="R3393">
        <f>IF($A3393="","",IF(ISNUMBER($A3393),$A3393,IFERROR(DATEVALUE($A3393),NA())))</f>
        <v/>
      </c>
    </row>
    <row r="3394">
      <c r="O3394">
        <f>IF($R3394="","",IF($Q$1="Weekly",INT(($R3394-2)/7),IF($Q$1="Quarterly",YEAR($R3394)*4+ROUNDUP(MONTH($R3394)/3),YEAR($R3394)*12+MONTH($R3394))))</f>
        <v/>
      </c>
      <c r="P3394">
        <f>IF($R3394="","",IF($R3395="",1,IF($O3394&lt;&gt;$O3395,1,0)))</f>
        <v/>
      </c>
      <c r="Q3394">
        <f>IF($P3394=1,SUM($P$7:$P3394),"")</f>
        <v/>
      </c>
      <c r="R3394">
        <f>IF($A3394="","",IF(ISNUMBER($A3394),$A3394,IFERROR(DATEVALUE($A3394),NA())))</f>
        <v/>
      </c>
    </row>
    <row r="3395">
      <c r="O3395">
        <f>IF($R3395="","",IF($Q$1="Weekly",INT(($R3395-2)/7),IF($Q$1="Quarterly",YEAR($R3395)*4+ROUNDUP(MONTH($R3395)/3),YEAR($R3395)*12+MONTH($R3395))))</f>
        <v/>
      </c>
      <c r="P3395">
        <f>IF($R3395="","",IF($R3396="",1,IF($O3395&lt;&gt;$O3396,1,0)))</f>
        <v/>
      </c>
      <c r="Q3395">
        <f>IF($P3395=1,SUM($P$7:$P3395),"")</f>
        <v/>
      </c>
      <c r="R3395">
        <f>IF($A3395="","",IF(ISNUMBER($A3395),$A3395,IFERROR(DATEVALUE($A3395),NA())))</f>
        <v/>
      </c>
    </row>
    <row r="3396">
      <c r="O3396">
        <f>IF($R3396="","",IF($Q$1="Weekly",INT(($R3396-2)/7),IF($Q$1="Quarterly",YEAR($R3396)*4+ROUNDUP(MONTH($R3396)/3),YEAR($R3396)*12+MONTH($R3396))))</f>
        <v/>
      </c>
      <c r="P3396">
        <f>IF($R3396="","",IF($R3397="",1,IF($O3396&lt;&gt;$O3397,1,0)))</f>
        <v/>
      </c>
      <c r="Q3396">
        <f>IF($P3396=1,SUM($P$7:$P3396),"")</f>
        <v/>
      </c>
      <c r="R3396">
        <f>IF($A3396="","",IF(ISNUMBER($A3396),$A3396,IFERROR(DATEVALUE($A3396),NA())))</f>
        <v/>
      </c>
    </row>
    <row r="3397">
      <c r="O3397">
        <f>IF($R3397="","",IF($Q$1="Weekly",INT(($R3397-2)/7),IF($Q$1="Quarterly",YEAR($R3397)*4+ROUNDUP(MONTH($R3397)/3),YEAR($R3397)*12+MONTH($R3397))))</f>
        <v/>
      </c>
      <c r="P3397">
        <f>IF($R3397="","",IF($R3398="",1,IF($O3397&lt;&gt;$O3398,1,0)))</f>
        <v/>
      </c>
      <c r="Q3397">
        <f>IF($P3397=1,SUM($P$7:$P3397),"")</f>
        <v/>
      </c>
      <c r="R3397">
        <f>IF($A3397="","",IF(ISNUMBER($A3397),$A3397,IFERROR(DATEVALUE($A3397),NA())))</f>
        <v/>
      </c>
    </row>
    <row r="3398">
      <c r="O3398">
        <f>IF($R3398="","",IF($Q$1="Weekly",INT(($R3398-2)/7),IF($Q$1="Quarterly",YEAR($R3398)*4+ROUNDUP(MONTH($R3398)/3),YEAR($R3398)*12+MONTH($R3398))))</f>
        <v/>
      </c>
      <c r="P3398">
        <f>IF($R3398="","",IF($R3399="",1,IF($O3398&lt;&gt;$O3399,1,0)))</f>
        <v/>
      </c>
      <c r="Q3398">
        <f>IF($P3398=1,SUM($P$7:$P3398),"")</f>
        <v/>
      </c>
      <c r="R3398">
        <f>IF($A3398="","",IF(ISNUMBER($A3398),$A3398,IFERROR(DATEVALUE($A3398),NA())))</f>
        <v/>
      </c>
    </row>
    <row r="3399">
      <c r="O3399">
        <f>IF($R3399="","",IF($Q$1="Weekly",INT(($R3399-2)/7),IF($Q$1="Quarterly",YEAR($R3399)*4+ROUNDUP(MONTH($R3399)/3),YEAR($R3399)*12+MONTH($R3399))))</f>
        <v/>
      </c>
      <c r="P3399">
        <f>IF($R3399="","",IF($R3400="",1,IF($O3399&lt;&gt;$O3400,1,0)))</f>
        <v/>
      </c>
      <c r="Q3399">
        <f>IF($P3399=1,SUM($P$7:$P3399),"")</f>
        <v/>
      </c>
      <c r="R3399">
        <f>IF($A3399="","",IF(ISNUMBER($A3399),$A3399,IFERROR(DATEVALUE($A3399),NA())))</f>
        <v/>
      </c>
    </row>
    <row r="3400">
      <c r="O3400">
        <f>IF($R3400="","",IF($Q$1="Weekly",INT(($R3400-2)/7),IF($Q$1="Quarterly",YEAR($R3400)*4+ROUNDUP(MONTH($R3400)/3),YEAR($R3400)*12+MONTH($R3400))))</f>
        <v/>
      </c>
      <c r="P3400">
        <f>IF($R3400="","",IF($R3401="",1,IF($O3400&lt;&gt;$O3401,1,0)))</f>
        <v/>
      </c>
      <c r="Q3400">
        <f>IF($P3400=1,SUM($P$7:$P3400),"")</f>
        <v/>
      </c>
      <c r="R3400">
        <f>IF($A3400="","",IF(ISNUMBER($A3400),$A3400,IFERROR(DATEVALUE($A3400),NA())))</f>
        <v/>
      </c>
    </row>
    <row r="3401">
      <c r="O3401">
        <f>IF($R3401="","",IF($Q$1="Weekly",INT(($R3401-2)/7),IF($Q$1="Quarterly",YEAR($R3401)*4+ROUNDUP(MONTH($R3401)/3),YEAR($R3401)*12+MONTH($R3401))))</f>
        <v/>
      </c>
      <c r="P3401">
        <f>IF($R3401="","",IF($R3402="",1,IF($O3401&lt;&gt;$O3402,1,0)))</f>
        <v/>
      </c>
      <c r="Q3401">
        <f>IF($P3401=1,SUM($P$7:$P3401),"")</f>
        <v/>
      </c>
      <c r="R3401">
        <f>IF($A3401="","",IF(ISNUMBER($A3401),$A3401,IFERROR(DATEVALUE($A3401),NA())))</f>
        <v/>
      </c>
    </row>
    <row r="3402">
      <c r="O3402">
        <f>IF($R3402="","",IF($Q$1="Weekly",INT(($R3402-2)/7),IF($Q$1="Quarterly",YEAR($R3402)*4+ROUNDUP(MONTH($R3402)/3),YEAR($R3402)*12+MONTH($R3402))))</f>
        <v/>
      </c>
      <c r="P3402">
        <f>IF($R3402="","",IF($R3403="",1,IF($O3402&lt;&gt;$O3403,1,0)))</f>
        <v/>
      </c>
      <c r="Q3402">
        <f>IF($P3402=1,SUM($P$7:$P3402),"")</f>
        <v/>
      </c>
      <c r="R3402">
        <f>IF($A3402="","",IF(ISNUMBER($A3402),$A3402,IFERROR(DATEVALUE($A3402),NA())))</f>
        <v/>
      </c>
    </row>
    <row r="3403">
      <c r="O3403">
        <f>IF($R3403="","",IF($Q$1="Weekly",INT(($R3403-2)/7),IF($Q$1="Quarterly",YEAR($R3403)*4+ROUNDUP(MONTH($R3403)/3),YEAR($R3403)*12+MONTH($R3403))))</f>
        <v/>
      </c>
      <c r="P3403">
        <f>IF($R3403="","",IF($R3404="",1,IF($O3403&lt;&gt;$O3404,1,0)))</f>
        <v/>
      </c>
      <c r="Q3403">
        <f>IF($P3403=1,SUM($P$7:$P3403),"")</f>
        <v/>
      </c>
      <c r="R3403">
        <f>IF($A3403="","",IF(ISNUMBER($A3403),$A3403,IFERROR(DATEVALUE($A3403),NA())))</f>
        <v/>
      </c>
    </row>
    <row r="3404">
      <c r="O3404">
        <f>IF($R3404="","",IF($Q$1="Weekly",INT(($R3404-2)/7),IF($Q$1="Quarterly",YEAR($R3404)*4+ROUNDUP(MONTH($R3404)/3),YEAR($R3404)*12+MONTH($R3404))))</f>
        <v/>
      </c>
      <c r="P3404">
        <f>IF($R3404="","",IF($R3405="",1,IF($O3404&lt;&gt;$O3405,1,0)))</f>
        <v/>
      </c>
      <c r="Q3404">
        <f>IF($P3404=1,SUM($P$7:$P3404),"")</f>
        <v/>
      </c>
      <c r="R3404">
        <f>IF($A3404="","",IF(ISNUMBER($A3404),$A3404,IFERROR(DATEVALUE($A3404),NA())))</f>
        <v/>
      </c>
    </row>
    <row r="3405">
      <c r="O3405">
        <f>IF($R3405="","",IF($Q$1="Weekly",INT(($R3405-2)/7),IF($Q$1="Quarterly",YEAR($R3405)*4+ROUNDUP(MONTH($R3405)/3),YEAR($R3405)*12+MONTH($R3405))))</f>
        <v/>
      </c>
      <c r="P3405">
        <f>IF($R3405="","",IF($R3406="",1,IF($O3405&lt;&gt;$O3406,1,0)))</f>
        <v/>
      </c>
      <c r="Q3405">
        <f>IF($P3405=1,SUM($P$7:$P3405),"")</f>
        <v/>
      </c>
      <c r="R3405">
        <f>IF($A3405="","",IF(ISNUMBER($A3405),$A3405,IFERROR(DATEVALUE($A3405),NA())))</f>
        <v/>
      </c>
    </row>
    <row r="3406">
      <c r="O3406">
        <f>IF($R3406="","",IF($Q$1="Weekly",INT(($R3406-2)/7),IF($Q$1="Quarterly",YEAR($R3406)*4+ROUNDUP(MONTH($R3406)/3),YEAR($R3406)*12+MONTH($R3406))))</f>
        <v/>
      </c>
      <c r="P3406">
        <f>IF($R3406="","",IF($R3407="",1,IF($O3406&lt;&gt;$O3407,1,0)))</f>
        <v/>
      </c>
      <c r="Q3406">
        <f>IF($P3406=1,SUM($P$7:$P3406),"")</f>
        <v/>
      </c>
      <c r="R3406">
        <f>IF($A3406="","",IF(ISNUMBER($A3406),$A3406,IFERROR(DATEVALUE($A3406),NA())))</f>
        <v/>
      </c>
    </row>
    <row r="3407">
      <c r="O3407">
        <f>IF($R3407="","",IF($Q$1="Weekly",INT(($R3407-2)/7),IF($Q$1="Quarterly",YEAR($R3407)*4+ROUNDUP(MONTH($R3407)/3),YEAR($R3407)*12+MONTH($R3407))))</f>
        <v/>
      </c>
      <c r="P3407">
        <f>IF($R3407="","",IF($R3408="",1,IF($O3407&lt;&gt;$O3408,1,0)))</f>
        <v/>
      </c>
      <c r="Q3407">
        <f>IF($P3407=1,SUM($P$7:$P3407),"")</f>
        <v/>
      </c>
      <c r="R3407">
        <f>IF($A3407="","",IF(ISNUMBER($A3407),$A3407,IFERROR(DATEVALUE($A3407),NA())))</f>
        <v/>
      </c>
    </row>
    <row r="3408">
      <c r="O3408">
        <f>IF($R3408="","",IF($Q$1="Weekly",INT(($R3408-2)/7),IF($Q$1="Quarterly",YEAR($R3408)*4+ROUNDUP(MONTH($R3408)/3),YEAR($R3408)*12+MONTH($R3408))))</f>
        <v/>
      </c>
      <c r="P3408">
        <f>IF($R3408="","",IF($R3409="",1,IF($O3408&lt;&gt;$O3409,1,0)))</f>
        <v/>
      </c>
      <c r="Q3408">
        <f>IF($P3408=1,SUM($P$7:$P3408),"")</f>
        <v/>
      </c>
      <c r="R3408">
        <f>IF($A3408="","",IF(ISNUMBER($A3408),$A3408,IFERROR(DATEVALUE($A3408),NA())))</f>
        <v/>
      </c>
    </row>
    <row r="3409">
      <c r="O3409">
        <f>IF($R3409="","",IF($Q$1="Weekly",INT(($R3409-2)/7),IF($Q$1="Quarterly",YEAR($R3409)*4+ROUNDUP(MONTH($R3409)/3),YEAR($R3409)*12+MONTH($R3409))))</f>
        <v/>
      </c>
      <c r="P3409">
        <f>IF($R3409="","",IF($R3410="",1,IF($O3409&lt;&gt;$O3410,1,0)))</f>
        <v/>
      </c>
      <c r="Q3409">
        <f>IF($P3409=1,SUM($P$7:$P3409),"")</f>
        <v/>
      </c>
      <c r="R3409">
        <f>IF($A3409="","",IF(ISNUMBER($A3409),$A3409,IFERROR(DATEVALUE($A3409),NA())))</f>
        <v/>
      </c>
    </row>
    <row r="3410">
      <c r="O3410">
        <f>IF($R3410="","",IF($Q$1="Weekly",INT(($R3410-2)/7),IF($Q$1="Quarterly",YEAR($R3410)*4+ROUNDUP(MONTH($R3410)/3),YEAR($R3410)*12+MONTH($R3410))))</f>
        <v/>
      </c>
      <c r="P3410">
        <f>IF($R3410="","",IF($R3411="",1,IF($O3410&lt;&gt;$O3411,1,0)))</f>
        <v/>
      </c>
      <c r="Q3410">
        <f>IF($P3410=1,SUM($P$7:$P3410),"")</f>
        <v/>
      </c>
      <c r="R3410">
        <f>IF($A3410="","",IF(ISNUMBER($A3410),$A3410,IFERROR(DATEVALUE($A3410),NA())))</f>
        <v/>
      </c>
    </row>
    <row r="3411">
      <c r="O3411">
        <f>IF($R3411="","",IF($Q$1="Weekly",INT(($R3411-2)/7),IF($Q$1="Quarterly",YEAR($R3411)*4+ROUNDUP(MONTH($R3411)/3),YEAR($R3411)*12+MONTH($R3411))))</f>
        <v/>
      </c>
      <c r="P3411">
        <f>IF($R3411="","",IF($R3412="",1,IF($O3411&lt;&gt;$O3412,1,0)))</f>
        <v/>
      </c>
      <c r="Q3411">
        <f>IF($P3411=1,SUM($P$7:$P3411),"")</f>
        <v/>
      </c>
      <c r="R3411">
        <f>IF($A3411="","",IF(ISNUMBER($A3411),$A3411,IFERROR(DATEVALUE($A3411),NA())))</f>
        <v/>
      </c>
    </row>
    <row r="3412">
      <c r="O3412">
        <f>IF($R3412="","",IF($Q$1="Weekly",INT(($R3412-2)/7),IF($Q$1="Quarterly",YEAR($R3412)*4+ROUNDUP(MONTH($R3412)/3),YEAR($R3412)*12+MONTH($R3412))))</f>
        <v/>
      </c>
      <c r="P3412">
        <f>IF($R3412="","",IF($R3413="",1,IF($O3412&lt;&gt;$O3413,1,0)))</f>
        <v/>
      </c>
      <c r="Q3412">
        <f>IF($P3412=1,SUM($P$7:$P3412),"")</f>
        <v/>
      </c>
      <c r="R3412">
        <f>IF($A3412="","",IF(ISNUMBER($A3412),$A3412,IFERROR(DATEVALUE($A3412),NA())))</f>
        <v/>
      </c>
    </row>
    <row r="3413">
      <c r="O3413">
        <f>IF($R3413="","",IF($Q$1="Weekly",INT(($R3413-2)/7),IF($Q$1="Quarterly",YEAR($R3413)*4+ROUNDUP(MONTH($R3413)/3),YEAR($R3413)*12+MONTH($R3413))))</f>
        <v/>
      </c>
      <c r="P3413">
        <f>IF($R3413="","",IF($R3414="",1,IF($O3413&lt;&gt;$O3414,1,0)))</f>
        <v/>
      </c>
      <c r="Q3413">
        <f>IF($P3413=1,SUM($P$7:$P3413),"")</f>
        <v/>
      </c>
      <c r="R3413">
        <f>IF($A3413="","",IF(ISNUMBER($A3413),$A3413,IFERROR(DATEVALUE($A3413),NA())))</f>
        <v/>
      </c>
    </row>
    <row r="3414">
      <c r="O3414">
        <f>IF($R3414="","",IF($Q$1="Weekly",INT(($R3414-2)/7),IF($Q$1="Quarterly",YEAR($R3414)*4+ROUNDUP(MONTH($R3414)/3),YEAR($R3414)*12+MONTH($R3414))))</f>
        <v/>
      </c>
      <c r="P3414">
        <f>IF($R3414="","",IF($R3415="",1,IF($O3414&lt;&gt;$O3415,1,0)))</f>
        <v/>
      </c>
      <c r="Q3414">
        <f>IF($P3414=1,SUM($P$7:$P3414),"")</f>
        <v/>
      </c>
      <c r="R3414">
        <f>IF($A3414="","",IF(ISNUMBER($A3414),$A3414,IFERROR(DATEVALUE($A3414),NA())))</f>
        <v/>
      </c>
    </row>
    <row r="3415">
      <c r="O3415">
        <f>IF($R3415="","",IF($Q$1="Weekly",INT(($R3415-2)/7),IF($Q$1="Quarterly",YEAR($R3415)*4+ROUNDUP(MONTH($R3415)/3),YEAR($R3415)*12+MONTH($R3415))))</f>
        <v/>
      </c>
      <c r="P3415">
        <f>IF($R3415="","",IF($R3416="",1,IF($O3415&lt;&gt;$O3416,1,0)))</f>
        <v/>
      </c>
      <c r="Q3415">
        <f>IF($P3415=1,SUM($P$7:$P3415),"")</f>
        <v/>
      </c>
      <c r="R3415">
        <f>IF($A3415="","",IF(ISNUMBER($A3415),$A3415,IFERROR(DATEVALUE($A3415),NA())))</f>
        <v/>
      </c>
    </row>
    <row r="3416">
      <c r="O3416">
        <f>IF($R3416="","",IF($Q$1="Weekly",INT(($R3416-2)/7),IF($Q$1="Quarterly",YEAR($R3416)*4+ROUNDUP(MONTH($R3416)/3),YEAR($R3416)*12+MONTH($R3416))))</f>
        <v/>
      </c>
      <c r="P3416">
        <f>IF($R3416="","",IF($R3417="",1,IF($O3416&lt;&gt;$O3417,1,0)))</f>
        <v/>
      </c>
      <c r="Q3416">
        <f>IF($P3416=1,SUM($P$7:$P3416),"")</f>
        <v/>
      </c>
      <c r="R3416">
        <f>IF($A3416="","",IF(ISNUMBER($A3416),$A3416,IFERROR(DATEVALUE($A3416),NA())))</f>
        <v/>
      </c>
    </row>
    <row r="3417">
      <c r="O3417">
        <f>IF($R3417="","",IF($Q$1="Weekly",INT(($R3417-2)/7),IF($Q$1="Quarterly",YEAR($R3417)*4+ROUNDUP(MONTH($R3417)/3),YEAR($R3417)*12+MONTH($R3417))))</f>
        <v/>
      </c>
      <c r="P3417">
        <f>IF($R3417="","",IF($R3418="",1,IF($O3417&lt;&gt;$O3418,1,0)))</f>
        <v/>
      </c>
      <c r="Q3417">
        <f>IF($P3417=1,SUM($P$7:$P3417),"")</f>
        <v/>
      </c>
      <c r="R3417">
        <f>IF($A3417="","",IF(ISNUMBER($A3417),$A3417,IFERROR(DATEVALUE($A3417),NA())))</f>
        <v/>
      </c>
    </row>
    <row r="3418">
      <c r="O3418">
        <f>IF($R3418="","",IF($Q$1="Weekly",INT(($R3418-2)/7),IF($Q$1="Quarterly",YEAR($R3418)*4+ROUNDUP(MONTH($R3418)/3),YEAR($R3418)*12+MONTH($R3418))))</f>
        <v/>
      </c>
      <c r="P3418">
        <f>IF($R3418="","",IF($R3419="",1,IF($O3418&lt;&gt;$O3419,1,0)))</f>
        <v/>
      </c>
      <c r="Q3418">
        <f>IF($P3418=1,SUM($P$7:$P3418),"")</f>
        <v/>
      </c>
      <c r="R3418">
        <f>IF($A3418="","",IF(ISNUMBER($A3418),$A3418,IFERROR(DATEVALUE($A3418),NA())))</f>
        <v/>
      </c>
    </row>
    <row r="3419">
      <c r="O3419">
        <f>IF($R3419="","",IF($Q$1="Weekly",INT(($R3419-2)/7),IF($Q$1="Quarterly",YEAR($R3419)*4+ROUNDUP(MONTH($R3419)/3),YEAR($R3419)*12+MONTH($R3419))))</f>
        <v/>
      </c>
      <c r="P3419">
        <f>IF($R3419="","",IF($R3420="",1,IF($O3419&lt;&gt;$O3420,1,0)))</f>
        <v/>
      </c>
      <c r="Q3419">
        <f>IF($P3419=1,SUM($P$7:$P3419),"")</f>
        <v/>
      </c>
      <c r="R3419">
        <f>IF($A3419="","",IF(ISNUMBER($A3419),$A3419,IFERROR(DATEVALUE($A3419),NA())))</f>
        <v/>
      </c>
    </row>
    <row r="3420">
      <c r="O3420">
        <f>IF($R3420="","",IF($Q$1="Weekly",INT(($R3420-2)/7),IF($Q$1="Quarterly",YEAR($R3420)*4+ROUNDUP(MONTH($R3420)/3),YEAR($R3420)*12+MONTH($R3420))))</f>
        <v/>
      </c>
      <c r="P3420">
        <f>IF($R3420="","",IF($R3421="",1,IF($O3420&lt;&gt;$O3421,1,0)))</f>
        <v/>
      </c>
      <c r="Q3420">
        <f>IF($P3420=1,SUM($P$7:$P3420),"")</f>
        <v/>
      </c>
      <c r="R3420">
        <f>IF($A3420="","",IF(ISNUMBER($A3420),$A3420,IFERROR(DATEVALUE($A3420),NA())))</f>
        <v/>
      </c>
    </row>
    <row r="3421">
      <c r="O3421">
        <f>IF($R3421="","",IF($Q$1="Weekly",INT(($R3421-2)/7),IF($Q$1="Quarterly",YEAR($R3421)*4+ROUNDUP(MONTH($R3421)/3),YEAR($R3421)*12+MONTH($R3421))))</f>
        <v/>
      </c>
      <c r="P3421">
        <f>IF($R3421="","",IF($R3422="",1,IF($O3421&lt;&gt;$O3422,1,0)))</f>
        <v/>
      </c>
      <c r="Q3421">
        <f>IF($P3421=1,SUM($P$7:$P3421),"")</f>
        <v/>
      </c>
      <c r="R3421">
        <f>IF($A3421="","",IF(ISNUMBER($A3421),$A3421,IFERROR(DATEVALUE($A3421),NA())))</f>
        <v/>
      </c>
    </row>
    <row r="3422">
      <c r="O3422">
        <f>IF($R3422="","",IF($Q$1="Weekly",INT(($R3422-2)/7),IF($Q$1="Quarterly",YEAR($R3422)*4+ROUNDUP(MONTH($R3422)/3),YEAR($R3422)*12+MONTH($R3422))))</f>
        <v/>
      </c>
      <c r="P3422">
        <f>IF($R3422="","",IF($R3423="",1,IF($O3422&lt;&gt;$O3423,1,0)))</f>
        <v/>
      </c>
      <c r="Q3422">
        <f>IF($P3422=1,SUM($P$7:$P3422),"")</f>
        <v/>
      </c>
      <c r="R3422">
        <f>IF($A3422="","",IF(ISNUMBER($A3422),$A3422,IFERROR(DATEVALUE($A3422),NA())))</f>
        <v/>
      </c>
    </row>
    <row r="3423">
      <c r="O3423">
        <f>IF($R3423="","",IF($Q$1="Weekly",INT(($R3423-2)/7),IF($Q$1="Quarterly",YEAR($R3423)*4+ROUNDUP(MONTH($R3423)/3),YEAR($R3423)*12+MONTH($R3423))))</f>
        <v/>
      </c>
      <c r="P3423">
        <f>IF($R3423="","",IF($R3424="",1,IF($O3423&lt;&gt;$O3424,1,0)))</f>
        <v/>
      </c>
      <c r="Q3423">
        <f>IF($P3423=1,SUM($P$7:$P3423),"")</f>
        <v/>
      </c>
      <c r="R3423">
        <f>IF($A3423="","",IF(ISNUMBER($A3423),$A3423,IFERROR(DATEVALUE($A3423),NA())))</f>
        <v/>
      </c>
    </row>
    <row r="3424">
      <c r="O3424">
        <f>IF($R3424="","",IF($Q$1="Weekly",INT(($R3424-2)/7),IF($Q$1="Quarterly",YEAR($R3424)*4+ROUNDUP(MONTH($R3424)/3),YEAR($R3424)*12+MONTH($R3424))))</f>
        <v/>
      </c>
      <c r="P3424">
        <f>IF($R3424="","",IF($R3425="",1,IF($O3424&lt;&gt;$O3425,1,0)))</f>
        <v/>
      </c>
      <c r="Q3424">
        <f>IF($P3424=1,SUM($P$7:$P3424),"")</f>
        <v/>
      </c>
      <c r="R3424">
        <f>IF($A3424="","",IF(ISNUMBER($A3424),$A3424,IFERROR(DATEVALUE($A3424),NA())))</f>
        <v/>
      </c>
    </row>
    <row r="3425">
      <c r="O3425">
        <f>IF($R3425="","",IF($Q$1="Weekly",INT(($R3425-2)/7),IF($Q$1="Quarterly",YEAR($R3425)*4+ROUNDUP(MONTH($R3425)/3),YEAR($R3425)*12+MONTH($R3425))))</f>
        <v/>
      </c>
      <c r="P3425">
        <f>IF($R3425="","",IF($R3426="",1,IF($O3425&lt;&gt;$O3426,1,0)))</f>
        <v/>
      </c>
      <c r="Q3425">
        <f>IF($P3425=1,SUM($P$7:$P3425),"")</f>
        <v/>
      </c>
      <c r="R3425">
        <f>IF($A3425="","",IF(ISNUMBER($A3425),$A3425,IFERROR(DATEVALUE($A3425),NA())))</f>
        <v/>
      </c>
    </row>
    <row r="3426">
      <c r="O3426">
        <f>IF($R3426="","",IF($Q$1="Weekly",INT(($R3426-2)/7),IF($Q$1="Quarterly",YEAR($R3426)*4+ROUNDUP(MONTH($R3426)/3),YEAR($R3426)*12+MONTH($R3426))))</f>
        <v/>
      </c>
      <c r="P3426">
        <f>IF($R3426="","",IF($R3427="",1,IF($O3426&lt;&gt;$O3427,1,0)))</f>
        <v/>
      </c>
      <c r="Q3426">
        <f>IF($P3426=1,SUM($P$7:$P3426),"")</f>
        <v/>
      </c>
      <c r="R3426">
        <f>IF($A3426="","",IF(ISNUMBER($A3426),$A3426,IFERROR(DATEVALUE($A3426),NA())))</f>
        <v/>
      </c>
    </row>
    <row r="3427">
      <c r="O3427">
        <f>IF($R3427="","",IF($Q$1="Weekly",INT(($R3427-2)/7),IF($Q$1="Quarterly",YEAR($R3427)*4+ROUNDUP(MONTH($R3427)/3),YEAR($R3427)*12+MONTH($R3427))))</f>
        <v/>
      </c>
      <c r="P3427">
        <f>IF($R3427="","",IF($R3428="",1,IF($O3427&lt;&gt;$O3428,1,0)))</f>
        <v/>
      </c>
      <c r="Q3427">
        <f>IF($P3427=1,SUM($P$7:$P3427),"")</f>
        <v/>
      </c>
      <c r="R3427">
        <f>IF($A3427="","",IF(ISNUMBER($A3427),$A3427,IFERROR(DATEVALUE($A3427),NA())))</f>
        <v/>
      </c>
    </row>
    <row r="3428">
      <c r="O3428">
        <f>IF($R3428="","",IF($Q$1="Weekly",INT(($R3428-2)/7),IF($Q$1="Quarterly",YEAR($R3428)*4+ROUNDUP(MONTH($R3428)/3),YEAR($R3428)*12+MONTH($R3428))))</f>
        <v/>
      </c>
      <c r="P3428">
        <f>IF($R3428="","",IF($R3429="",1,IF($O3428&lt;&gt;$O3429,1,0)))</f>
        <v/>
      </c>
      <c r="Q3428">
        <f>IF($P3428=1,SUM($P$7:$P3428),"")</f>
        <v/>
      </c>
      <c r="R3428">
        <f>IF($A3428="","",IF(ISNUMBER($A3428),$A3428,IFERROR(DATEVALUE($A3428),NA())))</f>
        <v/>
      </c>
    </row>
    <row r="3429">
      <c r="O3429">
        <f>IF($R3429="","",IF($Q$1="Weekly",INT(($R3429-2)/7),IF($Q$1="Quarterly",YEAR($R3429)*4+ROUNDUP(MONTH($R3429)/3),YEAR($R3429)*12+MONTH($R3429))))</f>
        <v/>
      </c>
      <c r="P3429">
        <f>IF($R3429="","",IF($R3430="",1,IF($O3429&lt;&gt;$O3430,1,0)))</f>
        <v/>
      </c>
      <c r="Q3429">
        <f>IF($P3429=1,SUM($P$7:$P3429),"")</f>
        <v/>
      </c>
      <c r="R3429">
        <f>IF($A3429="","",IF(ISNUMBER($A3429),$A3429,IFERROR(DATEVALUE($A3429),NA())))</f>
        <v/>
      </c>
    </row>
    <row r="3430">
      <c r="O3430">
        <f>IF($R3430="","",IF($Q$1="Weekly",INT(($R3430-2)/7),IF($Q$1="Quarterly",YEAR($R3430)*4+ROUNDUP(MONTH($R3430)/3),YEAR($R3430)*12+MONTH($R3430))))</f>
        <v/>
      </c>
      <c r="P3430">
        <f>IF($R3430="","",IF($R3431="",1,IF($O3430&lt;&gt;$O3431,1,0)))</f>
        <v/>
      </c>
      <c r="Q3430">
        <f>IF($P3430=1,SUM($P$7:$P3430),"")</f>
        <v/>
      </c>
      <c r="R3430">
        <f>IF($A3430="","",IF(ISNUMBER($A3430),$A3430,IFERROR(DATEVALUE($A3430),NA())))</f>
        <v/>
      </c>
    </row>
    <row r="3431">
      <c r="O3431">
        <f>IF($R3431="","",IF($Q$1="Weekly",INT(($R3431-2)/7),IF($Q$1="Quarterly",YEAR($R3431)*4+ROUNDUP(MONTH($R3431)/3),YEAR($R3431)*12+MONTH($R3431))))</f>
        <v/>
      </c>
      <c r="P3431">
        <f>IF($R3431="","",IF($R3432="",1,IF($O3431&lt;&gt;$O3432,1,0)))</f>
        <v/>
      </c>
      <c r="Q3431">
        <f>IF($P3431=1,SUM($P$7:$P3431),"")</f>
        <v/>
      </c>
      <c r="R3431">
        <f>IF($A3431="","",IF(ISNUMBER($A3431),$A3431,IFERROR(DATEVALUE($A3431),NA())))</f>
        <v/>
      </c>
    </row>
    <row r="3432">
      <c r="O3432">
        <f>IF($R3432="","",IF($Q$1="Weekly",INT(($R3432-2)/7),IF($Q$1="Quarterly",YEAR($R3432)*4+ROUNDUP(MONTH($R3432)/3),YEAR($R3432)*12+MONTH($R3432))))</f>
        <v/>
      </c>
      <c r="P3432">
        <f>IF($R3432="","",IF($R3433="",1,IF($O3432&lt;&gt;$O3433,1,0)))</f>
        <v/>
      </c>
      <c r="Q3432">
        <f>IF($P3432=1,SUM($P$7:$P3432),"")</f>
        <v/>
      </c>
      <c r="R3432">
        <f>IF($A3432="","",IF(ISNUMBER($A3432),$A3432,IFERROR(DATEVALUE($A3432),NA())))</f>
        <v/>
      </c>
    </row>
    <row r="3433">
      <c r="O3433">
        <f>IF($R3433="","",IF($Q$1="Weekly",INT(($R3433-2)/7),IF($Q$1="Quarterly",YEAR($R3433)*4+ROUNDUP(MONTH($R3433)/3),YEAR($R3433)*12+MONTH($R3433))))</f>
        <v/>
      </c>
      <c r="P3433">
        <f>IF($R3433="","",IF($R3434="",1,IF($O3433&lt;&gt;$O3434,1,0)))</f>
        <v/>
      </c>
      <c r="Q3433">
        <f>IF($P3433=1,SUM($P$7:$P3433),"")</f>
        <v/>
      </c>
      <c r="R3433">
        <f>IF($A3433="","",IF(ISNUMBER($A3433),$A3433,IFERROR(DATEVALUE($A3433),NA())))</f>
        <v/>
      </c>
    </row>
    <row r="3434">
      <c r="O3434">
        <f>IF($R3434="","",IF($Q$1="Weekly",INT(($R3434-2)/7),IF($Q$1="Quarterly",YEAR($R3434)*4+ROUNDUP(MONTH($R3434)/3),YEAR($R3434)*12+MONTH($R3434))))</f>
        <v/>
      </c>
      <c r="P3434">
        <f>IF($R3434="","",IF($R3435="",1,IF($O3434&lt;&gt;$O3435,1,0)))</f>
        <v/>
      </c>
      <c r="Q3434">
        <f>IF($P3434=1,SUM($P$7:$P3434),"")</f>
        <v/>
      </c>
      <c r="R3434">
        <f>IF($A3434="","",IF(ISNUMBER($A3434),$A3434,IFERROR(DATEVALUE($A3434),NA())))</f>
        <v/>
      </c>
    </row>
    <row r="3435">
      <c r="O3435">
        <f>IF($R3435="","",IF($Q$1="Weekly",INT(($R3435-2)/7),IF($Q$1="Quarterly",YEAR($R3435)*4+ROUNDUP(MONTH($R3435)/3),YEAR($R3435)*12+MONTH($R3435))))</f>
        <v/>
      </c>
      <c r="P3435">
        <f>IF($R3435="","",IF($R3436="",1,IF($O3435&lt;&gt;$O3436,1,0)))</f>
        <v/>
      </c>
      <c r="Q3435">
        <f>IF($P3435=1,SUM($P$7:$P3435),"")</f>
        <v/>
      </c>
      <c r="R3435">
        <f>IF($A3435="","",IF(ISNUMBER($A3435),$A3435,IFERROR(DATEVALUE($A3435),NA())))</f>
        <v/>
      </c>
    </row>
    <row r="3436">
      <c r="O3436">
        <f>IF($R3436="","",IF($Q$1="Weekly",INT(($R3436-2)/7),IF($Q$1="Quarterly",YEAR($R3436)*4+ROUNDUP(MONTH($R3436)/3),YEAR($R3436)*12+MONTH($R3436))))</f>
        <v/>
      </c>
      <c r="P3436">
        <f>IF($R3436="","",IF($R3437="",1,IF($O3436&lt;&gt;$O3437,1,0)))</f>
        <v/>
      </c>
      <c r="Q3436">
        <f>IF($P3436=1,SUM($P$7:$P3436),"")</f>
        <v/>
      </c>
      <c r="R3436">
        <f>IF($A3436="","",IF(ISNUMBER($A3436),$A3436,IFERROR(DATEVALUE($A3436),NA())))</f>
        <v/>
      </c>
    </row>
    <row r="3437">
      <c r="O3437">
        <f>IF($R3437="","",IF($Q$1="Weekly",INT(($R3437-2)/7),IF($Q$1="Quarterly",YEAR($R3437)*4+ROUNDUP(MONTH($R3437)/3),YEAR($R3437)*12+MONTH($R3437))))</f>
        <v/>
      </c>
      <c r="P3437">
        <f>IF($R3437="","",IF($R3438="",1,IF($O3437&lt;&gt;$O3438,1,0)))</f>
        <v/>
      </c>
      <c r="Q3437">
        <f>IF($P3437=1,SUM($P$7:$P3437),"")</f>
        <v/>
      </c>
      <c r="R3437">
        <f>IF($A3437="","",IF(ISNUMBER($A3437),$A3437,IFERROR(DATEVALUE($A3437),NA())))</f>
        <v/>
      </c>
    </row>
    <row r="3438">
      <c r="O3438">
        <f>IF($R3438="","",IF($Q$1="Weekly",INT(($R3438-2)/7),IF($Q$1="Quarterly",YEAR($R3438)*4+ROUNDUP(MONTH($R3438)/3),YEAR($R3438)*12+MONTH($R3438))))</f>
        <v/>
      </c>
      <c r="P3438">
        <f>IF($R3438="","",IF($R3439="",1,IF($O3438&lt;&gt;$O3439,1,0)))</f>
        <v/>
      </c>
      <c r="Q3438">
        <f>IF($P3438=1,SUM($P$7:$P3438),"")</f>
        <v/>
      </c>
      <c r="R3438">
        <f>IF($A3438="","",IF(ISNUMBER($A3438),$A3438,IFERROR(DATEVALUE($A3438),NA())))</f>
        <v/>
      </c>
    </row>
    <row r="3439">
      <c r="O3439">
        <f>IF($R3439="","",IF($Q$1="Weekly",INT(($R3439-2)/7),IF($Q$1="Quarterly",YEAR($R3439)*4+ROUNDUP(MONTH($R3439)/3),YEAR($R3439)*12+MONTH($R3439))))</f>
        <v/>
      </c>
      <c r="P3439">
        <f>IF($R3439="","",IF($R3440="",1,IF($O3439&lt;&gt;$O3440,1,0)))</f>
        <v/>
      </c>
      <c r="Q3439">
        <f>IF($P3439=1,SUM($P$7:$P3439),"")</f>
        <v/>
      </c>
      <c r="R3439">
        <f>IF($A3439="","",IF(ISNUMBER($A3439),$A3439,IFERROR(DATEVALUE($A3439),NA())))</f>
        <v/>
      </c>
    </row>
    <row r="3440">
      <c r="O3440">
        <f>IF($R3440="","",IF($Q$1="Weekly",INT(($R3440-2)/7),IF($Q$1="Quarterly",YEAR($R3440)*4+ROUNDUP(MONTH($R3440)/3),YEAR($R3440)*12+MONTH($R3440))))</f>
        <v/>
      </c>
      <c r="P3440">
        <f>IF($R3440="","",IF($R3441="",1,IF($O3440&lt;&gt;$O3441,1,0)))</f>
        <v/>
      </c>
      <c r="Q3440">
        <f>IF($P3440=1,SUM($P$7:$P3440),"")</f>
        <v/>
      </c>
      <c r="R3440">
        <f>IF($A3440="","",IF(ISNUMBER($A3440),$A3440,IFERROR(DATEVALUE($A3440),NA())))</f>
        <v/>
      </c>
    </row>
    <row r="3441">
      <c r="O3441">
        <f>IF($R3441="","",IF($Q$1="Weekly",INT(($R3441-2)/7),IF($Q$1="Quarterly",YEAR($R3441)*4+ROUNDUP(MONTH($R3441)/3),YEAR($R3441)*12+MONTH($R3441))))</f>
        <v/>
      </c>
      <c r="P3441">
        <f>IF($R3441="","",IF($R3442="",1,IF($O3441&lt;&gt;$O3442,1,0)))</f>
        <v/>
      </c>
      <c r="Q3441">
        <f>IF($P3441=1,SUM($P$7:$P3441),"")</f>
        <v/>
      </c>
      <c r="R3441">
        <f>IF($A3441="","",IF(ISNUMBER($A3441),$A3441,IFERROR(DATEVALUE($A3441),NA())))</f>
        <v/>
      </c>
    </row>
    <row r="3442">
      <c r="O3442">
        <f>IF($R3442="","",IF($Q$1="Weekly",INT(($R3442-2)/7),IF($Q$1="Quarterly",YEAR($R3442)*4+ROUNDUP(MONTH($R3442)/3),YEAR($R3442)*12+MONTH($R3442))))</f>
        <v/>
      </c>
      <c r="P3442">
        <f>IF($R3442="","",IF($R3443="",1,IF($O3442&lt;&gt;$O3443,1,0)))</f>
        <v/>
      </c>
      <c r="Q3442">
        <f>IF($P3442=1,SUM($P$7:$P3442),"")</f>
        <v/>
      </c>
      <c r="R3442">
        <f>IF($A3442="","",IF(ISNUMBER($A3442),$A3442,IFERROR(DATEVALUE($A3442),NA())))</f>
        <v/>
      </c>
    </row>
    <row r="3443">
      <c r="O3443">
        <f>IF($R3443="","",IF($Q$1="Weekly",INT(($R3443-2)/7),IF($Q$1="Quarterly",YEAR($R3443)*4+ROUNDUP(MONTH($R3443)/3),YEAR($R3443)*12+MONTH($R3443))))</f>
        <v/>
      </c>
      <c r="P3443">
        <f>IF($R3443="","",IF($R3444="",1,IF($O3443&lt;&gt;$O3444,1,0)))</f>
        <v/>
      </c>
      <c r="Q3443">
        <f>IF($P3443=1,SUM($P$7:$P3443),"")</f>
        <v/>
      </c>
      <c r="R3443">
        <f>IF($A3443="","",IF(ISNUMBER($A3443),$A3443,IFERROR(DATEVALUE($A3443),NA())))</f>
        <v/>
      </c>
    </row>
    <row r="3444">
      <c r="O3444">
        <f>IF($R3444="","",IF($Q$1="Weekly",INT(($R3444-2)/7),IF($Q$1="Quarterly",YEAR($R3444)*4+ROUNDUP(MONTH($R3444)/3),YEAR($R3444)*12+MONTH($R3444))))</f>
        <v/>
      </c>
      <c r="P3444">
        <f>IF($R3444="","",IF($R3445="",1,IF($O3444&lt;&gt;$O3445,1,0)))</f>
        <v/>
      </c>
      <c r="Q3444">
        <f>IF($P3444=1,SUM($P$7:$P3444),"")</f>
        <v/>
      </c>
      <c r="R3444">
        <f>IF($A3444="","",IF(ISNUMBER($A3444),$A3444,IFERROR(DATEVALUE($A3444),NA())))</f>
        <v/>
      </c>
    </row>
    <row r="3445">
      <c r="O3445">
        <f>IF($R3445="","",IF($Q$1="Weekly",INT(($R3445-2)/7),IF($Q$1="Quarterly",YEAR($R3445)*4+ROUNDUP(MONTH($R3445)/3),YEAR($R3445)*12+MONTH($R3445))))</f>
        <v/>
      </c>
      <c r="P3445">
        <f>IF($R3445="","",IF($R3446="",1,IF($O3445&lt;&gt;$O3446,1,0)))</f>
        <v/>
      </c>
      <c r="Q3445">
        <f>IF($P3445=1,SUM($P$7:$P3445),"")</f>
        <v/>
      </c>
      <c r="R3445">
        <f>IF($A3445="","",IF(ISNUMBER($A3445),$A3445,IFERROR(DATEVALUE($A3445),NA())))</f>
        <v/>
      </c>
    </row>
    <row r="3446">
      <c r="O3446">
        <f>IF($R3446="","",IF($Q$1="Weekly",INT(($R3446-2)/7),IF($Q$1="Quarterly",YEAR($R3446)*4+ROUNDUP(MONTH($R3446)/3),YEAR($R3446)*12+MONTH($R3446))))</f>
        <v/>
      </c>
      <c r="P3446">
        <f>IF($R3446="","",IF($R3447="",1,IF($O3446&lt;&gt;$O3447,1,0)))</f>
        <v/>
      </c>
      <c r="Q3446">
        <f>IF($P3446=1,SUM($P$7:$P3446),"")</f>
        <v/>
      </c>
      <c r="R3446">
        <f>IF($A3446="","",IF(ISNUMBER($A3446),$A3446,IFERROR(DATEVALUE($A3446),NA())))</f>
        <v/>
      </c>
    </row>
    <row r="3447">
      <c r="O3447">
        <f>IF($R3447="","",IF($Q$1="Weekly",INT(($R3447-2)/7),IF($Q$1="Quarterly",YEAR($R3447)*4+ROUNDUP(MONTH($R3447)/3),YEAR($R3447)*12+MONTH($R3447))))</f>
        <v/>
      </c>
      <c r="P3447">
        <f>IF($R3447="","",IF($R3448="",1,IF($O3447&lt;&gt;$O3448,1,0)))</f>
        <v/>
      </c>
      <c r="Q3447">
        <f>IF($P3447=1,SUM($P$7:$P3447),"")</f>
        <v/>
      </c>
      <c r="R3447">
        <f>IF($A3447="","",IF(ISNUMBER($A3447),$A3447,IFERROR(DATEVALUE($A3447),NA())))</f>
        <v/>
      </c>
    </row>
    <row r="3448">
      <c r="O3448">
        <f>IF($R3448="","",IF($Q$1="Weekly",INT(($R3448-2)/7),IF($Q$1="Quarterly",YEAR($R3448)*4+ROUNDUP(MONTH($R3448)/3),YEAR($R3448)*12+MONTH($R3448))))</f>
        <v/>
      </c>
      <c r="P3448">
        <f>IF($R3448="","",IF($R3449="",1,IF($O3448&lt;&gt;$O3449,1,0)))</f>
        <v/>
      </c>
      <c r="Q3448">
        <f>IF($P3448=1,SUM($P$7:$P3448),"")</f>
        <v/>
      </c>
      <c r="R3448">
        <f>IF($A3448="","",IF(ISNUMBER($A3448),$A3448,IFERROR(DATEVALUE($A3448),NA())))</f>
        <v/>
      </c>
    </row>
    <row r="3449">
      <c r="O3449">
        <f>IF($R3449="","",IF($Q$1="Weekly",INT(($R3449-2)/7),IF($Q$1="Quarterly",YEAR($R3449)*4+ROUNDUP(MONTH($R3449)/3),YEAR($R3449)*12+MONTH($R3449))))</f>
        <v/>
      </c>
      <c r="P3449">
        <f>IF($R3449="","",IF($R3450="",1,IF($O3449&lt;&gt;$O3450,1,0)))</f>
        <v/>
      </c>
      <c r="Q3449">
        <f>IF($P3449=1,SUM($P$7:$P3449),"")</f>
        <v/>
      </c>
      <c r="R3449">
        <f>IF($A3449="","",IF(ISNUMBER($A3449),$A3449,IFERROR(DATEVALUE($A3449),NA())))</f>
        <v/>
      </c>
    </row>
    <row r="3450">
      <c r="O3450">
        <f>IF($R3450="","",IF($Q$1="Weekly",INT(($R3450-2)/7),IF($Q$1="Quarterly",YEAR($R3450)*4+ROUNDUP(MONTH($R3450)/3),YEAR($R3450)*12+MONTH($R3450))))</f>
        <v/>
      </c>
      <c r="P3450">
        <f>IF($R3450="","",IF($R3451="",1,IF($O3450&lt;&gt;$O3451,1,0)))</f>
        <v/>
      </c>
      <c r="Q3450">
        <f>IF($P3450=1,SUM($P$7:$P3450),"")</f>
        <v/>
      </c>
      <c r="R3450">
        <f>IF($A3450="","",IF(ISNUMBER($A3450),$A3450,IFERROR(DATEVALUE($A3450),NA())))</f>
        <v/>
      </c>
    </row>
    <row r="3451">
      <c r="O3451">
        <f>IF($R3451="","",IF($Q$1="Weekly",INT(($R3451-2)/7),IF($Q$1="Quarterly",YEAR($R3451)*4+ROUNDUP(MONTH($R3451)/3),YEAR($R3451)*12+MONTH($R3451))))</f>
        <v/>
      </c>
      <c r="P3451">
        <f>IF($R3451="","",IF($R3452="",1,IF($O3451&lt;&gt;$O3452,1,0)))</f>
        <v/>
      </c>
      <c r="Q3451">
        <f>IF($P3451=1,SUM($P$7:$P3451),"")</f>
        <v/>
      </c>
      <c r="R3451">
        <f>IF($A3451="","",IF(ISNUMBER($A3451),$A3451,IFERROR(DATEVALUE($A3451),NA())))</f>
        <v/>
      </c>
    </row>
    <row r="3452">
      <c r="O3452">
        <f>IF($R3452="","",IF($Q$1="Weekly",INT(($R3452-2)/7),IF($Q$1="Quarterly",YEAR($R3452)*4+ROUNDUP(MONTH($R3452)/3),YEAR($R3452)*12+MONTH($R3452))))</f>
        <v/>
      </c>
      <c r="P3452">
        <f>IF($R3452="","",IF($R3453="",1,IF($O3452&lt;&gt;$O3453,1,0)))</f>
        <v/>
      </c>
      <c r="Q3452">
        <f>IF($P3452=1,SUM($P$7:$P3452),"")</f>
        <v/>
      </c>
      <c r="R3452">
        <f>IF($A3452="","",IF(ISNUMBER($A3452),$A3452,IFERROR(DATEVALUE($A3452),NA())))</f>
        <v/>
      </c>
    </row>
    <row r="3453">
      <c r="O3453">
        <f>IF($R3453="","",IF($Q$1="Weekly",INT(($R3453-2)/7),IF($Q$1="Quarterly",YEAR($R3453)*4+ROUNDUP(MONTH($R3453)/3),YEAR($R3453)*12+MONTH($R3453))))</f>
        <v/>
      </c>
      <c r="P3453">
        <f>IF($R3453="","",IF($R3454="",1,IF($O3453&lt;&gt;$O3454,1,0)))</f>
        <v/>
      </c>
      <c r="Q3453">
        <f>IF($P3453=1,SUM($P$7:$P3453),"")</f>
        <v/>
      </c>
      <c r="R3453">
        <f>IF($A3453="","",IF(ISNUMBER($A3453),$A3453,IFERROR(DATEVALUE($A3453),NA())))</f>
        <v/>
      </c>
    </row>
    <row r="3454">
      <c r="O3454">
        <f>IF($R3454="","",IF($Q$1="Weekly",INT(($R3454-2)/7),IF($Q$1="Quarterly",YEAR($R3454)*4+ROUNDUP(MONTH($R3454)/3),YEAR($R3454)*12+MONTH($R3454))))</f>
        <v/>
      </c>
      <c r="P3454">
        <f>IF($R3454="","",IF($R3455="",1,IF($O3454&lt;&gt;$O3455,1,0)))</f>
        <v/>
      </c>
      <c r="Q3454">
        <f>IF($P3454=1,SUM($P$7:$P3454),"")</f>
        <v/>
      </c>
      <c r="R3454">
        <f>IF($A3454="","",IF(ISNUMBER($A3454),$A3454,IFERROR(DATEVALUE($A3454),NA())))</f>
        <v/>
      </c>
    </row>
    <row r="3455">
      <c r="O3455">
        <f>IF($R3455="","",IF($Q$1="Weekly",INT(($R3455-2)/7),IF($Q$1="Quarterly",YEAR($R3455)*4+ROUNDUP(MONTH($R3455)/3),YEAR($R3455)*12+MONTH($R3455))))</f>
        <v/>
      </c>
      <c r="P3455">
        <f>IF($R3455="","",IF($R3456="",1,IF($O3455&lt;&gt;$O3456,1,0)))</f>
        <v/>
      </c>
      <c r="Q3455">
        <f>IF($P3455=1,SUM($P$7:$P3455),"")</f>
        <v/>
      </c>
      <c r="R3455">
        <f>IF($A3455="","",IF(ISNUMBER($A3455),$A3455,IFERROR(DATEVALUE($A3455),NA())))</f>
        <v/>
      </c>
    </row>
    <row r="3456">
      <c r="O3456">
        <f>IF($R3456="","",IF($Q$1="Weekly",INT(($R3456-2)/7),IF($Q$1="Quarterly",YEAR($R3456)*4+ROUNDUP(MONTH($R3456)/3),YEAR($R3456)*12+MONTH($R3456))))</f>
        <v/>
      </c>
      <c r="P3456">
        <f>IF($R3456="","",IF($R3457="",1,IF($O3456&lt;&gt;$O3457,1,0)))</f>
        <v/>
      </c>
      <c r="Q3456">
        <f>IF($P3456=1,SUM($P$7:$P3456),"")</f>
        <v/>
      </c>
      <c r="R3456">
        <f>IF($A3456="","",IF(ISNUMBER($A3456),$A3456,IFERROR(DATEVALUE($A3456),NA())))</f>
        <v/>
      </c>
    </row>
    <row r="3457">
      <c r="O3457">
        <f>IF($R3457="","",IF($Q$1="Weekly",INT(($R3457-2)/7),IF($Q$1="Quarterly",YEAR($R3457)*4+ROUNDUP(MONTH($R3457)/3),YEAR($R3457)*12+MONTH($R3457))))</f>
        <v/>
      </c>
      <c r="P3457">
        <f>IF($R3457="","",IF($R3458="",1,IF($O3457&lt;&gt;$O3458,1,0)))</f>
        <v/>
      </c>
      <c r="Q3457">
        <f>IF($P3457=1,SUM($P$7:$P3457),"")</f>
        <v/>
      </c>
      <c r="R3457">
        <f>IF($A3457="","",IF(ISNUMBER($A3457),$A3457,IFERROR(DATEVALUE($A3457),NA())))</f>
        <v/>
      </c>
    </row>
    <row r="3458">
      <c r="O3458">
        <f>IF($R3458="","",IF($Q$1="Weekly",INT(($R3458-2)/7),IF($Q$1="Quarterly",YEAR($R3458)*4+ROUNDUP(MONTH($R3458)/3),YEAR($R3458)*12+MONTH($R3458))))</f>
        <v/>
      </c>
      <c r="P3458">
        <f>IF($R3458="","",IF($R3459="",1,IF($O3458&lt;&gt;$O3459,1,0)))</f>
        <v/>
      </c>
      <c r="Q3458">
        <f>IF($P3458=1,SUM($P$7:$P3458),"")</f>
        <v/>
      </c>
      <c r="R3458">
        <f>IF($A3458="","",IF(ISNUMBER($A3458),$A3458,IFERROR(DATEVALUE($A3458),NA())))</f>
        <v/>
      </c>
    </row>
    <row r="3459">
      <c r="O3459">
        <f>IF($R3459="","",IF($Q$1="Weekly",INT(($R3459-2)/7),IF($Q$1="Quarterly",YEAR($R3459)*4+ROUNDUP(MONTH($R3459)/3),YEAR($R3459)*12+MONTH($R3459))))</f>
        <v/>
      </c>
      <c r="P3459">
        <f>IF($R3459="","",IF($R3460="",1,IF($O3459&lt;&gt;$O3460,1,0)))</f>
        <v/>
      </c>
      <c r="Q3459">
        <f>IF($P3459=1,SUM($P$7:$P3459),"")</f>
        <v/>
      </c>
      <c r="R3459">
        <f>IF($A3459="","",IF(ISNUMBER($A3459),$A3459,IFERROR(DATEVALUE($A3459),NA())))</f>
        <v/>
      </c>
    </row>
    <row r="3460">
      <c r="O3460">
        <f>IF($R3460="","",IF($Q$1="Weekly",INT(($R3460-2)/7),IF($Q$1="Quarterly",YEAR($R3460)*4+ROUNDUP(MONTH($R3460)/3),YEAR($R3460)*12+MONTH($R3460))))</f>
        <v/>
      </c>
      <c r="P3460">
        <f>IF($R3460="","",IF($R3461="",1,IF($O3460&lt;&gt;$O3461,1,0)))</f>
        <v/>
      </c>
      <c r="Q3460">
        <f>IF($P3460=1,SUM($P$7:$P3460),"")</f>
        <v/>
      </c>
      <c r="R3460">
        <f>IF($A3460="","",IF(ISNUMBER($A3460),$A3460,IFERROR(DATEVALUE($A3460),NA())))</f>
        <v/>
      </c>
    </row>
    <row r="3461">
      <c r="O3461">
        <f>IF($R3461="","",IF($Q$1="Weekly",INT(($R3461-2)/7),IF($Q$1="Quarterly",YEAR($R3461)*4+ROUNDUP(MONTH($R3461)/3),YEAR($R3461)*12+MONTH($R3461))))</f>
        <v/>
      </c>
      <c r="P3461">
        <f>IF($R3461="","",IF($R3462="",1,IF($O3461&lt;&gt;$O3462,1,0)))</f>
        <v/>
      </c>
      <c r="Q3461">
        <f>IF($P3461=1,SUM($P$7:$P3461),"")</f>
        <v/>
      </c>
      <c r="R3461">
        <f>IF($A3461="","",IF(ISNUMBER($A3461),$A3461,IFERROR(DATEVALUE($A3461),NA())))</f>
        <v/>
      </c>
    </row>
    <row r="3462">
      <c r="O3462">
        <f>IF($R3462="","",IF($Q$1="Weekly",INT(($R3462-2)/7),IF($Q$1="Quarterly",YEAR($R3462)*4+ROUNDUP(MONTH($R3462)/3),YEAR($R3462)*12+MONTH($R3462))))</f>
        <v/>
      </c>
      <c r="P3462">
        <f>IF($R3462="","",IF($R3463="",1,IF($O3462&lt;&gt;$O3463,1,0)))</f>
        <v/>
      </c>
      <c r="Q3462">
        <f>IF($P3462=1,SUM($P$7:$P3462),"")</f>
        <v/>
      </c>
      <c r="R3462">
        <f>IF($A3462="","",IF(ISNUMBER($A3462),$A3462,IFERROR(DATEVALUE($A3462),NA())))</f>
        <v/>
      </c>
    </row>
    <row r="3463">
      <c r="O3463">
        <f>IF($R3463="","",IF($Q$1="Weekly",INT(($R3463-2)/7),IF($Q$1="Quarterly",YEAR($R3463)*4+ROUNDUP(MONTH($R3463)/3),YEAR($R3463)*12+MONTH($R3463))))</f>
        <v/>
      </c>
      <c r="P3463">
        <f>IF($R3463="","",IF($R3464="",1,IF($O3463&lt;&gt;$O3464,1,0)))</f>
        <v/>
      </c>
      <c r="Q3463">
        <f>IF($P3463=1,SUM($P$7:$P3463),"")</f>
        <v/>
      </c>
      <c r="R3463">
        <f>IF($A3463="","",IF(ISNUMBER($A3463),$A3463,IFERROR(DATEVALUE($A3463),NA())))</f>
        <v/>
      </c>
    </row>
    <row r="3464">
      <c r="O3464">
        <f>IF($R3464="","",IF($Q$1="Weekly",INT(($R3464-2)/7),IF($Q$1="Quarterly",YEAR($R3464)*4+ROUNDUP(MONTH($R3464)/3),YEAR($R3464)*12+MONTH($R3464))))</f>
        <v/>
      </c>
      <c r="P3464">
        <f>IF($R3464="","",IF($R3465="",1,IF($O3464&lt;&gt;$O3465,1,0)))</f>
        <v/>
      </c>
      <c r="Q3464">
        <f>IF($P3464=1,SUM($P$7:$P3464),"")</f>
        <v/>
      </c>
      <c r="R3464">
        <f>IF($A3464="","",IF(ISNUMBER($A3464),$A3464,IFERROR(DATEVALUE($A3464),NA())))</f>
        <v/>
      </c>
    </row>
    <row r="3465">
      <c r="O3465">
        <f>IF($R3465="","",IF($Q$1="Weekly",INT(($R3465-2)/7),IF($Q$1="Quarterly",YEAR($R3465)*4+ROUNDUP(MONTH($R3465)/3),YEAR($R3465)*12+MONTH($R3465))))</f>
        <v/>
      </c>
      <c r="P3465">
        <f>IF($R3465="","",IF($R3466="",1,IF($O3465&lt;&gt;$O3466,1,0)))</f>
        <v/>
      </c>
      <c r="Q3465">
        <f>IF($P3465=1,SUM($P$7:$P3465),"")</f>
        <v/>
      </c>
      <c r="R3465">
        <f>IF($A3465="","",IF(ISNUMBER($A3465),$A3465,IFERROR(DATEVALUE($A3465),NA())))</f>
        <v/>
      </c>
    </row>
    <row r="3466">
      <c r="O3466">
        <f>IF($R3466="","",IF($Q$1="Weekly",INT(($R3466-2)/7),IF($Q$1="Quarterly",YEAR($R3466)*4+ROUNDUP(MONTH($R3466)/3),YEAR($R3466)*12+MONTH($R3466))))</f>
        <v/>
      </c>
      <c r="P3466">
        <f>IF($R3466="","",IF($R3467="",1,IF($O3466&lt;&gt;$O3467,1,0)))</f>
        <v/>
      </c>
      <c r="Q3466">
        <f>IF($P3466=1,SUM($P$7:$P3466),"")</f>
        <v/>
      </c>
      <c r="R3466">
        <f>IF($A3466="","",IF(ISNUMBER($A3466),$A3466,IFERROR(DATEVALUE($A3466),NA())))</f>
        <v/>
      </c>
    </row>
    <row r="3467">
      <c r="O3467">
        <f>IF($R3467="","",IF($Q$1="Weekly",INT(($R3467-2)/7),IF($Q$1="Quarterly",YEAR($R3467)*4+ROUNDUP(MONTH($R3467)/3),YEAR($R3467)*12+MONTH($R3467))))</f>
        <v/>
      </c>
      <c r="P3467">
        <f>IF($R3467="","",IF($R3468="",1,IF($O3467&lt;&gt;$O3468,1,0)))</f>
        <v/>
      </c>
      <c r="Q3467">
        <f>IF($P3467=1,SUM($P$7:$P3467),"")</f>
        <v/>
      </c>
      <c r="R3467">
        <f>IF($A3467="","",IF(ISNUMBER($A3467),$A3467,IFERROR(DATEVALUE($A3467),NA())))</f>
        <v/>
      </c>
    </row>
    <row r="3468">
      <c r="O3468">
        <f>IF($R3468="","",IF($Q$1="Weekly",INT(($R3468-2)/7),IF($Q$1="Quarterly",YEAR($R3468)*4+ROUNDUP(MONTH($R3468)/3),YEAR($R3468)*12+MONTH($R3468))))</f>
        <v/>
      </c>
      <c r="P3468">
        <f>IF($R3468="","",IF($R3469="",1,IF($O3468&lt;&gt;$O3469,1,0)))</f>
        <v/>
      </c>
      <c r="Q3468">
        <f>IF($P3468=1,SUM($P$7:$P3468),"")</f>
        <v/>
      </c>
      <c r="R3468">
        <f>IF($A3468="","",IF(ISNUMBER($A3468),$A3468,IFERROR(DATEVALUE($A3468),NA())))</f>
        <v/>
      </c>
    </row>
    <row r="3469">
      <c r="O3469">
        <f>IF($R3469="","",IF($Q$1="Weekly",INT(($R3469-2)/7),IF($Q$1="Quarterly",YEAR($R3469)*4+ROUNDUP(MONTH($R3469)/3),YEAR($R3469)*12+MONTH($R3469))))</f>
        <v/>
      </c>
      <c r="P3469">
        <f>IF($R3469="","",IF($R3470="",1,IF($O3469&lt;&gt;$O3470,1,0)))</f>
        <v/>
      </c>
      <c r="Q3469">
        <f>IF($P3469=1,SUM($P$7:$P3469),"")</f>
        <v/>
      </c>
      <c r="R3469">
        <f>IF($A3469="","",IF(ISNUMBER($A3469),$A3469,IFERROR(DATEVALUE($A3469),NA())))</f>
        <v/>
      </c>
    </row>
    <row r="3470">
      <c r="O3470">
        <f>IF($R3470="","",IF($Q$1="Weekly",INT(($R3470-2)/7),IF($Q$1="Quarterly",YEAR($R3470)*4+ROUNDUP(MONTH($R3470)/3),YEAR($R3470)*12+MONTH($R3470))))</f>
        <v/>
      </c>
      <c r="P3470">
        <f>IF($R3470="","",IF($R3471="",1,IF($O3470&lt;&gt;$O3471,1,0)))</f>
        <v/>
      </c>
      <c r="Q3470">
        <f>IF($P3470=1,SUM($P$7:$P3470),"")</f>
        <v/>
      </c>
      <c r="R3470">
        <f>IF($A3470="","",IF(ISNUMBER($A3470),$A3470,IFERROR(DATEVALUE($A3470),NA())))</f>
        <v/>
      </c>
    </row>
    <row r="3471">
      <c r="O3471">
        <f>IF($R3471="","",IF($Q$1="Weekly",INT(($R3471-2)/7),IF($Q$1="Quarterly",YEAR($R3471)*4+ROUNDUP(MONTH($R3471)/3),YEAR($R3471)*12+MONTH($R3471))))</f>
        <v/>
      </c>
      <c r="P3471">
        <f>IF($R3471="","",IF($R3472="",1,IF($O3471&lt;&gt;$O3472,1,0)))</f>
        <v/>
      </c>
      <c r="Q3471">
        <f>IF($P3471=1,SUM($P$7:$P3471),"")</f>
        <v/>
      </c>
      <c r="R3471">
        <f>IF($A3471="","",IF(ISNUMBER($A3471),$A3471,IFERROR(DATEVALUE($A3471),NA())))</f>
        <v/>
      </c>
    </row>
    <row r="3472">
      <c r="O3472">
        <f>IF($R3472="","",IF($Q$1="Weekly",INT(($R3472-2)/7),IF($Q$1="Quarterly",YEAR($R3472)*4+ROUNDUP(MONTH($R3472)/3),YEAR($R3472)*12+MONTH($R3472))))</f>
        <v/>
      </c>
      <c r="P3472">
        <f>IF($R3472="","",IF($R3473="",1,IF($O3472&lt;&gt;$O3473,1,0)))</f>
        <v/>
      </c>
      <c r="Q3472">
        <f>IF($P3472=1,SUM($P$7:$P3472),"")</f>
        <v/>
      </c>
      <c r="R3472">
        <f>IF($A3472="","",IF(ISNUMBER($A3472),$A3472,IFERROR(DATEVALUE($A3472),NA())))</f>
        <v/>
      </c>
    </row>
    <row r="3473">
      <c r="O3473">
        <f>IF($R3473="","",IF($Q$1="Weekly",INT(($R3473-2)/7),IF($Q$1="Quarterly",YEAR($R3473)*4+ROUNDUP(MONTH($R3473)/3),YEAR($R3473)*12+MONTH($R3473))))</f>
        <v/>
      </c>
      <c r="P3473">
        <f>IF($R3473="","",IF($R3474="",1,IF($O3473&lt;&gt;$O3474,1,0)))</f>
        <v/>
      </c>
      <c r="Q3473">
        <f>IF($P3473=1,SUM($P$7:$P3473),"")</f>
        <v/>
      </c>
      <c r="R3473">
        <f>IF($A3473="","",IF(ISNUMBER($A3473),$A3473,IFERROR(DATEVALUE($A3473),NA())))</f>
        <v/>
      </c>
    </row>
    <row r="3474">
      <c r="O3474">
        <f>IF($R3474="","",IF($Q$1="Weekly",INT(($R3474-2)/7),IF($Q$1="Quarterly",YEAR($R3474)*4+ROUNDUP(MONTH($R3474)/3),YEAR($R3474)*12+MONTH($R3474))))</f>
        <v/>
      </c>
      <c r="P3474">
        <f>IF($R3474="","",IF($R3475="",1,IF($O3474&lt;&gt;$O3475,1,0)))</f>
        <v/>
      </c>
      <c r="Q3474">
        <f>IF($P3474=1,SUM($P$7:$P3474),"")</f>
        <v/>
      </c>
      <c r="R3474">
        <f>IF($A3474="","",IF(ISNUMBER($A3474),$A3474,IFERROR(DATEVALUE($A3474),NA())))</f>
        <v/>
      </c>
    </row>
    <row r="3475">
      <c r="O3475">
        <f>IF($R3475="","",IF($Q$1="Weekly",INT(($R3475-2)/7),IF($Q$1="Quarterly",YEAR($R3475)*4+ROUNDUP(MONTH($R3475)/3),YEAR($R3475)*12+MONTH($R3475))))</f>
        <v/>
      </c>
      <c r="P3475">
        <f>IF($R3475="","",IF($R3476="",1,IF($O3475&lt;&gt;$O3476,1,0)))</f>
        <v/>
      </c>
      <c r="Q3475">
        <f>IF($P3475=1,SUM($P$7:$P3475),"")</f>
        <v/>
      </c>
      <c r="R3475">
        <f>IF($A3475="","",IF(ISNUMBER($A3475),$A3475,IFERROR(DATEVALUE($A3475),NA())))</f>
        <v/>
      </c>
    </row>
    <row r="3476">
      <c r="O3476">
        <f>IF($R3476="","",IF($Q$1="Weekly",INT(($R3476-2)/7),IF($Q$1="Quarterly",YEAR($R3476)*4+ROUNDUP(MONTH($R3476)/3),YEAR($R3476)*12+MONTH($R3476))))</f>
        <v/>
      </c>
      <c r="P3476">
        <f>IF($R3476="","",IF($R3477="",1,IF($O3476&lt;&gt;$O3477,1,0)))</f>
        <v/>
      </c>
      <c r="Q3476">
        <f>IF($P3476=1,SUM($P$7:$P3476),"")</f>
        <v/>
      </c>
      <c r="R3476">
        <f>IF($A3476="","",IF(ISNUMBER($A3476),$A3476,IFERROR(DATEVALUE($A3476),NA())))</f>
        <v/>
      </c>
    </row>
    <row r="3477">
      <c r="O3477">
        <f>IF($R3477="","",IF($Q$1="Weekly",INT(($R3477-2)/7),IF($Q$1="Quarterly",YEAR($R3477)*4+ROUNDUP(MONTH($R3477)/3),YEAR($R3477)*12+MONTH($R3477))))</f>
        <v/>
      </c>
      <c r="P3477">
        <f>IF($R3477="","",IF($R3478="",1,IF($O3477&lt;&gt;$O3478,1,0)))</f>
        <v/>
      </c>
      <c r="Q3477">
        <f>IF($P3477=1,SUM($P$7:$P3477),"")</f>
        <v/>
      </c>
      <c r="R3477">
        <f>IF($A3477="","",IF(ISNUMBER($A3477),$A3477,IFERROR(DATEVALUE($A3477),NA())))</f>
        <v/>
      </c>
    </row>
    <row r="3478">
      <c r="O3478">
        <f>IF($R3478="","",IF($Q$1="Weekly",INT(($R3478-2)/7),IF($Q$1="Quarterly",YEAR($R3478)*4+ROUNDUP(MONTH($R3478)/3),YEAR($R3478)*12+MONTH($R3478))))</f>
        <v/>
      </c>
      <c r="P3478">
        <f>IF($R3478="","",IF($R3479="",1,IF($O3478&lt;&gt;$O3479,1,0)))</f>
        <v/>
      </c>
      <c r="Q3478">
        <f>IF($P3478=1,SUM($P$7:$P3478),"")</f>
        <v/>
      </c>
      <c r="R3478">
        <f>IF($A3478="","",IF(ISNUMBER($A3478),$A3478,IFERROR(DATEVALUE($A3478),NA())))</f>
        <v/>
      </c>
    </row>
    <row r="3479">
      <c r="O3479">
        <f>IF($R3479="","",IF($Q$1="Weekly",INT(($R3479-2)/7),IF($Q$1="Quarterly",YEAR($R3479)*4+ROUNDUP(MONTH($R3479)/3),YEAR($R3479)*12+MONTH($R3479))))</f>
        <v/>
      </c>
      <c r="P3479">
        <f>IF($R3479="","",IF($R3480="",1,IF($O3479&lt;&gt;$O3480,1,0)))</f>
        <v/>
      </c>
      <c r="Q3479">
        <f>IF($P3479=1,SUM($P$7:$P3479),"")</f>
        <v/>
      </c>
      <c r="R3479">
        <f>IF($A3479="","",IF(ISNUMBER($A3479),$A3479,IFERROR(DATEVALUE($A3479),NA())))</f>
        <v/>
      </c>
    </row>
    <row r="3480">
      <c r="O3480">
        <f>IF($R3480="","",IF($Q$1="Weekly",INT(($R3480-2)/7),IF($Q$1="Quarterly",YEAR($R3480)*4+ROUNDUP(MONTH($R3480)/3),YEAR($R3480)*12+MONTH($R3480))))</f>
        <v/>
      </c>
      <c r="P3480">
        <f>IF($R3480="","",IF($R3481="",1,IF($O3480&lt;&gt;$O3481,1,0)))</f>
        <v/>
      </c>
      <c r="Q3480">
        <f>IF($P3480=1,SUM($P$7:$P3480),"")</f>
        <v/>
      </c>
      <c r="R3480">
        <f>IF($A3480="","",IF(ISNUMBER($A3480),$A3480,IFERROR(DATEVALUE($A3480),NA())))</f>
        <v/>
      </c>
    </row>
    <row r="3481">
      <c r="O3481">
        <f>IF($R3481="","",IF($Q$1="Weekly",INT(($R3481-2)/7),IF($Q$1="Quarterly",YEAR($R3481)*4+ROUNDUP(MONTH($R3481)/3),YEAR($R3481)*12+MONTH($R3481))))</f>
        <v/>
      </c>
      <c r="P3481">
        <f>IF($R3481="","",IF($R3482="",1,IF($O3481&lt;&gt;$O3482,1,0)))</f>
        <v/>
      </c>
      <c r="Q3481">
        <f>IF($P3481=1,SUM($P$7:$P3481),"")</f>
        <v/>
      </c>
      <c r="R3481">
        <f>IF($A3481="","",IF(ISNUMBER($A3481),$A3481,IFERROR(DATEVALUE($A3481),NA())))</f>
        <v/>
      </c>
    </row>
    <row r="3482">
      <c r="O3482">
        <f>IF($R3482="","",IF($Q$1="Weekly",INT(($R3482-2)/7),IF($Q$1="Quarterly",YEAR($R3482)*4+ROUNDUP(MONTH($R3482)/3),YEAR($R3482)*12+MONTH($R3482))))</f>
        <v/>
      </c>
      <c r="P3482">
        <f>IF($R3482="","",IF($R3483="",1,IF($O3482&lt;&gt;$O3483,1,0)))</f>
        <v/>
      </c>
      <c r="Q3482">
        <f>IF($P3482=1,SUM($P$7:$P3482),"")</f>
        <v/>
      </c>
      <c r="R3482">
        <f>IF($A3482="","",IF(ISNUMBER($A3482),$A3482,IFERROR(DATEVALUE($A3482),NA())))</f>
        <v/>
      </c>
    </row>
    <row r="3483">
      <c r="O3483">
        <f>IF($R3483="","",IF($Q$1="Weekly",INT(($R3483-2)/7),IF($Q$1="Quarterly",YEAR($R3483)*4+ROUNDUP(MONTH($R3483)/3),YEAR($R3483)*12+MONTH($R3483))))</f>
        <v/>
      </c>
      <c r="P3483">
        <f>IF($R3483="","",IF($R3484="",1,IF($O3483&lt;&gt;$O3484,1,0)))</f>
        <v/>
      </c>
      <c r="Q3483">
        <f>IF($P3483=1,SUM($P$7:$P3483),"")</f>
        <v/>
      </c>
      <c r="R3483">
        <f>IF($A3483="","",IF(ISNUMBER($A3483),$A3483,IFERROR(DATEVALUE($A3483),NA())))</f>
        <v/>
      </c>
    </row>
    <row r="3484">
      <c r="O3484">
        <f>IF($R3484="","",IF($Q$1="Weekly",INT(($R3484-2)/7),IF($Q$1="Quarterly",YEAR($R3484)*4+ROUNDUP(MONTH($R3484)/3),YEAR($R3484)*12+MONTH($R3484))))</f>
        <v/>
      </c>
      <c r="P3484">
        <f>IF($R3484="","",IF($R3485="",1,IF($O3484&lt;&gt;$O3485,1,0)))</f>
        <v/>
      </c>
      <c r="Q3484">
        <f>IF($P3484=1,SUM($P$7:$P3484),"")</f>
        <v/>
      </c>
      <c r="R3484">
        <f>IF($A3484="","",IF(ISNUMBER($A3484),$A3484,IFERROR(DATEVALUE($A3484),NA())))</f>
        <v/>
      </c>
    </row>
    <row r="3485">
      <c r="O3485">
        <f>IF($R3485="","",IF($Q$1="Weekly",INT(($R3485-2)/7),IF($Q$1="Quarterly",YEAR($R3485)*4+ROUNDUP(MONTH($R3485)/3),YEAR($R3485)*12+MONTH($R3485))))</f>
        <v/>
      </c>
      <c r="P3485">
        <f>IF($R3485="","",IF($R3486="",1,IF($O3485&lt;&gt;$O3486,1,0)))</f>
        <v/>
      </c>
      <c r="Q3485">
        <f>IF($P3485=1,SUM($P$7:$P3485),"")</f>
        <v/>
      </c>
      <c r="R3485">
        <f>IF($A3485="","",IF(ISNUMBER($A3485),$A3485,IFERROR(DATEVALUE($A3485),NA())))</f>
        <v/>
      </c>
    </row>
    <row r="3486">
      <c r="O3486">
        <f>IF($R3486="","",IF($Q$1="Weekly",INT(($R3486-2)/7),IF($Q$1="Quarterly",YEAR($R3486)*4+ROUNDUP(MONTH($R3486)/3),YEAR($R3486)*12+MONTH($R3486))))</f>
        <v/>
      </c>
      <c r="P3486">
        <f>IF($R3486="","",IF($R3487="",1,IF($O3486&lt;&gt;$O3487,1,0)))</f>
        <v/>
      </c>
      <c r="Q3486">
        <f>IF($P3486=1,SUM($P$7:$P3486),"")</f>
        <v/>
      </c>
      <c r="R3486">
        <f>IF($A3486="","",IF(ISNUMBER($A3486),$A3486,IFERROR(DATEVALUE($A3486),NA())))</f>
        <v/>
      </c>
    </row>
    <row r="3487">
      <c r="O3487">
        <f>IF($R3487="","",IF($Q$1="Weekly",INT(($R3487-2)/7),IF($Q$1="Quarterly",YEAR($R3487)*4+ROUNDUP(MONTH($R3487)/3),YEAR($R3487)*12+MONTH($R3487))))</f>
        <v/>
      </c>
      <c r="P3487">
        <f>IF($R3487="","",IF($R3488="",1,IF($O3487&lt;&gt;$O3488,1,0)))</f>
        <v/>
      </c>
      <c r="Q3487">
        <f>IF($P3487=1,SUM($P$7:$P3487),"")</f>
        <v/>
      </c>
      <c r="R3487">
        <f>IF($A3487="","",IF(ISNUMBER($A3487),$A3487,IFERROR(DATEVALUE($A3487),NA())))</f>
        <v/>
      </c>
    </row>
    <row r="3488">
      <c r="O3488">
        <f>IF($R3488="","",IF($Q$1="Weekly",INT(($R3488-2)/7),IF($Q$1="Quarterly",YEAR($R3488)*4+ROUNDUP(MONTH($R3488)/3),YEAR($R3488)*12+MONTH($R3488))))</f>
        <v/>
      </c>
      <c r="P3488">
        <f>IF($R3488="","",IF($R3489="",1,IF($O3488&lt;&gt;$O3489,1,0)))</f>
        <v/>
      </c>
      <c r="Q3488">
        <f>IF($P3488=1,SUM($P$7:$P3488),"")</f>
        <v/>
      </c>
      <c r="R3488">
        <f>IF($A3488="","",IF(ISNUMBER($A3488),$A3488,IFERROR(DATEVALUE($A3488),NA())))</f>
        <v/>
      </c>
    </row>
    <row r="3489">
      <c r="O3489">
        <f>IF($R3489="","",IF($Q$1="Weekly",INT(($R3489-2)/7),IF($Q$1="Quarterly",YEAR($R3489)*4+ROUNDUP(MONTH($R3489)/3),YEAR($R3489)*12+MONTH($R3489))))</f>
        <v/>
      </c>
      <c r="P3489">
        <f>IF($R3489="","",IF($R3490="",1,IF($O3489&lt;&gt;$O3490,1,0)))</f>
        <v/>
      </c>
      <c r="Q3489">
        <f>IF($P3489=1,SUM($P$7:$P3489),"")</f>
        <v/>
      </c>
      <c r="R3489">
        <f>IF($A3489="","",IF(ISNUMBER($A3489),$A3489,IFERROR(DATEVALUE($A3489),NA())))</f>
        <v/>
      </c>
    </row>
    <row r="3490">
      <c r="O3490">
        <f>IF($R3490="","",IF($Q$1="Weekly",INT(($R3490-2)/7),IF($Q$1="Quarterly",YEAR($R3490)*4+ROUNDUP(MONTH($R3490)/3),YEAR($R3490)*12+MONTH($R3490))))</f>
        <v/>
      </c>
      <c r="P3490">
        <f>IF($R3490="","",IF($R3491="",1,IF($O3490&lt;&gt;$O3491,1,0)))</f>
        <v/>
      </c>
      <c r="Q3490">
        <f>IF($P3490=1,SUM($P$7:$P3490),"")</f>
        <v/>
      </c>
      <c r="R3490">
        <f>IF($A3490="","",IF(ISNUMBER($A3490),$A3490,IFERROR(DATEVALUE($A3490),NA())))</f>
        <v/>
      </c>
    </row>
    <row r="3491">
      <c r="O3491">
        <f>IF($R3491="","",IF($Q$1="Weekly",INT(($R3491-2)/7),IF($Q$1="Quarterly",YEAR($R3491)*4+ROUNDUP(MONTH($R3491)/3),YEAR($R3491)*12+MONTH($R3491))))</f>
        <v/>
      </c>
      <c r="P3491">
        <f>IF($R3491="","",IF($R3492="",1,IF($O3491&lt;&gt;$O3492,1,0)))</f>
        <v/>
      </c>
      <c r="Q3491">
        <f>IF($P3491=1,SUM($P$7:$P3491),"")</f>
        <v/>
      </c>
      <c r="R3491">
        <f>IF($A3491="","",IF(ISNUMBER($A3491),$A3491,IFERROR(DATEVALUE($A3491),NA())))</f>
        <v/>
      </c>
    </row>
    <row r="3492">
      <c r="O3492">
        <f>IF($R3492="","",IF($Q$1="Weekly",INT(($R3492-2)/7),IF($Q$1="Quarterly",YEAR($R3492)*4+ROUNDUP(MONTH($R3492)/3),YEAR($R3492)*12+MONTH($R3492))))</f>
        <v/>
      </c>
      <c r="P3492">
        <f>IF($R3492="","",IF($R3493="",1,IF($O3492&lt;&gt;$O3493,1,0)))</f>
        <v/>
      </c>
      <c r="Q3492">
        <f>IF($P3492=1,SUM($P$7:$P3492),"")</f>
        <v/>
      </c>
      <c r="R3492">
        <f>IF($A3492="","",IF(ISNUMBER($A3492),$A3492,IFERROR(DATEVALUE($A3492),NA())))</f>
        <v/>
      </c>
    </row>
    <row r="3493">
      <c r="O3493">
        <f>IF($R3493="","",IF($Q$1="Weekly",INT(($R3493-2)/7),IF($Q$1="Quarterly",YEAR($R3493)*4+ROUNDUP(MONTH($R3493)/3),YEAR($R3493)*12+MONTH($R3493))))</f>
        <v/>
      </c>
      <c r="P3493">
        <f>IF($R3493="","",IF($R3494="",1,IF($O3493&lt;&gt;$O3494,1,0)))</f>
        <v/>
      </c>
      <c r="Q3493">
        <f>IF($P3493=1,SUM($P$7:$P3493),"")</f>
        <v/>
      </c>
      <c r="R3493">
        <f>IF($A3493="","",IF(ISNUMBER($A3493),$A3493,IFERROR(DATEVALUE($A3493),NA())))</f>
        <v/>
      </c>
    </row>
    <row r="3494">
      <c r="O3494">
        <f>IF($R3494="","",IF($Q$1="Weekly",INT(($R3494-2)/7),IF($Q$1="Quarterly",YEAR($R3494)*4+ROUNDUP(MONTH($R3494)/3),YEAR($R3494)*12+MONTH($R3494))))</f>
        <v/>
      </c>
      <c r="P3494">
        <f>IF($R3494="","",IF($R3495="",1,IF($O3494&lt;&gt;$O3495,1,0)))</f>
        <v/>
      </c>
      <c r="Q3494">
        <f>IF($P3494=1,SUM($P$7:$P3494),"")</f>
        <v/>
      </c>
      <c r="R3494">
        <f>IF($A3494="","",IF(ISNUMBER($A3494),$A3494,IFERROR(DATEVALUE($A3494),NA())))</f>
        <v/>
      </c>
    </row>
    <row r="3495">
      <c r="O3495">
        <f>IF($R3495="","",IF($Q$1="Weekly",INT(($R3495-2)/7),IF($Q$1="Quarterly",YEAR($R3495)*4+ROUNDUP(MONTH($R3495)/3),YEAR($R3495)*12+MONTH($R3495))))</f>
        <v/>
      </c>
      <c r="P3495">
        <f>IF($R3495="","",IF($R3496="",1,IF($O3495&lt;&gt;$O3496,1,0)))</f>
        <v/>
      </c>
      <c r="Q3495">
        <f>IF($P3495=1,SUM($P$7:$P3495),"")</f>
        <v/>
      </c>
      <c r="R3495">
        <f>IF($A3495="","",IF(ISNUMBER($A3495),$A3495,IFERROR(DATEVALUE($A3495),NA())))</f>
        <v/>
      </c>
    </row>
    <row r="3496">
      <c r="O3496">
        <f>IF($R3496="","",IF($Q$1="Weekly",INT(($R3496-2)/7),IF($Q$1="Quarterly",YEAR($R3496)*4+ROUNDUP(MONTH($R3496)/3),YEAR($R3496)*12+MONTH($R3496))))</f>
        <v/>
      </c>
      <c r="P3496">
        <f>IF($R3496="","",IF($R3497="",1,IF($O3496&lt;&gt;$O3497,1,0)))</f>
        <v/>
      </c>
      <c r="Q3496">
        <f>IF($P3496=1,SUM($P$7:$P3496),"")</f>
        <v/>
      </c>
      <c r="R3496">
        <f>IF($A3496="","",IF(ISNUMBER($A3496),$A3496,IFERROR(DATEVALUE($A3496),NA())))</f>
        <v/>
      </c>
    </row>
    <row r="3497">
      <c r="O3497">
        <f>IF($R3497="","",IF($Q$1="Weekly",INT(($R3497-2)/7),IF($Q$1="Quarterly",YEAR($R3497)*4+ROUNDUP(MONTH($R3497)/3),YEAR($R3497)*12+MONTH($R3497))))</f>
        <v/>
      </c>
      <c r="P3497">
        <f>IF($R3497="","",IF($R3498="",1,IF($O3497&lt;&gt;$O3498,1,0)))</f>
        <v/>
      </c>
      <c r="Q3497">
        <f>IF($P3497=1,SUM($P$7:$P3497),"")</f>
        <v/>
      </c>
      <c r="R3497">
        <f>IF($A3497="","",IF(ISNUMBER($A3497),$A3497,IFERROR(DATEVALUE($A3497),NA())))</f>
        <v/>
      </c>
    </row>
    <row r="3498">
      <c r="O3498">
        <f>IF($R3498="","",IF($Q$1="Weekly",INT(($R3498-2)/7),IF($Q$1="Quarterly",YEAR($R3498)*4+ROUNDUP(MONTH($R3498)/3),YEAR($R3498)*12+MONTH($R3498))))</f>
        <v/>
      </c>
      <c r="P3498">
        <f>IF($R3498="","",IF($R3499="",1,IF($O3498&lt;&gt;$O3499,1,0)))</f>
        <v/>
      </c>
      <c r="Q3498">
        <f>IF($P3498=1,SUM($P$7:$P3498),"")</f>
        <v/>
      </c>
      <c r="R3498">
        <f>IF($A3498="","",IF(ISNUMBER($A3498),$A3498,IFERROR(DATEVALUE($A3498),NA())))</f>
        <v/>
      </c>
    </row>
    <row r="3499">
      <c r="O3499">
        <f>IF($R3499="","",IF($Q$1="Weekly",INT(($R3499-2)/7),IF($Q$1="Quarterly",YEAR($R3499)*4+ROUNDUP(MONTH($R3499)/3),YEAR($R3499)*12+MONTH($R3499))))</f>
        <v/>
      </c>
      <c r="P3499">
        <f>IF($R3499="","",IF($R3500="",1,IF($O3499&lt;&gt;$O3500,1,0)))</f>
        <v/>
      </c>
      <c r="Q3499">
        <f>IF($P3499=1,SUM($P$7:$P3499),"")</f>
        <v/>
      </c>
      <c r="R3499">
        <f>IF($A3499="","",IF(ISNUMBER($A3499),$A3499,IFERROR(DATEVALUE($A3499),NA())))</f>
        <v/>
      </c>
    </row>
    <row r="3500">
      <c r="O3500">
        <f>IF($R3500="","",IF($Q$1="Weekly",INT(($R3500-2)/7),IF($Q$1="Quarterly",YEAR($R3500)*4+ROUNDUP(MONTH($R3500)/3),YEAR($R3500)*12+MONTH($R3500))))</f>
        <v/>
      </c>
      <c r="P3500">
        <f>IF($R3500="","",IF($R3501="",1,IF($O3500&lt;&gt;$O3501,1,0)))</f>
        <v/>
      </c>
      <c r="Q3500">
        <f>IF($P3500=1,SUM($P$7:$P3500),"")</f>
        <v/>
      </c>
      <c r="R3500">
        <f>IF($A3500="","",IF(ISNUMBER($A3500),$A3500,IFERROR(DATEVALUE($A3500),NA())))</f>
        <v/>
      </c>
    </row>
    <row r="3501">
      <c r="O3501">
        <f>IF($R3501="","",IF($Q$1="Weekly",INT(($R3501-2)/7),IF($Q$1="Quarterly",YEAR($R3501)*4+ROUNDUP(MONTH($R3501)/3),YEAR($R3501)*12+MONTH($R3501))))</f>
        <v/>
      </c>
      <c r="P3501">
        <f>IF($R3501="","",IF($R3502="",1,IF($O3501&lt;&gt;$O3502,1,0)))</f>
        <v/>
      </c>
      <c r="Q3501">
        <f>IF($P3501=1,SUM($P$7:$P3501),"")</f>
        <v/>
      </c>
      <c r="R3501">
        <f>IF($A3501="","",IF(ISNUMBER($A3501),$A3501,IFERROR(DATEVALUE($A3501),NA())))</f>
        <v/>
      </c>
    </row>
    <row r="3502">
      <c r="O3502">
        <f>IF($R3502="","",IF($Q$1="Weekly",INT(($R3502-2)/7),IF($Q$1="Quarterly",YEAR($R3502)*4+ROUNDUP(MONTH($R3502)/3),YEAR($R3502)*12+MONTH($R3502))))</f>
        <v/>
      </c>
      <c r="P3502">
        <f>IF($R3502="","",IF($R3503="",1,IF($O3502&lt;&gt;$O3503,1,0)))</f>
        <v/>
      </c>
      <c r="Q3502">
        <f>IF($P3502=1,SUM($P$7:$P3502),"")</f>
        <v/>
      </c>
      <c r="R3502">
        <f>IF($A3502="","",IF(ISNUMBER($A3502),$A3502,IFERROR(DATEVALUE($A3502),NA())))</f>
        <v/>
      </c>
    </row>
    <row r="3503">
      <c r="O3503">
        <f>IF($R3503="","",IF($Q$1="Weekly",INT(($R3503-2)/7),IF($Q$1="Quarterly",YEAR($R3503)*4+ROUNDUP(MONTH($R3503)/3),YEAR($R3503)*12+MONTH($R3503))))</f>
        <v/>
      </c>
      <c r="P3503">
        <f>IF($R3503="","",IF($R3504="",1,IF($O3503&lt;&gt;$O3504,1,0)))</f>
        <v/>
      </c>
      <c r="Q3503">
        <f>IF($P3503=1,SUM($P$7:$P3503),"")</f>
        <v/>
      </c>
      <c r="R3503">
        <f>IF($A3503="","",IF(ISNUMBER($A3503),$A3503,IFERROR(DATEVALUE($A3503),NA())))</f>
        <v/>
      </c>
    </row>
    <row r="3504">
      <c r="O3504">
        <f>IF($R3504="","",IF($Q$1="Weekly",INT(($R3504-2)/7),IF($Q$1="Quarterly",YEAR($R3504)*4+ROUNDUP(MONTH($R3504)/3),YEAR($R3504)*12+MONTH($R3504))))</f>
        <v/>
      </c>
      <c r="P3504">
        <f>IF($R3504="","",IF($R3505="",1,IF($O3504&lt;&gt;$O3505,1,0)))</f>
        <v/>
      </c>
      <c r="Q3504">
        <f>IF($P3504=1,SUM($P$7:$P3504),"")</f>
        <v/>
      </c>
      <c r="R3504">
        <f>IF($A3504="","",IF(ISNUMBER($A3504),$A3504,IFERROR(DATEVALUE($A3504),NA())))</f>
        <v/>
      </c>
    </row>
    <row r="3505">
      <c r="O3505">
        <f>IF($R3505="","",IF($Q$1="Weekly",INT(($R3505-2)/7),IF($Q$1="Quarterly",YEAR($R3505)*4+ROUNDUP(MONTH($R3505)/3),YEAR($R3505)*12+MONTH($R3505))))</f>
        <v/>
      </c>
      <c r="P3505">
        <f>IF($R3505="","",IF($R3506="",1,IF($O3505&lt;&gt;$O3506,1,0)))</f>
        <v/>
      </c>
      <c r="Q3505">
        <f>IF($P3505=1,SUM($P$7:$P3505),"")</f>
        <v/>
      </c>
      <c r="R3505">
        <f>IF($A3505="","",IF(ISNUMBER($A3505),$A3505,IFERROR(DATEVALUE($A3505),NA())))</f>
        <v/>
      </c>
    </row>
    <row r="3506">
      <c r="O3506">
        <f>IF($R3506="","",IF($Q$1="Weekly",INT(($R3506-2)/7),IF($Q$1="Quarterly",YEAR($R3506)*4+ROUNDUP(MONTH($R3506)/3),YEAR($R3506)*12+MONTH($R3506))))</f>
        <v/>
      </c>
      <c r="P3506">
        <f>IF($R3506="","",IF($R3507="",1,IF($O3506&lt;&gt;$O3507,1,0)))</f>
        <v/>
      </c>
      <c r="Q3506">
        <f>IF($P3506=1,SUM($P$7:$P3506),"")</f>
        <v/>
      </c>
      <c r="R3506">
        <f>IF($A3506="","",IF(ISNUMBER($A3506),$A3506,IFERROR(DATEVALUE($A3506),NA())))</f>
        <v/>
      </c>
    </row>
    <row r="3507">
      <c r="O3507">
        <f>IF($R3507="","",IF($Q$1="Weekly",INT(($R3507-2)/7),IF($Q$1="Quarterly",YEAR($R3507)*4+ROUNDUP(MONTH($R3507)/3),YEAR($R3507)*12+MONTH($R3507))))</f>
        <v/>
      </c>
      <c r="P3507">
        <f>IF($R3507="","",IF($R3508="",1,IF($O3507&lt;&gt;$O3508,1,0)))</f>
        <v/>
      </c>
      <c r="Q3507">
        <f>IF($P3507=1,SUM($P$7:$P3507),"")</f>
        <v/>
      </c>
      <c r="R3507">
        <f>IF($A3507="","",IF(ISNUMBER($A3507),$A3507,IFERROR(DATEVALUE($A3507),NA())))</f>
        <v/>
      </c>
    </row>
    <row r="3508">
      <c r="O3508">
        <f>IF($R3508="","",IF($Q$1="Weekly",INT(($R3508-2)/7),IF($Q$1="Quarterly",YEAR($R3508)*4+ROUNDUP(MONTH($R3508)/3),YEAR($R3508)*12+MONTH($R3508))))</f>
        <v/>
      </c>
      <c r="P3508">
        <f>IF($R3508="","",IF($R3509="",1,IF($O3508&lt;&gt;$O3509,1,0)))</f>
        <v/>
      </c>
      <c r="Q3508">
        <f>IF($P3508=1,SUM($P$7:$P3508),"")</f>
        <v/>
      </c>
      <c r="R3508">
        <f>IF($A3508="","",IF(ISNUMBER($A3508),$A3508,IFERROR(DATEVALUE($A3508),NA())))</f>
        <v/>
      </c>
    </row>
    <row r="3509">
      <c r="O3509">
        <f>IF($R3509="","",IF($Q$1="Weekly",INT(($R3509-2)/7),IF($Q$1="Quarterly",YEAR($R3509)*4+ROUNDUP(MONTH($R3509)/3),YEAR($R3509)*12+MONTH($R3509))))</f>
        <v/>
      </c>
      <c r="P3509">
        <f>IF($R3509="","",IF($R3510="",1,IF($O3509&lt;&gt;$O3510,1,0)))</f>
        <v/>
      </c>
      <c r="Q3509">
        <f>IF($P3509=1,SUM($P$7:$P3509),"")</f>
        <v/>
      </c>
      <c r="R3509">
        <f>IF($A3509="","",IF(ISNUMBER($A3509),$A3509,IFERROR(DATEVALUE($A3509),NA())))</f>
        <v/>
      </c>
    </row>
    <row r="3510">
      <c r="O3510">
        <f>IF($R3510="","",IF($Q$1="Weekly",INT(($R3510-2)/7),IF($Q$1="Quarterly",YEAR($R3510)*4+ROUNDUP(MONTH($R3510)/3),YEAR($R3510)*12+MONTH($R3510))))</f>
        <v/>
      </c>
      <c r="P3510">
        <f>IF($R3510="","",IF($R3511="",1,IF($O3510&lt;&gt;$O3511,1,0)))</f>
        <v/>
      </c>
      <c r="Q3510">
        <f>IF($P3510=1,SUM($P$7:$P3510),"")</f>
        <v/>
      </c>
      <c r="R3510">
        <f>IF($A3510="","",IF(ISNUMBER($A3510),$A3510,IFERROR(DATEVALUE($A3510),NA())))</f>
        <v/>
      </c>
    </row>
    <row r="3511">
      <c r="O3511">
        <f>IF($R3511="","",IF($Q$1="Weekly",INT(($R3511-2)/7),IF($Q$1="Quarterly",YEAR($R3511)*4+ROUNDUP(MONTH($R3511)/3),YEAR($R3511)*12+MONTH($R3511))))</f>
        <v/>
      </c>
      <c r="P3511">
        <f>IF($R3511="","",IF($R3512="",1,IF($O3511&lt;&gt;$O3512,1,0)))</f>
        <v/>
      </c>
      <c r="Q3511">
        <f>IF($P3511=1,SUM($P$7:$P3511),"")</f>
        <v/>
      </c>
      <c r="R3511">
        <f>IF($A3511="","",IF(ISNUMBER($A3511),$A3511,IFERROR(DATEVALUE($A3511),NA())))</f>
        <v/>
      </c>
    </row>
    <row r="3512">
      <c r="O3512">
        <f>IF($R3512="","",IF($Q$1="Weekly",INT(($R3512-2)/7),IF($Q$1="Quarterly",YEAR($R3512)*4+ROUNDUP(MONTH($R3512)/3),YEAR($R3512)*12+MONTH($R3512))))</f>
        <v/>
      </c>
      <c r="P3512">
        <f>IF($R3512="","",IF($R3513="",1,IF($O3512&lt;&gt;$O3513,1,0)))</f>
        <v/>
      </c>
      <c r="Q3512">
        <f>IF($P3512=1,SUM($P$7:$P3512),"")</f>
        <v/>
      </c>
      <c r="R3512">
        <f>IF($A3512="","",IF(ISNUMBER($A3512),$A3512,IFERROR(DATEVALUE($A3512),NA())))</f>
        <v/>
      </c>
    </row>
    <row r="3513">
      <c r="O3513">
        <f>IF($R3513="","",IF($Q$1="Weekly",INT(($R3513-2)/7),IF($Q$1="Quarterly",YEAR($R3513)*4+ROUNDUP(MONTH($R3513)/3),YEAR($R3513)*12+MONTH($R3513))))</f>
        <v/>
      </c>
      <c r="P3513">
        <f>IF($R3513="","",IF($R3514="",1,IF($O3513&lt;&gt;$O3514,1,0)))</f>
        <v/>
      </c>
      <c r="Q3513">
        <f>IF($P3513=1,SUM($P$7:$P3513),"")</f>
        <v/>
      </c>
      <c r="R3513">
        <f>IF($A3513="","",IF(ISNUMBER($A3513),$A3513,IFERROR(DATEVALUE($A3513),NA())))</f>
        <v/>
      </c>
    </row>
    <row r="3514">
      <c r="O3514">
        <f>IF($R3514="","",IF($Q$1="Weekly",INT(($R3514-2)/7),IF($Q$1="Quarterly",YEAR($R3514)*4+ROUNDUP(MONTH($R3514)/3),YEAR($R3514)*12+MONTH($R3514))))</f>
        <v/>
      </c>
      <c r="P3514">
        <f>IF($R3514="","",IF($R3515="",1,IF($O3514&lt;&gt;$O3515,1,0)))</f>
        <v/>
      </c>
      <c r="Q3514">
        <f>IF($P3514=1,SUM($P$7:$P3514),"")</f>
        <v/>
      </c>
      <c r="R3514">
        <f>IF($A3514="","",IF(ISNUMBER($A3514),$A3514,IFERROR(DATEVALUE($A3514),NA())))</f>
        <v/>
      </c>
    </row>
    <row r="3515">
      <c r="O3515">
        <f>IF($R3515="","",IF($Q$1="Weekly",INT(($R3515-2)/7),IF($Q$1="Quarterly",YEAR($R3515)*4+ROUNDUP(MONTH($R3515)/3),YEAR($R3515)*12+MONTH($R3515))))</f>
        <v/>
      </c>
      <c r="P3515">
        <f>IF($R3515="","",IF($R3516="",1,IF($O3515&lt;&gt;$O3516,1,0)))</f>
        <v/>
      </c>
      <c r="Q3515">
        <f>IF($P3515=1,SUM($P$7:$P3515),"")</f>
        <v/>
      </c>
      <c r="R3515">
        <f>IF($A3515="","",IF(ISNUMBER($A3515),$A3515,IFERROR(DATEVALUE($A3515),NA())))</f>
        <v/>
      </c>
    </row>
    <row r="3516">
      <c r="O3516">
        <f>IF($R3516="","",IF($Q$1="Weekly",INT(($R3516-2)/7),IF($Q$1="Quarterly",YEAR($R3516)*4+ROUNDUP(MONTH($R3516)/3),YEAR($R3516)*12+MONTH($R3516))))</f>
        <v/>
      </c>
      <c r="P3516">
        <f>IF($R3516="","",IF($R3517="",1,IF($O3516&lt;&gt;$O3517,1,0)))</f>
        <v/>
      </c>
      <c r="Q3516">
        <f>IF($P3516=1,SUM($P$7:$P3516),"")</f>
        <v/>
      </c>
      <c r="R3516">
        <f>IF($A3516="","",IF(ISNUMBER($A3516),$A3516,IFERROR(DATEVALUE($A3516),NA())))</f>
        <v/>
      </c>
    </row>
    <row r="3517">
      <c r="O3517">
        <f>IF($R3517="","",IF($Q$1="Weekly",INT(($R3517-2)/7),IF($Q$1="Quarterly",YEAR($R3517)*4+ROUNDUP(MONTH($R3517)/3),YEAR($R3517)*12+MONTH($R3517))))</f>
        <v/>
      </c>
      <c r="P3517">
        <f>IF($R3517="","",IF($R3518="",1,IF($O3517&lt;&gt;$O3518,1,0)))</f>
        <v/>
      </c>
      <c r="Q3517">
        <f>IF($P3517=1,SUM($P$7:$P3517),"")</f>
        <v/>
      </c>
      <c r="R3517">
        <f>IF($A3517="","",IF(ISNUMBER($A3517),$A3517,IFERROR(DATEVALUE($A3517),NA())))</f>
        <v/>
      </c>
    </row>
    <row r="3518">
      <c r="O3518">
        <f>IF($R3518="","",IF($Q$1="Weekly",INT(($R3518-2)/7),IF($Q$1="Quarterly",YEAR($R3518)*4+ROUNDUP(MONTH($R3518)/3),YEAR($R3518)*12+MONTH($R3518))))</f>
        <v/>
      </c>
      <c r="P3518">
        <f>IF($R3518="","",IF($R3519="",1,IF($O3518&lt;&gt;$O3519,1,0)))</f>
        <v/>
      </c>
      <c r="Q3518">
        <f>IF($P3518=1,SUM($P$7:$P3518),"")</f>
        <v/>
      </c>
      <c r="R3518">
        <f>IF($A3518="","",IF(ISNUMBER($A3518),$A3518,IFERROR(DATEVALUE($A3518),NA())))</f>
        <v/>
      </c>
    </row>
    <row r="3519">
      <c r="O3519">
        <f>IF($R3519="","",IF($Q$1="Weekly",INT(($R3519-2)/7),IF($Q$1="Quarterly",YEAR($R3519)*4+ROUNDUP(MONTH($R3519)/3),YEAR($R3519)*12+MONTH($R3519))))</f>
        <v/>
      </c>
      <c r="P3519">
        <f>IF($R3519="","",IF($R3520="",1,IF($O3519&lt;&gt;$O3520,1,0)))</f>
        <v/>
      </c>
      <c r="Q3519">
        <f>IF($P3519=1,SUM($P$7:$P3519),"")</f>
        <v/>
      </c>
      <c r="R3519">
        <f>IF($A3519="","",IF(ISNUMBER($A3519),$A3519,IFERROR(DATEVALUE($A3519),NA())))</f>
        <v/>
      </c>
    </row>
    <row r="3520">
      <c r="O3520">
        <f>IF($R3520="","",IF($Q$1="Weekly",INT(($R3520-2)/7),IF($Q$1="Quarterly",YEAR($R3520)*4+ROUNDUP(MONTH($R3520)/3),YEAR($R3520)*12+MONTH($R3520))))</f>
        <v/>
      </c>
      <c r="P3520">
        <f>IF($R3520="","",IF($R3521="",1,IF($O3520&lt;&gt;$O3521,1,0)))</f>
        <v/>
      </c>
      <c r="Q3520">
        <f>IF($P3520=1,SUM($P$7:$P3520),"")</f>
        <v/>
      </c>
      <c r="R3520">
        <f>IF($A3520="","",IF(ISNUMBER($A3520),$A3520,IFERROR(DATEVALUE($A3520),NA())))</f>
        <v/>
      </c>
    </row>
    <row r="3521">
      <c r="O3521">
        <f>IF($R3521="","",IF($Q$1="Weekly",INT(($R3521-2)/7),IF($Q$1="Quarterly",YEAR($R3521)*4+ROUNDUP(MONTH($R3521)/3),YEAR($R3521)*12+MONTH($R3521))))</f>
        <v/>
      </c>
      <c r="P3521">
        <f>IF($R3521="","",IF($R3522="",1,IF($O3521&lt;&gt;$O3522,1,0)))</f>
        <v/>
      </c>
      <c r="Q3521">
        <f>IF($P3521=1,SUM($P$7:$P3521),"")</f>
        <v/>
      </c>
      <c r="R3521">
        <f>IF($A3521="","",IF(ISNUMBER($A3521),$A3521,IFERROR(DATEVALUE($A3521),NA())))</f>
        <v/>
      </c>
    </row>
    <row r="3522">
      <c r="O3522">
        <f>IF($R3522="","",IF($Q$1="Weekly",INT(($R3522-2)/7),IF($Q$1="Quarterly",YEAR($R3522)*4+ROUNDUP(MONTH($R3522)/3),YEAR($R3522)*12+MONTH($R3522))))</f>
        <v/>
      </c>
      <c r="P3522">
        <f>IF($R3522="","",IF($R3523="",1,IF($O3522&lt;&gt;$O3523,1,0)))</f>
        <v/>
      </c>
      <c r="Q3522">
        <f>IF($P3522=1,SUM($P$7:$P3522),"")</f>
        <v/>
      </c>
      <c r="R3522">
        <f>IF($A3522="","",IF(ISNUMBER($A3522),$A3522,IFERROR(DATEVALUE($A3522),NA())))</f>
        <v/>
      </c>
    </row>
    <row r="3523">
      <c r="O3523">
        <f>IF($R3523="","",IF($Q$1="Weekly",INT(($R3523-2)/7),IF($Q$1="Quarterly",YEAR($R3523)*4+ROUNDUP(MONTH($R3523)/3),YEAR($R3523)*12+MONTH($R3523))))</f>
        <v/>
      </c>
      <c r="P3523">
        <f>IF($R3523="","",IF($R3524="",1,IF($O3523&lt;&gt;$O3524,1,0)))</f>
        <v/>
      </c>
      <c r="Q3523">
        <f>IF($P3523=1,SUM($P$7:$P3523),"")</f>
        <v/>
      </c>
      <c r="R3523">
        <f>IF($A3523="","",IF(ISNUMBER($A3523),$A3523,IFERROR(DATEVALUE($A3523),NA())))</f>
        <v/>
      </c>
    </row>
    <row r="3524">
      <c r="O3524">
        <f>IF($R3524="","",IF($Q$1="Weekly",INT(($R3524-2)/7),IF($Q$1="Quarterly",YEAR($R3524)*4+ROUNDUP(MONTH($R3524)/3),YEAR($R3524)*12+MONTH($R3524))))</f>
        <v/>
      </c>
      <c r="P3524">
        <f>IF($R3524="","",IF($R3525="",1,IF($O3524&lt;&gt;$O3525,1,0)))</f>
        <v/>
      </c>
      <c r="Q3524">
        <f>IF($P3524=1,SUM($P$7:$P3524),"")</f>
        <v/>
      </c>
      <c r="R3524">
        <f>IF($A3524="","",IF(ISNUMBER($A3524),$A3524,IFERROR(DATEVALUE($A3524),NA())))</f>
        <v/>
      </c>
    </row>
    <row r="3525">
      <c r="O3525">
        <f>IF($R3525="","",IF($Q$1="Weekly",INT(($R3525-2)/7),IF($Q$1="Quarterly",YEAR($R3525)*4+ROUNDUP(MONTH($R3525)/3),YEAR($R3525)*12+MONTH($R3525))))</f>
        <v/>
      </c>
      <c r="P3525">
        <f>IF($R3525="","",IF($R3526="",1,IF($O3525&lt;&gt;$O3526,1,0)))</f>
        <v/>
      </c>
      <c r="Q3525">
        <f>IF($P3525=1,SUM($P$7:$P3525),"")</f>
        <v/>
      </c>
      <c r="R3525">
        <f>IF($A3525="","",IF(ISNUMBER($A3525),$A3525,IFERROR(DATEVALUE($A3525),NA())))</f>
        <v/>
      </c>
    </row>
    <row r="3526">
      <c r="O3526">
        <f>IF($R3526="","",IF($Q$1="Weekly",INT(($R3526-2)/7),IF($Q$1="Quarterly",YEAR($R3526)*4+ROUNDUP(MONTH($R3526)/3),YEAR($R3526)*12+MONTH($R3526))))</f>
        <v/>
      </c>
      <c r="P3526">
        <f>IF($R3526="","",IF($R3527="",1,IF($O3526&lt;&gt;$O3527,1,0)))</f>
        <v/>
      </c>
      <c r="Q3526">
        <f>IF($P3526=1,SUM($P$7:$P3526),"")</f>
        <v/>
      </c>
      <c r="R3526">
        <f>IF($A3526="","",IF(ISNUMBER($A3526),$A3526,IFERROR(DATEVALUE($A3526),NA())))</f>
        <v/>
      </c>
    </row>
    <row r="3527">
      <c r="O3527">
        <f>IF($R3527="","",IF($Q$1="Weekly",INT(($R3527-2)/7),IF($Q$1="Quarterly",YEAR($R3527)*4+ROUNDUP(MONTH($R3527)/3),YEAR($R3527)*12+MONTH($R3527))))</f>
        <v/>
      </c>
      <c r="P3527">
        <f>IF($R3527="","",IF($R3528="",1,IF($O3527&lt;&gt;$O3528,1,0)))</f>
        <v/>
      </c>
      <c r="Q3527">
        <f>IF($P3527=1,SUM($P$7:$P3527),"")</f>
        <v/>
      </c>
      <c r="R3527">
        <f>IF($A3527="","",IF(ISNUMBER($A3527),$A3527,IFERROR(DATEVALUE($A3527),NA())))</f>
        <v/>
      </c>
    </row>
    <row r="3528">
      <c r="O3528">
        <f>IF($R3528="","",IF($Q$1="Weekly",INT(($R3528-2)/7),IF($Q$1="Quarterly",YEAR($R3528)*4+ROUNDUP(MONTH($R3528)/3),YEAR($R3528)*12+MONTH($R3528))))</f>
        <v/>
      </c>
      <c r="P3528">
        <f>IF($R3528="","",IF($R3529="",1,IF($O3528&lt;&gt;$O3529,1,0)))</f>
        <v/>
      </c>
      <c r="Q3528">
        <f>IF($P3528=1,SUM($P$7:$P3528),"")</f>
        <v/>
      </c>
      <c r="R3528">
        <f>IF($A3528="","",IF(ISNUMBER($A3528),$A3528,IFERROR(DATEVALUE($A3528),NA())))</f>
        <v/>
      </c>
    </row>
    <row r="3529">
      <c r="O3529">
        <f>IF($R3529="","",IF($Q$1="Weekly",INT(($R3529-2)/7),IF($Q$1="Quarterly",YEAR($R3529)*4+ROUNDUP(MONTH($R3529)/3),YEAR($R3529)*12+MONTH($R3529))))</f>
        <v/>
      </c>
      <c r="P3529">
        <f>IF($R3529="","",IF($R3530="",1,IF($O3529&lt;&gt;$O3530,1,0)))</f>
        <v/>
      </c>
      <c r="Q3529">
        <f>IF($P3529=1,SUM($P$7:$P3529),"")</f>
        <v/>
      </c>
      <c r="R3529">
        <f>IF($A3529="","",IF(ISNUMBER($A3529),$A3529,IFERROR(DATEVALUE($A3529),NA())))</f>
        <v/>
      </c>
    </row>
    <row r="3530">
      <c r="O3530">
        <f>IF($R3530="","",IF($Q$1="Weekly",INT(($R3530-2)/7),IF($Q$1="Quarterly",YEAR($R3530)*4+ROUNDUP(MONTH($R3530)/3),YEAR($R3530)*12+MONTH($R3530))))</f>
        <v/>
      </c>
      <c r="P3530">
        <f>IF($R3530="","",IF($R3531="",1,IF($O3530&lt;&gt;$O3531,1,0)))</f>
        <v/>
      </c>
      <c r="Q3530">
        <f>IF($P3530=1,SUM($P$7:$P3530),"")</f>
        <v/>
      </c>
      <c r="R3530">
        <f>IF($A3530="","",IF(ISNUMBER($A3530),$A3530,IFERROR(DATEVALUE($A3530),NA())))</f>
        <v/>
      </c>
    </row>
    <row r="3531">
      <c r="O3531">
        <f>IF($R3531="","",IF($Q$1="Weekly",INT(($R3531-2)/7),IF($Q$1="Quarterly",YEAR($R3531)*4+ROUNDUP(MONTH($R3531)/3),YEAR($R3531)*12+MONTH($R3531))))</f>
        <v/>
      </c>
      <c r="P3531">
        <f>IF($R3531="","",IF($R3532="",1,IF($O3531&lt;&gt;$O3532,1,0)))</f>
        <v/>
      </c>
      <c r="Q3531">
        <f>IF($P3531=1,SUM($P$7:$P3531),"")</f>
        <v/>
      </c>
      <c r="R3531">
        <f>IF($A3531="","",IF(ISNUMBER($A3531),$A3531,IFERROR(DATEVALUE($A3531),NA())))</f>
        <v/>
      </c>
    </row>
    <row r="3532">
      <c r="O3532">
        <f>IF($R3532="","",IF($Q$1="Weekly",INT(($R3532-2)/7),IF($Q$1="Quarterly",YEAR($R3532)*4+ROUNDUP(MONTH($R3532)/3),YEAR($R3532)*12+MONTH($R3532))))</f>
        <v/>
      </c>
      <c r="P3532">
        <f>IF($R3532="","",IF($R3533="",1,IF($O3532&lt;&gt;$O3533,1,0)))</f>
        <v/>
      </c>
      <c r="Q3532">
        <f>IF($P3532=1,SUM($P$7:$P3532),"")</f>
        <v/>
      </c>
      <c r="R3532">
        <f>IF($A3532="","",IF(ISNUMBER($A3532),$A3532,IFERROR(DATEVALUE($A3532),NA())))</f>
        <v/>
      </c>
    </row>
    <row r="3533">
      <c r="O3533">
        <f>IF($R3533="","",IF($Q$1="Weekly",INT(($R3533-2)/7),IF($Q$1="Quarterly",YEAR($R3533)*4+ROUNDUP(MONTH($R3533)/3),YEAR($R3533)*12+MONTH($R3533))))</f>
        <v/>
      </c>
      <c r="P3533">
        <f>IF($R3533="","",IF($R3534="",1,IF($O3533&lt;&gt;$O3534,1,0)))</f>
        <v/>
      </c>
      <c r="Q3533">
        <f>IF($P3533=1,SUM($P$7:$P3533),"")</f>
        <v/>
      </c>
      <c r="R3533">
        <f>IF($A3533="","",IF(ISNUMBER($A3533),$A3533,IFERROR(DATEVALUE($A3533),NA())))</f>
        <v/>
      </c>
    </row>
    <row r="3534">
      <c r="O3534">
        <f>IF($R3534="","",IF($Q$1="Weekly",INT(($R3534-2)/7),IF($Q$1="Quarterly",YEAR($R3534)*4+ROUNDUP(MONTH($R3534)/3),YEAR($R3534)*12+MONTH($R3534))))</f>
        <v/>
      </c>
      <c r="P3534">
        <f>IF($R3534="","",IF($R3535="",1,IF($O3534&lt;&gt;$O3535,1,0)))</f>
        <v/>
      </c>
      <c r="Q3534">
        <f>IF($P3534=1,SUM($P$7:$P3534),"")</f>
        <v/>
      </c>
      <c r="R3534">
        <f>IF($A3534="","",IF(ISNUMBER($A3534),$A3534,IFERROR(DATEVALUE($A3534),NA())))</f>
        <v/>
      </c>
    </row>
    <row r="3535">
      <c r="O3535">
        <f>IF($R3535="","",IF($Q$1="Weekly",INT(($R3535-2)/7),IF($Q$1="Quarterly",YEAR($R3535)*4+ROUNDUP(MONTH($R3535)/3),YEAR($R3535)*12+MONTH($R3535))))</f>
        <v/>
      </c>
      <c r="P3535">
        <f>IF($R3535="","",IF($R3536="",1,IF($O3535&lt;&gt;$O3536,1,0)))</f>
        <v/>
      </c>
      <c r="Q3535">
        <f>IF($P3535=1,SUM($P$7:$P3535),"")</f>
        <v/>
      </c>
      <c r="R3535">
        <f>IF($A3535="","",IF(ISNUMBER($A3535),$A3535,IFERROR(DATEVALUE($A3535),NA())))</f>
        <v/>
      </c>
    </row>
    <row r="3536">
      <c r="O3536">
        <f>IF($R3536="","",IF($Q$1="Weekly",INT(($R3536-2)/7),IF($Q$1="Quarterly",YEAR($R3536)*4+ROUNDUP(MONTH($R3536)/3),YEAR($R3536)*12+MONTH($R3536))))</f>
        <v/>
      </c>
      <c r="P3536">
        <f>IF($R3536="","",IF($R3537="",1,IF($O3536&lt;&gt;$O3537,1,0)))</f>
        <v/>
      </c>
      <c r="Q3536">
        <f>IF($P3536=1,SUM($P$7:$P3536),"")</f>
        <v/>
      </c>
      <c r="R3536">
        <f>IF($A3536="","",IF(ISNUMBER($A3536),$A3536,IFERROR(DATEVALUE($A3536),NA())))</f>
        <v/>
      </c>
    </row>
    <row r="3537">
      <c r="O3537">
        <f>IF($R3537="","",IF($Q$1="Weekly",INT(($R3537-2)/7),IF($Q$1="Quarterly",YEAR($R3537)*4+ROUNDUP(MONTH($R3537)/3),YEAR($R3537)*12+MONTH($R3537))))</f>
        <v/>
      </c>
      <c r="P3537">
        <f>IF($R3537="","",IF($R3538="",1,IF($O3537&lt;&gt;$O3538,1,0)))</f>
        <v/>
      </c>
      <c r="Q3537">
        <f>IF($P3537=1,SUM($P$7:$P3537),"")</f>
        <v/>
      </c>
      <c r="R3537">
        <f>IF($A3537="","",IF(ISNUMBER($A3537),$A3537,IFERROR(DATEVALUE($A3537),NA())))</f>
        <v/>
      </c>
    </row>
    <row r="3538">
      <c r="O3538">
        <f>IF($R3538="","",IF($Q$1="Weekly",INT(($R3538-2)/7),IF($Q$1="Quarterly",YEAR($R3538)*4+ROUNDUP(MONTH($R3538)/3),YEAR($R3538)*12+MONTH($R3538))))</f>
        <v/>
      </c>
      <c r="P3538">
        <f>IF($R3538="","",IF($R3539="",1,IF($O3538&lt;&gt;$O3539,1,0)))</f>
        <v/>
      </c>
      <c r="Q3538">
        <f>IF($P3538=1,SUM($P$7:$P3538),"")</f>
        <v/>
      </c>
      <c r="R3538">
        <f>IF($A3538="","",IF(ISNUMBER($A3538),$A3538,IFERROR(DATEVALUE($A3538),NA())))</f>
        <v/>
      </c>
    </row>
    <row r="3539">
      <c r="O3539">
        <f>IF($R3539="","",IF($Q$1="Weekly",INT(($R3539-2)/7),IF($Q$1="Quarterly",YEAR($R3539)*4+ROUNDUP(MONTH($R3539)/3),YEAR($R3539)*12+MONTH($R3539))))</f>
        <v/>
      </c>
      <c r="P3539">
        <f>IF($R3539="","",IF($R3540="",1,IF($O3539&lt;&gt;$O3540,1,0)))</f>
        <v/>
      </c>
      <c r="Q3539">
        <f>IF($P3539=1,SUM($P$7:$P3539),"")</f>
        <v/>
      </c>
      <c r="R3539">
        <f>IF($A3539="","",IF(ISNUMBER($A3539),$A3539,IFERROR(DATEVALUE($A3539),NA())))</f>
        <v/>
      </c>
    </row>
    <row r="3540">
      <c r="O3540">
        <f>IF($R3540="","",IF($Q$1="Weekly",INT(($R3540-2)/7),IF($Q$1="Quarterly",YEAR($R3540)*4+ROUNDUP(MONTH($R3540)/3),YEAR($R3540)*12+MONTH($R3540))))</f>
        <v/>
      </c>
      <c r="P3540">
        <f>IF($R3540="","",IF($R3541="",1,IF($O3540&lt;&gt;$O3541,1,0)))</f>
        <v/>
      </c>
      <c r="Q3540">
        <f>IF($P3540=1,SUM($P$7:$P3540),"")</f>
        <v/>
      </c>
      <c r="R3540">
        <f>IF($A3540="","",IF(ISNUMBER($A3540),$A3540,IFERROR(DATEVALUE($A3540),NA())))</f>
        <v/>
      </c>
    </row>
    <row r="3541">
      <c r="O3541">
        <f>IF($R3541="","",IF($Q$1="Weekly",INT(($R3541-2)/7),IF($Q$1="Quarterly",YEAR($R3541)*4+ROUNDUP(MONTH($R3541)/3),YEAR($R3541)*12+MONTH($R3541))))</f>
        <v/>
      </c>
      <c r="P3541">
        <f>IF($R3541="","",IF($R3542="",1,IF($O3541&lt;&gt;$O3542,1,0)))</f>
        <v/>
      </c>
      <c r="Q3541">
        <f>IF($P3541=1,SUM($P$7:$P3541),"")</f>
        <v/>
      </c>
      <c r="R3541">
        <f>IF($A3541="","",IF(ISNUMBER($A3541),$A3541,IFERROR(DATEVALUE($A3541),NA())))</f>
        <v/>
      </c>
    </row>
    <row r="3542">
      <c r="O3542">
        <f>IF($R3542="","",IF($Q$1="Weekly",INT(($R3542-2)/7),IF($Q$1="Quarterly",YEAR($R3542)*4+ROUNDUP(MONTH($R3542)/3),YEAR($R3542)*12+MONTH($R3542))))</f>
        <v/>
      </c>
      <c r="P3542">
        <f>IF($R3542="","",IF($R3543="",1,IF($O3542&lt;&gt;$O3543,1,0)))</f>
        <v/>
      </c>
      <c r="Q3542">
        <f>IF($P3542=1,SUM($P$7:$P3542),"")</f>
        <v/>
      </c>
      <c r="R3542">
        <f>IF($A3542="","",IF(ISNUMBER($A3542),$A3542,IFERROR(DATEVALUE($A3542),NA())))</f>
        <v/>
      </c>
    </row>
    <row r="3543">
      <c r="O3543">
        <f>IF($R3543="","",IF($Q$1="Weekly",INT(($R3543-2)/7),IF($Q$1="Quarterly",YEAR($R3543)*4+ROUNDUP(MONTH($R3543)/3),YEAR($R3543)*12+MONTH($R3543))))</f>
        <v/>
      </c>
      <c r="P3543">
        <f>IF($R3543="","",IF($R3544="",1,IF($O3543&lt;&gt;$O3544,1,0)))</f>
        <v/>
      </c>
      <c r="Q3543">
        <f>IF($P3543=1,SUM($P$7:$P3543),"")</f>
        <v/>
      </c>
      <c r="R3543">
        <f>IF($A3543="","",IF(ISNUMBER($A3543),$A3543,IFERROR(DATEVALUE($A3543),NA())))</f>
        <v/>
      </c>
    </row>
    <row r="3544">
      <c r="O3544">
        <f>IF($R3544="","",IF($Q$1="Weekly",INT(($R3544-2)/7),IF($Q$1="Quarterly",YEAR($R3544)*4+ROUNDUP(MONTH($R3544)/3),YEAR($R3544)*12+MONTH($R3544))))</f>
        <v/>
      </c>
      <c r="P3544">
        <f>IF($R3544="","",IF($R3545="",1,IF($O3544&lt;&gt;$O3545,1,0)))</f>
        <v/>
      </c>
      <c r="Q3544">
        <f>IF($P3544=1,SUM($P$7:$P3544),"")</f>
        <v/>
      </c>
      <c r="R3544">
        <f>IF($A3544="","",IF(ISNUMBER($A3544),$A3544,IFERROR(DATEVALUE($A3544),NA())))</f>
        <v/>
      </c>
    </row>
    <row r="3545">
      <c r="O3545">
        <f>IF($R3545="","",IF($Q$1="Weekly",INT(($R3545-2)/7),IF($Q$1="Quarterly",YEAR($R3545)*4+ROUNDUP(MONTH($R3545)/3),YEAR($R3545)*12+MONTH($R3545))))</f>
        <v/>
      </c>
      <c r="P3545">
        <f>IF($R3545="","",IF($R3546="",1,IF($O3545&lt;&gt;$O3546,1,0)))</f>
        <v/>
      </c>
      <c r="Q3545">
        <f>IF($P3545=1,SUM($P$7:$P3545),"")</f>
        <v/>
      </c>
      <c r="R3545">
        <f>IF($A3545="","",IF(ISNUMBER($A3545),$A3545,IFERROR(DATEVALUE($A3545),NA())))</f>
        <v/>
      </c>
    </row>
    <row r="3546">
      <c r="O3546">
        <f>IF($R3546="","",IF($Q$1="Weekly",INT(($R3546-2)/7),IF($Q$1="Quarterly",YEAR($R3546)*4+ROUNDUP(MONTH($R3546)/3),YEAR($R3546)*12+MONTH($R3546))))</f>
        <v/>
      </c>
      <c r="P3546">
        <f>IF($R3546="","",IF($R3547="",1,IF($O3546&lt;&gt;$O3547,1,0)))</f>
        <v/>
      </c>
      <c r="Q3546">
        <f>IF($P3546=1,SUM($P$7:$P3546),"")</f>
        <v/>
      </c>
      <c r="R3546">
        <f>IF($A3546="","",IF(ISNUMBER($A3546),$A3546,IFERROR(DATEVALUE($A3546),NA())))</f>
        <v/>
      </c>
    </row>
    <row r="3547">
      <c r="O3547">
        <f>IF($R3547="","",IF($Q$1="Weekly",INT(($R3547-2)/7),IF($Q$1="Quarterly",YEAR($R3547)*4+ROUNDUP(MONTH($R3547)/3),YEAR($R3547)*12+MONTH($R3547))))</f>
        <v/>
      </c>
      <c r="P3547">
        <f>IF($R3547="","",IF($R3548="",1,IF($O3547&lt;&gt;$O3548,1,0)))</f>
        <v/>
      </c>
      <c r="Q3547">
        <f>IF($P3547=1,SUM($P$7:$P3547),"")</f>
        <v/>
      </c>
      <c r="R3547">
        <f>IF($A3547="","",IF(ISNUMBER($A3547),$A3547,IFERROR(DATEVALUE($A3547),NA())))</f>
        <v/>
      </c>
    </row>
    <row r="3548">
      <c r="O3548">
        <f>IF($R3548="","",IF($Q$1="Weekly",INT(($R3548-2)/7),IF($Q$1="Quarterly",YEAR($R3548)*4+ROUNDUP(MONTH($R3548)/3),YEAR($R3548)*12+MONTH($R3548))))</f>
        <v/>
      </c>
      <c r="P3548">
        <f>IF($R3548="","",IF($R3549="",1,IF($O3548&lt;&gt;$O3549,1,0)))</f>
        <v/>
      </c>
      <c r="Q3548">
        <f>IF($P3548=1,SUM($P$7:$P3548),"")</f>
        <v/>
      </c>
      <c r="R3548">
        <f>IF($A3548="","",IF(ISNUMBER($A3548),$A3548,IFERROR(DATEVALUE($A3548),NA())))</f>
        <v/>
      </c>
    </row>
    <row r="3549">
      <c r="O3549">
        <f>IF($R3549="","",IF($Q$1="Weekly",INT(($R3549-2)/7),IF($Q$1="Quarterly",YEAR($R3549)*4+ROUNDUP(MONTH($R3549)/3),YEAR($R3549)*12+MONTH($R3549))))</f>
        <v/>
      </c>
      <c r="P3549">
        <f>IF($R3549="","",IF($R3550="",1,IF($O3549&lt;&gt;$O3550,1,0)))</f>
        <v/>
      </c>
      <c r="Q3549">
        <f>IF($P3549=1,SUM($P$7:$P3549),"")</f>
        <v/>
      </c>
      <c r="R3549">
        <f>IF($A3549="","",IF(ISNUMBER($A3549),$A3549,IFERROR(DATEVALUE($A3549),NA())))</f>
        <v/>
      </c>
    </row>
    <row r="3550">
      <c r="O3550">
        <f>IF($R3550="","",IF($Q$1="Weekly",INT(($R3550-2)/7),IF($Q$1="Quarterly",YEAR($R3550)*4+ROUNDUP(MONTH($R3550)/3),YEAR($R3550)*12+MONTH($R3550))))</f>
        <v/>
      </c>
      <c r="P3550">
        <f>IF($R3550="","",IF($R3551="",1,IF($O3550&lt;&gt;$O3551,1,0)))</f>
        <v/>
      </c>
      <c r="Q3550">
        <f>IF($P3550=1,SUM($P$7:$P3550),"")</f>
        <v/>
      </c>
      <c r="R3550">
        <f>IF($A3550="","",IF(ISNUMBER($A3550),$A3550,IFERROR(DATEVALUE($A3550),NA())))</f>
        <v/>
      </c>
    </row>
    <row r="3551">
      <c r="O3551">
        <f>IF($R3551="","",IF($Q$1="Weekly",INT(($R3551-2)/7),IF($Q$1="Quarterly",YEAR($R3551)*4+ROUNDUP(MONTH($R3551)/3),YEAR($R3551)*12+MONTH($R3551))))</f>
        <v/>
      </c>
      <c r="P3551">
        <f>IF($R3551="","",IF($R3552="",1,IF($O3551&lt;&gt;$O3552,1,0)))</f>
        <v/>
      </c>
      <c r="Q3551">
        <f>IF($P3551=1,SUM($P$7:$P3551),"")</f>
        <v/>
      </c>
      <c r="R3551">
        <f>IF($A3551="","",IF(ISNUMBER($A3551),$A3551,IFERROR(DATEVALUE($A3551),NA())))</f>
        <v/>
      </c>
    </row>
    <row r="3552">
      <c r="O3552">
        <f>IF($R3552="","",IF($Q$1="Weekly",INT(($R3552-2)/7),IF($Q$1="Quarterly",YEAR($R3552)*4+ROUNDUP(MONTH($R3552)/3),YEAR($R3552)*12+MONTH($R3552))))</f>
        <v/>
      </c>
      <c r="P3552">
        <f>IF($R3552="","",IF($R3553="",1,IF($O3552&lt;&gt;$O3553,1,0)))</f>
        <v/>
      </c>
      <c r="Q3552">
        <f>IF($P3552=1,SUM($P$7:$P3552),"")</f>
        <v/>
      </c>
      <c r="R3552">
        <f>IF($A3552="","",IF(ISNUMBER($A3552),$A3552,IFERROR(DATEVALUE($A3552),NA())))</f>
        <v/>
      </c>
    </row>
    <row r="3553">
      <c r="O3553">
        <f>IF($R3553="","",IF($Q$1="Weekly",INT(($R3553-2)/7),IF($Q$1="Quarterly",YEAR($R3553)*4+ROUNDUP(MONTH($R3553)/3),YEAR($R3553)*12+MONTH($R3553))))</f>
        <v/>
      </c>
      <c r="P3553">
        <f>IF($R3553="","",IF($R3554="",1,IF($O3553&lt;&gt;$O3554,1,0)))</f>
        <v/>
      </c>
      <c r="Q3553">
        <f>IF($P3553=1,SUM($P$7:$P3553),"")</f>
        <v/>
      </c>
      <c r="R3553">
        <f>IF($A3553="","",IF(ISNUMBER($A3553),$A3553,IFERROR(DATEVALUE($A3553),NA())))</f>
        <v/>
      </c>
    </row>
    <row r="3554">
      <c r="O3554">
        <f>IF($R3554="","",IF($Q$1="Weekly",INT(($R3554-2)/7),IF($Q$1="Quarterly",YEAR($R3554)*4+ROUNDUP(MONTH($R3554)/3),YEAR($R3554)*12+MONTH($R3554))))</f>
        <v/>
      </c>
      <c r="P3554">
        <f>IF($R3554="","",IF($R3555="",1,IF($O3554&lt;&gt;$O3555,1,0)))</f>
        <v/>
      </c>
      <c r="Q3554">
        <f>IF($P3554=1,SUM($P$7:$P3554),"")</f>
        <v/>
      </c>
      <c r="R3554">
        <f>IF($A3554="","",IF(ISNUMBER($A3554),$A3554,IFERROR(DATEVALUE($A3554),NA())))</f>
        <v/>
      </c>
    </row>
    <row r="3555">
      <c r="O3555">
        <f>IF($R3555="","",IF($Q$1="Weekly",INT(($R3555-2)/7),IF($Q$1="Quarterly",YEAR($R3555)*4+ROUNDUP(MONTH($R3555)/3),YEAR($R3555)*12+MONTH($R3555))))</f>
        <v/>
      </c>
      <c r="P3555">
        <f>IF($R3555="","",IF($R3556="",1,IF($O3555&lt;&gt;$O3556,1,0)))</f>
        <v/>
      </c>
      <c r="Q3555">
        <f>IF($P3555=1,SUM($P$7:$P3555),"")</f>
        <v/>
      </c>
      <c r="R3555">
        <f>IF($A3555="","",IF(ISNUMBER($A3555),$A3555,IFERROR(DATEVALUE($A3555),NA())))</f>
        <v/>
      </c>
    </row>
    <row r="3556">
      <c r="O3556">
        <f>IF($R3556="","",IF($Q$1="Weekly",INT(($R3556-2)/7),IF($Q$1="Quarterly",YEAR($R3556)*4+ROUNDUP(MONTH($R3556)/3),YEAR($R3556)*12+MONTH($R3556))))</f>
        <v/>
      </c>
      <c r="P3556">
        <f>IF($R3556="","",IF($R3557="",1,IF($O3556&lt;&gt;$O3557,1,0)))</f>
        <v/>
      </c>
      <c r="Q3556">
        <f>IF($P3556=1,SUM($P$7:$P3556),"")</f>
        <v/>
      </c>
      <c r="R3556">
        <f>IF($A3556="","",IF(ISNUMBER($A3556),$A3556,IFERROR(DATEVALUE($A3556),NA())))</f>
        <v/>
      </c>
    </row>
    <row r="3557">
      <c r="O3557">
        <f>IF($R3557="","",IF($Q$1="Weekly",INT(($R3557-2)/7),IF($Q$1="Quarterly",YEAR($R3557)*4+ROUNDUP(MONTH($R3557)/3),YEAR($R3557)*12+MONTH($R3557))))</f>
        <v/>
      </c>
      <c r="P3557">
        <f>IF($R3557="","",IF($R3558="",1,IF($O3557&lt;&gt;$O3558,1,0)))</f>
        <v/>
      </c>
      <c r="Q3557">
        <f>IF($P3557=1,SUM($P$7:$P3557),"")</f>
        <v/>
      </c>
      <c r="R3557">
        <f>IF($A3557="","",IF(ISNUMBER($A3557),$A3557,IFERROR(DATEVALUE($A3557),NA())))</f>
        <v/>
      </c>
    </row>
    <row r="3558">
      <c r="O3558">
        <f>IF($R3558="","",IF($Q$1="Weekly",INT(($R3558-2)/7),IF($Q$1="Quarterly",YEAR($R3558)*4+ROUNDUP(MONTH($R3558)/3),YEAR($R3558)*12+MONTH($R3558))))</f>
        <v/>
      </c>
      <c r="P3558">
        <f>IF($R3558="","",IF($R3559="",1,IF($O3558&lt;&gt;$O3559,1,0)))</f>
        <v/>
      </c>
      <c r="Q3558">
        <f>IF($P3558=1,SUM($P$7:$P3558),"")</f>
        <v/>
      </c>
      <c r="R3558">
        <f>IF($A3558="","",IF(ISNUMBER($A3558),$A3558,IFERROR(DATEVALUE($A3558),NA())))</f>
        <v/>
      </c>
    </row>
    <row r="3559">
      <c r="O3559">
        <f>IF($R3559="","",IF($Q$1="Weekly",INT(($R3559-2)/7),IF($Q$1="Quarterly",YEAR($R3559)*4+ROUNDUP(MONTH($R3559)/3),YEAR($R3559)*12+MONTH($R3559))))</f>
        <v/>
      </c>
      <c r="P3559">
        <f>IF($R3559="","",IF($R3560="",1,IF($O3559&lt;&gt;$O3560,1,0)))</f>
        <v/>
      </c>
      <c r="Q3559">
        <f>IF($P3559=1,SUM($P$7:$P3559),"")</f>
        <v/>
      </c>
      <c r="R3559">
        <f>IF($A3559="","",IF(ISNUMBER($A3559),$A3559,IFERROR(DATEVALUE($A3559),NA())))</f>
        <v/>
      </c>
    </row>
    <row r="3560">
      <c r="O3560">
        <f>IF($R3560="","",IF($Q$1="Weekly",INT(($R3560-2)/7),IF($Q$1="Quarterly",YEAR($R3560)*4+ROUNDUP(MONTH($R3560)/3),YEAR($R3560)*12+MONTH($R3560))))</f>
        <v/>
      </c>
      <c r="P3560">
        <f>IF($R3560="","",IF($R3561="",1,IF($O3560&lt;&gt;$O3561,1,0)))</f>
        <v/>
      </c>
      <c r="Q3560">
        <f>IF($P3560=1,SUM($P$7:$P3560),"")</f>
        <v/>
      </c>
      <c r="R3560">
        <f>IF($A3560="","",IF(ISNUMBER($A3560),$A3560,IFERROR(DATEVALUE($A3560),NA())))</f>
        <v/>
      </c>
    </row>
    <row r="3561">
      <c r="O3561">
        <f>IF($R3561="","",IF($Q$1="Weekly",INT(($R3561-2)/7),IF($Q$1="Quarterly",YEAR($R3561)*4+ROUNDUP(MONTH($R3561)/3),YEAR($R3561)*12+MONTH($R3561))))</f>
        <v/>
      </c>
      <c r="P3561">
        <f>IF($R3561="","",IF($R3562="",1,IF($O3561&lt;&gt;$O3562,1,0)))</f>
        <v/>
      </c>
      <c r="Q3561">
        <f>IF($P3561=1,SUM($P$7:$P3561),"")</f>
        <v/>
      </c>
      <c r="R3561">
        <f>IF($A3561="","",IF(ISNUMBER($A3561),$A3561,IFERROR(DATEVALUE($A3561),NA())))</f>
        <v/>
      </c>
    </row>
    <row r="3562">
      <c r="O3562">
        <f>IF($R3562="","",IF($Q$1="Weekly",INT(($R3562-2)/7),IF($Q$1="Quarterly",YEAR($R3562)*4+ROUNDUP(MONTH($R3562)/3),YEAR($R3562)*12+MONTH($R3562))))</f>
        <v/>
      </c>
      <c r="P3562">
        <f>IF($R3562="","",IF($R3563="",1,IF($O3562&lt;&gt;$O3563,1,0)))</f>
        <v/>
      </c>
      <c r="Q3562">
        <f>IF($P3562=1,SUM($P$7:$P3562),"")</f>
        <v/>
      </c>
      <c r="R3562">
        <f>IF($A3562="","",IF(ISNUMBER($A3562),$A3562,IFERROR(DATEVALUE($A3562),NA())))</f>
        <v/>
      </c>
    </row>
    <row r="3563">
      <c r="O3563">
        <f>IF($R3563="","",IF($Q$1="Weekly",INT(($R3563-2)/7),IF($Q$1="Quarterly",YEAR($R3563)*4+ROUNDUP(MONTH($R3563)/3),YEAR($R3563)*12+MONTH($R3563))))</f>
        <v/>
      </c>
      <c r="P3563">
        <f>IF($R3563="","",IF($R3564="",1,IF($O3563&lt;&gt;$O3564,1,0)))</f>
        <v/>
      </c>
      <c r="Q3563">
        <f>IF($P3563=1,SUM($P$7:$P3563),"")</f>
        <v/>
      </c>
      <c r="R3563">
        <f>IF($A3563="","",IF(ISNUMBER($A3563),$A3563,IFERROR(DATEVALUE($A3563),NA())))</f>
        <v/>
      </c>
    </row>
    <row r="3564">
      <c r="O3564">
        <f>IF($R3564="","",IF($Q$1="Weekly",INT(($R3564-2)/7),IF($Q$1="Quarterly",YEAR($R3564)*4+ROUNDUP(MONTH($R3564)/3),YEAR($R3564)*12+MONTH($R3564))))</f>
        <v/>
      </c>
      <c r="P3564">
        <f>IF($R3564="","",IF($R3565="",1,IF($O3564&lt;&gt;$O3565,1,0)))</f>
        <v/>
      </c>
      <c r="Q3564">
        <f>IF($P3564=1,SUM($P$7:$P3564),"")</f>
        <v/>
      </c>
      <c r="R3564">
        <f>IF($A3564="","",IF(ISNUMBER($A3564),$A3564,IFERROR(DATEVALUE($A3564),NA())))</f>
        <v/>
      </c>
    </row>
    <row r="3565">
      <c r="O3565">
        <f>IF($R3565="","",IF($Q$1="Weekly",INT(($R3565-2)/7),IF($Q$1="Quarterly",YEAR($R3565)*4+ROUNDUP(MONTH($R3565)/3),YEAR($R3565)*12+MONTH($R3565))))</f>
        <v/>
      </c>
      <c r="P3565">
        <f>IF($R3565="","",IF($R3566="",1,IF($O3565&lt;&gt;$O3566,1,0)))</f>
        <v/>
      </c>
      <c r="Q3565">
        <f>IF($P3565=1,SUM($P$7:$P3565),"")</f>
        <v/>
      </c>
      <c r="R3565">
        <f>IF($A3565="","",IF(ISNUMBER($A3565),$A3565,IFERROR(DATEVALUE($A3565),NA())))</f>
        <v/>
      </c>
    </row>
    <row r="3566">
      <c r="O3566">
        <f>IF($R3566="","",IF($Q$1="Weekly",INT(($R3566-2)/7),IF($Q$1="Quarterly",YEAR($R3566)*4+ROUNDUP(MONTH($R3566)/3),YEAR($R3566)*12+MONTH($R3566))))</f>
        <v/>
      </c>
      <c r="P3566">
        <f>IF($R3566="","",IF($R3567="",1,IF($O3566&lt;&gt;$O3567,1,0)))</f>
        <v/>
      </c>
      <c r="Q3566">
        <f>IF($P3566=1,SUM($P$7:$P3566),"")</f>
        <v/>
      </c>
      <c r="R3566">
        <f>IF($A3566="","",IF(ISNUMBER($A3566),$A3566,IFERROR(DATEVALUE($A3566),NA())))</f>
        <v/>
      </c>
    </row>
    <row r="3567">
      <c r="O3567">
        <f>IF($R3567="","",IF($Q$1="Weekly",INT(($R3567-2)/7),IF($Q$1="Quarterly",YEAR($R3567)*4+ROUNDUP(MONTH($R3567)/3),YEAR($R3567)*12+MONTH($R3567))))</f>
        <v/>
      </c>
      <c r="P3567">
        <f>IF($R3567="","",IF($R3568="",1,IF($O3567&lt;&gt;$O3568,1,0)))</f>
        <v/>
      </c>
      <c r="Q3567">
        <f>IF($P3567=1,SUM($P$7:$P3567),"")</f>
        <v/>
      </c>
      <c r="R3567">
        <f>IF($A3567="","",IF(ISNUMBER($A3567),$A3567,IFERROR(DATEVALUE($A3567),NA())))</f>
        <v/>
      </c>
    </row>
    <row r="3568">
      <c r="O3568">
        <f>IF($R3568="","",IF($Q$1="Weekly",INT(($R3568-2)/7),IF($Q$1="Quarterly",YEAR($R3568)*4+ROUNDUP(MONTH($R3568)/3),YEAR($R3568)*12+MONTH($R3568))))</f>
        <v/>
      </c>
      <c r="P3568">
        <f>IF($R3568="","",IF($R3569="",1,IF($O3568&lt;&gt;$O3569,1,0)))</f>
        <v/>
      </c>
      <c r="Q3568">
        <f>IF($P3568=1,SUM($P$7:$P3568),"")</f>
        <v/>
      </c>
      <c r="R3568">
        <f>IF($A3568="","",IF(ISNUMBER($A3568),$A3568,IFERROR(DATEVALUE($A3568),NA())))</f>
        <v/>
      </c>
    </row>
    <row r="3569">
      <c r="O3569">
        <f>IF($R3569="","",IF($Q$1="Weekly",INT(($R3569-2)/7),IF($Q$1="Quarterly",YEAR($R3569)*4+ROUNDUP(MONTH($R3569)/3),YEAR($R3569)*12+MONTH($R3569))))</f>
        <v/>
      </c>
      <c r="P3569">
        <f>IF($R3569="","",IF($R3570="",1,IF($O3569&lt;&gt;$O3570,1,0)))</f>
        <v/>
      </c>
      <c r="Q3569">
        <f>IF($P3569=1,SUM($P$7:$P3569),"")</f>
        <v/>
      </c>
      <c r="R3569">
        <f>IF($A3569="","",IF(ISNUMBER($A3569),$A3569,IFERROR(DATEVALUE($A3569),NA())))</f>
        <v/>
      </c>
    </row>
    <row r="3570">
      <c r="O3570">
        <f>IF($R3570="","",IF($Q$1="Weekly",INT(($R3570-2)/7),IF($Q$1="Quarterly",YEAR($R3570)*4+ROUNDUP(MONTH($R3570)/3),YEAR($R3570)*12+MONTH($R3570))))</f>
        <v/>
      </c>
      <c r="P3570">
        <f>IF($R3570="","",IF($R3571="",1,IF($O3570&lt;&gt;$O3571,1,0)))</f>
        <v/>
      </c>
      <c r="Q3570">
        <f>IF($P3570=1,SUM($P$7:$P3570),"")</f>
        <v/>
      </c>
      <c r="R3570">
        <f>IF($A3570="","",IF(ISNUMBER($A3570),$A3570,IFERROR(DATEVALUE($A3570),NA())))</f>
        <v/>
      </c>
    </row>
    <row r="3571">
      <c r="O3571">
        <f>IF($R3571="","",IF($Q$1="Weekly",INT(($R3571-2)/7),IF($Q$1="Quarterly",YEAR($R3571)*4+ROUNDUP(MONTH($R3571)/3),YEAR($R3571)*12+MONTH($R3571))))</f>
        <v/>
      </c>
      <c r="P3571">
        <f>IF($R3571="","",IF($R3572="",1,IF($O3571&lt;&gt;$O3572,1,0)))</f>
        <v/>
      </c>
      <c r="Q3571">
        <f>IF($P3571=1,SUM($P$7:$P3571),"")</f>
        <v/>
      </c>
      <c r="R3571">
        <f>IF($A3571="","",IF(ISNUMBER($A3571),$A3571,IFERROR(DATEVALUE($A3571),NA())))</f>
        <v/>
      </c>
    </row>
    <row r="3572">
      <c r="O3572">
        <f>IF($R3572="","",IF($Q$1="Weekly",INT(($R3572-2)/7),IF($Q$1="Quarterly",YEAR($R3572)*4+ROUNDUP(MONTH($R3572)/3),YEAR($R3572)*12+MONTH($R3572))))</f>
        <v/>
      </c>
      <c r="P3572">
        <f>IF($R3572="","",IF($R3573="",1,IF($O3572&lt;&gt;$O3573,1,0)))</f>
        <v/>
      </c>
      <c r="Q3572">
        <f>IF($P3572=1,SUM($P$7:$P3572),"")</f>
        <v/>
      </c>
      <c r="R3572">
        <f>IF($A3572="","",IF(ISNUMBER($A3572),$A3572,IFERROR(DATEVALUE($A3572),NA())))</f>
        <v/>
      </c>
    </row>
    <row r="3573">
      <c r="O3573">
        <f>IF($R3573="","",IF($Q$1="Weekly",INT(($R3573-2)/7),IF($Q$1="Quarterly",YEAR($R3573)*4+ROUNDUP(MONTH($R3573)/3),YEAR($R3573)*12+MONTH($R3573))))</f>
        <v/>
      </c>
      <c r="P3573">
        <f>IF($R3573="","",IF($R3574="",1,IF($O3573&lt;&gt;$O3574,1,0)))</f>
        <v/>
      </c>
      <c r="Q3573">
        <f>IF($P3573=1,SUM($P$7:$P3573),"")</f>
        <v/>
      </c>
      <c r="R3573">
        <f>IF($A3573="","",IF(ISNUMBER($A3573),$A3573,IFERROR(DATEVALUE($A3573),NA())))</f>
        <v/>
      </c>
    </row>
    <row r="3574">
      <c r="O3574">
        <f>IF($R3574="","",IF($Q$1="Weekly",INT(($R3574-2)/7),IF($Q$1="Quarterly",YEAR($R3574)*4+ROUNDUP(MONTH($R3574)/3),YEAR($R3574)*12+MONTH($R3574))))</f>
        <v/>
      </c>
      <c r="P3574">
        <f>IF($R3574="","",IF($R3575="",1,IF($O3574&lt;&gt;$O3575,1,0)))</f>
        <v/>
      </c>
      <c r="Q3574">
        <f>IF($P3574=1,SUM($P$7:$P3574),"")</f>
        <v/>
      </c>
      <c r="R3574">
        <f>IF($A3574="","",IF(ISNUMBER($A3574),$A3574,IFERROR(DATEVALUE($A3574),NA())))</f>
        <v/>
      </c>
    </row>
    <row r="3575">
      <c r="O3575">
        <f>IF($R3575="","",IF($Q$1="Weekly",INT(($R3575-2)/7),IF($Q$1="Quarterly",YEAR($R3575)*4+ROUNDUP(MONTH($R3575)/3),YEAR($R3575)*12+MONTH($R3575))))</f>
        <v/>
      </c>
      <c r="P3575">
        <f>IF($R3575="","",IF($R3576="",1,IF($O3575&lt;&gt;$O3576,1,0)))</f>
        <v/>
      </c>
      <c r="Q3575">
        <f>IF($P3575=1,SUM($P$7:$P3575),"")</f>
        <v/>
      </c>
      <c r="R3575">
        <f>IF($A3575="","",IF(ISNUMBER($A3575),$A3575,IFERROR(DATEVALUE($A3575),NA())))</f>
        <v/>
      </c>
    </row>
    <row r="3576">
      <c r="O3576">
        <f>IF($R3576="","",IF($Q$1="Weekly",INT(($R3576-2)/7),IF($Q$1="Quarterly",YEAR($R3576)*4+ROUNDUP(MONTH($R3576)/3),YEAR($R3576)*12+MONTH($R3576))))</f>
        <v/>
      </c>
      <c r="P3576">
        <f>IF($R3576="","",IF($R3577="",1,IF($O3576&lt;&gt;$O3577,1,0)))</f>
        <v/>
      </c>
      <c r="Q3576">
        <f>IF($P3576=1,SUM($P$7:$P3576),"")</f>
        <v/>
      </c>
      <c r="R3576">
        <f>IF($A3576="","",IF(ISNUMBER($A3576),$A3576,IFERROR(DATEVALUE($A3576),NA())))</f>
        <v/>
      </c>
    </row>
    <row r="3577">
      <c r="O3577">
        <f>IF($R3577="","",IF($Q$1="Weekly",INT(($R3577-2)/7),IF($Q$1="Quarterly",YEAR($R3577)*4+ROUNDUP(MONTH($R3577)/3),YEAR($R3577)*12+MONTH($R3577))))</f>
        <v/>
      </c>
      <c r="P3577">
        <f>IF($R3577="","",IF($R3578="",1,IF($O3577&lt;&gt;$O3578,1,0)))</f>
        <v/>
      </c>
      <c r="Q3577">
        <f>IF($P3577=1,SUM($P$7:$P3577),"")</f>
        <v/>
      </c>
      <c r="R3577">
        <f>IF($A3577="","",IF(ISNUMBER($A3577),$A3577,IFERROR(DATEVALUE($A3577),NA())))</f>
        <v/>
      </c>
    </row>
    <row r="3578">
      <c r="O3578">
        <f>IF($R3578="","",IF($Q$1="Weekly",INT(($R3578-2)/7),IF($Q$1="Quarterly",YEAR($R3578)*4+ROUNDUP(MONTH($R3578)/3),YEAR($R3578)*12+MONTH($R3578))))</f>
        <v/>
      </c>
      <c r="P3578">
        <f>IF($R3578="","",IF($R3579="",1,IF($O3578&lt;&gt;$O3579,1,0)))</f>
        <v/>
      </c>
      <c r="Q3578">
        <f>IF($P3578=1,SUM($P$7:$P3578),"")</f>
        <v/>
      </c>
      <c r="R3578">
        <f>IF($A3578="","",IF(ISNUMBER($A3578),$A3578,IFERROR(DATEVALUE($A3578),NA())))</f>
        <v/>
      </c>
    </row>
    <row r="3579">
      <c r="O3579">
        <f>IF($R3579="","",IF($Q$1="Weekly",INT(($R3579-2)/7),IF($Q$1="Quarterly",YEAR($R3579)*4+ROUNDUP(MONTH($R3579)/3),YEAR($R3579)*12+MONTH($R3579))))</f>
        <v/>
      </c>
      <c r="P3579">
        <f>IF($R3579="","",IF($R3580="",1,IF($O3579&lt;&gt;$O3580,1,0)))</f>
        <v/>
      </c>
      <c r="Q3579">
        <f>IF($P3579=1,SUM($P$7:$P3579),"")</f>
        <v/>
      </c>
      <c r="R3579">
        <f>IF($A3579="","",IF(ISNUMBER($A3579),$A3579,IFERROR(DATEVALUE($A3579),NA())))</f>
        <v/>
      </c>
    </row>
    <row r="3580">
      <c r="O3580">
        <f>IF($R3580="","",IF($Q$1="Weekly",INT(($R3580-2)/7),IF($Q$1="Quarterly",YEAR($R3580)*4+ROUNDUP(MONTH($R3580)/3),YEAR($R3580)*12+MONTH($R3580))))</f>
        <v/>
      </c>
      <c r="P3580">
        <f>IF($R3580="","",IF($R3581="",1,IF($O3580&lt;&gt;$O3581,1,0)))</f>
        <v/>
      </c>
      <c r="Q3580">
        <f>IF($P3580=1,SUM($P$7:$P3580),"")</f>
        <v/>
      </c>
      <c r="R3580">
        <f>IF($A3580="","",IF(ISNUMBER($A3580),$A3580,IFERROR(DATEVALUE($A3580),NA())))</f>
        <v/>
      </c>
    </row>
    <row r="3581">
      <c r="O3581">
        <f>IF($R3581="","",IF($Q$1="Weekly",INT(($R3581-2)/7),IF($Q$1="Quarterly",YEAR($R3581)*4+ROUNDUP(MONTH($R3581)/3),YEAR($R3581)*12+MONTH($R3581))))</f>
        <v/>
      </c>
      <c r="P3581">
        <f>IF($R3581="","",IF($R3582="",1,IF($O3581&lt;&gt;$O3582,1,0)))</f>
        <v/>
      </c>
      <c r="Q3581">
        <f>IF($P3581=1,SUM($P$7:$P3581),"")</f>
        <v/>
      </c>
      <c r="R3581">
        <f>IF($A3581="","",IF(ISNUMBER($A3581),$A3581,IFERROR(DATEVALUE($A3581),NA())))</f>
        <v/>
      </c>
    </row>
    <row r="3582">
      <c r="O3582">
        <f>IF($R3582="","",IF($Q$1="Weekly",INT(($R3582-2)/7),IF($Q$1="Quarterly",YEAR($R3582)*4+ROUNDUP(MONTH($R3582)/3),YEAR($R3582)*12+MONTH($R3582))))</f>
        <v/>
      </c>
      <c r="P3582">
        <f>IF($R3582="","",IF($R3583="",1,IF($O3582&lt;&gt;$O3583,1,0)))</f>
        <v/>
      </c>
      <c r="Q3582">
        <f>IF($P3582=1,SUM($P$7:$P3582),"")</f>
        <v/>
      </c>
      <c r="R3582">
        <f>IF($A3582="","",IF(ISNUMBER($A3582),$A3582,IFERROR(DATEVALUE($A3582),NA())))</f>
        <v/>
      </c>
    </row>
    <row r="3583">
      <c r="O3583">
        <f>IF($R3583="","",IF($Q$1="Weekly",INT(($R3583-2)/7),IF($Q$1="Quarterly",YEAR($R3583)*4+ROUNDUP(MONTH($R3583)/3),YEAR($R3583)*12+MONTH($R3583))))</f>
        <v/>
      </c>
      <c r="P3583">
        <f>IF($R3583="","",IF($R3584="",1,IF($O3583&lt;&gt;$O3584,1,0)))</f>
        <v/>
      </c>
      <c r="Q3583">
        <f>IF($P3583=1,SUM($P$7:$P3583),"")</f>
        <v/>
      </c>
      <c r="R3583">
        <f>IF($A3583="","",IF(ISNUMBER($A3583),$A3583,IFERROR(DATEVALUE($A3583),NA())))</f>
        <v/>
      </c>
    </row>
    <row r="3584">
      <c r="O3584">
        <f>IF($R3584="","",IF($Q$1="Weekly",INT(($R3584-2)/7),IF($Q$1="Quarterly",YEAR($R3584)*4+ROUNDUP(MONTH($R3584)/3),YEAR($R3584)*12+MONTH($R3584))))</f>
        <v/>
      </c>
      <c r="P3584">
        <f>IF($R3584="","",IF($R3585="",1,IF($O3584&lt;&gt;$O3585,1,0)))</f>
        <v/>
      </c>
      <c r="Q3584">
        <f>IF($P3584=1,SUM($P$7:$P3584),"")</f>
        <v/>
      </c>
      <c r="R3584">
        <f>IF($A3584="","",IF(ISNUMBER($A3584),$A3584,IFERROR(DATEVALUE($A3584),NA())))</f>
        <v/>
      </c>
    </row>
    <row r="3585">
      <c r="O3585">
        <f>IF($R3585="","",IF($Q$1="Weekly",INT(($R3585-2)/7),IF($Q$1="Quarterly",YEAR($R3585)*4+ROUNDUP(MONTH($R3585)/3),YEAR($R3585)*12+MONTH($R3585))))</f>
        <v/>
      </c>
      <c r="P3585">
        <f>IF($R3585="","",IF($R3586="",1,IF($O3585&lt;&gt;$O3586,1,0)))</f>
        <v/>
      </c>
      <c r="Q3585">
        <f>IF($P3585=1,SUM($P$7:$P3585),"")</f>
        <v/>
      </c>
      <c r="R3585">
        <f>IF($A3585="","",IF(ISNUMBER($A3585),$A3585,IFERROR(DATEVALUE($A3585),NA())))</f>
        <v/>
      </c>
    </row>
    <row r="3586">
      <c r="O3586">
        <f>IF($R3586="","",IF($Q$1="Weekly",INT(($R3586-2)/7),IF($Q$1="Quarterly",YEAR($R3586)*4+ROUNDUP(MONTH($R3586)/3),YEAR($R3586)*12+MONTH($R3586))))</f>
        <v/>
      </c>
      <c r="P3586">
        <f>IF($R3586="","",IF($R3587="",1,IF($O3586&lt;&gt;$O3587,1,0)))</f>
        <v/>
      </c>
      <c r="Q3586">
        <f>IF($P3586=1,SUM($P$7:$P3586),"")</f>
        <v/>
      </c>
      <c r="R3586">
        <f>IF($A3586="","",IF(ISNUMBER($A3586),$A3586,IFERROR(DATEVALUE($A3586),NA())))</f>
        <v/>
      </c>
    </row>
    <row r="3587">
      <c r="O3587">
        <f>IF($R3587="","",IF($Q$1="Weekly",INT(($R3587-2)/7),IF($Q$1="Quarterly",YEAR($R3587)*4+ROUNDUP(MONTH($R3587)/3),YEAR($R3587)*12+MONTH($R3587))))</f>
        <v/>
      </c>
      <c r="P3587">
        <f>IF($R3587="","",IF($R3588="",1,IF($O3587&lt;&gt;$O3588,1,0)))</f>
        <v/>
      </c>
      <c r="Q3587">
        <f>IF($P3587=1,SUM($P$7:$P3587),"")</f>
        <v/>
      </c>
      <c r="R3587">
        <f>IF($A3587="","",IF(ISNUMBER($A3587),$A3587,IFERROR(DATEVALUE($A3587),NA())))</f>
        <v/>
      </c>
    </row>
    <row r="3588">
      <c r="O3588">
        <f>IF($R3588="","",IF($Q$1="Weekly",INT(($R3588-2)/7),IF($Q$1="Quarterly",YEAR($R3588)*4+ROUNDUP(MONTH($R3588)/3),YEAR($R3588)*12+MONTH($R3588))))</f>
        <v/>
      </c>
      <c r="P3588">
        <f>IF($R3588="","",IF($R3589="",1,IF($O3588&lt;&gt;$O3589,1,0)))</f>
        <v/>
      </c>
      <c r="Q3588">
        <f>IF($P3588=1,SUM($P$7:$P3588),"")</f>
        <v/>
      </c>
      <c r="R3588">
        <f>IF($A3588="","",IF(ISNUMBER($A3588),$A3588,IFERROR(DATEVALUE($A3588),NA())))</f>
        <v/>
      </c>
    </row>
    <row r="3589">
      <c r="O3589">
        <f>IF($R3589="","",IF($Q$1="Weekly",INT(($R3589-2)/7),IF($Q$1="Quarterly",YEAR($R3589)*4+ROUNDUP(MONTH($R3589)/3),YEAR($R3589)*12+MONTH($R3589))))</f>
        <v/>
      </c>
      <c r="P3589">
        <f>IF($R3589="","",IF($R3590="",1,IF($O3589&lt;&gt;$O3590,1,0)))</f>
        <v/>
      </c>
      <c r="Q3589">
        <f>IF($P3589=1,SUM($P$7:$P3589),"")</f>
        <v/>
      </c>
      <c r="R3589">
        <f>IF($A3589="","",IF(ISNUMBER($A3589),$A3589,IFERROR(DATEVALUE($A3589),NA())))</f>
        <v/>
      </c>
    </row>
    <row r="3590">
      <c r="O3590">
        <f>IF($R3590="","",IF($Q$1="Weekly",INT(($R3590-2)/7),IF($Q$1="Quarterly",YEAR($R3590)*4+ROUNDUP(MONTH($R3590)/3),YEAR($R3590)*12+MONTH($R3590))))</f>
        <v/>
      </c>
      <c r="P3590">
        <f>IF($R3590="","",IF($R3591="",1,IF($O3590&lt;&gt;$O3591,1,0)))</f>
        <v/>
      </c>
      <c r="Q3590">
        <f>IF($P3590=1,SUM($P$7:$P3590),"")</f>
        <v/>
      </c>
      <c r="R3590">
        <f>IF($A3590="","",IF(ISNUMBER($A3590),$A3590,IFERROR(DATEVALUE($A3590),NA())))</f>
        <v/>
      </c>
    </row>
    <row r="3591">
      <c r="O3591">
        <f>IF($R3591="","",IF($Q$1="Weekly",INT(($R3591-2)/7),IF($Q$1="Quarterly",YEAR($R3591)*4+ROUNDUP(MONTH($R3591)/3),YEAR($R3591)*12+MONTH($R3591))))</f>
        <v/>
      </c>
      <c r="P3591">
        <f>IF($R3591="","",IF($R3592="",1,IF($O3591&lt;&gt;$O3592,1,0)))</f>
        <v/>
      </c>
      <c r="Q3591">
        <f>IF($P3591=1,SUM($P$7:$P3591),"")</f>
        <v/>
      </c>
      <c r="R3591">
        <f>IF($A3591="","",IF(ISNUMBER($A3591),$A3591,IFERROR(DATEVALUE($A3591),NA())))</f>
        <v/>
      </c>
    </row>
    <row r="3592">
      <c r="O3592">
        <f>IF($R3592="","",IF($Q$1="Weekly",INT(($R3592-2)/7),IF($Q$1="Quarterly",YEAR($R3592)*4+ROUNDUP(MONTH($R3592)/3),YEAR($R3592)*12+MONTH($R3592))))</f>
        <v/>
      </c>
      <c r="P3592">
        <f>IF($R3592="","",IF($R3593="",1,IF($O3592&lt;&gt;$O3593,1,0)))</f>
        <v/>
      </c>
      <c r="Q3592">
        <f>IF($P3592=1,SUM($P$7:$P3592),"")</f>
        <v/>
      </c>
      <c r="R3592">
        <f>IF($A3592="","",IF(ISNUMBER($A3592),$A3592,IFERROR(DATEVALUE($A3592),NA())))</f>
        <v/>
      </c>
    </row>
    <row r="3593">
      <c r="O3593">
        <f>IF($R3593="","",IF($Q$1="Weekly",INT(($R3593-2)/7),IF($Q$1="Quarterly",YEAR($R3593)*4+ROUNDUP(MONTH($R3593)/3),YEAR($R3593)*12+MONTH($R3593))))</f>
        <v/>
      </c>
      <c r="P3593">
        <f>IF($R3593="","",IF($R3594="",1,IF($O3593&lt;&gt;$O3594,1,0)))</f>
        <v/>
      </c>
      <c r="Q3593">
        <f>IF($P3593=1,SUM($P$7:$P3593),"")</f>
        <v/>
      </c>
      <c r="R3593">
        <f>IF($A3593="","",IF(ISNUMBER($A3593),$A3593,IFERROR(DATEVALUE($A3593),NA())))</f>
        <v/>
      </c>
    </row>
    <row r="3594">
      <c r="O3594">
        <f>IF($R3594="","",IF($Q$1="Weekly",INT(($R3594-2)/7),IF($Q$1="Quarterly",YEAR($R3594)*4+ROUNDUP(MONTH($R3594)/3),YEAR($R3594)*12+MONTH($R3594))))</f>
        <v/>
      </c>
      <c r="P3594">
        <f>IF($R3594="","",IF($R3595="",1,IF($O3594&lt;&gt;$O3595,1,0)))</f>
        <v/>
      </c>
      <c r="Q3594">
        <f>IF($P3594=1,SUM($P$7:$P3594),"")</f>
        <v/>
      </c>
      <c r="R3594">
        <f>IF($A3594="","",IF(ISNUMBER($A3594),$A3594,IFERROR(DATEVALUE($A3594),NA())))</f>
        <v/>
      </c>
    </row>
    <row r="3595">
      <c r="O3595">
        <f>IF($R3595="","",IF($Q$1="Weekly",INT(($R3595-2)/7),IF($Q$1="Quarterly",YEAR($R3595)*4+ROUNDUP(MONTH($R3595)/3),YEAR($R3595)*12+MONTH($R3595))))</f>
        <v/>
      </c>
      <c r="P3595">
        <f>IF($R3595="","",IF($R3596="",1,IF($O3595&lt;&gt;$O3596,1,0)))</f>
        <v/>
      </c>
      <c r="Q3595">
        <f>IF($P3595=1,SUM($P$7:$P3595),"")</f>
        <v/>
      </c>
      <c r="R3595">
        <f>IF($A3595="","",IF(ISNUMBER($A3595),$A3595,IFERROR(DATEVALUE($A3595),NA())))</f>
        <v/>
      </c>
    </row>
    <row r="3596">
      <c r="O3596">
        <f>IF($R3596="","",IF($Q$1="Weekly",INT(($R3596-2)/7),IF($Q$1="Quarterly",YEAR($R3596)*4+ROUNDUP(MONTH($R3596)/3),YEAR($R3596)*12+MONTH($R3596))))</f>
        <v/>
      </c>
      <c r="P3596">
        <f>IF($R3596="","",IF($R3597="",1,IF($O3596&lt;&gt;$O3597,1,0)))</f>
        <v/>
      </c>
      <c r="Q3596">
        <f>IF($P3596=1,SUM($P$7:$P3596),"")</f>
        <v/>
      </c>
      <c r="R3596">
        <f>IF($A3596="","",IF(ISNUMBER($A3596),$A3596,IFERROR(DATEVALUE($A3596),NA())))</f>
        <v/>
      </c>
    </row>
    <row r="3597">
      <c r="O3597">
        <f>IF($R3597="","",IF($Q$1="Weekly",INT(($R3597-2)/7),IF($Q$1="Quarterly",YEAR($R3597)*4+ROUNDUP(MONTH($R3597)/3),YEAR($R3597)*12+MONTH($R3597))))</f>
        <v/>
      </c>
      <c r="P3597">
        <f>IF($R3597="","",IF($R3598="",1,IF($O3597&lt;&gt;$O3598,1,0)))</f>
        <v/>
      </c>
      <c r="Q3597">
        <f>IF($P3597=1,SUM($P$7:$P3597),"")</f>
        <v/>
      </c>
      <c r="R3597">
        <f>IF($A3597="","",IF(ISNUMBER($A3597),$A3597,IFERROR(DATEVALUE($A3597),NA())))</f>
        <v/>
      </c>
    </row>
    <row r="3598">
      <c r="O3598">
        <f>IF($R3598="","",IF($Q$1="Weekly",INT(($R3598-2)/7),IF($Q$1="Quarterly",YEAR($R3598)*4+ROUNDUP(MONTH($R3598)/3),YEAR($R3598)*12+MONTH($R3598))))</f>
        <v/>
      </c>
      <c r="P3598">
        <f>IF($R3598="","",IF($R3599="",1,IF($O3598&lt;&gt;$O3599,1,0)))</f>
        <v/>
      </c>
      <c r="Q3598">
        <f>IF($P3598=1,SUM($P$7:$P3598),"")</f>
        <v/>
      </c>
      <c r="R3598">
        <f>IF($A3598="","",IF(ISNUMBER($A3598),$A3598,IFERROR(DATEVALUE($A3598),NA())))</f>
        <v/>
      </c>
    </row>
    <row r="3599">
      <c r="O3599">
        <f>IF($R3599="","",IF($Q$1="Weekly",INT(($R3599-2)/7),IF($Q$1="Quarterly",YEAR($R3599)*4+ROUNDUP(MONTH($R3599)/3),YEAR($R3599)*12+MONTH($R3599))))</f>
        <v/>
      </c>
      <c r="P3599">
        <f>IF($R3599="","",IF($R3600="",1,IF($O3599&lt;&gt;$O3600,1,0)))</f>
        <v/>
      </c>
      <c r="Q3599">
        <f>IF($P3599=1,SUM($P$7:$P3599),"")</f>
        <v/>
      </c>
      <c r="R3599">
        <f>IF($A3599="","",IF(ISNUMBER($A3599),$A3599,IFERROR(DATEVALUE($A3599),NA())))</f>
        <v/>
      </c>
    </row>
    <row r="3600">
      <c r="O3600">
        <f>IF($R3600="","",IF($Q$1="Weekly",INT(($R3600-2)/7),IF($Q$1="Quarterly",YEAR($R3600)*4+ROUNDUP(MONTH($R3600)/3),YEAR($R3600)*12+MONTH($R3600))))</f>
        <v/>
      </c>
      <c r="P3600">
        <f>IF($R3600="","",IF($R3601="",1,IF($O3600&lt;&gt;$O3601,1,0)))</f>
        <v/>
      </c>
      <c r="Q3600">
        <f>IF($P3600=1,SUM($P$7:$P3600),"")</f>
        <v/>
      </c>
      <c r="R3600">
        <f>IF($A3600="","",IF(ISNUMBER($A3600),$A3600,IFERROR(DATEVALUE($A3600),NA())))</f>
        <v/>
      </c>
    </row>
    <row r="3601">
      <c r="O3601">
        <f>IF($R3601="","",IF($Q$1="Weekly",INT(($R3601-2)/7),IF($Q$1="Quarterly",YEAR($R3601)*4+ROUNDUP(MONTH($R3601)/3),YEAR($R3601)*12+MONTH($R3601))))</f>
        <v/>
      </c>
      <c r="P3601">
        <f>IF($R3601="","",IF($R3602="",1,IF($O3601&lt;&gt;$O3602,1,0)))</f>
        <v/>
      </c>
      <c r="Q3601">
        <f>IF($P3601=1,SUM($P$7:$P3601),"")</f>
        <v/>
      </c>
      <c r="R3601">
        <f>IF($A3601="","",IF(ISNUMBER($A3601),$A3601,IFERROR(DATEVALUE($A3601),NA())))</f>
        <v/>
      </c>
    </row>
    <row r="3602">
      <c r="O3602">
        <f>IF($R3602="","",IF($Q$1="Weekly",INT(($R3602-2)/7),IF($Q$1="Quarterly",YEAR($R3602)*4+ROUNDUP(MONTH($R3602)/3),YEAR($R3602)*12+MONTH($R3602))))</f>
        <v/>
      </c>
      <c r="P3602">
        <f>IF($R3602="","",IF($R3603="",1,IF($O3602&lt;&gt;$O3603,1,0)))</f>
        <v/>
      </c>
      <c r="Q3602">
        <f>IF($P3602=1,SUM($P$7:$P3602),"")</f>
        <v/>
      </c>
      <c r="R3602">
        <f>IF($A3602="","",IF(ISNUMBER($A3602),$A3602,IFERROR(DATEVALUE($A3602),NA())))</f>
        <v/>
      </c>
    </row>
    <row r="3603">
      <c r="O3603">
        <f>IF($R3603="","",IF($Q$1="Weekly",INT(($R3603-2)/7),IF($Q$1="Quarterly",YEAR($R3603)*4+ROUNDUP(MONTH($R3603)/3),YEAR($R3603)*12+MONTH($R3603))))</f>
        <v/>
      </c>
      <c r="P3603">
        <f>IF($R3603="","",IF($R3604="",1,IF($O3603&lt;&gt;$O3604,1,0)))</f>
        <v/>
      </c>
      <c r="Q3603">
        <f>IF($P3603=1,SUM($P$7:$P3603),"")</f>
        <v/>
      </c>
      <c r="R3603">
        <f>IF($A3603="","",IF(ISNUMBER($A3603),$A3603,IFERROR(DATEVALUE($A3603),NA())))</f>
        <v/>
      </c>
    </row>
    <row r="3604">
      <c r="O3604">
        <f>IF($R3604="","",IF($Q$1="Weekly",INT(($R3604-2)/7),IF($Q$1="Quarterly",YEAR($R3604)*4+ROUNDUP(MONTH($R3604)/3),YEAR($R3604)*12+MONTH($R3604))))</f>
        <v/>
      </c>
      <c r="P3604">
        <f>IF($R3604="","",IF($R3605="",1,IF($O3604&lt;&gt;$O3605,1,0)))</f>
        <v/>
      </c>
      <c r="Q3604">
        <f>IF($P3604=1,SUM($P$7:$P3604),"")</f>
        <v/>
      </c>
      <c r="R3604">
        <f>IF($A3604="","",IF(ISNUMBER($A3604),$A3604,IFERROR(DATEVALUE($A3604),NA())))</f>
        <v/>
      </c>
    </row>
    <row r="3605">
      <c r="O3605">
        <f>IF($R3605="","",IF($Q$1="Weekly",INT(($R3605-2)/7),IF($Q$1="Quarterly",YEAR($R3605)*4+ROUNDUP(MONTH($R3605)/3),YEAR($R3605)*12+MONTH($R3605))))</f>
        <v/>
      </c>
      <c r="P3605">
        <f>IF($R3605="","",IF($R3606="",1,IF($O3605&lt;&gt;$O3606,1,0)))</f>
        <v/>
      </c>
      <c r="Q3605">
        <f>IF($P3605=1,SUM($P$7:$P3605),"")</f>
        <v/>
      </c>
      <c r="R3605">
        <f>IF($A3605="","",IF(ISNUMBER($A3605),$A3605,IFERROR(DATEVALUE($A3605),NA())))</f>
        <v/>
      </c>
    </row>
    <row r="3606">
      <c r="O3606">
        <f>IF($R3606="","",IF($Q$1="Weekly",INT(($R3606-2)/7),IF($Q$1="Quarterly",YEAR($R3606)*4+ROUNDUP(MONTH($R3606)/3),YEAR($R3606)*12+MONTH($R3606))))</f>
        <v/>
      </c>
      <c r="P3606">
        <f>IF($R3606="","",IF($R3607="",1,IF($O3606&lt;&gt;$O3607,1,0)))</f>
        <v/>
      </c>
      <c r="Q3606">
        <f>IF($P3606=1,SUM($P$7:$P3606),"")</f>
        <v/>
      </c>
      <c r="R3606">
        <f>IF($A3606="","",IF(ISNUMBER($A3606),$A3606,IFERROR(DATEVALUE($A3606),NA())))</f>
        <v/>
      </c>
    </row>
    <row r="3607">
      <c r="O3607">
        <f>IF($R3607="","",IF($Q$1="Weekly",INT(($R3607-2)/7),IF($Q$1="Quarterly",YEAR($R3607)*4+ROUNDUP(MONTH($R3607)/3),YEAR($R3607)*12+MONTH($R3607))))</f>
        <v/>
      </c>
      <c r="P3607">
        <f>IF($R3607="","",IF($R3608="",1,IF($O3607&lt;&gt;$O3608,1,0)))</f>
        <v/>
      </c>
      <c r="Q3607">
        <f>IF($P3607=1,SUM($P$7:$P3607),"")</f>
        <v/>
      </c>
      <c r="R3607">
        <f>IF($A3607="","",IF(ISNUMBER($A3607),$A3607,IFERROR(DATEVALUE($A3607),NA())))</f>
        <v/>
      </c>
    </row>
    <row r="3608">
      <c r="O3608">
        <f>IF($R3608="","",IF($Q$1="Weekly",INT(($R3608-2)/7),IF($Q$1="Quarterly",YEAR($R3608)*4+ROUNDUP(MONTH($R3608)/3),YEAR($R3608)*12+MONTH($R3608))))</f>
        <v/>
      </c>
      <c r="P3608">
        <f>IF($R3608="","",IF($R3609="",1,IF($O3608&lt;&gt;$O3609,1,0)))</f>
        <v/>
      </c>
      <c r="Q3608">
        <f>IF($P3608=1,SUM($P$7:$P3608),"")</f>
        <v/>
      </c>
      <c r="R3608">
        <f>IF($A3608="","",IF(ISNUMBER($A3608),$A3608,IFERROR(DATEVALUE($A3608),NA())))</f>
        <v/>
      </c>
    </row>
    <row r="3609">
      <c r="O3609">
        <f>IF($R3609="","",IF($Q$1="Weekly",INT(($R3609-2)/7),IF($Q$1="Quarterly",YEAR($R3609)*4+ROUNDUP(MONTH($R3609)/3),YEAR($R3609)*12+MONTH($R3609))))</f>
        <v/>
      </c>
      <c r="P3609">
        <f>IF($R3609="","",IF($R3610="",1,IF($O3609&lt;&gt;$O3610,1,0)))</f>
        <v/>
      </c>
      <c r="Q3609">
        <f>IF($P3609=1,SUM($P$7:$P3609),"")</f>
        <v/>
      </c>
      <c r="R3609">
        <f>IF($A3609="","",IF(ISNUMBER($A3609),$A3609,IFERROR(DATEVALUE($A3609),NA())))</f>
        <v/>
      </c>
    </row>
    <row r="3610">
      <c r="O3610">
        <f>IF($R3610="","",IF($Q$1="Weekly",INT(($R3610-2)/7),IF($Q$1="Quarterly",YEAR($R3610)*4+ROUNDUP(MONTH($R3610)/3),YEAR($R3610)*12+MONTH($R3610))))</f>
        <v/>
      </c>
      <c r="P3610">
        <f>IF($R3610="","",IF($R3611="",1,IF($O3610&lt;&gt;$O3611,1,0)))</f>
        <v/>
      </c>
      <c r="Q3610">
        <f>IF($P3610=1,SUM($P$7:$P3610),"")</f>
        <v/>
      </c>
      <c r="R3610">
        <f>IF($A3610="","",IF(ISNUMBER($A3610),$A3610,IFERROR(DATEVALUE($A3610),NA())))</f>
        <v/>
      </c>
    </row>
    <row r="3611">
      <c r="O3611">
        <f>IF($R3611="","",IF($Q$1="Weekly",INT(($R3611-2)/7),IF($Q$1="Quarterly",YEAR($R3611)*4+ROUNDUP(MONTH($R3611)/3),YEAR($R3611)*12+MONTH($R3611))))</f>
        <v/>
      </c>
      <c r="P3611">
        <f>IF($R3611="","",IF($R3612="",1,IF($O3611&lt;&gt;$O3612,1,0)))</f>
        <v/>
      </c>
      <c r="Q3611">
        <f>IF($P3611=1,SUM($P$7:$P3611),"")</f>
        <v/>
      </c>
      <c r="R3611">
        <f>IF($A3611="","",IF(ISNUMBER($A3611),$A3611,IFERROR(DATEVALUE($A3611),NA())))</f>
        <v/>
      </c>
    </row>
    <row r="3612">
      <c r="O3612">
        <f>IF($R3612="","",IF($Q$1="Weekly",INT(($R3612-2)/7),IF($Q$1="Quarterly",YEAR($R3612)*4+ROUNDUP(MONTH($R3612)/3),YEAR($R3612)*12+MONTH($R3612))))</f>
        <v/>
      </c>
      <c r="P3612">
        <f>IF($R3612="","",IF($R3613="",1,IF($O3612&lt;&gt;$O3613,1,0)))</f>
        <v/>
      </c>
      <c r="Q3612">
        <f>IF($P3612=1,SUM($P$7:$P3612),"")</f>
        <v/>
      </c>
      <c r="R3612">
        <f>IF($A3612="","",IF(ISNUMBER($A3612),$A3612,IFERROR(DATEVALUE($A3612),NA())))</f>
        <v/>
      </c>
    </row>
    <row r="3613">
      <c r="O3613">
        <f>IF($R3613="","",IF($Q$1="Weekly",INT(($R3613-2)/7),IF($Q$1="Quarterly",YEAR($R3613)*4+ROUNDUP(MONTH($R3613)/3),YEAR($R3613)*12+MONTH($R3613))))</f>
        <v/>
      </c>
      <c r="P3613">
        <f>IF($R3613="","",IF($R3614="",1,IF($O3613&lt;&gt;$O3614,1,0)))</f>
        <v/>
      </c>
      <c r="Q3613">
        <f>IF($P3613=1,SUM($P$7:$P3613),"")</f>
        <v/>
      </c>
      <c r="R3613">
        <f>IF($A3613="","",IF(ISNUMBER($A3613),$A3613,IFERROR(DATEVALUE($A3613),NA())))</f>
        <v/>
      </c>
    </row>
    <row r="3614">
      <c r="O3614">
        <f>IF($R3614="","",IF($Q$1="Weekly",INT(($R3614-2)/7),IF($Q$1="Quarterly",YEAR($R3614)*4+ROUNDUP(MONTH($R3614)/3),YEAR($R3614)*12+MONTH($R3614))))</f>
        <v/>
      </c>
      <c r="P3614">
        <f>IF($R3614="","",IF($R3615="",1,IF($O3614&lt;&gt;$O3615,1,0)))</f>
        <v/>
      </c>
      <c r="Q3614">
        <f>IF($P3614=1,SUM($P$7:$P3614),"")</f>
        <v/>
      </c>
      <c r="R3614">
        <f>IF($A3614="","",IF(ISNUMBER($A3614),$A3614,IFERROR(DATEVALUE($A3614),NA())))</f>
        <v/>
      </c>
    </row>
    <row r="3615">
      <c r="O3615">
        <f>IF($R3615="","",IF($Q$1="Weekly",INT(($R3615-2)/7),IF($Q$1="Quarterly",YEAR($R3615)*4+ROUNDUP(MONTH($R3615)/3),YEAR($R3615)*12+MONTH($R3615))))</f>
        <v/>
      </c>
      <c r="P3615">
        <f>IF($R3615="","",IF($R3616="",1,IF($O3615&lt;&gt;$O3616,1,0)))</f>
        <v/>
      </c>
      <c r="Q3615">
        <f>IF($P3615=1,SUM($P$7:$P3615),"")</f>
        <v/>
      </c>
      <c r="R3615">
        <f>IF($A3615="","",IF(ISNUMBER($A3615),$A3615,IFERROR(DATEVALUE($A3615),NA())))</f>
        <v/>
      </c>
    </row>
    <row r="3616">
      <c r="O3616">
        <f>IF($R3616="","",IF($Q$1="Weekly",INT(($R3616-2)/7),IF($Q$1="Quarterly",YEAR($R3616)*4+ROUNDUP(MONTH($R3616)/3),YEAR($R3616)*12+MONTH($R3616))))</f>
        <v/>
      </c>
      <c r="P3616">
        <f>IF($R3616="","",IF($R3617="",1,IF($O3616&lt;&gt;$O3617,1,0)))</f>
        <v/>
      </c>
      <c r="Q3616">
        <f>IF($P3616=1,SUM($P$7:$P3616),"")</f>
        <v/>
      </c>
      <c r="R3616">
        <f>IF($A3616="","",IF(ISNUMBER($A3616),$A3616,IFERROR(DATEVALUE($A3616),NA())))</f>
        <v/>
      </c>
    </row>
    <row r="3617">
      <c r="O3617">
        <f>IF($R3617="","",IF($Q$1="Weekly",INT(($R3617-2)/7),IF($Q$1="Quarterly",YEAR($R3617)*4+ROUNDUP(MONTH($R3617)/3),YEAR($R3617)*12+MONTH($R3617))))</f>
        <v/>
      </c>
      <c r="P3617">
        <f>IF($R3617="","",IF($R3618="",1,IF($O3617&lt;&gt;$O3618,1,0)))</f>
        <v/>
      </c>
      <c r="Q3617">
        <f>IF($P3617=1,SUM($P$7:$P3617),"")</f>
        <v/>
      </c>
      <c r="R3617">
        <f>IF($A3617="","",IF(ISNUMBER($A3617),$A3617,IFERROR(DATEVALUE($A3617),NA())))</f>
        <v/>
      </c>
    </row>
    <row r="3618">
      <c r="O3618">
        <f>IF($R3618="","",IF($Q$1="Weekly",INT(($R3618-2)/7),IF($Q$1="Quarterly",YEAR($R3618)*4+ROUNDUP(MONTH($R3618)/3),YEAR($R3618)*12+MONTH($R3618))))</f>
        <v/>
      </c>
      <c r="P3618">
        <f>IF($R3618="","",IF($R3619="",1,IF($O3618&lt;&gt;$O3619,1,0)))</f>
        <v/>
      </c>
      <c r="Q3618">
        <f>IF($P3618=1,SUM($P$7:$P3618),"")</f>
        <v/>
      </c>
      <c r="R3618">
        <f>IF($A3618="","",IF(ISNUMBER($A3618),$A3618,IFERROR(DATEVALUE($A3618),NA())))</f>
        <v/>
      </c>
    </row>
    <row r="3619">
      <c r="O3619">
        <f>IF($R3619="","",IF($Q$1="Weekly",INT(($R3619-2)/7),IF($Q$1="Quarterly",YEAR($R3619)*4+ROUNDUP(MONTH($R3619)/3),YEAR($R3619)*12+MONTH($R3619))))</f>
        <v/>
      </c>
      <c r="P3619">
        <f>IF($R3619="","",IF($R3620="",1,IF($O3619&lt;&gt;$O3620,1,0)))</f>
        <v/>
      </c>
      <c r="Q3619">
        <f>IF($P3619=1,SUM($P$7:$P3619),"")</f>
        <v/>
      </c>
      <c r="R3619">
        <f>IF($A3619="","",IF(ISNUMBER($A3619),$A3619,IFERROR(DATEVALUE($A3619),NA())))</f>
        <v/>
      </c>
    </row>
    <row r="3620">
      <c r="O3620">
        <f>IF($R3620="","",IF($Q$1="Weekly",INT(($R3620-2)/7),IF($Q$1="Quarterly",YEAR($R3620)*4+ROUNDUP(MONTH($R3620)/3),YEAR($R3620)*12+MONTH($R3620))))</f>
        <v/>
      </c>
      <c r="P3620">
        <f>IF($R3620="","",IF($R3621="",1,IF($O3620&lt;&gt;$O3621,1,0)))</f>
        <v/>
      </c>
      <c r="Q3620">
        <f>IF($P3620=1,SUM($P$7:$P3620),"")</f>
        <v/>
      </c>
      <c r="R3620">
        <f>IF($A3620="","",IF(ISNUMBER($A3620),$A3620,IFERROR(DATEVALUE($A3620),NA())))</f>
        <v/>
      </c>
    </row>
    <row r="3621">
      <c r="O3621">
        <f>IF($R3621="","",IF($Q$1="Weekly",INT(($R3621-2)/7),IF($Q$1="Quarterly",YEAR($R3621)*4+ROUNDUP(MONTH($R3621)/3),YEAR($R3621)*12+MONTH($R3621))))</f>
        <v/>
      </c>
      <c r="P3621">
        <f>IF($R3621="","",IF($R3622="",1,IF($O3621&lt;&gt;$O3622,1,0)))</f>
        <v/>
      </c>
      <c r="Q3621">
        <f>IF($P3621=1,SUM($P$7:$P3621),"")</f>
        <v/>
      </c>
      <c r="R3621">
        <f>IF($A3621="","",IF(ISNUMBER($A3621),$A3621,IFERROR(DATEVALUE($A3621),NA())))</f>
        <v/>
      </c>
    </row>
    <row r="3622">
      <c r="O3622">
        <f>IF($R3622="","",IF($Q$1="Weekly",INT(($R3622-2)/7),IF($Q$1="Quarterly",YEAR($R3622)*4+ROUNDUP(MONTH($R3622)/3),YEAR($R3622)*12+MONTH($R3622))))</f>
        <v/>
      </c>
      <c r="P3622">
        <f>IF($R3622="","",IF($R3623="",1,IF($O3622&lt;&gt;$O3623,1,0)))</f>
        <v/>
      </c>
      <c r="Q3622">
        <f>IF($P3622=1,SUM($P$7:$P3622),"")</f>
        <v/>
      </c>
      <c r="R3622">
        <f>IF($A3622="","",IF(ISNUMBER($A3622),$A3622,IFERROR(DATEVALUE($A3622),NA())))</f>
        <v/>
      </c>
    </row>
    <row r="3623">
      <c r="O3623">
        <f>IF($R3623="","",IF($Q$1="Weekly",INT(($R3623-2)/7),IF($Q$1="Quarterly",YEAR($R3623)*4+ROUNDUP(MONTH($R3623)/3),YEAR($R3623)*12+MONTH($R3623))))</f>
        <v/>
      </c>
      <c r="P3623">
        <f>IF($R3623="","",IF($R3624="",1,IF($O3623&lt;&gt;$O3624,1,0)))</f>
        <v/>
      </c>
      <c r="Q3623">
        <f>IF($P3623=1,SUM($P$7:$P3623),"")</f>
        <v/>
      </c>
      <c r="R3623">
        <f>IF($A3623="","",IF(ISNUMBER($A3623),$A3623,IFERROR(DATEVALUE($A3623),NA())))</f>
        <v/>
      </c>
    </row>
    <row r="3624">
      <c r="O3624">
        <f>IF($R3624="","",IF($Q$1="Weekly",INT(($R3624-2)/7),IF($Q$1="Quarterly",YEAR($R3624)*4+ROUNDUP(MONTH($R3624)/3),YEAR($R3624)*12+MONTH($R3624))))</f>
        <v/>
      </c>
      <c r="P3624">
        <f>IF($R3624="","",IF($R3625="",1,IF($O3624&lt;&gt;$O3625,1,0)))</f>
        <v/>
      </c>
      <c r="Q3624">
        <f>IF($P3624=1,SUM($P$7:$P3624),"")</f>
        <v/>
      </c>
      <c r="R3624">
        <f>IF($A3624="","",IF(ISNUMBER($A3624),$A3624,IFERROR(DATEVALUE($A3624),NA())))</f>
        <v/>
      </c>
    </row>
    <row r="3625">
      <c r="O3625">
        <f>IF($R3625="","",IF($Q$1="Weekly",INT(($R3625-2)/7),IF($Q$1="Quarterly",YEAR($R3625)*4+ROUNDUP(MONTH($R3625)/3),YEAR($R3625)*12+MONTH($R3625))))</f>
        <v/>
      </c>
      <c r="P3625">
        <f>IF($R3625="","",IF($R3626="",1,IF($O3625&lt;&gt;$O3626,1,0)))</f>
        <v/>
      </c>
      <c r="Q3625">
        <f>IF($P3625=1,SUM($P$7:$P3625),"")</f>
        <v/>
      </c>
      <c r="R3625">
        <f>IF($A3625="","",IF(ISNUMBER($A3625),$A3625,IFERROR(DATEVALUE($A3625),NA())))</f>
        <v/>
      </c>
    </row>
    <row r="3626">
      <c r="O3626">
        <f>IF($R3626="","",IF($Q$1="Weekly",INT(($R3626-2)/7),IF($Q$1="Quarterly",YEAR($R3626)*4+ROUNDUP(MONTH($R3626)/3),YEAR($R3626)*12+MONTH($R3626))))</f>
        <v/>
      </c>
      <c r="P3626">
        <f>IF($R3626="","",IF($R3627="",1,IF($O3626&lt;&gt;$O3627,1,0)))</f>
        <v/>
      </c>
      <c r="Q3626">
        <f>IF($P3626=1,SUM($P$7:$P3626),"")</f>
        <v/>
      </c>
      <c r="R3626">
        <f>IF($A3626="","",IF(ISNUMBER($A3626),$A3626,IFERROR(DATEVALUE($A3626),NA())))</f>
        <v/>
      </c>
    </row>
    <row r="3627">
      <c r="O3627">
        <f>IF($R3627="","",IF($Q$1="Weekly",INT(($R3627-2)/7),IF($Q$1="Quarterly",YEAR($R3627)*4+ROUNDUP(MONTH($R3627)/3),YEAR($R3627)*12+MONTH($R3627))))</f>
        <v/>
      </c>
      <c r="P3627">
        <f>IF($R3627="","",IF($R3628="",1,IF($O3627&lt;&gt;$O3628,1,0)))</f>
        <v/>
      </c>
      <c r="Q3627">
        <f>IF($P3627=1,SUM($P$7:$P3627),"")</f>
        <v/>
      </c>
      <c r="R3627">
        <f>IF($A3627="","",IF(ISNUMBER($A3627),$A3627,IFERROR(DATEVALUE($A3627),NA())))</f>
        <v/>
      </c>
    </row>
    <row r="3628">
      <c r="O3628">
        <f>IF($R3628="","",IF($Q$1="Weekly",INT(($R3628-2)/7),IF($Q$1="Quarterly",YEAR($R3628)*4+ROUNDUP(MONTH($R3628)/3),YEAR($R3628)*12+MONTH($R3628))))</f>
        <v/>
      </c>
      <c r="P3628">
        <f>IF($R3628="","",IF($R3629="",1,IF($O3628&lt;&gt;$O3629,1,0)))</f>
        <v/>
      </c>
      <c r="Q3628">
        <f>IF($P3628=1,SUM($P$7:$P3628),"")</f>
        <v/>
      </c>
      <c r="R3628">
        <f>IF($A3628="","",IF(ISNUMBER($A3628),$A3628,IFERROR(DATEVALUE($A3628),NA())))</f>
        <v/>
      </c>
    </row>
    <row r="3629">
      <c r="O3629">
        <f>IF($R3629="","",IF($Q$1="Weekly",INT(($R3629-2)/7),IF($Q$1="Quarterly",YEAR($R3629)*4+ROUNDUP(MONTH($R3629)/3),YEAR($R3629)*12+MONTH($R3629))))</f>
        <v/>
      </c>
      <c r="P3629">
        <f>IF($R3629="","",IF($R3630="",1,IF($O3629&lt;&gt;$O3630,1,0)))</f>
        <v/>
      </c>
      <c r="Q3629">
        <f>IF($P3629=1,SUM($P$7:$P3629),"")</f>
        <v/>
      </c>
      <c r="R3629">
        <f>IF($A3629="","",IF(ISNUMBER($A3629),$A3629,IFERROR(DATEVALUE($A3629),NA())))</f>
        <v/>
      </c>
    </row>
    <row r="3630">
      <c r="O3630">
        <f>IF($R3630="","",IF($Q$1="Weekly",INT(($R3630-2)/7),IF($Q$1="Quarterly",YEAR($R3630)*4+ROUNDUP(MONTH($R3630)/3),YEAR($R3630)*12+MONTH($R3630))))</f>
        <v/>
      </c>
      <c r="P3630">
        <f>IF($R3630="","",IF($R3631="",1,IF($O3630&lt;&gt;$O3631,1,0)))</f>
        <v/>
      </c>
      <c r="Q3630">
        <f>IF($P3630=1,SUM($P$7:$P3630),"")</f>
        <v/>
      </c>
      <c r="R3630">
        <f>IF($A3630="","",IF(ISNUMBER($A3630),$A3630,IFERROR(DATEVALUE($A3630),NA())))</f>
        <v/>
      </c>
    </row>
    <row r="3631">
      <c r="O3631">
        <f>IF($R3631="","",IF($Q$1="Weekly",INT(($R3631-2)/7),IF($Q$1="Quarterly",YEAR($R3631)*4+ROUNDUP(MONTH($R3631)/3),YEAR($R3631)*12+MONTH($R3631))))</f>
        <v/>
      </c>
      <c r="P3631">
        <f>IF($R3631="","",IF($R3632="",1,IF($O3631&lt;&gt;$O3632,1,0)))</f>
        <v/>
      </c>
      <c r="Q3631">
        <f>IF($P3631=1,SUM($P$7:$P3631),"")</f>
        <v/>
      </c>
      <c r="R3631">
        <f>IF($A3631="","",IF(ISNUMBER($A3631),$A3631,IFERROR(DATEVALUE($A3631),NA())))</f>
        <v/>
      </c>
    </row>
    <row r="3632">
      <c r="O3632">
        <f>IF($R3632="","",IF($Q$1="Weekly",INT(($R3632-2)/7),IF($Q$1="Quarterly",YEAR($R3632)*4+ROUNDUP(MONTH($R3632)/3),YEAR($R3632)*12+MONTH($R3632))))</f>
        <v/>
      </c>
      <c r="P3632">
        <f>IF($R3632="","",IF($R3633="",1,IF($O3632&lt;&gt;$O3633,1,0)))</f>
        <v/>
      </c>
      <c r="Q3632">
        <f>IF($P3632=1,SUM($P$7:$P3632),"")</f>
        <v/>
      </c>
      <c r="R3632">
        <f>IF($A3632="","",IF(ISNUMBER($A3632),$A3632,IFERROR(DATEVALUE($A3632),NA())))</f>
        <v/>
      </c>
    </row>
    <row r="3633">
      <c r="O3633">
        <f>IF($R3633="","",IF($Q$1="Weekly",INT(($R3633-2)/7),IF($Q$1="Quarterly",YEAR($R3633)*4+ROUNDUP(MONTH($R3633)/3),YEAR($R3633)*12+MONTH($R3633))))</f>
        <v/>
      </c>
      <c r="P3633">
        <f>IF($R3633="","",IF($R3634="",1,IF($O3633&lt;&gt;$O3634,1,0)))</f>
        <v/>
      </c>
      <c r="Q3633">
        <f>IF($P3633=1,SUM($P$7:$P3633),"")</f>
        <v/>
      </c>
      <c r="R3633">
        <f>IF($A3633="","",IF(ISNUMBER($A3633),$A3633,IFERROR(DATEVALUE($A3633),NA())))</f>
        <v/>
      </c>
    </row>
    <row r="3634">
      <c r="O3634">
        <f>IF($R3634="","",IF($Q$1="Weekly",INT(($R3634-2)/7),IF($Q$1="Quarterly",YEAR($R3634)*4+ROUNDUP(MONTH($R3634)/3),YEAR($R3634)*12+MONTH($R3634))))</f>
        <v/>
      </c>
      <c r="P3634">
        <f>IF($R3634="","",IF($R3635="",1,IF($O3634&lt;&gt;$O3635,1,0)))</f>
        <v/>
      </c>
      <c r="Q3634">
        <f>IF($P3634=1,SUM($P$7:$P3634),"")</f>
        <v/>
      </c>
      <c r="R3634">
        <f>IF($A3634="","",IF(ISNUMBER($A3634),$A3634,IFERROR(DATEVALUE($A3634),NA())))</f>
        <v/>
      </c>
    </row>
    <row r="3635">
      <c r="O3635">
        <f>IF($R3635="","",IF($Q$1="Weekly",INT(($R3635-2)/7),IF($Q$1="Quarterly",YEAR($R3635)*4+ROUNDUP(MONTH($R3635)/3),YEAR($R3635)*12+MONTH($R3635))))</f>
        <v/>
      </c>
      <c r="P3635">
        <f>IF($R3635="","",IF($R3636="",1,IF($O3635&lt;&gt;$O3636,1,0)))</f>
        <v/>
      </c>
      <c r="Q3635">
        <f>IF($P3635=1,SUM($P$7:$P3635),"")</f>
        <v/>
      </c>
      <c r="R3635">
        <f>IF($A3635="","",IF(ISNUMBER($A3635),$A3635,IFERROR(DATEVALUE($A3635),NA())))</f>
        <v/>
      </c>
    </row>
    <row r="3636">
      <c r="O3636">
        <f>IF($R3636="","",IF($Q$1="Weekly",INT(($R3636-2)/7),IF($Q$1="Quarterly",YEAR($R3636)*4+ROUNDUP(MONTH($R3636)/3),YEAR($R3636)*12+MONTH($R3636))))</f>
        <v/>
      </c>
      <c r="P3636">
        <f>IF($R3636="","",IF($R3637="",1,IF($O3636&lt;&gt;$O3637,1,0)))</f>
        <v/>
      </c>
      <c r="Q3636">
        <f>IF($P3636=1,SUM($P$7:$P3636),"")</f>
        <v/>
      </c>
      <c r="R3636">
        <f>IF($A3636="","",IF(ISNUMBER($A3636),$A3636,IFERROR(DATEVALUE($A3636),NA())))</f>
        <v/>
      </c>
    </row>
    <row r="3637">
      <c r="O3637">
        <f>IF($R3637="","",IF($Q$1="Weekly",INT(($R3637-2)/7),IF($Q$1="Quarterly",YEAR($R3637)*4+ROUNDUP(MONTH($R3637)/3),YEAR($R3637)*12+MONTH($R3637))))</f>
        <v/>
      </c>
      <c r="P3637">
        <f>IF($R3637="","",IF($R3638="",1,IF($O3637&lt;&gt;$O3638,1,0)))</f>
        <v/>
      </c>
      <c r="Q3637">
        <f>IF($P3637=1,SUM($P$7:$P3637),"")</f>
        <v/>
      </c>
      <c r="R3637">
        <f>IF($A3637="","",IF(ISNUMBER($A3637),$A3637,IFERROR(DATEVALUE($A3637),NA())))</f>
        <v/>
      </c>
    </row>
    <row r="3638">
      <c r="O3638">
        <f>IF($R3638="","",IF($Q$1="Weekly",INT(($R3638-2)/7),IF($Q$1="Quarterly",YEAR($R3638)*4+ROUNDUP(MONTH($R3638)/3),YEAR($R3638)*12+MONTH($R3638))))</f>
        <v/>
      </c>
      <c r="P3638">
        <f>IF($R3638="","",IF($R3639="",1,IF($O3638&lt;&gt;$O3639,1,0)))</f>
        <v/>
      </c>
      <c r="Q3638">
        <f>IF($P3638=1,SUM($P$7:$P3638),"")</f>
        <v/>
      </c>
      <c r="R3638">
        <f>IF($A3638="","",IF(ISNUMBER($A3638),$A3638,IFERROR(DATEVALUE($A3638),NA())))</f>
        <v/>
      </c>
    </row>
    <row r="3639">
      <c r="O3639">
        <f>IF($R3639="","",IF($Q$1="Weekly",INT(($R3639-2)/7),IF($Q$1="Quarterly",YEAR($R3639)*4+ROUNDUP(MONTH($R3639)/3),YEAR($R3639)*12+MONTH($R3639))))</f>
        <v/>
      </c>
      <c r="P3639">
        <f>IF($R3639="","",IF($R3640="",1,IF($O3639&lt;&gt;$O3640,1,0)))</f>
        <v/>
      </c>
      <c r="Q3639">
        <f>IF($P3639=1,SUM($P$7:$P3639),"")</f>
        <v/>
      </c>
      <c r="R3639">
        <f>IF($A3639="","",IF(ISNUMBER($A3639),$A3639,IFERROR(DATEVALUE($A3639),NA())))</f>
        <v/>
      </c>
    </row>
    <row r="3640">
      <c r="O3640">
        <f>IF($R3640="","",IF($Q$1="Weekly",INT(($R3640-2)/7),IF($Q$1="Quarterly",YEAR($R3640)*4+ROUNDUP(MONTH($R3640)/3),YEAR($R3640)*12+MONTH($R3640))))</f>
        <v/>
      </c>
      <c r="P3640">
        <f>IF($R3640="","",IF($R3641="",1,IF($O3640&lt;&gt;$O3641,1,0)))</f>
        <v/>
      </c>
      <c r="Q3640">
        <f>IF($P3640=1,SUM($P$7:$P3640),"")</f>
        <v/>
      </c>
      <c r="R3640">
        <f>IF($A3640="","",IF(ISNUMBER($A3640),$A3640,IFERROR(DATEVALUE($A3640),NA())))</f>
        <v/>
      </c>
    </row>
    <row r="3641">
      <c r="O3641">
        <f>IF($R3641="","",IF($Q$1="Weekly",INT(($R3641-2)/7),IF($Q$1="Quarterly",YEAR($R3641)*4+ROUNDUP(MONTH($R3641)/3),YEAR($R3641)*12+MONTH($R3641))))</f>
        <v/>
      </c>
      <c r="P3641">
        <f>IF($R3641="","",IF($R3642="",1,IF($O3641&lt;&gt;$O3642,1,0)))</f>
        <v/>
      </c>
      <c r="Q3641">
        <f>IF($P3641=1,SUM($P$7:$P3641),"")</f>
        <v/>
      </c>
      <c r="R3641">
        <f>IF($A3641="","",IF(ISNUMBER($A3641),$A3641,IFERROR(DATEVALUE($A3641),NA())))</f>
        <v/>
      </c>
    </row>
    <row r="3642">
      <c r="O3642">
        <f>IF($R3642="","",IF($Q$1="Weekly",INT(($R3642-2)/7),IF($Q$1="Quarterly",YEAR($R3642)*4+ROUNDUP(MONTH($R3642)/3),YEAR($R3642)*12+MONTH($R3642))))</f>
        <v/>
      </c>
      <c r="P3642">
        <f>IF($R3642="","",IF($R3643="",1,IF($O3642&lt;&gt;$O3643,1,0)))</f>
        <v/>
      </c>
      <c r="Q3642">
        <f>IF($P3642=1,SUM($P$7:$P3642),"")</f>
        <v/>
      </c>
      <c r="R3642">
        <f>IF($A3642="","",IF(ISNUMBER($A3642),$A3642,IFERROR(DATEVALUE($A3642),NA())))</f>
        <v/>
      </c>
    </row>
    <row r="3643">
      <c r="O3643">
        <f>IF($R3643="","",IF($Q$1="Weekly",INT(($R3643-2)/7),IF($Q$1="Quarterly",YEAR($R3643)*4+ROUNDUP(MONTH($R3643)/3),YEAR($R3643)*12+MONTH($R3643))))</f>
        <v/>
      </c>
      <c r="P3643">
        <f>IF($R3643="","",IF($R3644="",1,IF($O3643&lt;&gt;$O3644,1,0)))</f>
        <v/>
      </c>
      <c r="Q3643">
        <f>IF($P3643=1,SUM($P$7:$P3643),"")</f>
        <v/>
      </c>
      <c r="R3643">
        <f>IF($A3643="","",IF(ISNUMBER($A3643),$A3643,IFERROR(DATEVALUE($A3643),NA())))</f>
        <v/>
      </c>
    </row>
    <row r="3644">
      <c r="O3644">
        <f>IF($R3644="","",IF($Q$1="Weekly",INT(($R3644-2)/7),IF($Q$1="Quarterly",YEAR($R3644)*4+ROUNDUP(MONTH($R3644)/3),YEAR($R3644)*12+MONTH($R3644))))</f>
        <v/>
      </c>
      <c r="P3644">
        <f>IF($R3644="","",IF($R3645="",1,IF($O3644&lt;&gt;$O3645,1,0)))</f>
        <v/>
      </c>
      <c r="Q3644">
        <f>IF($P3644=1,SUM($P$7:$P3644),"")</f>
        <v/>
      </c>
      <c r="R3644">
        <f>IF($A3644="","",IF(ISNUMBER($A3644),$A3644,IFERROR(DATEVALUE($A3644),NA())))</f>
        <v/>
      </c>
    </row>
    <row r="3645">
      <c r="O3645">
        <f>IF($R3645="","",IF($Q$1="Weekly",INT(($R3645-2)/7),IF($Q$1="Quarterly",YEAR($R3645)*4+ROUNDUP(MONTH($R3645)/3),YEAR($R3645)*12+MONTH($R3645))))</f>
        <v/>
      </c>
      <c r="P3645">
        <f>IF($R3645="","",IF($R3646="",1,IF($O3645&lt;&gt;$O3646,1,0)))</f>
        <v/>
      </c>
      <c r="Q3645">
        <f>IF($P3645=1,SUM($P$7:$P3645),"")</f>
        <v/>
      </c>
      <c r="R3645">
        <f>IF($A3645="","",IF(ISNUMBER($A3645),$A3645,IFERROR(DATEVALUE($A3645),NA())))</f>
        <v/>
      </c>
    </row>
    <row r="3646">
      <c r="O3646">
        <f>IF($R3646="","",IF($Q$1="Weekly",INT(($R3646-2)/7),IF($Q$1="Quarterly",YEAR($R3646)*4+ROUNDUP(MONTH($R3646)/3),YEAR($R3646)*12+MONTH($R3646))))</f>
        <v/>
      </c>
      <c r="P3646">
        <f>IF($R3646="","",IF($R3647="",1,IF($O3646&lt;&gt;$O3647,1,0)))</f>
        <v/>
      </c>
      <c r="Q3646">
        <f>IF($P3646=1,SUM($P$7:$P3646),"")</f>
        <v/>
      </c>
      <c r="R3646">
        <f>IF($A3646="","",IF(ISNUMBER($A3646),$A3646,IFERROR(DATEVALUE($A3646),NA())))</f>
        <v/>
      </c>
    </row>
    <row r="3647">
      <c r="O3647">
        <f>IF($R3647="","",IF($Q$1="Weekly",INT(($R3647-2)/7),IF($Q$1="Quarterly",YEAR($R3647)*4+ROUNDUP(MONTH($R3647)/3),YEAR($R3647)*12+MONTH($R3647))))</f>
        <v/>
      </c>
      <c r="P3647">
        <f>IF($R3647="","",IF($R3648="",1,IF($O3647&lt;&gt;$O3648,1,0)))</f>
        <v/>
      </c>
      <c r="Q3647">
        <f>IF($P3647=1,SUM($P$7:$P3647),"")</f>
        <v/>
      </c>
      <c r="R3647">
        <f>IF($A3647="","",IF(ISNUMBER($A3647),$A3647,IFERROR(DATEVALUE($A3647),NA())))</f>
        <v/>
      </c>
    </row>
    <row r="3648">
      <c r="O3648">
        <f>IF($R3648="","",IF($Q$1="Weekly",INT(($R3648-2)/7),IF($Q$1="Quarterly",YEAR($R3648)*4+ROUNDUP(MONTH($R3648)/3),YEAR($R3648)*12+MONTH($R3648))))</f>
        <v/>
      </c>
      <c r="P3648">
        <f>IF($R3648="","",IF($R3649="",1,IF($O3648&lt;&gt;$O3649,1,0)))</f>
        <v/>
      </c>
      <c r="Q3648">
        <f>IF($P3648=1,SUM($P$7:$P3648),"")</f>
        <v/>
      </c>
      <c r="R3648">
        <f>IF($A3648="","",IF(ISNUMBER($A3648),$A3648,IFERROR(DATEVALUE($A3648),NA())))</f>
        <v/>
      </c>
    </row>
    <row r="3649">
      <c r="O3649">
        <f>IF($R3649="","",IF($Q$1="Weekly",INT(($R3649-2)/7),IF($Q$1="Quarterly",YEAR($R3649)*4+ROUNDUP(MONTH($R3649)/3),YEAR($R3649)*12+MONTH($R3649))))</f>
        <v/>
      </c>
      <c r="P3649">
        <f>IF($R3649="","",IF($R3650="",1,IF($O3649&lt;&gt;$O3650,1,0)))</f>
        <v/>
      </c>
      <c r="Q3649">
        <f>IF($P3649=1,SUM($P$7:$P3649),"")</f>
        <v/>
      </c>
      <c r="R3649">
        <f>IF($A3649="","",IF(ISNUMBER($A3649),$A3649,IFERROR(DATEVALUE($A3649),NA())))</f>
        <v/>
      </c>
    </row>
    <row r="3650">
      <c r="O3650">
        <f>IF($R3650="","",IF($Q$1="Weekly",INT(($R3650-2)/7),IF($Q$1="Quarterly",YEAR($R3650)*4+ROUNDUP(MONTH($R3650)/3),YEAR($R3650)*12+MONTH($R3650))))</f>
        <v/>
      </c>
      <c r="P3650">
        <f>IF($R3650="","",IF($R3651="",1,IF($O3650&lt;&gt;$O3651,1,0)))</f>
        <v/>
      </c>
      <c r="Q3650">
        <f>IF($P3650=1,SUM($P$7:$P3650),"")</f>
        <v/>
      </c>
      <c r="R3650">
        <f>IF($A3650="","",IF(ISNUMBER($A3650),$A3650,IFERROR(DATEVALUE($A3650),NA())))</f>
        <v/>
      </c>
    </row>
    <row r="3651">
      <c r="O3651">
        <f>IF($R3651="","",IF($Q$1="Weekly",INT(($R3651-2)/7),IF($Q$1="Quarterly",YEAR($R3651)*4+ROUNDUP(MONTH($R3651)/3),YEAR($R3651)*12+MONTH($R3651))))</f>
        <v/>
      </c>
      <c r="P3651">
        <f>IF($R3651="","",IF($R3652="",1,IF($O3651&lt;&gt;$O3652,1,0)))</f>
        <v/>
      </c>
      <c r="Q3651">
        <f>IF($P3651=1,SUM($P$7:$P3651),"")</f>
        <v/>
      </c>
      <c r="R3651">
        <f>IF($A3651="","",IF(ISNUMBER($A3651),$A3651,IFERROR(DATEVALUE($A3651),NA())))</f>
        <v/>
      </c>
    </row>
    <row r="3652">
      <c r="O3652">
        <f>IF($R3652="","",IF($Q$1="Weekly",INT(($R3652-2)/7),IF($Q$1="Quarterly",YEAR($R3652)*4+ROUNDUP(MONTH($R3652)/3),YEAR($R3652)*12+MONTH($R3652))))</f>
        <v/>
      </c>
      <c r="P3652">
        <f>IF($R3652="","",IF($R3653="",1,IF($O3652&lt;&gt;$O3653,1,0)))</f>
        <v/>
      </c>
      <c r="Q3652">
        <f>IF($P3652=1,SUM($P$7:$P3652),"")</f>
        <v/>
      </c>
      <c r="R3652">
        <f>IF($A3652="","",IF(ISNUMBER($A3652),$A3652,IFERROR(DATEVALUE($A3652),NA())))</f>
        <v/>
      </c>
    </row>
    <row r="3653">
      <c r="O3653">
        <f>IF($R3653="","",IF($Q$1="Weekly",INT(($R3653-2)/7),IF($Q$1="Quarterly",YEAR($R3653)*4+ROUNDUP(MONTH($R3653)/3),YEAR($R3653)*12+MONTH($R3653))))</f>
        <v/>
      </c>
      <c r="P3653">
        <f>IF($R3653="","",IF($R3654="",1,IF($O3653&lt;&gt;$O3654,1,0)))</f>
        <v/>
      </c>
      <c r="Q3653">
        <f>IF($P3653=1,SUM($P$7:$P3653),"")</f>
        <v/>
      </c>
      <c r="R3653">
        <f>IF($A3653="","",IF(ISNUMBER($A3653),$A3653,IFERROR(DATEVALUE($A3653),NA())))</f>
        <v/>
      </c>
    </row>
    <row r="3654">
      <c r="O3654">
        <f>IF($R3654="","",IF($Q$1="Weekly",INT(($R3654-2)/7),IF($Q$1="Quarterly",YEAR($R3654)*4+ROUNDUP(MONTH($R3654)/3),YEAR($R3654)*12+MONTH($R3654))))</f>
        <v/>
      </c>
      <c r="P3654">
        <f>IF($R3654="","",IF($R3655="",1,IF($O3654&lt;&gt;$O3655,1,0)))</f>
        <v/>
      </c>
      <c r="Q3654">
        <f>IF($P3654=1,SUM($P$7:$P3654),"")</f>
        <v/>
      </c>
      <c r="R3654">
        <f>IF($A3654="","",IF(ISNUMBER($A3654),$A3654,IFERROR(DATEVALUE($A3654),NA())))</f>
        <v/>
      </c>
    </row>
    <row r="3655">
      <c r="O3655">
        <f>IF($R3655="","",IF($Q$1="Weekly",INT(($R3655-2)/7),IF($Q$1="Quarterly",YEAR($R3655)*4+ROUNDUP(MONTH($R3655)/3),YEAR($R3655)*12+MONTH($R3655))))</f>
        <v/>
      </c>
      <c r="P3655">
        <f>IF($R3655="","",IF($R3656="",1,IF($O3655&lt;&gt;$O3656,1,0)))</f>
        <v/>
      </c>
      <c r="Q3655">
        <f>IF($P3655=1,SUM($P$7:$P3655),"")</f>
        <v/>
      </c>
      <c r="R3655">
        <f>IF($A3655="","",IF(ISNUMBER($A3655),$A3655,IFERROR(DATEVALUE($A3655),NA())))</f>
        <v/>
      </c>
    </row>
    <row r="3656">
      <c r="O3656">
        <f>IF($R3656="","",IF($Q$1="Weekly",INT(($R3656-2)/7),IF($Q$1="Quarterly",YEAR($R3656)*4+ROUNDUP(MONTH($R3656)/3),YEAR($R3656)*12+MONTH($R3656))))</f>
        <v/>
      </c>
      <c r="P3656">
        <f>IF($R3656="","",IF($R3657="",1,IF($O3656&lt;&gt;$O3657,1,0)))</f>
        <v/>
      </c>
      <c r="Q3656">
        <f>IF($P3656=1,SUM($P$7:$P3656),"")</f>
        <v/>
      </c>
      <c r="R3656">
        <f>IF($A3656="","",IF(ISNUMBER($A3656),$A3656,IFERROR(DATEVALUE($A3656),NA())))</f>
        <v/>
      </c>
    </row>
    <row r="3657">
      <c r="O3657">
        <f>IF($R3657="","",IF($Q$1="Weekly",INT(($R3657-2)/7),IF($Q$1="Quarterly",YEAR($R3657)*4+ROUNDUP(MONTH($R3657)/3),YEAR($R3657)*12+MONTH($R3657))))</f>
        <v/>
      </c>
      <c r="P3657">
        <f>IF($R3657="","",IF($R3658="",1,IF($O3657&lt;&gt;$O3658,1,0)))</f>
        <v/>
      </c>
      <c r="Q3657">
        <f>IF($P3657=1,SUM($P$7:$P3657),"")</f>
        <v/>
      </c>
      <c r="R3657">
        <f>IF($A3657="","",IF(ISNUMBER($A3657),$A3657,IFERROR(DATEVALUE($A3657),NA())))</f>
        <v/>
      </c>
    </row>
    <row r="3658">
      <c r="O3658">
        <f>IF($R3658="","",IF($Q$1="Weekly",INT(($R3658-2)/7),IF($Q$1="Quarterly",YEAR($R3658)*4+ROUNDUP(MONTH($R3658)/3),YEAR($R3658)*12+MONTH($R3658))))</f>
        <v/>
      </c>
      <c r="P3658">
        <f>IF($R3658="","",IF($R3659="",1,IF($O3658&lt;&gt;$O3659,1,0)))</f>
        <v/>
      </c>
      <c r="Q3658">
        <f>IF($P3658=1,SUM($P$7:$P3658),"")</f>
        <v/>
      </c>
      <c r="R3658">
        <f>IF($A3658="","",IF(ISNUMBER($A3658),$A3658,IFERROR(DATEVALUE($A3658),NA())))</f>
        <v/>
      </c>
    </row>
    <row r="3659">
      <c r="O3659">
        <f>IF($R3659="","",IF($Q$1="Weekly",INT(($R3659-2)/7),IF($Q$1="Quarterly",YEAR($R3659)*4+ROUNDUP(MONTH($R3659)/3),YEAR($R3659)*12+MONTH($R3659))))</f>
        <v/>
      </c>
      <c r="P3659">
        <f>IF($R3659="","",IF($R3660="",1,IF($O3659&lt;&gt;$O3660,1,0)))</f>
        <v/>
      </c>
      <c r="Q3659">
        <f>IF($P3659=1,SUM($P$7:$P3659),"")</f>
        <v/>
      </c>
      <c r="R3659">
        <f>IF($A3659="","",IF(ISNUMBER($A3659),$A3659,IFERROR(DATEVALUE($A3659),NA())))</f>
        <v/>
      </c>
    </row>
    <row r="3660">
      <c r="O3660">
        <f>IF($R3660="","",IF($Q$1="Weekly",INT(($R3660-2)/7),IF($Q$1="Quarterly",YEAR($R3660)*4+ROUNDUP(MONTH($R3660)/3),YEAR($R3660)*12+MONTH($R3660))))</f>
        <v/>
      </c>
      <c r="P3660">
        <f>IF($R3660="","",IF($R3661="",1,IF($O3660&lt;&gt;$O3661,1,0)))</f>
        <v/>
      </c>
      <c r="Q3660">
        <f>IF($P3660=1,SUM($P$7:$P3660),"")</f>
        <v/>
      </c>
      <c r="R3660">
        <f>IF($A3660="","",IF(ISNUMBER($A3660),$A3660,IFERROR(DATEVALUE($A3660),NA())))</f>
        <v/>
      </c>
    </row>
    <row r="3661">
      <c r="O3661">
        <f>IF($R3661="","",IF($Q$1="Weekly",INT(($R3661-2)/7),IF($Q$1="Quarterly",YEAR($R3661)*4+ROUNDUP(MONTH($R3661)/3),YEAR($R3661)*12+MONTH($R3661))))</f>
        <v/>
      </c>
      <c r="P3661">
        <f>IF($R3661="","",IF($R3662="",1,IF($O3661&lt;&gt;$O3662,1,0)))</f>
        <v/>
      </c>
      <c r="Q3661">
        <f>IF($P3661=1,SUM($P$7:$P3661),"")</f>
        <v/>
      </c>
      <c r="R3661">
        <f>IF($A3661="","",IF(ISNUMBER($A3661),$A3661,IFERROR(DATEVALUE($A3661),NA())))</f>
        <v/>
      </c>
    </row>
    <row r="3662">
      <c r="O3662">
        <f>IF($R3662="","",IF($Q$1="Weekly",INT(($R3662-2)/7),IF($Q$1="Quarterly",YEAR($R3662)*4+ROUNDUP(MONTH($R3662)/3),YEAR($R3662)*12+MONTH($R3662))))</f>
        <v/>
      </c>
      <c r="P3662">
        <f>IF($R3662="","",IF($R3663="",1,IF($O3662&lt;&gt;$O3663,1,0)))</f>
        <v/>
      </c>
      <c r="Q3662">
        <f>IF($P3662=1,SUM($P$7:$P3662),"")</f>
        <v/>
      </c>
      <c r="R3662">
        <f>IF($A3662="","",IF(ISNUMBER($A3662),$A3662,IFERROR(DATEVALUE($A3662),NA())))</f>
        <v/>
      </c>
    </row>
    <row r="3663">
      <c r="O3663">
        <f>IF($R3663="","",IF($Q$1="Weekly",INT(($R3663-2)/7),IF($Q$1="Quarterly",YEAR($R3663)*4+ROUNDUP(MONTH($R3663)/3),YEAR($R3663)*12+MONTH($R3663))))</f>
        <v/>
      </c>
      <c r="P3663">
        <f>IF($R3663="","",IF($R3664="",1,IF($O3663&lt;&gt;$O3664,1,0)))</f>
        <v/>
      </c>
      <c r="Q3663">
        <f>IF($P3663=1,SUM($P$7:$P3663),"")</f>
        <v/>
      </c>
      <c r="R3663">
        <f>IF($A3663="","",IF(ISNUMBER($A3663),$A3663,IFERROR(DATEVALUE($A3663),NA())))</f>
        <v/>
      </c>
    </row>
    <row r="3664">
      <c r="O3664">
        <f>IF($R3664="","",IF($Q$1="Weekly",INT(($R3664-2)/7),IF($Q$1="Quarterly",YEAR($R3664)*4+ROUNDUP(MONTH($R3664)/3),YEAR($R3664)*12+MONTH($R3664))))</f>
        <v/>
      </c>
      <c r="P3664">
        <f>IF($R3664="","",IF($R3665="",1,IF($O3664&lt;&gt;$O3665,1,0)))</f>
        <v/>
      </c>
      <c r="Q3664">
        <f>IF($P3664=1,SUM($P$7:$P3664),"")</f>
        <v/>
      </c>
      <c r="R3664">
        <f>IF($A3664="","",IF(ISNUMBER($A3664),$A3664,IFERROR(DATEVALUE($A3664),NA())))</f>
        <v/>
      </c>
    </row>
    <row r="3665">
      <c r="O3665">
        <f>IF($R3665="","",IF($Q$1="Weekly",INT(($R3665-2)/7),IF($Q$1="Quarterly",YEAR($R3665)*4+ROUNDUP(MONTH($R3665)/3),YEAR($R3665)*12+MONTH($R3665))))</f>
        <v/>
      </c>
      <c r="P3665">
        <f>IF($R3665="","",IF($R3666="",1,IF($O3665&lt;&gt;$O3666,1,0)))</f>
        <v/>
      </c>
      <c r="Q3665">
        <f>IF($P3665=1,SUM($P$7:$P3665),"")</f>
        <v/>
      </c>
      <c r="R3665">
        <f>IF($A3665="","",IF(ISNUMBER($A3665),$A3665,IFERROR(DATEVALUE($A3665),NA())))</f>
        <v/>
      </c>
    </row>
    <row r="3666">
      <c r="O3666">
        <f>IF($R3666="","",IF($Q$1="Weekly",INT(($R3666-2)/7),IF($Q$1="Quarterly",YEAR($R3666)*4+ROUNDUP(MONTH($R3666)/3),YEAR($R3666)*12+MONTH($R3666))))</f>
        <v/>
      </c>
      <c r="P3666">
        <f>IF($R3666="","",IF($R3667="",1,IF($O3666&lt;&gt;$O3667,1,0)))</f>
        <v/>
      </c>
      <c r="Q3666">
        <f>IF($P3666=1,SUM($P$7:$P3666),"")</f>
        <v/>
      </c>
      <c r="R3666">
        <f>IF($A3666="","",IF(ISNUMBER($A3666),$A3666,IFERROR(DATEVALUE($A3666),NA())))</f>
        <v/>
      </c>
    </row>
    <row r="3667">
      <c r="O3667">
        <f>IF($R3667="","",IF($Q$1="Weekly",INT(($R3667-2)/7),IF($Q$1="Quarterly",YEAR($R3667)*4+ROUNDUP(MONTH($R3667)/3),YEAR($R3667)*12+MONTH($R3667))))</f>
        <v/>
      </c>
      <c r="P3667">
        <f>IF($R3667="","",IF($R3668="",1,IF($O3667&lt;&gt;$O3668,1,0)))</f>
        <v/>
      </c>
      <c r="Q3667">
        <f>IF($P3667=1,SUM($P$7:$P3667),"")</f>
        <v/>
      </c>
      <c r="R3667">
        <f>IF($A3667="","",IF(ISNUMBER($A3667),$A3667,IFERROR(DATEVALUE($A3667),NA())))</f>
        <v/>
      </c>
    </row>
    <row r="3668">
      <c r="O3668">
        <f>IF($R3668="","",IF($Q$1="Weekly",INT(($R3668-2)/7),IF($Q$1="Quarterly",YEAR($R3668)*4+ROUNDUP(MONTH($R3668)/3),YEAR($R3668)*12+MONTH($R3668))))</f>
        <v/>
      </c>
      <c r="P3668">
        <f>IF($R3668="","",IF($R3669="",1,IF($O3668&lt;&gt;$O3669,1,0)))</f>
        <v/>
      </c>
      <c r="Q3668">
        <f>IF($P3668=1,SUM($P$7:$P3668),"")</f>
        <v/>
      </c>
      <c r="R3668">
        <f>IF($A3668="","",IF(ISNUMBER($A3668),$A3668,IFERROR(DATEVALUE($A3668),NA())))</f>
        <v/>
      </c>
    </row>
    <row r="3669">
      <c r="O3669">
        <f>IF($R3669="","",IF($Q$1="Weekly",INT(($R3669-2)/7),IF($Q$1="Quarterly",YEAR($R3669)*4+ROUNDUP(MONTH($R3669)/3),YEAR($R3669)*12+MONTH($R3669))))</f>
        <v/>
      </c>
      <c r="P3669">
        <f>IF($R3669="","",IF($R3670="",1,IF($O3669&lt;&gt;$O3670,1,0)))</f>
        <v/>
      </c>
      <c r="Q3669">
        <f>IF($P3669=1,SUM($P$7:$P3669),"")</f>
        <v/>
      </c>
      <c r="R3669">
        <f>IF($A3669="","",IF(ISNUMBER($A3669),$A3669,IFERROR(DATEVALUE($A3669),NA())))</f>
        <v/>
      </c>
    </row>
    <row r="3670">
      <c r="O3670">
        <f>IF($R3670="","",IF($Q$1="Weekly",INT(($R3670-2)/7),IF($Q$1="Quarterly",YEAR($R3670)*4+ROUNDUP(MONTH($R3670)/3),YEAR($R3670)*12+MONTH($R3670))))</f>
        <v/>
      </c>
      <c r="P3670">
        <f>IF($R3670="","",IF($R3671="",1,IF($O3670&lt;&gt;$O3671,1,0)))</f>
        <v/>
      </c>
      <c r="Q3670">
        <f>IF($P3670=1,SUM($P$7:$P3670),"")</f>
        <v/>
      </c>
      <c r="R3670">
        <f>IF($A3670="","",IF(ISNUMBER($A3670),$A3670,IFERROR(DATEVALUE($A3670),NA())))</f>
        <v/>
      </c>
    </row>
    <row r="3671">
      <c r="O3671">
        <f>IF($R3671="","",IF($Q$1="Weekly",INT(($R3671-2)/7),IF($Q$1="Quarterly",YEAR($R3671)*4+ROUNDUP(MONTH($R3671)/3),YEAR($R3671)*12+MONTH($R3671))))</f>
        <v/>
      </c>
      <c r="P3671">
        <f>IF($R3671="","",IF($R3672="",1,IF($O3671&lt;&gt;$O3672,1,0)))</f>
        <v/>
      </c>
      <c r="Q3671">
        <f>IF($P3671=1,SUM($P$7:$P3671),"")</f>
        <v/>
      </c>
      <c r="R3671">
        <f>IF($A3671="","",IF(ISNUMBER($A3671),$A3671,IFERROR(DATEVALUE($A3671),NA())))</f>
        <v/>
      </c>
    </row>
    <row r="3672">
      <c r="O3672">
        <f>IF($R3672="","",IF($Q$1="Weekly",INT(($R3672-2)/7),IF($Q$1="Quarterly",YEAR($R3672)*4+ROUNDUP(MONTH($R3672)/3),YEAR($R3672)*12+MONTH($R3672))))</f>
        <v/>
      </c>
      <c r="P3672">
        <f>IF($R3672="","",IF($R3673="",1,IF($O3672&lt;&gt;$O3673,1,0)))</f>
        <v/>
      </c>
      <c r="Q3672">
        <f>IF($P3672=1,SUM($P$7:$P3672),"")</f>
        <v/>
      </c>
      <c r="R3672">
        <f>IF($A3672="","",IF(ISNUMBER($A3672),$A3672,IFERROR(DATEVALUE($A3672),NA())))</f>
        <v/>
      </c>
    </row>
    <row r="3673">
      <c r="O3673">
        <f>IF($R3673="","",IF($Q$1="Weekly",INT(($R3673-2)/7),IF($Q$1="Quarterly",YEAR($R3673)*4+ROUNDUP(MONTH($R3673)/3),YEAR($R3673)*12+MONTH($R3673))))</f>
        <v/>
      </c>
      <c r="P3673">
        <f>IF($R3673="","",IF($R3674="",1,IF($O3673&lt;&gt;$O3674,1,0)))</f>
        <v/>
      </c>
      <c r="Q3673">
        <f>IF($P3673=1,SUM($P$7:$P3673),"")</f>
        <v/>
      </c>
      <c r="R3673">
        <f>IF($A3673="","",IF(ISNUMBER($A3673),$A3673,IFERROR(DATEVALUE($A3673),NA())))</f>
        <v/>
      </c>
    </row>
    <row r="3674">
      <c r="O3674">
        <f>IF($R3674="","",IF($Q$1="Weekly",INT(($R3674-2)/7),IF($Q$1="Quarterly",YEAR($R3674)*4+ROUNDUP(MONTH($R3674)/3),YEAR($R3674)*12+MONTH($R3674))))</f>
        <v/>
      </c>
      <c r="P3674">
        <f>IF($R3674="","",IF($R3675="",1,IF($O3674&lt;&gt;$O3675,1,0)))</f>
        <v/>
      </c>
      <c r="Q3674">
        <f>IF($P3674=1,SUM($P$7:$P3674),"")</f>
        <v/>
      </c>
      <c r="R3674">
        <f>IF($A3674="","",IF(ISNUMBER($A3674),$A3674,IFERROR(DATEVALUE($A3674),NA())))</f>
        <v/>
      </c>
    </row>
    <row r="3675">
      <c r="O3675">
        <f>IF($R3675="","",IF($Q$1="Weekly",INT(($R3675-2)/7),IF($Q$1="Quarterly",YEAR($R3675)*4+ROUNDUP(MONTH($R3675)/3),YEAR($R3675)*12+MONTH($R3675))))</f>
        <v/>
      </c>
      <c r="P3675">
        <f>IF($R3675="","",IF($R3676="",1,IF($O3675&lt;&gt;$O3676,1,0)))</f>
        <v/>
      </c>
      <c r="Q3675">
        <f>IF($P3675=1,SUM($P$7:$P3675),"")</f>
        <v/>
      </c>
      <c r="R3675">
        <f>IF($A3675="","",IF(ISNUMBER($A3675),$A3675,IFERROR(DATEVALUE($A3675),NA())))</f>
        <v/>
      </c>
    </row>
    <row r="3676">
      <c r="O3676">
        <f>IF($R3676="","",IF($Q$1="Weekly",INT(($R3676-2)/7),IF($Q$1="Quarterly",YEAR($R3676)*4+ROUNDUP(MONTH($R3676)/3),YEAR($R3676)*12+MONTH($R3676))))</f>
        <v/>
      </c>
      <c r="P3676">
        <f>IF($R3676="","",IF($R3677="",1,IF($O3676&lt;&gt;$O3677,1,0)))</f>
        <v/>
      </c>
      <c r="Q3676">
        <f>IF($P3676=1,SUM($P$7:$P3676),"")</f>
        <v/>
      </c>
      <c r="R3676">
        <f>IF($A3676="","",IF(ISNUMBER($A3676),$A3676,IFERROR(DATEVALUE($A3676),NA())))</f>
        <v/>
      </c>
    </row>
    <row r="3677">
      <c r="O3677">
        <f>IF($R3677="","",IF($Q$1="Weekly",INT(($R3677-2)/7),IF($Q$1="Quarterly",YEAR($R3677)*4+ROUNDUP(MONTH($R3677)/3),YEAR($R3677)*12+MONTH($R3677))))</f>
        <v/>
      </c>
      <c r="P3677">
        <f>IF($R3677="","",IF($R3678="",1,IF($O3677&lt;&gt;$O3678,1,0)))</f>
        <v/>
      </c>
      <c r="Q3677">
        <f>IF($P3677=1,SUM($P$7:$P3677),"")</f>
        <v/>
      </c>
      <c r="R3677">
        <f>IF($A3677="","",IF(ISNUMBER($A3677),$A3677,IFERROR(DATEVALUE($A3677),NA())))</f>
        <v/>
      </c>
    </row>
    <row r="3678">
      <c r="O3678">
        <f>IF($R3678="","",IF($Q$1="Weekly",INT(($R3678-2)/7),IF($Q$1="Quarterly",YEAR($R3678)*4+ROUNDUP(MONTH($R3678)/3),YEAR($R3678)*12+MONTH($R3678))))</f>
        <v/>
      </c>
      <c r="P3678">
        <f>IF($R3678="","",IF($R3679="",1,IF($O3678&lt;&gt;$O3679,1,0)))</f>
        <v/>
      </c>
      <c r="Q3678">
        <f>IF($P3678=1,SUM($P$7:$P3678),"")</f>
        <v/>
      </c>
      <c r="R3678">
        <f>IF($A3678="","",IF(ISNUMBER($A3678),$A3678,IFERROR(DATEVALUE($A3678),NA())))</f>
        <v/>
      </c>
    </row>
    <row r="3679">
      <c r="O3679">
        <f>IF($R3679="","",IF($Q$1="Weekly",INT(($R3679-2)/7),IF($Q$1="Quarterly",YEAR($R3679)*4+ROUNDUP(MONTH($R3679)/3),YEAR($R3679)*12+MONTH($R3679))))</f>
        <v/>
      </c>
      <c r="P3679">
        <f>IF($R3679="","",IF($R3680="",1,IF($O3679&lt;&gt;$O3680,1,0)))</f>
        <v/>
      </c>
      <c r="Q3679">
        <f>IF($P3679=1,SUM($P$7:$P3679),"")</f>
        <v/>
      </c>
      <c r="R3679">
        <f>IF($A3679="","",IF(ISNUMBER($A3679),$A3679,IFERROR(DATEVALUE($A3679),NA())))</f>
        <v/>
      </c>
    </row>
    <row r="3680">
      <c r="O3680">
        <f>IF($R3680="","",IF($Q$1="Weekly",INT(($R3680-2)/7),IF($Q$1="Quarterly",YEAR($R3680)*4+ROUNDUP(MONTH($R3680)/3),YEAR($R3680)*12+MONTH($R3680))))</f>
        <v/>
      </c>
      <c r="P3680">
        <f>IF($R3680="","",IF($R3681="",1,IF($O3680&lt;&gt;$O3681,1,0)))</f>
        <v/>
      </c>
      <c r="Q3680">
        <f>IF($P3680=1,SUM($P$7:$P3680),"")</f>
        <v/>
      </c>
      <c r="R3680">
        <f>IF($A3680="","",IF(ISNUMBER($A3680),$A3680,IFERROR(DATEVALUE($A3680),NA())))</f>
        <v/>
      </c>
    </row>
    <row r="3681">
      <c r="O3681">
        <f>IF($R3681="","",IF($Q$1="Weekly",INT(($R3681-2)/7),IF($Q$1="Quarterly",YEAR($R3681)*4+ROUNDUP(MONTH($R3681)/3),YEAR($R3681)*12+MONTH($R3681))))</f>
        <v/>
      </c>
      <c r="P3681">
        <f>IF($R3681="","",IF($R3682="",1,IF($O3681&lt;&gt;$O3682,1,0)))</f>
        <v/>
      </c>
      <c r="Q3681">
        <f>IF($P3681=1,SUM($P$7:$P3681),"")</f>
        <v/>
      </c>
      <c r="R3681">
        <f>IF($A3681="","",IF(ISNUMBER($A3681),$A3681,IFERROR(DATEVALUE($A3681),NA())))</f>
        <v/>
      </c>
    </row>
    <row r="3682">
      <c r="O3682">
        <f>IF($R3682="","",IF($Q$1="Weekly",INT(($R3682-2)/7),IF($Q$1="Quarterly",YEAR($R3682)*4+ROUNDUP(MONTH($R3682)/3),YEAR($R3682)*12+MONTH($R3682))))</f>
        <v/>
      </c>
      <c r="P3682">
        <f>IF($R3682="","",IF($R3683="",1,IF($O3682&lt;&gt;$O3683,1,0)))</f>
        <v/>
      </c>
      <c r="Q3682">
        <f>IF($P3682=1,SUM($P$7:$P3682),"")</f>
        <v/>
      </c>
      <c r="R3682">
        <f>IF($A3682="","",IF(ISNUMBER($A3682),$A3682,IFERROR(DATEVALUE($A3682),NA())))</f>
        <v/>
      </c>
    </row>
    <row r="3683">
      <c r="O3683">
        <f>IF($R3683="","",IF($Q$1="Weekly",INT(($R3683-2)/7),IF($Q$1="Quarterly",YEAR($R3683)*4+ROUNDUP(MONTH($R3683)/3),YEAR($R3683)*12+MONTH($R3683))))</f>
        <v/>
      </c>
      <c r="P3683">
        <f>IF($R3683="","",IF($R3684="",1,IF($O3683&lt;&gt;$O3684,1,0)))</f>
        <v/>
      </c>
      <c r="Q3683">
        <f>IF($P3683=1,SUM($P$7:$P3683),"")</f>
        <v/>
      </c>
      <c r="R3683">
        <f>IF($A3683="","",IF(ISNUMBER($A3683),$A3683,IFERROR(DATEVALUE($A3683),NA())))</f>
        <v/>
      </c>
    </row>
    <row r="3684">
      <c r="O3684">
        <f>IF($R3684="","",IF($Q$1="Weekly",INT(($R3684-2)/7),IF($Q$1="Quarterly",YEAR($R3684)*4+ROUNDUP(MONTH($R3684)/3),YEAR($R3684)*12+MONTH($R3684))))</f>
        <v/>
      </c>
      <c r="P3684">
        <f>IF($R3684="","",IF($R3685="",1,IF($O3684&lt;&gt;$O3685,1,0)))</f>
        <v/>
      </c>
      <c r="Q3684">
        <f>IF($P3684=1,SUM($P$7:$P3684),"")</f>
        <v/>
      </c>
      <c r="R3684">
        <f>IF($A3684="","",IF(ISNUMBER($A3684),$A3684,IFERROR(DATEVALUE($A3684),NA())))</f>
        <v/>
      </c>
    </row>
    <row r="3685">
      <c r="O3685">
        <f>IF($R3685="","",IF($Q$1="Weekly",INT(($R3685-2)/7),IF($Q$1="Quarterly",YEAR($R3685)*4+ROUNDUP(MONTH($R3685)/3),YEAR($R3685)*12+MONTH($R3685))))</f>
        <v/>
      </c>
      <c r="P3685">
        <f>IF($R3685="","",IF($R3686="",1,IF($O3685&lt;&gt;$O3686,1,0)))</f>
        <v/>
      </c>
      <c r="Q3685">
        <f>IF($P3685=1,SUM($P$7:$P3685),"")</f>
        <v/>
      </c>
      <c r="R3685">
        <f>IF($A3685="","",IF(ISNUMBER($A3685),$A3685,IFERROR(DATEVALUE($A3685),NA())))</f>
        <v/>
      </c>
    </row>
    <row r="3686">
      <c r="O3686">
        <f>IF($R3686="","",IF($Q$1="Weekly",INT(($R3686-2)/7),IF($Q$1="Quarterly",YEAR($R3686)*4+ROUNDUP(MONTH($R3686)/3),YEAR($R3686)*12+MONTH($R3686))))</f>
        <v/>
      </c>
      <c r="P3686">
        <f>IF($R3686="","",IF($R3687="",1,IF($O3686&lt;&gt;$O3687,1,0)))</f>
        <v/>
      </c>
      <c r="Q3686">
        <f>IF($P3686=1,SUM($P$7:$P3686),"")</f>
        <v/>
      </c>
      <c r="R3686">
        <f>IF($A3686="","",IF(ISNUMBER($A3686),$A3686,IFERROR(DATEVALUE($A3686),NA())))</f>
        <v/>
      </c>
    </row>
    <row r="3687">
      <c r="O3687">
        <f>IF($R3687="","",IF($Q$1="Weekly",INT(($R3687-2)/7),IF($Q$1="Quarterly",YEAR($R3687)*4+ROUNDUP(MONTH($R3687)/3),YEAR($R3687)*12+MONTH($R3687))))</f>
        <v/>
      </c>
      <c r="P3687">
        <f>IF($R3687="","",IF($R3688="",1,IF($O3687&lt;&gt;$O3688,1,0)))</f>
        <v/>
      </c>
      <c r="Q3687">
        <f>IF($P3687=1,SUM($P$7:$P3687),"")</f>
        <v/>
      </c>
      <c r="R3687">
        <f>IF($A3687="","",IF(ISNUMBER($A3687),$A3687,IFERROR(DATEVALUE($A3687),NA())))</f>
        <v/>
      </c>
    </row>
    <row r="3688">
      <c r="O3688">
        <f>IF($R3688="","",IF($Q$1="Weekly",INT(($R3688-2)/7),IF($Q$1="Quarterly",YEAR($R3688)*4+ROUNDUP(MONTH($R3688)/3),YEAR($R3688)*12+MONTH($R3688))))</f>
        <v/>
      </c>
      <c r="P3688">
        <f>IF($R3688="","",IF($R3689="",1,IF($O3688&lt;&gt;$O3689,1,0)))</f>
        <v/>
      </c>
      <c r="Q3688">
        <f>IF($P3688=1,SUM($P$7:$P3688),"")</f>
        <v/>
      </c>
      <c r="R3688">
        <f>IF($A3688="","",IF(ISNUMBER($A3688),$A3688,IFERROR(DATEVALUE($A3688),NA())))</f>
        <v/>
      </c>
    </row>
    <row r="3689">
      <c r="O3689">
        <f>IF($R3689="","",IF($Q$1="Weekly",INT(($R3689-2)/7),IF($Q$1="Quarterly",YEAR($R3689)*4+ROUNDUP(MONTH($R3689)/3),YEAR($R3689)*12+MONTH($R3689))))</f>
        <v/>
      </c>
      <c r="P3689">
        <f>IF($R3689="","",IF($R3690="",1,IF($O3689&lt;&gt;$O3690,1,0)))</f>
        <v/>
      </c>
      <c r="Q3689">
        <f>IF($P3689=1,SUM($P$7:$P3689),"")</f>
        <v/>
      </c>
      <c r="R3689">
        <f>IF($A3689="","",IF(ISNUMBER($A3689),$A3689,IFERROR(DATEVALUE($A3689),NA())))</f>
        <v/>
      </c>
    </row>
    <row r="3690">
      <c r="O3690">
        <f>IF($R3690="","",IF($Q$1="Weekly",INT(($R3690-2)/7),IF($Q$1="Quarterly",YEAR($R3690)*4+ROUNDUP(MONTH($R3690)/3),YEAR($R3690)*12+MONTH($R3690))))</f>
        <v/>
      </c>
      <c r="P3690">
        <f>IF($R3690="","",IF($R3691="",1,IF($O3690&lt;&gt;$O3691,1,0)))</f>
        <v/>
      </c>
      <c r="Q3690">
        <f>IF($P3690=1,SUM($P$7:$P3690),"")</f>
        <v/>
      </c>
      <c r="R3690">
        <f>IF($A3690="","",IF(ISNUMBER($A3690),$A3690,IFERROR(DATEVALUE($A3690),NA())))</f>
        <v/>
      </c>
    </row>
    <row r="3691">
      <c r="O3691">
        <f>IF($R3691="","",IF($Q$1="Weekly",INT(($R3691-2)/7),IF($Q$1="Quarterly",YEAR($R3691)*4+ROUNDUP(MONTH($R3691)/3),YEAR($R3691)*12+MONTH($R3691))))</f>
        <v/>
      </c>
      <c r="P3691">
        <f>IF($R3691="","",IF($R3692="",1,IF($O3691&lt;&gt;$O3692,1,0)))</f>
        <v/>
      </c>
      <c r="Q3691">
        <f>IF($P3691=1,SUM($P$7:$P3691),"")</f>
        <v/>
      </c>
      <c r="R3691">
        <f>IF($A3691="","",IF(ISNUMBER($A3691),$A3691,IFERROR(DATEVALUE($A3691),NA())))</f>
        <v/>
      </c>
    </row>
    <row r="3692">
      <c r="O3692">
        <f>IF($R3692="","",IF($Q$1="Weekly",INT(($R3692-2)/7),IF($Q$1="Quarterly",YEAR($R3692)*4+ROUNDUP(MONTH($R3692)/3),YEAR($R3692)*12+MONTH($R3692))))</f>
        <v/>
      </c>
      <c r="P3692">
        <f>IF($R3692="","",IF($R3693="",1,IF($O3692&lt;&gt;$O3693,1,0)))</f>
        <v/>
      </c>
      <c r="Q3692">
        <f>IF($P3692=1,SUM($P$7:$P3692),"")</f>
        <v/>
      </c>
      <c r="R3692">
        <f>IF($A3692="","",IF(ISNUMBER($A3692),$A3692,IFERROR(DATEVALUE($A3692),NA())))</f>
        <v/>
      </c>
    </row>
    <row r="3693">
      <c r="O3693">
        <f>IF($R3693="","",IF($Q$1="Weekly",INT(($R3693-2)/7),IF($Q$1="Quarterly",YEAR($R3693)*4+ROUNDUP(MONTH($R3693)/3),YEAR($R3693)*12+MONTH($R3693))))</f>
        <v/>
      </c>
      <c r="P3693">
        <f>IF($R3693="","",IF($R3694="",1,IF($O3693&lt;&gt;$O3694,1,0)))</f>
        <v/>
      </c>
      <c r="Q3693">
        <f>IF($P3693=1,SUM($P$7:$P3693),"")</f>
        <v/>
      </c>
      <c r="R3693">
        <f>IF($A3693="","",IF(ISNUMBER($A3693),$A3693,IFERROR(DATEVALUE($A3693),NA())))</f>
        <v/>
      </c>
    </row>
    <row r="3694">
      <c r="O3694">
        <f>IF($R3694="","",IF($Q$1="Weekly",INT(($R3694-2)/7),IF($Q$1="Quarterly",YEAR($R3694)*4+ROUNDUP(MONTH($R3694)/3),YEAR($R3694)*12+MONTH($R3694))))</f>
        <v/>
      </c>
      <c r="P3694">
        <f>IF($R3694="","",IF($R3695="",1,IF($O3694&lt;&gt;$O3695,1,0)))</f>
        <v/>
      </c>
      <c r="Q3694">
        <f>IF($P3694=1,SUM($P$7:$P3694),"")</f>
        <v/>
      </c>
      <c r="R3694">
        <f>IF($A3694="","",IF(ISNUMBER($A3694),$A3694,IFERROR(DATEVALUE($A3694),NA())))</f>
        <v/>
      </c>
    </row>
    <row r="3695">
      <c r="O3695">
        <f>IF($R3695="","",IF($Q$1="Weekly",INT(($R3695-2)/7),IF($Q$1="Quarterly",YEAR($R3695)*4+ROUNDUP(MONTH($R3695)/3),YEAR($R3695)*12+MONTH($R3695))))</f>
        <v/>
      </c>
      <c r="P3695">
        <f>IF($R3695="","",IF($R3696="",1,IF($O3695&lt;&gt;$O3696,1,0)))</f>
        <v/>
      </c>
      <c r="Q3695">
        <f>IF($P3695=1,SUM($P$7:$P3695),"")</f>
        <v/>
      </c>
      <c r="R3695">
        <f>IF($A3695="","",IF(ISNUMBER($A3695),$A3695,IFERROR(DATEVALUE($A3695),NA())))</f>
        <v/>
      </c>
    </row>
    <row r="3696">
      <c r="O3696">
        <f>IF($R3696="","",IF($Q$1="Weekly",INT(($R3696-2)/7),IF($Q$1="Quarterly",YEAR($R3696)*4+ROUNDUP(MONTH($R3696)/3),YEAR($R3696)*12+MONTH($R3696))))</f>
        <v/>
      </c>
      <c r="P3696">
        <f>IF($R3696="","",IF($R3697="",1,IF($O3696&lt;&gt;$O3697,1,0)))</f>
        <v/>
      </c>
      <c r="Q3696">
        <f>IF($P3696=1,SUM($P$7:$P3696),"")</f>
        <v/>
      </c>
      <c r="R3696">
        <f>IF($A3696="","",IF(ISNUMBER($A3696),$A3696,IFERROR(DATEVALUE($A3696),NA())))</f>
        <v/>
      </c>
    </row>
    <row r="3697">
      <c r="O3697">
        <f>IF($R3697="","",IF($Q$1="Weekly",INT(($R3697-2)/7),IF($Q$1="Quarterly",YEAR($R3697)*4+ROUNDUP(MONTH($R3697)/3),YEAR($R3697)*12+MONTH($R3697))))</f>
        <v/>
      </c>
      <c r="P3697">
        <f>IF($R3697="","",IF($R3698="",1,IF($O3697&lt;&gt;$O3698,1,0)))</f>
        <v/>
      </c>
      <c r="Q3697">
        <f>IF($P3697=1,SUM($P$7:$P3697),"")</f>
        <v/>
      </c>
      <c r="R3697">
        <f>IF($A3697="","",IF(ISNUMBER($A3697),$A3697,IFERROR(DATEVALUE($A3697),NA())))</f>
        <v/>
      </c>
    </row>
    <row r="3698">
      <c r="O3698">
        <f>IF($R3698="","",IF($Q$1="Weekly",INT(($R3698-2)/7),IF($Q$1="Quarterly",YEAR($R3698)*4+ROUNDUP(MONTH($R3698)/3),YEAR($R3698)*12+MONTH($R3698))))</f>
        <v/>
      </c>
      <c r="P3698">
        <f>IF($R3698="","",IF($R3699="",1,IF($O3698&lt;&gt;$O3699,1,0)))</f>
        <v/>
      </c>
      <c r="Q3698">
        <f>IF($P3698=1,SUM($P$7:$P3698),"")</f>
        <v/>
      </c>
      <c r="R3698">
        <f>IF($A3698="","",IF(ISNUMBER($A3698),$A3698,IFERROR(DATEVALUE($A3698),NA())))</f>
        <v/>
      </c>
    </row>
    <row r="3699">
      <c r="O3699">
        <f>IF($R3699="","",IF($Q$1="Weekly",INT(($R3699-2)/7),IF($Q$1="Quarterly",YEAR($R3699)*4+ROUNDUP(MONTH($R3699)/3),YEAR($R3699)*12+MONTH($R3699))))</f>
        <v/>
      </c>
      <c r="P3699">
        <f>IF($R3699="","",IF($R3700="",1,IF($O3699&lt;&gt;$O3700,1,0)))</f>
        <v/>
      </c>
      <c r="Q3699">
        <f>IF($P3699=1,SUM($P$7:$P3699),"")</f>
        <v/>
      </c>
      <c r="R3699">
        <f>IF($A3699="","",IF(ISNUMBER($A3699),$A3699,IFERROR(DATEVALUE($A3699),NA())))</f>
        <v/>
      </c>
    </row>
    <row r="3700">
      <c r="O3700">
        <f>IF($R3700="","",IF($Q$1="Weekly",INT(($R3700-2)/7),IF($Q$1="Quarterly",YEAR($R3700)*4+ROUNDUP(MONTH($R3700)/3),YEAR($R3700)*12+MONTH($R3700))))</f>
        <v/>
      </c>
      <c r="P3700">
        <f>IF($R3700="","",IF($R3701="",1,IF($O3700&lt;&gt;$O3701,1,0)))</f>
        <v/>
      </c>
      <c r="Q3700">
        <f>IF($P3700=1,SUM($P$7:$P3700),"")</f>
        <v/>
      </c>
      <c r="R3700">
        <f>IF($A3700="","",IF(ISNUMBER($A3700),$A3700,IFERROR(DATEVALUE($A3700),NA())))</f>
        <v/>
      </c>
    </row>
    <row r="3701">
      <c r="O3701">
        <f>IF($R3701="","",IF($Q$1="Weekly",INT(($R3701-2)/7),IF($Q$1="Quarterly",YEAR($R3701)*4+ROUNDUP(MONTH($R3701)/3),YEAR($R3701)*12+MONTH($R3701))))</f>
        <v/>
      </c>
      <c r="P3701">
        <f>IF($R3701="","",IF($R3702="",1,IF($O3701&lt;&gt;$O3702,1,0)))</f>
        <v/>
      </c>
      <c r="Q3701">
        <f>IF($P3701=1,SUM($P$7:$P3701),"")</f>
        <v/>
      </c>
      <c r="R3701">
        <f>IF($A3701="","",IF(ISNUMBER($A3701),$A3701,IFERROR(DATEVALUE($A3701),NA())))</f>
        <v/>
      </c>
    </row>
    <row r="3702">
      <c r="O3702">
        <f>IF($R3702="","",IF($Q$1="Weekly",INT(($R3702-2)/7),IF($Q$1="Quarterly",YEAR($R3702)*4+ROUNDUP(MONTH($R3702)/3),YEAR($R3702)*12+MONTH($R3702))))</f>
        <v/>
      </c>
      <c r="P3702">
        <f>IF($R3702="","",IF($R3703="",1,IF($O3702&lt;&gt;$O3703,1,0)))</f>
        <v/>
      </c>
      <c r="Q3702">
        <f>IF($P3702=1,SUM($P$7:$P3702),"")</f>
        <v/>
      </c>
      <c r="R3702">
        <f>IF($A3702="","",IF(ISNUMBER($A3702),$A3702,IFERROR(DATEVALUE($A3702),NA())))</f>
        <v/>
      </c>
    </row>
    <row r="3703">
      <c r="O3703">
        <f>IF($R3703="","",IF($Q$1="Weekly",INT(($R3703-2)/7),IF($Q$1="Quarterly",YEAR($R3703)*4+ROUNDUP(MONTH($R3703)/3),YEAR($R3703)*12+MONTH($R3703))))</f>
        <v/>
      </c>
      <c r="P3703">
        <f>IF($R3703="","",IF($R3704="",1,IF($O3703&lt;&gt;$O3704,1,0)))</f>
        <v/>
      </c>
      <c r="Q3703">
        <f>IF($P3703=1,SUM($P$7:$P3703),"")</f>
        <v/>
      </c>
      <c r="R3703">
        <f>IF($A3703="","",IF(ISNUMBER($A3703),$A3703,IFERROR(DATEVALUE($A3703),NA())))</f>
        <v/>
      </c>
    </row>
    <row r="3704">
      <c r="O3704">
        <f>IF($R3704="","",IF($Q$1="Weekly",INT(($R3704-2)/7),IF($Q$1="Quarterly",YEAR($R3704)*4+ROUNDUP(MONTH($R3704)/3),YEAR($R3704)*12+MONTH($R3704))))</f>
        <v/>
      </c>
      <c r="P3704">
        <f>IF($R3704="","",IF($R3705="",1,IF($O3704&lt;&gt;$O3705,1,0)))</f>
        <v/>
      </c>
      <c r="Q3704">
        <f>IF($P3704=1,SUM($P$7:$P3704),"")</f>
        <v/>
      </c>
      <c r="R3704">
        <f>IF($A3704="","",IF(ISNUMBER($A3704),$A3704,IFERROR(DATEVALUE($A3704),NA())))</f>
        <v/>
      </c>
    </row>
    <row r="3705">
      <c r="O3705">
        <f>IF($R3705="","",IF($Q$1="Weekly",INT(($R3705-2)/7),IF($Q$1="Quarterly",YEAR($R3705)*4+ROUNDUP(MONTH($R3705)/3),YEAR($R3705)*12+MONTH($R3705))))</f>
        <v/>
      </c>
      <c r="P3705">
        <f>IF($R3705="","",IF($R3706="",1,IF($O3705&lt;&gt;$O3706,1,0)))</f>
        <v/>
      </c>
      <c r="Q3705">
        <f>IF($P3705=1,SUM($P$7:$P3705),"")</f>
        <v/>
      </c>
      <c r="R3705">
        <f>IF($A3705="","",IF(ISNUMBER($A3705),$A3705,IFERROR(DATEVALUE($A3705),NA())))</f>
        <v/>
      </c>
    </row>
    <row r="3706">
      <c r="O3706">
        <f>IF($R3706="","",IF($Q$1="Weekly",INT(($R3706-2)/7),IF($Q$1="Quarterly",YEAR($R3706)*4+ROUNDUP(MONTH($R3706)/3),YEAR($R3706)*12+MONTH($R3706))))</f>
        <v/>
      </c>
      <c r="P3706">
        <f>IF($R3706="","",IF($R3707="",1,IF($O3706&lt;&gt;$O3707,1,0)))</f>
        <v/>
      </c>
      <c r="Q3706">
        <f>IF($P3706=1,SUM($P$7:$P3706),"")</f>
        <v/>
      </c>
      <c r="R3706">
        <f>IF($A3706="","",IF(ISNUMBER($A3706),$A3706,IFERROR(DATEVALUE($A3706),NA())))</f>
        <v/>
      </c>
    </row>
    <row r="3707">
      <c r="O3707">
        <f>IF($R3707="","",IF($Q$1="Weekly",INT(($R3707-2)/7),IF($Q$1="Quarterly",YEAR($R3707)*4+ROUNDUP(MONTH($R3707)/3),YEAR($R3707)*12+MONTH($R3707))))</f>
        <v/>
      </c>
      <c r="P3707">
        <f>IF($R3707="","",IF($R3708="",1,IF($O3707&lt;&gt;$O3708,1,0)))</f>
        <v/>
      </c>
      <c r="Q3707">
        <f>IF($P3707=1,SUM($P$7:$P3707),"")</f>
        <v/>
      </c>
      <c r="R3707">
        <f>IF($A3707="","",IF(ISNUMBER($A3707),$A3707,IFERROR(DATEVALUE($A3707),NA())))</f>
        <v/>
      </c>
    </row>
    <row r="3708">
      <c r="O3708">
        <f>IF($R3708="","",IF($Q$1="Weekly",INT(($R3708-2)/7),IF($Q$1="Quarterly",YEAR($R3708)*4+ROUNDUP(MONTH($R3708)/3),YEAR($R3708)*12+MONTH($R3708))))</f>
        <v/>
      </c>
      <c r="P3708">
        <f>IF($R3708="","",IF($R3709="",1,IF($O3708&lt;&gt;$O3709,1,0)))</f>
        <v/>
      </c>
      <c r="Q3708">
        <f>IF($P3708=1,SUM($P$7:$P3708),"")</f>
        <v/>
      </c>
      <c r="R3708">
        <f>IF($A3708="","",IF(ISNUMBER($A3708),$A3708,IFERROR(DATEVALUE($A3708),NA())))</f>
        <v/>
      </c>
    </row>
    <row r="3709">
      <c r="O3709">
        <f>IF($R3709="","",IF($Q$1="Weekly",INT(($R3709-2)/7),IF($Q$1="Quarterly",YEAR($R3709)*4+ROUNDUP(MONTH($R3709)/3),YEAR($R3709)*12+MONTH($R3709))))</f>
        <v/>
      </c>
      <c r="P3709">
        <f>IF($R3709="","",IF($R3710="",1,IF($O3709&lt;&gt;$O3710,1,0)))</f>
        <v/>
      </c>
      <c r="Q3709">
        <f>IF($P3709=1,SUM($P$7:$P3709),"")</f>
        <v/>
      </c>
      <c r="R3709">
        <f>IF($A3709="","",IF(ISNUMBER($A3709),$A3709,IFERROR(DATEVALUE($A3709),NA())))</f>
        <v/>
      </c>
    </row>
    <row r="3710">
      <c r="O3710">
        <f>IF($R3710="","",IF($Q$1="Weekly",INT(($R3710-2)/7),IF($Q$1="Quarterly",YEAR($R3710)*4+ROUNDUP(MONTH($R3710)/3),YEAR($R3710)*12+MONTH($R3710))))</f>
        <v/>
      </c>
      <c r="P3710">
        <f>IF($R3710="","",IF($R3711="",1,IF($O3710&lt;&gt;$O3711,1,0)))</f>
        <v/>
      </c>
      <c r="Q3710">
        <f>IF($P3710=1,SUM($P$7:$P3710),"")</f>
        <v/>
      </c>
      <c r="R3710">
        <f>IF($A3710="","",IF(ISNUMBER($A3710),$A3710,IFERROR(DATEVALUE($A3710),NA())))</f>
        <v/>
      </c>
    </row>
    <row r="3711">
      <c r="O3711">
        <f>IF($R3711="","",IF($Q$1="Weekly",INT(($R3711-2)/7),IF($Q$1="Quarterly",YEAR($R3711)*4+ROUNDUP(MONTH($R3711)/3),YEAR($R3711)*12+MONTH($R3711))))</f>
        <v/>
      </c>
      <c r="P3711">
        <f>IF($R3711="","",IF($R3712="",1,IF($O3711&lt;&gt;$O3712,1,0)))</f>
        <v/>
      </c>
      <c r="Q3711">
        <f>IF($P3711=1,SUM($P$7:$P3711),"")</f>
        <v/>
      </c>
      <c r="R3711">
        <f>IF($A3711="","",IF(ISNUMBER($A3711),$A3711,IFERROR(DATEVALUE($A3711),NA())))</f>
        <v/>
      </c>
    </row>
    <row r="3712">
      <c r="O3712">
        <f>IF($R3712="","",IF($Q$1="Weekly",INT(($R3712-2)/7),IF($Q$1="Quarterly",YEAR($R3712)*4+ROUNDUP(MONTH($R3712)/3),YEAR($R3712)*12+MONTH($R3712))))</f>
        <v/>
      </c>
      <c r="P3712">
        <f>IF($R3712="","",IF($R3713="",1,IF($O3712&lt;&gt;$O3713,1,0)))</f>
        <v/>
      </c>
      <c r="Q3712">
        <f>IF($P3712=1,SUM($P$7:$P3712),"")</f>
        <v/>
      </c>
      <c r="R3712">
        <f>IF($A3712="","",IF(ISNUMBER($A3712),$A3712,IFERROR(DATEVALUE($A3712),NA())))</f>
        <v/>
      </c>
    </row>
    <row r="3713">
      <c r="O3713">
        <f>IF($R3713="","",IF($Q$1="Weekly",INT(($R3713-2)/7),IF($Q$1="Quarterly",YEAR($R3713)*4+ROUNDUP(MONTH($R3713)/3),YEAR($R3713)*12+MONTH($R3713))))</f>
        <v/>
      </c>
      <c r="P3713">
        <f>IF($R3713="","",IF($R3714="",1,IF($O3713&lt;&gt;$O3714,1,0)))</f>
        <v/>
      </c>
      <c r="Q3713">
        <f>IF($P3713=1,SUM($P$7:$P3713),"")</f>
        <v/>
      </c>
      <c r="R3713">
        <f>IF($A3713="","",IF(ISNUMBER($A3713),$A3713,IFERROR(DATEVALUE($A3713),NA())))</f>
        <v/>
      </c>
    </row>
    <row r="3714">
      <c r="O3714">
        <f>IF($R3714="","",IF($Q$1="Weekly",INT(($R3714-2)/7),IF($Q$1="Quarterly",YEAR($R3714)*4+ROUNDUP(MONTH($R3714)/3),YEAR($R3714)*12+MONTH($R3714))))</f>
        <v/>
      </c>
      <c r="P3714">
        <f>IF($R3714="","",IF($R3715="",1,IF($O3714&lt;&gt;$O3715,1,0)))</f>
        <v/>
      </c>
      <c r="Q3714">
        <f>IF($P3714=1,SUM($P$7:$P3714),"")</f>
        <v/>
      </c>
      <c r="R3714">
        <f>IF($A3714="","",IF(ISNUMBER($A3714),$A3714,IFERROR(DATEVALUE($A3714),NA())))</f>
        <v/>
      </c>
    </row>
    <row r="3715">
      <c r="O3715">
        <f>IF($R3715="","",IF($Q$1="Weekly",INT(($R3715-2)/7),IF($Q$1="Quarterly",YEAR($R3715)*4+ROUNDUP(MONTH($R3715)/3),YEAR($R3715)*12+MONTH($R3715))))</f>
        <v/>
      </c>
      <c r="P3715">
        <f>IF($R3715="","",IF($R3716="",1,IF($O3715&lt;&gt;$O3716,1,0)))</f>
        <v/>
      </c>
      <c r="Q3715">
        <f>IF($P3715=1,SUM($P$7:$P3715),"")</f>
        <v/>
      </c>
      <c r="R3715">
        <f>IF($A3715="","",IF(ISNUMBER($A3715),$A3715,IFERROR(DATEVALUE($A3715),NA())))</f>
        <v/>
      </c>
    </row>
    <row r="3716">
      <c r="O3716">
        <f>IF($R3716="","",IF($Q$1="Weekly",INT(($R3716-2)/7),IF($Q$1="Quarterly",YEAR($R3716)*4+ROUNDUP(MONTH($R3716)/3),YEAR($R3716)*12+MONTH($R3716))))</f>
        <v/>
      </c>
      <c r="P3716">
        <f>IF($R3716="","",IF($R3717="",1,IF($O3716&lt;&gt;$O3717,1,0)))</f>
        <v/>
      </c>
      <c r="Q3716">
        <f>IF($P3716=1,SUM($P$7:$P3716),"")</f>
        <v/>
      </c>
      <c r="R3716">
        <f>IF($A3716="","",IF(ISNUMBER($A3716),$A3716,IFERROR(DATEVALUE($A3716),NA())))</f>
        <v/>
      </c>
    </row>
    <row r="3717">
      <c r="O3717">
        <f>IF($R3717="","",IF($Q$1="Weekly",INT(($R3717-2)/7),IF($Q$1="Quarterly",YEAR($R3717)*4+ROUNDUP(MONTH($R3717)/3),YEAR($R3717)*12+MONTH($R3717))))</f>
        <v/>
      </c>
      <c r="P3717">
        <f>IF($R3717="","",IF($R3718="",1,IF($O3717&lt;&gt;$O3718,1,0)))</f>
        <v/>
      </c>
      <c r="Q3717">
        <f>IF($P3717=1,SUM($P$7:$P3717),"")</f>
        <v/>
      </c>
      <c r="R3717">
        <f>IF($A3717="","",IF(ISNUMBER($A3717),$A3717,IFERROR(DATEVALUE($A3717),NA())))</f>
        <v/>
      </c>
    </row>
    <row r="3718">
      <c r="O3718">
        <f>IF($R3718="","",IF($Q$1="Weekly",INT(($R3718-2)/7),IF($Q$1="Quarterly",YEAR($R3718)*4+ROUNDUP(MONTH($R3718)/3),YEAR($R3718)*12+MONTH($R3718))))</f>
        <v/>
      </c>
      <c r="P3718">
        <f>IF($R3718="","",IF($R3719="",1,IF($O3718&lt;&gt;$O3719,1,0)))</f>
        <v/>
      </c>
      <c r="Q3718">
        <f>IF($P3718=1,SUM($P$7:$P3718),"")</f>
        <v/>
      </c>
      <c r="R3718">
        <f>IF($A3718="","",IF(ISNUMBER($A3718),$A3718,IFERROR(DATEVALUE($A3718),NA())))</f>
        <v/>
      </c>
    </row>
    <row r="3719">
      <c r="O3719">
        <f>IF($R3719="","",IF($Q$1="Weekly",INT(($R3719-2)/7),IF($Q$1="Quarterly",YEAR($R3719)*4+ROUNDUP(MONTH($R3719)/3),YEAR($R3719)*12+MONTH($R3719))))</f>
        <v/>
      </c>
      <c r="P3719">
        <f>IF($R3719="","",IF($R3720="",1,IF($O3719&lt;&gt;$O3720,1,0)))</f>
        <v/>
      </c>
      <c r="Q3719">
        <f>IF($P3719=1,SUM($P$7:$P3719),"")</f>
        <v/>
      </c>
      <c r="R3719">
        <f>IF($A3719="","",IF(ISNUMBER($A3719),$A3719,IFERROR(DATEVALUE($A3719),NA())))</f>
        <v/>
      </c>
    </row>
    <row r="3720">
      <c r="O3720">
        <f>IF($R3720="","",IF($Q$1="Weekly",INT(($R3720-2)/7),IF($Q$1="Quarterly",YEAR($R3720)*4+ROUNDUP(MONTH($R3720)/3),YEAR($R3720)*12+MONTH($R3720))))</f>
        <v/>
      </c>
      <c r="P3720">
        <f>IF($R3720="","",IF($R3721="",1,IF($O3720&lt;&gt;$O3721,1,0)))</f>
        <v/>
      </c>
      <c r="Q3720">
        <f>IF($P3720=1,SUM($P$7:$P3720),"")</f>
        <v/>
      </c>
      <c r="R3720">
        <f>IF($A3720="","",IF(ISNUMBER($A3720),$A3720,IFERROR(DATEVALUE($A3720),NA())))</f>
        <v/>
      </c>
    </row>
    <row r="3721">
      <c r="O3721">
        <f>IF($R3721="","",IF($Q$1="Weekly",INT(($R3721-2)/7),IF($Q$1="Quarterly",YEAR($R3721)*4+ROUNDUP(MONTH($R3721)/3),YEAR($R3721)*12+MONTH($R3721))))</f>
        <v/>
      </c>
      <c r="P3721">
        <f>IF($R3721="","",IF($R3722="",1,IF($O3721&lt;&gt;$O3722,1,0)))</f>
        <v/>
      </c>
      <c r="Q3721">
        <f>IF($P3721=1,SUM($P$7:$P3721),"")</f>
        <v/>
      </c>
      <c r="R3721">
        <f>IF($A3721="","",IF(ISNUMBER($A3721),$A3721,IFERROR(DATEVALUE($A3721),NA())))</f>
        <v/>
      </c>
    </row>
    <row r="3722">
      <c r="O3722">
        <f>IF($R3722="","",IF($Q$1="Weekly",INT(($R3722-2)/7),IF($Q$1="Quarterly",YEAR($R3722)*4+ROUNDUP(MONTH($R3722)/3),YEAR($R3722)*12+MONTH($R3722))))</f>
        <v/>
      </c>
      <c r="P3722">
        <f>IF($R3722="","",IF($R3723="",1,IF($O3722&lt;&gt;$O3723,1,0)))</f>
        <v/>
      </c>
      <c r="Q3722">
        <f>IF($P3722=1,SUM($P$7:$P3722),"")</f>
        <v/>
      </c>
      <c r="R3722">
        <f>IF($A3722="","",IF(ISNUMBER($A3722),$A3722,IFERROR(DATEVALUE($A3722),NA())))</f>
        <v/>
      </c>
    </row>
    <row r="3723">
      <c r="O3723">
        <f>IF($R3723="","",IF($Q$1="Weekly",INT(($R3723-2)/7),IF($Q$1="Quarterly",YEAR($R3723)*4+ROUNDUP(MONTH($R3723)/3),YEAR($R3723)*12+MONTH($R3723))))</f>
        <v/>
      </c>
      <c r="P3723">
        <f>IF($R3723="","",IF($R3724="",1,IF($O3723&lt;&gt;$O3724,1,0)))</f>
        <v/>
      </c>
      <c r="Q3723">
        <f>IF($P3723=1,SUM($P$7:$P3723),"")</f>
        <v/>
      </c>
      <c r="R3723">
        <f>IF($A3723="","",IF(ISNUMBER($A3723),$A3723,IFERROR(DATEVALUE($A3723),NA())))</f>
        <v/>
      </c>
    </row>
    <row r="3724">
      <c r="O3724">
        <f>IF($R3724="","",IF($Q$1="Weekly",INT(($R3724-2)/7),IF($Q$1="Quarterly",YEAR($R3724)*4+ROUNDUP(MONTH($R3724)/3),YEAR($R3724)*12+MONTH($R3724))))</f>
        <v/>
      </c>
      <c r="P3724">
        <f>IF($R3724="","",IF($R3725="",1,IF($O3724&lt;&gt;$O3725,1,0)))</f>
        <v/>
      </c>
      <c r="Q3724">
        <f>IF($P3724=1,SUM($P$7:$P3724),"")</f>
        <v/>
      </c>
      <c r="R3724">
        <f>IF($A3724="","",IF(ISNUMBER($A3724),$A3724,IFERROR(DATEVALUE($A3724),NA())))</f>
        <v/>
      </c>
    </row>
    <row r="3725">
      <c r="O3725">
        <f>IF($R3725="","",IF($Q$1="Weekly",INT(($R3725-2)/7),IF($Q$1="Quarterly",YEAR($R3725)*4+ROUNDUP(MONTH($R3725)/3),YEAR($R3725)*12+MONTH($R3725))))</f>
        <v/>
      </c>
      <c r="P3725">
        <f>IF($R3725="","",IF($R3726="",1,IF($O3725&lt;&gt;$O3726,1,0)))</f>
        <v/>
      </c>
      <c r="Q3725">
        <f>IF($P3725=1,SUM($P$7:$P3725),"")</f>
        <v/>
      </c>
      <c r="R3725">
        <f>IF($A3725="","",IF(ISNUMBER($A3725),$A3725,IFERROR(DATEVALUE($A3725),NA())))</f>
        <v/>
      </c>
    </row>
    <row r="3726">
      <c r="O3726">
        <f>IF($R3726="","",IF($Q$1="Weekly",INT(($R3726-2)/7),IF($Q$1="Quarterly",YEAR($R3726)*4+ROUNDUP(MONTH($R3726)/3),YEAR($R3726)*12+MONTH($R3726))))</f>
        <v/>
      </c>
      <c r="P3726">
        <f>IF($R3726="","",IF($R3727="",1,IF($O3726&lt;&gt;$O3727,1,0)))</f>
        <v/>
      </c>
      <c r="Q3726">
        <f>IF($P3726=1,SUM($P$7:$P3726),"")</f>
        <v/>
      </c>
      <c r="R3726">
        <f>IF($A3726="","",IF(ISNUMBER($A3726),$A3726,IFERROR(DATEVALUE($A3726),NA())))</f>
        <v/>
      </c>
    </row>
    <row r="3727">
      <c r="O3727">
        <f>IF($R3727="","",IF($Q$1="Weekly",INT(($R3727-2)/7),IF($Q$1="Quarterly",YEAR($R3727)*4+ROUNDUP(MONTH($R3727)/3),YEAR($R3727)*12+MONTH($R3727))))</f>
        <v/>
      </c>
      <c r="P3727">
        <f>IF($R3727="","",IF($R3728="",1,IF($O3727&lt;&gt;$O3728,1,0)))</f>
        <v/>
      </c>
      <c r="Q3727">
        <f>IF($P3727=1,SUM($P$7:$P3727),"")</f>
        <v/>
      </c>
      <c r="R3727">
        <f>IF($A3727="","",IF(ISNUMBER($A3727),$A3727,IFERROR(DATEVALUE($A3727),NA())))</f>
        <v/>
      </c>
    </row>
    <row r="3728">
      <c r="O3728">
        <f>IF($R3728="","",IF($Q$1="Weekly",INT(($R3728-2)/7),IF($Q$1="Quarterly",YEAR($R3728)*4+ROUNDUP(MONTH($R3728)/3),YEAR($R3728)*12+MONTH($R3728))))</f>
        <v/>
      </c>
      <c r="P3728">
        <f>IF($R3728="","",IF($R3729="",1,IF($O3728&lt;&gt;$O3729,1,0)))</f>
        <v/>
      </c>
      <c r="Q3728">
        <f>IF($P3728=1,SUM($P$7:$P3728),"")</f>
        <v/>
      </c>
      <c r="R3728">
        <f>IF($A3728="","",IF(ISNUMBER($A3728),$A3728,IFERROR(DATEVALUE($A3728),NA())))</f>
        <v/>
      </c>
    </row>
    <row r="3729">
      <c r="O3729">
        <f>IF($R3729="","",IF($Q$1="Weekly",INT(($R3729-2)/7),IF($Q$1="Quarterly",YEAR($R3729)*4+ROUNDUP(MONTH($R3729)/3),YEAR($R3729)*12+MONTH($R3729))))</f>
        <v/>
      </c>
      <c r="P3729">
        <f>IF($R3729="","",IF($R3730="",1,IF($O3729&lt;&gt;$O3730,1,0)))</f>
        <v/>
      </c>
      <c r="Q3729">
        <f>IF($P3729=1,SUM($P$7:$P3729),"")</f>
        <v/>
      </c>
      <c r="R3729">
        <f>IF($A3729="","",IF(ISNUMBER($A3729),$A3729,IFERROR(DATEVALUE($A3729),NA())))</f>
        <v/>
      </c>
    </row>
    <row r="3730">
      <c r="O3730">
        <f>IF($R3730="","",IF($Q$1="Weekly",INT(($R3730-2)/7),IF($Q$1="Quarterly",YEAR($R3730)*4+ROUNDUP(MONTH($R3730)/3),YEAR($R3730)*12+MONTH($R3730))))</f>
        <v/>
      </c>
      <c r="P3730">
        <f>IF($R3730="","",IF($R3731="",1,IF($O3730&lt;&gt;$O3731,1,0)))</f>
        <v/>
      </c>
      <c r="Q3730">
        <f>IF($P3730=1,SUM($P$7:$P3730),"")</f>
        <v/>
      </c>
      <c r="R3730">
        <f>IF($A3730="","",IF(ISNUMBER($A3730),$A3730,IFERROR(DATEVALUE($A3730),NA())))</f>
        <v/>
      </c>
    </row>
    <row r="3731">
      <c r="O3731">
        <f>IF($R3731="","",IF($Q$1="Weekly",INT(($R3731-2)/7),IF($Q$1="Quarterly",YEAR($R3731)*4+ROUNDUP(MONTH($R3731)/3),YEAR($R3731)*12+MONTH($R3731))))</f>
        <v/>
      </c>
      <c r="P3731">
        <f>IF($R3731="","",IF($R3732="",1,IF($O3731&lt;&gt;$O3732,1,0)))</f>
        <v/>
      </c>
      <c r="Q3731">
        <f>IF($P3731=1,SUM($P$7:$P3731),"")</f>
        <v/>
      </c>
      <c r="R3731">
        <f>IF($A3731="","",IF(ISNUMBER($A3731),$A3731,IFERROR(DATEVALUE($A3731),NA())))</f>
        <v/>
      </c>
    </row>
    <row r="3732">
      <c r="O3732">
        <f>IF($R3732="","",IF($Q$1="Weekly",INT(($R3732-2)/7),IF($Q$1="Quarterly",YEAR($R3732)*4+ROUNDUP(MONTH($R3732)/3),YEAR($R3732)*12+MONTH($R3732))))</f>
        <v/>
      </c>
      <c r="P3732">
        <f>IF($R3732="","",IF($R3733="",1,IF($O3732&lt;&gt;$O3733,1,0)))</f>
        <v/>
      </c>
      <c r="Q3732">
        <f>IF($P3732=1,SUM($P$7:$P3732),"")</f>
        <v/>
      </c>
      <c r="R3732">
        <f>IF($A3732="","",IF(ISNUMBER($A3732),$A3732,IFERROR(DATEVALUE($A3732),NA())))</f>
        <v/>
      </c>
    </row>
    <row r="3733">
      <c r="O3733">
        <f>IF($R3733="","",IF($Q$1="Weekly",INT(($R3733-2)/7),IF($Q$1="Quarterly",YEAR($R3733)*4+ROUNDUP(MONTH($R3733)/3),YEAR($R3733)*12+MONTH($R3733))))</f>
        <v/>
      </c>
      <c r="P3733">
        <f>IF($R3733="","",IF($R3734="",1,IF($O3733&lt;&gt;$O3734,1,0)))</f>
        <v/>
      </c>
      <c r="Q3733">
        <f>IF($P3733=1,SUM($P$7:$P3733),"")</f>
        <v/>
      </c>
      <c r="R3733">
        <f>IF($A3733="","",IF(ISNUMBER($A3733),$A3733,IFERROR(DATEVALUE($A3733),NA())))</f>
        <v/>
      </c>
    </row>
    <row r="3734">
      <c r="O3734">
        <f>IF($R3734="","",IF($Q$1="Weekly",INT(($R3734-2)/7),IF($Q$1="Quarterly",YEAR($R3734)*4+ROUNDUP(MONTH($R3734)/3),YEAR($R3734)*12+MONTH($R3734))))</f>
        <v/>
      </c>
      <c r="P3734">
        <f>IF($R3734="","",IF($R3735="",1,IF($O3734&lt;&gt;$O3735,1,0)))</f>
        <v/>
      </c>
      <c r="Q3734">
        <f>IF($P3734=1,SUM($P$7:$P3734),"")</f>
        <v/>
      </c>
      <c r="R3734">
        <f>IF($A3734="","",IF(ISNUMBER($A3734),$A3734,IFERROR(DATEVALUE($A3734),NA())))</f>
        <v/>
      </c>
    </row>
    <row r="3735">
      <c r="O3735">
        <f>IF($R3735="","",IF($Q$1="Weekly",INT(($R3735-2)/7),IF($Q$1="Quarterly",YEAR($R3735)*4+ROUNDUP(MONTH($R3735)/3),YEAR($R3735)*12+MONTH($R3735))))</f>
        <v/>
      </c>
      <c r="P3735">
        <f>IF($R3735="","",IF($R3736="",1,IF($O3735&lt;&gt;$O3736,1,0)))</f>
        <v/>
      </c>
      <c r="Q3735">
        <f>IF($P3735=1,SUM($P$7:$P3735),"")</f>
        <v/>
      </c>
      <c r="R3735">
        <f>IF($A3735="","",IF(ISNUMBER($A3735),$A3735,IFERROR(DATEVALUE($A3735),NA())))</f>
        <v/>
      </c>
    </row>
    <row r="3736">
      <c r="O3736">
        <f>IF($R3736="","",IF($Q$1="Weekly",INT(($R3736-2)/7),IF($Q$1="Quarterly",YEAR($R3736)*4+ROUNDUP(MONTH($R3736)/3),YEAR($R3736)*12+MONTH($R3736))))</f>
        <v/>
      </c>
      <c r="P3736">
        <f>IF($R3736="","",IF($R3737="",1,IF($O3736&lt;&gt;$O3737,1,0)))</f>
        <v/>
      </c>
      <c r="Q3736">
        <f>IF($P3736=1,SUM($P$7:$P3736),"")</f>
        <v/>
      </c>
      <c r="R3736">
        <f>IF($A3736="","",IF(ISNUMBER($A3736),$A3736,IFERROR(DATEVALUE($A3736),NA())))</f>
        <v/>
      </c>
    </row>
    <row r="3737">
      <c r="O3737">
        <f>IF($R3737="","",IF($Q$1="Weekly",INT(($R3737-2)/7),IF($Q$1="Quarterly",YEAR($R3737)*4+ROUNDUP(MONTH($R3737)/3),YEAR($R3737)*12+MONTH($R3737))))</f>
        <v/>
      </c>
      <c r="P3737">
        <f>IF($R3737="","",IF($R3738="",1,IF($O3737&lt;&gt;$O3738,1,0)))</f>
        <v/>
      </c>
      <c r="Q3737">
        <f>IF($P3737=1,SUM($P$7:$P3737),"")</f>
        <v/>
      </c>
      <c r="R3737">
        <f>IF($A3737="","",IF(ISNUMBER($A3737),$A3737,IFERROR(DATEVALUE($A3737),NA())))</f>
        <v/>
      </c>
    </row>
    <row r="3738">
      <c r="O3738">
        <f>IF($R3738="","",IF($Q$1="Weekly",INT(($R3738-2)/7),IF($Q$1="Quarterly",YEAR($R3738)*4+ROUNDUP(MONTH($R3738)/3),YEAR($R3738)*12+MONTH($R3738))))</f>
        <v/>
      </c>
      <c r="P3738">
        <f>IF($R3738="","",IF($R3739="",1,IF($O3738&lt;&gt;$O3739,1,0)))</f>
        <v/>
      </c>
      <c r="Q3738">
        <f>IF($P3738=1,SUM($P$7:$P3738),"")</f>
        <v/>
      </c>
      <c r="R3738">
        <f>IF($A3738="","",IF(ISNUMBER($A3738),$A3738,IFERROR(DATEVALUE($A3738),NA())))</f>
        <v/>
      </c>
    </row>
    <row r="3739">
      <c r="O3739">
        <f>IF($R3739="","",IF($Q$1="Weekly",INT(($R3739-2)/7),IF($Q$1="Quarterly",YEAR($R3739)*4+ROUNDUP(MONTH($R3739)/3),YEAR($R3739)*12+MONTH($R3739))))</f>
        <v/>
      </c>
      <c r="P3739">
        <f>IF($R3739="","",IF($R3740="",1,IF($O3739&lt;&gt;$O3740,1,0)))</f>
        <v/>
      </c>
      <c r="Q3739">
        <f>IF($P3739=1,SUM($P$7:$P3739),"")</f>
        <v/>
      </c>
      <c r="R3739">
        <f>IF($A3739="","",IF(ISNUMBER($A3739),$A3739,IFERROR(DATEVALUE($A3739),NA())))</f>
        <v/>
      </c>
    </row>
    <row r="3740">
      <c r="O3740">
        <f>IF($R3740="","",IF($Q$1="Weekly",INT(($R3740-2)/7),IF($Q$1="Quarterly",YEAR($R3740)*4+ROUNDUP(MONTH($R3740)/3),YEAR($R3740)*12+MONTH($R3740))))</f>
        <v/>
      </c>
      <c r="P3740">
        <f>IF($R3740="","",IF($R3741="",1,IF($O3740&lt;&gt;$O3741,1,0)))</f>
        <v/>
      </c>
      <c r="Q3740">
        <f>IF($P3740=1,SUM($P$7:$P3740),"")</f>
        <v/>
      </c>
      <c r="R3740">
        <f>IF($A3740="","",IF(ISNUMBER($A3740),$A3740,IFERROR(DATEVALUE($A3740),NA())))</f>
        <v/>
      </c>
    </row>
    <row r="3741">
      <c r="O3741">
        <f>IF($R3741="","",IF($Q$1="Weekly",INT(($R3741-2)/7),IF($Q$1="Quarterly",YEAR($R3741)*4+ROUNDUP(MONTH($R3741)/3),YEAR($R3741)*12+MONTH($R3741))))</f>
        <v/>
      </c>
      <c r="P3741">
        <f>IF($R3741="","",IF($R3742="",1,IF($O3741&lt;&gt;$O3742,1,0)))</f>
        <v/>
      </c>
      <c r="Q3741">
        <f>IF($P3741=1,SUM($P$7:$P3741),"")</f>
        <v/>
      </c>
      <c r="R3741">
        <f>IF($A3741="","",IF(ISNUMBER($A3741),$A3741,IFERROR(DATEVALUE($A3741),NA())))</f>
        <v/>
      </c>
    </row>
    <row r="3742">
      <c r="O3742">
        <f>IF($R3742="","",IF($Q$1="Weekly",INT(($R3742-2)/7),IF($Q$1="Quarterly",YEAR($R3742)*4+ROUNDUP(MONTH($R3742)/3),YEAR($R3742)*12+MONTH($R3742))))</f>
        <v/>
      </c>
      <c r="P3742">
        <f>IF($R3742="","",IF($R3743="",1,IF($O3742&lt;&gt;$O3743,1,0)))</f>
        <v/>
      </c>
      <c r="Q3742">
        <f>IF($P3742=1,SUM($P$7:$P3742),"")</f>
        <v/>
      </c>
      <c r="R3742">
        <f>IF($A3742="","",IF(ISNUMBER($A3742),$A3742,IFERROR(DATEVALUE($A3742),NA())))</f>
        <v/>
      </c>
    </row>
    <row r="3743">
      <c r="O3743">
        <f>IF($R3743="","",IF($Q$1="Weekly",INT(($R3743-2)/7),IF($Q$1="Quarterly",YEAR($R3743)*4+ROUNDUP(MONTH($R3743)/3),YEAR($R3743)*12+MONTH($R3743))))</f>
        <v/>
      </c>
      <c r="P3743">
        <f>IF($R3743="","",IF($R3744="",1,IF($O3743&lt;&gt;$O3744,1,0)))</f>
        <v/>
      </c>
      <c r="Q3743">
        <f>IF($P3743=1,SUM($P$7:$P3743),"")</f>
        <v/>
      </c>
      <c r="R3743">
        <f>IF($A3743="","",IF(ISNUMBER($A3743),$A3743,IFERROR(DATEVALUE($A3743),NA())))</f>
        <v/>
      </c>
    </row>
    <row r="3744">
      <c r="O3744">
        <f>IF($R3744="","",IF($Q$1="Weekly",INT(($R3744-2)/7),IF($Q$1="Quarterly",YEAR($R3744)*4+ROUNDUP(MONTH($R3744)/3),YEAR($R3744)*12+MONTH($R3744))))</f>
        <v/>
      </c>
      <c r="P3744">
        <f>IF($R3744="","",IF($R3745="",1,IF($O3744&lt;&gt;$O3745,1,0)))</f>
        <v/>
      </c>
      <c r="Q3744">
        <f>IF($P3744=1,SUM($P$7:$P3744),"")</f>
        <v/>
      </c>
      <c r="R3744">
        <f>IF($A3744="","",IF(ISNUMBER($A3744),$A3744,IFERROR(DATEVALUE($A3744),NA())))</f>
        <v/>
      </c>
    </row>
    <row r="3745">
      <c r="O3745">
        <f>IF($R3745="","",IF($Q$1="Weekly",INT(($R3745-2)/7),IF($Q$1="Quarterly",YEAR($R3745)*4+ROUNDUP(MONTH($R3745)/3),YEAR($R3745)*12+MONTH($R3745))))</f>
        <v/>
      </c>
      <c r="P3745">
        <f>IF($R3745="","",IF($R3746="",1,IF($O3745&lt;&gt;$O3746,1,0)))</f>
        <v/>
      </c>
      <c r="Q3745">
        <f>IF($P3745=1,SUM($P$7:$P3745),"")</f>
        <v/>
      </c>
      <c r="R3745">
        <f>IF($A3745="","",IF(ISNUMBER($A3745),$A3745,IFERROR(DATEVALUE($A3745),NA())))</f>
        <v/>
      </c>
    </row>
    <row r="3746">
      <c r="O3746">
        <f>IF($R3746="","",IF($Q$1="Weekly",INT(($R3746-2)/7),IF($Q$1="Quarterly",YEAR($R3746)*4+ROUNDUP(MONTH($R3746)/3),YEAR($R3746)*12+MONTH($R3746))))</f>
        <v/>
      </c>
      <c r="P3746">
        <f>IF($R3746="","",IF($R3747="",1,IF($O3746&lt;&gt;$O3747,1,0)))</f>
        <v/>
      </c>
      <c r="Q3746">
        <f>IF($P3746=1,SUM($P$7:$P3746),"")</f>
        <v/>
      </c>
      <c r="R3746">
        <f>IF($A3746="","",IF(ISNUMBER($A3746),$A3746,IFERROR(DATEVALUE($A3746),NA())))</f>
        <v/>
      </c>
    </row>
    <row r="3747">
      <c r="O3747">
        <f>IF($R3747="","",IF($Q$1="Weekly",INT(($R3747-2)/7),IF($Q$1="Quarterly",YEAR($R3747)*4+ROUNDUP(MONTH($R3747)/3),YEAR($R3747)*12+MONTH($R3747))))</f>
        <v/>
      </c>
      <c r="P3747">
        <f>IF($R3747="","",IF($R3748="",1,IF($O3747&lt;&gt;$O3748,1,0)))</f>
        <v/>
      </c>
      <c r="Q3747">
        <f>IF($P3747=1,SUM($P$7:$P3747),"")</f>
        <v/>
      </c>
      <c r="R3747">
        <f>IF($A3747="","",IF(ISNUMBER($A3747),$A3747,IFERROR(DATEVALUE($A3747),NA())))</f>
        <v/>
      </c>
    </row>
    <row r="3748">
      <c r="O3748">
        <f>IF($R3748="","",IF($Q$1="Weekly",INT(($R3748-2)/7),IF($Q$1="Quarterly",YEAR($R3748)*4+ROUNDUP(MONTH($R3748)/3),YEAR($R3748)*12+MONTH($R3748))))</f>
        <v/>
      </c>
      <c r="P3748">
        <f>IF($R3748="","",IF($R3749="",1,IF($O3748&lt;&gt;$O3749,1,0)))</f>
        <v/>
      </c>
      <c r="Q3748">
        <f>IF($P3748=1,SUM($P$7:$P3748),"")</f>
        <v/>
      </c>
      <c r="R3748">
        <f>IF($A3748="","",IF(ISNUMBER($A3748),$A3748,IFERROR(DATEVALUE($A3748),NA())))</f>
        <v/>
      </c>
    </row>
    <row r="3749">
      <c r="O3749">
        <f>IF($R3749="","",IF($Q$1="Weekly",INT(($R3749-2)/7),IF($Q$1="Quarterly",YEAR($R3749)*4+ROUNDUP(MONTH($R3749)/3),YEAR($R3749)*12+MONTH($R3749))))</f>
        <v/>
      </c>
      <c r="P3749">
        <f>IF($R3749="","",IF($R3750="",1,IF($O3749&lt;&gt;$O3750,1,0)))</f>
        <v/>
      </c>
      <c r="Q3749">
        <f>IF($P3749=1,SUM($P$7:$P3749),"")</f>
        <v/>
      </c>
      <c r="R3749">
        <f>IF($A3749="","",IF(ISNUMBER($A3749),$A3749,IFERROR(DATEVALUE($A3749),NA())))</f>
        <v/>
      </c>
    </row>
    <row r="3750">
      <c r="O3750">
        <f>IF($R3750="","",IF($Q$1="Weekly",INT(($R3750-2)/7),IF($Q$1="Quarterly",YEAR($R3750)*4+ROUNDUP(MONTH($R3750)/3),YEAR($R3750)*12+MONTH($R3750))))</f>
        <v/>
      </c>
      <c r="P3750">
        <f>IF($R3750="","",IF($R3751="",1,IF($O3750&lt;&gt;$O3751,1,0)))</f>
        <v/>
      </c>
      <c r="Q3750">
        <f>IF($P3750=1,SUM($P$7:$P3750),"")</f>
        <v/>
      </c>
      <c r="R3750">
        <f>IF($A3750="","",IF(ISNUMBER($A3750),$A3750,IFERROR(DATEVALUE($A3750),NA())))</f>
        <v/>
      </c>
    </row>
    <row r="3751">
      <c r="O3751">
        <f>IF($R3751="","",IF($Q$1="Weekly",INT(($R3751-2)/7),IF($Q$1="Quarterly",YEAR($R3751)*4+ROUNDUP(MONTH($R3751)/3),YEAR($R3751)*12+MONTH($R3751))))</f>
        <v/>
      </c>
      <c r="P3751">
        <f>IF($R3751="","",IF($R3752="",1,IF($O3751&lt;&gt;$O3752,1,0)))</f>
        <v/>
      </c>
      <c r="Q3751">
        <f>IF($P3751=1,SUM($P$7:$P3751),"")</f>
        <v/>
      </c>
      <c r="R3751">
        <f>IF($A3751="","",IF(ISNUMBER($A3751),$A3751,IFERROR(DATEVALUE($A3751),NA())))</f>
        <v/>
      </c>
    </row>
    <row r="3752">
      <c r="O3752">
        <f>IF($R3752="","",IF($Q$1="Weekly",INT(($R3752-2)/7),IF($Q$1="Quarterly",YEAR($R3752)*4+ROUNDUP(MONTH($R3752)/3),YEAR($R3752)*12+MONTH($R3752))))</f>
        <v/>
      </c>
      <c r="P3752">
        <f>IF($R3752="","",IF($R3753="",1,IF($O3752&lt;&gt;$O3753,1,0)))</f>
        <v/>
      </c>
      <c r="Q3752">
        <f>IF($P3752=1,SUM($P$7:$P3752),"")</f>
        <v/>
      </c>
      <c r="R3752">
        <f>IF($A3752="","",IF(ISNUMBER($A3752),$A3752,IFERROR(DATEVALUE($A3752),NA())))</f>
        <v/>
      </c>
    </row>
    <row r="3753">
      <c r="O3753">
        <f>IF($R3753="","",IF($Q$1="Weekly",INT(($R3753-2)/7),IF($Q$1="Quarterly",YEAR($R3753)*4+ROUNDUP(MONTH($R3753)/3),YEAR($R3753)*12+MONTH($R3753))))</f>
        <v/>
      </c>
      <c r="P3753">
        <f>IF($R3753="","",IF($R3754="",1,IF($O3753&lt;&gt;$O3754,1,0)))</f>
        <v/>
      </c>
      <c r="Q3753">
        <f>IF($P3753=1,SUM($P$7:$P3753),"")</f>
        <v/>
      </c>
      <c r="R3753">
        <f>IF($A3753="","",IF(ISNUMBER($A3753),$A3753,IFERROR(DATEVALUE($A3753),NA())))</f>
        <v/>
      </c>
    </row>
    <row r="3754">
      <c r="O3754">
        <f>IF($R3754="","",IF($Q$1="Weekly",INT(($R3754-2)/7),IF($Q$1="Quarterly",YEAR($R3754)*4+ROUNDUP(MONTH($R3754)/3),YEAR($R3754)*12+MONTH($R3754))))</f>
        <v/>
      </c>
      <c r="P3754">
        <f>IF($R3754="","",IF($R3755="",1,IF($O3754&lt;&gt;$O3755,1,0)))</f>
        <v/>
      </c>
      <c r="Q3754">
        <f>IF($P3754=1,SUM($P$7:$P3754),"")</f>
        <v/>
      </c>
      <c r="R3754">
        <f>IF($A3754="","",IF(ISNUMBER($A3754),$A3754,IFERROR(DATEVALUE($A3754),NA())))</f>
        <v/>
      </c>
    </row>
    <row r="3755">
      <c r="O3755">
        <f>IF($R3755="","",IF($Q$1="Weekly",INT(($R3755-2)/7),IF($Q$1="Quarterly",YEAR($R3755)*4+ROUNDUP(MONTH($R3755)/3),YEAR($R3755)*12+MONTH($R3755))))</f>
        <v/>
      </c>
      <c r="P3755">
        <f>IF($R3755="","",IF($R3756="",1,IF($O3755&lt;&gt;$O3756,1,0)))</f>
        <v/>
      </c>
      <c r="Q3755">
        <f>IF($P3755=1,SUM($P$7:$P3755),"")</f>
        <v/>
      </c>
      <c r="R3755">
        <f>IF($A3755="","",IF(ISNUMBER($A3755),$A3755,IFERROR(DATEVALUE($A3755),NA())))</f>
        <v/>
      </c>
    </row>
    <row r="3756">
      <c r="O3756">
        <f>IF($R3756="","",IF($Q$1="Weekly",INT(($R3756-2)/7),IF($Q$1="Quarterly",YEAR($R3756)*4+ROUNDUP(MONTH($R3756)/3),YEAR($R3756)*12+MONTH($R3756))))</f>
        <v/>
      </c>
      <c r="P3756">
        <f>IF($R3756="","",IF($R3757="",1,IF($O3756&lt;&gt;$O3757,1,0)))</f>
        <v/>
      </c>
      <c r="Q3756">
        <f>IF($P3756=1,SUM($P$7:$P3756),"")</f>
        <v/>
      </c>
      <c r="R3756">
        <f>IF($A3756="","",IF(ISNUMBER($A3756),$A3756,IFERROR(DATEVALUE($A3756),NA())))</f>
        <v/>
      </c>
    </row>
    <row r="3757">
      <c r="O3757">
        <f>IF($R3757="","",IF($Q$1="Weekly",INT(($R3757-2)/7),IF($Q$1="Quarterly",YEAR($R3757)*4+ROUNDUP(MONTH($R3757)/3),YEAR($R3757)*12+MONTH($R3757))))</f>
        <v/>
      </c>
      <c r="P3757">
        <f>IF($R3757="","",IF($R3758="",1,IF($O3757&lt;&gt;$O3758,1,0)))</f>
        <v/>
      </c>
      <c r="Q3757">
        <f>IF($P3757=1,SUM($P$7:$P3757),"")</f>
        <v/>
      </c>
      <c r="R3757">
        <f>IF($A3757="","",IF(ISNUMBER($A3757),$A3757,IFERROR(DATEVALUE($A3757),NA())))</f>
        <v/>
      </c>
    </row>
    <row r="3758">
      <c r="O3758">
        <f>IF($R3758="","",IF($Q$1="Weekly",INT(($R3758-2)/7),IF($Q$1="Quarterly",YEAR($R3758)*4+ROUNDUP(MONTH($R3758)/3),YEAR($R3758)*12+MONTH($R3758))))</f>
        <v/>
      </c>
      <c r="P3758">
        <f>IF($R3758="","",IF($R3759="",1,IF($O3758&lt;&gt;$O3759,1,0)))</f>
        <v/>
      </c>
      <c r="Q3758">
        <f>IF($P3758=1,SUM($P$7:$P3758),"")</f>
        <v/>
      </c>
      <c r="R3758">
        <f>IF($A3758="","",IF(ISNUMBER($A3758),$A3758,IFERROR(DATEVALUE($A3758),NA())))</f>
        <v/>
      </c>
    </row>
    <row r="3759">
      <c r="O3759">
        <f>IF($R3759="","",IF($Q$1="Weekly",INT(($R3759-2)/7),IF($Q$1="Quarterly",YEAR($R3759)*4+ROUNDUP(MONTH($R3759)/3),YEAR($R3759)*12+MONTH($R3759))))</f>
        <v/>
      </c>
      <c r="P3759">
        <f>IF($R3759="","",IF($R3760="",1,IF($O3759&lt;&gt;$O3760,1,0)))</f>
        <v/>
      </c>
      <c r="Q3759">
        <f>IF($P3759=1,SUM($P$7:$P3759),"")</f>
        <v/>
      </c>
      <c r="R3759">
        <f>IF($A3759="","",IF(ISNUMBER($A3759),$A3759,IFERROR(DATEVALUE($A3759),NA())))</f>
        <v/>
      </c>
    </row>
    <row r="3760">
      <c r="O3760">
        <f>IF($R3760="","",IF($Q$1="Weekly",INT(($R3760-2)/7),IF($Q$1="Quarterly",YEAR($R3760)*4+ROUNDUP(MONTH($R3760)/3),YEAR($R3760)*12+MONTH($R3760))))</f>
        <v/>
      </c>
      <c r="P3760">
        <f>IF($R3760="","",IF($R3761="",1,IF($O3760&lt;&gt;$O3761,1,0)))</f>
        <v/>
      </c>
      <c r="Q3760">
        <f>IF($P3760=1,SUM($P$7:$P3760),"")</f>
        <v/>
      </c>
      <c r="R3760">
        <f>IF($A3760="","",IF(ISNUMBER($A3760),$A3760,IFERROR(DATEVALUE($A3760),NA())))</f>
        <v/>
      </c>
    </row>
    <row r="3761">
      <c r="O3761">
        <f>IF($R3761="","",IF($Q$1="Weekly",INT(($R3761-2)/7),IF($Q$1="Quarterly",YEAR($R3761)*4+ROUNDUP(MONTH($R3761)/3),YEAR($R3761)*12+MONTH($R3761))))</f>
        <v/>
      </c>
      <c r="P3761">
        <f>IF($R3761="","",IF($R3762="",1,IF($O3761&lt;&gt;$O3762,1,0)))</f>
        <v/>
      </c>
      <c r="Q3761">
        <f>IF($P3761=1,SUM($P$7:$P3761),"")</f>
        <v/>
      </c>
      <c r="R3761">
        <f>IF($A3761="","",IF(ISNUMBER($A3761),$A3761,IFERROR(DATEVALUE($A3761),NA())))</f>
        <v/>
      </c>
    </row>
    <row r="3762">
      <c r="O3762">
        <f>IF($R3762="","",IF($Q$1="Weekly",INT(($R3762-2)/7),IF($Q$1="Quarterly",YEAR($R3762)*4+ROUNDUP(MONTH($R3762)/3),YEAR($R3762)*12+MONTH($R3762))))</f>
        <v/>
      </c>
      <c r="P3762">
        <f>IF($R3762="","",IF($R3763="",1,IF($O3762&lt;&gt;$O3763,1,0)))</f>
        <v/>
      </c>
      <c r="Q3762">
        <f>IF($P3762=1,SUM($P$7:$P3762),"")</f>
        <v/>
      </c>
      <c r="R3762">
        <f>IF($A3762="","",IF(ISNUMBER($A3762),$A3762,IFERROR(DATEVALUE($A3762),NA())))</f>
        <v/>
      </c>
    </row>
    <row r="3763">
      <c r="O3763">
        <f>IF($R3763="","",IF($Q$1="Weekly",INT(($R3763-2)/7),IF($Q$1="Quarterly",YEAR($R3763)*4+ROUNDUP(MONTH($R3763)/3),YEAR($R3763)*12+MONTH($R3763))))</f>
        <v/>
      </c>
      <c r="P3763">
        <f>IF($R3763="","",IF($R3764="",1,IF($O3763&lt;&gt;$O3764,1,0)))</f>
        <v/>
      </c>
      <c r="Q3763">
        <f>IF($P3763=1,SUM($P$7:$P3763),"")</f>
        <v/>
      </c>
      <c r="R3763">
        <f>IF($A3763="","",IF(ISNUMBER($A3763),$A3763,IFERROR(DATEVALUE($A3763),NA())))</f>
        <v/>
      </c>
    </row>
    <row r="3764">
      <c r="O3764">
        <f>IF($R3764="","",IF($Q$1="Weekly",INT(($R3764-2)/7),IF($Q$1="Quarterly",YEAR($R3764)*4+ROUNDUP(MONTH($R3764)/3),YEAR($R3764)*12+MONTH($R3764))))</f>
        <v/>
      </c>
      <c r="P3764">
        <f>IF($R3764="","",IF($R3765="",1,IF($O3764&lt;&gt;$O3765,1,0)))</f>
        <v/>
      </c>
      <c r="Q3764">
        <f>IF($P3764=1,SUM($P$7:$P3764),"")</f>
        <v/>
      </c>
      <c r="R3764">
        <f>IF($A3764="","",IF(ISNUMBER($A3764),$A3764,IFERROR(DATEVALUE($A3764),NA())))</f>
        <v/>
      </c>
    </row>
    <row r="3765">
      <c r="O3765">
        <f>IF($R3765="","",IF($Q$1="Weekly",INT(($R3765-2)/7),IF($Q$1="Quarterly",YEAR($R3765)*4+ROUNDUP(MONTH($R3765)/3),YEAR($R3765)*12+MONTH($R3765))))</f>
        <v/>
      </c>
      <c r="P3765">
        <f>IF($R3765="","",IF($R3766="",1,IF($O3765&lt;&gt;$O3766,1,0)))</f>
        <v/>
      </c>
      <c r="Q3765">
        <f>IF($P3765=1,SUM($P$7:$P3765),"")</f>
        <v/>
      </c>
      <c r="R3765">
        <f>IF($A3765="","",IF(ISNUMBER($A3765),$A3765,IFERROR(DATEVALUE($A3765),NA())))</f>
        <v/>
      </c>
    </row>
    <row r="3766">
      <c r="O3766">
        <f>IF($R3766="","",IF($Q$1="Weekly",INT(($R3766-2)/7),IF($Q$1="Quarterly",YEAR($R3766)*4+ROUNDUP(MONTH($R3766)/3),YEAR($R3766)*12+MONTH($R3766))))</f>
        <v/>
      </c>
      <c r="P3766">
        <f>IF($R3766="","",IF($R3767="",1,IF($O3766&lt;&gt;$O3767,1,0)))</f>
        <v/>
      </c>
      <c r="Q3766">
        <f>IF($P3766=1,SUM($P$7:$P3766),"")</f>
        <v/>
      </c>
      <c r="R3766">
        <f>IF($A3766="","",IF(ISNUMBER($A3766),$A3766,IFERROR(DATEVALUE($A3766),NA())))</f>
        <v/>
      </c>
    </row>
    <row r="3767">
      <c r="O3767">
        <f>IF($R3767="","",IF($Q$1="Weekly",INT(($R3767-2)/7),IF($Q$1="Quarterly",YEAR($R3767)*4+ROUNDUP(MONTH($R3767)/3),YEAR($R3767)*12+MONTH($R3767))))</f>
        <v/>
      </c>
      <c r="P3767">
        <f>IF($R3767="","",IF($R3768="",1,IF($O3767&lt;&gt;$O3768,1,0)))</f>
        <v/>
      </c>
      <c r="Q3767">
        <f>IF($P3767=1,SUM($P$7:$P3767),"")</f>
        <v/>
      </c>
      <c r="R3767">
        <f>IF($A3767="","",IF(ISNUMBER($A3767),$A3767,IFERROR(DATEVALUE($A3767),NA())))</f>
        <v/>
      </c>
    </row>
    <row r="3768">
      <c r="O3768">
        <f>IF($R3768="","",IF($Q$1="Weekly",INT(($R3768-2)/7),IF($Q$1="Quarterly",YEAR($R3768)*4+ROUNDUP(MONTH($R3768)/3),YEAR($R3768)*12+MONTH($R3768))))</f>
        <v/>
      </c>
      <c r="P3768">
        <f>IF($R3768="","",IF($R3769="",1,IF($O3768&lt;&gt;$O3769,1,0)))</f>
        <v/>
      </c>
      <c r="Q3768">
        <f>IF($P3768=1,SUM($P$7:$P3768),"")</f>
        <v/>
      </c>
      <c r="R3768">
        <f>IF($A3768="","",IF(ISNUMBER($A3768),$A3768,IFERROR(DATEVALUE($A3768),NA())))</f>
        <v/>
      </c>
    </row>
    <row r="3769">
      <c r="O3769">
        <f>IF($R3769="","",IF($Q$1="Weekly",INT(($R3769-2)/7),IF($Q$1="Quarterly",YEAR($R3769)*4+ROUNDUP(MONTH($R3769)/3),YEAR($R3769)*12+MONTH($R3769))))</f>
        <v/>
      </c>
      <c r="P3769">
        <f>IF($R3769="","",IF($R3770="",1,IF($O3769&lt;&gt;$O3770,1,0)))</f>
        <v/>
      </c>
      <c r="Q3769">
        <f>IF($P3769=1,SUM($P$7:$P3769),"")</f>
        <v/>
      </c>
      <c r="R3769">
        <f>IF($A3769="","",IF(ISNUMBER($A3769),$A3769,IFERROR(DATEVALUE($A3769),NA())))</f>
        <v/>
      </c>
    </row>
    <row r="3770">
      <c r="O3770">
        <f>IF($R3770="","",IF($Q$1="Weekly",INT(($R3770-2)/7),IF($Q$1="Quarterly",YEAR($R3770)*4+ROUNDUP(MONTH($R3770)/3),YEAR($R3770)*12+MONTH($R3770))))</f>
        <v/>
      </c>
      <c r="P3770">
        <f>IF($R3770="","",IF($R3771="",1,IF($O3770&lt;&gt;$O3771,1,0)))</f>
        <v/>
      </c>
      <c r="Q3770">
        <f>IF($P3770=1,SUM($P$7:$P3770),"")</f>
        <v/>
      </c>
      <c r="R3770">
        <f>IF($A3770="","",IF(ISNUMBER($A3770),$A3770,IFERROR(DATEVALUE($A3770),NA())))</f>
        <v/>
      </c>
    </row>
    <row r="3771">
      <c r="O3771">
        <f>IF($R3771="","",IF($Q$1="Weekly",INT(($R3771-2)/7),IF($Q$1="Quarterly",YEAR($R3771)*4+ROUNDUP(MONTH($R3771)/3),YEAR($R3771)*12+MONTH($R3771))))</f>
        <v/>
      </c>
      <c r="P3771">
        <f>IF($R3771="","",IF($R3772="",1,IF($O3771&lt;&gt;$O3772,1,0)))</f>
        <v/>
      </c>
      <c r="Q3771">
        <f>IF($P3771=1,SUM($P$7:$P3771),"")</f>
        <v/>
      </c>
      <c r="R3771">
        <f>IF($A3771="","",IF(ISNUMBER($A3771),$A3771,IFERROR(DATEVALUE($A3771),NA())))</f>
        <v/>
      </c>
    </row>
    <row r="3772">
      <c r="O3772">
        <f>IF($R3772="","",IF($Q$1="Weekly",INT(($R3772-2)/7),IF($Q$1="Quarterly",YEAR($R3772)*4+ROUNDUP(MONTH($R3772)/3),YEAR($R3772)*12+MONTH($R3772))))</f>
        <v/>
      </c>
      <c r="P3772">
        <f>IF($R3772="","",IF($R3773="",1,IF($O3772&lt;&gt;$O3773,1,0)))</f>
        <v/>
      </c>
      <c r="Q3772">
        <f>IF($P3772=1,SUM($P$7:$P3772),"")</f>
        <v/>
      </c>
      <c r="R3772">
        <f>IF($A3772="","",IF(ISNUMBER($A3772),$A3772,IFERROR(DATEVALUE($A3772),NA())))</f>
        <v/>
      </c>
    </row>
    <row r="3773">
      <c r="O3773">
        <f>IF($R3773="","",IF($Q$1="Weekly",INT(($R3773-2)/7),IF($Q$1="Quarterly",YEAR($R3773)*4+ROUNDUP(MONTH($R3773)/3),YEAR($R3773)*12+MONTH($R3773))))</f>
        <v/>
      </c>
      <c r="P3773">
        <f>IF($R3773="","",IF($R3774="",1,IF($O3773&lt;&gt;$O3774,1,0)))</f>
        <v/>
      </c>
      <c r="Q3773">
        <f>IF($P3773=1,SUM($P$7:$P3773),"")</f>
        <v/>
      </c>
      <c r="R3773">
        <f>IF($A3773="","",IF(ISNUMBER($A3773),$A3773,IFERROR(DATEVALUE($A3773),NA())))</f>
        <v/>
      </c>
    </row>
    <row r="3774">
      <c r="O3774">
        <f>IF($R3774="","",IF($Q$1="Weekly",INT(($R3774-2)/7),IF($Q$1="Quarterly",YEAR($R3774)*4+ROUNDUP(MONTH($R3774)/3),YEAR($R3774)*12+MONTH($R3774))))</f>
        <v/>
      </c>
      <c r="P3774">
        <f>IF($R3774="","",IF($R3775="",1,IF($O3774&lt;&gt;$O3775,1,0)))</f>
        <v/>
      </c>
      <c r="Q3774">
        <f>IF($P3774=1,SUM($P$7:$P3774),"")</f>
        <v/>
      </c>
      <c r="R3774">
        <f>IF($A3774="","",IF(ISNUMBER($A3774),$A3774,IFERROR(DATEVALUE($A3774),NA())))</f>
        <v/>
      </c>
    </row>
    <row r="3775">
      <c r="O3775">
        <f>IF($R3775="","",IF($Q$1="Weekly",INT(($R3775-2)/7),IF($Q$1="Quarterly",YEAR($R3775)*4+ROUNDUP(MONTH($R3775)/3),YEAR($R3775)*12+MONTH($R3775))))</f>
        <v/>
      </c>
      <c r="P3775">
        <f>IF($R3775="","",IF($R3776="",1,IF($O3775&lt;&gt;$O3776,1,0)))</f>
        <v/>
      </c>
      <c r="Q3775">
        <f>IF($P3775=1,SUM($P$7:$P3775),"")</f>
        <v/>
      </c>
      <c r="R3775">
        <f>IF($A3775="","",IF(ISNUMBER($A3775),$A3775,IFERROR(DATEVALUE($A3775),NA())))</f>
        <v/>
      </c>
    </row>
    <row r="3776">
      <c r="O3776">
        <f>IF($R3776="","",IF($Q$1="Weekly",INT(($R3776-2)/7),IF($Q$1="Quarterly",YEAR($R3776)*4+ROUNDUP(MONTH($R3776)/3),YEAR($R3776)*12+MONTH($R3776))))</f>
        <v/>
      </c>
      <c r="P3776">
        <f>IF($R3776="","",IF($R3777="",1,IF($O3776&lt;&gt;$O3777,1,0)))</f>
        <v/>
      </c>
      <c r="Q3776">
        <f>IF($P3776=1,SUM($P$7:$P3776),"")</f>
        <v/>
      </c>
      <c r="R3776">
        <f>IF($A3776="","",IF(ISNUMBER($A3776),$A3776,IFERROR(DATEVALUE($A3776),NA())))</f>
        <v/>
      </c>
    </row>
    <row r="3777">
      <c r="O3777">
        <f>IF($R3777="","",IF($Q$1="Weekly",INT(($R3777-2)/7),IF($Q$1="Quarterly",YEAR($R3777)*4+ROUNDUP(MONTH($R3777)/3),YEAR($R3777)*12+MONTH($R3777))))</f>
        <v/>
      </c>
      <c r="P3777">
        <f>IF($R3777="","",IF($R3778="",1,IF($O3777&lt;&gt;$O3778,1,0)))</f>
        <v/>
      </c>
      <c r="Q3777">
        <f>IF($P3777=1,SUM($P$7:$P3777),"")</f>
        <v/>
      </c>
      <c r="R3777">
        <f>IF($A3777="","",IF(ISNUMBER($A3777),$A3777,IFERROR(DATEVALUE($A3777),NA())))</f>
        <v/>
      </c>
    </row>
    <row r="3778">
      <c r="O3778">
        <f>IF($R3778="","",IF($Q$1="Weekly",INT(($R3778-2)/7),IF($Q$1="Quarterly",YEAR($R3778)*4+ROUNDUP(MONTH($R3778)/3),YEAR($R3778)*12+MONTH($R3778))))</f>
        <v/>
      </c>
      <c r="P3778">
        <f>IF($R3778="","",IF($R3779="",1,IF($O3778&lt;&gt;$O3779,1,0)))</f>
        <v/>
      </c>
      <c r="Q3778">
        <f>IF($P3778=1,SUM($P$7:$P3778),"")</f>
        <v/>
      </c>
      <c r="R3778">
        <f>IF($A3778="","",IF(ISNUMBER($A3778),$A3778,IFERROR(DATEVALUE($A3778),NA())))</f>
        <v/>
      </c>
    </row>
    <row r="3779">
      <c r="O3779">
        <f>IF($R3779="","",IF($Q$1="Weekly",INT(($R3779-2)/7),IF($Q$1="Quarterly",YEAR($R3779)*4+ROUNDUP(MONTH($R3779)/3),YEAR($R3779)*12+MONTH($R3779))))</f>
        <v/>
      </c>
      <c r="P3779">
        <f>IF($R3779="","",IF($R3780="",1,IF($O3779&lt;&gt;$O3780,1,0)))</f>
        <v/>
      </c>
      <c r="Q3779">
        <f>IF($P3779=1,SUM($P$7:$P3779),"")</f>
        <v/>
      </c>
      <c r="R3779">
        <f>IF($A3779="","",IF(ISNUMBER($A3779),$A3779,IFERROR(DATEVALUE($A3779),NA())))</f>
        <v/>
      </c>
    </row>
    <row r="3780">
      <c r="O3780">
        <f>IF($R3780="","",IF($Q$1="Weekly",INT(($R3780-2)/7),IF($Q$1="Quarterly",YEAR($R3780)*4+ROUNDUP(MONTH($R3780)/3),YEAR($R3780)*12+MONTH($R3780))))</f>
        <v/>
      </c>
      <c r="P3780">
        <f>IF($R3780="","",IF($R3781="",1,IF($O3780&lt;&gt;$O3781,1,0)))</f>
        <v/>
      </c>
      <c r="Q3780">
        <f>IF($P3780=1,SUM($P$7:$P3780),"")</f>
        <v/>
      </c>
      <c r="R3780">
        <f>IF($A3780="","",IF(ISNUMBER($A3780),$A3780,IFERROR(DATEVALUE($A3780),NA())))</f>
        <v/>
      </c>
    </row>
    <row r="3781">
      <c r="O3781">
        <f>IF($R3781="","",IF($Q$1="Weekly",INT(($R3781-2)/7),IF($Q$1="Quarterly",YEAR($R3781)*4+ROUNDUP(MONTH($R3781)/3),YEAR($R3781)*12+MONTH($R3781))))</f>
        <v/>
      </c>
      <c r="P3781">
        <f>IF($R3781="","",IF($R3782="",1,IF($O3781&lt;&gt;$O3782,1,0)))</f>
        <v/>
      </c>
      <c r="Q3781">
        <f>IF($P3781=1,SUM($P$7:$P3781),"")</f>
        <v/>
      </c>
      <c r="R3781">
        <f>IF($A3781="","",IF(ISNUMBER($A3781),$A3781,IFERROR(DATEVALUE($A3781),NA())))</f>
        <v/>
      </c>
    </row>
    <row r="3782">
      <c r="O3782">
        <f>IF($R3782="","",IF($Q$1="Weekly",INT(($R3782-2)/7),IF($Q$1="Quarterly",YEAR($R3782)*4+ROUNDUP(MONTH($R3782)/3),YEAR($R3782)*12+MONTH($R3782))))</f>
        <v/>
      </c>
      <c r="P3782">
        <f>IF($R3782="","",IF($R3783="",1,IF($O3782&lt;&gt;$O3783,1,0)))</f>
        <v/>
      </c>
      <c r="Q3782">
        <f>IF($P3782=1,SUM($P$7:$P3782),"")</f>
        <v/>
      </c>
      <c r="R3782">
        <f>IF($A3782="","",IF(ISNUMBER($A3782),$A3782,IFERROR(DATEVALUE($A3782),NA())))</f>
        <v/>
      </c>
    </row>
    <row r="3783">
      <c r="O3783">
        <f>IF($R3783="","",IF($Q$1="Weekly",INT(($R3783-2)/7),IF($Q$1="Quarterly",YEAR($R3783)*4+ROUNDUP(MONTH($R3783)/3),YEAR($R3783)*12+MONTH($R3783))))</f>
        <v/>
      </c>
      <c r="P3783">
        <f>IF($R3783="","",IF($R3784="",1,IF($O3783&lt;&gt;$O3784,1,0)))</f>
        <v/>
      </c>
      <c r="Q3783">
        <f>IF($P3783=1,SUM($P$7:$P3783),"")</f>
        <v/>
      </c>
      <c r="R3783">
        <f>IF($A3783="","",IF(ISNUMBER($A3783),$A3783,IFERROR(DATEVALUE($A3783),NA())))</f>
        <v/>
      </c>
    </row>
    <row r="3784">
      <c r="O3784">
        <f>IF($R3784="","",IF($Q$1="Weekly",INT(($R3784-2)/7),IF($Q$1="Quarterly",YEAR($R3784)*4+ROUNDUP(MONTH($R3784)/3),YEAR($R3784)*12+MONTH($R3784))))</f>
        <v/>
      </c>
      <c r="P3784">
        <f>IF($R3784="","",IF($R3785="",1,IF($O3784&lt;&gt;$O3785,1,0)))</f>
        <v/>
      </c>
      <c r="Q3784">
        <f>IF($P3784=1,SUM($P$7:$P3784),"")</f>
        <v/>
      </c>
      <c r="R3784">
        <f>IF($A3784="","",IF(ISNUMBER($A3784),$A3784,IFERROR(DATEVALUE($A3784),NA())))</f>
        <v/>
      </c>
    </row>
    <row r="3785">
      <c r="O3785">
        <f>IF($R3785="","",IF($Q$1="Weekly",INT(($R3785-2)/7),IF($Q$1="Quarterly",YEAR($R3785)*4+ROUNDUP(MONTH($R3785)/3),YEAR($R3785)*12+MONTH($R3785))))</f>
        <v/>
      </c>
      <c r="P3785">
        <f>IF($R3785="","",IF($R3786="",1,IF($O3785&lt;&gt;$O3786,1,0)))</f>
        <v/>
      </c>
      <c r="Q3785">
        <f>IF($P3785=1,SUM($P$7:$P3785),"")</f>
        <v/>
      </c>
      <c r="R3785">
        <f>IF($A3785="","",IF(ISNUMBER($A3785),$A3785,IFERROR(DATEVALUE($A3785),NA())))</f>
        <v/>
      </c>
    </row>
    <row r="3786">
      <c r="O3786">
        <f>IF($R3786="","",IF($Q$1="Weekly",INT(($R3786-2)/7),IF($Q$1="Quarterly",YEAR($R3786)*4+ROUNDUP(MONTH($R3786)/3),YEAR($R3786)*12+MONTH($R3786))))</f>
        <v/>
      </c>
      <c r="P3786">
        <f>IF($R3786="","",IF($R3787="",1,IF($O3786&lt;&gt;$O3787,1,0)))</f>
        <v/>
      </c>
      <c r="Q3786">
        <f>IF($P3786=1,SUM($P$7:$P3786),"")</f>
        <v/>
      </c>
      <c r="R3786">
        <f>IF($A3786="","",IF(ISNUMBER($A3786),$A3786,IFERROR(DATEVALUE($A3786),NA())))</f>
        <v/>
      </c>
    </row>
    <row r="3787">
      <c r="O3787">
        <f>IF($R3787="","",IF($Q$1="Weekly",INT(($R3787-2)/7),IF($Q$1="Quarterly",YEAR($R3787)*4+ROUNDUP(MONTH($R3787)/3),YEAR($R3787)*12+MONTH($R3787))))</f>
        <v/>
      </c>
      <c r="P3787">
        <f>IF($R3787="","",IF($R3788="",1,IF($O3787&lt;&gt;$O3788,1,0)))</f>
        <v/>
      </c>
      <c r="Q3787">
        <f>IF($P3787=1,SUM($P$7:$P3787),"")</f>
        <v/>
      </c>
      <c r="R3787">
        <f>IF($A3787="","",IF(ISNUMBER($A3787),$A3787,IFERROR(DATEVALUE($A3787),NA())))</f>
        <v/>
      </c>
    </row>
    <row r="3788">
      <c r="O3788">
        <f>IF($R3788="","",IF($Q$1="Weekly",INT(($R3788-2)/7),IF($Q$1="Quarterly",YEAR($R3788)*4+ROUNDUP(MONTH($R3788)/3),YEAR($R3788)*12+MONTH($R3788))))</f>
        <v/>
      </c>
      <c r="P3788">
        <f>IF($R3788="","",IF($R3789="",1,IF($O3788&lt;&gt;$O3789,1,0)))</f>
        <v/>
      </c>
      <c r="Q3788">
        <f>IF($P3788=1,SUM($P$7:$P3788),"")</f>
        <v/>
      </c>
      <c r="R3788">
        <f>IF($A3788="","",IF(ISNUMBER($A3788),$A3788,IFERROR(DATEVALUE($A3788),NA())))</f>
        <v/>
      </c>
    </row>
    <row r="3789">
      <c r="O3789">
        <f>IF($R3789="","",IF($Q$1="Weekly",INT(($R3789-2)/7),IF($Q$1="Quarterly",YEAR($R3789)*4+ROUNDUP(MONTH($R3789)/3),YEAR($R3789)*12+MONTH($R3789))))</f>
        <v/>
      </c>
      <c r="P3789">
        <f>IF($R3789="","",IF($R3790="",1,IF($O3789&lt;&gt;$O3790,1,0)))</f>
        <v/>
      </c>
      <c r="Q3789">
        <f>IF($P3789=1,SUM($P$7:$P3789),"")</f>
        <v/>
      </c>
      <c r="R3789">
        <f>IF($A3789="","",IF(ISNUMBER($A3789),$A3789,IFERROR(DATEVALUE($A3789),NA())))</f>
        <v/>
      </c>
    </row>
    <row r="3790">
      <c r="O3790">
        <f>IF($R3790="","",IF($Q$1="Weekly",INT(($R3790-2)/7),IF($Q$1="Quarterly",YEAR($R3790)*4+ROUNDUP(MONTH($R3790)/3),YEAR($R3790)*12+MONTH($R3790))))</f>
        <v/>
      </c>
      <c r="P3790">
        <f>IF($R3790="","",IF($R3791="",1,IF($O3790&lt;&gt;$O3791,1,0)))</f>
        <v/>
      </c>
      <c r="Q3790">
        <f>IF($P3790=1,SUM($P$7:$P3790),"")</f>
        <v/>
      </c>
      <c r="R3790">
        <f>IF($A3790="","",IF(ISNUMBER($A3790),$A3790,IFERROR(DATEVALUE($A3790),NA())))</f>
        <v/>
      </c>
    </row>
    <row r="3791">
      <c r="O3791">
        <f>IF($R3791="","",IF($Q$1="Weekly",INT(($R3791-2)/7),IF($Q$1="Quarterly",YEAR($R3791)*4+ROUNDUP(MONTH($R3791)/3),YEAR($R3791)*12+MONTH($R3791))))</f>
        <v/>
      </c>
      <c r="P3791">
        <f>IF($R3791="","",IF($R3792="",1,IF($O3791&lt;&gt;$O3792,1,0)))</f>
        <v/>
      </c>
      <c r="Q3791">
        <f>IF($P3791=1,SUM($P$7:$P3791),"")</f>
        <v/>
      </c>
      <c r="R3791">
        <f>IF($A3791="","",IF(ISNUMBER($A3791),$A3791,IFERROR(DATEVALUE($A3791),NA())))</f>
        <v/>
      </c>
    </row>
    <row r="3792">
      <c r="O3792">
        <f>IF($R3792="","",IF($Q$1="Weekly",INT(($R3792-2)/7),IF($Q$1="Quarterly",YEAR($R3792)*4+ROUNDUP(MONTH($R3792)/3),YEAR($R3792)*12+MONTH($R3792))))</f>
        <v/>
      </c>
      <c r="P3792">
        <f>IF($R3792="","",IF($R3793="",1,IF($O3792&lt;&gt;$O3793,1,0)))</f>
        <v/>
      </c>
      <c r="Q3792">
        <f>IF($P3792=1,SUM($P$7:$P3792),"")</f>
        <v/>
      </c>
      <c r="R3792">
        <f>IF($A3792="","",IF(ISNUMBER($A3792),$A3792,IFERROR(DATEVALUE($A3792),NA())))</f>
        <v/>
      </c>
    </row>
    <row r="3793">
      <c r="O3793">
        <f>IF($R3793="","",IF($Q$1="Weekly",INT(($R3793-2)/7),IF($Q$1="Quarterly",YEAR($R3793)*4+ROUNDUP(MONTH($R3793)/3),YEAR($R3793)*12+MONTH($R3793))))</f>
        <v/>
      </c>
      <c r="P3793">
        <f>IF($R3793="","",IF($R3794="",1,IF($O3793&lt;&gt;$O3794,1,0)))</f>
        <v/>
      </c>
      <c r="Q3793">
        <f>IF($P3793=1,SUM($P$7:$P3793),"")</f>
        <v/>
      </c>
      <c r="R3793">
        <f>IF($A3793="","",IF(ISNUMBER($A3793),$A3793,IFERROR(DATEVALUE($A3793),NA())))</f>
        <v/>
      </c>
    </row>
    <row r="3794">
      <c r="O3794">
        <f>IF($R3794="","",IF($Q$1="Weekly",INT(($R3794-2)/7),IF($Q$1="Quarterly",YEAR($R3794)*4+ROUNDUP(MONTH($R3794)/3),YEAR($R3794)*12+MONTH($R3794))))</f>
        <v/>
      </c>
      <c r="P3794">
        <f>IF($R3794="","",IF($R3795="",1,IF($O3794&lt;&gt;$O3795,1,0)))</f>
        <v/>
      </c>
      <c r="Q3794">
        <f>IF($P3794=1,SUM($P$7:$P3794),"")</f>
        <v/>
      </c>
      <c r="R3794">
        <f>IF($A3794="","",IF(ISNUMBER($A3794),$A3794,IFERROR(DATEVALUE($A3794),NA())))</f>
        <v/>
      </c>
    </row>
    <row r="3795">
      <c r="O3795">
        <f>IF($R3795="","",IF($Q$1="Weekly",INT(($R3795-2)/7),IF($Q$1="Quarterly",YEAR($R3795)*4+ROUNDUP(MONTH($R3795)/3),YEAR($R3795)*12+MONTH($R3795))))</f>
        <v/>
      </c>
      <c r="P3795">
        <f>IF($R3795="","",IF($R3796="",1,IF($O3795&lt;&gt;$O3796,1,0)))</f>
        <v/>
      </c>
      <c r="Q3795">
        <f>IF($P3795=1,SUM($P$7:$P3795),"")</f>
        <v/>
      </c>
      <c r="R3795">
        <f>IF($A3795="","",IF(ISNUMBER($A3795),$A3795,IFERROR(DATEVALUE($A3795),NA())))</f>
        <v/>
      </c>
    </row>
    <row r="3796">
      <c r="O3796">
        <f>IF($R3796="","",IF($Q$1="Weekly",INT(($R3796-2)/7),IF($Q$1="Quarterly",YEAR($R3796)*4+ROUNDUP(MONTH($R3796)/3),YEAR($R3796)*12+MONTH($R3796))))</f>
        <v/>
      </c>
      <c r="P3796">
        <f>IF($R3796="","",IF($R3797="",1,IF($O3796&lt;&gt;$O3797,1,0)))</f>
        <v/>
      </c>
      <c r="Q3796">
        <f>IF($P3796=1,SUM($P$7:$P3796),"")</f>
        <v/>
      </c>
      <c r="R3796">
        <f>IF($A3796="","",IF(ISNUMBER($A3796),$A3796,IFERROR(DATEVALUE($A3796),NA())))</f>
        <v/>
      </c>
    </row>
    <row r="3797">
      <c r="O3797">
        <f>IF($R3797="","",IF($Q$1="Weekly",INT(($R3797-2)/7),IF($Q$1="Quarterly",YEAR($R3797)*4+ROUNDUP(MONTH($R3797)/3),YEAR($R3797)*12+MONTH($R3797))))</f>
        <v/>
      </c>
      <c r="P3797">
        <f>IF($R3797="","",IF($R3798="",1,IF($O3797&lt;&gt;$O3798,1,0)))</f>
        <v/>
      </c>
      <c r="Q3797">
        <f>IF($P3797=1,SUM($P$7:$P3797),"")</f>
        <v/>
      </c>
      <c r="R3797">
        <f>IF($A3797="","",IF(ISNUMBER($A3797),$A3797,IFERROR(DATEVALUE($A3797),NA())))</f>
        <v/>
      </c>
    </row>
    <row r="3798">
      <c r="O3798">
        <f>IF($R3798="","",IF($Q$1="Weekly",INT(($R3798-2)/7),IF($Q$1="Quarterly",YEAR($R3798)*4+ROUNDUP(MONTH($R3798)/3),YEAR($R3798)*12+MONTH($R3798))))</f>
        <v/>
      </c>
      <c r="P3798">
        <f>IF($R3798="","",IF($R3799="",1,IF($O3798&lt;&gt;$O3799,1,0)))</f>
        <v/>
      </c>
      <c r="Q3798">
        <f>IF($P3798=1,SUM($P$7:$P3798),"")</f>
        <v/>
      </c>
      <c r="R3798">
        <f>IF($A3798="","",IF(ISNUMBER($A3798),$A3798,IFERROR(DATEVALUE($A3798),NA())))</f>
        <v/>
      </c>
    </row>
    <row r="3799">
      <c r="O3799">
        <f>IF($R3799="","",IF($Q$1="Weekly",INT(($R3799-2)/7),IF($Q$1="Quarterly",YEAR($R3799)*4+ROUNDUP(MONTH($R3799)/3),YEAR($R3799)*12+MONTH($R3799))))</f>
        <v/>
      </c>
      <c r="P3799">
        <f>IF($R3799="","",IF($R3800="",1,IF($O3799&lt;&gt;$O3800,1,0)))</f>
        <v/>
      </c>
      <c r="Q3799">
        <f>IF($P3799=1,SUM($P$7:$P3799),"")</f>
        <v/>
      </c>
      <c r="R3799">
        <f>IF($A3799="","",IF(ISNUMBER($A3799),$A3799,IFERROR(DATEVALUE($A3799),NA())))</f>
        <v/>
      </c>
    </row>
    <row r="3800">
      <c r="O3800">
        <f>IF($R3800="","",IF($Q$1="Weekly",INT(($R3800-2)/7),IF($Q$1="Quarterly",YEAR($R3800)*4+ROUNDUP(MONTH($R3800)/3),YEAR($R3800)*12+MONTH($R3800))))</f>
        <v/>
      </c>
      <c r="P3800">
        <f>IF($R3800="","",IF($R3801="",1,IF($O3800&lt;&gt;$O3801,1,0)))</f>
        <v/>
      </c>
      <c r="Q3800">
        <f>IF($P3800=1,SUM($P$7:$P3800),"")</f>
        <v/>
      </c>
      <c r="R3800">
        <f>IF($A3800="","",IF(ISNUMBER($A3800),$A3800,IFERROR(DATEVALUE($A3800),NA())))</f>
        <v/>
      </c>
    </row>
    <row r="3801">
      <c r="O3801">
        <f>IF($R3801="","",IF($Q$1="Weekly",INT(($R3801-2)/7),IF($Q$1="Quarterly",YEAR($R3801)*4+ROUNDUP(MONTH($R3801)/3),YEAR($R3801)*12+MONTH($R3801))))</f>
        <v/>
      </c>
      <c r="P3801">
        <f>IF($R3801="","",IF($R3802="",1,IF($O3801&lt;&gt;$O3802,1,0)))</f>
        <v/>
      </c>
      <c r="Q3801">
        <f>IF($P3801=1,SUM($P$7:$P3801),"")</f>
        <v/>
      </c>
      <c r="R3801">
        <f>IF($A3801="","",IF(ISNUMBER($A3801),$A3801,IFERROR(DATEVALUE($A3801),NA())))</f>
        <v/>
      </c>
    </row>
    <row r="3802">
      <c r="O3802">
        <f>IF($R3802="","",IF($Q$1="Weekly",INT(($R3802-2)/7),IF($Q$1="Quarterly",YEAR($R3802)*4+ROUNDUP(MONTH($R3802)/3),YEAR($R3802)*12+MONTH($R3802))))</f>
        <v/>
      </c>
      <c r="P3802">
        <f>IF($R3802="","",IF($R3803="",1,IF($O3802&lt;&gt;$O3803,1,0)))</f>
        <v/>
      </c>
      <c r="Q3802">
        <f>IF($P3802=1,SUM($P$7:$P3802),"")</f>
        <v/>
      </c>
      <c r="R3802">
        <f>IF($A3802="","",IF(ISNUMBER($A3802),$A3802,IFERROR(DATEVALUE($A3802),NA())))</f>
        <v/>
      </c>
    </row>
    <row r="3803">
      <c r="O3803">
        <f>IF($R3803="","",IF($Q$1="Weekly",INT(($R3803-2)/7),IF($Q$1="Quarterly",YEAR($R3803)*4+ROUNDUP(MONTH($R3803)/3),YEAR($R3803)*12+MONTH($R3803))))</f>
        <v/>
      </c>
      <c r="P3803">
        <f>IF($R3803="","",IF($R3804="",1,IF($O3803&lt;&gt;$O3804,1,0)))</f>
        <v/>
      </c>
      <c r="Q3803">
        <f>IF($P3803=1,SUM($P$7:$P3803),"")</f>
        <v/>
      </c>
      <c r="R3803">
        <f>IF($A3803="","",IF(ISNUMBER($A3803),$A3803,IFERROR(DATEVALUE($A3803),NA())))</f>
        <v/>
      </c>
    </row>
    <row r="3804">
      <c r="O3804">
        <f>IF($R3804="","",IF($Q$1="Weekly",INT(($R3804-2)/7),IF($Q$1="Quarterly",YEAR($R3804)*4+ROUNDUP(MONTH($R3804)/3),YEAR($R3804)*12+MONTH($R3804))))</f>
        <v/>
      </c>
      <c r="P3804">
        <f>IF($R3804="","",IF($R3805="",1,IF($O3804&lt;&gt;$O3805,1,0)))</f>
        <v/>
      </c>
      <c r="Q3804">
        <f>IF($P3804=1,SUM($P$7:$P3804),"")</f>
        <v/>
      </c>
      <c r="R3804">
        <f>IF($A3804="","",IF(ISNUMBER($A3804),$A3804,IFERROR(DATEVALUE($A3804),NA())))</f>
        <v/>
      </c>
    </row>
    <row r="3805">
      <c r="O3805">
        <f>IF($R3805="","",IF($Q$1="Weekly",INT(($R3805-2)/7),IF($Q$1="Quarterly",YEAR($R3805)*4+ROUNDUP(MONTH($R3805)/3),YEAR($R3805)*12+MONTH($R3805))))</f>
        <v/>
      </c>
      <c r="P3805">
        <f>IF($R3805="","",IF($R3806="",1,IF($O3805&lt;&gt;$O3806,1,0)))</f>
        <v/>
      </c>
      <c r="Q3805">
        <f>IF($P3805=1,SUM($P$7:$P3805),"")</f>
        <v/>
      </c>
      <c r="R3805">
        <f>IF($A3805="","",IF(ISNUMBER($A3805),$A3805,IFERROR(DATEVALUE($A3805),NA())))</f>
        <v/>
      </c>
    </row>
    <row r="3806">
      <c r="O3806">
        <f>IF($R3806="","",IF($Q$1="Weekly",INT(($R3806-2)/7),IF($Q$1="Quarterly",YEAR($R3806)*4+ROUNDUP(MONTH($R3806)/3),YEAR($R3806)*12+MONTH($R3806))))</f>
        <v/>
      </c>
      <c r="P3806">
        <f>IF($R3806="","",IF($R3807="",1,IF($O3806&lt;&gt;$O3807,1,0)))</f>
        <v/>
      </c>
      <c r="Q3806">
        <f>IF($P3806=1,SUM($P$7:$P3806),"")</f>
        <v/>
      </c>
      <c r="R3806">
        <f>IF($A3806="","",IF(ISNUMBER($A3806),$A3806,IFERROR(DATEVALUE($A3806),NA())))</f>
        <v/>
      </c>
    </row>
    <row r="3807">
      <c r="O3807">
        <f>IF($R3807="","",IF($Q$1="Weekly",INT(($R3807-2)/7),IF($Q$1="Quarterly",YEAR($R3807)*4+ROUNDUP(MONTH($R3807)/3),YEAR($R3807)*12+MONTH($R3807))))</f>
        <v/>
      </c>
      <c r="P3807">
        <f>IF($R3807="","",IF($R3808="",1,IF($O3807&lt;&gt;$O3808,1,0)))</f>
        <v/>
      </c>
      <c r="Q3807">
        <f>IF($P3807=1,SUM($P$7:$P3807),"")</f>
        <v/>
      </c>
      <c r="R3807">
        <f>IF($A3807="","",IF(ISNUMBER($A3807),$A3807,IFERROR(DATEVALUE($A3807),NA())))</f>
        <v/>
      </c>
    </row>
    <row r="3808">
      <c r="O3808">
        <f>IF($R3808="","",IF($Q$1="Weekly",INT(($R3808-2)/7),IF($Q$1="Quarterly",YEAR($R3808)*4+ROUNDUP(MONTH($R3808)/3),YEAR($R3808)*12+MONTH($R3808))))</f>
        <v/>
      </c>
      <c r="P3808">
        <f>IF($R3808="","",IF($R3809="",1,IF($O3808&lt;&gt;$O3809,1,0)))</f>
        <v/>
      </c>
      <c r="Q3808">
        <f>IF($P3808=1,SUM($P$7:$P3808),"")</f>
        <v/>
      </c>
      <c r="R3808">
        <f>IF($A3808="","",IF(ISNUMBER($A3808),$A3808,IFERROR(DATEVALUE($A3808),NA())))</f>
        <v/>
      </c>
    </row>
    <row r="3809">
      <c r="O3809">
        <f>IF($R3809="","",IF($Q$1="Weekly",INT(($R3809-2)/7),IF($Q$1="Quarterly",YEAR($R3809)*4+ROUNDUP(MONTH($R3809)/3),YEAR($R3809)*12+MONTH($R3809))))</f>
        <v/>
      </c>
      <c r="P3809">
        <f>IF($R3809="","",IF($R3810="",1,IF($O3809&lt;&gt;$O3810,1,0)))</f>
        <v/>
      </c>
      <c r="Q3809">
        <f>IF($P3809=1,SUM($P$7:$P3809),"")</f>
        <v/>
      </c>
      <c r="R3809">
        <f>IF($A3809="","",IF(ISNUMBER($A3809),$A3809,IFERROR(DATEVALUE($A3809),NA())))</f>
        <v/>
      </c>
    </row>
    <row r="3810">
      <c r="O3810">
        <f>IF($R3810="","",IF($Q$1="Weekly",INT(($R3810-2)/7),IF($Q$1="Quarterly",YEAR($R3810)*4+ROUNDUP(MONTH($R3810)/3),YEAR($R3810)*12+MONTH($R3810))))</f>
        <v/>
      </c>
      <c r="P3810">
        <f>IF($R3810="","",IF($R3811="",1,IF($O3810&lt;&gt;$O3811,1,0)))</f>
        <v/>
      </c>
      <c r="Q3810">
        <f>IF($P3810=1,SUM($P$7:$P3810),"")</f>
        <v/>
      </c>
      <c r="R3810">
        <f>IF($A3810="","",IF(ISNUMBER($A3810),$A3810,IFERROR(DATEVALUE($A3810),NA())))</f>
        <v/>
      </c>
    </row>
    <row r="3811">
      <c r="O3811">
        <f>IF($R3811="","",IF($Q$1="Weekly",INT(($R3811-2)/7),IF($Q$1="Quarterly",YEAR($R3811)*4+ROUNDUP(MONTH($R3811)/3),YEAR($R3811)*12+MONTH($R3811))))</f>
        <v/>
      </c>
      <c r="P3811">
        <f>IF($R3811="","",IF($R3812="",1,IF($O3811&lt;&gt;$O3812,1,0)))</f>
        <v/>
      </c>
      <c r="Q3811">
        <f>IF($P3811=1,SUM($P$7:$P3811),"")</f>
        <v/>
      </c>
      <c r="R3811">
        <f>IF($A3811="","",IF(ISNUMBER($A3811),$A3811,IFERROR(DATEVALUE($A3811),NA())))</f>
        <v/>
      </c>
    </row>
    <row r="3812">
      <c r="O3812">
        <f>IF($R3812="","",IF($Q$1="Weekly",INT(($R3812-2)/7),IF($Q$1="Quarterly",YEAR($R3812)*4+ROUNDUP(MONTH($R3812)/3),YEAR($R3812)*12+MONTH($R3812))))</f>
        <v/>
      </c>
      <c r="P3812">
        <f>IF($R3812="","",IF($R3813="",1,IF($O3812&lt;&gt;$O3813,1,0)))</f>
        <v/>
      </c>
      <c r="Q3812">
        <f>IF($P3812=1,SUM($P$7:$P3812),"")</f>
        <v/>
      </c>
      <c r="R3812">
        <f>IF($A3812="","",IF(ISNUMBER($A3812),$A3812,IFERROR(DATEVALUE($A3812),NA())))</f>
        <v/>
      </c>
    </row>
    <row r="3813">
      <c r="O3813">
        <f>IF($R3813="","",IF($Q$1="Weekly",INT(($R3813-2)/7),IF($Q$1="Quarterly",YEAR($R3813)*4+ROUNDUP(MONTH($R3813)/3),YEAR($R3813)*12+MONTH($R3813))))</f>
        <v/>
      </c>
      <c r="P3813">
        <f>IF($R3813="","",IF($R3814="",1,IF($O3813&lt;&gt;$O3814,1,0)))</f>
        <v/>
      </c>
      <c r="Q3813">
        <f>IF($P3813=1,SUM($P$7:$P3813),"")</f>
        <v/>
      </c>
      <c r="R3813">
        <f>IF($A3813="","",IF(ISNUMBER($A3813),$A3813,IFERROR(DATEVALUE($A3813),NA())))</f>
        <v/>
      </c>
    </row>
    <row r="3814">
      <c r="O3814">
        <f>IF($R3814="","",IF($Q$1="Weekly",INT(($R3814-2)/7),IF($Q$1="Quarterly",YEAR($R3814)*4+ROUNDUP(MONTH($R3814)/3),YEAR($R3814)*12+MONTH($R3814))))</f>
        <v/>
      </c>
      <c r="P3814">
        <f>IF($R3814="","",IF($R3815="",1,IF($O3814&lt;&gt;$O3815,1,0)))</f>
        <v/>
      </c>
      <c r="Q3814">
        <f>IF($P3814=1,SUM($P$7:$P3814),"")</f>
        <v/>
      </c>
      <c r="R3814">
        <f>IF($A3814="","",IF(ISNUMBER($A3814),$A3814,IFERROR(DATEVALUE($A3814),NA())))</f>
        <v/>
      </c>
    </row>
    <row r="3815">
      <c r="O3815">
        <f>IF($R3815="","",IF($Q$1="Weekly",INT(($R3815-2)/7),IF($Q$1="Quarterly",YEAR($R3815)*4+ROUNDUP(MONTH($R3815)/3),YEAR($R3815)*12+MONTH($R3815))))</f>
        <v/>
      </c>
      <c r="P3815">
        <f>IF($R3815="","",IF($R3816="",1,IF($O3815&lt;&gt;$O3816,1,0)))</f>
        <v/>
      </c>
      <c r="Q3815">
        <f>IF($P3815=1,SUM($P$7:$P3815),"")</f>
        <v/>
      </c>
      <c r="R3815">
        <f>IF($A3815="","",IF(ISNUMBER($A3815),$A3815,IFERROR(DATEVALUE($A3815),NA())))</f>
        <v/>
      </c>
    </row>
    <row r="3816">
      <c r="O3816">
        <f>IF($R3816="","",IF($Q$1="Weekly",INT(($R3816-2)/7),IF($Q$1="Quarterly",YEAR($R3816)*4+ROUNDUP(MONTH($R3816)/3),YEAR($R3816)*12+MONTH($R3816))))</f>
        <v/>
      </c>
      <c r="P3816">
        <f>IF($R3816="","",IF($R3817="",1,IF($O3816&lt;&gt;$O3817,1,0)))</f>
        <v/>
      </c>
      <c r="Q3816">
        <f>IF($P3816=1,SUM($P$7:$P3816),"")</f>
        <v/>
      </c>
      <c r="R3816">
        <f>IF($A3816="","",IF(ISNUMBER($A3816),$A3816,IFERROR(DATEVALUE($A3816),NA())))</f>
        <v/>
      </c>
    </row>
    <row r="3817">
      <c r="O3817">
        <f>IF($R3817="","",IF($Q$1="Weekly",INT(($R3817-2)/7),IF($Q$1="Quarterly",YEAR($R3817)*4+ROUNDUP(MONTH($R3817)/3),YEAR($R3817)*12+MONTH($R3817))))</f>
        <v/>
      </c>
      <c r="P3817">
        <f>IF($R3817="","",IF($R3818="",1,IF($O3817&lt;&gt;$O3818,1,0)))</f>
        <v/>
      </c>
      <c r="Q3817">
        <f>IF($P3817=1,SUM($P$7:$P3817),"")</f>
        <v/>
      </c>
      <c r="R3817">
        <f>IF($A3817="","",IF(ISNUMBER($A3817),$A3817,IFERROR(DATEVALUE($A3817),NA())))</f>
        <v/>
      </c>
    </row>
    <row r="3818">
      <c r="O3818">
        <f>IF($R3818="","",IF($Q$1="Weekly",INT(($R3818-2)/7),IF($Q$1="Quarterly",YEAR($R3818)*4+ROUNDUP(MONTH($R3818)/3),YEAR($R3818)*12+MONTH($R3818))))</f>
        <v/>
      </c>
      <c r="P3818">
        <f>IF($R3818="","",IF($R3819="",1,IF($O3818&lt;&gt;$O3819,1,0)))</f>
        <v/>
      </c>
      <c r="Q3818">
        <f>IF($P3818=1,SUM($P$7:$P3818),"")</f>
        <v/>
      </c>
      <c r="R3818">
        <f>IF($A3818="","",IF(ISNUMBER($A3818),$A3818,IFERROR(DATEVALUE($A3818),NA())))</f>
        <v/>
      </c>
    </row>
    <row r="3819">
      <c r="O3819">
        <f>IF($R3819="","",IF($Q$1="Weekly",INT(($R3819-2)/7),IF($Q$1="Quarterly",YEAR($R3819)*4+ROUNDUP(MONTH($R3819)/3),YEAR($R3819)*12+MONTH($R3819))))</f>
        <v/>
      </c>
      <c r="P3819">
        <f>IF($R3819="","",IF($R3820="",1,IF($O3819&lt;&gt;$O3820,1,0)))</f>
        <v/>
      </c>
      <c r="Q3819">
        <f>IF($P3819=1,SUM($P$7:$P3819),"")</f>
        <v/>
      </c>
      <c r="R3819">
        <f>IF($A3819="","",IF(ISNUMBER($A3819),$A3819,IFERROR(DATEVALUE($A3819),NA())))</f>
        <v/>
      </c>
    </row>
    <row r="3820">
      <c r="O3820">
        <f>IF($R3820="","",IF($Q$1="Weekly",INT(($R3820-2)/7),IF($Q$1="Quarterly",YEAR($R3820)*4+ROUNDUP(MONTH($R3820)/3),YEAR($R3820)*12+MONTH($R3820))))</f>
        <v/>
      </c>
      <c r="P3820">
        <f>IF($R3820="","",IF($R3821="",1,IF($O3820&lt;&gt;$O3821,1,0)))</f>
        <v/>
      </c>
      <c r="Q3820">
        <f>IF($P3820=1,SUM($P$7:$P3820),"")</f>
        <v/>
      </c>
      <c r="R3820">
        <f>IF($A3820="","",IF(ISNUMBER($A3820),$A3820,IFERROR(DATEVALUE($A3820),NA())))</f>
        <v/>
      </c>
    </row>
    <row r="3821">
      <c r="O3821">
        <f>IF($R3821="","",IF($Q$1="Weekly",INT(($R3821-2)/7),IF($Q$1="Quarterly",YEAR($R3821)*4+ROUNDUP(MONTH($R3821)/3),YEAR($R3821)*12+MONTH($R3821))))</f>
        <v/>
      </c>
      <c r="P3821">
        <f>IF($R3821="","",IF($R3822="",1,IF($O3821&lt;&gt;$O3822,1,0)))</f>
        <v/>
      </c>
      <c r="Q3821">
        <f>IF($P3821=1,SUM($P$7:$P3821),"")</f>
        <v/>
      </c>
      <c r="R3821">
        <f>IF($A3821="","",IF(ISNUMBER($A3821),$A3821,IFERROR(DATEVALUE($A3821),NA())))</f>
        <v/>
      </c>
    </row>
    <row r="3822">
      <c r="O3822">
        <f>IF($R3822="","",IF($Q$1="Weekly",INT(($R3822-2)/7),IF($Q$1="Quarterly",YEAR($R3822)*4+ROUNDUP(MONTH($R3822)/3),YEAR($R3822)*12+MONTH($R3822))))</f>
        <v/>
      </c>
      <c r="P3822">
        <f>IF($R3822="","",IF($R3823="",1,IF($O3822&lt;&gt;$O3823,1,0)))</f>
        <v/>
      </c>
      <c r="Q3822">
        <f>IF($P3822=1,SUM($P$7:$P3822),"")</f>
        <v/>
      </c>
      <c r="R3822">
        <f>IF($A3822="","",IF(ISNUMBER($A3822),$A3822,IFERROR(DATEVALUE($A3822),NA())))</f>
        <v/>
      </c>
    </row>
    <row r="3823">
      <c r="O3823">
        <f>IF($R3823="","",IF($Q$1="Weekly",INT(($R3823-2)/7),IF($Q$1="Quarterly",YEAR($R3823)*4+ROUNDUP(MONTH($R3823)/3),YEAR($R3823)*12+MONTH($R3823))))</f>
        <v/>
      </c>
      <c r="P3823">
        <f>IF($R3823="","",IF($R3824="",1,IF($O3823&lt;&gt;$O3824,1,0)))</f>
        <v/>
      </c>
      <c r="Q3823">
        <f>IF($P3823=1,SUM($P$7:$P3823),"")</f>
        <v/>
      </c>
      <c r="R3823">
        <f>IF($A3823="","",IF(ISNUMBER($A3823),$A3823,IFERROR(DATEVALUE($A3823),NA())))</f>
        <v/>
      </c>
    </row>
    <row r="3824">
      <c r="O3824">
        <f>IF($R3824="","",IF($Q$1="Weekly",INT(($R3824-2)/7),IF($Q$1="Quarterly",YEAR($R3824)*4+ROUNDUP(MONTH($R3824)/3),YEAR($R3824)*12+MONTH($R3824))))</f>
        <v/>
      </c>
      <c r="P3824">
        <f>IF($R3824="","",IF($R3825="",1,IF($O3824&lt;&gt;$O3825,1,0)))</f>
        <v/>
      </c>
      <c r="Q3824">
        <f>IF($P3824=1,SUM($P$7:$P3824),"")</f>
        <v/>
      </c>
      <c r="R3824">
        <f>IF($A3824="","",IF(ISNUMBER($A3824),$A3824,IFERROR(DATEVALUE($A3824),NA())))</f>
        <v/>
      </c>
    </row>
    <row r="3825">
      <c r="O3825">
        <f>IF($R3825="","",IF($Q$1="Weekly",INT(($R3825-2)/7),IF($Q$1="Quarterly",YEAR($R3825)*4+ROUNDUP(MONTH($R3825)/3),YEAR($R3825)*12+MONTH($R3825))))</f>
        <v/>
      </c>
      <c r="P3825">
        <f>IF($R3825="","",IF($R3826="",1,IF($O3825&lt;&gt;$O3826,1,0)))</f>
        <v/>
      </c>
      <c r="Q3825">
        <f>IF($P3825=1,SUM($P$7:$P3825),"")</f>
        <v/>
      </c>
      <c r="R3825">
        <f>IF($A3825="","",IF(ISNUMBER($A3825),$A3825,IFERROR(DATEVALUE($A3825),NA())))</f>
        <v/>
      </c>
    </row>
    <row r="3826">
      <c r="O3826">
        <f>IF($R3826="","",IF($Q$1="Weekly",INT(($R3826-2)/7),IF($Q$1="Quarterly",YEAR($R3826)*4+ROUNDUP(MONTH($R3826)/3),YEAR($R3826)*12+MONTH($R3826))))</f>
        <v/>
      </c>
      <c r="P3826">
        <f>IF($R3826="","",IF($R3827="",1,IF($O3826&lt;&gt;$O3827,1,0)))</f>
        <v/>
      </c>
      <c r="Q3826">
        <f>IF($P3826=1,SUM($P$7:$P3826),"")</f>
        <v/>
      </c>
      <c r="R3826">
        <f>IF($A3826="","",IF(ISNUMBER($A3826),$A3826,IFERROR(DATEVALUE($A3826),NA())))</f>
        <v/>
      </c>
    </row>
    <row r="3827">
      <c r="O3827">
        <f>IF($R3827="","",IF($Q$1="Weekly",INT(($R3827-2)/7),IF($Q$1="Quarterly",YEAR($R3827)*4+ROUNDUP(MONTH($R3827)/3),YEAR($R3827)*12+MONTH($R3827))))</f>
        <v/>
      </c>
      <c r="P3827">
        <f>IF($R3827="","",IF($R3828="",1,IF($O3827&lt;&gt;$O3828,1,0)))</f>
        <v/>
      </c>
      <c r="Q3827">
        <f>IF($P3827=1,SUM($P$7:$P3827),"")</f>
        <v/>
      </c>
      <c r="R3827">
        <f>IF($A3827="","",IF(ISNUMBER($A3827),$A3827,IFERROR(DATEVALUE($A3827),NA())))</f>
        <v/>
      </c>
    </row>
    <row r="3828">
      <c r="O3828">
        <f>IF($R3828="","",IF($Q$1="Weekly",INT(($R3828-2)/7),IF($Q$1="Quarterly",YEAR($R3828)*4+ROUNDUP(MONTH($R3828)/3),YEAR($R3828)*12+MONTH($R3828))))</f>
        <v/>
      </c>
      <c r="P3828">
        <f>IF($R3828="","",IF($R3829="",1,IF($O3828&lt;&gt;$O3829,1,0)))</f>
        <v/>
      </c>
      <c r="Q3828">
        <f>IF($P3828=1,SUM($P$7:$P3828),"")</f>
        <v/>
      </c>
      <c r="R3828">
        <f>IF($A3828="","",IF(ISNUMBER($A3828),$A3828,IFERROR(DATEVALUE($A3828),NA())))</f>
        <v/>
      </c>
    </row>
    <row r="3829">
      <c r="O3829">
        <f>IF($R3829="","",IF($Q$1="Weekly",INT(($R3829-2)/7),IF($Q$1="Quarterly",YEAR($R3829)*4+ROUNDUP(MONTH($R3829)/3),YEAR($R3829)*12+MONTH($R3829))))</f>
        <v/>
      </c>
      <c r="P3829">
        <f>IF($R3829="","",IF($R3830="",1,IF($O3829&lt;&gt;$O3830,1,0)))</f>
        <v/>
      </c>
      <c r="Q3829">
        <f>IF($P3829=1,SUM($P$7:$P3829),"")</f>
        <v/>
      </c>
      <c r="R3829">
        <f>IF($A3829="","",IF(ISNUMBER($A3829),$A3829,IFERROR(DATEVALUE($A3829),NA())))</f>
        <v/>
      </c>
    </row>
    <row r="3830">
      <c r="O3830">
        <f>IF($R3830="","",IF($Q$1="Weekly",INT(($R3830-2)/7),IF($Q$1="Quarterly",YEAR($R3830)*4+ROUNDUP(MONTH($R3830)/3),YEAR($R3830)*12+MONTH($R3830))))</f>
        <v/>
      </c>
      <c r="P3830">
        <f>IF($R3830="","",IF($R3831="",1,IF($O3830&lt;&gt;$O3831,1,0)))</f>
        <v/>
      </c>
      <c r="Q3830">
        <f>IF($P3830=1,SUM($P$7:$P3830),"")</f>
        <v/>
      </c>
      <c r="R3830">
        <f>IF($A3830="","",IF(ISNUMBER($A3830),$A3830,IFERROR(DATEVALUE($A3830),NA())))</f>
        <v/>
      </c>
    </row>
    <row r="3831">
      <c r="O3831">
        <f>IF($R3831="","",IF($Q$1="Weekly",INT(($R3831-2)/7),IF($Q$1="Quarterly",YEAR($R3831)*4+ROUNDUP(MONTH($R3831)/3),YEAR($R3831)*12+MONTH($R3831))))</f>
        <v/>
      </c>
      <c r="P3831">
        <f>IF($R3831="","",IF($R3832="",1,IF($O3831&lt;&gt;$O3832,1,0)))</f>
        <v/>
      </c>
      <c r="Q3831">
        <f>IF($P3831=1,SUM($P$7:$P3831),"")</f>
        <v/>
      </c>
      <c r="R3831">
        <f>IF($A3831="","",IF(ISNUMBER($A3831),$A3831,IFERROR(DATEVALUE($A3831),NA())))</f>
        <v/>
      </c>
    </row>
    <row r="3832">
      <c r="O3832">
        <f>IF($R3832="","",IF($Q$1="Weekly",INT(($R3832-2)/7),IF($Q$1="Quarterly",YEAR($R3832)*4+ROUNDUP(MONTH($R3832)/3),YEAR($R3832)*12+MONTH($R3832))))</f>
        <v/>
      </c>
      <c r="P3832">
        <f>IF($R3832="","",IF($R3833="",1,IF($O3832&lt;&gt;$O3833,1,0)))</f>
        <v/>
      </c>
      <c r="Q3832">
        <f>IF($P3832=1,SUM($P$7:$P3832),"")</f>
        <v/>
      </c>
      <c r="R3832">
        <f>IF($A3832="","",IF(ISNUMBER($A3832),$A3832,IFERROR(DATEVALUE($A3832),NA())))</f>
        <v/>
      </c>
    </row>
    <row r="3833">
      <c r="O3833">
        <f>IF($R3833="","",IF($Q$1="Weekly",INT(($R3833-2)/7),IF($Q$1="Quarterly",YEAR($R3833)*4+ROUNDUP(MONTH($R3833)/3),YEAR($R3833)*12+MONTH($R3833))))</f>
        <v/>
      </c>
      <c r="P3833">
        <f>IF($R3833="","",IF($R3834="",1,IF($O3833&lt;&gt;$O3834,1,0)))</f>
        <v/>
      </c>
      <c r="Q3833">
        <f>IF($P3833=1,SUM($P$7:$P3833),"")</f>
        <v/>
      </c>
      <c r="R3833">
        <f>IF($A3833="","",IF(ISNUMBER($A3833),$A3833,IFERROR(DATEVALUE($A3833),NA())))</f>
        <v/>
      </c>
    </row>
    <row r="3834">
      <c r="O3834">
        <f>IF($R3834="","",IF($Q$1="Weekly",INT(($R3834-2)/7),IF($Q$1="Quarterly",YEAR($R3834)*4+ROUNDUP(MONTH($R3834)/3),YEAR($R3834)*12+MONTH($R3834))))</f>
        <v/>
      </c>
      <c r="P3834">
        <f>IF($R3834="","",IF($R3835="",1,IF($O3834&lt;&gt;$O3835,1,0)))</f>
        <v/>
      </c>
      <c r="Q3834">
        <f>IF($P3834=1,SUM($P$7:$P3834),"")</f>
        <v/>
      </c>
      <c r="R3834">
        <f>IF($A3834="","",IF(ISNUMBER($A3834),$A3834,IFERROR(DATEVALUE($A3834),NA())))</f>
        <v/>
      </c>
    </row>
    <row r="3835">
      <c r="O3835">
        <f>IF($R3835="","",IF($Q$1="Weekly",INT(($R3835-2)/7),IF($Q$1="Quarterly",YEAR($R3835)*4+ROUNDUP(MONTH($R3835)/3),YEAR($R3835)*12+MONTH($R3835))))</f>
        <v/>
      </c>
      <c r="P3835">
        <f>IF($R3835="","",IF($R3836="",1,IF($O3835&lt;&gt;$O3836,1,0)))</f>
        <v/>
      </c>
      <c r="Q3835">
        <f>IF($P3835=1,SUM($P$7:$P3835),"")</f>
        <v/>
      </c>
      <c r="R3835">
        <f>IF($A3835="","",IF(ISNUMBER($A3835),$A3835,IFERROR(DATEVALUE($A3835),NA())))</f>
        <v/>
      </c>
    </row>
    <row r="3836">
      <c r="O3836">
        <f>IF($R3836="","",IF($Q$1="Weekly",INT(($R3836-2)/7),IF($Q$1="Quarterly",YEAR($R3836)*4+ROUNDUP(MONTH($R3836)/3),YEAR($R3836)*12+MONTH($R3836))))</f>
        <v/>
      </c>
      <c r="P3836">
        <f>IF($R3836="","",IF($R3837="",1,IF($O3836&lt;&gt;$O3837,1,0)))</f>
        <v/>
      </c>
      <c r="Q3836">
        <f>IF($P3836=1,SUM($P$7:$P3836),"")</f>
        <v/>
      </c>
      <c r="R3836">
        <f>IF($A3836="","",IF(ISNUMBER($A3836),$A3836,IFERROR(DATEVALUE($A3836),NA())))</f>
        <v/>
      </c>
    </row>
    <row r="3837">
      <c r="O3837">
        <f>IF($R3837="","",IF($Q$1="Weekly",INT(($R3837-2)/7),IF($Q$1="Quarterly",YEAR($R3837)*4+ROUNDUP(MONTH($R3837)/3),YEAR($R3837)*12+MONTH($R3837))))</f>
        <v/>
      </c>
      <c r="P3837">
        <f>IF($R3837="","",IF($R3838="",1,IF($O3837&lt;&gt;$O3838,1,0)))</f>
        <v/>
      </c>
      <c r="Q3837">
        <f>IF($P3837=1,SUM($P$7:$P3837),"")</f>
        <v/>
      </c>
      <c r="R3837">
        <f>IF($A3837="","",IF(ISNUMBER($A3837),$A3837,IFERROR(DATEVALUE($A3837),NA())))</f>
        <v/>
      </c>
    </row>
    <row r="3838">
      <c r="O3838">
        <f>IF($R3838="","",IF($Q$1="Weekly",INT(($R3838-2)/7),IF($Q$1="Quarterly",YEAR($R3838)*4+ROUNDUP(MONTH($R3838)/3),YEAR($R3838)*12+MONTH($R3838))))</f>
        <v/>
      </c>
      <c r="P3838">
        <f>IF($R3838="","",IF($R3839="",1,IF($O3838&lt;&gt;$O3839,1,0)))</f>
        <v/>
      </c>
      <c r="Q3838">
        <f>IF($P3838=1,SUM($P$7:$P3838),"")</f>
        <v/>
      </c>
      <c r="R3838">
        <f>IF($A3838="","",IF(ISNUMBER($A3838),$A3838,IFERROR(DATEVALUE($A3838),NA())))</f>
        <v/>
      </c>
    </row>
    <row r="3839">
      <c r="O3839">
        <f>IF($R3839="","",IF($Q$1="Weekly",INT(($R3839-2)/7),IF($Q$1="Quarterly",YEAR($R3839)*4+ROUNDUP(MONTH($R3839)/3),YEAR($R3839)*12+MONTH($R3839))))</f>
        <v/>
      </c>
      <c r="P3839">
        <f>IF($R3839="","",IF($R3840="",1,IF($O3839&lt;&gt;$O3840,1,0)))</f>
        <v/>
      </c>
      <c r="Q3839">
        <f>IF($P3839=1,SUM($P$7:$P3839),"")</f>
        <v/>
      </c>
      <c r="R3839">
        <f>IF($A3839="","",IF(ISNUMBER($A3839),$A3839,IFERROR(DATEVALUE($A3839),NA())))</f>
        <v/>
      </c>
    </row>
    <row r="3840">
      <c r="O3840">
        <f>IF($R3840="","",IF($Q$1="Weekly",INT(($R3840-2)/7),IF($Q$1="Quarterly",YEAR($R3840)*4+ROUNDUP(MONTH($R3840)/3),YEAR($R3840)*12+MONTH($R3840))))</f>
        <v/>
      </c>
      <c r="P3840">
        <f>IF($R3840="","",IF($R3841="",1,IF($O3840&lt;&gt;$O3841,1,0)))</f>
        <v/>
      </c>
      <c r="Q3840">
        <f>IF($P3840=1,SUM($P$7:$P3840),"")</f>
        <v/>
      </c>
      <c r="R3840">
        <f>IF($A3840="","",IF(ISNUMBER($A3840),$A3840,IFERROR(DATEVALUE($A3840),NA())))</f>
        <v/>
      </c>
    </row>
    <row r="3841">
      <c r="O3841">
        <f>IF($R3841="","",IF($Q$1="Weekly",INT(($R3841-2)/7),IF($Q$1="Quarterly",YEAR($R3841)*4+ROUNDUP(MONTH($R3841)/3),YEAR($R3841)*12+MONTH($R3841))))</f>
        <v/>
      </c>
      <c r="P3841">
        <f>IF($R3841="","",IF($R3842="",1,IF($O3841&lt;&gt;$O3842,1,0)))</f>
        <v/>
      </c>
      <c r="Q3841">
        <f>IF($P3841=1,SUM($P$7:$P3841),"")</f>
        <v/>
      </c>
      <c r="R3841">
        <f>IF($A3841="","",IF(ISNUMBER($A3841),$A3841,IFERROR(DATEVALUE($A3841),NA())))</f>
        <v/>
      </c>
    </row>
    <row r="3842">
      <c r="O3842">
        <f>IF($R3842="","",IF($Q$1="Weekly",INT(($R3842-2)/7),IF($Q$1="Quarterly",YEAR($R3842)*4+ROUNDUP(MONTH($R3842)/3),YEAR($R3842)*12+MONTH($R3842))))</f>
        <v/>
      </c>
      <c r="P3842">
        <f>IF($R3842="","",IF($R3843="",1,IF($O3842&lt;&gt;$O3843,1,0)))</f>
        <v/>
      </c>
      <c r="Q3842">
        <f>IF($P3842=1,SUM($P$7:$P3842),"")</f>
        <v/>
      </c>
      <c r="R3842">
        <f>IF($A3842="","",IF(ISNUMBER($A3842),$A3842,IFERROR(DATEVALUE($A3842),NA())))</f>
        <v/>
      </c>
    </row>
    <row r="3843">
      <c r="O3843">
        <f>IF($R3843="","",IF($Q$1="Weekly",INT(($R3843-2)/7),IF($Q$1="Quarterly",YEAR($R3843)*4+ROUNDUP(MONTH($R3843)/3),YEAR($R3843)*12+MONTH($R3843))))</f>
        <v/>
      </c>
      <c r="P3843">
        <f>IF($R3843="","",IF($R3844="",1,IF($O3843&lt;&gt;$O3844,1,0)))</f>
        <v/>
      </c>
      <c r="Q3843">
        <f>IF($P3843=1,SUM($P$7:$P3843),"")</f>
        <v/>
      </c>
      <c r="R3843">
        <f>IF($A3843="","",IF(ISNUMBER($A3843),$A3843,IFERROR(DATEVALUE($A3843),NA())))</f>
        <v/>
      </c>
    </row>
    <row r="3844">
      <c r="O3844">
        <f>IF($R3844="","",IF($Q$1="Weekly",INT(($R3844-2)/7),IF($Q$1="Quarterly",YEAR($R3844)*4+ROUNDUP(MONTH($R3844)/3),YEAR($R3844)*12+MONTH($R3844))))</f>
        <v/>
      </c>
      <c r="P3844">
        <f>IF($R3844="","",IF($R3845="",1,IF($O3844&lt;&gt;$O3845,1,0)))</f>
        <v/>
      </c>
      <c r="Q3844">
        <f>IF($P3844=1,SUM($P$7:$P3844),"")</f>
        <v/>
      </c>
      <c r="R3844">
        <f>IF($A3844="","",IF(ISNUMBER($A3844),$A3844,IFERROR(DATEVALUE($A3844),NA())))</f>
        <v/>
      </c>
    </row>
    <row r="3845">
      <c r="O3845">
        <f>IF($R3845="","",IF($Q$1="Weekly",INT(($R3845-2)/7),IF($Q$1="Quarterly",YEAR($R3845)*4+ROUNDUP(MONTH($R3845)/3),YEAR($R3845)*12+MONTH($R3845))))</f>
        <v/>
      </c>
      <c r="P3845">
        <f>IF($R3845="","",IF($R3846="",1,IF($O3845&lt;&gt;$O3846,1,0)))</f>
        <v/>
      </c>
      <c r="Q3845">
        <f>IF($P3845=1,SUM($P$7:$P3845),"")</f>
        <v/>
      </c>
      <c r="R3845">
        <f>IF($A3845="","",IF(ISNUMBER($A3845),$A3845,IFERROR(DATEVALUE($A3845),NA())))</f>
        <v/>
      </c>
    </row>
    <row r="3846">
      <c r="O3846">
        <f>IF($R3846="","",IF($Q$1="Weekly",INT(($R3846-2)/7),IF($Q$1="Quarterly",YEAR($R3846)*4+ROUNDUP(MONTH($R3846)/3),YEAR($R3846)*12+MONTH($R3846))))</f>
        <v/>
      </c>
      <c r="P3846">
        <f>IF($R3846="","",IF($R3847="",1,IF($O3846&lt;&gt;$O3847,1,0)))</f>
        <v/>
      </c>
      <c r="Q3846">
        <f>IF($P3846=1,SUM($P$7:$P3846),"")</f>
        <v/>
      </c>
      <c r="R3846">
        <f>IF($A3846="","",IF(ISNUMBER($A3846),$A3846,IFERROR(DATEVALUE($A3846),NA())))</f>
        <v/>
      </c>
    </row>
    <row r="3847">
      <c r="O3847">
        <f>IF($R3847="","",IF($Q$1="Weekly",INT(($R3847-2)/7),IF($Q$1="Quarterly",YEAR($R3847)*4+ROUNDUP(MONTH($R3847)/3),YEAR($R3847)*12+MONTH($R3847))))</f>
        <v/>
      </c>
      <c r="P3847">
        <f>IF($R3847="","",IF($R3848="",1,IF($O3847&lt;&gt;$O3848,1,0)))</f>
        <v/>
      </c>
      <c r="Q3847">
        <f>IF($P3847=1,SUM($P$7:$P3847),"")</f>
        <v/>
      </c>
      <c r="R3847">
        <f>IF($A3847="","",IF(ISNUMBER($A3847),$A3847,IFERROR(DATEVALUE($A3847),NA())))</f>
        <v/>
      </c>
    </row>
    <row r="3848">
      <c r="O3848">
        <f>IF($R3848="","",IF($Q$1="Weekly",INT(($R3848-2)/7),IF($Q$1="Quarterly",YEAR($R3848)*4+ROUNDUP(MONTH($R3848)/3),YEAR($R3848)*12+MONTH($R3848))))</f>
        <v/>
      </c>
      <c r="P3848">
        <f>IF($R3848="","",IF($R3849="",1,IF($O3848&lt;&gt;$O3849,1,0)))</f>
        <v/>
      </c>
      <c r="Q3848">
        <f>IF($P3848=1,SUM($P$7:$P3848),"")</f>
        <v/>
      </c>
      <c r="R3848">
        <f>IF($A3848="","",IF(ISNUMBER($A3848),$A3848,IFERROR(DATEVALUE($A3848),NA())))</f>
        <v/>
      </c>
    </row>
    <row r="3849">
      <c r="O3849">
        <f>IF($R3849="","",IF($Q$1="Weekly",INT(($R3849-2)/7),IF($Q$1="Quarterly",YEAR($R3849)*4+ROUNDUP(MONTH($R3849)/3),YEAR($R3849)*12+MONTH($R3849))))</f>
        <v/>
      </c>
      <c r="P3849">
        <f>IF($R3849="","",IF($R3850="",1,IF($O3849&lt;&gt;$O3850,1,0)))</f>
        <v/>
      </c>
      <c r="Q3849">
        <f>IF($P3849=1,SUM($P$7:$P3849),"")</f>
        <v/>
      </c>
      <c r="R3849">
        <f>IF($A3849="","",IF(ISNUMBER($A3849),$A3849,IFERROR(DATEVALUE($A3849),NA())))</f>
        <v/>
      </c>
    </row>
    <row r="3850">
      <c r="O3850">
        <f>IF($R3850="","",IF($Q$1="Weekly",INT(($R3850-2)/7),IF($Q$1="Quarterly",YEAR($R3850)*4+ROUNDUP(MONTH($R3850)/3),YEAR($R3850)*12+MONTH($R3850))))</f>
        <v/>
      </c>
      <c r="P3850">
        <f>IF($R3850="","",IF($R3851="",1,IF($O3850&lt;&gt;$O3851,1,0)))</f>
        <v/>
      </c>
      <c r="Q3850">
        <f>IF($P3850=1,SUM($P$7:$P3850),"")</f>
        <v/>
      </c>
      <c r="R3850">
        <f>IF($A3850="","",IF(ISNUMBER($A3850),$A3850,IFERROR(DATEVALUE($A3850),NA())))</f>
        <v/>
      </c>
    </row>
    <row r="3851">
      <c r="O3851">
        <f>IF($R3851="","",IF($Q$1="Weekly",INT(($R3851-2)/7),IF($Q$1="Quarterly",YEAR($R3851)*4+ROUNDUP(MONTH($R3851)/3),YEAR($R3851)*12+MONTH($R3851))))</f>
        <v/>
      </c>
      <c r="P3851">
        <f>IF($R3851="","",IF($R3852="",1,IF($O3851&lt;&gt;$O3852,1,0)))</f>
        <v/>
      </c>
      <c r="Q3851">
        <f>IF($P3851=1,SUM($P$7:$P3851),"")</f>
        <v/>
      </c>
      <c r="R3851">
        <f>IF($A3851="","",IF(ISNUMBER($A3851),$A3851,IFERROR(DATEVALUE($A3851),NA())))</f>
        <v/>
      </c>
    </row>
    <row r="3852">
      <c r="O3852">
        <f>IF($R3852="","",IF($Q$1="Weekly",INT(($R3852-2)/7),IF($Q$1="Quarterly",YEAR($R3852)*4+ROUNDUP(MONTH($R3852)/3),YEAR($R3852)*12+MONTH($R3852))))</f>
        <v/>
      </c>
      <c r="P3852">
        <f>IF($R3852="","",IF($R3853="",1,IF($O3852&lt;&gt;$O3853,1,0)))</f>
        <v/>
      </c>
      <c r="Q3852">
        <f>IF($P3852=1,SUM($P$7:$P3852),"")</f>
        <v/>
      </c>
      <c r="R3852">
        <f>IF($A3852="","",IF(ISNUMBER($A3852),$A3852,IFERROR(DATEVALUE($A3852),NA())))</f>
        <v/>
      </c>
    </row>
    <row r="3853">
      <c r="O3853">
        <f>IF($R3853="","",IF($Q$1="Weekly",INT(($R3853-2)/7),IF($Q$1="Quarterly",YEAR($R3853)*4+ROUNDUP(MONTH($R3853)/3),YEAR($R3853)*12+MONTH($R3853))))</f>
        <v/>
      </c>
      <c r="P3853">
        <f>IF($R3853="","",IF($R3854="",1,IF($O3853&lt;&gt;$O3854,1,0)))</f>
        <v/>
      </c>
      <c r="Q3853">
        <f>IF($P3853=1,SUM($P$7:$P3853),"")</f>
        <v/>
      </c>
      <c r="R3853">
        <f>IF($A3853="","",IF(ISNUMBER($A3853),$A3853,IFERROR(DATEVALUE($A3853),NA())))</f>
        <v/>
      </c>
    </row>
    <row r="3854">
      <c r="O3854">
        <f>IF($R3854="","",IF($Q$1="Weekly",INT(($R3854-2)/7),IF($Q$1="Quarterly",YEAR($R3854)*4+ROUNDUP(MONTH($R3854)/3),YEAR($R3854)*12+MONTH($R3854))))</f>
        <v/>
      </c>
      <c r="P3854">
        <f>IF($R3854="","",IF($R3855="",1,IF($O3854&lt;&gt;$O3855,1,0)))</f>
        <v/>
      </c>
      <c r="Q3854">
        <f>IF($P3854=1,SUM($P$7:$P3854),"")</f>
        <v/>
      </c>
      <c r="R3854">
        <f>IF($A3854="","",IF(ISNUMBER($A3854),$A3854,IFERROR(DATEVALUE($A3854),NA())))</f>
        <v/>
      </c>
    </row>
    <row r="3855">
      <c r="O3855">
        <f>IF($R3855="","",IF($Q$1="Weekly",INT(($R3855-2)/7),IF($Q$1="Quarterly",YEAR($R3855)*4+ROUNDUP(MONTH($R3855)/3),YEAR($R3855)*12+MONTH($R3855))))</f>
        <v/>
      </c>
      <c r="P3855">
        <f>IF($R3855="","",IF($R3856="",1,IF($O3855&lt;&gt;$O3856,1,0)))</f>
        <v/>
      </c>
      <c r="Q3855">
        <f>IF($P3855=1,SUM($P$7:$P3855),"")</f>
        <v/>
      </c>
      <c r="R3855">
        <f>IF($A3855="","",IF(ISNUMBER($A3855),$A3855,IFERROR(DATEVALUE($A3855),NA())))</f>
        <v/>
      </c>
    </row>
    <row r="3856">
      <c r="O3856">
        <f>IF($R3856="","",IF($Q$1="Weekly",INT(($R3856-2)/7),IF($Q$1="Quarterly",YEAR($R3856)*4+ROUNDUP(MONTH($R3856)/3),YEAR($R3856)*12+MONTH($R3856))))</f>
        <v/>
      </c>
      <c r="P3856">
        <f>IF($R3856="","",IF($R3857="",1,IF($O3856&lt;&gt;$O3857,1,0)))</f>
        <v/>
      </c>
      <c r="Q3856">
        <f>IF($P3856=1,SUM($P$7:$P3856),"")</f>
        <v/>
      </c>
      <c r="R3856">
        <f>IF($A3856="","",IF(ISNUMBER($A3856),$A3856,IFERROR(DATEVALUE($A3856),NA())))</f>
        <v/>
      </c>
    </row>
    <row r="3857">
      <c r="O3857">
        <f>IF($R3857="","",IF($Q$1="Weekly",INT(($R3857-2)/7),IF($Q$1="Quarterly",YEAR($R3857)*4+ROUNDUP(MONTH($R3857)/3),YEAR($R3857)*12+MONTH($R3857))))</f>
        <v/>
      </c>
      <c r="P3857">
        <f>IF($R3857="","",IF($R3858="",1,IF($O3857&lt;&gt;$O3858,1,0)))</f>
        <v/>
      </c>
      <c r="Q3857">
        <f>IF($P3857=1,SUM($P$7:$P3857),"")</f>
        <v/>
      </c>
      <c r="R3857">
        <f>IF($A3857="","",IF(ISNUMBER($A3857),$A3857,IFERROR(DATEVALUE($A3857),NA())))</f>
        <v/>
      </c>
    </row>
    <row r="3858">
      <c r="O3858">
        <f>IF($R3858="","",IF($Q$1="Weekly",INT(($R3858-2)/7),IF($Q$1="Quarterly",YEAR($R3858)*4+ROUNDUP(MONTH($R3858)/3),YEAR($R3858)*12+MONTH($R3858))))</f>
        <v/>
      </c>
      <c r="P3858">
        <f>IF($R3858="","",IF($R3859="",1,IF($O3858&lt;&gt;$O3859,1,0)))</f>
        <v/>
      </c>
      <c r="Q3858">
        <f>IF($P3858=1,SUM($P$7:$P3858),"")</f>
        <v/>
      </c>
      <c r="R3858">
        <f>IF($A3858="","",IF(ISNUMBER($A3858),$A3858,IFERROR(DATEVALUE($A3858),NA())))</f>
        <v/>
      </c>
    </row>
    <row r="3859">
      <c r="O3859">
        <f>IF($R3859="","",IF($Q$1="Weekly",INT(($R3859-2)/7),IF($Q$1="Quarterly",YEAR($R3859)*4+ROUNDUP(MONTH($R3859)/3),YEAR($R3859)*12+MONTH($R3859))))</f>
        <v/>
      </c>
      <c r="P3859">
        <f>IF($R3859="","",IF($R3860="",1,IF($O3859&lt;&gt;$O3860,1,0)))</f>
        <v/>
      </c>
      <c r="Q3859">
        <f>IF($P3859=1,SUM($P$7:$P3859),"")</f>
        <v/>
      </c>
      <c r="R3859">
        <f>IF($A3859="","",IF(ISNUMBER($A3859),$A3859,IFERROR(DATEVALUE($A3859),NA())))</f>
        <v/>
      </c>
    </row>
    <row r="3860">
      <c r="O3860">
        <f>IF($R3860="","",IF($Q$1="Weekly",INT(($R3860-2)/7),IF($Q$1="Quarterly",YEAR($R3860)*4+ROUNDUP(MONTH($R3860)/3),YEAR($R3860)*12+MONTH($R3860))))</f>
        <v/>
      </c>
      <c r="P3860">
        <f>IF($R3860="","",IF($R3861="",1,IF($O3860&lt;&gt;$O3861,1,0)))</f>
        <v/>
      </c>
      <c r="Q3860">
        <f>IF($P3860=1,SUM($P$7:$P3860),"")</f>
        <v/>
      </c>
      <c r="R3860">
        <f>IF($A3860="","",IF(ISNUMBER($A3860),$A3860,IFERROR(DATEVALUE($A3860),NA())))</f>
        <v/>
      </c>
    </row>
    <row r="3861">
      <c r="O3861">
        <f>IF($R3861="","",IF($Q$1="Weekly",INT(($R3861-2)/7),IF($Q$1="Quarterly",YEAR($R3861)*4+ROUNDUP(MONTH($R3861)/3),YEAR($R3861)*12+MONTH($R3861))))</f>
        <v/>
      </c>
      <c r="P3861">
        <f>IF($R3861="","",IF($R3862="",1,IF($O3861&lt;&gt;$O3862,1,0)))</f>
        <v/>
      </c>
      <c r="Q3861">
        <f>IF($P3861=1,SUM($P$7:$P3861),"")</f>
        <v/>
      </c>
      <c r="R3861">
        <f>IF($A3861="","",IF(ISNUMBER($A3861),$A3861,IFERROR(DATEVALUE($A3861),NA())))</f>
        <v/>
      </c>
    </row>
    <row r="3862">
      <c r="O3862">
        <f>IF($R3862="","",IF($Q$1="Weekly",INT(($R3862-2)/7),IF($Q$1="Quarterly",YEAR($R3862)*4+ROUNDUP(MONTH($R3862)/3),YEAR($R3862)*12+MONTH($R3862))))</f>
        <v/>
      </c>
      <c r="P3862">
        <f>IF($R3862="","",IF($R3863="",1,IF($O3862&lt;&gt;$O3863,1,0)))</f>
        <v/>
      </c>
      <c r="Q3862">
        <f>IF($P3862=1,SUM($P$7:$P3862),"")</f>
        <v/>
      </c>
      <c r="R3862">
        <f>IF($A3862="","",IF(ISNUMBER($A3862),$A3862,IFERROR(DATEVALUE($A3862),NA())))</f>
        <v/>
      </c>
    </row>
    <row r="3863">
      <c r="O3863">
        <f>IF($R3863="","",IF($Q$1="Weekly",INT(($R3863-2)/7),IF($Q$1="Quarterly",YEAR($R3863)*4+ROUNDUP(MONTH($R3863)/3),YEAR($R3863)*12+MONTH($R3863))))</f>
        <v/>
      </c>
      <c r="P3863">
        <f>IF($R3863="","",IF($R3864="",1,IF($O3863&lt;&gt;$O3864,1,0)))</f>
        <v/>
      </c>
      <c r="Q3863">
        <f>IF($P3863=1,SUM($P$7:$P3863),"")</f>
        <v/>
      </c>
      <c r="R3863">
        <f>IF($A3863="","",IF(ISNUMBER($A3863),$A3863,IFERROR(DATEVALUE($A3863),NA())))</f>
        <v/>
      </c>
    </row>
    <row r="3864">
      <c r="O3864">
        <f>IF($R3864="","",IF($Q$1="Weekly",INT(($R3864-2)/7),IF($Q$1="Quarterly",YEAR($R3864)*4+ROUNDUP(MONTH($R3864)/3),YEAR($R3864)*12+MONTH($R3864))))</f>
        <v/>
      </c>
      <c r="P3864">
        <f>IF($R3864="","",IF($R3865="",1,IF($O3864&lt;&gt;$O3865,1,0)))</f>
        <v/>
      </c>
      <c r="Q3864">
        <f>IF($P3864=1,SUM($P$7:$P3864),"")</f>
        <v/>
      </c>
      <c r="R3864">
        <f>IF($A3864="","",IF(ISNUMBER($A3864),$A3864,IFERROR(DATEVALUE($A3864),NA())))</f>
        <v/>
      </c>
    </row>
    <row r="3865">
      <c r="O3865">
        <f>IF($R3865="","",IF($Q$1="Weekly",INT(($R3865-2)/7),IF($Q$1="Quarterly",YEAR($R3865)*4+ROUNDUP(MONTH($R3865)/3),YEAR($R3865)*12+MONTH($R3865))))</f>
        <v/>
      </c>
      <c r="P3865">
        <f>IF($R3865="","",IF($R3866="",1,IF($O3865&lt;&gt;$O3866,1,0)))</f>
        <v/>
      </c>
      <c r="Q3865">
        <f>IF($P3865=1,SUM($P$7:$P3865),"")</f>
        <v/>
      </c>
      <c r="R3865">
        <f>IF($A3865="","",IF(ISNUMBER($A3865),$A3865,IFERROR(DATEVALUE($A3865),NA())))</f>
        <v/>
      </c>
    </row>
    <row r="3866">
      <c r="O3866">
        <f>IF($R3866="","",IF($Q$1="Weekly",INT(($R3866-2)/7),IF($Q$1="Quarterly",YEAR($R3866)*4+ROUNDUP(MONTH($R3866)/3),YEAR($R3866)*12+MONTH($R3866))))</f>
        <v/>
      </c>
      <c r="P3866">
        <f>IF($R3866="","",IF($R3867="",1,IF($O3866&lt;&gt;$O3867,1,0)))</f>
        <v/>
      </c>
      <c r="Q3866">
        <f>IF($P3866=1,SUM($P$7:$P3866),"")</f>
        <v/>
      </c>
      <c r="R3866">
        <f>IF($A3866="","",IF(ISNUMBER($A3866),$A3866,IFERROR(DATEVALUE($A3866),NA())))</f>
        <v/>
      </c>
    </row>
    <row r="3867">
      <c r="O3867">
        <f>IF($R3867="","",IF($Q$1="Weekly",INT(($R3867-2)/7),IF($Q$1="Quarterly",YEAR($R3867)*4+ROUNDUP(MONTH($R3867)/3),YEAR($R3867)*12+MONTH($R3867))))</f>
        <v/>
      </c>
      <c r="P3867">
        <f>IF($R3867="","",IF($R3868="",1,IF($O3867&lt;&gt;$O3868,1,0)))</f>
        <v/>
      </c>
      <c r="Q3867">
        <f>IF($P3867=1,SUM($P$7:$P3867),"")</f>
        <v/>
      </c>
      <c r="R3867">
        <f>IF($A3867="","",IF(ISNUMBER($A3867),$A3867,IFERROR(DATEVALUE($A3867),NA())))</f>
        <v/>
      </c>
    </row>
    <row r="3868">
      <c r="O3868">
        <f>IF($R3868="","",IF($Q$1="Weekly",INT(($R3868-2)/7),IF($Q$1="Quarterly",YEAR($R3868)*4+ROUNDUP(MONTH($R3868)/3),YEAR($R3868)*12+MONTH($R3868))))</f>
        <v/>
      </c>
      <c r="P3868">
        <f>IF($R3868="","",IF($R3869="",1,IF($O3868&lt;&gt;$O3869,1,0)))</f>
        <v/>
      </c>
      <c r="Q3868">
        <f>IF($P3868=1,SUM($P$7:$P3868),"")</f>
        <v/>
      </c>
      <c r="R3868">
        <f>IF($A3868="","",IF(ISNUMBER($A3868),$A3868,IFERROR(DATEVALUE($A3868),NA())))</f>
        <v/>
      </c>
    </row>
    <row r="3869">
      <c r="O3869">
        <f>IF($R3869="","",IF($Q$1="Weekly",INT(($R3869-2)/7),IF($Q$1="Quarterly",YEAR($R3869)*4+ROUNDUP(MONTH($R3869)/3),YEAR($R3869)*12+MONTH($R3869))))</f>
        <v/>
      </c>
      <c r="P3869">
        <f>IF($R3869="","",IF($R3870="",1,IF($O3869&lt;&gt;$O3870,1,0)))</f>
        <v/>
      </c>
      <c r="Q3869">
        <f>IF($P3869=1,SUM($P$7:$P3869),"")</f>
        <v/>
      </c>
      <c r="R3869">
        <f>IF($A3869="","",IF(ISNUMBER($A3869),$A3869,IFERROR(DATEVALUE($A3869),NA())))</f>
        <v/>
      </c>
    </row>
    <row r="3870">
      <c r="O3870">
        <f>IF($R3870="","",IF($Q$1="Weekly",INT(($R3870-2)/7),IF($Q$1="Quarterly",YEAR($R3870)*4+ROUNDUP(MONTH($R3870)/3),YEAR($R3870)*12+MONTH($R3870))))</f>
        <v/>
      </c>
      <c r="P3870">
        <f>IF($R3870="","",IF($R3871="",1,IF($O3870&lt;&gt;$O3871,1,0)))</f>
        <v/>
      </c>
      <c r="Q3870">
        <f>IF($P3870=1,SUM($P$7:$P3870),"")</f>
        <v/>
      </c>
      <c r="R3870">
        <f>IF($A3870="","",IF(ISNUMBER($A3870),$A3870,IFERROR(DATEVALUE($A3870),NA())))</f>
        <v/>
      </c>
    </row>
    <row r="3871">
      <c r="O3871">
        <f>IF($R3871="","",IF($Q$1="Weekly",INT(($R3871-2)/7),IF($Q$1="Quarterly",YEAR($R3871)*4+ROUNDUP(MONTH($R3871)/3),YEAR($R3871)*12+MONTH($R3871))))</f>
        <v/>
      </c>
      <c r="P3871">
        <f>IF($R3871="","",IF($R3872="",1,IF($O3871&lt;&gt;$O3872,1,0)))</f>
        <v/>
      </c>
      <c r="Q3871">
        <f>IF($P3871=1,SUM($P$7:$P3871),"")</f>
        <v/>
      </c>
      <c r="R3871">
        <f>IF($A3871="","",IF(ISNUMBER($A3871),$A3871,IFERROR(DATEVALUE($A3871),NA())))</f>
        <v/>
      </c>
    </row>
    <row r="3872">
      <c r="O3872">
        <f>IF($R3872="","",IF($Q$1="Weekly",INT(($R3872-2)/7),IF($Q$1="Quarterly",YEAR($R3872)*4+ROUNDUP(MONTH($R3872)/3),YEAR($R3872)*12+MONTH($R3872))))</f>
        <v/>
      </c>
      <c r="P3872">
        <f>IF($R3872="","",IF($R3873="",1,IF($O3872&lt;&gt;$O3873,1,0)))</f>
        <v/>
      </c>
      <c r="Q3872">
        <f>IF($P3872=1,SUM($P$7:$P3872),"")</f>
        <v/>
      </c>
      <c r="R3872">
        <f>IF($A3872="","",IF(ISNUMBER($A3872),$A3872,IFERROR(DATEVALUE($A3872),NA())))</f>
        <v/>
      </c>
    </row>
    <row r="3873">
      <c r="O3873">
        <f>IF($R3873="","",IF($Q$1="Weekly",INT(($R3873-2)/7),IF($Q$1="Quarterly",YEAR($R3873)*4+ROUNDUP(MONTH($R3873)/3),YEAR($R3873)*12+MONTH($R3873))))</f>
        <v/>
      </c>
      <c r="P3873">
        <f>IF($R3873="","",IF($R3874="",1,IF($O3873&lt;&gt;$O3874,1,0)))</f>
        <v/>
      </c>
      <c r="Q3873">
        <f>IF($P3873=1,SUM($P$7:$P3873),"")</f>
        <v/>
      </c>
      <c r="R3873">
        <f>IF($A3873="","",IF(ISNUMBER($A3873),$A3873,IFERROR(DATEVALUE($A3873),NA())))</f>
        <v/>
      </c>
    </row>
    <row r="3874">
      <c r="O3874">
        <f>IF($R3874="","",IF($Q$1="Weekly",INT(($R3874-2)/7),IF($Q$1="Quarterly",YEAR($R3874)*4+ROUNDUP(MONTH($R3874)/3),YEAR($R3874)*12+MONTH($R3874))))</f>
        <v/>
      </c>
      <c r="P3874">
        <f>IF($R3874="","",IF($R3875="",1,IF($O3874&lt;&gt;$O3875,1,0)))</f>
        <v/>
      </c>
      <c r="Q3874">
        <f>IF($P3874=1,SUM($P$7:$P3874),"")</f>
        <v/>
      </c>
      <c r="R3874">
        <f>IF($A3874="","",IF(ISNUMBER($A3874),$A3874,IFERROR(DATEVALUE($A3874),NA())))</f>
        <v/>
      </c>
    </row>
    <row r="3875">
      <c r="O3875">
        <f>IF($R3875="","",IF($Q$1="Weekly",INT(($R3875-2)/7),IF($Q$1="Quarterly",YEAR($R3875)*4+ROUNDUP(MONTH($R3875)/3),YEAR($R3875)*12+MONTH($R3875))))</f>
        <v/>
      </c>
      <c r="P3875">
        <f>IF($R3875="","",IF($R3876="",1,IF($O3875&lt;&gt;$O3876,1,0)))</f>
        <v/>
      </c>
      <c r="Q3875">
        <f>IF($P3875=1,SUM($P$7:$P3875),"")</f>
        <v/>
      </c>
      <c r="R3875">
        <f>IF($A3875="","",IF(ISNUMBER($A3875),$A3875,IFERROR(DATEVALUE($A3875),NA())))</f>
        <v/>
      </c>
    </row>
    <row r="3876">
      <c r="O3876">
        <f>IF($R3876="","",IF($Q$1="Weekly",INT(($R3876-2)/7),IF($Q$1="Quarterly",YEAR($R3876)*4+ROUNDUP(MONTH($R3876)/3),YEAR($R3876)*12+MONTH($R3876))))</f>
        <v/>
      </c>
      <c r="P3876">
        <f>IF($R3876="","",IF($R3877="",1,IF($O3876&lt;&gt;$O3877,1,0)))</f>
        <v/>
      </c>
      <c r="Q3876">
        <f>IF($P3876=1,SUM($P$7:$P3876),"")</f>
        <v/>
      </c>
      <c r="R3876">
        <f>IF($A3876="","",IF(ISNUMBER($A3876),$A3876,IFERROR(DATEVALUE($A3876),NA())))</f>
        <v/>
      </c>
    </row>
    <row r="3877">
      <c r="O3877">
        <f>IF($R3877="","",IF($Q$1="Weekly",INT(($R3877-2)/7),IF($Q$1="Quarterly",YEAR($R3877)*4+ROUNDUP(MONTH($R3877)/3),YEAR($R3877)*12+MONTH($R3877))))</f>
        <v/>
      </c>
      <c r="P3877">
        <f>IF($R3877="","",IF($R3878="",1,IF($O3877&lt;&gt;$O3878,1,0)))</f>
        <v/>
      </c>
      <c r="Q3877">
        <f>IF($P3877=1,SUM($P$7:$P3877),"")</f>
        <v/>
      </c>
      <c r="R3877">
        <f>IF($A3877="","",IF(ISNUMBER($A3877),$A3877,IFERROR(DATEVALUE($A3877),NA())))</f>
        <v/>
      </c>
    </row>
    <row r="3878">
      <c r="O3878">
        <f>IF($R3878="","",IF($Q$1="Weekly",INT(($R3878-2)/7),IF($Q$1="Quarterly",YEAR($R3878)*4+ROUNDUP(MONTH($R3878)/3),YEAR($R3878)*12+MONTH($R3878))))</f>
        <v/>
      </c>
      <c r="P3878">
        <f>IF($R3878="","",IF($R3879="",1,IF($O3878&lt;&gt;$O3879,1,0)))</f>
        <v/>
      </c>
      <c r="Q3878">
        <f>IF($P3878=1,SUM($P$7:$P3878),"")</f>
        <v/>
      </c>
      <c r="R3878">
        <f>IF($A3878="","",IF(ISNUMBER($A3878),$A3878,IFERROR(DATEVALUE($A3878),NA())))</f>
        <v/>
      </c>
    </row>
    <row r="3879">
      <c r="O3879">
        <f>IF($R3879="","",IF($Q$1="Weekly",INT(($R3879-2)/7),IF($Q$1="Quarterly",YEAR($R3879)*4+ROUNDUP(MONTH($R3879)/3),YEAR($R3879)*12+MONTH($R3879))))</f>
        <v/>
      </c>
      <c r="P3879">
        <f>IF($R3879="","",IF($R3880="",1,IF($O3879&lt;&gt;$O3880,1,0)))</f>
        <v/>
      </c>
      <c r="Q3879">
        <f>IF($P3879=1,SUM($P$7:$P3879),"")</f>
        <v/>
      </c>
      <c r="R3879">
        <f>IF($A3879="","",IF(ISNUMBER($A3879),$A3879,IFERROR(DATEVALUE($A3879),NA())))</f>
        <v/>
      </c>
    </row>
    <row r="3880">
      <c r="O3880">
        <f>IF($R3880="","",IF($Q$1="Weekly",INT(($R3880-2)/7),IF($Q$1="Quarterly",YEAR($R3880)*4+ROUNDUP(MONTH($R3880)/3),YEAR($R3880)*12+MONTH($R3880))))</f>
        <v/>
      </c>
      <c r="P3880">
        <f>IF($R3880="","",IF($R3881="",1,IF($O3880&lt;&gt;$O3881,1,0)))</f>
        <v/>
      </c>
      <c r="Q3880">
        <f>IF($P3880=1,SUM($P$7:$P3880),"")</f>
        <v/>
      </c>
      <c r="R3880">
        <f>IF($A3880="","",IF(ISNUMBER($A3880),$A3880,IFERROR(DATEVALUE($A3880),NA())))</f>
        <v/>
      </c>
    </row>
    <row r="3881">
      <c r="O3881">
        <f>IF($R3881="","",IF($Q$1="Weekly",INT(($R3881-2)/7),IF($Q$1="Quarterly",YEAR($R3881)*4+ROUNDUP(MONTH($R3881)/3),YEAR($R3881)*12+MONTH($R3881))))</f>
        <v/>
      </c>
      <c r="P3881">
        <f>IF($R3881="","",IF($R3882="",1,IF($O3881&lt;&gt;$O3882,1,0)))</f>
        <v/>
      </c>
      <c r="Q3881">
        <f>IF($P3881=1,SUM($P$7:$P3881),"")</f>
        <v/>
      </c>
      <c r="R3881">
        <f>IF($A3881="","",IF(ISNUMBER($A3881),$A3881,IFERROR(DATEVALUE($A3881),NA())))</f>
        <v/>
      </c>
    </row>
    <row r="3882">
      <c r="O3882">
        <f>IF($R3882="","",IF($Q$1="Weekly",INT(($R3882-2)/7),IF($Q$1="Quarterly",YEAR($R3882)*4+ROUNDUP(MONTH($R3882)/3),YEAR($R3882)*12+MONTH($R3882))))</f>
        <v/>
      </c>
      <c r="P3882">
        <f>IF($R3882="","",IF($R3883="",1,IF($O3882&lt;&gt;$O3883,1,0)))</f>
        <v/>
      </c>
      <c r="Q3882">
        <f>IF($P3882=1,SUM($P$7:$P3882),"")</f>
        <v/>
      </c>
      <c r="R3882">
        <f>IF($A3882="","",IF(ISNUMBER($A3882),$A3882,IFERROR(DATEVALUE($A3882),NA())))</f>
        <v/>
      </c>
    </row>
    <row r="3883">
      <c r="O3883">
        <f>IF($R3883="","",IF($Q$1="Weekly",INT(($R3883-2)/7),IF($Q$1="Quarterly",YEAR($R3883)*4+ROUNDUP(MONTH($R3883)/3),YEAR($R3883)*12+MONTH($R3883))))</f>
        <v/>
      </c>
      <c r="P3883">
        <f>IF($R3883="","",IF($R3884="",1,IF($O3883&lt;&gt;$O3884,1,0)))</f>
        <v/>
      </c>
      <c r="Q3883">
        <f>IF($P3883=1,SUM($P$7:$P3883),"")</f>
        <v/>
      </c>
      <c r="R3883">
        <f>IF($A3883="","",IF(ISNUMBER($A3883),$A3883,IFERROR(DATEVALUE($A3883),NA())))</f>
        <v/>
      </c>
    </row>
    <row r="3884">
      <c r="O3884">
        <f>IF($R3884="","",IF($Q$1="Weekly",INT(($R3884-2)/7),IF($Q$1="Quarterly",YEAR($R3884)*4+ROUNDUP(MONTH($R3884)/3),YEAR($R3884)*12+MONTH($R3884))))</f>
        <v/>
      </c>
      <c r="P3884">
        <f>IF($R3884="","",IF($R3885="",1,IF($O3884&lt;&gt;$O3885,1,0)))</f>
        <v/>
      </c>
      <c r="Q3884">
        <f>IF($P3884=1,SUM($P$7:$P3884),"")</f>
        <v/>
      </c>
      <c r="R3884">
        <f>IF($A3884="","",IF(ISNUMBER($A3884),$A3884,IFERROR(DATEVALUE($A3884),NA())))</f>
        <v/>
      </c>
    </row>
    <row r="3885">
      <c r="O3885">
        <f>IF($R3885="","",IF($Q$1="Weekly",INT(($R3885-2)/7),IF($Q$1="Quarterly",YEAR($R3885)*4+ROUNDUP(MONTH($R3885)/3),YEAR($R3885)*12+MONTH($R3885))))</f>
        <v/>
      </c>
      <c r="P3885">
        <f>IF($R3885="","",IF($R3886="",1,IF($O3885&lt;&gt;$O3886,1,0)))</f>
        <v/>
      </c>
      <c r="Q3885">
        <f>IF($P3885=1,SUM($P$7:$P3885),"")</f>
        <v/>
      </c>
      <c r="R3885">
        <f>IF($A3885="","",IF(ISNUMBER($A3885),$A3885,IFERROR(DATEVALUE($A3885),NA())))</f>
        <v/>
      </c>
    </row>
    <row r="3886">
      <c r="O3886">
        <f>IF($R3886="","",IF($Q$1="Weekly",INT(($R3886-2)/7),IF($Q$1="Quarterly",YEAR($R3886)*4+ROUNDUP(MONTH($R3886)/3),YEAR($R3886)*12+MONTH($R3886))))</f>
        <v/>
      </c>
      <c r="P3886">
        <f>IF($R3886="","",IF($R3887="",1,IF($O3886&lt;&gt;$O3887,1,0)))</f>
        <v/>
      </c>
      <c r="Q3886">
        <f>IF($P3886=1,SUM($P$7:$P3886),"")</f>
        <v/>
      </c>
      <c r="R3886">
        <f>IF($A3886="","",IF(ISNUMBER($A3886),$A3886,IFERROR(DATEVALUE($A3886),NA())))</f>
        <v/>
      </c>
    </row>
    <row r="3887">
      <c r="O3887">
        <f>IF($R3887="","",IF($Q$1="Weekly",INT(($R3887-2)/7),IF($Q$1="Quarterly",YEAR($R3887)*4+ROUNDUP(MONTH($R3887)/3),YEAR($R3887)*12+MONTH($R3887))))</f>
        <v/>
      </c>
      <c r="P3887">
        <f>IF($R3887="","",IF($R3888="",1,IF($O3887&lt;&gt;$O3888,1,0)))</f>
        <v/>
      </c>
      <c r="Q3887">
        <f>IF($P3887=1,SUM($P$7:$P3887),"")</f>
        <v/>
      </c>
      <c r="R3887">
        <f>IF($A3887="","",IF(ISNUMBER($A3887),$A3887,IFERROR(DATEVALUE($A3887),NA())))</f>
        <v/>
      </c>
    </row>
    <row r="3888">
      <c r="O3888">
        <f>IF($R3888="","",IF($Q$1="Weekly",INT(($R3888-2)/7),IF($Q$1="Quarterly",YEAR($R3888)*4+ROUNDUP(MONTH($R3888)/3),YEAR($R3888)*12+MONTH($R3888))))</f>
        <v/>
      </c>
      <c r="P3888">
        <f>IF($R3888="","",IF($R3889="",1,IF($O3888&lt;&gt;$O3889,1,0)))</f>
        <v/>
      </c>
      <c r="Q3888">
        <f>IF($P3888=1,SUM($P$7:$P3888),"")</f>
        <v/>
      </c>
      <c r="R3888">
        <f>IF($A3888="","",IF(ISNUMBER($A3888),$A3888,IFERROR(DATEVALUE($A3888),NA())))</f>
        <v/>
      </c>
    </row>
    <row r="3889">
      <c r="O3889">
        <f>IF($R3889="","",IF($Q$1="Weekly",INT(($R3889-2)/7),IF($Q$1="Quarterly",YEAR($R3889)*4+ROUNDUP(MONTH($R3889)/3),YEAR($R3889)*12+MONTH($R3889))))</f>
        <v/>
      </c>
      <c r="P3889">
        <f>IF($R3889="","",IF($R3890="",1,IF($O3889&lt;&gt;$O3890,1,0)))</f>
        <v/>
      </c>
      <c r="Q3889">
        <f>IF($P3889=1,SUM($P$7:$P3889),"")</f>
        <v/>
      </c>
      <c r="R3889">
        <f>IF($A3889="","",IF(ISNUMBER($A3889),$A3889,IFERROR(DATEVALUE($A3889),NA())))</f>
        <v/>
      </c>
    </row>
    <row r="3890">
      <c r="O3890">
        <f>IF($R3890="","",IF($Q$1="Weekly",INT(($R3890-2)/7),IF($Q$1="Quarterly",YEAR($R3890)*4+ROUNDUP(MONTH($R3890)/3),YEAR($R3890)*12+MONTH($R3890))))</f>
        <v/>
      </c>
      <c r="P3890">
        <f>IF($R3890="","",IF($R3891="",1,IF($O3890&lt;&gt;$O3891,1,0)))</f>
        <v/>
      </c>
      <c r="Q3890">
        <f>IF($P3890=1,SUM($P$7:$P3890),"")</f>
        <v/>
      </c>
      <c r="R3890">
        <f>IF($A3890="","",IF(ISNUMBER($A3890),$A3890,IFERROR(DATEVALUE($A3890),NA())))</f>
        <v/>
      </c>
    </row>
    <row r="3891">
      <c r="O3891">
        <f>IF($R3891="","",IF($Q$1="Weekly",INT(($R3891-2)/7),IF($Q$1="Quarterly",YEAR($R3891)*4+ROUNDUP(MONTH($R3891)/3),YEAR($R3891)*12+MONTH($R3891))))</f>
        <v/>
      </c>
      <c r="P3891">
        <f>IF($R3891="","",IF($R3892="",1,IF($O3891&lt;&gt;$O3892,1,0)))</f>
        <v/>
      </c>
      <c r="Q3891">
        <f>IF($P3891=1,SUM($P$7:$P3891),"")</f>
        <v/>
      </c>
      <c r="R3891">
        <f>IF($A3891="","",IF(ISNUMBER($A3891),$A3891,IFERROR(DATEVALUE($A3891),NA())))</f>
        <v/>
      </c>
    </row>
    <row r="3892">
      <c r="O3892">
        <f>IF($R3892="","",IF($Q$1="Weekly",INT(($R3892-2)/7),IF($Q$1="Quarterly",YEAR($R3892)*4+ROUNDUP(MONTH($R3892)/3),YEAR($R3892)*12+MONTH($R3892))))</f>
        <v/>
      </c>
      <c r="P3892">
        <f>IF($R3892="","",IF($R3893="",1,IF($O3892&lt;&gt;$O3893,1,0)))</f>
        <v/>
      </c>
      <c r="Q3892">
        <f>IF($P3892=1,SUM($P$7:$P3892),"")</f>
        <v/>
      </c>
      <c r="R3892">
        <f>IF($A3892="","",IF(ISNUMBER($A3892),$A3892,IFERROR(DATEVALUE($A3892),NA())))</f>
        <v/>
      </c>
    </row>
    <row r="3893">
      <c r="O3893">
        <f>IF($R3893="","",IF($Q$1="Weekly",INT(($R3893-2)/7),IF($Q$1="Quarterly",YEAR($R3893)*4+ROUNDUP(MONTH($R3893)/3),YEAR($R3893)*12+MONTH($R3893))))</f>
        <v/>
      </c>
      <c r="P3893">
        <f>IF($R3893="","",IF($R3894="",1,IF($O3893&lt;&gt;$O3894,1,0)))</f>
        <v/>
      </c>
      <c r="Q3893">
        <f>IF($P3893=1,SUM($P$7:$P3893),"")</f>
        <v/>
      </c>
      <c r="R3893">
        <f>IF($A3893="","",IF(ISNUMBER($A3893),$A3893,IFERROR(DATEVALUE($A3893),NA())))</f>
        <v/>
      </c>
    </row>
    <row r="3894">
      <c r="O3894">
        <f>IF($R3894="","",IF($Q$1="Weekly",INT(($R3894-2)/7),IF($Q$1="Quarterly",YEAR($R3894)*4+ROUNDUP(MONTH($R3894)/3),YEAR($R3894)*12+MONTH($R3894))))</f>
        <v/>
      </c>
      <c r="P3894">
        <f>IF($R3894="","",IF($R3895="",1,IF($O3894&lt;&gt;$O3895,1,0)))</f>
        <v/>
      </c>
      <c r="Q3894">
        <f>IF($P3894=1,SUM($P$7:$P3894),"")</f>
        <v/>
      </c>
      <c r="R3894">
        <f>IF($A3894="","",IF(ISNUMBER($A3894),$A3894,IFERROR(DATEVALUE($A3894),NA())))</f>
        <v/>
      </c>
    </row>
    <row r="3895">
      <c r="O3895">
        <f>IF($R3895="","",IF($Q$1="Weekly",INT(($R3895-2)/7),IF($Q$1="Quarterly",YEAR($R3895)*4+ROUNDUP(MONTH($R3895)/3),YEAR($R3895)*12+MONTH($R3895))))</f>
        <v/>
      </c>
      <c r="P3895">
        <f>IF($R3895="","",IF($R3896="",1,IF($O3895&lt;&gt;$O3896,1,0)))</f>
        <v/>
      </c>
      <c r="Q3895">
        <f>IF($P3895=1,SUM($P$7:$P3895),"")</f>
        <v/>
      </c>
      <c r="R3895">
        <f>IF($A3895="","",IF(ISNUMBER($A3895),$A3895,IFERROR(DATEVALUE($A3895),NA())))</f>
        <v/>
      </c>
    </row>
    <row r="3896">
      <c r="O3896">
        <f>IF($R3896="","",IF($Q$1="Weekly",INT(($R3896-2)/7),IF($Q$1="Quarterly",YEAR($R3896)*4+ROUNDUP(MONTH($R3896)/3),YEAR($R3896)*12+MONTH($R3896))))</f>
        <v/>
      </c>
      <c r="P3896">
        <f>IF($R3896="","",IF($R3897="",1,IF($O3896&lt;&gt;$O3897,1,0)))</f>
        <v/>
      </c>
      <c r="Q3896">
        <f>IF($P3896=1,SUM($P$7:$P3896),"")</f>
        <v/>
      </c>
      <c r="R3896">
        <f>IF($A3896="","",IF(ISNUMBER($A3896),$A3896,IFERROR(DATEVALUE($A3896),NA())))</f>
        <v/>
      </c>
    </row>
    <row r="3897">
      <c r="O3897">
        <f>IF($R3897="","",IF($Q$1="Weekly",INT(($R3897-2)/7),IF($Q$1="Quarterly",YEAR($R3897)*4+ROUNDUP(MONTH($R3897)/3),YEAR($R3897)*12+MONTH($R3897))))</f>
        <v/>
      </c>
      <c r="P3897">
        <f>IF($R3897="","",IF($R3898="",1,IF($O3897&lt;&gt;$O3898,1,0)))</f>
        <v/>
      </c>
      <c r="Q3897">
        <f>IF($P3897=1,SUM($P$7:$P3897),"")</f>
        <v/>
      </c>
      <c r="R3897">
        <f>IF($A3897="","",IF(ISNUMBER($A3897),$A3897,IFERROR(DATEVALUE($A3897),NA())))</f>
        <v/>
      </c>
    </row>
    <row r="3898">
      <c r="O3898">
        <f>IF($R3898="","",IF($Q$1="Weekly",INT(($R3898-2)/7),IF($Q$1="Quarterly",YEAR($R3898)*4+ROUNDUP(MONTH($R3898)/3),YEAR($R3898)*12+MONTH($R3898))))</f>
        <v/>
      </c>
      <c r="P3898">
        <f>IF($R3898="","",IF($R3899="",1,IF($O3898&lt;&gt;$O3899,1,0)))</f>
        <v/>
      </c>
      <c r="Q3898">
        <f>IF($P3898=1,SUM($P$7:$P3898),"")</f>
        <v/>
      </c>
      <c r="R3898">
        <f>IF($A3898="","",IF(ISNUMBER($A3898),$A3898,IFERROR(DATEVALUE($A3898),NA())))</f>
        <v/>
      </c>
    </row>
    <row r="3899">
      <c r="O3899">
        <f>IF($R3899="","",IF($Q$1="Weekly",INT(($R3899-2)/7),IF($Q$1="Quarterly",YEAR($R3899)*4+ROUNDUP(MONTH($R3899)/3),YEAR($R3899)*12+MONTH($R3899))))</f>
        <v/>
      </c>
      <c r="P3899">
        <f>IF($R3899="","",IF($R3900="",1,IF($O3899&lt;&gt;$O3900,1,0)))</f>
        <v/>
      </c>
      <c r="Q3899">
        <f>IF($P3899=1,SUM($P$7:$P3899),"")</f>
        <v/>
      </c>
      <c r="R3899">
        <f>IF($A3899="","",IF(ISNUMBER($A3899),$A3899,IFERROR(DATEVALUE($A3899),NA())))</f>
        <v/>
      </c>
    </row>
    <row r="3900">
      <c r="O3900">
        <f>IF($R3900="","",IF($Q$1="Weekly",INT(($R3900-2)/7),IF($Q$1="Quarterly",YEAR($R3900)*4+ROUNDUP(MONTH($R3900)/3),YEAR($R3900)*12+MONTH($R3900))))</f>
        <v/>
      </c>
      <c r="P3900">
        <f>IF($R3900="","",IF($R3901="",1,IF($O3900&lt;&gt;$O3901,1,0)))</f>
        <v/>
      </c>
      <c r="Q3900">
        <f>IF($P3900=1,SUM($P$7:$P3900),"")</f>
        <v/>
      </c>
      <c r="R3900">
        <f>IF($A3900="","",IF(ISNUMBER($A3900),$A3900,IFERROR(DATEVALUE($A3900),NA())))</f>
        <v/>
      </c>
    </row>
    <row r="3901">
      <c r="O3901">
        <f>IF($R3901="","",IF($Q$1="Weekly",INT(($R3901-2)/7),IF($Q$1="Quarterly",YEAR($R3901)*4+ROUNDUP(MONTH($R3901)/3),YEAR($R3901)*12+MONTH($R3901))))</f>
        <v/>
      </c>
      <c r="P3901">
        <f>IF($R3901="","",IF($R3902="",1,IF($O3901&lt;&gt;$O3902,1,0)))</f>
        <v/>
      </c>
      <c r="Q3901">
        <f>IF($P3901=1,SUM($P$7:$P3901),"")</f>
        <v/>
      </c>
      <c r="R3901">
        <f>IF($A3901="","",IF(ISNUMBER($A3901),$A3901,IFERROR(DATEVALUE($A3901),NA())))</f>
        <v/>
      </c>
    </row>
    <row r="3902">
      <c r="O3902">
        <f>IF($R3902="","",IF($Q$1="Weekly",INT(($R3902-2)/7),IF($Q$1="Quarterly",YEAR($R3902)*4+ROUNDUP(MONTH($R3902)/3),YEAR($R3902)*12+MONTH($R3902))))</f>
        <v/>
      </c>
      <c r="P3902">
        <f>IF($R3902="","",IF($R3903="",1,IF($O3902&lt;&gt;$O3903,1,0)))</f>
        <v/>
      </c>
      <c r="Q3902">
        <f>IF($P3902=1,SUM($P$7:$P3902),"")</f>
        <v/>
      </c>
      <c r="R3902">
        <f>IF($A3902="","",IF(ISNUMBER($A3902),$A3902,IFERROR(DATEVALUE($A3902),NA())))</f>
        <v/>
      </c>
    </row>
    <row r="3903">
      <c r="O3903">
        <f>IF($R3903="","",IF($Q$1="Weekly",INT(($R3903-2)/7),IF($Q$1="Quarterly",YEAR($R3903)*4+ROUNDUP(MONTH($R3903)/3),YEAR($R3903)*12+MONTH($R3903))))</f>
        <v/>
      </c>
      <c r="P3903">
        <f>IF($R3903="","",IF($R3904="",1,IF($O3903&lt;&gt;$O3904,1,0)))</f>
        <v/>
      </c>
      <c r="Q3903">
        <f>IF($P3903=1,SUM($P$7:$P3903),"")</f>
        <v/>
      </c>
      <c r="R3903">
        <f>IF($A3903="","",IF(ISNUMBER($A3903),$A3903,IFERROR(DATEVALUE($A3903),NA())))</f>
        <v/>
      </c>
    </row>
    <row r="3904">
      <c r="O3904">
        <f>IF($R3904="","",IF($Q$1="Weekly",INT(($R3904-2)/7),IF($Q$1="Quarterly",YEAR($R3904)*4+ROUNDUP(MONTH($R3904)/3),YEAR($R3904)*12+MONTH($R3904))))</f>
        <v/>
      </c>
      <c r="P3904">
        <f>IF($R3904="","",IF($R3905="",1,IF($O3904&lt;&gt;$O3905,1,0)))</f>
        <v/>
      </c>
      <c r="Q3904">
        <f>IF($P3904=1,SUM($P$7:$P3904),"")</f>
        <v/>
      </c>
      <c r="R3904">
        <f>IF($A3904="","",IF(ISNUMBER($A3904),$A3904,IFERROR(DATEVALUE($A3904),NA())))</f>
        <v/>
      </c>
    </row>
    <row r="3905">
      <c r="O3905">
        <f>IF($R3905="","",IF($Q$1="Weekly",INT(($R3905-2)/7),IF($Q$1="Quarterly",YEAR($R3905)*4+ROUNDUP(MONTH($R3905)/3),YEAR($R3905)*12+MONTH($R3905))))</f>
        <v/>
      </c>
      <c r="P3905">
        <f>IF($R3905="","",IF($R3906="",1,IF($O3905&lt;&gt;$O3906,1,0)))</f>
        <v/>
      </c>
      <c r="Q3905">
        <f>IF($P3905=1,SUM($P$7:$P3905),"")</f>
        <v/>
      </c>
      <c r="R3905">
        <f>IF($A3905="","",IF(ISNUMBER($A3905),$A3905,IFERROR(DATEVALUE($A3905),NA())))</f>
        <v/>
      </c>
    </row>
    <row r="3906">
      <c r="O3906">
        <f>IF($R3906="","",IF($Q$1="Weekly",INT(($R3906-2)/7),IF($Q$1="Quarterly",YEAR($R3906)*4+ROUNDUP(MONTH($R3906)/3),YEAR($R3906)*12+MONTH($R3906))))</f>
        <v/>
      </c>
      <c r="P3906">
        <f>IF($R3906="","",IF($R3907="",1,IF($O3906&lt;&gt;$O3907,1,0)))</f>
        <v/>
      </c>
      <c r="Q3906">
        <f>IF($P3906=1,SUM($P$7:$P3906),"")</f>
        <v/>
      </c>
      <c r="R3906">
        <f>IF($A3906="","",IF(ISNUMBER($A3906),$A3906,IFERROR(DATEVALUE($A3906),NA())))</f>
        <v/>
      </c>
    </row>
    <row r="3907">
      <c r="O3907">
        <f>IF($R3907="","",IF($Q$1="Weekly",INT(($R3907-2)/7),IF($Q$1="Quarterly",YEAR($R3907)*4+ROUNDUP(MONTH($R3907)/3),YEAR($R3907)*12+MONTH($R3907))))</f>
        <v/>
      </c>
      <c r="P3907">
        <f>IF($R3907="","",IF($R3908="",1,IF($O3907&lt;&gt;$O3908,1,0)))</f>
        <v/>
      </c>
      <c r="Q3907">
        <f>IF($P3907=1,SUM($P$7:$P3907),"")</f>
        <v/>
      </c>
      <c r="R3907">
        <f>IF($A3907="","",IF(ISNUMBER($A3907),$A3907,IFERROR(DATEVALUE($A3907),NA())))</f>
        <v/>
      </c>
    </row>
    <row r="3908">
      <c r="O3908">
        <f>IF($R3908="","",IF($Q$1="Weekly",INT(($R3908-2)/7),IF($Q$1="Quarterly",YEAR($R3908)*4+ROUNDUP(MONTH($R3908)/3),YEAR($R3908)*12+MONTH($R3908))))</f>
        <v/>
      </c>
      <c r="P3908">
        <f>IF($R3908="","",IF($R3909="",1,IF($O3908&lt;&gt;$O3909,1,0)))</f>
        <v/>
      </c>
      <c r="Q3908">
        <f>IF($P3908=1,SUM($P$7:$P3908),"")</f>
        <v/>
      </c>
      <c r="R3908">
        <f>IF($A3908="","",IF(ISNUMBER($A3908),$A3908,IFERROR(DATEVALUE($A3908),NA())))</f>
        <v/>
      </c>
    </row>
    <row r="3909">
      <c r="O3909">
        <f>IF($R3909="","",IF($Q$1="Weekly",INT(($R3909-2)/7),IF($Q$1="Quarterly",YEAR($R3909)*4+ROUNDUP(MONTH($R3909)/3),YEAR($R3909)*12+MONTH($R3909))))</f>
        <v/>
      </c>
      <c r="P3909">
        <f>IF($R3909="","",IF($R3910="",1,IF($O3909&lt;&gt;$O3910,1,0)))</f>
        <v/>
      </c>
      <c r="Q3909">
        <f>IF($P3909=1,SUM($P$7:$P3909),"")</f>
        <v/>
      </c>
      <c r="R3909">
        <f>IF($A3909="","",IF(ISNUMBER($A3909),$A3909,IFERROR(DATEVALUE($A3909),NA())))</f>
        <v/>
      </c>
    </row>
    <row r="3910">
      <c r="O3910">
        <f>IF($R3910="","",IF($Q$1="Weekly",INT(($R3910-2)/7),IF($Q$1="Quarterly",YEAR($R3910)*4+ROUNDUP(MONTH($R3910)/3),YEAR($R3910)*12+MONTH($R3910))))</f>
        <v/>
      </c>
      <c r="P3910">
        <f>IF($R3910="","",IF($R3911="",1,IF($O3910&lt;&gt;$O3911,1,0)))</f>
        <v/>
      </c>
      <c r="Q3910">
        <f>IF($P3910=1,SUM($P$7:$P3910),"")</f>
        <v/>
      </c>
      <c r="R3910">
        <f>IF($A3910="","",IF(ISNUMBER($A3910),$A3910,IFERROR(DATEVALUE($A3910),NA())))</f>
        <v/>
      </c>
    </row>
    <row r="3911">
      <c r="O3911">
        <f>IF($R3911="","",IF($Q$1="Weekly",INT(($R3911-2)/7),IF($Q$1="Quarterly",YEAR($R3911)*4+ROUNDUP(MONTH($R3911)/3),YEAR($R3911)*12+MONTH($R3911))))</f>
        <v/>
      </c>
      <c r="P3911">
        <f>IF($R3911="","",IF($R3912="",1,IF($O3911&lt;&gt;$O3912,1,0)))</f>
        <v/>
      </c>
      <c r="Q3911">
        <f>IF($P3911=1,SUM($P$7:$P3911),"")</f>
        <v/>
      </c>
      <c r="R3911">
        <f>IF($A3911="","",IF(ISNUMBER($A3911),$A3911,IFERROR(DATEVALUE($A3911),NA())))</f>
        <v/>
      </c>
    </row>
    <row r="3912">
      <c r="O3912">
        <f>IF($R3912="","",IF($Q$1="Weekly",INT(($R3912-2)/7),IF($Q$1="Quarterly",YEAR($R3912)*4+ROUNDUP(MONTH($R3912)/3),YEAR($R3912)*12+MONTH($R3912))))</f>
        <v/>
      </c>
      <c r="P3912">
        <f>IF($R3912="","",IF($R3913="",1,IF($O3912&lt;&gt;$O3913,1,0)))</f>
        <v/>
      </c>
      <c r="Q3912">
        <f>IF($P3912=1,SUM($P$7:$P3912),"")</f>
        <v/>
      </c>
      <c r="R3912">
        <f>IF($A3912="","",IF(ISNUMBER($A3912),$A3912,IFERROR(DATEVALUE($A3912),NA())))</f>
        <v/>
      </c>
    </row>
    <row r="3913">
      <c r="O3913">
        <f>IF($R3913="","",IF($Q$1="Weekly",INT(($R3913-2)/7),IF($Q$1="Quarterly",YEAR($R3913)*4+ROUNDUP(MONTH($R3913)/3),YEAR($R3913)*12+MONTH($R3913))))</f>
        <v/>
      </c>
      <c r="P3913">
        <f>IF($R3913="","",IF($R3914="",1,IF($O3913&lt;&gt;$O3914,1,0)))</f>
        <v/>
      </c>
      <c r="Q3913">
        <f>IF($P3913=1,SUM($P$7:$P3913),"")</f>
        <v/>
      </c>
      <c r="R3913">
        <f>IF($A3913="","",IF(ISNUMBER($A3913),$A3913,IFERROR(DATEVALUE($A3913),NA())))</f>
        <v/>
      </c>
    </row>
    <row r="3914">
      <c r="O3914">
        <f>IF($R3914="","",IF($Q$1="Weekly",INT(($R3914-2)/7),IF($Q$1="Quarterly",YEAR($R3914)*4+ROUNDUP(MONTH($R3914)/3),YEAR($R3914)*12+MONTH($R3914))))</f>
        <v/>
      </c>
      <c r="P3914">
        <f>IF($R3914="","",IF($R3915="",1,IF($O3914&lt;&gt;$O3915,1,0)))</f>
        <v/>
      </c>
      <c r="Q3914">
        <f>IF($P3914=1,SUM($P$7:$P3914),"")</f>
        <v/>
      </c>
      <c r="R3914">
        <f>IF($A3914="","",IF(ISNUMBER($A3914),$A3914,IFERROR(DATEVALUE($A3914),NA())))</f>
        <v/>
      </c>
    </row>
    <row r="3915">
      <c r="O3915">
        <f>IF($R3915="","",IF($Q$1="Weekly",INT(($R3915-2)/7),IF($Q$1="Quarterly",YEAR($R3915)*4+ROUNDUP(MONTH($R3915)/3),YEAR($R3915)*12+MONTH($R3915))))</f>
        <v/>
      </c>
      <c r="P3915">
        <f>IF($R3915="","",IF($R3916="",1,IF($O3915&lt;&gt;$O3916,1,0)))</f>
        <v/>
      </c>
      <c r="Q3915">
        <f>IF($P3915=1,SUM($P$7:$P3915),"")</f>
        <v/>
      </c>
      <c r="R3915">
        <f>IF($A3915="","",IF(ISNUMBER($A3915),$A3915,IFERROR(DATEVALUE($A3915),NA())))</f>
        <v/>
      </c>
    </row>
    <row r="3916">
      <c r="O3916">
        <f>IF($R3916="","",IF($Q$1="Weekly",INT(($R3916-2)/7),IF($Q$1="Quarterly",YEAR($R3916)*4+ROUNDUP(MONTH($R3916)/3),YEAR($R3916)*12+MONTH($R3916))))</f>
        <v/>
      </c>
      <c r="P3916">
        <f>IF($R3916="","",IF($R3917="",1,IF($O3916&lt;&gt;$O3917,1,0)))</f>
        <v/>
      </c>
      <c r="Q3916">
        <f>IF($P3916=1,SUM($P$7:$P3916),"")</f>
        <v/>
      </c>
      <c r="R3916">
        <f>IF($A3916="","",IF(ISNUMBER($A3916),$A3916,IFERROR(DATEVALUE($A3916),NA())))</f>
        <v/>
      </c>
    </row>
    <row r="3917">
      <c r="O3917">
        <f>IF($R3917="","",IF($Q$1="Weekly",INT(($R3917-2)/7),IF($Q$1="Quarterly",YEAR($R3917)*4+ROUNDUP(MONTH($R3917)/3),YEAR($R3917)*12+MONTH($R3917))))</f>
        <v/>
      </c>
      <c r="P3917">
        <f>IF($R3917="","",IF($R3918="",1,IF($O3917&lt;&gt;$O3918,1,0)))</f>
        <v/>
      </c>
      <c r="Q3917">
        <f>IF($P3917=1,SUM($P$7:$P3917),"")</f>
        <v/>
      </c>
      <c r="R3917">
        <f>IF($A3917="","",IF(ISNUMBER($A3917),$A3917,IFERROR(DATEVALUE($A3917),NA())))</f>
        <v/>
      </c>
    </row>
    <row r="3918">
      <c r="O3918">
        <f>IF($R3918="","",IF($Q$1="Weekly",INT(($R3918-2)/7),IF($Q$1="Quarterly",YEAR($R3918)*4+ROUNDUP(MONTH($R3918)/3),YEAR($R3918)*12+MONTH($R3918))))</f>
        <v/>
      </c>
      <c r="P3918">
        <f>IF($R3918="","",IF($R3919="",1,IF($O3918&lt;&gt;$O3919,1,0)))</f>
        <v/>
      </c>
      <c r="Q3918">
        <f>IF($P3918=1,SUM($P$7:$P3918),"")</f>
        <v/>
      </c>
      <c r="R3918">
        <f>IF($A3918="","",IF(ISNUMBER($A3918),$A3918,IFERROR(DATEVALUE($A3918),NA())))</f>
        <v/>
      </c>
    </row>
    <row r="3919">
      <c r="O3919">
        <f>IF($R3919="","",IF($Q$1="Weekly",INT(($R3919-2)/7),IF($Q$1="Quarterly",YEAR($R3919)*4+ROUNDUP(MONTH($R3919)/3),YEAR($R3919)*12+MONTH($R3919))))</f>
        <v/>
      </c>
      <c r="P3919">
        <f>IF($R3919="","",IF($R3920="",1,IF($O3919&lt;&gt;$O3920,1,0)))</f>
        <v/>
      </c>
      <c r="Q3919">
        <f>IF($P3919=1,SUM($P$7:$P3919),"")</f>
        <v/>
      </c>
      <c r="R3919">
        <f>IF($A3919="","",IF(ISNUMBER($A3919),$A3919,IFERROR(DATEVALUE($A3919),NA())))</f>
        <v/>
      </c>
    </row>
    <row r="3920">
      <c r="O3920">
        <f>IF($R3920="","",IF($Q$1="Weekly",INT(($R3920-2)/7),IF($Q$1="Quarterly",YEAR($R3920)*4+ROUNDUP(MONTH($R3920)/3),YEAR($R3920)*12+MONTH($R3920))))</f>
        <v/>
      </c>
      <c r="P3920">
        <f>IF($R3920="","",IF($R3921="",1,IF($O3920&lt;&gt;$O3921,1,0)))</f>
        <v/>
      </c>
      <c r="Q3920">
        <f>IF($P3920=1,SUM($P$7:$P3920),"")</f>
        <v/>
      </c>
      <c r="R3920">
        <f>IF($A3920="","",IF(ISNUMBER($A3920),$A3920,IFERROR(DATEVALUE($A3920),NA())))</f>
        <v/>
      </c>
    </row>
    <row r="3921">
      <c r="O3921">
        <f>IF($R3921="","",IF($Q$1="Weekly",INT(($R3921-2)/7),IF($Q$1="Quarterly",YEAR($R3921)*4+ROUNDUP(MONTH($R3921)/3),YEAR($R3921)*12+MONTH($R3921))))</f>
        <v/>
      </c>
      <c r="P3921">
        <f>IF($R3921="","",IF($R3922="",1,IF($O3921&lt;&gt;$O3922,1,0)))</f>
        <v/>
      </c>
      <c r="Q3921">
        <f>IF($P3921=1,SUM($P$7:$P3921),"")</f>
        <v/>
      </c>
      <c r="R3921">
        <f>IF($A3921="","",IF(ISNUMBER($A3921),$A3921,IFERROR(DATEVALUE($A3921),NA())))</f>
        <v/>
      </c>
    </row>
    <row r="3922">
      <c r="O3922">
        <f>IF($R3922="","",IF($Q$1="Weekly",INT(($R3922-2)/7),IF($Q$1="Quarterly",YEAR($R3922)*4+ROUNDUP(MONTH($R3922)/3),YEAR($R3922)*12+MONTH($R3922))))</f>
        <v/>
      </c>
      <c r="P3922">
        <f>IF($R3922="","",IF($R3923="",1,IF($O3922&lt;&gt;$O3923,1,0)))</f>
        <v/>
      </c>
      <c r="Q3922">
        <f>IF($P3922=1,SUM($P$7:$P3922),"")</f>
        <v/>
      </c>
      <c r="R3922">
        <f>IF($A3922="","",IF(ISNUMBER($A3922),$A3922,IFERROR(DATEVALUE($A3922),NA())))</f>
        <v/>
      </c>
    </row>
    <row r="3923">
      <c r="O3923">
        <f>IF($R3923="","",IF($Q$1="Weekly",INT(($R3923-2)/7),IF($Q$1="Quarterly",YEAR($R3923)*4+ROUNDUP(MONTH($R3923)/3),YEAR($R3923)*12+MONTH($R3923))))</f>
        <v/>
      </c>
      <c r="P3923">
        <f>IF($R3923="","",IF($R3924="",1,IF($O3923&lt;&gt;$O3924,1,0)))</f>
        <v/>
      </c>
      <c r="Q3923">
        <f>IF($P3923=1,SUM($P$7:$P3923),"")</f>
        <v/>
      </c>
      <c r="R3923">
        <f>IF($A3923="","",IF(ISNUMBER($A3923),$A3923,IFERROR(DATEVALUE($A3923),NA())))</f>
        <v/>
      </c>
    </row>
    <row r="3924">
      <c r="O3924">
        <f>IF($R3924="","",IF($Q$1="Weekly",INT(($R3924-2)/7),IF($Q$1="Quarterly",YEAR($R3924)*4+ROUNDUP(MONTH($R3924)/3),YEAR($R3924)*12+MONTH($R3924))))</f>
        <v/>
      </c>
      <c r="P3924">
        <f>IF($R3924="","",IF($R3925="",1,IF($O3924&lt;&gt;$O3925,1,0)))</f>
        <v/>
      </c>
      <c r="Q3924">
        <f>IF($P3924=1,SUM($P$7:$P3924),"")</f>
        <v/>
      </c>
      <c r="R3924">
        <f>IF($A3924="","",IF(ISNUMBER($A3924),$A3924,IFERROR(DATEVALUE($A3924),NA())))</f>
        <v/>
      </c>
    </row>
    <row r="3925">
      <c r="O3925">
        <f>IF($R3925="","",IF($Q$1="Weekly",INT(($R3925-2)/7),IF($Q$1="Quarterly",YEAR($R3925)*4+ROUNDUP(MONTH($R3925)/3),YEAR($R3925)*12+MONTH($R3925))))</f>
        <v/>
      </c>
      <c r="P3925">
        <f>IF($R3925="","",IF($R3926="",1,IF($O3925&lt;&gt;$O3926,1,0)))</f>
        <v/>
      </c>
      <c r="Q3925">
        <f>IF($P3925=1,SUM($P$7:$P3925),"")</f>
        <v/>
      </c>
      <c r="R3925">
        <f>IF($A3925="","",IF(ISNUMBER($A3925),$A3925,IFERROR(DATEVALUE($A3925),NA())))</f>
        <v/>
      </c>
    </row>
    <row r="3926">
      <c r="O3926">
        <f>IF($R3926="","",IF($Q$1="Weekly",INT(($R3926-2)/7),IF($Q$1="Quarterly",YEAR($R3926)*4+ROUNDUP(MONTH($R3926)/3),YEAR($R3926)*12+MONTH($R3926))))</f>
        <v/>
      </c>
      <c r="P3926">
        <f>IF($R3926="","",IF($R3927="",1,IF($O3926&lt;&gt;$O3927,1,0)))</f>
        <v/>
      </c>
      <c r="Q3926">
        <f>IF($P3926=1,SUM($P$7:$P3926),"")</f>
        <v/>
      </c>
      <c r="R3926">
        <f>IF($A3926="","",IF(ISNUMBER($A3926),$A3926,IFERROR(DATEVALUE($A3926),NA())))</f>
        <v/>
      </c>
    </row>
    <row r="3927">
      <c r="O3927">
        <f>IF($R3927="","",IF($Q$1="Weekly",INT(($R3927-2)/7),IF($Q$1="Quarterly",YEAR($R3927)*4+ROUNDUP(MONTH($R3927)/3),YEAR($R3927)*12+MONTH($R3927))))</f>
        <v/>
      </c>
      <c r="P3927">
        <f>IF($R3927="","",IF($R3928="",1,IF($O3927&lt;&gt;$O3928,1,0)))</f>
        <v/>
      </c>
      <c r="Q3927">
        <f>IF($P3927=1,SUM($P$7:$P3927),"")</f>
        <v/>
      </c>
      <c r="R3927">
        <f>IF($A3927="","",IF(ISNUMBER($A3927),$A3927,IFERROR(DATEVALUE($A3927),NA())))</f>
        <v/>
      </c>
    </row>
    <row r="3928">
      <c r="O3928">
        <f>IF($R3928="","",IF($Q$1="Weekly",INT(($R3928-2)/7),IF($Q$1="Quarterly",YEAR($R3928)*4+ROUNDUP(MONTH($R3928)/3),YEAR($R3928)*12+MONTH($R3928))))</f>
        <v/>
      </c>
      <c r="P3928">
        <f>IF($R3928="","",IF($R3929="",1,IF($O3928&lt;&gt;$O3929,1,0)))</f>
        <v/>
      </c>
      <c r="Q3928">
        <f>IF($P3928=1,SUM($P$7:$P3928),"")</f>
        <v/>
      </c>
      <c r="R3928">
        <f>IF($A3928="","",IF(ISNUMBER($A3928),$A3928,IFERROR(DATEVALUE($A3928),NA())))</f>
        <v/>
      </c>
    </row>
    <row r="3929">
      <c r="O3929">
        <f>IF($R3929="","",IF($Q$1="Weekly",INT(($R3929-2)/7),IF($Q$1="Quarterly",YEAR($R3929)*4+ROUNDUP(MONTH($R3929)/3),YEAR($R3929)*12+MONTH($R3929))))</f>
        <v/>
      </c>
      <c r="P3929">
        <f>IF($R3929="","",IF($R3930="",1,IF($O3929&lt;&gt;$O3930,1,0)))</f>
        <v/>
      </c>
      <c r="Q3929">
        <f>IF($P3929=1,SUM($P$7:$P3929),"")</f>
        <v/>
      </c>
      <c r="R3929">
        <f>IF($A3929="","",IF(ISNUMBER($A3929),$A3929,IFERROR(DATEVALUE($A3929),NA())))</f>
        <v/>
      </c>
    </row>
    <row r="3930">
      <c r="O3930">
        <f>IF($R3930="","",IF($Q$1="Weekly",INT(($R3930-2)/7),IF($Q$1="Quarterly",YEAR($R3930)*4+ROUNDUP(MONTH($R3930)/3),YEAR($R3930)*12+MONTH($R3930))))</f>
        <v/>
      </c>
      <c r="P3930">
        <f>IF($R3930="","",IF($R3931="",1,IF($O3930&lt;&gt;$O3931,1,0)))</f>
        <v/>
      </c>
      <c r="Q3930">
        <f>IF($P3930=1,SUM($P$7:$P3930),"")</f>
        <v/>
      </c>
      <c r="R3930">
        <f>IF($A3930="","",IF(ISNUMBER($A3930),$A3930,IFERROR(DATEVALUE($A3930),NA())))</f>
        <v/>
      </c>
    </row>
    <row r="3931">
      <c r="O3931">
        <f>IF($R3931="","",IF($Q$1="Weekly",INT(($R3931-2)/7),IF($Q$1="Quarterly",YEAR($R3931)*4+ROUNDUP(MONTH($R3931)/3),YEAR($R3931)*12+MONTH($R3931))))</f>
        <v/>
      </c>
      <c r="P3931">
        <f>IF($R3931="","",IF($R3932="",1,IF($O3931&lt;&gt;$O3932,1,0)))</f>
        <v/>
      </c>
      <c r="Q3931">
        <f>IF($P3931=1,SUM($P$7:$P3931),"")</f>
        <v/>
      </c>
      <c r="R3931">
        <f>IF($A3931="","",IF(ISNUMBER($A3931),$A3931,IFERROR(DATEVALUE($A3931),NA())))</f>
        <v/>
      </c>
    </row>
    <row r="3932">
      <c r="O3932">
        <f>IF($R3932="","",IF($Q$1="Weekly",INT(($R3932-2)/7),IF($Q$1="Quarterly",YEAR($R3932)*4+ROUNDUP(MONTH($R3932)/3),YEAR($R3932)*12+MONTH($R3932))))</f>
        <v/>
      </c>
      <c r="P3932">
        <f>IF($R3932="","",IF($R3933="",1,IF($O3932&lt;&gt;$O3933,1,0)))</f>
        <v/>
      </c>
      <c r="Q3932">
        <f>IF($P3932=1,SUM($P$7:$P3932),"")</f>
        <v/>
      </c>
      <c r="R3932">
        <f>IF($A3932="","",IF(ISNUMBER($A3932),$A3932,IFERROR(DATEVALUE($A3932),NA())))</f>
        <v/>
      </c>
    </row>
    <row r="3933">
      <c r="O3933">
        <f>IF($R3933="","",IF($Q$1="Weekly",INT(($R3933-2)/7),IF($Q$1="Quarterly",YEAR($R3933)*4+ROUNDUP(MONTH($R3933)/3),YEAR($R3933)*12+MONTH($R3933))))</f>
        <v/>
      </c>
      <c r="P3933">
        <f>IF($R3933="","",IF($R3934="",1,IF($O3933&lt;&gt;$O3934,1,0)))</f>
        <v/>
      </c>
      <c r="Q3933">
        <f>IF($P3933=1,SUM($P$7:$P3933),"")</f>
        <v/>
      </c>
      <c r="R3933">
        <f>IF($A3933="","",IF(ISNUMBER($A3933),$A3933,IFERROR(DATEVALUE($A3933),NA())))</f>
        <v/>
      </c>
    </row>
    <row r="3934">
      <c r="O3934">
        <f>IF($R3934="","",IF($Q$1="Weekly",INT(($R3934-2)/7),IF($Q$1="Quarterly",YEAR($R3934)*4+ROUNDUP(MONTH($R3934)/3),YEAR($R3934)*12+MONTH($R3934))))</f>
        <v/>
      </c>
      <c r="P3934">
        <f>IF($R3934="","",IF($R3935="",1,IF($O3934&lt;&gt;$O3935,1,0)))</f>
        <v/>
      </c>
      <c r="Q3934">
        <f>IF($P3934=1,SUM($P$7:$P3934),"")</f>
        <v/>
      </c>
      <c r="R3934">
        <f>IF($A3934="","",IF(ISNUMBER($A3934),$A3934,IFERROR(DATEVALUE($A3934),NA())))</f>
        <v/>
      </c>
    </row>
    <row r="3935">
      <c r="O3935">
        <f>IF($R3935="","",IF($Q$1="Weekly",INT(($R3935-2)/7),IF($Q$1="Quarterly",YEAR($R3935)*4+ROUNDUP(MONTH($R3935)/3),YEAR($R3935)*12+MONTH($R3935))))</f>
        <v/>
      </c>
      <c r="P3935">
        <f>IF($R3935="","",IF($R3936="",1,IF($O3935&lt;&gt;$O3936,1,0)))</f>
        <v/>
      </c>
      <c r="Q3935">
        <f>IF($P3935=1,SUM($P$7:$P3935),"")</f>
        <v/>
      </c>
      <c r="R3935">
        <f>IF($A3935="","",IF(ISNUMBER($A3935),$A3935,IFERROR(DATEVALUE($A3935),NA())))</f>
        <v/>
      </c>
    </row>
    <row r="3936">
      <c r="O3936">
        <f>IF($R3936="","",IF($Q$1="Weekly",INT(($R3936-2)/7),IF($Q$1="Quarterly",YEAR($R3936)*4+ROUNDUP(MONTH($R3936)/3),YEAR($R3936)*12+MONTH($R3936))))</f>
        <v/>
      </c>
      <c r="P3936">
        <f>IF($R3936="","",IF($R3937="",1,IF($O3936&lt;&gt;$O3937,1,0)))</f>
        <v/>
      </c>
      <c r="Q3936">
        <f>IF($P3936=1,SUM($P$7:$P3936),"")</f>
        <v/>
      </c>
      <c r="R3936">
        <f>IF($A3936="","",IF(ISNUMBER($A3936),$A3936,IFERROR(DATEVALUE($A3936),NA())))</f>
        <v/>
      </c>
    </row>
    <row r="3937">
      <c r="O3937">
        <f>IF($R3937="","",IF($Q$1="Weekly",INT(($R3937-2)/7),IF($Q$1="Quarterly",YEAR($R3937)*4+ROUNDUP(MONTH($R3937)/3),YEAR($R3937)*12+MONTH($R3937))))</f>
        <v/>
      </c>
      <c r="P3937">
        <f>IF($R3937="","",IF($R3938="",1,IF($O3937&lt;&gt;$O3938,1,0)))</f>
        <v/>
      </c>
      <c r="Q3937">
        <f>IF($P3937=1,SUM($P$7:$P3937),"")</f>
        <v/>
      </c>
      <c r="R3937">
        <f>IF($A3937="","",IF(ISNUMBER($A3937),$A3937,IFERROR(DATEVALUE($A3937),NA())))</f>
        <v/>
      </c>
    </row>
    <row r="3938">
      <c r="O3938">
        <f>IF($R3938="","",IF($Q$1="Weekly",INT(($R3938-2)/7),IF($Q$1="Quarterly",YEAR($R3938)*4+ROUNDUP(MONTH($R3938)/3),YEAR($R3938)*12+MONTH($R3938))))</f>
        <v/>
      </c>
      <c r="P3938">
        <f>IF($R3938="","",IF($R3939="",1,IF($O3938&lt;&gt;$O3939,1,0)))</f>
        <v/>
      </c>
      <c r="Q3938">
        <f>IF($P3938=1,SUM($P$7:$P3938),"")</f>
        <v/>
      </c>
      <c r="R3938">
        <f>IF($A3938="","",IF(ISNUMBER($A3938),$A3938,IFERROR(DATEVALUE($A3938),NA())))</f>
        <v/>
      </c>
    </row>
    <row r="3939">
      <c r="O3939">
        <f>IF($R3939="","",IF($Q$1="Weekly",INT(($R3939-2)/7),IF($Q$1="Quarterly",YEAR($R3939)*4+ROUNDUP(MONTH($R3939)/3),YEAR($R3939)*12+MONTH($R3939))))</f>
        <v/>
      </c>
      <c r="P3939">
        <f>IF($R3939="","",IF($R3940="",1,IF($O3939&lt;&gt;$O3940,1,0)))</f>
        <v/>
      </c>
      <c r="Q3939">
        <f>IF($P3939=1,SUM($P$7:$P3939),"")</f>
        <v/>
      </c>
      <c r="R3939">
        <f>IF($A3939="","",IF(ISNUMBER($A3939),$A3939,IFERROR(DATEVALUE($A3939),NA())))</f>
        <v/>
      </c>
    </row>
    <row r="3940">
      <c r="O3940">
        <f>IF($R3940="","",IF($Q$1="Weekly",INT(($R3940-2)/7),IF($Q$1="Quarterly",YEAR($R3940)*4+ROUNDUP(MONTH($R3940)/3),YEAR($R3940)*12+MONTH($R3940))))</f>
        <v/>
      </c>
      <c r="P3940">
        <f>IF($R3940="","",IF($R3941="",1,IF($O3940&lt;&gt;$O3941,1,0)))</f>
        <v/>
      </c>
      <c r="Q3940">
        <f>IF($P3940=1,SUM($P$7:$P3940),"")</f>
        <v/>
      </c>
      <c r="R3940">
        <f>IF($A3940="","",IF(ISNUMBER($A3940),$A3940,IFERROR(DATEVALUE($A3940),NA())))</f>
        <v/>
      </c>
    </row>
    <row r="3941">
      <c r="O3941">
        <f>IF($R3941="","",IF($Q$1="Weekly",INT(($R3941-2)/7),IF($Q$1="Quarterly",YEAR($R3941)*4+ROUNDUP(MONTH($R3941)/3),YEAR($R3941)*12+MONTH($R3941))))</f>
        <v/>
      </c>
      <c r="P3941">
        <f>IF($R3941="","",IF($R3942="",1,IF($O3941&lt;&gt;$O3942,1,0)))</f>
        <v/>
      </c>
      <c r="Q3941">
        <f>IF($P3941=1,SUM($P$7:$P3941),"")</f>
        <v/>
      </c>
      <c r="R3941">
        <f>IF($A3941="","",IF(ISNUMBER($A3941),$A3941,IFERROR(DATEVALUE($A3941),NA())))</f>
        <v/>
      </c>
    </row>
    <row r="3942">
      <c r="O3942">
        <f>IF($R3942="","",IF($Q$1="Weekly",INT(($R3942-2)/7),IF($Q$1="Quarterly",YEAR($R3942)*4+ROUNDUP(MONTH($R3942)/3),YEAR($R3942)*12+MONTH($R3942))))</f>
        <v/>
      </c>
      <c r="P3942">
        <f>IF($R3942="","",IF($R3943="",1,IF($O3942&lt;&gt;$O3943,1,0)))</f>
        <v/>
      </c>
      <c r="Q3942">
        <f>IF($P3942=1,SUM($P$7:$P3942),"")</f>
        <v/>
      </c>
      <c r="R3942">
        <f>IF($A3942="","",IF(ISNUMBER($A3942),$A3942,IFERROR(DATEVALUE($A3942),NA())))</f>
        <v/>
      </c>
    </row>
    <row r="3943">
      <c r="O3943">
        <f>IF($R3943="","",IF($Q$1="Weekly",INT(($R3943-2)/7),IF($Q$1="Quarterly",YEAR($R3943)*4+ROUNDUP(MONTH($R3943)/3),YEAR($R3943)*12+MONTH($R3943))))</f>
        <v/>
      </c>
      <c r="P3943">
        <f>IF($R3943="","",IF($R3944="",1,IF($O3943&lt;&gt;$O3944,1,0)))</f>
        <v/>
      </c>
      <c r="Q3943">
        <f>IF($P3943=1,SUM($P$7:$P3943),"")</f>
        <v/>
      </c>
      <c r="R3943">
        <f>IF($A3943="","",IF(ISNUMBER($A3943),$A3943,IFERROR(DATEVALUE($A3943),NA())))</f>
        <v/>
      </c>
    </row>
    <row r="3944">
      <c r="O3944">
        <f>IF($R3944="","",IF($Q$1="Weekly",INT(($R3944-2)/7),IF($Q$1="Quarterly",YEAR($R3944)*4+ROUNDUP(MONTH($R3944)/3),YEAR($R3944)*12+MONTH($R3944))))</f>
        <v/>
      </c>
      <c r="P3944">
        <f>IF($R3944="","",IF($R3945="",1,IF($O3944&lt;&gt;$O3945,1,0)))</f>
        <v/>
      </c>
      <c r="Q3944">
        <f>IF($P3944=1,SUM($P$7:$P3944),"")</f>
        <v/>
      </c>
      <c r="R3944">
        <f>IF($A3944="","",IF(ISNUMBER($A3944),$A3944,IFERROR(DATEVALUE($A3944),NA())))</f>
        <v/>
      </c>
    </row>
    <row r="3945">
      <c r="O3945">
        <f>IF($R3945="","",IF($Q$1="Weekly",INT(($R3945-2)/7),IF($Q$1="Quarterly",YEAR($R3945)*4+ROUNDUP(MONTH($R3945)/3),YEAR($R3945)*12+MONTH($R3945))))</f>
        <v/>
      </c>
      <c r="P3945">
        <f>IF($R3945="","",IF($R3946="",1,IF($O3945&lt;&gt;$O3946,1,0)))</f>
        <v/>
      </c>
      <c r="Q3945">
        <f>IF($P3945=1,SUM($P$7:$P3945),"")</f>
        <v/>
      </c>
      <c r="R3945">
        <f>IF($A3945="","",IF(ISNUMBER($A3945),$A3945,IFERROR(DATEVALUE($A3945),NA())))</f>
        <v/>
      </c>
    </row>
    <row r="3946">
      <c r="O3946">
        <f>IF($R3946="","",IF($Q$1="Weekly",INT(($R3946-2)/7),IF($Q$1="Quarterly",YEAR($R3946)*4+ROUNDUP(MONTH($R3946)/3),YEAR($R3946)*12+MONTH($R3946))))</f>
        <v/>
      </c>
      <c r="P3946">
        <f>IF($R3946="","",IF($R3947="",1,IF($O3946&lt;&gt;$O3947,1,0)))</f>
        <v/>
      </c>
      <c r="Q3946">
        <f>IF($P3946=1,SUM($P$7:$P3946),"")</f>
        <v/>
      </c>
      <c r="R3946">
        <f>IF($A3946="","",IF(ISNUMBER($A3946),$A3946,IFERROR(DATEVALUE($A3946),NA())))</f>
        <v/>
      </c>
    </row>
    <row r="3947">
      <c r="O3947">
        <f>IF($R3947="","",IF($Q$1="Weekly",INT(($R3947-2)/7),IF($Q$1="Quarterly",YEAR($R3947)*4+ROUNDUP(MONTH($R3947)/3),YEAR($R3947)*12+MONTH($R3947))))</f>
        <v/>
      </c>
      <c r="P3947">
        <f>IF($R3947="","",IF($R3948="",1,IF($O3947&lt;&gt;$O3948,1,0)))</f>
        <v/>
      </c>
      <c r="Q3947">
        <f>IF($P3947=1,SUM($P$7:$P3947),"")</f>
        <v/>
      </c>
      <c r="R3947">
        <f>IF($A3947="","",IF(ISNUMBER($A3947),$A3947,IFERROR(DATEVALUE($A3947),NA())))</f>
        <v/>
      </c>
    </row>
    <row r="3948">
      <c r="O3948">
        <f>IF($R3948="","",IF($Q$1="Weekly",INT(($R3948-2)/7),IF($Q$1="Quarterly",YEAR($R3948)*4+ROUNDUP(MONTH($R3948)/3),YEAR($R3948)*12+MONTH($R3948))))</f>
        <v/>
      </c>
      <c r="P3948">
        <f>IF($R3948="","",IF($R3949="",1,IF($O3948&lt;&gt;$O3949,1,0)))</f>
        <v/>
      </c>
      <c r="Q3948">
        <f>IF($P3948=1,SUM($P$7:$P3948),"")</f>
        <v/>
      </c>
      <c r="R3948">
        <f>IF($A3948="","",IF(ISNUMBER($A3948),$A3948,IFERROR(DATEVALUE($A3948),NA())))</f>
        <v/>
      </c>
    </row>
    <row r="3949">
      <c r="O3949">
        <f>IF($R3949="","",IF($Q$1="Weekly",INT(($R3949-2)/7),IF($Q$1="Quarterly",YEAR($R3949)*4+ROUNDUP(MONTH($R3949)/3),YEAR($R3949)*12+MONTH($R3949))))</f>
        <v/>
      </c>
      <c r="P3949">
        <f>IF($R3949="","",IF($R3950="",1,IF($O3949&lt;&gt;$O3950,1,0)))</f>
        <v/>
      </c>
      <c r="Q3949">
        <f>IF($P3949=1,SUM($P$7:$P3949),"")</f>
        <v/>
      </c>
      <c r="R3949">
        <f>IF($A3949="","",IF(ISNUMBER($A3949),$A3949,IFERROR(DATEVALUE($A3949),NA())))</f>
        <v/>
      </c>
    </row>
    <row r="3950">
      <c r="O3950">
        <f>IF($R3950="","",IF($Q$1="Weekly",INT(($R3950-2)/7),IF($Q$1="Quarterly",YEAR($R3950)*4+ROUNDUP(MONTH($R3950)/3),YEAR($R3950)*12+MONTH($R3950))))</f>
        <v/>
      </c>
      <c r="P3950">
        <f>IF($R3950="","",IF($R3951="",1,IF($O3950&lt;&gt;$O3951,1,0)))</f>
        <v/>
      </c>
      <c r="Q3950">
        <f>IF($P3950=1,SUM($P$7:$P3950),"")</f>
        <v/>
      </c>
      <c r="R3950">
        <f>IF($A3950="","",IF(ISNUMBER($A3950),$A3950,IFERROR(DATEVALUE($A3950),NA())))</f>
        <v/>
      </c>
    </row>
    <row r="3951">
      <c r="O3951">
        <f>IF($R3951="","",IF($Q$1="Weekly",INT(($R3951-2)/7),IF($Q$1="Quarterly",YEAR($R3951)*4+ROUNDUP(MONTH($R3951)/3),YEAR($R3951)*12+MONTH($R3951))))</f>
        <v/>
      </c>
      <c r="P3951">
        <f>IF($R3951="","",IF($R3952="",1,IF($O3951&lt;&gt;$O3952,1,0)))</f>
        <v/>
      </c>
      <c r="Q3951">
        <f>IF($P3951=1,SUM($P$7:$P3951),"")</f>
        <v/>
      </c>
      <c r="R3951">
        <f>IF($A3951="","",IF(ISNUMBER($A3951),$A3951,IFERROR(DATEVALUE($A3951),NA())))</f>
        <v/>
      </c>
    </row>
    <row r="3952">
      <c r="O3952">
        <f>IF($R3952="","",IF($Q$1="Weekly",INT(($R3952-2)/7),IF($Q$1="Quarterly",YEAR($R3952)*4+ROUNDUP(MONTH($R3952)/3),YEAR($R3952)*12+MONTH($R3952))))</f>
        <v/>
      </c>
      <c r="P3952">
        <f>IF($R3952="","",IF($R3953="",1,IF($O3952&lt;&gt;$O3953,1,0)))</f>
        <v/>
      </c>
      <c r="Q3952">
        <f>IF($P3952=1,SUM($P$7:$P3952),"")</f>
        <v/>
      </c>
      <c r="R3952">
        <f>IF($A3952="","",IF(ISNUMBER($A3952),$A3952,IFERROR(DATEVALUE($A3952),NA())))</f>
        <v/>
      </c>
    </row>
    <row r="3953">
      <c r="O3953">
        <f>IF($R3953="","",IF($Q$1="Weekly",INT(($R3953-2)/7),IF($Q$1="Quarterly",YEAR($R3953)*4+ROUNDUP(MONTH($R3953)/3),YEAR($R3953)*12+MONTH($R3953))))</f>
        <v/>
      </c>
      <c r="P3953">
        <f>IF($R3953="","",IF($R3954="",1,IF($O3953&lt;&gt;$O3954,1,0)))</f>
        <v/>
      </c>
      <c r="Q3953">
        <f>IF($P3953=1,SUM($P$7:$P3953),"")</f>
        <v/>
      </c>
      <c r="R3953">
        <f>IF($A3953="","",IF(ISNUMBER($A3953),$A3953,IFERROR(DATEVALUE($A3953),NA())))</f>
        <v/>
      </c>
    </row>
    <row r="3954">
      <c r="O3954">
        <f>IF($R3954="","",IF($Q$1="Weekly",INT(($R3954-2)/7),IF($Q$1="Quarterly",YEAR($R3954)*4+ROUNDUP(MONTH($R3954)/3),YEAR($R3954)*12+MONTH($R3954))))</f>
        <v/>
      </c>
      <c r="P3954">
        <f>IF($R3954="","",IF($R3955="",1,IF($O3954&lt;&gt;$O3955,1,0)))</f>
        <v/>
      </c>
      <c r="Q3954">
        <f>IF($P3954=1,SUM($P$7:$P3954),"")</f>
        <v/>
      </c>
      <c r="R3954">
        <f>IF($A3954="","",IF(ISNUMBER($A3954),$A3954,IFERROR(DATEVALUE($A3954),NA())))</f>
        <v/>
      </c>
    </row>
    <row r="3955">
      <c r="O3955">
        <f>IF($R3955="","",IF($Q$1="Weekly",INT(($R3955-2)/7),IF($Q$1="Quarterly",YEAR($R3955)*4+ROUNDUP(MONTH($R3955)/3),YEAR($R3955)*12+MONTH($R3955))))</f>
        <v/>
      </c>
      <c r="P3955">
        <f>IF($R3955="","",IF($R3956="",1,IF($O3955&lt;&gt;$O3956,1,0)))</f>
        <v/>
      </c>
      <c r="Q3955">
        <f>IF($P3955=1,SUM($P$7:$P3955),"")</f>
        <v/>
      </c>
      <c r="R3955">
        <f>IF($A3955="","",IF(ISNUMBER($A3955),$A3955,IFERROR(DATEVALUE($A3955),NA())))</f>
        <v/>
      </c>
    </row>
    <row r="3956">
      <c r="O3956">
        <f>IF($R3956="","",IF($Q$1="Weekly",INT(($R3956-2)/7),IF($Q$1="Quarterly",YEAR($R3956)*4+ROUNDUP(MONTH($R3956)/3),YEAR($R3956)*12+MONTH($R3956))))</f>
        <v/>
      </c>
      <c r="P3956">
        <f>IF($R3956="","",IF($R3957="",1,IF($O3956&lt;&gt;$O3957,1,0)))</f>
        <v/>
      </c>
      <c r="Q3956">
        <f>IF($P3956=1,SUM($P$7:$P3956),"")</f>
        <v/>
      </c>
      <c r="R3956">
        <f>IF($A3956="","",IF(ISNUMBER($A3956),$A3956,IFERROR(DATEVALUE($A3956),NA())))</f>
        <v/>
      </c>
    </row>
    <row r="3957">
      <c r="O3957">
        <f>IF($R3957="","",IF($Q$1="Weekly",INT(($R3957-2)/7),IF($Q$1="Quarterly",YEAR($R3957)*4+ROUNDUP(MONTH($R3957)/3),YEAR($R3957)*12+MONTH($R3957))))</f>
        <v/>
      </c>
      <c r="P3957">
        <f>IF($R3957="","",IF($R3958="",1,IF($O3957&lt;&gt;$O3958,1,0)))</f>
        <v/>
      </c>
      <c r="Q3957">
        <f>IF($P3957=1,SUM($P$7:$P3957),"")</f>
        <v/>
      </c>
      <c r="R3957">
        <f>IF($A3957="","",IF(ISNUMBER($A3957),$A3957,IFERROR(DATEVALUE($A3957),NA())))</f>
        <v/>
      </c>
    </row>
    <row r="3958">
      <c r="O3958">
        <f>IF($R3958="","",IF($Q$1="Weekly",INT(($R3958-2)/7),IF($Q$1="Quarterly",YEAR($R3958)*4+ROUNDUP(MONTH($R3958)/3),YEAR($R3958)*12+MONTH($R3958))))</f>
        <v/>
      </c>
      <c r="P3958">
        <f>IF($R3958="","",IF($R3959="",1,IF($O3958&lt;&gt;$O3959,1,0)))</f>
        <v/>
      </c>
      <c r="Q3958">
        <f>IF($P3958=1,SUM($P$7:$P3958),"")</f>
        <v/>
      </c>
      <c r="R3958">
        <f>IF($A3958="","",IF(ISNUMBER($A3958),$A3958,IFERROR(DATEVALUE($A3958),NA())))</f>
        <v/>
      </c>
    </row>
    <row r="3959">
      <c r="O3959">
        <f>IF($R3959="","",IF($Q$1="Weekly",INT(($R3959-2)/7),IF($Q$1="Quarterly",YEAR($R3959)*4+ROUNDUP(MONTH($R3959)/3),YEAR($R3959)*12+MONTH($R3959))))</f>
        <v/>
      </c>
      <c r="P3959">
        <f>IF($R3959="","",IF($R3960="",1,IF($O3959&lt;&gt;$O3960,1,0)))</f>
        <v/>
      </c>
      <c r="Q3959">
        <f>IF($P3959=1,SUM($P$7:$P3959),"")</f>
        <v/>
      </c>
      <c r="R3959">
        <f>IF($A3959="","",IF(ISNUMBER($A3959),$A3959,IFERROR(DATEVALUE($A3959),NA())))</f>
        <v/>
      </c>
    </row>
    <row r="3960">
      <c r="O3960">
        <f>IF($R3960="","",IF($Q$1="Weekly",INT(($R3960-2)/7),IF($Q$1="Quarterly",YEAR($R3960)*4+ROUNDUP(MONTH($R3960)/3),YEAR($R3960)*12+MONTH($R3960))))</f>
        <v/>
      </c>
      <c r="P3960">
        <f>IF($R3960="","",IF($R3961="",1,IF($O3960&lt;&gt;$O3961,1,0)))</f>
        <v/>
      </c>
      <c r="Q3960">
        <f>IF($P3960=1,SUM($P$7:$P3960),"")</f>
        <v/>
      </c>
      <c r="R3960">
        <f>IF($A3960="","",IF(ISNUMBER($A3960),$A3960,IFERROR(DATEVALUE($A3960),NA())))</f>
        <v/>
      </c>
    </row>
    <row r="3961">
      <c r="O3961">
        <f>IF($R3961="","",IF($Q$1="Weekly",INT(($R3961-2)/7),IF($Q$1="Quarterly",YEAR($R3961)*4+ROUNDUP(MONTH($R3961)/3),YEAR($R3961)*12+MONTH($R3961))))</f>
        <v/>
      </c>
      <c r="P3961">
        <f>IF($R3961="","",IF($R3962="",1,IF($O3961&lt;&gt;$O3962,1,0)))</f>
        <v/>
      </c>
      <c r="Q3961">
        <f>IF($P3961=1,SUM($P$7:$P3961),"")</f>
        <v/>
      </c>
      <c r="R3961">
        <f>IF($A3961="","",IF(ISNUMBER($A3961),$A3961,IFERROR(DATEVALUE($A3961),NA())))</f>
        <v/>
      </c>
    </row>
    <row r="3962">
      <c r="O3962">
        <f>IF($R3962="","",IF($Q$1="Weekly",INT(($R3962-2)/7),IF($Q$1="Quarterly",YEAR($R3962)*4+ROUNDUP(MONTH($R3962)/3),YEAR($R3962)*12+MONTH($R3962))))</f>
        <v/>
      </c>
      <c r="P3962">
        <f>IF($R3962="","",IF($R3963="",1,IF($O3962&lt;&gt;$O3963,1,0)))</f>
        <v/>
      </c>
      <c r="Q3962">
        <f>IF($P3962=1,SUM($P$7:$P3962),"")</f>
        <v/>
      </c>
      <c r="R3962">
        <f>IF($A3962="","",IF(ISNUMBER($A3962),$A3962,IFERROR(DATEVALUE($A3962),NA())))</f>
        <v/>
      </c>
    </row>
    <row r="3963">
      <c r="O3963">
        <f>IF($R3963="","",IF($Q$1="Weekly",INT(($R3963-2)/7),IF($Q$1="Quarterly",YEAR($R3963)*4+ROUNDUP(MONTH($R3963)/3),YEAR($R3963)*12+MONTH($R3963))))</f>
        <v/>
      </c>
      <c r="P3963">
        <f>IF($R3963="","",IF($R3964="",1,IF($O3963&lt;&gt;$O3964,1,0)))</f>
        <v/>
      </c>
      <c r="Q3963">
        <f>IF($P3963=1,SUM($P$7:$P3963),"")</f>
        <v/>
      </c>
      <c r="R3963">
        <f>IF($A3963="","",IF(ISNUMBER($A3963),$A3963,IFERROR(DATEVALUE($A3963),NA())))</f>
        <v/>
      </c>
    </row>
    <row r="3964">
      <c r="O3964">
        <f>IF($R3964="","",IF($Q$1="Weekly",INT(($R3964-2)/7),IF($Q$1="Quarterly",YEAR($R3964)*4+ROUNDUP(MONTH($R3964)/3),YEAR($R3964)*12+MONTH($R3964))))</f>
        <v/>
      </c>
      <c r="P3964">
        <f>IF($R3964="","",IF($R3965="",1,IF($O3964&lt;&gt;$O3965,1,0)))</f>
        <v/>
      </c>
      <c r="Q3964">
        <f>IF($P3964=1,SUM($P$7:$P3964),"")</f>
        <v/>
      </c>
      <c r="R3964">
        <f>IF($A3964="","",IF(ISNUMBER($A3964),$A3964,IFERROR(DATEVALUE($A3964),NA())))</f>
        <v/>
      </c>
    </row>
    <row r="3965">
      <c r="O3965">
        <f>IF($R3965="","",IF($Q$1="Weekly",INT(($R3965-2)/7),IF($Q$1="Quarterly",YEAR($R3965)*4+ROUNDUP(MONTH($R3965)/3),YEAR($R3965)*12+MONTH($R3965))))</f>
        <v/>
      </c>
      <c r="P3965">
        <f>IF($R3965="","",IF($R3966="",1,IF($O3965&lt;&gt;$O3966,1,0)))</f>
        <v/>
      </c>
      <c r="Q3965">
        <f>IF($P3965=1,SUM($P$7:$P3965),"")</f>
        <v/>
      </c>
      <c r="R3965">
        <f>IF($A3965="","",IF(ISNUMBER($A3965),$A3965,IFERROR(DATEVALUE($A3965),NA())))</f>
        <v/>
      </c>
    </row>
    <row r="3966">
      <c r="O3966">
        <f>IF($R3966="","",IF($Q$1="Weekly",INT(($R3966-2)/7),IF($Q$1="Quarterly",YEAR($R3966)*4+ROUNDUP(MONTH($R3966)/3),YEAR($R3966)*12+MONTH($R3966))))</f>
        <v/>
      </c>
      <c r="P3966">
        <f>IF($R3966="","",IF($R3967="",1,IF($O3966&lt;&gt;$O3967,1,0)))</f>
        <v/>
      </c>
      <c r="Q3966">
        <f>IF($P3966=1,SUM($P$7:$P3966),"")</f>
        <v/>
      </c>
      <c r="R3966">
        <f>IF($A3966="","",IF(ISNUMBER($A3966),$A3966,IFERROR(DATEVALUE($A3966),NA())))</f>
        <v/>
      </c>
    </row>
    <row r="3967">
      <c r="O3967">
        <f>IF($R3967="","",IF($Q$1="Weekly",INT(($R3967-2)/7),IF($Q$1="Quarterly",YEAR($R3967)*4+ROUNDUP(MONTH($R3967)/3),YEAR($R3967)*12+MONTH($R3967))))</f>
        <v/>
      </c>
      <c r="P3967">
        <f>IF($R3967="","",IF($R3968="",1,IF($O3967&lt;&gt;$O3968,1,0)))</f>
        <v/>
      </c>
      <c r="Q3967">
        <f>IF($P3967=1,SUM($P$7:$P3967),"")</f>
        <v/>
      </c>
      <c r="R3967">
        <f>IF($A3967="","",IF(ISNUMBER($A3967),$A3967,IFERROR(DATEVALUE($A3967),NA())))</f>
        <v/>
      </c>
    </row>
    <row r="3968">
      <c r="O3968">
        <f>IF($R3968="","",IF($Q$1="Weekly",INT(($R3968-2)/7),IF($Q$1="Quarterly",YEAR($R3968)*4+ROUNDUP(MONTH($R3968)/3),YEAR($R3968)*12+MONTH($R3968))))</f>
        <v/>
      </c>
      <c r="P3968">
        <f>IF($R3968="","",IF($R3969="",1,IF($O3968&lt;&gt;$O3969,1,0)))</f>
        <v/>
      </c>
      <c r="Q3968">
        <f>IF($P3968=1,SUM($P$7:$P3968),"")</f>
        <v/>
      </c>
      <c r="R3968">
        <f>IF($A3968="","",IF(ISNUMBER($A3968),$A3968,IFERROR(DATEVALUE($A3968),NA())))</f>
        <v/>
      </c>
    </row>
    <row r="3969">
      <c r="O3969">
        <f>IF($R3969="","",IF($Q$1="Weekly",INT(($R3969-2)/7),IF($Q$1="Quarterly",YEAR($R3969)*4+ROUNDUP(MONTH($R3969)/3),YEAR($R3969)*12+MONTH($R3969))))</f>
        <v/>
      </c>
      <c r="P3969">
        <f>IF($R3969="","",IF($R3970="",1,IF($O3969&lt;&gt;$O3970,1,0)))</f>
        <v/>
      </c>
      <c r="Q3969">
        <f>IF($P3969=1,SUM($P$7:$P3969),"")</f>
        <v/>
      </c>
      <c r="R3969">
        <f>IF($A3969="","",IF(ISNUMBER($A3969),$A3969,IFERROR(DATEVALUE($A3969),NA())))</f>
        <v/>
      </c>
    </row>
    <row r="3970">
      <c r="O3970">
        <f>IF($R3970="","",IF($Q$1="Weekly",INT(($R3970-2)/7),IF($Q$1="Quarterly",YEAR($R3970)*4+ROUNDUP(MONTH($R3970)/3),YEAR($R3970)*12+MONTH($R3970))))</f>
        <v/>
      </c>
      <c r="P3970">
        <f>IF($R3970="","",IF($R3971="",1,IF($O3970&lt;&gt;$O3971,1,0)))</f>
        <v/>
      </c>
      <c r="Q3970">
        <f>IF($P3970=1,SUM($P$7:$P3970),"")</f>
        <v/>
      </c>
      <c r="R3970">
        <f>IF($A3970="","",IF(ISNUMBER($A3970),$A3970,IFERROR(DATEVALUE($A3970),NA())))</f>
        <v/>
      </c>
    </row>
    <row r="3971">
      <c r="O3971">
        <f>IF($R3971="","",IF($Q$1="Weekly",INT(($R3971-2)/7),IF($Q$1="Quarterly",YEAR($R3971)*4+ROUNDUP(MONTH($R3971)/3),YEAR($R3971)*12+MONTH($R3971))))</f>
        <v/>
      </c>
      <c r="P3971">
        <f>IF($R3971="","",IF($R3972="",1,IF($O3971&lt;&gt;$O3972,1,0)))</f>
        <v/>
      </c>
      <c r="Q3971">
        <f>IF($P3971=1,SUM($P$7:$P3971),"")</f>
        <v/>
      </c>
      <c r="R3971">
        <f>IF($A3971="","",IF(ISNUMBER($A3971),$A3971,IFERROR(DATEVALUE($A3971),NA())))</f>
        <v/>
      </c>
    </row>
    <row r="3972">
      <c r="O3972">
        <f>IF($R3972="","",IF($Q$1="Weekly",INT(($R3972-2)/7),IF($Q$1="Quarterly",YEAR($R3972)*4+ROUNDUP(MONTH($R3972)/3),YEAR($R3972)*12+MONTH($R3972))))</f>
        <v/>
      </c>
      <c r="P3972">
        <f>IF($R3972="","",IF($R3973="",1,IF($O3972&lt;&gt;$O3973,1,0)))</f>
        <v/>
      </c>
      <c r="Q3972">
        <f>IF($P3972=1,SUM($P$7:$P3972),"")</f>
        <v/>
      </c>
      <c r="R3972">
        <f>IF($A3972="","",IF(ISNUMBER($A3972),$A3972,IFERROR(DATEVALUE($A3972),NA())))</f>
        <v/>
      </c>
    </row>
    <row r="3973">
      <c r="O3973">
        <f>IF($R3973="","",IF($Q$1="Weekly",INT(($R3973-2)/7),IF($Q$1="Quarterly",YEAR($R3973)*4+ROUNDUP(MONTH($R3973)/3),YEAR($R3973)*12+MONTH($R3973))))</f>
        <v/>
      </c>
      <c r="P3973">
        <f>IF($R3973="","",IF($R3974="",1,IF($O3973&lt;&gt;$O3974,1,0)))</f>
        <v/>
      </c>
      <c r="Q3973">
        <f>IF($P3973=1,SUM($P$7:$P3973),"")</f>
        <v/>
      </c>
      <c r="R3973">
        <f>IF($A3973="","",IF(ISNUMBER($A3973),$A3973,IFERROR(DATEVALUE($A3973),NA())))</f>
        <v/>
      </c>
    </row>
    <row r="3974">
      <c r="O3974">
        <f>IF($R3974="","",IF($Q$1="Weekly",INT(($R3974-2)/7),IF($Q$1="Quarterly",YEAR($R3974)*4+ROUNDUP(MONTH($R3974)/3),YEAR($R3974)*12+MONTH($R3974))))</f>
        <v/>
      </c>
      <c r="P3974">
        <f>IF($R3974="","",IF($R3975="",1,IF($O3974&lt;&gt;$O3975,1,0)))</f>
        <v/>
      </c>
      <c r="Q3974">
        <f>IF($P3974=1,SUM($P$7:$P3974),"")</f>
        <v/>
      </c>
      <c r="R3974">
        <f>IF($A3974="","",IF(ISNUMBER($A3974),$A3974,IFERROR(DATEVALUE($A3974),NA())))</f>
        <v/>
      </c>
    </row>
    <row r="3975">
      <c r="O3975">
        <f>IF($R3975="","",IF($Q$1="Weekly",INT(($R3975-2)/7),IF($Q$1="Quarterly",YEAR($R3975)*4+ROUNDUP(MONTH($R3975)/3),YEAR($R3975)*12+MONTH($R3975))))</f>
        <v/>
      </c>
      <c r="P3975">
        <f>IF($R3975="","",IF($R3976="",1,IF($O3975&lt;&gt;$O3976,1,0)))</f>
        <v/>
      </c>
      <c r="Q3975">
        <f>IF($P3975=1,SUM($P$7:$P3975),"")</f>
        <v/>
      </c>
      <c r="R3975">
        <f>IF($A3975="","",IF(ISNUMBER($A3975),$A3975,IFERROR(DATEVALUE($A3975),NA())))</f>
        <v/>
      </c>
    </row>
    <row r="3976">
      <c r="O3976">
        <f>IF($R3976="","",IF($Q$1="Weekly",INT(($R3976-2)/7),IF($Q$1="Quarterly",YEAR($R3976)*4+ROUNDUP(MONTH($R3976)/3),YEAR($R3976)*12+MONTH($R3976))))</f>
        <v/>
      </c>
      <c r="P3976">
        <f>IF($R3976="","",IF($R3977="",1,IF($O3976&lt;&gt;$O3977,1,0)))</f>
        <v/>
      </c>
      <c r="Q3976">
        <f>IF($P3976=1,SUM($P$7:$P3976),"")</f>
        <v/>
      </c>
      <c r="R3976">
        <f>IF($A3976="","",IF(ISNUMBER($A3976),$A3976,IFERROR(DATEVALUE($A3976),NA())))</f>
        <v/>
      </c>
    </row>
    <row r="3977">
      <c r="O3977">
        <f>IF($R3977="","",IF($Q$1="Weekly",INT(($R3977-2)/7),IF($Q$1="Quarterly",YEAR($R3977)*4+ROUNDUP(MONTH($R3977)/3),YEAR($R3977)*12+MONTH($R3977))))</f>
        <v/>
      </c>
      <c r="P3977">
        <f>IF($R3977="","",IF($R3978="",1,IF($O3977&lt;&gt;$O3978,1,0)))</f>
        <v/>
      </c>
      <c r="Q3977">
        <f>IF($P3977=1,SUM($P$7:$P3977),"")</f>
        <v/>
      </c>
      <c r="R3977">
        <f>IF($A3977="","",IF(ISNUMBER($A3977),$A3977,IFERROR(DATEVALUE($A3977),NA())))</f>
        <v/>
      </c>
    </row>
    <row r="3978">
      <c r="O3978">
        <f>IF($R3978="","",IF($Q$1="Weekly",INT(($R3978-2)/7),IF($Q$1="Quarterly",YEAR($R3978)*4+ROUNDUP(MONTH($R3978)/3),YEAR($R3978)*12+MONTH($R3978))))</f>
        <v/>
      </c>
      <c r="P3978">
        <f>IF($R3978="","",IF($R3979="",1,IF($O3978&lt;&gt;$O3979,1,0)))</f>
        <v/>
      </c>
      <c r="Q3978">
        <f>IF($P3978=1,SUM($P$7:$P3978),"")</f>
        <v/>
      </c>
      <c r="R3978">
        <f>IF($A3978="","",IF(ISNUMBER($A3978),$A3978,IFERROR(DATEVALUE($A3978),NA())))</f>
        <v/>
      </c>
    </row>
    <row r="3979">
      <c r="O3979">
        <f>IF($R3979="","",IF($Q$1="Weekly",INT(($R3979-2)/7),IF($Q$1="Quarterly",YEAR($R3979)*4+ROUNDUP(MONTH($R3979)/3),YEAR($R3979)*12+MONTH($R3979))))</f>
        <v/>
      </c>
      <c r="P3979">
        <f>IF($R3979="","",IF($R3980="",1,IF($O3979&lt;&gt;$O3980,1,0)))</f>
        <v/>
      </c>
      <c r="Q3979">
        <f>IF($P3979=1,SUM($P$7:$P3979),"")</f>
        <v/>
      </c>
      <c r="R3979">
        <f>IF($A3979="","",IF(ISNUMBER($A3979),$A3979,IFERROR(DATEVALUE($A3979),NA())))</f>
        <v/>
      </c>
    </row>
    <row r="3980">
      <c r="O3980">
        <f>IF($R3980="","",IF($Q$1="Weekly",INT(($R3980-2)/7),IF($Q$1="Quarterly",YEAR($R3980)*4+ROUNDUP(MONTH($R3980)/3),YEAR($R3980)*12+MONTH($R3980))))</f>
        <v/>
      </c>
      <c r="P3980">
        <f>IF($R3980="","",IF($R3981="",1,IF($O3980&lt;&gt;$O3981,1,0)))</f>
        <v/>
      </c>
      <c r="Q3980">
        <f>IF($P3980=1,SUM($P$7:$P3980),"")</f>
        <v/>
      </c>
      <c r="R3980">
        <f>IF($A3980="","",IF(ISNUMBER($A3980),$A3980,IFERROR(DATEVALUE($A3980),NA())))</f>
        <v/>
      </c>
    </row>
    <row r="3981">
      <c r="O3981">
        <f>IF($R3981="","",IF($Q$1="Weekly",INT(($R3981-2)/7),IF($Q$1="Quarterly",YEAR($R3981)*4+ROUNDUP(MONTH($R3981)/3),YEAR($R3981)*12+MONTH($R3981))))</f>
        <v/>
      </c>
      <c r="P3981">
        <f>IF($R3981="","",IF($R3982="",1,IF($O3981&lt;&gt;$O3982,1,0)))</f>
        <v/>
      </c>
      <c r="Q3981">
        <f>IF($P3981=1,SUM($P$7:$P3981),"")</f>
        <v/>
      </c>
      <c r="R3981">
        <f>IF($A3981="","",IF(ISNUMBER($A3981),$A3981,IFERROR(DATEVALUE($A3981),NA())))</f>
        <v/>
      </c>
    </row>
    <row r="3982">
      <c r="O3982">
        <f>IF($R3982="","",IF($Q$1="Weekly",INT(($R3982-2)/7),IF($Q$1="Quarterly",YEAR($R3982)*4+ROUNDUP(MONTH($R3982)/3),YEAR($R3982)*12+MONTH($R3982))))</f>
        <v/>
      </c>
      <c r="P3982">
        <f>IF($R3982="","",IF($R3983="",1,IF($O3982&lt;&gt;$O3983,1,0)))</f>
        <v/>
      </c>
      <c r="Q3982">
        <f>IF($P3982=1,SUM($P$7:$P3982),"")</f>
        <v/>
      </c>
      <c r="R3982">
        <f>IF($A3982="","",IF(ISNUMBER($A3982),$A3982,IFERROR(DATEVALUE($A3982),NA())))</f>
        <v/>
      </c>
    </row>
    <row r="3983">
      <c r="O3983">
        <f>IF($R3983="","",IF($Q$1="Weekly",INT(($R3983-2)/7),IF($Q$1="Quarterly",YEAR($R3983)*4+ROUNDUP(MONTH($R3983)/3),YEAR($R3983)*12+MONTH($R3983))))</f>
        <v/>
      </c>
      <c r="P3983">
        <f>IF($R3983="","",IF($R3984="",1,IF($O3983&lt;&gt;$O3984,1,0)))</f>
        <v/>
      </c>
      <c r="Q3983">
        <f>IF($P3983=1,SUM($P$7:$P3983),"")</f>
        <v/>
      </c>
      <c r="R3983">
        <f>IF($A3983="","",IF(ISNUMBER($A3983),$A3983,IFERROR(DATEVALUE($A3983),NA())))</f>
        <v/>
      </c>
    </row>
    <row r="3984">
      <c r="O3984">
        <f>IF($R3984="","",IF($Q$1="Weekly",INT(($R3984-2)/7),IF($Q$1="Quarterly",YEAR($R3984)*4+ROUNDUP(MONTH($R3984)/3),YEAR($R3984)*12+MONTH($R3984))))</f>
        <v/>
      </c>
      <c r="P3984">
        <f>IF($R3984="","",IF($R3985="",1,IF($O3984&lt;&gt;$O3985,1,0)))</f>
        <v/>
      </c>
      <c r="Q3984">
        <f>IF($P3984=1,SUM($P$7:$P3984),"")</f>
        <v/>
      </c>
      <c r="R3984">
        <f>IF($A3984="","",IF(ISNUMBER($A3984),$A3984,IFERROR(DATEVALUE($A3984),NA())))</f>
        <v/>
      </c>
    </row>
    <row r="3985">
      <c r="O3985">
        <f>IF($R3985="","",IF($Q$1="Weekly",INT(($R3985-2)/7),IF($Q$1="Quarterly",YEAR($R3985)*4+ROUNDUP(MONTH($R3985)/3),YEAR($R3985)*12+MONTH($R3985))))</f>
        <v/>
      </c>
      <c r="P3985">
        <f>IF($R3985="","",IF($R3986="",1,IF($O3985&lt;&gt;$O3986,1,0)))</f>
        <v/>
      </c>
      <c r="Q3985">
        <f>IF($P3985=1,SUM($P$7:$P3985),"")</f>
        <v/>
      </c>
      <c r="R3985">
        <f>IF($A3985="","",IF(ISNUMBER($A3985),$A3985,IFERROR(DATEVALUE($A3985),NA())))</f>
        <v/>
      </c>
    </row>
    <row r="3986">
      <c r="O3986">
        <f>IF($R3986="","",IF($Q$1="Weekly",INT(($R3986-2)/7),IF($Q$1="Quarterly",YEAR($R3986)*4+ROUNDUP(MONTH($R3986)/3),YEAR($R3986)*12+MONTH($R3986))))</f>
        <v/>
      </c>
      <c r="P3986">
        <f>IF($R3986="","",IF($R3987="",1,IF($O3986&lt;&gt;$O3987,1,0)))</f>
        <v/>
      </c>
      <c r="Q3986">
        <f>IF($P3986=1,SUM($P$7:$P3986),"")</f>
        <v/>
      </c>
      <c r="R3986">
        <f>IF($A3986="","",IF(ISNUMBER($A3986),$A3986,IFERROR(DATEVALUE($A3986),NA())))</f>
        <v/>
      </c>
    </row>
    <row r="3987">
      <c r="O3987">
        <f>IF($R3987="","",IF($Q$1="Weekly",INT(($R3987-2)/7),IF($Q$1="Quarterly",YEAR($R3987)*4+ROUNDUP(MONTH($R3987)/3),YEAR($R3987)*12+MONTH($R3987))))</f>
        <v/>
      </c>
      <c r="P3987">
        <f>IF($R3987="","",IF($R3988="",1,IF($O3987&lt;&gt;$O3988,1,0)))</f>
        <v/>
      </c>
      <c r="Q3987">
        <f>IF($P3987=1,SUM($P$7:$P3987),"")</f>
        <v/>
      </c>
      <c r="R3987">
        <f>IF($A3987="","",IF(ISNUMBER($A3987),$A3987,IFERROR(DATEVALUE($A3987),NA())))</f>
        <v/>
      </c>
    </row>
    <row r="3988">
      <c r="O3988">
        <f>IF($R3988="","",IF($Q$1="Weekly",INT(($R3988-2)/7),IF($Q$1="Quarterly",YEAR($R3988)*4+ROUNDUP(MONTH($R3988)/3),YEAR($R3988)*12+MONTH($R3988))))</f>
        <v/>
      </c>
      <c r="P3988">
        <f>IF($R3988="","",IF($R3989="",1,IF($O3988&lt;&gt;$O3989,1,0)))</f>
        <v/>
      </c>
      <c r="Q3988">
        <f>IF($P3988=1,SUM($P$7:$P3988),"")</f>
        <v/>
      </c>
      <c r="R3988">
        <f>IF($A3988="","",IF(ISNUMBER($A3988),$A3988,IFERROR(DATEVALUE($A3988),NA())))</f>
        <v/>
      </c>
    </row>
    <row r="3989">
      <c r="O3989">
        <f>IF($R3989="","",IF($Q$1="Weekly",INT(($R3989-2)/7),IF($Q$1="Quarterly",YEAR($R3989)*4+ROUNDUP(MONTH($R3989)/3),YEAR($R3989)*12+MONTH($R3989))))</f>
        <v/>
      </c>
      <c r="P3989">
        <f>IF($R3989="","",IF($R3990="",1,IF($O3989&lt;&gt;$O3990,1,0)))</f>
        <v/>
      </c>
      <c r="Q3989">
        <f>IF($P3989=1,SUM($P$7:$P3989),"")</f>
        <v/>
      </c>
      <c r="R3989">
        <f>IF($A3989="","",IF(ISNUMBER($A3989),$A3989,IFERROR(DATEVALUE($A3989),NA())))</f>
        <v/>
      </c>
    </row>
    <row r="3990">
      <c r="O3990">
        <f>IF($R3990="","",IF($Q$1="Weekly",INT(($R3990-2)/7),IF($Q$1="Quarterly",YEAR($R3990)*4+ROUNDUP(MONTH($R3990)/3),YEAR($R3990)*12+MONTH($R3990))))</f>
        <v/>
      </c>
      <c r="P3990">
        <f>IF($R3990="","",IF($R3991="",1,IF($O3990&lt;&gt;$O3991,1,0)))</f>
        <v/>
      </c>
      <c r="Q3990">
        <f>IF($P3990=1,SUM($P$7:$P3990),"")</f>
        <v/>
      </c>
      <c r="R3990">
        <f>IF($A3990="","",IF(ISNUMBER($A3990),$A3990,IFERROR(DATEVALUE($A3990),NA())))</f>
        <v/>
      </c>
    </row>
    <row r="3991">
      <c r="O3991">
        <f>IF($R3991="","",IF($Q$1="Weekly",INT(($R3991-2)/7),IF($Q$1="Quarterly",YEAR($R3991)*4+ROUNDUP(MONTH($R3991)/3),YEAR($R3991)*12+MONTH($R3991))))</f>
        <v/>
      </c>
      <c r="P3991">
        <f>IF($R3991="","",IF($R3992="",1,IF($O3991&lt;&gt;$O3992,1,0)))</f>
        <v/>
      </c>
      <c r="Q3991">
        <f>IF($P3991=1,SUM($P$7:$P3991),"")</f>
        <v/>
      </c>
      <c r="R3991">
        <f>IF($A3991="","",IF(ISNUMBER($A3991),$A3991,IFERROR(DATEVALUE($A3991),NA())))</f>
        <v/>
      </c>
    </row>
    <row r="3992">
      <c r="O3992">
        <f>IF($R3992="","",IF($Q$1="Weekly",INT(($R3992-2)/7),IF($Q$1="Quarterly",YEAR($R3992)*4+ROUNDUP(MONTH($R3992)/3),YEAR($R3992)*12+MONTH($R3992))))</f>
        <v/>
      </c>
      <c r="P3992">
        <f>IF($R3992="","",IF($R3993="",1,IF($O3992&lt;&gt;$O3993,1,0)))</f>
        <v/>
      </c>
      <c r="Q3992">
        <f>IF($P3992=1,SUM($P$7:$P3992),"")</f>
        <v/>
      </c>
      <c r="R3992">
        <f>IF($A3992="","",IF(ISNUMBER($A3992),$A3992,IFERROR(DATEVALUE($A3992),NA())))</f>
        <v/>
      </c>
    </row>
    <row r="3993">
      <c r="O3993">
        <f>IF($R3993="","",IF($Q$1="Weekly",INT(($R3993-2)/7),IF($Q$1="Quarterly",YEAR($R3993)*4+ROUNDUP(MONTH($R3993)/3),YEAR($R3993)*12+MONTH($R3993))))</f>
        <v/>
      </c>
      <c r="P3993">
        <f>IF($R3993="","",IF($R3994="",1,IF($O3993&lt;&gt;$O3994,1,0)))</f>
        <v/>
      </c>
      <c r="Q3993">
        <f>IF($P3993=1,SUM($P$7:$P3993),"")</f>
        <v/>
      </c>
      <c r="R3993">
        <f>IF($A3993="","",IF(ISNUMBER($A3993),$A3993,IFERROR(DATEVALUE($A3993),NA())))</f>
        <v/>
      </c>
    </row>
    <row r="3994">
      <c r="O3994">
        <f>IF($R3994="","",IF($Q$1="Weekly",INT(($R3994-2)/7),IF($Q$1="Quarterly",YEAR($R3994)*4+ROUNDUP(MONTH($R3994)/3),YEAR($R3994)*12+MONTH($R3994))))</f>
        <v/>
      </c>
      <c r="P3994">
        <f>IF($R3994="","",IF($R3995="",1,IF($O3994&lt;&gt;$O3995,1,0)))</f>
        <v/>
      </c>
      <c r="Q3994">
        <f>IF($P3994=1,SUM($P$7:$P3994),"")</f>
        <v/>
      </c>
      <c r="R3994">
        <f>IF($A3994="","",IF(ISNUMBER($A3994),$A3994,IFERROR(DATEVALUE($A3994),NA())))</f>
        <v/>
      </c>
    </row>
    <row r="3995">
      <c r="O3995">
        <f>IF($R3995="","",IF($Q$1="Weekly",INT(($R3995-2)/7),IF($Q$1="Quarterly",YEAR($R3995)*4+ROUNDUP(MONTH($R3995)/3),YEAR($R3995)*12+MONTH($R3995))))</f>
        <v/>
      </c>
      <c r="P3995">
        <f>IF($R3995="","",IF($R3996="",1,IF($O3995&lt;&gt;$O3996,1,0)))</f>
        <v/>
      </c>
      <c r="Q3995">
        <f>IF($P3995=1,SUM($P$7:$P3995),"")</f>
        <v/>
      </c>
      <c r="R3995">
        <f>IF($A3995="","",IF(ISNUMBER($A3995),$A3995,IFERROR(DATEVALUE($A3995),NA())))</f>
        <v/>
      </c>
    </row>
    <row r="3996">
      <c r="O3996">
        <f>IF($R3996="","",IF($Q$1="Weekly",INT(($R3996-2)/7),IF($Q$1="Quarterly",YEAR($R3996)*4+ROUNDUP(MONTH($R3996)/3),YEAR($R3996)*12+MONTH($R3996))))</f>
        <v/>
      </c>
      <c r="P3996">
        <f>IF($R3996="","",IF($R3997="",1,IF($O3996&lt;&gt;$O3997,1,0)))</f>
        <v/>
      </c>
      <c r="Q3996">
        <f>IF($P3996=1,SUM($P$7:$P3996),"")</f>
        <v/>
      </c>
      <c r="R3996">
        <f>IF($A3996="","",IF(ISNUMBER($A3996),$A3996,IFERROR(DATEVALUE($A3996),NA())))</f>
        <v/>
      </c>
    </row>
    <row r="3997">
      <c r="O3997">
        <f>IF($R3997="","",IF($Q$1="Weekly",INT(($R3997-2)/7),IF($Q$1="Quarterly",YEAR($R3997)*4+ROUNDUP(MONTH($R3997)/3),YEAR($R3997)*12+MONTH($R3997))))</f>
        <v/>
      </c>
      <c r="P3997">
        <f>IF($R3997="","",IF($R3998="",1,IF($O3997&lt;&gt;$O3998,1,0)))</f>
        <v/>
      </c>
      <c r="Q3997">
        <f>IF($P3997=1,SUM($P$7:$P3997),"")</f>
        <v/>
      </c>
      <c r="R3997">
        <f>IF($A3997="","",IF(ISNUMBER($A3997),$A3997,IFERROR(DATEVALUE($A3997),NA())))</f>
        <v/>
      </c>
    </row>
    <row r="3998">
      <c r="O3998">
        <f>IF($R3998="","",IF($Q$1="Weekly",INT(($R3998-2)/7),IF($Q$1="Quarterly",YEAR($R3998)*4+ROUNDUP(MONTH($R3998)/3),YEAR($R3998)*12+MONTH($R3998))))</f>
        <v/>
      </c>
      <c r="P3998">
        <f>IF($R3998="","",IF($R3999="",1,IF($O3998&lt;&gt;$O3999,1,0)))</f>
        <v/>
      </c>
      <c r="Q3998">
        <f>IF($P3998=1,SUM($P$7:$P3998),"")</f>
        <v/>
      </c>
      <c r="R3998">
        <f>IF($A3998="","",IF(ISNUMBER($A3998),$A3998,IFERROR(DATEVALUE($A3998),NA())))</f>
        <v/>
      </c>
    </row>
    <row r="3999">
      <c r="O3999">
        <f>IF($R3999="","",IF($Q$1="Weekly",INT(($R3999-2)/7),IF($Q$1="Quarterly",YEAR($R3999)*4+ROUNDUP(MONTH($R3999)/3),YEAR($R3999)*12+MONTH($R3999))))</f>
        <v/>
      </c>
      <c r="P3999">
        <f>IF($R3999="","",IF($R4000="",1,IF($O3999&lt;&gt;$O4000,1,0)))</f>
        <v/>
      </c>
      <c r="Q3999">
        <f>IF($P3999=1,SUM($P$7:$P3999),"")</f>
        <v/>
      </c>
      <c r="R3999">
        <f>IF($A3999="","",IF(ISNUMBER($A3999),$A3999,IFERROR(DATEVALUE($A3999),NA())))</f>
        <v/>
      </c>
    </row>
    <row r="4000">
      <c r="O4000">
        <f>IF($R4000="","",IF($Q$1="Weekly",INT(($R4000-2)/7),IF($Q$1="Quarterly",YEAR($R4000)*4+ROUNDUP(MONTH($R4000)/3),YEAR($R4000)*12+MONTH($R4000))))</f>
        <v/>
      </c>
      <c r="P4000">
        <f>IF($R4000="","",IF($R4001="",1,IF($O4000&lt;&gt;$O4001,1,0)))</f>
        <v/>
      </c>
      <c r="Q4000">
        <f>IF($P4000=1,SUM($P$7:$P4000),"")</f>
        <v/>
      </c>
      <c r="R4000">
        <f>IF($A4000="","",IF(ISNUMBER($A4000),$A4000,IFERROR(DATEVALUE($A4000),NA())))</f>
        <v/>
      </c>
    </row>
    <row r="4001">
      <c r="O4001">
        <f>IF($R4001="","",IF($Q$1="Weekly",INT(($R4001-2)/7),IF($Q$1="Quarterly",YEAR($R4001)*4+ROUNDUP(MONTH($R4001)/3),YEAR($R4001)*12+MONTH($R4001))))</f>
        <v/>
      </c>
      <c r="P4001">
        <f>IF($R4001="","",IF($R4002="",1,IF($O4001&lt;&gt;$O4002,1,0)))</f>
        <v/>
      </c>
      <c r="Q4001">
        <f>IF($P4001=1,SUM($P$7:$P4001),"")</f>
        <v/>
      </c>
      <c r="R4001">
        <f>IF($A4001="","",IF(ISNUMBER($A4001),$A4001,IFERROR(DATEVALUE($A4001),NA())))</f>
        <v/>
      </c>
    </row>
    <row r="4002">
      <c r="O4002">
        <f>IF($R4002="","",IF($Q$1="Weekly",INT(($R4002-2)/7),IF($Q$1="Quarterly",YEAR($R4002)*4+ROUNDUP(MONTH($R4002)/3),YEAR($R4002)*12+MONTH($R4002))))</f>
        <v/>
      </c>
      <c r="P4002">
        <f>IF($R4002="","",IF($R4003="",1,IF($O4002&lt;&gt;$O4003,1,0)))</f>
        <v/>
      </c>
      <c r="Q4002">
        <f>IF($P4002=1,SUM($P$7:$P4002),"")</f>
        <v/>
      </c>
      <c r="R4002">
        <f>IF($A4002="","",IF(ISNUMBER($A4002),$A4002,IFERROR(DATEVALUE($A4002),NA())))</f>
        <v/>
      </c>
    </row>
    <row r="4003">
      <c r="O4003">
        <f>IF($R4003="","",IF($Q$1="Weekly",INT(($R4003-2)/7),IF($Q$1="Quarterly",YEAR($R4003)*4+ROUNDUP(MONTH($R4003)/3),YEAR($R4003)*12+MONTH($R4003))))</f>
        <v/>
      </c>
      <c r="P4003">
        <f>IF($R4003="","",IF($R4004="",1,IF($O4003&lt;&gt;$O4004,1,0)))</f>
        <v/>
      </c>
      <c r="Q4003">
        <f>IF($P4003=1,SUM($P$7:$P4003),"")</f>
        <v/>
      </c>
      <c r="R4003">
        <f>IF($A4003="","",IF(ISNUMBER($A4003),$A4003,IFERROR(DATEVALUE($A4003),NA())))</f>
        <v/>
      </c>
    </row>
    <row r="4004">
      <c r="O4004">
        <f>IF($R4004="","",IF($Q$1="Weekly",INT(($R4004-2)/7),IF($Q$1="Quarterly",YEAR($R4004)*4+ROUNDUP(MONTH($R4004)/3),YEAR($R4004)*12+MONTH($R4004))))</f>
        <v/>
      </c>
      <c r="P4004">
        <f>IF($R4004="","",IF($R4005="",1,IF($O4004&lt;&gt;$O4005,1,0)))</f>
        <v/>
      </c>
      <c r="Q4004">
        <f>IF($P4004=1,SUM($P$7:$P4004),"")</f>
        <v/>
      </c>
      <c r="R4004">
        <f>IF($A4004="","",IF(ISNUMBER($A4004),$A4004,IFERROR(DATEVALUE($A4004),NA())))</f>
        <v/>
      </c>
    </row>
    <row r="4005">
      <c r="O4005">
        <f>IF($R4005="","",IF($Q$1="Weekly",INT(($R4005-2)/7),IF($Q$1="Quarterly",YEAR($R4005)*4+ROUNDUP(MONTH($R4005)/3),YEAR($R4005)*12+MONTH($R4005))))</f>
        <v/>
      </c>
      <c r="P4005">
        <f>IF($R4005="","",IF($R4006="",1,IF($O4005&lt;&gt;$O4006,1,0)))</f>
        <v/>
      </c>
      <c r="Q4005">
        <f>IF($P4005=1,SUM($P$7:$P4005),"")</f>
        <v/>
      </c>
      <c r="R4005">
        <f>IF($A4005="","",IF(ISNUMBER($A4005),$A4005,IFERROR(DATEVALUE($A4005),NA())))</f>
        <v/>
      </c>
    </row>
    <row r="4006">
      <c r="O4006">
        <f>IF($R4006="","",IF($Q$1="Weekly",INT(($R4006-2)/7),IF($Q$1="Quarterly",YEAR($R4006)*4+ROUNDUP(MONTH($R4006)/3),YEAR($R4006)*12+MONTH($R4006))))</f>
        <v/>
      </c>
      <c r="P4006">
        <f>IF($R4006="","",IF($R4007="",1,IF($O4006&lt;&gt;$O4007,1,0)))</f>
        <v/>
      </c>
      <c r="Q4006">
        <f>IF($P4006=1,SUM($P$7:$P4006),"")</f>
        <v/>
      </c>
      <c r="R4006">
        <f>IF($A4006="","",IF(ISNUMBER($A4006),$A4006,IFERROR(DATEVALUE($A4006),NA())))</f>
        <v/>
      </c>
    </row>
    <row r="4007">
      <c r="O4007">
        <f>IF($R4007="","",IF($Q$1="Weekly",INT(($R4007-2)/7),IF($Q$1="Quarterly",YEAR($R4007)*4+ROUNDUP(MONTH($R4007)/3),YEAR($R4007)*12+MONTH($R4007))))</f>
        <v/>
      </c>
      <c r="P4007">
        <f>IF($R4007="","",IF($R4008="",1,IF($O4007&lt;&gt;$O4008,1,0)))</f>
        <v/>
      </c>
      <c r="Q4007">
        <f>IF($P4007=1,SUM($P$7:$P4007),"")</f>
        <v/>
      </c>
      <c r="R4007">
        <f>IF($A4007="","",IF(ISNUMBER($A4007),$A4007,IFERROR(DATEVALUE($A4007),NA())))</f>
        <v/>
      </c>
    </row>
    <row r="4008">
      <c r="O4008">
        <f>IF($R4008="","",IF($Q$1="Weekly",INT(($R4008-2)/7),IF($Q$1="Quarterly",YEAR($R4008)*4+ROUNDUP(MONTH($R4008)/3),YEAR($R4008)*12+MONTH($R4008))))</f>
        <v/>
      </c>
      <c r="P4008">
        <f>IF($R4008="","",IF($R4009="",1,IF($O4008&lt;&gt;$O4009,1,0)))</f>
        <v/>
      </c>
      <c r="Q4008">
        <f>IF($P4008=1,SUM($P$7:$P4008),"")</f>
        <v/>
      </c>
      <c r="R4008">
        <f>IF($A4008="","",IF(ISNUMBER($A4008),$A4008,IFERROR(DATEVALUE($A4008),NA())))</f>
        <v/>
      </c>
    </row>
    <row r="4009">
      <c r="O4009">
        <f>IF($R4009="","",IF($Q$1="Weekly",INT(($R4009-2)/7),IF($Q$1="Quarterly",YEAR($R4009)*4+ROUNDUP(MONTH($R4009)/3),YEAR($R4009)*12+MONTH($R4009))))</f>
        <v/>
      </c>
      <c r="P4009">
        <f>IF($R4009="","",IF($R4010="",1,IF($O4009&lt;&gt;$O4010,1,0)))</f>
        <v/>
      </c>
      <c r="Q4009">
        <f>IF($P4009=1,SUM($P$7:$P4009),"")</f>
        <v/>
      </c>
      <c r="R4009">
        <f>IF($A4009="","",IF(ISNUMBER($A4009),$A4009,IFERROR(DATEVALUE($A4009),NA())))</f>
        <v/>
      </c>
    </row>
    <row r="4010">
      <c r="O4010">
        <f>IF($R4010="","",IF($Q$1="Weekly",INT(($R4010-2)/7),IF($Q$1="Quarterly",YEAR($R4010)*4+ROUNDUP(MONTH($R4010)/3),YEAR($R4010)*12+MONTH($R4010))))</f>
        <v/>
      </c>
      <c r="P4010">
        <f>IF($R4010="","",IF($R4011="",1,IF($O4010&lt;&gt;$O4011,1,0)))</f>
        <v/>
      </c>
      <c r="Q4010">
        <f>IF($P4010=1,SUM($P$7:$P4010),"")</f>
        <v/>
      </c>
      <c r="R4010">
        <f>IF($A4010="","",IF(ISNUMBER($A4010),$A4010,IFERROR(DATEVALUE($A4010),NA())))</f>
        <v/>
      </c>
    </row>
    <row r="4011">
      <c r="O4011">
        <f>IF($R4011="","",IF($Q$1="Weekly",INT(($R4011-2)/7),IF($Q$1="Quarterly",YEAR($R4011)*4+ROUNDUP(MONTH($R4011)/3),YEAR($R4011)*12+MONTH($R4011))))</f>
        <v/>
      </c>
      <c r="P4011">
        <f>IF($R4011="","",IF($R4012="",1,IF($O4011&lt;&gt;$O4012,1,0)))</f>
        <v/>
      </c>
      <c r="Q4011">
        <f>IF($P4011=1,SUM($P$7:$P4011),"")</f>
        <v/>
      </c>
      <c r="R4011">
        <f>IF($A4011="","",IF(ISNUMBER($A4011),$A4011,IFERROR(DATEVALUE($A4011),NA())))</f>
        <v/>
      </c>
    </row>
    <row r="4012">
      <c r="O4012">
        <f>IF($R4012="","",IF($Q$1="Weekly",INT(($R4012-2)/7),IF($Q$1="Quarterly",YEAR($R4012)*4+ROUNDUP(MONTH($R4012)/3),YEAR($R4012)*12+MONTH($R4012))))</f>
        <v/>
      </c>
      <c r="P4012">
        <f>IF($R4012="","",IF($R4013="",1,IF($O4012&lt;&gt;$O4013,1,0)))</f>
        <v/>
      </c>
      <c r="Q4012">
        <f>IF($P4012=1,SUM($P$7:$P4012),"")</f>
        <v/>
      </c>
      <c r="R4012">
        <f>IF($A4012="","",IF(ISNUMBER($A4012),$A4012,IFERROR(DATEVALUE($A4012),NA())))</f>
        <v/>
      </c>
    </row>
    <row r="4013">
      <c r="O4013">
        <f>IF($R4013="","",IF($Q$1="Weekly",INT(($R4013-2)/7),IF($Q$1="Quarterly",YEAR($R4013)*4+ROUNDUP(MONTH($R4013)/3),YEAR($R4013)*12+MONTH($R4013))))</f>
        <v/>
      </c>
      <c r="P4013">
        <f>IF($R4013="","",IF($R4014="",1,IF($O4013&lt;&gt;$O4014,1,0)))</f>
        <v/>
      </c>
      <c r="Q4013">
        <f>IF($P4013=1,SUM($P$7:$P4013),"")</f>
        <v/>
      </c>
      <c r="R4013">
        <f>IF($A4013="","",IF(ISNUMBER($A4013),$A4013,IFERROR(DATEVALUE($A4013),NA())))</f>
        <v/>
      </c>
    </row>
    <row r="4014">
      <c r="O4014">
        <f>IF($R4014="","",IF($Q$1="Weekly",INT(($R4014-2)/7),IF($Q$1="Quarterly",YEAR($R4014)*4+ROUNDUP(MONTH($R4014)/3),YEAR($R4014)*12+MONTH($R4014))))</f>
        <v/>
      </c>
      <c r="P4014">
        <f>IF($R4014="","",IF($R4015="",1,IF($O4014&lt;&gt;$O4015,1,0)))</f>
        <v/>
      </c>
      <c r="Q4014">
        <f>IF($P4014=1,SUM($P$7:$P4014),"")</f>
        <v/>
      </c>
      <c r="R4014">
        <f>IF($A4014="","",IF(ISNUMBER($A4014),$A4014,IFERROR(DATEVALUE($A4014),NA())))</f>
        <v/>
      </c>
    </row>
    <row r="4015">
      <c r="O4015">
        <f>IF($R4015="","",IF($Q$1="Weekly",INT(($R4015-2)/7),IF($Q$1="Quarterly",YEAR($R4015)*4+ROUNDUP(MONTH($R4015)/3),YEAR($R4015)*12+MONTH($R4015))))</f>
        <v/>
      </c>
      <c r="P4015">
        <f>IF($R4015="","",IF($R4016="",1,IF($O4015&lt;&gt;$O4016,1,0)))</f>
        <v/>
      </c>
      <c r="Q4015">
        <f>IF($P4015=1,SUM($P$7:$P4015),"")</f>
        <v/>
      </c>
      <c r="R4015">
        <f>IF($A4015="","",IF(ISNUMBER($A4015),$A4015,IFERROR(DATEVALUE($A4015),NA())))</f>
        <v/>
      </c>
    </row>
    <row r="4016">
      <c r="O4016">
        <f>IF($R4016="","",IF($Q$1="Weekly",INT(($R4016-2)/7),IF($Q$1="Quarterly",YEAR($R4016)*4+ROUNDUP(MONTH($R4016)/3),YEAR($R4016)*12+MONTH($R4016))))</f>
        <v/>
      </c>
      <c r="P4016">
        <f>IF($R4016="","",IF($R4017="",1,IF($O4016&lt;&gt;$O4017,1,0)))</f>
        <v/>
      </c>
      <c r="Q4016">
        <f>IF($P4016=1,SUM($P$7:$P4016),"")</f>
        <v/>
      </c>
      <c r="R4016">
        <f>IF($A4016="","",IF(ISNUMBER($A4016),$A4016,IFERROR(DATEVALUE($A4016),NA())))</f>
        <v/>
      </c>
    </row>
    <row r="4017">
      <c r="O4017">
        <f>IF($R4017="","",IF($Q$1="Weekly",INT(($R4017-2)/7),IF($Q$1="Quarterly",YEAR($R4017)*4+ROUNDUP(MONTH($R4017)/3),YEAR($R4017)*12+MONTH($R4017))))</f>
        <v/>
      </c>
      <c r="P4017">
        <f>IF($R4017="","",IF($R4018="",1,IF($O4017&lt;&gt;$O4018,1,0)))</f>
        <v/>
      </c>
      <c r="Q4017">
        <f>IF($P4017=1,SUM($P$7:$P4017),"")</f>
        <v/>
      </c>
      <c r="R4017">
        <f>IF($A4017="","",IF(ISNUMBER($A4017),$A4017,IFERROR(DATEVALUE($A4017),NA())))</f>
        <v/>
      </c>
    </row>
    <row r="4018">
      <c r="O4018">
        <f>IF($R4018="","",IF($Q$1="Weekly",INT(($R4018-2)/7),IF($Q$1="Quarterly",YEAR($R4018)*4+ROUNDUP(MONTH($R4018)/3),YEAR($R4018)*12+MONTH($R4018))))</f>
        <v/>
      </c>
      <c r="P4018">
        <f>IF($R4018="","",IF($R4019="",1,IF($O4018&lt;&gt;$O4019,1,0)))</f>
        <v/>
      </c>
      <c r="Q4018">
        <f>IF($P4018=1,SUM($P$7:$P4018),"")</f>
        <v/>
      </c>
      <c r="R4018">
        <f>IF($A4018="","",IF(ISNUMBER($A4018),$A4018,IFERROR(DATEVALUE($A4018),NA())))</f>
        <v/>
      </c>
    </row>
    <row r="4019">
      <c r="O4019">
        <f>IF($R4019="","",IF($Q$1="Weekly",INT(($R4019-2)/7),IF($Q$1="Quarterly",YEAR($R4019)*4+ROUNDUP(MONTH($R4019)/3),YEAR($R4019)*12+MONTH($R4019))))</f>
        <v/>
      </c>
      <c r="P4019">
        <f>IF($R4019="","",IF($R4020="",1,IF($O4019&lt;&gt;$O4020,1,0)))</f>
        <v/>
      </c>
      <c r="Q4019">
        <f>IF($P4019=1,SUM($P$7:$P4019),"")</f>
        <v/>
      </c>
      <c r="R4019">
        <f>IF($A4019="","",IF(ISNUMBER($A4019),$A4019,IFERROR(DATEVALUE($A4019),NA())))</f>
        <v/>
      </c>
    </row>
    <row r="4020">
      <c r="O4020">
        <f>IF($R4020="","",IF($Q$1="Weekly",INT(($R4020-2)/7),IF($Q$1="Quarterly",YEAR($R4020)*4+ROUNDUP(MONTH($R4020)/3),YEAR($R4020)*12+MONTH($R4020))))</f>
        <v/>
      </c>
      <c r="P4020">
        <f>IF($R4020="","",IF($R4021="",1,IF($O4020&lt;&gt;$O4021,1,0)))</f>
        <v/>
      </c>
      <c r="Q4020">
        <f>IF($P4020=1,SUM($P$7:$P4020),"")</f>
        <v/>
      </c>
      <c r="R4020">
        <f>IF($A4020="","",IF(ISNUMBER($A4020),$A4020,IFERROR(DATEVALUE($A4020),NA())))</f>
        <v/>
      </c>
    </row>
    <row r="4021">
      <c r="O4021">
        <f>IF($R4021="","",IF($Q$1="Weekly",INT(($R4021-2)/7),IF($Q$1="Quarterly",YEAR($R4021)*4+ROUNDUP(MONTH($R4021)/3),YEAR($R4021)*12+MONTH($R4021))))</f>
        <v/>
      </c>
      <c r="P4021">
        <f>IF($R4021="","",IF($R4022="",1,IF($O4021&lt;&gt;$O4022,1,0)))</f>
        <v/>
      </c>
      <c r="Q4021">
        <f>IF($P4021=1,SUM($P$7:$P4021),"")</f>
        <v/>
      </c>
      <c r="R4021">
        <f>IF($A4021="","",IF(ISNUMBER($A4021),$A4021,IFERROR(DATEVALUE($A4021),NA())))</f>
        <v/>
      </c>
    </row>
    <row r="4022">
      <c r="O4022">
        <f>IF($R4022="","",IF($Q$1="Weekly",INT(($R4022-2)/7),IF($Q$1="Quarterly",YEAR($R4022)*4+ROUNDUP(MONTH($R4022)/3),YEAR($R4022)*12+MONTH($R4022))))</f>
        <v/>
      </c>
      <c r="P4022">
        <f>IF($R4022="","",IF($R4023="",1,IF($O4022&lt;&gt;$O4023,1,0)))</f>
        <v/>
      </c>
      <c r="Q4022">
        <f>IF($P4022=1,SUM($P$7:$P4022),"")</f>
        <v/>
      </c>
      <c r="R4022">
        <f>IF($A4022="","",IF(ISNUMBER($A4022),$A4022,IFERROR(DATEVALUE($A4022),NA())))</f>
        <v/>
      </c>
    </row>
    <row r="4023">
      <c r="O4023">
        <f>IF($R4023="","",IF($Q$1="Weekly",INT(($R4023-2)/7),IF($Q$1="Quarterly",YEAR($R4023)*4+ROUNDUP(MONTH($R4023)/3),YEAR($R4023)*12+MONTH($R4023))))</f>
        <v/>
      </c>
      <c r="P4023">
        <f>IF($R4023="","",IF($R4024="",1,IF($O4023&lt;&gt;$O4024,1,0)))</f>
        <v/>
      </c>
      <c r="Q4023">
        <f>IF($P4023=1,SUM($P$7:$P4023),"")</f>
        <v/>
      </c>
      <c r="R4023">
        <f>IF($A4023="","",IF(ISNUMBER($A4023),$A4023,IFERROR(DATEVALUE($A4023),NA())))</f>
        <v/>
      </c>
    </row>
    <row r="4024">
      <c r="O4024">
        <f>IF($R4024="","",IF($Q$1="Weekly",INT(($R4024-2)/7),IF($Q$1="Quarterly",YEAR($R4024)*4+ROUNDUP(MONTH($R4024)/3),YEAR($R4024)*12+MONTH($R4024))))</f>
        <v/>
      </c>
      <c r="P4024">
        <f>IF($R4024="","",IF($R4025="",1,IF($O4024&lt;&gt;$O4025,1,0)))</f>
        <v/>
      </c>
      <c r="Q4024">
        <f>IF($P4024=1,SUM($P$7:$P4024),"")</f>
        <v/>
      </c>
      <c r="R4024">
        <f>IF($A4024="","",IF(ISNUMBER($A4024),$A4024,IFERROR(DATEVALUE($A4024),NA())))</f>
        <v/>
      </c>
    </row>
    <row r="4025">
      <c r="O4025">
        <f>IF($R4025="","",IF($Q$1="Weekly",INT(($R4025-2)/7),IF($Q$1="Quarterly",YEAR($R4025)*4+ROUNDUP(MONTH($R4025)/3),YEAR($R4025)*12+MONTH($R4025))))</f>
        <v/>
      </c>
      <c r="P4025">
        <f>IF($R4025="","",IF($R4026="",1,IF($O4025&lt;&gt;$O4026,1,0)))</f>
        <v/>
      </c>
      <c r="Q4025">
        <f>IF($P4025=1,SUM($P$7:$P4025),"")</f>
        <v/>
      </c>
      <c r="R4025">
        <f>IF($A4025="","",IF(ISNUMBER($A4025),$A4025,IFERROR(DATEVALUE($A4025),NA())))</f>
        <v/>
      </c>
    </row>
    <row r="4026">
      <c r="O4026">
        <f>IF($R4026="","",IF($Q$1="Weekly",INT(($R4026-2)/7),IF($Q$1="Quarterly",YEAR($R4026)*4+ROUNDUP(MONTH($R4026)/3),YEAR($R4026)*12+MONTH($R4026))))</f>
        <v/>
      </c>
      <c r="P4026">
        <f>IF($R4026="","",IF($R4027="",1,IF($O4026&lt;&gt;$O4027,1,0)))</f>
        <v/>
      </c>
      <c r="Q4026">
        <f>IF($P4026=1,SUM($P$7:$P4026),"")</f>
        <v/>
      </c>
      <c r="R4026">
        <f>IF($A4026="","",IF(ISNUMBER($A4026),$A4026,IFERROR(DATEVALUE($A4026),NA())))</f>
        <v/>
      </c>
    </row>
    <row r="4027">
      <c r="O4027">
        <f>IF($R4027="","",IF($Q$1="Weekly",INT(($R4027-2)/7),IF($Q$1="Quarterly",YEAR($R4027)*4+ROUNDUP(MONTH($R4027)/3),YEAR($R4027)*12+MONTH($R4027))))</f>
        <v/>
      </c>
      <c r="P4027">
        <f>IF($R4027="","",IF($R4028="",1,IF($O4027&lt;&gt;$O4028,1,0)))</f>
        <v/>
      </c>
      <c r="Q4027">
        <f>IF($P4027=1,SUM($P$7:$P4027),"")</f>
        <v/>
      </c>
      <c r="R4027">
        <f>IF($A4027="","",IF(ISNUMBER($A4027),$A4027,IFERROR(DATEVALUE($A4027),NA())))</f>
        <v/>
      </c>
    </row>
    <row r="4028">
      <c r="O4028">
        <f>IF($R4028="","",IF($Q$1="Weekly",INT(($R4028-2)/7),IF($Q$1="Quarterly",YEAR($R4028)*4+ROUNDUP(MONTH($R4028)/3),YEAR($R4028)*12+MONTH($R4028))))</f>
        <v/>
      </c>
      <c r="P4028">
        <f>IF($R4028="","",IF($R4029="",1,IF($O4028&lt;&gt;$O4029,1,0)))</f>
        <v/>
      </c>
      <c r="Q4028">
        <f>IF($P4028=1,SUM($P$7:$P4028),"")</f>
        <v/>
      </c>
      <c r="R4028">
        <f>IF($A4028="","",IF(ISNUMBER($A4028),$A4028,IFERROR(DATEVALUE($A4028),NA())))</f>
        <v/>
      </c>
    </row>
    <row r="4029">
      <c r="O4029">
        <f>IF($R4029="","",IF($Q$1="Weekly",INT(($R4029-2)/7),IF($Q$1="Quarterly",YEAR($R4029)*4+ROUNDUP(MONTH($R4029)/3),YEAR($R4029)*12+MONTH($R4029))))</f>
        <v/>
      </c>
      <c r="P4029">
        <f>IF($R4029="","",IF($R4030="",1,IF($O4029&lt;&gt;$O4030,1,0)))</f>
        <v/>
      </c>
      <c r="Q4029">
        <f>IF($P4029=1,SUM($P$7:$P4029),"")</f>
        <v/>
      </c>
      <c r="R4029">
        <f>IF($A4029="","",IF(ISNUMBER($A4029),$A4029,IFERROR(DATEVALUE($A4029),NA())))</f>
        <v/>
      </c>
    </row>
    <row r="4030">
      <c r="O4030">
        <f>IF($R4030="","",IF($Q$1="Weekly",INT(($R4030-2)/7),IF($Q$1="Quarterly",YEAR($R4030)*4+ROUNDUP(MONTH($R4030)/3),YEAR($R4030)*12+MONTH($R4030))))</f>
        <v/>
      </c>
      <c r="P4030">
        <f>IF($R4030="","",IF($R4031="",1,IF($O4030&lt;&gt;$O4031,1,0)))</f>
        <v/>
      </c>
      <c r="Q4030">
        <f>IF($P4030=1,SUM($P$7:$P4030),"")</f>
        <v/>
      </c>
      <c r="R4030">
        <f>IF($A4030="","",IF(ISNUMBER($A4030),$A4030,IFERROR(DATEVALUE($A4030),NA())))</f>
        <v/>
      </c>
    </row>
    <row r="4031">
      <c r="O4031">
        <f>IF($R4031="","",IF($Q$1="Weekly",INT(($R4031-2)/7),IF($Q$1="Quarterly",YEAR($R4031)*4+ROUNDUP(MONTH($R4031)/3),YEAR($R4031)*12+MONTH($R4031))))</f>
        <v/>
      </c>
      <c r="P4031">
        <f>IF($R4031="","",IF($R4032="",1,IF($O4031&lt;&gt;$O4032,1,0)))</f>
        <v/>
      </c>
      <c r="Q4031">
        <f>IF($P4031=1,SUM($P$7:$P4031),"")</f>
        <v/>
      </c>
      <c r="R4031">
        <f>IF($A4031="","",IF(ISNUMBER($A4031),$A4031,IFERROR(DATEVALUE($A4031),NA())))</f>
        <v/>
      </c>
    </row>
    <row r="4032">
      <c r="O4032">
        <f>IF($R4032="","",IF($Q$1="Weekly",INT(($R4032-2)/7),IF($Q$1="Quarterly",YEAR($R4032)*4+ROUNDUP(MONTH($R4032)/3),YEAR($R4032)*12+MONTH($R4032))))</f>
        <v/>
      </c>
      <c r="P4032">
        <f>IF($R4032="","",IF($R4033="",1,IF($O4032&lt;&gt;$O4033,1,0)))</f>
        <v/>
      </c>
      <c r="Q4032">
        <f>IF($P4032=1,SUM($P$7:$P4032),"")</f>
        <v/>
      </c>
      <c r="R4032">
        <f>IF($A4032="","",IF(ISNUMBER($A4032),$A4032,IFERROR(DATEVALUE($A4032),NA())))</f>
        <v/>
      </c>
    </row>
    <row r="4033">
      <c r="O4033">
        <f>IF($R4033="","",IF($Q$1="Weekly",INT(($R4033-2)/7),IF($Q$1="Quarterly",YEAR($R4033)*4+ROUNDUP(MONTH($R4033)/3),YEAR($R4033)*12+MONTH($R4033))))</f>
        <v/>
      </c>
      <c r="P4033">
        <f>IF($R4033="","",IF($R4034="",1,IF($O4033&lt;&gt;$O4034,1,0)))</f>
        <v/>
      </c>
      <c r="Q4033">
        <f>IF($P4033=1,SUM($P$7:$P4033),"")</f>
        <v/>
      </c>
      <c r="R4033">
        <f>IF($A4033="","",IF(ISNUMBER($A4033),$A4033,IFERROR(DATEVALUE($A4033),NA())))</f>
        <v/>
      </c>
    </row>
    <row r="4034">
      <c r="O4034">
        <f>IF($R4034="","",IF($Q$1="Weekly",INT(($R4034-2)/7),IF($Q$1="Quarterly",YEAR($R4034)*4+ROUNDUP(MONTH($R4034)/3),YEAR($R4034)*12+MONTH($R4034))))</f>
        <v/>
      </c>
      <c r="P4034">
        <f>IF($R4034="","",IF($R4035="",1,IF($O4034&lt;&gt;$O4035,1,0)))</f>
        <v/>
      </c>
      <c r="Q4034">
        <f>IF($P4034=1,SUM($P$7:$P4034),"")</f>
        <v/>
      </c>
      <c r="R4034">
        <f>IF($A4034="","",IF(ISNUMBER($A4034),$A4034,IFERROR(DATEVALUE($A4034),NA())))</f>
        <v/>
      </c>
    </row>
    <row r="4035">
      <c r="O4035">
        <f>IF($R4035="","",IF($Q$1="Weekly",INT(($R4035-2)/7),IF($Q$1="Quarterly",YEAR($R4035)*4+ROUNDUP(MONTH($R4035)/3),YEAR($R4035)*12+MONTH($R4035))))</f>
        <v/>
      </c>
      <c r="P4035">
        <f>IF($R4035="","",IF($R4036="",1,IF($O4035&lt;&gt;$O4036,1,0)))</f>
        <v/>
      </c>
      <c r="Q4035">
        <f>IF($P4035=1,SUM($P$7:$P4035),"")</f>
        <v/>
      </c>
      <c r="R4035">
        <f>IF($A4035="","",IF(ISNUMBER($A4035),$A4035,IFERROR(DATEVALUE($A4035),NA())))</f>
        <v/>
      </c>
    </row>
    <row r="4036">
      <c r="O4036">
        <f>IF($R4036="","",IF($Q$1="Weekly",INT(($R4036-2)/7),IF($Q$1="Quarterly",YEAR($R4036)*4+ROUNDUP(MONTH($R4036)/3),YEAR($R4036)*12+MONTH($R4036))))</f>
        <v/>
      </c>
      <c r="P4036">
        <f>IF($R4036="","",IF($R4037="",1,IF($O4036&lt;&gt;$O4037,1,0)))</f>
        <v/>
      </c>
      <c r="Q4036">
        <f>IF($P4036=1,SUM($P$7:$P4036),"")</f>
        <v/>
      </c>
      <c r="R4036">
        <f>IF($A4036="","",IF(ISNUMBER($A4036),$A4036,IFERROR(DATEVALUE($A4036),NA())))</f>
        <v/>
      </c>
    </row>
    <row r="4037">
      <c r="O4037">
        <f>IF($R4037="","",IF($Q$1="Weekly",INT(($R4037-2)/7),IF($Q$1="Quarterly",YEAR($R4037)*4+ROUNDUP(MONTH($R4037)/3),YEAR($R4037)*12+MONTH($R4037))))</f>
        <v/>
      </c>
      <c r="P4037">
        <f>IF($R4037="","",IF($R4038="",1,IF($O4037&lt;&gt;$O4038,1,0)))</f>
        <v/>
      </c>
      <c r="Q4037">
        <f>IF($P4037=1,SUM($P$7:$P4037),"")</f>
        <v/>
      </c>
      <c r="R4037">
        <f>IF($A4037="","",IF(ISNUMBER($A4037),$A4037,IFERROR(DATEVALUE($A4037),NA())))</f>
        <v/>
      </c>
    </row>
    <row r="4038">
      <c r="O4038">
        <f>IF($R4038="","",IF($Q$1="Weekly",INT(($R4038-2)/7),IF($Q$1="Quarterly",YEAR($R4038)*4+ROUNDUP(MONTH($R4038)/3),YEAR($R4038)*12+MONTH($R4038))))</f>
        <v/>
      </c>
      <c r="P4038">
        <f>IF($R4038="","",IF($R4039="",1,IF($O4038&lt;&gt;$O4039,1,0)))</f>
        <v/>
      </c>
      <c r="Q4038">
        <f>IF($P4038=1,SUM($P$7:$P4038),"")</f>
        <v/>
      </c>
      <c r="R4038">
        <f>IF($A4038="","",IF(ISNUMBER($A4038),$A4038,IFERROR(DATEVALUE($A4038),NA())))</f>
        <v/>
      </c>
    </row>
    <row r="4039">
      <c r="O4039">
        <f>IF($R4039="","",IF($Q$1="Weekly",INT(($R4039-2)/7),IF($Q$1="Quarterly",YEAR($R4039)*4+ROUNDUP(MONTH($R4039)/3),YEAR($R4039)*12+MONTH($R4039))))</f>
        <v/>
      </c>
      <c r="P4039">
        <f>IF($R4039="","",IF($R4040="",1,IF($O4039&lt;&gt;$O4040,1,0)))</f>
        <v/>
      </c>
      <c r="Q4039">
        <f>IF($P4039=1,SUM($P$7:$P4039),"")</f>
        <v/>
      </c>
      <c r="R4039">
        <f>IF($A4039="","",IF(ISNUMBER($A4039),$A4039,IFERROR(DATEVALUE($A4039),NA())))</f>
        <v/>
      </c>
    </row>
    <row r="4040">
      <c r="O4040">
        <f>IF($R4040="","",IF($Q$1="Weekly",INT(($R4040-2)/7),IF($Q$1="Quarterly",YEAR($R4040)*4+ROUNDUP(MONTH($R4040)/3),YEAR($R4040)*12+MONTH($R4040))))</f>
        <v/>
      </c>
      <c r="P4040">
        <f>IF($R4040="","",IF($R4041="",1,IF($O4040&lt;&gt;$O4041,1,0)))</f>
        <v/>
      </c>
      <c r="Q4040">
        <f>IF($P4040=1,SUM($P$7:$P4040),"")</f>
        <v/>
      </c>
      <c r="R4040">
        <f>IF($A4040="","",IF(ISNUMBER($A4040),$A4040,IFERROR(DATEVALUE($A4040),NA())))</f>
        <v/>
      </c>
    </row>
    <row r="4041">
      <c r="O4041">
        <f>IF($R4041="","",IF($Q$1="Weekly",INT(($R4041-2)/7),IF($Q$1="Quarterly",YEAR($R4041)*4+ROUNDUP(MONTH($R4041)/3),YEAR($R4041)*12+MONTH($R4041))))</f>
        <v/>
      </c>
      <c r="P4041">
        <f>IF($R4041="","",IF($R4042="",1,IF($O4041&lt;&gt;$O4042,1,0)))</f>
        <v/>
      </c>
      <c r="Q4041">
        <f>IF($P4041=1,SUM($P$7:$P4041),"")</f>
        <v/>
      </c>
      <c r="R4041">
        <f>IF($A4041="","",IF(ISNUMBER($A4041),$A4041,IFERROR(DATEVALUE($A4041),NA())))</f>
        <v/>
      </c>
    </row>
    <row r="4042">
      <c r="O4042">
        <f>IF($R4042="","",IF($Q$1="Weekly",INT(($R4042-2)/7),IF($Q$1="Quarterly",YEAR($R4042)*4+ROUNDUP(MONTH($R4042)/3),YEAR($R4042)*12+MONTH($R4042))))</f>
        <v/>
      </c>
      <c r="P4042">
        <f>IF($R4042="","",IF($R4043="",1,IF($O4042&lt;&gt;$O4043,1,0)))</f>
        <v/>
      </c>
      <c r="Q4042">
        <f>IF($P4042=1,SUM($P$7:$P4042),"")</f>
        <v/>
      </c>
      <c r="R4042">
        <f>IF($A4042="","",IF(ISNUMBER($A4042),$A4042,IFERROR(DATEVALUE($A4042),NA())))</f>
        <v/>
      </c>
    </row>
    <row r="4043">
      <c r="O4043">
        <f>IF($R4043="","",IF($Q$1="Weekly",INT(($R4043-2)/7),IF($Q$1="Quarterly",YEAR($R4043)*4+ROUNDUP(MONTH($R4043)/3),YEAR($R4043)*12+MONTH($R4043))))</f>
        <v/>
      </c>
      <c r="P4043">
        <f>IF($R4043="","",IF($R4044="",1,IF($O4043&lt;&gt;$O4044,1,0)))</f>
        <v/>
      </c>
      <c r="Q4043">
        <f>IF($P4043=1,SUM($P$7:$P4043),"")</f>
        <v/>
      </c>
      <c r="R4043">
        <f>IF($A4043="","",IF(ISNUMBER($A4043),$A4043,IFERROR(DATEVALUE($A4043),NA())))</f>
        <v/>
      </c>
    </row>
    <row r="4044">
      <c r="O4044">
        <f>IF($R4044="","",IF($Q$1="Weekly",INT(($R4044-2)/7),IF($Q$1="Quarterly",YEAR($R4044)*4+ROUNDUP(MONTH($R4044)/3),YEAR($R4044)*12+MONTH($R4044))))</f>
        <v/>
      </c>
      <c r="P4044">
        <f>IF($R4044="","",IF($R4045="",1,IF($O4044&lt;&gt;$O4045,1,0)))</f>
        <v/>
      </c>
      <c r="Q4044">
        <f>IF($P4044=1,SUM($P$7:$P4044),"")</f>
        <v/>
      </c>
      <c r="R4044">
        <f>IF($A4044="","",IF(ISNUMBER($A4044),$A4044,IFERROR(DATEVALUE($A4044),NA())))</f>
        <v/>
      </c>
    </row>
    <row r="4045">
      <c r="O4045">
        <f>IF($R4045="","",IF($Q$1="Weekly",INT(($R4045-2)/7),IF($Q$1="Quarterly",YEAR($R4045)*4+ROUNDUP(MONTH($R4045)/3),YEAR($R4045)*12+MONTH($R4045))))</f>
        <v/>
      </c>
      <c r="P4045">
        <f>IF($R4045="","",IF($R4046="",1,IF($O4045&lt;&gt;$O4046,1,0)))</f>
        <v/>
      </c>
      <c r="Q4045">
        <f>IF($P4045=1,SUM($P$7:$P4045),"")</f>
        <v/>
      </c>
      <c r="R4045">
        <f>IF($A4045="","",IF(ISNUMBER($A4045),$A4045,IFERROR(DATEVALUE($A4045),NA())))</f>
        <v/>
      </c>
    </row>
    <row r="4046">
      <c r="O4046">
        <f>IF($R4046="","",IF($Q$1="Weekly",INT(($R4046-2)/7),IF($Q$1="Quarterly",YEAR($R4046)*4+ROUNDUP(MONTH($R4046)/3),YEAR($R4046)*12+MONTH($R4046))))</f>
        <v/>
      </c>
      <c r="P4046">
        <f>IF($R4046="","",IF($R4047="",1,IF($O4046&lt;&gt;$O4047,1,0)))</f>
        <v/>
      </c>
      <c r="Q4046">
        <f>IF($P4046=1,SUM($P$7:$P4046),"")</f>
        <v/>
      </c>
      <c r="R4046">
        <f>IF($A4046="","",IF(ISNUMBER($A4046),$A4046,IFERROR(DATEVALUE($A4046),NA())))</f>
        <v/>
      </c>
    </row>
    <row r="4047">
      <c r="O4047">
        <f>IF($R4047="","",IF($Q$1="Weekly",INT(($R4047-2)/7),IF($Q$1="Quarterly",YEAR($R4047)*4+ROUNDUP(MONTH($R4047)/3),YEAR($R4047)*12+MONTH($R4047))))</f>
        <v/>
      </c>
      <c r="P4047">
        <f>IF($R4047="","",IF($R4048="",1,IF($O4047&lt;&gt;$O4048,1,0)))</f>
        <v/>
      </c>
      <c r="Q4047">
        <f>IF($P4047=1,SUM($P$7:$P4047),"")</f>
        <v/>
      </c>
      <c r="R4047">
        <f>IF($A4047="","",IF(ISNUMBER($A4047),$A4047,IFERROR(DATEVALUE($A4047),NA())))</f>
        <v/>
      </c>
    </row>
    <row r="4048">
      <c r="O4048">
        <f>IF($R4048="","",IF($Q$1="Weekly",INT(($R4048-2)/7),IF($Q$1="Quarterly",YEAR($R4048)*4+ROUNDUP(MONTH($R4048)/3),YEAR($R4048)*12+MONTH($R4048))))</f>
        <v/>
      </c>
      <c r="P4048">
        <f>IF($R4048="","",IF($R4049="",1,IF($O4048&lt;&gt;$O4049,1,0)))</f>
        <v/>
      </c>
      <c r="Q4048">
        <f>IF($P4048=1,SUM($P$7:$P4048),"")</f>
        <v/>
      </c>
      <c r="R4048">
        <f>IF($A4048="","",IF(ISNUMBER($A4048),$A4048,IFERROR(DATEVALUE($A4048),NA())))</f>
        <v/>
      </c>
    </row>
    <row r="4049">
      <c r="O4049">
        <f>IF($R4049="","",IF($Q$1="Weekly",INT(($R4049-2)/7),IF($Q$1="Quarterly",YEAR($R4049)*4+ROUNDUP(MONTH($R4049)/3),YEAR($R4049)*12+MONTH($R4049))))</f>
        <v/>
      </c>
      <c r="P4049">
        <f>IF($R4049="","",IF($R4050="",1,IF($O4049&lt;&gt;$O4050,1,0)))</f>
        <v/>
      </c>
      <c r="Q4049">
        <f>IF($P4049=1,SUM($P$7:$P4049),"")</f>
        <v/>
      </c>
      <c r="R4049">
        <f>IF($A4049="","",IF(ISNUMBER($A4049),$A4049,IFERROR(DATEVALUE($A4049),NA())))</f>
        <v/>
      </c>
    </row>
    <row r="4050">
      <c r="O4050">
        <f>IF($R4050="","",IF($Q$1="Weekly",INT(($R4050-2)/7),IF($Q$1="Quarterly",YEAR($R4050)*4+ROUNDUP(MONTH($R4050)/3),YEAR($R4050)*12+MONTH($R4050))))</f>
        <v/>
      </c>
      <c r="P4050">
        <f>IF($R4050="","",IF($R4051="",1,IF($O4050&lt;&gt;$O4051,1,0)))</f>
        <v/>
      </c>
      <c r="Q4050">
        <f>IF($P4050=1,SUM($P$7:$P4050),"")</f>
        <v/>
      </c>
      <c r="R4050">
        <f>IF($A4050="","",IF(ISNUMBER($A4050),$A4050,IFERROR(DATEVALUE($A4050),NA())))</f>
        <v/>
      </c>
    </row>
    <row r="4051">
      <c r="O4051">
        <f>IF($R4051="","",IF($Q$1="Weekly",INT(($R4051-2)/7),IF($Q$1="Quarterly",YEAR($R4051)*4+ROUNDUP(MONTH($R4051)/3),YEAR($R4051)*12+MONTH($R4051))))</f>
        <v/>
      </c>
      <c r="P4051">
        <f>IF($R4051="","",IF($R4052="",1,IF($O4051&lt;&gt;$O4052,1,0)))</f>
        <v/>
      </c>
      <c r="Q4051">
        <f>IF($P4051=1,SUM($P$7:$P4051),"")</f>
        <v/>
      </c>
      <c r="R4051">
        <f>IF($A4051="","",IF(ISNUMBER($A4051),$A4051,IFERROR(DATEVALUE($A4051),NA())))</f>
        <v/>
      </c>
    </row>
    <row r="4052">
      <c r="O4052">
        <f>IF($R4052="","",IF($Q$1="Weekly",INT(($R4052-2)/7),IF($Q$1="Quarterly",YEAR($R4052)*4+ROUNDUP(MONTH($R4052)/3),YEAR($R4052)*12+MONTH($R4052))))</f>
        <v/>
      </c>
      <c r="P4052">
        <f>IF($R4052="","",IF($R4053="",1,IF($O4052&lt;&gt;$O4053,1,0)))</f>
        <v/>
      </c>
      <c r="Q4052">
        <f>IF($P4052=1,SUM($P$7:$P4052),"")</f>
        <v/>
      </c>
      <c r="R4052">
        <f>IF($A4052="","",IF(ISNUMBER($A4052),$A4052,IFERROR(DATEVALUE($A4052),NA())))</f>
        <v/>
      </c>
    </row>
    <row r="4053">
      <c r="O4053">
        <f>IF($R4053="","",IF($Q$1="Weekly",INT(($R4053-2)/7),IF($Q$1="Quarterly",YEAR($R4053)*4+ROUNDUP(MONTH($R4053)/3),YEAR($R4053)*12+MONTH($R4053))))</f>
        <v/>
      </c>
      <c r="P4053">
        <f>IF($R4053="","",IF($R4054="",1,IF($O4053&lt;&gt;$O4054,1,0)))</f>
        <v/>
      </c>
      <c r="Q4053">
        <f>IF($P4053=1,SUM($P$7:$P4053),"")</f>
        <v/>
      </c>
      <c r="R4053">
        <f>IF($A4053="","",IF(ISNUMBER($A4053),$A4053,IFERROR(DATEVALUE($A4053),NA())))</f>
        <v/>
      </c>
    </row>
    <row r="4054">
      <c r="O4054">
        <f>IF($R4054="","",IF($Q$1="Weekly",INT(($R4054-2)/7),IF($Q$1="Quarterly",YEAR($R4054)*4+ROUNDUP(MONTH($R4054)/3),YEAR($R4054)*12+MONTH($R4054))))</f>
        <v/>
      </c>
      <c r="P4054">
        <f>IF($R4054="","",IF($R4055="",1,IF($O4054&lt;&gt;$O4055,1,0)))</f>
        <v/>
      </c>
      <c r="Q4054">
        <f>IF($P4054=1,SUM($P$7:$P4054),"")</f>
        <v/>
      </c>
      <c r="R4054">
        <f>IF($A4054="","",IF(ISNUMBER($A4054),$A4054,IFERROR(DATEVALUE($A4054),NA())))</f>
        <v/>
      </c>
    </row>
    <row r="4055">
      <c r="O4055">
        <f>IF($R4055="","",IF($Q$1="Weekly",INT(($R4055-2)/7),IF($Q$1="Quarterly",YEAR($R4055)*4+ROUNDUP(MONTH($R4055)/3),YEAR($R4055)*12+MONTH($R4055))))</f>
        <v/>
      </c>
      <c r="P4055">
        <f>IF($R4055="","",IF($R4056="",1,IF($O4055&lt;&gt;$O4056,1,0)))</f>
        <v/>
      </c>
      <c r="Q4055">
        <f>IF($P4055=1,SUM($P$7:$P4055),"")</f>
        <v/>
      </c>
      <c r="R4055">
        <f>IF($A4055="","",IF(ISNUMBER($A4055),$A4055,IFERROR(DATEVALUE($A4055),NA())))</f>
        <v/>
      </c>
    </row>
    <row r="4056">
      <c r="O4056">
        <f>IF($R4056="","",IF($Q$1="Weekly",INT(($R4056-2)/7),IF($Q$1="Quarterly",YEAR($R4056)*4+ROUNDUP(MONTH($R4056)/3),YEAR($R4056)*12+MONTH($R4056))))</f>
        <v/>
      </c>
      <c r="P4056">
        <f>IF($R4056="","",IF($R4057="",1,IF($O4056&lt;&gt;$O4057,1,0)))</f>
        <v/>
      </c>
      <c r="Q4056">
        <f>IF($P4056=1,SUM($P$7:$P4056),"")</f>
        <v/>
      </c>
      <c r="R4056">
        <f>IF($A4056="","",IF(ISNUMBER($A4056),$A4056,IFERROR(DATEVALUE($A4056),NA())))</f>
        <v/>
      </c>
    </row>
    <row r="4057">
      <c r="O4057">
        <f>IF($R4057="","",IF($Q$1="Weekly",INT(($R4057-2)/7),IF($Q$1="Quarterly",YEAR($R4057)*4+ROUNDUP(MONTH($R4057)/3),YEAR($R4057)*12+MONTH($R4057))))</f>
        <v/>
      </c>
      <c r="P4057">
        <f>IF($R4057="","",IF($R4058="",1,IF($O4057&lt;&gt;$O4058,1,0)))</f>
        <v/>
      </c>
      <c r="Q4057">
        <f>IF($P4057=1,SUM($P$7:$P4057),"")</f>
        <v/>
      </c>
      <c r="R4057">
        <f>IF($A4057="","",IF(ISNUMBER($A4057),$A4057,IFERROR(DATEVALUE($A4057),NA())))</f>
        <v/>
      </c>
    </row>
    <row r="4058">
      <c r="O4058">
        <f>IF($R4058="","",IF($Q$1="Weekly",INT(($R4058-2)/7),IF($Q$1="Quarterly",YEAR($R4058)*4+ROUNDUP(MONTH($R4058)/3),YEAR($R4058)*12+MONTH($R4058))))</f>
        <v/>
      </c>
      <c r="P4058">
        <f>IF($R4058="","",IF($R4059="",1,IF($O4058&lt;&gt;$O4059,1,0)))</f>
        <v/>
      </c>
      <c r="Q4058">
        <f>IF($P4058=1,SUM($P$7:$P4058),"")</f>
        <v/>
      </c>
      <c r="R4058">
        <f>IF($A4058="","",IF(ISNUMBER($A4058),$A4058,IFERROR(DATEVALUE($A4058),NA())))</f>
        <v/>
      </c>
    </row>
    <row r="4059">
      <c r="O4059">
        <f>IF($R4059="","",IF($Q$1="Weekly",INT(($R4059-2)/7),IF($Q$1="Quarterly",YEAR($R4059)*4+ROUNDUP(MONTH($R4059)/3),YEAR($R4059)*12+MONTH($R4059))))</f>
        <v/>
      </c>
      <c r="P4059">
        <f>IF($R4059="","",IF($R4060="",1,IF($O4059&lt;&gt;$O4060,1,0)))</f>
        <v/>
      </c>
      <c r="Q4059">
        <f>IF($P4059=1,SUM($P$7:$P4059),"")</f>
        <v/>
      </c>
      <c r="R4059">
        <f>IF($A4059="","",IF(ISNUMBER($A4059),$A4059,IFERROR(DATEVALUE($A4059),NA())))</f>
        <v/>
      </c>
    </row>
    <row r="4060">
      <c r="O4060">
        <f>IF($R4060="","",IF($Q$1="Weekly",INT(($R4060-2)/7),IF($Q$1="Quarterly",YEAR($R4060)*4+ROUNDUP(MONTH($R4060)/3),YEAR($R4060)*12+MONTH($R4060))))</f>
        <v/>
      </c>
      <c r="P4060">
        <f>IF($R4060="","",IF($R4061="",1,IF($O4060&lt;&gt;$O4061,1,0)))</f>
        <v/>
      </c>
      <c r="Q4060">
        <f>IF($P4060=1,SUM($P$7:$P4060),"")</f>
        <v/>
      </c>
      <c r="R4060">
        <f>IF($A4060="","",IF(ISNUMBER($A4060),$A4060,IFERROR(DATEVALUE($A4060),NA())))</f>
        <v/>
      </c>
    </row>
    <row r="4061">
      <c r="O4061">
        <f>IF($R4061="","",IF($Q$1="Weekly",INT(($R4061-2)/7),IF($Q$1="Quarterly",YEAR($R4061)*4+ROUNDUP(MONTH($R4061)/3),YEAR($R4061)*12+MONTH($R4061))))</f>
        <v/>
      </c>
      <c r="P4061">
        <f>IF($R4061="","",IF($R4062="",1,IF($O4061&lt;&gt;$O4062,1,0)))</f>
        <v/>
      </c>
      <c r="Q4061">
        <f>IF($P4061=1,SUM($P$7:$P4061),"")</f>
        <v/>
      </c>
      <c r="R4061">
        <f>IF($A4061="","",IF(ISNUMBER($A4061),$A4061,IFERROR(DATEVALUE($A4061),NA())))</f>
        <v/>
      </c>
    </row>
    <row r="4062">
      <c r="O4062">
        <f>IF($R4062="","",IF($Q$1="Weekly",INT(($R4062-2)/7),IF($Q$1="Quarterly",YEAR($R4062)*4+ROUNDUP(MONTH($R4062)/3),YEAR($R4062)*12+MONTH($R4062))))</f>
        <v/>
      </c>
      <c r="P4062">
        <f>IF($R4062="","",IF($R4063="",1,IF($O4062&lt;&gt;$O4063,1,0)))</f>
        <v/>
      </c>
      <c r="Q4062">
        <f>IF($P4062=1,SUM($P$7:$P4062),"")</f>
        <v/>
      </c>
      <c r="R4062">
        <f>IF($A4062="","",IF(ISNUMBER($A4062),$A4062,IFERROR(DATEVALUE($A4062),NA())))</f>
        <v/>
      </c>
    </row>
    <row r="4063">
      <c r="O4063">
        <f>IF($R4063="","",IF($Q$1="Weekly",INT(($R4063-2)/7),IF($Q$1="Quarterly",YEAR($R4063)*4+ROUNDUP(MONTH($R4063)/3),YEAR($R4063)*12+MONTH($R4063))))</f>
        <v/>
      </c>
      <c r="P4063">
        <f>IF($R4063="","",IF($R4064="",1,IF($O4063&lt;&gt;$O4064,1,0)))</f>
        <v/>
      </c>
      <c r="Q4063">
        <f>IF($P4063=1,SUM($P$7:$P4063),"")</f>
        <v/>
      </c>
      <c r="R4063">
        <f>IF($A4063="","",IF(ISNUMBER($A4063),$A4063,IFERROR(DATEVALUE($A4063),NA())))</f>
        <v/>
      </c>
    </row>
    <row r="4064">
      <c r="O4064">
        <f>IF($R4064="","",IF($Q$1="Weekly",INT(($R4064-2)/7),IF($Q$1="Quarterly",YEAR($R4064)*4+ROUNDUP(MONTH($R4064)/3),YEAR($R4064)*12+MONTH($R4064))))</f>
        <v/>
      </c>
      <c r="P4064">
        <f>IF($R4064="","",IF($R4065="",1,IF($O4064&lt;&gt;$O4065,1,0)))</f>
        <v/>
      </c>
      <c r="Q4064">
        <f>IF($P4064=1,SUM($P$7:$P4064),"")</f>
        <v/>
      </c>
      <c r="R4064">
        <f>IF($A4064="","",IF(ISNUMBER($A4064),$A4064,IFERROR(DATEVALUE($A4064),NA())))</f>
        <v/>
      </c>
    </row>
    <row r="4065">
      <c r="O4065">
        <f>IF($R4065="","",IF($Q$1="Weekly",INT(($R4065-2)/7),IF($Q$1="Quarterly",YEAR($R4065)*4+ROUNDUP(MONTH($R4065)/3),YEAR($R4065)*12+MONTH($R4065))))</f>
        <v/>
      </c>
      <c r="P4065">
        <f>IF($R4065="","",IF($R4066="",1,IF($O4065&lt;&gt;$O4066,1,0)))</f>
        <v/>
      </c>
      <c r="Q4065">
        <f>IF($P4065=1,SUM($P$7:$P4065),"")</f>
        <v/>
      </c>
      <c r="R4065">
        <f>IF($A4065="","",IF(ISNUMBER($A4065),$A4065,IFERROR(DATEVALUE($A4065),NA())))</f>
        <v/>
      </c>
    </row>
    <row r="4066">
      <c r="O4066">
        <f>IF($R4066="","",IF($Q$1="Weekly",INT(($R4066-2)/7),IF($Q$1="Quarterly",YEAR($R4066)*4+ROUNDUP(MONTH($R4066)/3),YEAR($R4066)*12+MONTH($R4066))))</f>
        <v/>
      </c>
      <c r="P4066">
        <f>IF($R4066="","",IF($R4067="",1,IF($O4066&lt;&gt;$O4067,1,0)))</f>
        <v/>
      </c>
      <c r="Q4066">
        <f>IF($P4066=1,SUM($P$7:$P4066),"")</f>
        <v/>
      </c>
      <c r="R4066">
        <f>IF($A4066="","",IF(ISNUMBER($A4066),$A4066,IFERROR(DATEVALUE($A4066),NA())))</f>
        <v/>
      </c>
    </row>
    <row r="4067">
      <c r="O4067">
        <f>IF($R4067="","",IF($Q$1="Weekly",INT(($R4067-2)/7),IF($Q$1="Quarterly",YEAR($R4067)*4+ROUNDUP(MONTH($R4067)/3),YEAR($R4067)*12+MONTH($R4067))))</f>
        <v/>
      </c>
      <c r="P4067">
        <f>IF($R4067="","",IF($R4068="",1,IF($O4067&lt;&gt;$O4068,1,0)))</f>
        <v/>
      </c>
      <c r="Q4067">
        <f>IF($P4067=1,SUM($P$7:$P4067),"")</f>
        <v/>
      </c>
      <c r="R4067">
        <f>IF($A4067="","",IF(ISNUMBER($A4067),$A4067,IFERROR(DATEVALUE($A4067),NA())))</f>
        <v/>
      </c>
    </row>
    <row r="4068">
      <c r="O4068">
        <f>IF($R4068="","",IF($Q$1="Weekly",INT(($R4068-2)/7),IF($Q$1="Quarterly",YEAR($R4068)*4+ROUNDUP(MONTH($R4068)/3),YEAR($R4068)*12+MONTH($R4068))))</f>
        <v/>
      </c>
      <c r="P4068">
        <f>IF($R4068="","",IF($R4069="",1,IF($O4068&lt;&gt;$O4069,1,0)))</f>
        <v/>
      </c>
      <c r="Q4068">
        <f>IF($P4068=1,SUM($P$7:$P4068),"")</f>
        <v/>
      </c>
      <c r="R4068">
        <f>IF($A4068="","",IF(ISNUMBER($A4068),$A4068,IFERROR(DATEVALUE($A4068),NA())))</f>
        <v/>
      </c>
    </row>
    <row r="4069">
      <c r="O4069">
        <f>IF($R4069="","",IF($Q$1="Weekly",INT(($R4069-2)/7),IF($Q$1="Quarterly",YEAR($R4069)*4+ROUNDUP(MONTH($R4069)/3),YEAR($R4069)*12+MONTH($R4069))))</f>
        <v/>
      </c>
      <c r="P4069">
        <f>IF($R4069="","",IF($R4070="",1,IF($O4069&lt;&gt;$O4070,1,0)))</f>
        <v/>
      </c>
      <c r="Q4069">
        <f>IF($P4069=1,SUM($P$7:$P4069),"")</f>
        <v/>
      </c>
      <c r="R4069">
        <f>IF($A4069="","",IF(ISNUMBER($A4069),$A4069,IFERROR(DATEVALUE($A4069),NA())))</f>
        <v/>
      </c>
    </row>
    <row r="4070">
      <c r="O4070">
        <f>IF($R4070="","",IF($Q$1="Weekly",INT(($R4070-2)/7),IF($Q$1="Quarterly",YEAR($R4070)*4+ROUNDUP(MONTH($R4070)/3),YEAR($R4070)*12+MONTH($R4070))))</f>
        <v/>
      </c>
      <c r="P4070">
        <f>IF($R4070="","",IF($R4071="",1,IF($O4070&lt;&gt;$O4071,1,0)))</f>
        <v/>
      </c>
      <c r="Q4070">
        <f>IF($P4070=1,SUM($P$7:$P4070),"")</f>
        <v/>
      </c>
      <c r="R4070">
        <f>IF($A4070="","",IF(ISNUMBER($A4070),$A4070,IFERROR(DATEVALUE($A4070),NA())))</f>
        <v/>
      </c>
    </row>
    <row r="4071">
      <c r="O4071">
        <f>IF($R4071="","",IF($Q$1="Weekly",INT(($R4071-2)/7),IF($Q$1="Quarterly",YEAR($R4071)*4+ROUNDUP(MONTH($R4071)/3),YEAR($R4071)*12+MONTH($R4071))))</f>
        <v/>
      </c>
      <c r="P4071">
        <f>IF($R4071="","",IF($R4072="",1,IF($O4071&lt;&gt;$O4072,1,0)))</f>
        <v/>
      </c>
      <c r="Q4071">
        <f>IF($P4071=1,SUM($P$7:$P4071),"")</f>
        <v/>
      </c>
      <c r="R4071">
        <f>IF($A4071="","",IF(ISNUMBER($A4071),$A4071,IFERROR(DATEVALUE($A4071),NA())))</f>
        <v/>
      </c>
    </row>
    <row r="4072">
      <c r="O4072">
        <f>IF($R4072="","",IF($Q$1="Weekly",INT(($R4072-2)/7),IF($Q$1="Quarterly",YEAR($R4072)*4+ROUNDUP(MONTH($R4072)/3),YEAR($R4072)*12+MONTH($R4072))))</f>
        <v/>
      </c>
      <c r="P4072">
        <f>IF($R4072="","",IF($R4073="",1,IF($O4072&lt;&gt;$O4073,1,0)))</f>
        <v/>
      </c>
      <c r="Q4072">
        <f>IF($P4072=1,SUM($P$7:$P4072),"")</f>
        <v/>
      </c>
      <c r="R4072">
        <f>IF($A4072="","",IF(ISNUMBER($A4072),$A4072,IFERROR(DATEVALUE($A4072),NA())))</f>
        <v/>
      </c>
    </row>
    <row r="4073">
      <c r="O4073">
        <f>IF($R4073="","",IF($Q$1="Weekly",INT(($R4073-2)/7),IF($Q$1="Quarterly",YEAR($R4073)*4+ROUNDUP(MONTH($R4073)/3),YEAR($R4073)*12+MONTH($R4073))))</f>
        <v/>
      </c>
      <c r="P4073">
        <f>IF($R4073="","",IF($R4074="",1,IF($O4073&lt;&gt;$O4074,1,0)))</f>
        <v/>
      </c>
      <c r="Q4073">
        <f>IF($P4073=1,SUM($P$7:$P4073),"")</f>
        <v/>
      </c>
      <c r="R4073">
        <f>IF($A4073="","",IF(ISNUMBER($A4073),$A4073,IFERROR(DATEVALUE($A4073),NA())))</f>
        <v/>
      </c>
    </row>
    <row r="4074">
      <c r="O4074">
        <f>IF($R4074="","",IF($Q$1="Weekly",INT(($R4074-2)/7),IF($Q$1="Quarterly",YEAR($R4074)*4+ROUNDUP(MONTH($R4074)/3),YEAR($R4074)*12+MONTH($R4074))))</f>
        <v/>
      </c>
      <c r="P4074">
        <f>IF($R4074="","",IF($R4075="",1,IF($O4074&lt;&gt;$O4075,1,0)))</f>
        <v/>
      </c>
      <c r="Q4074">
        <f>IF($P4074=1,SUM($P$7:$P4074),"")</f>
        <v/>
      </c>
      <c r="R4074">
        <f>IF($A4074="","",IF(ISNUMBER($A4074),$A4074,IFERROR(DATEVALUE($A4074),NA())))</f>
        <v/>
      </c>
    </row>
    <row r="4075">
      <c r="O4075">
        <f>IF($R4075="","",IF($Q$1="Weekly",INT(($R4075-2)/7),IF($Q$1="Quarterly",YEAR($R4075)*4+ROUNDUP(MONTH($R4075)/3),YEAR($R4075)*12+MONTH($R4075))))</f>
        <v/>
      </c>
      <c r="P4075">
        <f>IF($R4075="","",IF($R4076="",1,IF($O4075&lt;&gt;$O4076,1,0)))</f>
        <v/>
      </c>
      <c r="Q4075">
        <f>IF($P4075=1,SUM($P$7:$P4075),"")</f>
        <v/>
      </c>
      <c r="R4075">
        <f>IF($A4075="","",IF(ISNUMBER($A4075),$A4075,IFERROR(DATEVALUE($A4075),NA())))</f>
        <v/>
      </c>
    </row>
    <row r="4076">
      <c r="O4076">
        <f>IF($R4076="","",IF($Q$1="Weekly",INT(($R4076-2)/7),IF($Q$1="Quarterly",YEAR($R4076)*4+ROUNDUP(MONTH($R4076)/3),YEAR($R4076)*12+MONTH($R4076))))</f>
        <v/>
      </c>
      <c r="P4076">
        <f>IF($R4076="","",IF($R4077="",1,IF($O4076&lt;&gt;$O4077,1,0)))</f>
        <v/>
      </c>
      <c r="Q4076">
        <f>IF($P4076=1,SUM($P$7:$P4076),"")</f>
        <v/>
      </c>
      <c r="R4076">
        <f>IF($A4076="","",IF(ISNUMBER($A4076),$A4076,IFERROR(DATEVALUE($A4076),NA())))</f>
        <v/>
      </c>
    </row>
    <row r="4077">
      <c r="O4077">
        <f>IF($R4077="","",IF($Q$1="Weekly",INT(($R4077-2)/7),IF($Q$1="Quarterly",YEAR($R4077)*4+ROUNDUP(MONTH($R4077)/3),YEAR($R4077)*12+MONTH($R4077))))</f>
        <v/>
      </c>
      <c r="P4077">
        <f>IF($R4077="","",IF($R4078="",1,IF($O4077&lt;&gt;$O4078,1,0)))</f>
        <v/>
      </c>
      <c r="Q4077">
        <f>IF($P4077=1,SUM($P$7:$P4077),"")</f>
        <v/>
      </c>
      <c r="R4077">
        <f>IF($A4077="","",IF(ISNUMBER($A4077),$A4077,IFERROR(DATEVALUE($A4077),NA())))</f>
        <v/>
      </c>
    </row>
    <row r="4078">
      <c r="O4078">
        <f>IF($R4078="","",IF($Q$1="Weekly",INT(($R4078-2)/7),IF($Q$1="Quarterly",YEAR($R4078)*4+ROUNDUP(MONTH($R4078)/3),YEAR($R4078)*12+MONTH($R4078))))</f>
        <v/>
      </c>
      <c r="P4078">
        <f>IF($R4078="","",IF($R4079="",1,IF($O4078&lt;&gt;$O4079,1,0)))</f>
        <v/>
      </c>
      <c r="Q4078">
        <f>IF($P4078=1,SUM($P$7:$P4078),"")</f>
        <v/>
      </c>
      <c r="R4078">
        <f>IF($A4078="","",IF(ISNUMBER($A4078),$A4078,IFERROR(DATEVALUE($A4078),NA())))</f>
        <v/>
      </c>
    </row>
    <row r="4079">
      <c r="O4079">
        <f>IF($R4079="","",IF($Q$1="Weekly",INT(($R4079-2)/7),IF($Q$1="Quarterly",YEAR($R4079)*4+ROUNDUP(MONTH($R4079)/3),YEAR($R4079)*12+MONTH($R4079))))</f>
        <v/>
      </c>
      <c r="P4079">
        <f>IF($R4079="","",IF($R4080="",1,IF($O4079&lt;&gt;$O4080,1,0)))</f>
        <v/>
      </c>
      <c r="Q4079">
        <f>IF($P4079=1,SUM($P$7:$P4079),"")</f>
        <v/>
      </c>
      <c r="R4079">
        <f>IF($A4079="","",IF(ISNUMBER($A4079),$A4079,IFERROR(DATEVALUE($A4079),NA())))</f>
        <v/>
      </c>
    </row>
    <row r="4080">
      <c r="O4080">
        <f>IF($R4080="","",IF($Q$1="Weekly",INT(($R4080-2)/7),IF($Q$1="Quarterly",YEAR($R4080)*4+ROUNDUP(MONTH($R4080)/3),YEAR($R4080)*12+MONTH($R4080))))</f>
        <v/>
      </c>
      <c r="P4080">
        <f>IF($R4080="","",IF($R4081="",1,IF($O4080&lt;&gt;$O4081,1,0)))</f>
        <v/>
      </c>
      <c r="Q4080">
        <f>IF($P4080=1,SUM($P$7:$P4080),"")</f>
        <v/>
      </c>
      <c r="R4080">
        <f>IF($A4080="","",IF(ISNUMBER($A4080),$A4080,IFERROR(DATEVALUE($A4080),NA())))</f>
        <v/>
      </c>
    </row>
    <row r="4081">
      <c r="O4081">
        <f>IF($R4081="","",IF($Q$1="Weekly",INT(($R4081-2)/7),IF($Q$1="Quarterly",YEAR($R4081)*4+ROUNDUP(MONTH($R4081)/3),YEAR($R4081)*12+MONTH($R4081))))</f>
        <v/>
      </c>
      <c r="P4081">
        <f>IF($R4081="","",IF($R4082="",1,IF($O4081&lt;&gt;$O4082,1,0)))</f>
        <v/>
      </c>
      <c r="Q4081">
        <f>IF($P4081=1,SUM($P$7:$P4081),"")</f>
        <v/>
      </c>
      <c r="R4081">
        <f>IF($A4081="","",IF(ISNUMBER($A4081),$A4081,IFERROR(DATEVALUE($A4081),NA())))</f>
        <v/>
      </c>
    </row>
    <row r="4082">
      <c r="O4082">
        <f>IF($R4082="","",IF($Q$1="Weekly",INT(($R4082-2)/7),IF($Q$1="Quarterly",YEAR($R4082)*4+ROUNDUP(MONTH($R4082)/3),YEAR($R4082)*12+MONTH($R4082))))</f>
        <v/>
      </c>
      <c r="P4082">
        <f>IF($R4082="","",IF($R4083="",1,IF($O4082&lt;&gt;$O4083,1,0)))</f>
        <v/>
      </c>
      <c r="Q4082">
        <f>IF($P4082=1,SUM($P$7:$P4082),"")</f>
        <v/>
      </c>
      <c r="R4082">
        <f>IF($A4082="","",IF(ISNUMBER($A4082),$A4082,IFERROR(DATEVALUE($A4082),NA())))</f>
        <v/>
      </c>
    </row>
    <row r="4083">
      <c r="O4083">
        <f>IF($R4083="","",IF($Q$1="Weekly",INT(($R4083-2)/7),IF($Q$1="Quarterly",YEAR($R4083)*4+ROUNDUP(MONTH($R4083)/3),YEAR($R4083)*12+MONTH($R4083))))</f>
        <v/>
      </c>
      <c r="P4083">
        <f>IF($R4083="","",IF($R4084="",1,IF($O4083&lt;&gt;$O4084,1,0)))</f>
        <v/>
      </c>
      <c r="Q4083">
        <f>IF($P4083=1,SUM($P$7:$P4083),"")</f>
        <v/>
      </c>
      <c r="R4083">
        <f>IF($A4083="","",IF(ISNUMBER($A4083),$A4083,IFERROR(DATEVALUE($A4083),NA())))</f>
        <v/>
      </c>
    </row>
    <row r="4084">
      <c r="O4084">
        <f>IF($R4084="","",IF($Q$1="Weekly",INT(($R4084-2)/7),IF($Q$1="Quarterly",YEAR($R4084)*4+ROUNDUP(MONTH($R4084)/3),YEAR($R4084)*12+MONTH($R4084))))</f>
        <v/>
      </c>
      <c r="P4084">
        <f>IF($R4084="","",IF($R4085="",1,IF($O4084&lt;&gt;$O4085,1,0)))</f>
        <v/>
      </c>
      <c r="Q4084">
        <f>IF($P4084=1,SUM($P$7:$P4084),"")</f>
        <v/>
      </c>
      <c r="R4084">
        <f>IF($A4084="","",IF(ISNUMBER($A4084),$A4084,IFERROR(DATEVALUE($A4084),NA())))</f>
        <v/>
      </c>
    </row>
    <row r="4085">
      <c r="O4085">
        <f>IF($R4085="","",IF($Q$1="Weekly",INT(($R4085-2)/7),IF($Q$1="Quarterly",YEAR($R4085)*4+ROUNDUP(MONTH($R4085)/3),YEAR($R4085)*12+MONTH($R4085))))</f>
        <v/>
      </c>
      <c r="P4085">
        <f>IF($R4085="","",IF($R4086="",1,IF($O4085&lt;&gt;$O4086,1,0)))</f>
        <v/>
      </c>
      <c r="Q4085">
        <f>IF($P4085=1,SUM($P$7:$P4085),"")</f>
        <v/>
      </c>
      <c r="R4085">
        <f>IF($A4085="","",IF(ISNUMBER($A4085),$A4085,IFERROR(DATEVALUE($A4085),NA())))</f>
        <v/>
      </c>
    </row>
    <row r="4086">
      <c r="O4086">
        <f>IF($R4086="","",IF($Q$1="Weekly",INT(($R4086-2)/7),IF($Q$1="Quarterly",YEAR($R4086)*4+ROUNDUP(MONTH($R4086)/3),YEAR($R4086)*12+MONTH($R4086))))</f>
        <v/>
      </c>
      <c r="P4086">
        <f>IF($R4086="","",IF($R4087="",1,IF($O4086&lt;&gt;$O4087,1,0)))</f>
        <v/>
      </c>
      <c r="Q4086">
        <f>IF($P4086=1,SUM($P$7:$P4086),"")</f>
        <v/>
      </c>
      <c r="R4086">
        <f>IF($A4086="","",IF(ISNUMBER($A4086),$A4086,IFERROR(DATEVALUE($A4086),NA())))</f>
        <v/>
      </c>
    </row>
    <row r="4087">
      <c r="O4087">
        <f>IF($R4087="","",IF($Q$1="Weekly",INT(($R4087-2)/7),IF($Q$1="Quarterly",YEAR($R4087)*4+ROUNDUP(MONTH($R4087)/3),YEAR($R4087)*12+MONTH($R4087))))</f>
        <v/>
      </c>
      <c r="P4087">
        <f>IF($R4087="","",IF($R4088="",1,IF($O4087&lt;&gt;$O4088,1,0)))</f>
        <v/>
      </c>
      <c r="Q4087">
        <f>IF($P4087=1,SUM($P$7:$P4087),"")</f>
        <v/>
      </c>
      <c r="R4087">
        <f>IF($A4087="","",IF(ISNUMBER($A4087),$A4087,IFERROR(DATEVALUE($A4087),NA())))</f>
        <v/>
      </c>
    </row>
    <row r="4088">
      <c r="O4088">
        <f>IF($R4088="","",IF($Q$1="Weekly",INT(($R4088-2)/7),IF($Q$1="Quarterly",YEAR($R4088)*4+ROUNDUP(MONTH($R4088)/3),YEAR($R4088)*12+MONTH($R4088))))</f>
        <v/>
      </c>
      <c r="P4088">
        <f>IF($R4088="","",IF($R4089="",1,IF($O4088&lt;&gt;$O4089,1,0)))</f>
        <v/>
      </c>
      <c r="Q4088">
        <f>IF($P4088=1,SUM($P$7:$P4088),"")</f>
        <v/>
      </c>
      <c r="R4088">
        <f>IF($A4088="","",IF(ISNUMBER($A4088),$A4088,IFERROR(DATEVALUE($A4088),NA())))</f>
        <v/>
      </c>
    </row>
    <row r="4089">
      <c r="O4089">
        <f>IF($R4089="","",IF($Q$1="Weekly",INT(($R4089-2)/7),IF($Q$1="Quarterly",YEAR($R4089)*4+ROUNDUP(MONTH($R4089)/3),YEAR($R4089)*12+MONTH($R4089))))</f>
        <v/>
      </c>
      <c r="P4089">
        <f>IF($R4089="","",IF($R4090="",1,IF($O4089&lt;&gt;$O4090,1,0)))</f>
        <v/>
      </c>
      <c r="Q4089">
        <f>IF($P4089=1,SUM($P$7:$P4089),"")</f>
        <v/>
      </c>
      <c r="R4089">
        <f>IF($A4089="","",IF(ISNUMBER($A4089),$A4089,IFERROR(DATEVALUE($A4089),NA())))</f>
        <v/>
      </c>
    </row>
    <row r="4090">
      <c r="O4090">
        <f>IF($R4090="","",IF($Q$1="Weekly",INT(($R4090-2)/7),IF($Q$1="Quarterly",YEAR($R4090)*4+ROUNDUP(MONTH($R4090)/3),YEAR($R4090)*12+MONTH($R4090))))</f>
        <v/>
      </c>
      <c r="P4090">
        <f>IF($R4090="","",IF($R4091="",1,IF($O4090&lt;&gt;$O4091,1,0)))</f>
        <v/>
      </c>
      <c r="Q4090">
        <f>IF($P4090=1,SUM($P$7:$P4090),"")</f>
        <v/>
      </c>
      <c r="R4090">
        <f>IF($A4090="","",IF(ISNUMBER($A4090),$A4090,IFERROR(DATEVALUE($A4090),NA())))</f>
        <v/>
      </c>
    </row>
    <row r="4091">
      <c r="O4091">
        <f>IF($R4091="","",IF($Q$1="Weekly",INT(($R4091-2)/7),IF($Q$1="Quarterly",YEAR($R4091)*4+ROUNDUP(MONTH($R4091)/3),YEAR($R4091)*12+MONTH($R4091))))</f>
        <v/>
      </c>
      <c r="P4091">
        <f>IF($R4091="","",IF($R4092="",1,IF($O4091&lt;&gt;$O4092,1,0)))</f>
        <v/>
      </c>
      <c r="Q4091">
        <f>IF($P4091=1,SUM($P$7:$P4091),"")</f>
        <v/>
      </c>
      <c r="R4091">
        <f>IF($A4091="","",IF(ISNUMBER($A4091),$A4091,IFERROR(DATEVALUE($A4091),NA())))</f>
        <v/>
      </c>
    </row>
    <row r="4092">
      <c r="O4092">
        <f>IF($R4092="","",IF($Q$1="Weekly",INT(($R4092-2)/7),IF($Q$1="Quarterly",YEAR($R4092)*4+ROUNDUP(MONTH($R4092)/3),YEAR($R4092)*12+MONTH($R4092))))</f>
        <v/>
      </c>
      <c r="P4092">
        <f>IF($R4092="","",IF($R4093="",1,IF($O4092&lt;&gt;$O4093,1,0)))</f>
        <v/>
      </c>
      <c r="Q4092">
        <f>IF($P4092=1,SUM($P$7:$P4092),"")</f>
        <v/>
      </c>
      <c r="R4092">
        <f>IF($A4092="","",IF(ISNUMBER($A4092),$A4092,IFERROR(DATEVALUE($A4092),NA())))</f>
        <v/>
      </c>
    </row>
    <row r="4093">
      <c r="O4093">
        <f>IF($R4093="","",IF($Q$1="Weekly",INT(($R4093-2)/7),IF($Q$1="Quarterly",YEAR($R4093)*4+ROUNDUP(MONTH($R4093)/3),YEAR($R4093)*12+MONTH($R4093))))</f>
        <v/>
      </c>
      <c r="P4093">
        <f>IF($R4093="","",IF($R4094="",1,IF($O4093&lt;&gt;$O4094,1,0)))</f>
        <v/>
      </c>
      <c r="Q4093">
        <f>IF($P4093=1,SUM($P$7:$P4093),"")</f>
        <v/>
      </c>
      <c r="R4093">
        <f>IF($A4093="","",IF(ISNUMBER($A4093),$A4093,IFERROR(DATEVALUE($A4093),NA())))</f>
        <v/>
      </c>
    </row>
    <row r="4094">
      <c r="O4094">
        <f>IF($R4094="","",IF($Q$1="Weekly",INT(($R4094-2)/7),IF($Q$1="Quarterly",YEAR($R4094)*4+ROUNDUP(MONTH($R4094)/3),YEAR($R4094)*12+MONTH($R4094))))</f>
        <v/>
      </c>
      <c r="P4094">
        <f>IF($R4094="","",IF($R4095="",1,IF($O4094&lt;&gt;$O4095,1,0)))</f>
        <v/>
      </c>
      <c r="Q4094">
        <f>IF($P4094=1,SUM($P$7:$P4094),"")</f>
        <v/>
      </c>
      <c r="R4094">
        <f>IF($A4094="","",IF(ISNUMBER($A4094),$A4094,IFERROR(DATEVALUE($A4094),NA())))</f>
        <v/>
      </c>
    </row>
    <row r="4095">
      <c r="O4095">
        <f>IF($R4095="","",IF($Q$1="Weekly",INT(($R4095-2)/7),IF($Q$1="Quarterly",YEAR($R4095)*4+ROUNDUP(MONTH($R4095)/3),YEAR($R4095)*12+MONTH($R4095))))</f>
        <v/>
      </c>
      <c r="P4095">
        <f>IF($R4095="","",IF($R4096="",1,IF($O4095&lt;&gt;$O4096,1,0)))</f>
        <v/>
      </c>
      <c r="Q4095">
        <f>IF($P4095=1,SUM($P$7:$P4095),"")</f>
        <v/>
      </c>
      <c r="R4095">
        <f>IF($A4095="","",IF(ISNUMBER($A4095),$A4095,IFERROR(DATEVALUE($A4095),NA())))</f>
        <v/>
      </c>
    </row>
    <row r="4096">
      <c r="O4096">
        <f>IF($R4096="","",IF($Q$1="Weekly",INT(($R4096-2)/7),IF($Q$1="Quarterly",YEAR($R4096)*4+ROUNDUP(MONTH($R4096)/3),YEAR($R4096)*12+MONTH($R4096))))</f>
        <v/>
      </c>
      <c r="P4096">
        <f>IF($R4096="","",IF($R4097="",1,IF($O4096&lt;&gt;$O4097,1,0)))</f>
        <v/>
      </c>
      <c r="Q4096">
        <f>IF($P4096=1,SUM($P$7:$P4096),"")</f>
        <v/>
      </c>
      <c r="R4096">
        <f>IF($A4096="","",IF(ISNUMBER($A4096),$A4096,IFERROR(DATEVALUE($A4096),NA())))</f>
        <v/>
      </c>
    </row>
    <row r="4097">
      <c r="O4097">
        <f>IF($R4097="","",IF($Q$1="Weekly",INT(($R4097-2)/7),IF($Q$1="Quarterly",YEAR($R4097)*4+ROUNDUP(MONTH($R4097)/3),YEAR($R4097)*12+MONTH($R4097))))</f>
        <v/>
      </c>
      <c r="P4097">
        <f>IF($R4097="","",IF($R4098="",1,IF($O4097&lt;&gt;$O4098,1,0)))</f>
        <v/>
      </c>
      <c r="Q4097">
        <f>IF($P4097=1,SUM($P$7:$P4097),"")</f>
        <v/>
      </c>
      <c r="R4097">
        <f>IF($A4097="","",IF(ISNUMBER($A4097),$A4097,IFERROR(DATEVALUE($A4097),NA())))</f>
        <v/>
      </c>
    </row>
    <row r="4098">
      <c r="O4098">
        <f>IF($R4098="","",IF($Q$1="Weekly",INT(($R4098-2)/7),IF($Q$1="Quarterly",YEAR($R4098)*4+ROUNDUP(MONTH($R4098)/3),YEAR($R4098)*12+MONTH($R4098))))</f>
        <v/>
      </c>
      <c r="P4098">
        <f>IF($R4098="","",IF($R4099="",1,IF($O4098&lt;&gt;$O4099,1,0)))</f>
        <v/>
      </c>
      <c r="Q4098">
        <f>IF($P4098=1,SUM($P$7:$P4098),"")</f>
        <v/>
      </c>
      <c r="R4098">
        <f>IF($A4098="","",IF(ISNUMBER($A4098),$A4098,IFERROR(DATEVALUE($A4098),NA())))</f>
        <v/>
      </c>
    </row>
    <row r="4099">
      <c r="O4099">
        <f>IF($R4099="","",IF($Q$1="Weekly",INT(($R4099-2)/7),IF($Q$1="Quarterly",YEAR($R4099)*4+ROUNDUP(MONTH($R4099)/3),YEAR($R4099)*12+MONTH($R4099))))</f>
        <v/>
      </c>
      <c r="P4099">
        <f>IF($R4099="","",IF($R4100="",1,IF($O4099&lt;&gt;$O4100,1,0)))</f>
        <v/>
      </c>
      <c r="Q4099">
        <f>IF($P4099=1,SUM($P$7:$P4099),"")</f>
        <v/>
      </c>
      <c r="R4099">
        <f>IF($A4099="","",IF(ISNUMBER($A4099),$A4099,IFERROR(DATEVALUE($A4099),NA())))</f>
        <v/>
      </c>
    </row>
    <row r="4100">
      <c r="O4100">
        <f>IF($R4100="","",IF($Q$1="Weekly",INT(($R4100-2)/7),IF($Q$1="Quarterly",YEAR($R4100)*4+ROUNDUP(MONTH($R4100)/3),YEAR($R4100)*12+MONTH($R4100))))</f>
        <v/>
      </c>
      <c r="P4100">
        <f>IF($R4100="","",IF($R4101="",1,IF($O4100&lt;&gt;$O4101,1,0)))</f>
        <v/>
      </c>
      <c r="Q4100">
        <f>IF($P4100=1,SUM($P$7:$P4100),"")</f>
        <v/>
      </c>
      <c r="R4100">
        <f>IF($A4100="","",IF(ISNUMBER($A4100),$A4100,IFERROR(DATEVALUE($A4100),NA())))</f>
        <v/>
      </c>
    </row>
    <row r="4101">
      <c r="O4101">
        <f>IF($R4101="","",IF($Q$1="Weekly",INT(($R4101-2)/7),IF($Q$1="Quarterly",YEAR($R4101)*4+ROUNDUP(MONTH($R4101)/3),YEAR($R4101)*12+MONTH($R4101))))</f>
        <v/>
      </c>
      <c r="P4101">
        <f>IF($R4101="","",IF($R4102="",1,IF($O4101&lt;&gt;$O4102,1,0)))</f>
        <v/>
      </c>
      <c r="Q4101">
        <f>IF($P4101=1,SUM($P$7:$P4101),"")</f>
        <v/>
      </c>
      <c r="R4101">
        <f>IF($A4101="","",IF(ISNUMBER($A4101),$A4101,IFERROR(DATEVALUE($A4101),NA())))</f>
        <v/>
      </c>
    </row>
    <row r="4102">
      <c r="O4102">
        <f>IF($R4102="","",IF($Q$1="Weekly",INT(($R4102-2)/7),IF($Q$1="Quarterly",YEAR($R4102)*4+ROUNDUP(MONTH($R4102)/3),YEAR($R4102)*12+MONTH($R4102))))</f>
        <v/>
      </c>
      <c r="P4102">
        <f>IF($R4102="","",IF($R4103="",1,IF($O4102&lt;&gt;$O4103,1,0)))</f>
        <v/>
      </c>
      <c r="Q4102">
        <f>IF($P4102=1,SUM($P$7:$P4102),"")</f>
        <v/>
      </c>
      <c r="R4102">
        <f>IF($A4102="","",IF(ISNUMBER($A4102),$A4102,IFERROR(DATEVALUE($A4102),NA())))</f>
        <v/>
      </c>
    </row>
    <row r="4103">
      <c r="O4103">
        <f>IF($R4103="","",IF($Q$1="Weekly",INT(($R4103-2)/7),IF($Q$1="Quarterly",YEAR($R4103)*4+ROUNDUP(MONTH($R4103)/3),YEAR($R4103)*12+MONTH($R4103))))</f>
        <v/>
      </c>
      <c r="P4103">
        <f>IF($R4103="","",IF($R4104="",1,IF($O4103&lt;&gt;$O4104,1,0)))</f>
        <v/>
      </c>
      <c r="Q4103">
        <f>IF($P4103=1,SUM($P$7:$P4103),"")</f>
        <v/>
      </c>
      <c r="R4103">
        <f>IF($A4103="","",IF(ISNUMBER($A4103),$A4103,IFERROR(DATEVALUE($A4103),NA())))</f>
        <v/>
      </c>
    </row>
    <row r="4104">
      <c r="O4104">
        <f>IF($R4104="","",IF($Q$1="Weekly",INT(($R4104-2)/7),IF($Q$1="Quarterly",YEAR($R4104)*4+ROUNDUP(MONTH($R4104)/3),YEAR($R4104)*12+MONTH($R4104))))</f>
        <v/>
      </c>
      <c r="P4104">
        <f>IF($R4104="","",IF($R4105="",1,IF($O4104&lt;&gt;$O4105,1,0)))</f>
        <v/>
      </c>
      <c r="Q4104">
        <f>IF($P4104=1,SUM($P$7:$P4104),"")</f>
        <v/>
      </c>
      <c r="R4104">
        <f>IF($A4104="","",IF(ISNUMBER($A4104),$A4104,IFERROR(DATEVALUE($A4104),NA())))</f>
        <v/>
      </c>
    </row>
    <row r="4105">
      <c r="O4105">
        <f>IF($R4105="","",IF($Q$1="Weekly",INT(($R4105-2)/7),IF($Q$1="Quarterly",YEAR($R4105)*4+ROUNDUP(MONTH($R4105)/3),YEAR($R4105)*12+MONTH($R4105))))</f>
        <v/>
      </c>
      <c r="P4105">
        <f>IF($R4105="","",IF($R4106="",1,IF($O4105&lt;&gt;$O4106,1,0)))</f>
        <v/>
      </c>
      <c r="Q4105">
        <f>IF($P4105=1,SUM($P$7:$P4105),"")</f>
        <v/>
      </c>
      <c r="R4105">
        <f>IF($A4105="","",IF(ISNUMBER($A4105),$A4105,IFERROR(DATEVALUE($A4105),NA())))</f>
        <v/>
      </c>
    </row>
    <row r="4106">
      <c r="O4106">
        <f>IF($R4106="","",IF($Q$1="Weekly",INT(($R4106-2)/7),IF($Q$1="Quarterly",YEAR($R4106)*4+ROUNDUP(MONTH($R4106)/3),YEAR($R4106)*12+MONTH($R4106))))</f>
        <v/>
      </c>
      <c r="P4106">
        <f>IF($R4106="","",IF($R4107="",1,IF($O4106&lt;&gt;$O4107,1,0)))</f>
        <v/>
      </c>
      <c r="Q4106">
        <f>IF($P4106=1,SUM($P$7:$P4106),"")</f>
        <v/>
      </c>
      <c r="R4106">
        <f>IF($A4106="","",IF(ISNUMBER($A4106),$A4106,IFERROR(DATEVALUE($A4106),NA())))</f>
        <v/>
      </c>
    </row>
    <row r="4107">
      <c r="O4107">
        <f>IF($R4107="","",IF($Q$1="Weekly",INT(($R4107-2)/7),IF($Q$1="Quarterly",YEAR($R4107)*4+ROUNDUP(MONTH($R4107)/3),YEAR($R4107)*12+MONTH($R4107))))</f>
        <v/>
      </c>
      <c r="P4107">
        <f>IF($R4107="","",IF($R4108="",1,IF($O4107&lt;&gt;$O4108,1,0)))</f>
        <v/>
      </c>
      <c r="Q4107">
        <f>IF($P4107=1,SUM($P$7:$P4107),"")</f>
        <v/>
      </c>
      <c r="R4107">
        <f>IF($A4107="","",IF(ISNUMBER($A4107),$A4107,IFERROR(DATEVALUE($A4107),NA())))</f>
        <v/>
      </c>
    </row>
    <row r="4108">
      <c r="O4108">
        <f>IF($R4108="","",IF($Q$1="Weekly",INT(($R4108-2)/7),IF($Q$1="Quarterly",YEAR($R4108)*4+ROUNDUP(MONTH($R4108)/3),YEAR($R4108)*12+MONTH($R4108))))</f>
        <v/>
      </c>
      <c r="P4108">
        <f>IF($R4108="","",IF($R4109="",1,IF($O4108&lt;&gt;$O4109,1,0)))</f>
        <v/>
      </c>
      <c r="Q4108">
        <f>IF($P4108=1,SUM($P$7:$P4108),"")</f>
        <v/>
      </c>
      <c r="R4108">
        <f>IF($A4108="","",IF(ISNUMBER($A4108),$A4108,IFERROR(DATEVALUE($A4108),NA())))</f>
        <v/>
      </c>
    </row>
    <row r="4109">
      <c r="O4109">
        <f>IF($R4109="","",IF($Q$1="Weekly",INT(($R4109-2)/7),IF($Q$1="Quarterly",YEAR($R4109)*4+ROUNDUP(MONTH($R4109)/3),YEAR($R4109)*12+MONTH($R4109))))</f>
        <v/>
      </c>
      <c r="P4109">
        <f>IF($R4109="","",IF($R4110="",1,IF($O4109&lt;&gt;$O4110,1,0)))</f>
        <v/>
      </c>
      <c r="Q4109">
        <f>IF($P4109=1,SUM($P$7:$P4109),"")</f>
        <v/>
      </c>
      <c r="R4109">
        <f>IF($A4109="","",IF(ISNUMBER($A4109),$A4109,IFERROR(DATEVALUE($A4109),NA())))</f>
        <v/>
      </c>
    </row>
    <row r="4110">
      <c r="O4110">
        <f>IF($R4110="","",IF($Q$1="Weekly",INT(($R4110-2)/7),IF($Q$1="Quarterly",YEAR($R4110)*4+ROUNDUP(MONTH($R4110)/3),YEAR($R4110)*12+MONTH($R4110))))</f>
        <v/>
      </c>
      <c r="P4110">
        <f>IF($R4110="","",IF($R4111="",1,IF($O4110&lt;&gt;$O4111,1,0)))</f>
        <v/>
      </c>
      <c r="Q4110">
        <f>IF($P4110=1,SUM($P$7:$P4110),"")</f>
        <v/>
      </c>
      <c r="R4110">
        <f>IF($A4110="","",IF(ISNUMBER($A4110),$A4110,IFERROR(DATEVALUE($A4110),NA())))</f>
        <v/>
      </c>
    </row>
    <row r="4111">
      <c r="O4111">
        <f>IF($R4111="","",IF($Q$1="Weekly",INT(($R4111-2)/7),IF($Q$1="Quarterly",YEAR($R4111)*4+ROUNDUP(MONTH($R4111)/3),YEAR($R4111)*12+MONTH($R4111))))</f>
        <v/>
      </c>
      <c r="P4111">
        <f>IF($R4111="","",IF($R4112="",1,IF($O4111&lt;&gt;$O4112,1,0)))</f>
        <v/>
      </c>
      <c r="Q4111">
        <f>IF($P4111=1,SUM($P$7:$P4111),"")</f>
        <v/>
      </c>
      <c r="R4111">
        <f>IF($A4111="","",IF(ISNUMBER($A4111),$A4111,IFERROR(DATEVALUE($A4111),NA())))</f>
        <v/>
      </c>
    </row>
    <row r="4112">
      <c r="O4112">
        <f>IF($R4112="","",IF($Q$1="Weekly",INT(($R4112-2)/7),IF($Q$1="Quarterly",YEAR($R4112)*4+ROUNDUP(MONTH($R4112)/3),YEAR($R4112)*12+MONTH($R4112))))</f>
        <v/>
      </c>
      <c r="P4112">
        <f>IF($R4112="","",IF($R4113="",1,IF($O4112&lt;&gt;$O4113,1,0)))</f>
        <v/>
      </c>
      <c r="Q4112">
        <f>IF($P4112=1,SUM($P$7:$P4112),"")</f>
        <v/>
      </c>
      <c r="R4112">
        <f>IF($A4112="","",IF(ISNUMBER($A4112),$A4112,IFERROR(DATEVALUE($A4112),NA())))</f>
        <v/>
      </c>
    </row>
    <row r="4113">
      <c r="O4113">
        <f>IF($R4113="","",IF($Q$1="Weekly",INT(($R4113-2)/7),IF($Q$1="Quarterly",YEAR($R4113)*4+ROUNDUP(MONTH($R4113)/3),YEAR($R4113)*12+MONTH($R4113))))</f>
        <v/>
      </c>
      <c r="P4113">
        <f>IF($R4113="","",IF($R4114="",1,IF($O4113&lt;&gt;$O4114,1,0)))</f>
        <v/>
      </c>
      <c r="Q4113">
        <f>IF($P4113=1,SUM($P$7:$P4113),"")</f>
        <v/>
      </c>
      <c r="R4113">
        <f>IF($A4113="","",IF(ISNUMBER($A4113),$A4113,IFERROR(DATEVALUE($A4113),NA())))</f>
        <v/>
      </c>
    </row>
    <row r="4114">
      <c r="O4114">
        <f>IF($R4114="","",IF($Q$1="Weekly",INT(($R4114-2)/7),IF($Q$1="Quarterly",YEAR($R4114)*4+ROUNDUP(MONTH($R4114)/3),YEAR($R4114)*12+MONTH($R4114))))</f>
        <v/>
      </c>
      <c r="P4114">
        <f>IF($R4114="","",IF($R4115="",1,IF($O4114&lt;&gt;$O4115,1,0)))</f>
        <v/>
      </c>
      <c r="Q4114">
        <f>IF($P4114=1,SUM($P$7:$P4114),"")</f>
        <v/>
      </c>
      <c r="R4114">
        <f>IF($A4114="","",IF(ISNUMBER($A4114),$A4114,IFERROR(DATEVALUE($A4114),NA())))</f>
        <v/>
      </c>
    </row>
    <row r="4115">
      <c r="O4115">
        <f>IF($R4115="","",IF($Q$1="Weekly",INT(($R4115-2)/7),IF($Q$1="Quarterly",YEAR($R4115)*4+ROUNDUP(MONTH($R4115)/3),YEAR($R4115)*12+MONTH($R4115))))</f>
        <v/>
      </c>
      <c r="P4115">
        <f>IF($R4115="","",IF($R4116="",1,IF($O4115&lt;&gt;$O4116,1,0)))</f>
        <v/>
      </c>
      <c r="Q4115">
        <f>IF($P4115=1,SUM($P$7:$P4115),"")</f>
        <v/>
      </c>
      <c r="R4115">
        <f>IF($A4115="","",IF(ISNUMBER($A4115),$A4115,IFERROR(DATEVALUE($A4115),NA())))</f>
        <v/>
      </c>
    </row>
    <row r="4116">
      <c r="O4116">
        <f>IF($R4116="","",IF($Q$1="Weekly",INT(($R4116-2)/7),IF($Q$1="Quarterly",YEAR($R4116)*4+ROUNDUP(MONTH($R4116)/3),YEAR($R4116)*12+MONTH($R4116))))</f>
        <v/>
      </c>
      <c r="P4116">
        <f>IF($R4116="","",IF($R4117="",1,IF($O4116&lt;&gt;$O4117,1,0)))</f>
        <v/>
      </c>
      <c r="Q4116">
        <f>IF($P4116=1,SUM($P$7:$P4116),"")</f>
        <v/>
      </c>
      <c r="R4116">
        <f>IF($A4116="","",IF(ISNUMBER($A4116),$A4116,IFERROR(DATEVALUE($A4116),NA())))</f>
        <v/>
      </c>
    </row>
    <row r="4117">
      <c r="O4117">
        <f>IF($R4117="","",IF($Q$1="Weekly",INT(($R4117-2)/7),IF($Q$1="Quarterly",YEAR($R4117)*4+ROUNDUP(MONTH($R4117)/3),YEAR($R4117)*12+MONTH($R4117))))</f>
        <v/>
      </c>
      <c r="P4117">
        <f>IF($R4117="","",IF($R4118="",1,IF($O4117&lt;&gt;$O4118,1,0)))</f>
        <v/>
      </c>
      <c r="Q4117">
        <f>IF($P4117=1,SUM($P$7:$P4117),"")</f>
        <v/>
      </c>
      <c r="R4117">
        <f>IF($A4117="","",IF(ISNUMBER($A4117),$A4117,IFERROR(DATEVALUE($A4117),NA())))</f>
        <v/>
      </c>
    </row>
    <row r="4118">
      <c r="O4118">
        <f>IF($R4118="","",IF($Q$1="Weekly",INT(($R4118-2)/7),IF($Q$1="Quarterly",YEAR($R4118)*4+ROUNDUP(MONTH($R4118)/3),YEAR($R4118)*12+MONTH($R4118))))</f>
        <v/>
      </c>
      <c r="P4118">
        <f>IF($R4118="","",IF($R4119="",1,IF($O4118&lt;&gt;$O4119,1,0)))</f>
        <v/>
      </c>
      <c r="Q4118">
        <f>IF($P4118=1,SUM($P$7:$P4118),"")</f>
        <v/>
      </c>
      <c r="R4118">
        <f>IF($A4118="","",IF(ISNUMBER($A4118),$A4118,IFERROR(DATEVALUE($A4118),NA())))</f>
        <v/>
      </c>
    </row>
    <row r="4119">
      <c r="O4119">
        <f>IF($R4119="","",IF($Q$1="Weekly",INT(($R4119-2)/7),IF($Q$1="Quarterly",YEAR($R4119)*4+ROUNDUP(MONTH($R4119)/3),YEAR($R4119)*12+MONTH($R4119))))</f>
        <v/>
      </c>
      <c r="P4119">
        <f>IF($R4119="","",IF($R4120="",1,IF($O4119&lt;&gt;$O4120,1,0)))</f>
        <v/>
      </c>
      <c r="Q4119">
        <f>IF($P4119=1,SUM($P$7:$P4119),"")</f>
        <v/>
      </c>
      <c r="R4119">
        <f>IF($A4119="","",IF(ISNUMBER($A4119),$A4119,IFERROR(DATEVALUE($A4119),NA())))</f>
        <v/>
      </c>
    </row>
    <row r="4120">
      <c r="O4120">
        <f>IF($R4120="","",IF($Q$1="Weekly",INT(($R4120-2)/7),IF($Q$1="Quarterly",YEAR($R4120)*4+ROUNDUP(MONTH($R4120)/3),YEAR($R4120)*12+MONTH($R4120))))</f>
        <v/>
      </c>
      <c r="P4120">
        <f>IF($R4120="","",IF($R4121="",1,IF($O4120&lt;&gt;$O4121,1,0)))</f>
        <v/>
      </c>
      <c r="Q4120">
        <f>IF($P4120=1,SUM($P$7:$P4120),"")</f>
        <v/>
      </c>
      <c r="R4120">
        <f>IF($A4120="","",IF(ISNUMBER($A4120),$A4120,IFERROR(DATEVALUE($A4120),NA())))</f>
        <v/>
      </c>
    </row>
    <row r="4121">
      <c r="O4121">
        <f>IF($R4121="","",IF($Q$1="Weekly",INT(($R4121-2)/7),IF($Q$1="Quarterly",YEAR($R4121)*4+ROUNDUP(MONTH($R4121)/3),YEAR($R4121)*12+MONTH($R4121))))</f>
        <v/>
      </c>
      <c r="P4121">
        <f>IF($R4121="","",IF($R4122="",1,IF($O4121&lt;&gt;$O4122,1,0)))</f>
        <v/>
      </c>
      <c r="Q4121">
        <f>IF($P4121=1,SUM($P$7:$P4121),"")</f>
        <v/>
      </c>
      <c r="R4121">
        <f>IF($A4121="","",IF(ISNUMBER($A4121),$A4121,IFERROR(DATEVALUE($A4121),NA())))</f>
        <v/>
      </c>
    </row>
    <row r="4122">
      <c r="O4122">
        <f>IF($R4122="","",IF($Q$1="Weekly",INT(($R4122-2)/7),IF($Q$1="Quarterly",YEAR($R4122)*4+ROUNDUP(MONTH($R4122)/3),YEAR($R4122)*12+MONTH($R4122))))</f>
        <v/>
      </c>
      <c r="P4122">
        <f>IF($R4122="","",IF($R4123="",1,IF($O4122&lt;&gt;$O4123,1,0)))</f>
        <v/>
      </c>
      <c r="Q4122">
        <f>IF($P4122=1,SUM($P$7:$P4122),"")</f>
        <v/>
      </c>
      <c r="R4122">
        <f>IF($A4122="","",IF(ISNUMBER($A4122),$A4122,IFERROR(DATEVALUE($A4122),NA())))</f>
        <v/>
      </c>
    </row>
    <row r="4123">
      <c r="O4123">
        <f>IF($R4123="","",IF($Q$1="Weekly",INT(($R4123-2)/7),IF($Q$1="Quarterly",YEAR($R4123)*4+ROUNDUP(MONTH($R4123)/3),YEAR($R4123)*12+MONTH($R4123))))</f>
        <v/>
      </c>
      <c r="P4123">
        <f>IF($R4123="","",IF($R4124="",1,IF($O4123&lt;&gt;$O4124,1,0)))</f>
        <v/>
      </c>
      <c r="Q4123">
        <f>IF($P4123=1,SUM($P$7:$P4123),"")</f>
        <v/>
      </c>
      <c r="R4123">
        <f>IF($A4123="","",IF(ISNUMBER($A4123),$A4123,IFERROR(DATEVALUE($A4123),NA())))</f>
        <v/>
      </c>
    </row>
    <row r="4124">
      <c r="O4124">
        <f>IF($R4124="","",IF($Q$1="Weekly",INT(($R4124-2)/7),IF($Q$1="Quarterly",YEAR($R4124)*4+ROUNDUP(MONTH($R4124)/3),YEAR($R4124)*12+MONTH($R4124))))</f>
        <v/>
      </c>
      <c r="P4124">
        <f>IF($R4124="","",IF($R4125="",1,IF($O4124&lt;&gt;$O4125,1,0)))</f>
        <v/>
      </c>
      <c r="Q4124">
        <f>IF($P4124=1,SUM($P$7:$P4124),"")</f>
        <v/>
      </c>
      <c r="R4124">
        <f>IF($A4124="","",IF(ISNUMBER($A4124),$A4124,IFERROR(DATEVALUE($A4124),NA())))</f>
        <v/>
      </c>
    </row>
    <row r="4125">
      <c r="O4125">
        <f>IF($R4125="","",IF($Q$1="Weekly",INT(($R4125-2)/7),IF($Q$1="Quarterly",YEAR($R4125)*4+ROUNDUP(MONTH($R4125)/3),YEAR($R4125)*12+MONTH($R4125))))</f>
        <v/>
      </c>
      <c r="P4125">
        <f>IF($R4125="","",IF($R4126="",1,IF($O4125&lt;&gt;$O4126,1,0)))</f>
        <v/>
      </c>
      <c r="Q4125">
        <f>IF($P4125=1,SUM($P$7:$P4125),"")</f>
        <v/>
      </c>
      <c r="R4125">
        <f>IF($A4125="","",IF(ISNUMBER($A4125),$A4125,IFERROR(DATEVALUE($A4125),NA())))</f>
        <v/>
      </c>
    </row>
    <row r="4126">
      <c r="O4126">
        <f>IF($R4126="","",IF($Q$1="Weekly",INT(($R4126-2)/7),IF($Q$1="Quarterly",YEAR($R4126)*4+ROUNDUP(MONTH($R4126)/3),YEAR($R4126)*12+MONTH($R4126))))</f>
        <v/>
      </c>
      <c r="P4126">
        <f>IF($R4126="","",IF($R4127="",1,IF($O4126&lt;&gt;$O4127,1,0)))</f>
        <v/>
      </c>
      <c r="Q4126">
        <f>IF($P4126=1,SUM($P$7:$P4126),"")</f>
        <v/>
      </c>
      <c r="R4126">
        <f>IF($A4126="","",IF(ISNUMBER($A4126),$A4126,IFERROR(DATEVALUE($A4126),NA())))</f>
        <v/>
      </c>
    </row>
    <row r="4127">
      <c r="O4127">
        <f>IF($R4127="","",IF($Q$1="Weekly",INT(($R4127-2)/7),IF($Q$1="Quarterly",YEAR($R4127)*4+ROUNDUP(MONTH($R4127)/3),YEAR($R4127)*12+MONTH($R4127))))</f>
        <v/>
      </c>
      <c r="P4127">
        <f>IF($R4127="","",IF($R4128="",1,IF($O4127&lt;&gt;$O4128,1,0)))</f>
        <v/>
      </c>
      <c r="Q4127">
        <f>IF($P4127=1,SUM($P$7:$P4127),"")</f>
        <v/>
      </c>
      <c r="R4127">
        <f>IF($A4127="","",IF(ISNUMBER($A4127),$A4127,IFERROR(DATEVALUE($A4127),NA())))</f>
        <v/>
      </c>
    </row>
    <row r="4128">
      <c r="O4128">
        <f>IF($R4128="","",IF($Q$1="Weekly",INT(($R4128-2)/7),IF($Q$1="Quarterly",YEAR($R4128)*4+ROUNDUP(MONTH($R4128)/3),YEAR($R4128)*12+MONTH($R4128))))</f>
        <v/>
      </c>
      <c r="P4128">
        <f>IF($R4128="","",IF($R4129="",1,IF($O4128&lt;&gt;$O4129,1,0)))</f>
        <v/>
      </c>
      <c r="Q4128">
        <f>IF($P4128=1,SUM($P$7:$P4128),"")</f>
        <v/>
      </c>
      <c r="R4128">
        <f>IF($A4128="","",IF(ISNUMBER($A4128),$A4128,IFERROR(DATEVALUE($A4128),NA())))</f>
        <v/>
      </c>
    </row>
    <row r="4129">
      <c r="O4129">
        <f>IF($R4129="","",IF($Q$1="Weekly",INT(($R4129-2)/7),IF($Q$1="Quarterly",YEAR($R4129)*4+ROUNDUP(MONTH($R4129)/3),YEAR($R4129)*12+MONTH($R4129))))</f>
        <v/>
      </c>
      <c r="P4129">
        <f>IF($R4129="","",IF($R4130="",1,IF($O4129&lt;&gt;$O4130,1,0)))</f>
        <v/>
      </c>
      <c r="Q4129">
        <f>IF($P4129=1,SUM($P$7:$P4129),"")</f>
        <v/>
      </c>
      <c r="R4129">
        <f>IF($A4129="","",IF(ISNUMBER($A4129),$A4129,IFERROR(DATEVALUE($A4129),NA())))</f>
        <v/>
      </c>
    </row>
    <row r="4130">
      <c r="O4130">
        <f>IF($R4130="","",IF($Q$1="Weekly",INT(($R4130-2)/7),IF($Q$1="Quarterly",YEAR($R4130)*4+ROUNDUP(MONTH($R4130)/3),YEAR($R4130)*12+MONTH($R4130))))</f>
        <v/>
      </c>
      <c r="P4130">
        <f>IF($R4130="","",IF($R4131="",1,IF($O4130&lt;&gt;$O4131,1,0)))</f>
        <v/>
      </c>
      <c r="Q4130">
        <f>IF($P4130=1,SUM($P$7:$P4130),"")</f>
        <v/>
      </c>
      <c r="R4130">
        <f>IF($A4130="","",IF(ISNUMBER($A4130),$A4130,IFERROR(DATEVALUE($A4130),NA())))</f>
        <v/>
      </c>
    </row>
    <row r="4131">
      <c r="O4131">
        <f>IF($R4131="","",IF($Q$1="Weekly",INT(($R4131-2)/7),IF($Q$1="Quarterly",YEAR($R4131)*4+ROUNDUP(MONTH($R4131)/3),YEAR($R4131)*12+MONTH($R4131))))</f>
        <v/>
      </c>
      <c r="P4131">
        <f>IF($R4131="","",IF($R4132="",1,IF($O4131&lt;&gt;$O4132,1,0)))</f>
        <v/>
      </c>
      <c r="Q4131">
        <f>IF($P4131=1,SUM($P$7:$P4131),"")</f>
        <v/>
      </c>
      <c r="R4131">
        <f>IF($A4131="","",IF(ISNUMBER($A4131),$A4131,IFERROR(DATEVALUE($A4131),NA())))</f>
        <v/>
      </c>
    </row>
    <row r="4132">
      <c r="O4132">
        <f>IF($R4132="","",IF($Q$1="Weekly",INT(($R4132-2)/7),IF($Q$1="Quarterly",YEAR($R4132)*4+ROUNDUP(MONTH($R4132)/3),YEAR($R4132)*12+MONTH($R4132))))</f>
        <v/>
      </c>
      <c r="P4132">
        <f>IF($R4132="","",IF($R4133="",1,IF($O4132&lt;&gt;$O4133,1,0)))</f>
        <v/>
      </c>
      <c r="Q4132">
        <f>IF($P4132=1,SUM($P$7:$P4132),"")</f>
        <v/>
      </c>
      <c r="R4132">
        <f>IF($A4132="","",IF(ISNUMBER($A4132),$A4132,IFERROR(DATEVALUE($A4132),NA())))</f>
        <v/>
      </c>
    </row>
    <row r="4133">
      <c r="O4133">
        <f>IF($R4133="","",IF($Q$1="Weekly",INT(($R4133-2)/7),IF($Q$1="Quarterly",YEAR($R4133)*4+ROUNDUP(MONTH($R4133)/3),YEAR($R4133)*12+MONTH($R4133))))</f>
        <v/>
      </c>
      <c r="P4133">
        <f>IF($R4133="","",IF($R4134="",1,IF($O4133&lt;&gt;$O4134,1,0)))</f>
        <v/>
      </c>
      <c r="Q4133">
        <f>IF($P4133=1,SUM($P$7:$P4133),"")</f>
        <v/>
      </c>
      <c r="R4133">
        <f>IF($A4133="","",IF(ISNUMBER($A4133),$A4133,IFERROR(DATEVALUE($A4133),NA())))</f>
        <v/>
      </c>
    </row>
    <row r="4134">
      <c r="O4134">
        <f>IF($R4134="","",IF($Q$1="Weekly",INT(($R4134-2)/7),IF($Q$1="Quarterly",YEAR($R4134)*4+ROUNDUP(MONTH($R4134)/3),YEAR($R4134)*12+MONTH($R4134))))</f>
        <v/>
      </c>
      <c r="P4134">
        <f>IF($R4134="","",IF($R4135="",1,IF($O4134&lt;&gt;$O4135,1,0)))</f>
        <v/>
      </c>
      <c r="Q4134">
        <f>IF($P4134=1,SUM($P$7:$P4134),"")</f>
        <v/>
      </c>
      <c r="R4134">
        <f>IF($A4134="","",IF(ISNUMBER($A4134),$A4134,IFERROR(DATEVALUE($A4134),NA())))</f>
        <v/>
      </c>
    </row>
    <row r="4135">
      <c r="O4135">
        <f>IF($R4135="","",IF($Q$1="Weekly",INT(($R4135-2)/7),IF($Q$1="Quarterly",YEAR($R4135)*4+ROUNDUP(MONTH($R4135)/3),YEAR($R4135)*12+MONTH($R4135))))</f>
        <v/>
      </c>
      <c r="P4135">
        <f>IF($R4135="","",IF($R4136="",1,IF($O4135&lt;&gt;$O4136,1,0)))</f>
        <v/>
      </c>
      <c r="Q4135">
        <f>IF($P4135=1,SUM($P$7:$P4135),"")</f>
        <v/>
      </c>
      <c r="R4135">
        <f>IF($A4135="","",IF(ISNUMBER($A4135),$A4135,IFERROR(DATEVALUE($A4135),NA())))</f>
        <v/>
      </c>
    </row>
    <row r="4136">
      <c r="O4136">
        <f>IF($R4136="","",IF($Q$1="Weekly",INT(($R4136-2)/7),IF($Q$1="Quarterly",YEAR($R4136)*4+ROUNDUP(MONTH($R4136)/3),YEAR($R4136)*12+MONTH($R4136))))</f>
        <v/>
      </c>
      <c r="P4136">
        <f>IF($R4136="","",IF($R4137="",1,IF($O4136&lt;&gt;$O4137,1,0)))</f>
        <v/>
      </c>
      <c r="Q4136">
        <f>IF($P4136=1,SUM($P$7:$P4136),"")</f>
        <v/>
      </c>
      <c r="R4136">
        <f>IF($A4136="","",IF(ISNUMBER($A4136),$A4136,IFERROR(DATEVALUE($A4136),NA())))</f>
        <v/>
      </c>
    </row>
    <row r="4137">
      <c r="O4137">
        <f>IF($R4137="","",IF($Q$1="Weekly",INT(($R4137-2)/7),IF($Q$1="Quarterly",YEAR($R4137)*4+ROUNDUP(MONTH($R4137)/3),YEAR($R4137)*12+MONTH($R4137))))</f>
        <v/>
      </c>
      <c r="P4137">
        <f>IF($R4137="","",IF($R4138="",1,IF($O4137&lt;&gt;$O4138,1,0)))</f>
        <v/>
      </c>
      <c r="Q4137">
        <f>IF($P4137=1,SUM($P$7:$P4137),"")</f>
        <v/>
      </c>
      <c r="R4137">
        <f>IF($A4137="","",IF(ISNUMBER($A4137),$A4137,IFERROR(DATEVALUE($A4137),NA())))</f>
        <v/>
      </c>
    </row>
    <row r="4138">
      <c r="O4138">
        <f>IF($R4138="","",IF($Q$1="Weekly",INT(($R4138-2)/7),IF($Q$1="Quarterly",YEAR($R4138)*4+ROUNDUP(MONTH($R4138)/3),YEAR($R4138)*12+MONTH($R4138))))</f>
        <v/>
      </c>
      <c r="P4138">
        <f>IF($R4138="","",IF($R4139="",1,IF($O4138&lt;&gt;$O4139,1,0)))</f>
        <v/>
      </c>
      <c r="Q4138">
        <f>IF($P4138=1,SUM($P$7:$P4138),"")</f>
        <v/>
      </c>
      <c r="R4138">
        <f>IF($A4138="","",IF(ISNUMBER($A4138),$A4138,IFERROR(DATEVALUE($A4138),NA())))</f>
        <v/>
      </c>
    </row>
    <row r="4139">
      <c r="O4139">
        <f>IF($R4139="","",IF($Q$1="Weekly",INT(($R4139-2)/7),IF($Q$1="Quarterly",YEAR($R4139)*4+ROUNDUP(MONTH($R4139)/3),YEAR($R4139)*12+MONTH($R4139))))</f>
        <v/>
      </c>
      <c r="P4139">
        <f>IF($R4139="","",IF($R4140="",1,IF($O4139&lt;&gt;$O4140,1,0)))</f>
        <v/>
      </c>
      <c r="Q4139">
        <f>IF($P4139=1,SUM($P$7:$P4139),"")</f>
        <v/>
      </c>
      <c r="R4139">
        <f>IF($A4139="","",IF(ISNUMBER($A4139),$A4139,IFERROR(DATEVALUE($A4139),NA())))</f>
        <v/>
      </c>
    </row>
    <row r="4140">
      <c r="O4140">
        <f>IF($R4140="","",IF($Q$1="Weekly",INT(($R4140-2)/7),IF($Q$1="Quarterly",YEAR($R4140)*4+ROUNDUP(MONTH($R4140)/3),YEAR($R4140)*12+MONTH($R4140))))</f>
        <v/>
      </c>
      <c r="P4140">
        <f>IF($R4140="","",IF($R4141="",1,IF($O4140&lt;&gt;$O4141,1,0)))</f>
        <v/>
      </c>
      <c r="Q4140">
        <f>IF($P4140=1,SUM($P$7:$P4140),"")</f>
        <v/>
      </c>
      <c r="R4140">
        <f>IF($A4140="","",IF(ISNUMBER($A4140),$A4140,IFERROR(DATEVALUE($A4140),NA())))</f>
        <v/>
      </c>
    </row>
    <row r="4141">
      <c r="O4141">
        <f>IF($R4141="","",IF($Q$1="Weekly",INT(($R4141-2)/7),IF($Q$1="Quarterly",YEAR($R4141)*4+ROUNDUP(MONTH($R4141)/3),YEAR($R4141)*12+MONTH($R4141))))</f>
        <v/>
      </c>
      <c r="P4141">
        <f>IF($R4141="","",IF($R4142="",1,IF($O4141&lt;&gt;$O4142,1,0)))</f>
        <v/>
      </c>
      <c r="Q4141">
        <f>IF($P4141=1,SUM($P$7:$P4141),"")</f>
        <v/>
      </c>
      <c r="R4141">
        <f>IF($A4141="","",IF(ISNUMBER($A4141),$A4141,IFERROR(DATEVALUE($A4141),NA())))</f>
        <v/>
      </c>
    </row>
    <row r="4142">
      <c r="O4142">
        <f>IF($R4142="","",IF($Q$1="Weekly",INT(($R4142-2)/7),IF($Q$1="Quarterly",YEAR($R4142)*4+ROUNDUP(MONTH($R4142)/3),YEAR($R4142)*12+MONTH($R4142))))</f>
        <v/>
      </c>
      <c r="P4142">
        <f>IF($R4142="","",IF($R4143="",1,IF($O4142&lt;&gt;$O4143,1,0)))</f>
        <v/>
      </c>
      <c r="Q4142">
        <f>IF($P4142=1,SUM($P$7:$P4142),"")</f>
        <v/>
      </c>
      <c r="R4142">
        <f>IF($A4142="","",IF(ISNUMBER($A4142),$A4142,IFERROR(DATEVALUE($A4142),NA())))</f>
        <v/>
      </c>
    </row>
    <row r="4143">
      <c r="O4143">
        <f>IF($R4143="","",IF($Q$1="Weekly",INT(($R4143-2)/7),IF($Q$1="Quarterly",YEAR($R4143)*4+ROUNDUP(MONTH($R4143)/3),YEAR($R4143)*12+MONTH($R4143))))</f>
        <v/>
      </c>
      <c r="P4143">
        <f>IF($R4143="","",IF($R4144="",1,IF($O4143&lt;&gt;$O4144,1,0)))</f>
        <v/>
      </c>
      <c r="Q4143">
        <f>IF($P4143=1,SUM($P$7:$P4143),"")</f>
        <v/>
      </c>
      <c r="R4143">
        <f>IF($A4143="","",IF(ISNUMBER($A4143),$A4143,IFERROR(DATEVALUE($A4143),NA())))</f>
        <v/>
      </c>
    </row>
    <row r="4144">
      <c r="O4144">
        <f>IF($R4144="","",IF($Q$1="Weekly",INT(($R4144-2)/7),IF($Q$1="Quarterly",YEAR($R4144)*4+ROUNDUP(MONTH($R4144)/3),YEAR($R4144)*12+MONTH($R4144))))</f>
        <v/>
      </c>
      <c r="P4144">
        <f>IF($R4144="","",IF($R4145="",1,IF($O4144&lt;&gt;$O4145,1,0)))</f>
        <v/>
      </c>
      <c r="Q4144">
        <f>IF($P4144=1,SUM($P$7:$P4144),"")</f>
        <v/>
      </c>
      <c r="R4144">
        <f>IF($A4144="","",IF(ISNUMBER($A4144),$A4144,IFERROR(DATEVALUE($A4144),NA())))</f>
        <v/>
      </c>
    </row>
    <row r="4145">
      <c r="O4145">
        <f>IF($R4145="","",IF($Q$1="Weekly",INT(($R4145-2)/7),IF($Q$1="Quarterly",YEAR($R4145)*4+ROUNDUP(MONTH($R4145)/3),YEAR($R4145)*12+MONTH($R4145))))</f>
        <v/>
      </c>
      <c r="P4145">
        <f>IF($R4145="","",IF($R4146="",1,IF($O4145&lt;&gt;$O4146,1,0)))</f>
        <v/>
      </c>
      <c r="Q4145">
        <f>IF($P4145=1,SUM($P$7:$P4145),"")</f>
        <v/>
      </c>
      <c r="R4145">
        <f>IF($A4145="","",IF(ISNUMBER($A4145),$A4145,IFERROR(DATEVALUE($A4145),NA())))</f>
        <v/>
      </c>
    </row>
    <row r="4146">
      <c r="O4146">
        <f>IF($R4146="","",IF($Q$1="Weekly",INT(($R4146-2)/7),IF($Q$1="Quarterly",YEAR($R4146)*4+ROUNDUP(MONTH($R4146)/3),YEAR($R4146)*12+MONTH($R4146))))</f>
        <v/>
      </c>
      <c r="P4146">
        <f>IF($R4146="","",IF($R4147="",1,IF($O4146&lt;&gt;$O4147,1,0)))</f>
        <v/>
      </c>
      <c r="Q4146">
        <f>IF($P4146=1,SUM($P$7:$P4146),"")</f>
        <v/>
      </c>
      <c r="R4146">
        <f>IF($A4146="","",IF(ISNUMBER($A4146),$A4146,IFERROR(DATEVALUE($A4146),NA())))</f>
        <v/>
      </c>
    </row>
    <row r="4147">
      <c r="O4147">
        <f>IF($R4147="","",IF($Q$1="Weekly",INT(($R4147-2)/7),IF($Q$1="Quarterly",YEAR($R4147)*4+ROUNDUP(MONTH($R4147)/3),YEAR($R4147)*12+MONTH($R4147))))</f>
        <v/>
      </c>
      <c r="P4147">
        <f>IF($R4147="","",IF($R4148="",1,IF($O4147&lt;&gt;$O4148,1,0)))</f>
        <v/>
      </c>
      <c r="Q4147">
        <f>IF($P4147=1,SUM($P$7:$P4147),"")</f>
        <v/>
      </c>
      <c r="R4147">
        <f>IF($A4147="","",IF(ISNUMBER($A4147),$A4147,IFERROR(DATEVALUE($A4147),NA())))</f>
        <v/>
      </c>
    </row>
    <row r="4148">
      <c r="O4148">
        <f>IF($R4148="","",IF($Q$1="Weekly",INT(($R4148-2)/7),IF($Q$1="Quarterly",YEAR($R4148)*4+ROUNDUP(MONTH($R4148)/3),YEAR($R4148)*12+MONTH($R4148))))</f>
        <v/>
      </c>
      <c r="P4148">
        <f>IF($R4148="","",IF($R4149="",1,IF($O4148&lt;&gt;$O4149,1,0)))</f>
        <v/>
      </c>
      <c r="Q4148">
        <f>IF($P4148=1,SUM($P$7:$P4148),"")</f>
        <v/>
      </c>
      <c r="R4148">
        <f>IF($A4148="","",IF(ISNUMBER($A4148),$A4148,IFERROR(DATEVALUE($A4148),NA())))</f>
        <v/>
      </c>
    </row>
    <row r="4149">
      <c r="O4149">
        <f>IF($R4149="","",IF($Q$1="Weekly",INT(($R4149-2)/7),IF($Q$1="Quarterly",YEAR($R4149)*4+ROUNDUP(MONTH($R4149)/3),YEAR($R4149)*12+MONTH($R4149))))</f>
        <v/>
      </c>
      <c r="P4149">
        <f>IF($R4149="","",IF($R4150="",1,IF($O4149&lt;&gt;$O4150,1,0)))</f>
        <v/>
      </c>
      <c r="Q4149">
        <f>IF($P4149=1,SUM($P$7:$P4149),"")</f>
        <v/>
      </c>
      <c r="R4149">
        <f>IF($A4149="","",IF(ISNUMBER($A4149),$A4149,IFERROR(DATEVALUE($A4149),NA())))</f>
        <v/>
      </c>
    </row>
    <row r="4150">
      <c r="O4150">
        <f>IF($R4150="","",IF($Q$1="Weekly",INT(($R4150-2)/7),IF($Q$1="Quarterly",YEAR($R4150)*4+ROUNDUP(MONTH($R4150)/3),YEAR($R4150)*12+MONTH($R4150))))</f>
        <v/>
      </c>
      <c r="P4150">
        <f>IF($R4150="","",IF($R4151="",1,IF($O4150&lt;&gt;$O4151,1,0)))</f>
        <v/>
      </c>
      <c r="Q4150">
        <f>IF($P4150=1,SUM($P$7:$P4150),"")</f>
        <v/>
      </c>
      <c r="R4150">
        <f>IF($A4150="","",IF(ISNUMBER($A4150),$A4150,IFERROR(DATEVALUE($A4150),NA())))</f>
        <v/>
      </c>
    </row>
    <row r="4151">
      <c r="O4151">
        <f>IF($R4151="","",IF($Q$1="Weekly",INT(($R4151-2)/7),IF($Q$1="Quarterly",YEAR($R4151)*4+ROUNDUP(MONTH($R4151)/3),YEAR($R4151)*12+MONTH($R4151))))</f>
        <v/>
      </c>
      <c r="P4151">
        <f>IF($R4151="","",IF($R4152="",1,IF($O4151&lt;&gt;$O4152,1,0)))</f>
        <v/>
      </c>
      <c r="Q4151">
        <f>IF($P4151=1,SUM($P$7:$P4151),"")</f>
        <v/>
      </c>
      <c r="R4151">
        <f>IF($A4151="","",IF(ISNUMBER($A4151),$A4151,IFERROR(DATEVALUE($A4151),NA())))</f>
        <v/>
      </c>
    </row>
    <row r="4152">
      <c r="O4152">
        <f>IF($R4152="","",IF($Q$1="Weekly",INT(($R4152-2)/7),IF($Q$1="Quarterly",YEAR($R4152)*4+ROUNDUP(MONTH($R4152)/3),YEAR($R4152)*12+MONTH($R4152))))</f>
        <v/>
      </c>
      <c r="P4152">
        <f>IF($R4152="","",IF($R4153="",1,IF($O4152&lt;&gt;$O4153,1,0)))</f>
        <v/>
      </c>
      <c r="Q4152">
        <f>IF($P4152=1,SUM($P$7:$P4152),"")</f>
        <v/>
      </c>
      <c r="R4152">
        <f>IF($A4152="","",IF(ISNUMBER($A4152),$A4152,IFERROR(DATEVALUE($A4152),NA())))</f>
        <v/>
      </c>
    </row>
    <row r="4153">
      <c r="O4153">
        <f>IF($R4153="","",IF($Q$1="Weekly",INT(($R4153-2)/7),IF($Q$1="Quarterly",YEAR($R4153)*4+ROUNDUP(MONTH($R4153)/3),YEAR($R4153)*12+MONTH($R4153))))</f>
        <v/>
      </c>
      <c r="P4153">
        <f>IF($R4153="","",IF($R4154="",1,IF($O4153&lt;&gt;$O4154,1,0)))</f>
        <v/>
      </c>
      <c r="Q4153">
        <f>IF($P4153=1,SUM($P$7:$P4153),"")</f>
        <v/>
      </c>
      <c r="R4153">
        <f>IF($A4153="","",IF(ISNUMBER($A4153),$A4153,IFERROR(DATEVALUE($A4153),NA())))</f>
        <v/>
      </c>
    </row>
    <row r="4154">
      <c r="O4154">
        <f>IF($R4154="","",IF($Q$1="Weekly",INT(($R4154-2)/7),IF($Q$1="Quarterly",YEAR($R4154)*4+ROUNDUP(MONTH($R4154)/3),YEAR($R4154)*12+MONTH($R4154))))</f>
        <v/>
      </c>
      <c r="P4154">
        <f>IF($R4154="","",IF($R4155="",1,IF($O4154&lt;&gt;$O4155,1,0)))</f>
        <v/>
      </c>
      <c r="Q4154">
        <f>IF($P4154=1,SUM($P$7:$P4154),"")</f>
        <v/>
      </c>
      <c r="R4154">
        <f>IF($A4154="","",IF(ISNUMBER($A4154),$A4154,IFERROR(DATEVALUE($A4154),NA())))</f>
        <v/>
      </c>
    </row>
    <row r="4155">
      <c r="O4155">
        <f>IF($R4155="","",IF($Q$1="Weekly",INT(($R4155-2)/7),IF($Q$1="Quarterly",YEAR($R4155)*4+ROUNDUP(MONTH($R4155)/3),YEAR($R4155)*12+MONTH($R4155))))</f>
        <v/>
      </c>
      <c r="P4155">
        <f>IF($R4155="","",IF($R4156="",1,IF($O4155&lt;&gt;$O4156,1,0)))</f>
        <v/>
      </c>
      <c r="Q4155">
        <f>IF($P4155=1,SUM($P$7:$P4155),"")</f>
        <v/>
      </c>
      <c r="R4155">
        <f>IF($A4155="","",IF(ISNUMBER($A4155),$A4155,IFERROR(DATEVALUE($A4155),NA())))</f>
        <v/>
      </c>
    </row>
    <row r="4156">
      <c r="O4156">
        <f>IF($R4156="","",IF($Q$1="Weekly",INT(($R4156-2)/7),IF($Q$1="Quarterly",YEAR($R4156)*4+ROUNDUP(MONTH($R4156)/3),YEAR($R4156)*12+MONTH($R4156))))</f>
        <v/>
      </c>
      <c r="P4156">
        <f>IF($R4156="","",IF($R4157="",1,IF($O4156&lt;&gt;$O4157,1,0)))</f>
        <v/>
      </c>
      <c r="Q4156">
        <f>IF($P4156=1,SUM($P$7:$P4156),"")</f>
        <v/>
      </c>
      <c r="R4156">
        <f>IF($A4156="","",IF(ISNUMBER($A4156),$A4156,IFERROR(DATEVALUE($A4156),NA())))</f>
        <v/>
      </c>
    </row>
    <row r="4157">
      <c r="O4157">
        <f>IF($R4157="","",IF($Q$1="Weekly",INT(($R4157-2)/7),IF($Q$1="Quarterly",YEAR($R4157)*4+ROUNDUP(MONTH($R4157)/3),YEAR($R4157)*12+MONTH($R4157))))</f>
        <v/>
      </c>
      <c r="P4157">
        <f>IF($R4157="","",IF($R4158="",1,IF($O4157&lt;&gt;$O4158,1,0)))</f>
        <v/>
      </c>
      <c r="Q4157">
        <f>IF($P4157=1,SUM($P$7:$P4157),"")</f>
        <v/>
      </c>
      <c r="R4157">
        <f>IF($A4157="","",IF(ISNUMBER($A4157),$A4157,IFERROR(DATEVALUE($A4157),NA())))</f>
        <v/>
      </c>
    </row>
    <row r="4158">
      <c r="O4158">
        <f>IF($R4158="","",IF($Q$1="Weekly",INT(($R4158-2)/7),IF($Q$1="Quarterly",YEAR($R4158)*4+ROUNDUP(MONTH($R4158)/3),YEAR($R4158)*12+MONTH($R4158))))</f>
        <v/>
      </c>
      <c r="P4158">
        <f>IF($R4158="","",IF($R4159="",1,IF($O4158&lt;&gt;$O4159,1,0)))</f>
        <v/>
      </c>
      <c r="Q4158">
        <f>IF($P4158=1,SUM($P$7:$P4158),"")</f>
        <v/>
      </c>
      <c r="R4158">
        <f>IF($A4158="","",IF(ISNUMBER($A4158),$A4158,IFERROR(DATEVALUE($A4158),NA())))</f>
        <v/>
      </c>
    </row>
    <row r="4159">
      <c r="O4159">
        <f>IF($R4159="","",IF($Q$1="Weekly",INT(($R4159-2)/7),IF($Q$1="Quarterly",YEAR($R4159)*4+ROUNDUP(MONTH($R4159)/3),YEAR($R4159)*12+MONTH($R4159))))</f>
        <v/>
      </c>
      <c r="P4159">
        <f>IF($R4159="","",IF($R4160="",1,IF($O4159&lt;&gt;$O4160,1,0)))</f>
        <v/>
      </c>
      <c r="Q4159">
        <f>IF($P4159=1,SUM($P$7:$P4159),"")</f>
        <v/>
      </c>
      <c r="R4159">
        <f>IF($A4159="","",IF(ISNUMBER($A4159),$A4159,IFERROR(DATEVALUE($A4159),NA())))</f>
        <v/>
      </c>
    </row>
    <row r="4160">
      <c r="O4160">
        <f>IF($R4160="","",IF($Q$1="Weekly",INT(($R4160-2)/7),IF($Q$1="Quarterly",YEAR($R4160)*4+ROUNDUP(MONTH($R4160)/3),YEAR($R4160)*12+MONTH($R4160))))</f>
        <v/>
      </c>
      <c r="P4160">
        <f>IF($R4160="","",IF($R4161="",1,IF($O4160&lt;&gt;$O4161,1,0)))</f>
        <v/>
      </c>
      <c r="Q4160">
        <f>IF($P4160=1,SUM($P$7:$P4160),"")</f>
        <v/>
      </c>
      <c r="R4160">
        <f>IF($A4160="","",IF(ISNUMBER($A4160),$A4160,IFERROR(DATEVALUE($A4160),NA())))</f>
        <v/>
      </c>
    </row>
    <row r="4161">
      <c r="O4161">
        <f>IF($R4161="","",IF($Q$1="Weekly",INT(($R4161-2)/7),IF($Q$1="Quarterly",YEAR($R4161)*4+ROUNDUP(MONTH($R4161)/3),YEAR($R4161)*12+MONTH($R4161))))</f>
        <v/>
      </c>
      <c r="P4161">
        <f>IF($R4161="","",IF($R4162="",1,IF($O4161&lt;&gt;$O4162,1,0)))</f>
        <v/>
      </c>
      <c r="Q4161">
        <f>IF($P4161=1,SUM($P$7:$P4161),"")</f>
        <v/>
      </c>
      <c r="R4161">
        <f>IF($A4161="","",IF(ISNUMBER($A4161),$A4161,IFERROR(DATEVALUE($A4161),NA())))</f>
        <v/>
      </c>
    </row>
    <row r="4162">
      <c r="O4162">
        <f>IF($R4162="","",IF($Q$1="Weekly",INT(($R4162-2)/7),IF($Q$1="Quarterly",YEAR($R4162)*4+ROUNDUP(MONTH($R4162)/3),YEAR($R4162)*12+MONTH($R4162))))</f>
        <v/>
      </c>
      <c r="P4162">
        <f>IF($R4162="","",IF($R4163="",1,IF($O4162&lt;&gt;$O4163,1,0)))</f>
        <v/>
      </c>
      <c r="Q4162">
        <f>IF($P4162=1,SUM($P$7:$P4162),"")</f>
        <v/>
      </c>
      <c r="R4162">
        <f>IF($A4162="","",IF(ISNUMBER($A4162),$A4162,IFERROR(DATEVALUE($A4162),NA())))</f>
        <v/>
      </c>
    </row>
    <row r="4163">
      <c r="O4163">
        <f>IF($R4163="","",IF($Q$1="Weekly",INT(($R4163-2)/7),IF($Q$1="Quarterly",YEAR($R4163)*4+ROUNDUP(MONTH($R4163)/3),YEAR($R4163)*12+MONTH($R4163))))</f>
        <v/>
      </c>
      <c r="P4163">
        <f>IF($R4163="","",IF($R4164="",1,IF($O4163&lt;&gt;$O4164,1,0)))</f>
        <v/>
      </c>
      <c r="Q4163">
        <f>IF($P4163=1,SUM($P$7:$P4163),"")</f>
        <v/>
      </c>
      <c r="R4163">
        <f>IF($A4163="","",IF(ISNUMBER($A4163),$A4163,IFERROR(DATEVALUE($A4163),NA())))</f>
        <v/>
      </c>
    </row>
    <row r="4164">
      <c r="O4164">
        <f>IF($R4164="","",IF($Q$1="Weekly",INT(($R4164-2)/7),IF($Q$1="Quarterly",YEAR($R4164)*4+ROUNDUP(MONTH($R4164)/3),YEAR($R4164)*12+MONTH($R4164))))</f>
        <v/>
      </c>
      <c r="P4164">
        <f>IF($R4164="","",IF($R4165="",1,IF($O4164&lt;&gt;$O4165,1,0)))</f>
        <v/>
      </c>
      <c r="Q4164">
        <f>IF($P4164=1,SUM($P$7:$P4164),"")</f>
        <v/>
      </c>
      <c r="R4164">
        <f>IF($A4164="","",IF(ISNUMBER($A4164),$A4164,IFERROR(DATEVALUE($A4164),NA())))</f>
        <v/>
      </c>
    </row>
    <row r="4165">
      <c r="O4165">
        <f>IF($R4165="","",IF($Q$1="Weekly",INT(($R4165-2)/7),IF($Q$1="Quarterly",YEAR($R4165)*4+ROUNDUP(MONTH($R4165)/3),YEAR($R4165)*12+MONTH($R4165))))</f>
        <v/>
      </c>
      <c r="P4165">
        <f>IF($R4165="","",IF($R4166="",1,IF($O4165&lt;&gt;$O4166,1,0)))</f>
        <v/>
      </c>
      <c r="Q4165">
        <f>IF($P4165=1,SUM($P$7:$P4165),"")</f>
        <v/>
      </c>
      <c r="R4165">
        <f>IF($A4165="","",IF(ISNUMBER($A4165),$A4165,IFERROR(DATEVALUE($A4165),NA())))</f>
        <v/>
      </c>
    </row>
    <row r="4166">
      <c r="O4166">
        <f>IF($R4166="","",IF($Q$1="Weekly",INT(($R4166-2)/7),IF($Q$1="Quarterly",YEAR($R4166)*4+ROUNDUP(MONTH($R4166)/3),YEAR($R4166)*12+MONTH($R4166))))</f>
        <v/>
      </c>
      <c r="P4166">
        <f>IF($R4166="","",IF($R4167="",1,IF($O4166&lt;&gt;$O4167,1,0)))</f>
        <v/>
      </c>
      <c r="Q4166">
        <f>IF($P4166=1,SUM($P$7:$P4166),"")</f>
        <v/>
      </c>
      <c r="R4166">
        <f>IF($A4166="","",IF(ISNUMBER($A4166),$A4166,IFERROR(DATEVALUE($A4166),NA())))</f>
        <v/>
      </c>
    </row>
    <row r="4167">
      <c r="O4167">
        <f>IF($R4167="","",IF($Q$1="Weekly",INT(($R4167-2)/7),IF($Q$1="Quarterly",YEAR($R4167)*4+ROUNDUP(MONTH($R4167)/3),YEAR($R4167)*12+MONTH($R4167))))</f>
        <v/>
      </c>
      <c r="P4167">
        <f>IF($R4167="","",IF($R4168="",1,IF($O4167&lt;&gt;$O4168,1,0)))</f>
        <v/>
      </c>
      <c r="Q4167">
        <f>IF($P4167=1,SUM($P$7:$P4167),"")</f>
        <v/>
      </c>
      <c r="R4167">
        <f>IF($A4167="","",IF(ISNUMBER($A4167),$A4167,IFERROR(DATEVALUE($A4167),NA())))</f>
        <v/>
      </c>
    </row>
    <row r="4168">
      <c r="O4168">
        <f>IF($R4168="","",IF($Q$1="Weekly",INT(($R4168-2)/7),IF($Q$1="Quarterly",YEAR($R4168)*4+ROUNDUP(MONTH($R4168)/3),YEAR($R4168)*12+MONTH($R4168))))</f>
        <v/>
      </c>
      <c r="P4168">
        <f>IF($R4168="","",IF($R4169="",1,IF($O4168&lt;&gt;$O4169,1,0)))</f>
        <v/>
      </c>
      <c r="Q4168">
        <f>IF($P4168=1,SUM($P$7:$P4168),"")</f>
        <v/>
      </c>
      <c r="R4168">
        <f>IF($A4168="","",IF(ISNUMBER($A4168),$A4168,IFERROR(DATEVALUE($A4168),NA())))</f>
        <v/>
      </c>
    </row>
    <row r="4169">
      <c r="O4169">
        <f>IF($R4169="","",IF($Q$1="Weekly",INT(($R4169-2)/7),IF($Q$1="Quarterly",YEAR($R4169)*4+ROUNDUP(MONTH($R4169)/3),YEAR($R4169)*12+MONTH($R4169))))</f>
        <v/>
      </c>
      <c r="P4169">
        <f>IF($R4169="","",IF($R4170="",1,IF($O4169&lt;&gt;$O4170,1,0)))</f>
        <v/>
      </c>
      <c r="Q4169">
        <f>IF($P4169=1,SUM($P$7:$P4169),"")</f>
        <v/>
      </c>
      <c r="R4169">
        <f>IF($A4169="","",IF(ISNUMBER($A4169),$A4169,IFERROR(DATEVALUE($A4169),NA())))</f>
        <v/>
      </c>
    </row>
    <row r="4170">
      <c r="O4170">
        <f>IF($R4170="","",IF($Q$1="Weekly",INT(($R4170-2)/7),IF($Q$1="Quarterly",YEAR($R4170)*4+ROUNDUP(MONTH($R4170)/3),YEAR($R4170)*12+MONTH($R4170))))</f>
        <v/>
      </c>
      <c r="P4170">
        <f>IF($R4170="","",IF($R4171="",1,IF($O4170&lt;&gt;$O4171,1,0)))</f>
        <v/>
      </c>
      <c r="Q4170">
        <f>IF($P4170=1,SUM($P$7:$P4170),"")</f>
        <v/>
      </c>
      <c r="R4170">
        <f>IF($A4170="","",IF(ISNUMBER($A4170),$A4170,IFERROR(DATEVALUE($A4170),NA())))</f>
        <v/>
      </c>
    </row>
    <row r="4171">
      <c r="O4171">
        <f>IF($R4171="","",IF($Q$1="Weekly",INT(($R4171-2)/7),IF($Q$1="Quarterly",YEAR($R4171)*4+ROUNDUP(MONTH($R4171)/3),YEAR($R4171)*12+MONTH($R4171))))</f>
        <v/>
      </c>
      <c r="P4171">
        <f>IF($R4171="","",IF($R4172="",1,IF($O4171&lt;&gt;$O4172,1,0)))</f>
        <v/>
      </c>
      <c r="Q4171">
        <f>IF($P4171=1,SUM($P$7:$P4171),"")</f>
        <v/>
      </c>
      <c r="R4171">
        <f>IF($A4171="","",IF(ISNUMBER($A4171),$A4171,IFERROR(DATEVALUE($A4171),NA())))</f>
        <v/>
      </c>
    </row>
    <row r="4172">
      <c r="O4172">
        <f>IF($R4172="","",IF($Q$1="Weekly",INT(($R4172-2)/7),IF($Q$1="Quarterly",YEAR($R4172)*4+ROUNDUP(MONTH($R4172)/3),YEAR($R4172)*12+MONTH($R4172))))</f>
        <v/>
      </c>
      <c r="P4172">
        <f>IF($R4172="","",IF($R4173="",1,IF($O4172&lt;&gt;$O4173,1,0)))</f>
        <v/>
      </c>
      <c r="Q4172">
        <f>IF($P4172=1,SUM($P$7:$P4172),"")</f>
        <v/>
      </c>
      <c r="R4172">
        <f>IF($A4172="","",IF(ISNUMBER($A4172),$A4172,IFERROR(DATEVALUE($A4172),NA())))</f>
        <v/>
      </c>
    </row>
    <row r="4173">
      <c r="O4173">
        <f>IF($R4173="","",IF($Q$1="Weekly",INT(($R4173-2)/7),IF($Q$1="Quarterly",YEAR($R4173)*4+ROUNDUP(MONTH($R4173)/3),YEAR($R4173)*12+MONTH($R4173))))</f>
        <v/>
      </c>
      <c r="P4173">
        <f>IF($R4173="","",IF($R4174="",1,IF($O4173&lt;&gt;$O4174,1,0)))</f>
        <v/>
      </c>
      <c r="Q4173">
        <f>IF($P4173=1,SUM($P$7:$P4173),"")</f>
        <v/>
      </c>
      <c r="R4173">
        <f>IF($A4173="","",IF(ISNUMBER($A4173),$A4173,IFERROR(DATEVALUE($A4173),NA())))</f>
        <v/>
      </c>
    </row>
    <row r="4174">
      <c r="O4174">
        <f>IF($R4174="","",IF($Q$1="Weekly",INT(($R4174-2)/7),IF($Q$1="Quarterly",YEAR($R4174)*4+ROUNDUP(MONTH($R4174)/3),YEAR($R4174)*12+MONTH($R4174))))</f>
        <v/>
      </c>
      <c r="P4174">
        <f>IF($R4174="","",IF($R4175="",1,IF($O4174&lt;&gt;$O4175,1,0)))</f>
        <v/>
      </c>
      <c r="Q4174">
        <f>IF($P4174=1,SUM($P$7:$P4174),"")</f>
        <v/>
      </c>
      <c r="R4174">
        <f>IF($A4174="","",IF(ISNUMBER($A4174),$A4174,IFERROR(DATEVALUE($A4174),NA())))</f>
        <v/>
      </c>
    </row>
    <row r="4175">
      <c r="O4175">
        <f>IF($R4175="","",IF($Q$1="Weekly",INT(($R4175-2)/7),IF($Q$1="Quarterly",YEAR($R4175)*4+ROUNDUP(MONTH($R4175)/3),YEAR($R4175)*12+MONTH($R4175))))</f>
        <v/>
      </c>
      <c r="P4175">
        <f>IF($R4175="","",IF($R4176="",1,IF($O4175&lt;&gt;$O4176,1,0)))</f>
        <v/>
      </c>
      <c r="Q4175">
        <f>IF($P4175=1,SUM($P$7:$P4175),"")</f>
        <v/>
      </c>
      <c r="R4175">
        <f>IF($A4175="","",IF(ISNUMBER($A4175),$A4175,IFERROR(DATEVALUE($A4175),NA())))</f>
        <v/>
      </c>
    </row>
    <row r="4176">
      <c r="O4176">
        <f>IF($R4176="","",IF($Q$1="Weekly",INT(($R4176-2)/7),IF($Q$1="Quarterly",YEAR($R4176)*4+ROUNDUP(MONTH($R4176)/3),YEAR($R4176)*12+MONTH($R4176))))</f>
        <v/>
      </c>
      <c r="P4176">
        <f>IF($R4176="","",IF($R4177="",1,IF($O4176&lt;&gt;$O4177,1,0)))</f>
        <v/>
      </c>
      <c r="Q4176">
        <f>IF($P4176=1,SUM($P$7:$P4176),"")</f>
        <v/>
      </c>
      <c r="R4176">
        <f>IF($A4176="","",IF(ISNUMBER($A4176),$A4176,IFERROR(DATEVALUE($A4176),NA())))</f>
        <v/>
      </c>
    </row>
    <row r="4177">
      <c r="O4177">
        <f>IF($R4177="","",IF($Q$1="Weekly",INT(($R4177-2)/7),IF($Q$1="Quarterly",YEAR($R4177)*4+ROUNDUP(MONTH($R4177)/3),YEAR($R4177)*12+MONTH($R4177))))</f>
        <v/>
      </c>
      <c r="P4177">
        <f>IF($R4177="","",IF($R4178="",1,IF($O4177&lt;&gt;$O4178,1,0)))</f>
        <v/>
      </c>
      <c r="Q4177">
        <f>IF($P4177=1,SUM($P$7:$P4177),"")</f>
        <v/>
      </c>
      <c r="R4177">
        <f>IF($A4177="","",IF(ISNUMBER($A4177),$A4177,IFERROR(DATEVALUE($A4177),NA())))</f>
        <v/>
      </c>
    </row>
    <row r="4178">
      <c r="O4178">
        <f>IF($R4178="","",IF($Q$1="Weekly",INT(($R4178-2)/7),IF($Q$1="Quarterly",YEAR($R4178)*4+ROUNDUP(MONTH($R4178)/3),YEAR($R4178)*12+MONTH($R4178))))</f>
        <v/>
      </c>
      <c r="P4178">
        <f>IF($R4178="","",IF($R4179="",1,IF($O4178&lt;&gt;$O4179,1,0)))</f>
        <v/>
      </c>
      <c r="Q4178">
        <f>IF($P4178=1,SUM($P$7:$P4178),"")</f>
        <v/>
      </c>
      <c r="R4178">
        <f>IF($A4178="","",IF(ISNUMBER($A4178),$A4178,IFERROR(DATEVALUE($A4178),NA())))</f>
        <v/>
      </c>
    </row>
    <row r="4179">
      <c r="O4179">
        <f>IF($R4179="","",IF($Q$1="Weekly",INT(($R4179-2)/7),IF($Q$1="Quarterly",YEAR($R4179)*4+ROUNDUP(MONTH($R4179)/3),YEAR($R4179)*12+MONTH($R4179))))</f>
        <v/>
      </c>
      <c r="P4179">
        <f>IF($R4179="","",IF($R4180="",1,IF($O4179&lt;&gt;$O4180,1,0)))</f>
        <v/>
      </c>
      <c r="Q4179">
        <f>IF($P4179=1,SUM($P$7:$P4179),"")</f>
        <v/>
      </c>
      <c r="R4179">
        <f>IF($A4179="","",IF(ISNUMBER($A4179),$A4179,IFERROR(DATEVALUE($A4179),NA())))</f>
        <v/>
      </c>
    </row>
    <row r="4180">
      <c r="O4180">
        <f>IF($R4180="","",IF($Q$1="Weekly",INT(($R4180-2)/7),IF($Q$1="Quarterly",YEAR($R4180)*4+ROUNDUP(MONTH($R4180)/3),YEAR($R4180)*12+MONTH($R4180))))</f>
        <v/>
      </c>
      <c r="P4180">
        <f>IF($R4180="","",IF($R4181="",1,IF($O4180&lt;&gt;$O4181,1,0)))</f>
        <v/>
      </c>
      <c r="Q4180">
        <f>IF($P4180=1,SUM($P$7:$P4180),"")</f>
        <v/>
      </c>
      <c r="R4180">
        <f>IF($A4180="","",IF(ISNUMBER($A4180),$A4180,IFERROR(DATEVALUE($A4180),NA())))</f>
        <v/>
      </c>
    </row>
    <row r="4181">
      <c r="O4181">
        <f>IF($R4181="","",IF($Q$1="Weekly",INT(($R4181-2)/7),IF($Q$1="Quarterly",YEAR($R4181)*4+ROUNDUP(MONTH($R4181)/3),YEAR($R4181)*12+MONTH($R4181))))</f>
        <v/>
      </c>
      <c r="P4181">
        <f>IF($R4181="","",IF($R4182="",1,IF($O4181&lt;&gt;$O4182,1,0)))</f>
        <v/>
      </c>
      <c r="Q4181">
        <f>IF($P4181=1,SUM($P$7:$P4181),"")</f>
        <v/>
      </c>
      <c r="R4181">
        <f>IF($A4181="","",IF(ISNUMBER($A4181),$A4181,IFERROR(DATEVALUE($A4181),NA())))</f>
        <v/>
      </c>
    </row>
    <row r="4182">
      <c r="O4182">
        <f>IF($R4182="","",IF($Q$1="Weekly",INT(($R4182-2)/7),IF($Q$1="Quarterly",YEAR($R4182)*4+ROUNDUP(MONTH($R4182)/3),YEAR($R4182)*12+MONTH($R4182))))</f>
        <v/>
      </c>
      <c r="P4182">
        <f>IF($R4182="","",IF($R4183="",1,IF($O4182&lt;&gt;$O4183,1,0)))</f>
        <v/>
      </c>
      <c r="Q4182">
        <f>IF($P4182=1,SUM($P$7:$P4182),"")</f>
        <v/>
      </c>
      <c r="R4182">
        <f>IF($A4182="","",IF(ISNUMBER($A4182),$A4182,IFERROR(DATEVALUE($A4182),NA())))</f>
        <v/>
      </c>
    </row>
    <row r="4183">
      <c r="O4183">
        <f>IF($R4183="","",IF($Q$1="Weekly",INT(($R4183-2)/7),IF($Q$1="Quarterly",YEAR($R4183)*4+ROUNDUP(MONTH($R4183)/3),YEAR($R4183)*12+MONTH($R4183))))</f>
        <v/>
      </c>
      <c r="P4183">
        <f>IF($R4183="","",IF($R4184="",1,IF($O4183&lt;&gt;$O4184,1,0)))</f>
        <v/>
      </c>
      <c r="Q4183">
        <f>IF($P4183=1,SUM($P$7:$P4183),"")</f>
        <v/>
      </c>
      <c r="R4183">
        <f>IF($A4183="","",IF(ISNUMBER($A4183),$A4183,IFERROR(DATEVALUE($A4183),NA())))</f>
        <v/>
      </c>
    </row>
    <row r="4184">
      <c r="O4184">
        <f>IF($R4184="","",IF($Q$1="Weekly",INT(($R4184-2)/7),IF($Q$1="Quarterly",YEAR($R4184)*4+ROUNDUP(MONTH($R4184)/3),YEAR($R4184)*12+MONTH($R4184))))</f>
        <v/>
      </c>
      <c r="P4184">
        <f>IF($R4184="","",IF($R4185="",1,IF($O4184&lt;&gt;$O4185,1,0)))</f>
        <v/>
      </c>
      <c r="Q4184">
        <f>IF($P4184=1,SUM($P$7:$P4184),"")</f>
        <v/>
      </c>
      <c r="R4184">
        <f>IF($A4184="","",IF(ISNUMBER($A4184),$A4184,IFERROR(DATEVALUE($A4184),NA())))</f>
        <v/>
      </c>
    </row>
    <row r="4185">
      <c r="O4185">
        <f>IF($R4185="","",IF($Q$1="Weekly",INT(($R4185-2)/7),IF($Q$1="Quarterly",YEAR($R4185)*4+ROUNDUP(MONTH($R4185)/3),YEAR($R4185)*12+MONTH($R4185))))</f>
        <v/>
      </c>
      <c r="P4185">
        <f>IF($R4185="","",IF($R4186="",1,IF($O4185&lt;&gt;$O4186,1,0)))</f>
        <v/>
      </c>
      <c r="Q4185">
        <f>IF($P4185=1,SUM($P$7:$P4185),"")</f>
        <v/>
      </c>
      <c r="R4185">
        <f>IF($A4185="","",IF(ISNUMBER($A4185),$A4185,IFERROR(DATEVALUE($A4185),NA())))</f>
        <v/>
      </c>
    </row>
    <row r="4186">
      <c r="O4186">
        <f>IF($R4186="","",IF($Q$1="Weekly",INT(($R4186-2)/7),IF($Q$1="Quarterly",YEAR($R4186)*4+ROUNDUP(MONTH($R4186)/3),YEAR($R4186)*12+MONTH($R4186))))</f>
        <v/>
      </c>
      <c r="P4186">
        <f>IF($R4186="","",IF($R4187="",1,IF($O4186&lt;&gt;$O4187,1,0)))</f>
        <v/>
      </c>
      <c r="Q4186">
        <f>IF($P4186=1,SUM($P$7:$P4186),"")</f>
        <v/>
      </c>
      <c r="R4186">
        <f>IF($A4186="","",IF(ISNUMBER($A4186),$A4186,IFERROR(DATEVALUE($A4186),NA())))</f>
        <v/>
      </c>
    </row>
    <row r="4187">
      <c r="O4187">
        <f>IF($R4187="","",IF($Q$1="Weekly",INT(($R4187-2)/7),IF($Q$1="Quarterly",YEAR($R4187)*4+ROUNDUP(MONTH($R4187)/3),YEAR($R4187)*12+MONTH($R4187))))</f>
        <v/>
      </c>
      <c r="P4187">
        <f>IF($R4187="","",IF($R4188="",1,IF($O4187&lt;&gt;$O4188,1,0)))</f>
        <v/>
      </c>
      <c r="Q4187">
        <f>IF($P4187=1,SUM($P$7:$P4187),"")</f>
        <v/>
      </c>
      <c r="R4187">
        <f>IF($A4187="","",IF(ISNUMBER($A4187),$A4187,IFERROR(DATEVALUE($A4187),NA())))</f>
        <v/>
      </c>
    </row>
    <row r="4188">
      <c r="O4188">
        <f>IF($R4188="","",IF($Q$1="Weekly",INT(($R4188-2)/7),IF($Q$1="Quarterly",YEAR($R4188)*4+ROUNDUP(MONTH($R4188)/3),YEAR($R4188)*12+MONTH($R4188))))</f>
        <v/>
      </c>
      <c r="P4188">
        <f>IF($R4188="","",IF($R4189="",1,IF($O4188&lt;&gt;$O4189,1,0)))</f>
        <v/>
      </c>
      <c r="Q4188">
        <f>IF($P4188=1,SUM($P$7:$P4188),"")</f>
        <v/>
      </c>
      <c r="R4188">
        <f>IF($A4188="","",IF(ISNUMBER($A4188),$A4188,IFERROR(DATEVALUE($A4188),NA())))</f>
        <v/>
      </c>
    </row>
    <row r="4189">
      <c r="O4189">
        <f>IF($R4189="","",IF($Q$1="Weekly",INT(($R4189-2)/7),IF($Q$1="Quarterly",YEAR($R4189)*4+ROUNDUP(MONTH($R4189)/3),YEAR($R4189)*12+MONTH($R4189))))</f>
        <v/>
      </c>
      <c r="P4189">
        <f>IF($R4189="","",IF($R4190="",1,IF($O4189&lt;&gt;$O4190,1,0)))</f>
        <v/>
      </c>
      <c r="Q4189">
        <f>IF($P4189=1,SUM($P$7:$P4189),"")</f>
        <v/>
      </c>
      <c r="R4189">
        <f>IF($A4189="","",IF(ISNUMBER($A4189),$A4189,IFERROR(DATEVALUE($A4189),NA())))</f>
        <v/>
      </c>
    </row>
    <row r="4190">
      <c r="O4190">
        <f>IF($R4190="","",IF($Q$1="Weekly",INT(($R4190-2)/7),IF($Q$1="Quarterly",YEAR($R4190)*4+ROUNDUP(MONTH($R4190)/3),YEAR($R4190)*12+MONTH($R4190))))</f>
        <v/>
      </c>
      <c r="P4190">
        <f>IF($R4190="","",IF($R4191="",1,IF($O4190&lt;&gt;$O4191,1,0)))</f>
        <v/>
      </c>
      <c r="Q4190">
        <f>IF($P4190=1,SUM($P$7:$P4190),"")</f>
        <v/>
      </c>
      <c r="R4190">
        <f>IF($A4190="","",IF(ISNUMBER($A4190),$A4190,IFERROR(DATEVALUE($A4190),NA())))</f>
        <v/>
      </c>
    </row>
    <row r="4191">
      <c r="O4191">
        <f>IF($R4191="","",IF($Q$1="Weekly",INT(($R4191-2)/7),IF($Q$1="Quarterly",YEAR($R4191)*4+ROUNDUP(MONTH($R4191)/3),YEAR($R4191)*12+MONTH($R4191))))</f>
        <v/>
      </c>
      <c r="P4191">
        <f>IF($R4191="","",IF($R4192="",1,IF($O4191&lt;&gt;$O4192,1,0)))</f>
        <v/>
      </c>
      <c r="Q4191">
        <f>IF($P4191=1,SUM($P$7:$P4191),"")</f>
        <v/>
      </c>
      <c r="R4191">
        <f>IF($A4191="","",IF(ISNUMBER($A4191),$A4191,IFERROR(DATEVALUE($A4191),NA())))</f>
        <v/>
      </c>
    </row>
    <row r="4192">
      <c r="O4192">
        <f>IF($R4192="","",IF($Q$1="Weekly",INT(($R4192-2)/7),IF($Q$1="Quarterly",YEAR($R4192)*4+ROUNDUP(MONTH($R4192)/3),YEAR($R4192)*12+MONTH($R4192))))</f>
        <v/>
      </c>
      <c r="P4192">
        <f>IF($R4192="","",IF($R4193="",1,IF($O4192&lt;&gt;$O4193,1,0)))</f>
        <v/>
      </c>
      <c r="Q4192">
        <f>IF($P4192=1,SUM($P$7:$P4192),"")</f>
        <v/>
      </c>
      <c r="R4192">
        <f>IF($A4192="","",IF(ISNUMBER($A4192),$A4192,IFERROR(DATEVALUE($A4192),NA())))</f>
        <v/>
      </c>
    </row>
    <row r="4193">
      <c r="O4193">
        <f>IF($R4193="","",IF($Q$1="Weekly",INT(($R4193-2)/7),IF($Q$1="Quarterly",YEAR($R4193)*4+ROUNDUP(MONTH($R4193)/3),YEAR($R4193)*12+MONTH($R4193))))</f>
        <v/>
      </c>
      <c r="P4193">
        <f>IF($R4193="","",IF($R4194="",1,IF($O4193&lt;&gt;$O4194,1,0)))</f>
        <v/>
      </c>
      <c r="Q4193">
        <f>IF($P4193=1,SUM($P$7:$P4193),"")</f>
        <v/>
      </c>
      <c r="R4193">
        <f>IF($A4193="","",IF(ISNUMBER($A4193),$A4193,IFERROR(DATEVALUE($A4193),NA())))</f>
        <v/>
      </c>
    </row>
    <row r="4194">
      <c r="O4194">
        <f>IF($R4194="","",IF($Q$1="Weekly",INT(($R4194-2)/7),IF($Q$1="Quarterly",YEAR($R4194)*4+ROUNDUP(MONTH($R4194)/3),YEAR($R4194)*12+MONTH($R4194))))</f>
        <v/>
      </c>
      <c r="P4194">
        <f>IF($R4194="","",IF($R4195="",1,IF($O4194&lt;&gt;$O4195,1,0)))</f>
        <v/>
      </c>
      <c r="Q4194">
        <f>IF($P4194=1,SUM($P$7:$P4194),"")</f>
        <v/>
      </c>
      <c r="R4194">
        <f>IF($A4194="","",IF(ISNUMBER($A4194),$A4194,IFERROR(DATEVALUE($A4194),NA())))</f>
        <v/>
      </c>
    </row>
    <row r="4195">
      <c r="O4195">
        <f>IF($R4195="","",IF($Q$1="Weekly",INT(($R4195-2)/7),IF($Q$1="Quarterly",YEAR($R4195)*4+ROUNDUP(MONTH($R4195)/3),YEAR($R4195)*12+MONTH($R4195))))</f>
        <v/>
      </c>
      <c r="P4195">
        <f>IF($R4195="","",IF($R4196="",1,IF($O4195&lt;&gt;$O4196,1,0)))</f>
        <v/>
      </c>
      <c r="Q4195">
        <f>IF($P4195=1,SUM($P$7:$P4195),"")</f>
        <v/>
      </c>
      <c r="R4195">
        <f>IF($A4195="","",IF(ISNUMBER($A4195),$A4195,IFERROR(DATEVALUE($A4195),NA())))</f>
        <v/>
      </c>
    </row>
    <row r="4196">
      <c r="O4196">
        <f>IF($R4196="","",IF($Q$1="Weekly",INT(($R4196-2)/7),IF($Q$1="Quarterly",YEAR($R4196)*4+ROUNDUP(MONTH($R4196)/3),YEAR($R4196)*12+MONTH($R4196))))</f>
        <v/>
      </c>
      <c r="P4196">
        <f>IF($R4196="","",IF($R4197="",1,IF($O4196&lt;&gt;$O4197,1,0)))</f>
        <v/>
      </c>
      <c r="Q4196">
        <f>IF($P4196=1,SUM($P$7:$P4196),"")</f>
        <v/>
      </c>
      <c r="R4196">
        <f>IF($A4196="","",IF(ISNUMBER($A4196),$A4196,IFERROR(DATEVALUE($A4196),NA())))</f>
        <v/>
      </c>
    </row>
    <row r="4197">
      <c r="O4197">
        <f>IF($R4197="","",IF($Q$1="Weekly",INT(($R4197-2)/7),IF($Q$1="Quarterly",YEAR($R4197)*4+ROUNDUP(MONTH($R4197)/3),YEAR($R4197)*12+MONTH($R4197))))</f>
        <v/>
      </c>
      <c r="P4197">
        <f>IF($R4197="","",IF($R4198="",1,IF($O4197&lt;&gt;$O4198,1,0)))</f>
        <v/>
      </c>
      <c r="Q4197">
        <f>IF($P4197=1,SUM($P$7:$P4197),"")</f>
        <v/>
      </c>
      <c r="R4197">
        <f>IF($A4197="","",IF(ISNUMBER($A4197),$A4197,IFERROR(DATEVALUE($A4197),NA())))</f>
        <v/>
      </c>
    </row>
    <row r="4198">
      <c r="O4198">
        <f>IF($R4198="","",IF($Q$1="Weekly",INT(($R4198-2)/7),IF($Q$1="Quarterly",YEAR($R4198)*4+ROUNDUP(MONTH($R4198)/3),YEAR($R4198)*12+MONTH($R4198))))</f>
        <v/>
      </c>
      <c r="P4198">
        <f>IF($R4198="","",IF($R4199="",1,IF($O4198&lt;&gt;$O4199,1,0)))</f>
        <v/>
      </c>
      <c r="Q4198">
        <f>IF($P4198=1,SUM($P$7:$P4198),"")</f>
        <v/>
      </c>
      <c r="R4198">
        <f>IF($A4198="","",IF(ISNUMBER($A4198),$A4198,IFERROR(DATEVALUE($A4198),NA())))</f>
        <v/>
      </c>
    </row>
    <row r="4199">
      <c r="O4199">
        <f>IF($R4199="","",IF($Q$1="Weekly",INT(($R4199-2)/7),IF($Q$1="Quarterly",YEAR($R4199)*4+ROUNDUP(MONTH($R4199)/3),YEAR($R4199)*12+MONTH($R4199))))</f>
        <v/>
      </c>
      <c r="P4199">
        <f>IF($R4199="","",IF($R4200="",1,IF($O4199&lt;&gt;$O4200,1,0)))</f>
        <v/>
      </c>
      <c r="Q4199">
        <f>IF($P4199=1,SUM($P$7:$P4199),"")</f>
        <v/>
      </c>
      <c r="R4199">
        <f>IF($A4199="","",IF(ISNUMBER($A4199),$A4199,IFERROR(DATEVALUE($A4199),NA())))</f>
        <v/>
      </c>
    </row>
    <row r="4200">
      <c r="O4200">
        <f>IF($R4200="","",IF($Q$1="Weekly",INT(($R4200-2)/7),IF($Q$1="Quarterly",YEAR($R4200)*4+ROUNDUP(MONTH($R4200)/3),YEAR($R4200)*12+MONTH($R4200))))</f>
        <v/>
      </c>
      <c r="P4200">
        <f>IF($R4200="","",IF($R4201="",1,IF($O4200&lt;&gt;$O4201,1,0)))</f>
        <v/>
      </c>
      <c r="Q4200">
        <f>IF($P4200=1,SUM($P$7:$P4200),"")</f>
        <v/>
      </c>
      <c r="R4200">
        <f>IF($A4200="","",IF(ISNUMBER($A4200),$A4200,IFERROR(DATEVALUE($A4200),NA())))</f>
        <v/>
      </c>
    </row>
    <row r="4201">
      <c r="O4201">
        <f>IF($R4201="","",IF($Q$1="Weekly",INT(($R4201-2)/7),IF($Q$1="Quarterly",YEAR($R4201)*4+ROUNDUP(MONTH($R4201)/3),YEAR($R4201)*12+MONTH($R4201))))</f>
        <v/>
      </c>
      <c r="P4201">
        <f>IF($R4201="","",IF($R4202="",1,IF($O4201&lt;&gt;$O4202,1,0)))</f>
        <v/>
      </c>
      <c r="Q4201">
        <f>IF($P4201=1,SUM($P$7:$P4201),"")</f>
        <v/>
      </c>
      <c r="R4201">
        <f>IF($A4201="","",IF(ISNUMBER($A4201),$A4201,IFERROR(DATEVALUE($A4201),NA())))</f>
        <v/>
      </c>
    </row>
    <row r="4202">
      <c r="O4202">
        <f>IF($R4202="","",IF($Q$1="Weekly",INT(($R4202-2)/7),IF($Q$1="Quarterly",YEAR($R4202)*4+ROUNDUP(MONTH($R4202)/3),YEAR($R4202)*12+MONTH($R4202))))</f>
        <v/>
      </c>
      <c r="P4202">
        <f>IF($R4202="","",IF($R4203="",1,IF($O4202&lt;&gt;$O4203,1,0)))</f>
        <v/>
      </c>
      <c r="Q4202">
        <f>IF($P4202=1,SUM($P$7:$P4202),"")</f>
        <v/>
      </c>
      <c r="R4202">
        <f>IF($A4202="","",IF(ISNUMBER($A4202),$A4202,IFERROR(DATEVALUE($A4202),NA())))</f>
        <v/>
      </c>
    </row>
    <row r="4203">
      <c r="O4203">
        <f>IF($R4203="","",IF($Q$1="Weekly",INT(($R4203-2)/7),IF($Q$1="Quarterly",YEAR($R4203)*4+ROUNDUP(MONTH($R4203)/3),YEAR($R4203)*12+MONTH($R4203))))</f>
        <v/>
      </c>
      <c r="P4203">
        <f>IF($R4203="","",IF($R4204="",1,IF($O4203&lt;&gt;$O4204,1,0)))</f>
        <v/>
      </c>
      <c r="Q4203">
        <f>IF($P4203=1,SUM($P$7:$P4203),"")</f>
        <v/>
      </c>
      <c r="R4203">
        <f>IF($A4203="","",IF(ISNUMBER($A4203),$A4203,IFERROR(DATEVALUE($A4203),NA())))</f>
        <v/>
      </c>
    </row>
    <row r="4204">
      <c r="O4204">
        <f>IF($R4204="","",IF($Q$1="Weekly",INT(($R4204-2)/7),IF($Q$1="Quarterly",YEAR($R4204)*4+ROUNDUP(MONTH($R4204)/3),YEAR($R4204)*12+MONTH($R4204))))</f>
        <v/>
      </c>
      <c r="P4204">
        <f>IF($R4204="","",IF($R4205="",1,IF($O4204&lt;&gt;$O4205,1,0)))</f>
        <v/>
      </c>
      <c r="Q4204">
        <f>IF($P4204=1,SUM($P$7:$P4204),"")</f>
        <v/>
      </c>
      <c r="R4204">
        <f>IF($A4204="","",IF(ISNUMBER($A4204),$A4204,IFERROR(DATEVALUE($A4204),NA())))</f>
        <v/>
      </c>
    </row>
    <row r="4205">
      <c r="O4205">
        <f>IF($R4205="","",IF($Q$1="Weekly",INT(($R4205-2)/7),IF($Q$1="Quarterly",YEAR($R4205)*4+ROUNDUP(MONTH($R4205)/3),YEAR($R4205)*12+MONTH($R4205))))</f>
        <v/>
      </c>
      <c r="P4205">
        <f>IF($R4205="","",IF($R4206="",1,IF($O4205&lt;&gt;$O4206,1,0)))</f>
        <v/>
      </c>
      <c r="Q4205">
        <f>IF($P4205=1,SUM($P$7:$P4205),"")</f>
        <v/>
      </c>
      <c r="R4205">
        <f>IF($A4205="","",IF(ISNUMBER($A4205),$A4205,IFERROR(DATEVALUE($A4205),NA())))</f>
        <v/>
      </c>
    </row>
    <row r="4206">
      <c r="O4206">
        <f>IF($R4206="","",IF($Q$1="Weekly",INT(($R4206-2)/7),IF($Q$1="Quarterly",YEAR($R4206)*4+ROUNDUP(MONTH($R4206)/3),YEAR($R4206)*12+MONTH($R4206))))</f>
        <v/>
      </c>
      <c r="P4206">
        <f>IF($R4206="","",IF($R4207="",1,IF($O4206&lt;&gt;$O4207,1,0)))</f>
        <v/>
      </c>
      <c r="Q4206">
        <f>IF($P4206=1,SUM($P$7:$P4206),"")</f>
        <v/>
      </c>
      <c r="R4206">
        <f>IF($A4206="","",IF(ISNUMBER($A4206),$A4206,IFERROR(DATEVALUE($A4206),NA())))</f>
        <v/>
      </c>
    </row>
    <row r="4207">
      <c r="O4207">
        <f>IF($R4207="","",IF($Q$1="Weekly",INT(($R4207-2)/7),IF($Q$1="Quarterly",YEAR($R4207)*4+ROUNDUP(MONTH($R4207)/3),YEAR($R4207)*12+MONTH($R4207))))</f>
        <v/>
      </c>
      <c r="P4207">
        <f>IF($R4207="","",IF($R4208="",1,IF($O4207&lt;&gt;$O4208,1,0)))</f>
        <v/>
      </c>
      <c r="Q4207">
        <f>IF($P4207=1,SUM($P$7:$P4207),"")</f>
        <v/>
      </c>
      <c r="R4207">
        <f>IF($A4207="","",IF(ISNUMBER($A4207),$A4207,IFERROR(DATEVALUE($A4207),NA())))</f>
        <v/>
      </c>
    </row>
    <row r="4208">
      <c r="O4208">
        <f>IF($R4208="","",IF($Q$1="Weekly",INT(($R4208-2)/7),IF($Q$1="Quarterly",YEAR($R4208)*4+ROUNDUP(MONTH($R4208)/3),YEAR($R4208)*12+MONTH($R4208))))</f>
        <v/>
      </c>
      <c r="P4208">
        <f>IF($R4208="","",IF($R4209="",1,IF($O4208&lt;&gt;$O4209,1,0)))</f>
        <v/>
      </c>
      <c r="Q4208">
        <f>IF($P4208=1,SUM($P$7:$P4208),"")</f>
        <v/>
      </c>
      <c r="R4208">
        <f>IF($A4208="","",IF(ISNUMBER($A4208),$A4208,IFERROR(DATEVALUE($A4208),NA())))</f>
        <v/>
      </c>
    </row>
    <row r="4209">
      <c r="O4209">
        <f>IF($R4209="","",IF($Q$1="Weekly",INT(($R4209-2)/7),IF($Q$1="Quarterly",YEAR($R4209)*4+ROUNDUP(MONTH($R4209)/3),YEAR($R4209)*12+MONTH($R4209))))</f>
        <v/>
      </c>
      <c r="P4209">
        <f>IF($R4209="","",IF($R4210="",1,IF($O4209&lt;&gt;$O4210,1,0)))</f>
        <v/>
      </c>
      <c r="Q4209">
        <f>IF($P4209=1,SUM($P$7:$P4209),"")</f>
        <v/>
      </c>
      <c r="R4209">
        <f>IF($A4209="","",IF(ISNUMBER($A4209),$A4209,IFERROR(DATEVALUE($A4209),NA())))</f>
        <v/>
      </c>
    </row>
    <row r="4210">
      <c r="O4210">
        <f>IF($R4210="","",IF($Q$1="Weekly",INT(($R4210-2)/7),IF($Q$1="Quarterly",YEAR($R4210)*4+ROUNDUP(MONTH($R4210)/3),YEAR($R4210)*12+MONTH($R4210))))</f>
        <v/>
      </c>
      <c r="P4210">
        <f>IF($R4210="","",IF($R4211="",1,IF($O4210&lt;&gt;$O4211,1,0)))</f>
        <v/>
      </c>
      <c r="Q4210">
        <f>IF($P4210=1,SUM($P$7:$P4210),"")</f>
        <v/>
      </c>
      <c r="R4210">
        <f>IF($A4210="","",IF(ISNUMBER($A4210),$A4210,IFERROR(DATEVALUE($A4210),NA())))</f>
        <v/>
      </c>
    </row>
    <row r="4211">
      <c r="O4211">
        <f>IF($R4211="","",IF($Q$1="Weekly",INT(($R4211-2)/7),IF($Q$1="Quarterly",YEAR($R4211)*4+ROUNDUP(MONTH($R4211)/3),YEAR($R4211)*12+MONTH($R4211))))</f>
        <v/>
      </c>
      <c r="P4211">
        <f>IF($R4211="","",IF($R4212="",1,IF($O4211&lt;&gt;$O4212,1,0)))</f>
        <v/>
      </c>
      <c r="Q4211">
        <f>IF($P4211=1,SUM($P$7:$P4211),"")</f>
        <v/>
      </c>
      <c r="R4211">
        <f>IF($A4211="","",IF(ISNUMBER($A4211),$A4211,IFERROR(DATEVALUE($A4211),NA())))</f>
        <v/>
      </c>
    </row>
    <row r="4212">
      <c r="O4212">
        <f>IF($R4212="","",IF($Q$1="Weekly",INT(($R4212-2)/7),IF($Q$1="Quarterly",YEAR($R4212)*4+ROUNDUP(MONTH($R4212)/3),YEAR($R4212)*12+MONTH($R4212))))</f>
        <v/>
      </c>
      <c r="P4212">
        <f>IF($R4212="","",IF($R4213="",1,IF($O4212&lt;&gt;$O4213,1,0)))</f>
        <v/>
      </c>
      <c r="Q4212">
        <f>IF($P4212=1,SUM($P$7:$P4212),"")</f>
        <v/>
      </c>
      <c r="R4212">
        <f>IF($A4212="","",IF(ISNUMBER($A4212),$A4212,IFERROR(DATEVALUE($A4212),NA())))</f>
        <v/>
      </c>
    </row>
    <row r="4213">
      <c r="O4213">
        <f>IF($R4213="","",IF($Q$1="Weekly",INT(($R4213-2)/7),IF($Q$1="Quarterly",YEAR($R4213)*4+ROUNDUP(MONTH($R4213)/3),YEAR($R4213)*12+MONTH($R4213))))</f>
        <v/>
      </c>
      <c r="P4213">
        <f>IF($R4213="","",IF($R4214="",1,IF($O4213&lt;&gt;$O4214,1,0)))</f>
        <v/>
      </c>
      <c r="Q4213">
        <f>IF($P4213=1,SUM($P$7:$P4213),"")</f>
        <v/>
      </c>
      <c r="R4213">
        <f>IF($A4213="","",IF(ISNUMBER($A4213),$A4213,IFERROR(DATEVALUE($A4213),NA())))</f>
        <v/>
      </c>
    </row>
    <row r="4214">
      <c r="O4214">
        <f>IF($R4214="","",IF($Q$1="Weekly",INT(($R4214-2)/7),IF($Q$1="Quarterly",YEAR($R4214)*4+ROUNDUP(MONTH($R4214)/3),YEAR($R4214)*12+MONTH($R4214))))</f>
        <v/>
      </c>
      <c r="P4214">
        <f>IF($R4214="","",IF($R4215="",1,IF($O4214&lt;&gt;$O4215,1,0)))</f>
        <v/>
      </c>
      <c r="Q4214">
        <f>IF($P4214=1,SUM($P$7:$P4214),"")</f>
        <v/>
      </c>
      <c r="R4214">
        <f>IF($A4214="","",IF(ISNUMBER($A4214),$A4214,IFERROR(DATEVALUE($A4214),NA())))</f>
        <v/>
      </c>
    </row>
    <row r="4215">
      <c r="O4215">
        <f>IF($R4215="","",IF($Q$1="Weekly",INT(($R4215-2)/7),IF($Q$1="Quarterly",YEAR($R4215)*4+ROUNDUP(MONTH($R4215)/3),YEAR($R4215)*12+MONTH($R4215))))</f>
        <v/>
      </c>
      <c r="P4215">
        <f>IF($R4215="","",IF($R4216="",1,IF($O4215&lt;&gt;$O4216,1,0)))</f>
        <v/>
      </c>
      <c r="Q4215">
        <f>IF($P4215=1,SUM($P$7:$P4215),"")</f>
        <v/>
      </c>
      <c r="R4215">
        <f>IF($A4215="","",IF(ISNUMBER($A4215),$A4215,IFERROR(DATEVALUE($A4215),NA())))</f>
        <v/>
      </c>
    </row>
    <row r="4216">
      <c r="O4216">
        <f>IF($R4216="","",IF($Q$1="Weekly",INT(($R4216-2)/7),IF($Q$1="Quarterly",YEAR($R4216)*4+ROUNDUP(MONTH($R4216)/3),YEAR($R4216)*12+MONTH($R4216))))</f>
        <v/>
      </c>
      <c r="P4216">
        <f>IF($R4216="","",IF($R4217="",1,IF($O4216&lt;&gt;$O4217,1,0)))</f>
        <v/>
      </c>
      <c r="Q4216">
        <f>IF($P4216=1,SUM($P$7:$P4216),"")</f>
        <v/>
      </c>
      <c r="R4216">
        <f>IF($A4216="","",IF(ISNUMBER($A4216),$A4216,IFERROR(DATEVALUE($A4216),NA())))</f>
        <v/>
      </c>
    </row>
    <row r="4217">
      <c r="O4217">
        <f>IF($R4217="","",IF($Q$1="Weekly",INT(($R4217-2)/7),IF($Q$1="Quarterly",YEAR($R4217)*4+ROUNDUP(MONTH($R4217)/3),YEAR($R4217)*12+MONTH($R4217))))</f>
        <v/>
      </c>
      <c r="P4217">
        <f>IF($R4217="","",IF($R4218="",1,IF($O4217&lt;&gt;$O4218,1,0)))</f>
        <v/>
      </c>
      <c r="Q4217">
        <f>IF($P4217=1,SUM($P$7:$P4217),"")</f>
        <v/>
      </c>
      <c r="R4217">
        <f>IF($A4217="","",IF(ISNUMBER($A4217),$A4217,IFERROR(DATEVALUE($A4217),NA())))</f>
        <v/>
      </c>
    </row>
    <row r="4218">
      <c r="O4218">
        <f>IF($R4218="","",IF($Q$1="Weekly",INT(($R4218-2)/7),IF($Q$1="Quarterly",YEAR($R4218)*4+ROUNDUP(MONTH($R4218)/3),YEAR($R4218)*12+MONTH($R4218))))</f>
        <v/>
      </c>
      <c r="P4218">
        <f>IF($R4218="","",IF($R4219="",1,IF($O4218&lt;&gt;$O4219,1,0)))</f>
        <v/>
      </c>
      <c r="Q4218">
        <f>IF($P4218=1,SUM($P$7:$P4218),"")</f>
        <v/>
      </c>
      <c r="R4218">
        <f>IF($A4218="","",IF(ISNUMBER($A4218),$A4218,IFERROR(DATEVALUE($A4218),NA())))</f>
        <v/>
      </c>
    </row>
    <row r="4219">
      <c r="O4219">
        <f>IF($R4219="","",IF($Q$1="Weekly",INT(($R4219-2)/7),IF($Q$1="Quarterly",YEAR($R4219)*4+ROUNDUP(MONTH($R4219)/3),YEAR($R4219)*12+MONTH($R4219))))</f>
        <v/>
      </c>
      <c r="P4219">
        <f>IF($R4219="","",IF($R4220="",1,IF($O4219&lt;&gt;$O4220,1,0)))</f>
        <v/>
      </c>
      <c r="Q4219">
        <f>IF($P4219=1,SUM($P$7:$P4219),"")</f>
        <v/>
      </c>
      <c r="R4219">
        <f>IF($A4219="","",IF(ISNUMBER($A4219),$A4219,IFERROR(DATEVALUE($A4219),NA())))</f>
        <v/>
      </c>
    </row>
    <row r="4220">
      <c r="O4220">
        <f>IF($R4220="","",IF($Q$1="Weekly",INT(($R4220-2)/7),IF($Q$1="Quarterly",YEAR($R4220)*4+ROUNDUP(MONTH($R4220)/3),YEAR($R4220)*12+MONTH($R4220))))</f>
        <v/>
      </c>
      <c r="P4220">
        <f>IF($R4220="","",IF($R4221="",1,IF($O4220&lt;&gt;$O4221,1,0)))</f>
        <v/>
      </c>
      <c r="Q4220">
        <f>IF($P4220=1,SUM($P$7:$P4220),"")</f>
        <v/>
      </c>
      <c r="R4220">
        <f>IF($A4220="","",IF(ISNUMBER($A4220),$A4220,IFERROR(DATEVALUE($A4220),NA())))</f>
        <v/>
      </c>
    </row>
    <row r="4221">
      <c r="O4221">
        <f>IF($R4221="","",IF($Q$1="Weekly",INT(($R4221-2)/7),IF($Q$1="Quarterly",YEAR($R4221)*4+ROUNDUP(MONTH($R4221)/3),YEAR($R4221)*12+MONTH($R4221))))</f>
        <v/>
      </c>
      <c r="P4221">
        <f>IF($R4221="","",IF($R4222="",1,IF($O4221&lt;&gt;$O4222,1,0)))</f>
        <v/>
      </c>
      <c r="Q4221">
        <f>IF($P4221=1,SUM($P$7:$P4221),"")</f>
        <v/>
      </c>
      <c r="R4221">
        <f>IF($A4221="","",IF(ISNUMBER($A4221),$A4221,IFERROR(DATEVALUE($A4221),NA())))</f>
        <v/>
      </c>
    </row>
    <row r="4222">
      <c r="O4222">
        <f>IF($R4222="","",IF($Q$1="Weekly",INT(($R4222-2)/7),IF($Q$1="Quarterly",YEAR($R4222)*4+ROUNDUP(MONTH($R4222)/3),YEAR($R4222)*12+MONTH($R4222))))</f>
        <v/>
      </c>
      <c r="P4222">
        <f>IF($R4222="","",IF($R4223="",1,IF($O4222&lt;&gt;$O4223,1,0)))</f>
        <v/>
      </c>
      <c r="Q4222">
        <f>IF($P4222=1,SUM($P$7:$P4222),"")</f>
        <v/>
      </c>
      <c r="R4222">
        <f>IF($A4222="","",IF(ISNUMBER($A4222),$A4222,IFERROR(DATEVALUE($A4222),NA())))</f>
        <v/>
      </c>
    </row>
    <row r="4223">
      <c r="O4223">
        <f>IF($R4223="","",IF($Q$1="Weekly",INT(($R4223-2)/7),IF($Q$1="Quarterly",YEAR($R4223)*4+ROUNDUP(MONTH($R4223)/3),YEAR($R4223)*12+MONTH($R4223))))</f>
        <v/>
      </c>
      <c r="P4223">
        <f>IF($R4223="","",IF($R4224="",1,IF($O4223&lt;&gt;$O4224,1,0)))</f>
        <v/>
      </c>
      <c r="Q4223">
        <f>IF($P4223=1,SUM($P$7:$P4223),"")</f>
        <v/>
      </c>
      <c r="R4223">
        <f>IF($A4223="","",IF(ISNUMBER($A4223),$A4223,IFERROR(DATEVALUE($A4223),NA())))</f>
        <v/>
      </c>
    </row>
    <row r="4224">
      <c r="O4224">
        <f>IF($R4224="","",IF($Q$1="Weekly",INT(($R4224-2)/7),IF($Q$1="Quarterly",YEAR($R4224)*4+ROUNDUP(MONTH($R4224)/3),YEAR($R4224)*12+MONTH($R4224))))</f>
        <v/>
      </c>
      <c r="P4224">
        <f>IF($R4224="","",IF($R4225="",1,IF($O4224&lt;&gt;$O4225,1,0)))</f>
        <v/>
      </c>
      <c r="Q4224">
        <f>IF($P4224=1,SUM($P$7:$P4224),"")</f>
        <v/>
      </c>
      <c r="R4224">
        <f>IF($A4224="","",IF(ISNUMBER($A4224),$A4224,IFERROR(DATEVALUE($A4224),NA())))</f>
        <v/>
      </c>
    </row>
    <row r="4225">
      <c r="O4225">
        <f>IF($R4225="","",IF($Q$1="Weekly",INT(($R4225-2)/7),IF($Q$1="Quarterly",YEAR($R4225)*4+ROUNDUP(MONTH($R4225)/3),YEAR($R4225)*12+MONTH($R4225))))</f>
        <v/>
      </c>
      <c r="P4225">
        <f>IF($R4225="","",IF($R4226="",1,IF($O4225&lt;&gt;$O4226,1,0)))</f>
        <v/>
      </c>
      <c r="Q4225">
        <f>IF($P4225=1,SUM($P$7:$P4225),"")</f>
        <v/>
      </c>
      <c r="R4225">
        <f>IF($A4225="","",IF(ISNUMBER($A4225),$A4225,IFERROR(DATEVALUE($A4225),NA())))</f>
        <v/>
      </c>
    </row>
    <row r="4226">
      <c r="O4226">
        <f>IF($R4226="","",IF($Q$1="Weekly",INT(($R4226-2)/7),IF($Q$1="Quarterly",YEAR($R4226)*4+ROUNDUP(MONTH($R4226)/3),YEAR($R4226)*12+MONTH($R4226))))</f>
        <v/>
      </c>
      <c r="P4226">
        <f>IF($R4226="","",IF($R4227="",1,IF($O4226&lt;&gt;$O4227,1,0)))</f>
        <v/>
      </c>
      <c r="Q4226">
        <f>IF($P4226=1,SUM($P$7:$P4226),"")</f>
        <v/>
      </c>
      <c r="R4226">
        <f>IF($A4226="","",IF(ISNUMBER($A4226),$A4226,IFERROR(DATEVALUE($A4226),NA())))</f>
        <v/>
      </c>
    </row>
    <row r="4227">
      <c r="O4227">
        <f>IF($R4227="","",IF($Q$1="Weekly",INT(($R4227-2)/7),IF($Q$1="Quarterly",YEAR($R4227)*4+ROUNDUP(MONTH($R4227)/3),YEAR($R4227)*12+MONTH($R4227))))</f>
        <v/>
      </c>
      <c r="P4227">
        <f>IF($R4227="","",IF($R4228="",1,IF($O4227&lt;&gt;$O4228,1,0)))</f>
        <v/>
      </c>
      <c r="Q4227">
        <f>IF($P4227=1,SUM($P$7:$P4227),"")</f>
        <v/>
      </c>
      <c r="R4227">
        <f>IF($A4227="","",IF(ISNUMBER($A4227),$A4227,IFERROR(DATEVALUE($A4227),NA())))</f>
        <v/>
      </c>
    </row>
    <row r="4228">
      <c r="O4228">
        <f>IF($R4228="","",IF($Q$1="Weekly",INT(($R4228-2)/7),IF($Q$1="Quarterly",YEAR($R4228)*4+ROUNDUP(MONTH($R4228)/3),YEAR($R4228)*12+MONTH($R4228))))</f>
        <v/>
      </c>
      <c r="P4228">
        <f>IF($R4228="","",IF($R4229="",1,IF($O4228&lt;&gt;$O4229,1,0)))</f>
        <v/>
      </c>
      <c r="Q4228">
        <f>IF($P4228=1,SUM($P$7:$P4228),"")</f>
        <v/>
      </c>
      <c r="R4228">
        <f>IF($A4228="","",IF(ISNUMBER($A4228),$A4228,IFERROR(DATEVALUE($A4228),NA())))</f>
        <v/>
      </c>
    </row>
    <row r="4229">
      <c r="O4229">
        <f>IF($R4229="","",IF($Q$1="Weekly",INT(($R4229-2)/7),IF($Q$1="Quarterly",YEAR($R4229)*4+ROUNDUP(MONTH($R4229)/3),YEAR($R4229)*12+MONTH($R4229))))</f>
        <v/>
      </c>
      <c r="P4229">
        <f>IF($R4229="","",IF($R4230="",1,IF($O4229&lt;&gt;$O4230,1,0)))</f>
        <v/>
      </c>
      <c r="Q4229">
        <f>IF($P4229=1,SUM($P$7:$P4229),"")</f>
        <v/>
      </c>
      <c r="R4229">
        <f>IF($A4229="","",IF(ISNUMBER($A4229),$A4229,IFERROR(DATEVALUE($A4229),NA())))</f>
        <v/>
      </c>
    </row>
    <row r="4230">
      <c r="O4230">
        <f>IF($R4230="","",IF($Q$1="Weekly",INT(($R4230-2)/7),IF($Q$1="Quarterly",YEAR($R4230)*4+ROUNDUP(MONTH($R4230)/3),YEAR($R4230)*12+MONTH($R4230))))</f>
        <v/>
      </c>
      <c r="P4230">
        <f>IF($R4230="","",IF($R4231="",1,IF($O4230&lt;&gt;$O4231,1,0)))</f>
        <v/>
      </c>
      <c r="Q4230">
        <f>IF($P4230=1,SUM($P$7:$P4230),"")</f>
        <v/>
      </c>
      <c r="R4230">
        <f>IF($A4230="","",IF(ISNUMBER($A4230),$A4230,IFERROR(DATEVALUE($A4230),NA())))</f>
        <v/>
      </c>
    </row>
    <row r="4231">
      <c r="O4231">
        <f>IF($R4231="","",IF($Q$1="Weekly",INT(($R4231-2)/7),IF($Q$1="Quarterly",YEAR($R4231)*4+ROUNDUP(MONTH($R4231)/3),YEAR($R4231)*12+MONTH($R4231))))</f>
        <v/>
      </c>
      <c r="P4231">
        <f>IF($R4231="","",IF($R4232="",1,IF($O4231&lt;&gt;$O4232,1,0)))</f>
        <v/>
      </c>
      <c r="Q4231">
        <f>IF($P4231=1,SUM($P$7:$P4231),"")</f>
        <v/>
      </c>
      <c r="R4231">
        <f>IF($A4231="","",IF(ISNUMBER($A4231),$A4231,IFERROR(DATEVALUE($A4231),NA())))</f>
        <v/>
      </c>
    </row>
    <row r="4232">
      <c r="O4232">
        <f>IF($R4232="","",IF($Q$1="Weekly",INT(($R4232-2)/7),IF($Q$1="Quarterly",YEAR($R4232)*4+ROUNDUP(MONTH($R4232)/3),YEAR($R4232)*12+MONTH($R4232))))</f>
        <v/>
      </c>
      <c r="P4232">
        <f>IF($R4232="","",IF($R4233="",1,IF($O4232&lt;&gt;$O4233,1,0)))</f>
        <v/>
      </c>
      <c r="Q4232">
        <f>IF($P4232=1,SUM($P$7:$P4232),"")</f>
        <v/>
      </c>
      <c r="R4232">
        <f>IF($A4232="","",IF(ISNUMBER($A4232),$A4232,IFERROR(DATEVALUE($A4232),NA())))</f>
        <v/>
      </c>
    </row>
    <row r="4233">
      <c r="O4233">
        <f>IF($R4233="","",IF($Q$1="Weekly",INT(($R4233-2)/7),IF($Q$1="Quarterly",YEAR($R4233)*4+ROUNDUP(MONTH($R4233)/3),YEAR($R4233)*12+MONTH($R4233))))</f>
        <v/>
      </c>
      <c r="P4233">
        <f>IF($R4233="","",IF($R4234="",1,IF($O4233&lt;&gt;$O4234,1,0)))</f>
        <v/>
      </c>
      <c r="Q4233">
        <f>IF($P4233=1,SUM($P$7:$P4233),"")</f>
        <v/>
      </c>
      <c r="R4233">
        <f>IF($A4233="","",IF(ISNUMBER($A4233),$A4233,IFERROR(DATEVALUE($A4233),NA())))</f>
        <v/>
      </c>
    </row>
    <row r="4234">
      <c r="O4234">
        <f>IF($R4234="","",IF($Q$1="Weekly",INT(($R4234-2)/7),IF($Q$1="Quarterly",YEAR($R4234)*4+ROUNDUP(MONTH($R4234)/3),YEAR($R4234)*12+MONTH($R4234))))</f>
        <v/>
      </c>
      <c r="P4234">
        <f>IF($R4234="","",IF($R4235="",1,IF($O4234&lt;&gt;$O4235,1,0)))</f>
        <v/>
      </c>
      <c r="Q4234">
        <f>IF($P4234=1,SUM($P$7:$P4234),"")</f>
        <v/>
      </c>
      <c r="R4234">
        <f>IF($A4234="","",IF(ISNUMBER($A4234),$A4234,IFERROR(DATEVALUE($A4234),NA())))</f>
        <v/>
      </c>
    </row>
    <row r="4235">
      <c r="O4235">
        <f>IF($R4235="","",IF($Q$1="Weekly",INT(($R4235-2)/7),IF($Q$1="Quarterly",YEAR($R4235)*4+ROUNDUP(MONTH($R4235)/3),YEAR($R4235)*12+MONTH($R4235))))</f>
        <v/>
      </c>
      <c r="P4235">
        <f>IF($R4235="","",IF($R4236="",1,IF($O4235&lt;&gt;$O4236,1,0)))</f>
        <v/>
      </c>
      <c r="Q4235">
        <f>IF($P4235=1,SUM($P$7:$P4235),"")</f>
        <v/>
      </c>
      <c r="R4235">
        <f>IF($A4235="","",IF(ISNUMBER($A4235),$A4235,IFERROR(DATEVALUE($A4235),NA())))</f>
        <v/>
      </c>
    </row>
    <row r="4236">
      <c r="O4236">
        <f>IF($R4236="","",IF($Q$1="Weekly",INT(($R4236-2)/7),IF($Q$1="Quarterly",YEAR($R4236)*4+ROUNDUP(MONTH($R4236)/3),YEAR($R4236)*12+MONTH($R4236))))</f>
        <v/>
      </c>
      <c r="P4236">
        <f>IF($R4236="","",IF($R4237="",1,IF($O4236&lt;&gt;$O4237,1,0)))</f>
        <v/>
      </c>
      <c r="Q4236">
        <f>IF($P4236=1,SUM($P$7:$P4236),"")</f>
        <v/>
      </c>
      <c r="R4236">
        <f>IF($A4236="","",IF(ISNUMBER($A4236),$A4236,IFERROR(DATEVALUE($A4236),NA())))</f>
        <v/>
      </c>
    </row>
    <row r="4237">
      <c r="O4237">
        <f>IF($R4237="","",IF($Q$1="Weekly",INT(($R4237-2)/7),IF($Q$1="Quarterly",YEAR($R4237)*4+ROUNDUP(MONTH($R4237)/3),YEAR($R4237)*12+MONTH($R4237))))</f>
        <v/>
      </c>
      <c r="P4237">
        <f>IF($R4237="","",IF($R4238="",1,IF($O4237&lt;&gt;$O4238,1,0)))</f>
        <v/>
      </c>
      <c r="Q4237">
        <f>IF($P4237=1,SUM($P$7:$P4237),"")</f>
        <v/>
      </c>
      <c r="R4237">
        <f>IF($A4237="","",IF(ISNUMBER($A4237),$A4237,IFERROR(DATEVALUE($A4237),NA())))</f>
        <v/>
      </c>
    </row>
    <row r="4238">
      <c r="O4238">
        <f>IF($R4238="","",IF($Q$1="Weekly",INT(($R4238-2)/7),IF($Q$1="Quarterly",YEAR($R4238)*4+ROUNDUP(MONTH($R4238)/3),YEAR($R4238)*12+MONTH($R4238))))</f>
        <v/>
      </c>
      <c r="P4238">
        <f>IF($R4238="","",IF($R4239="",1,IF($O4238&lt;&gt;$O4239,1,0)))</f>
        <v/>
      </c>
      <c r="Q4238">
        <f>IF($P4238=1,SUM($P$7:$P4238),"")</f>
        <v/>
      </c>
      <c r="R4238">
        <f>IF($A4238="","",IF(ISNUMBER($A4238),$A4238,IFERROR(DATEVALUE($A4238),NA())))</f>
        <v/>
      </c>
    </row>
    <row r="4239">
      <c r="O4239">
        <f>IF($R4239="","",IF($Q$1="Weekly",INT(($R4239-2)/7),IF($Q$1="Quarterly",YEAR($R4239)*4+ROUNDUP(MONTH($R4239)/3),YEAR($R4239)*12+MONTH($R4239))))</f>
        <v/>
      </c>
      <c r="P4239">
        <f>IF($R4239="","",IF($R4240="",1,IF($O4239&lt;&gt;$O4240,1,0)))</f>
        <v/>
      </c>
      <c r="Q4239">
        <f>IF($P4239=1,SUM($P$7:$P4239),"")</f>
        <v/>
      </c>
      <c r="R4239">
        <f>IF($A4239="","",IF(ISNUMBER($A4239),$A4239,IFERROR(DATEVALUE($A4239),NA())))</f>
        <v/>
      </c>
    </row>
    <row r="4240">
      <c r="O4240">
        <f>IF($R4240="","",IF($Q$1="Weekly",INT(($R4240-2)/7),IF($Q$1="Quarterly",YEAR($R4240)*4+ROUNDUP(MONTH($R4240)/3),YEAR($R4240)*12+MONTH($R4240))))</f>
        <v/>
      </c>
      <c r="P4240">
        <f>IF($R4240="","",IF($R4241="",1,IF($O4240&lt;&gt;$O4241,1,0)))</f>
        <v/>
      </c>
      <c r="Q4240">
        <f>IF($P4240=1,SUM($P$7:$P4240),"")</f>
        <v/>
      </c>
      <c r="R4240">
        <f>IF($A4240="","",IF(ISNUMBER($A4240),$A4240,IFERROR(DATEVALUE($A4240),NA())))</f>
        <v/>
      </c>
    </row>
    <row r="4241">
      <c r="O4241">
        <f>IF($R4241="","",IF($Q$1="Weekly",INT(($R4241-2)/7),IF($Q$1="Quarterly",YEAR($R4241)*4+ROUNDUP(MONTH($R4241)/3),YEAR($R4241)*12+MONTH($R4241))))</f>
        <v/>
      </c>
      <c r="P4241">
        <f>IF($R4241="","",IF($R4242="",1,IF($O4241&lt;&gt;$O4242,1,0)))</f>
        <v/>
      </c>
      <c r="Q4241">
        <f>IF($P4241=1,SUM($P$7:$P4241),"")</f>
        <v/>
      </c>
      <c r="R4241">
        <f>IF($A4241="","",IF(ISNUMBER($A4241),$A4241,IFERROR(DATEVALUE($A4241),NA())))</f>
        <v/>
      </c>
    </row>
    <row r="4242">
      <c r="O4242">
        <f>IF($R4242="","",IF($Q$1="Weekly",INT(($R4242-2)/7),IF($Q$1="Quarterly",YEAR($R4242)*4+ROUNDUP(MONTH($R4242)/3),YEAR($R4242)*12+MONTH($R4242))))</f>
        <v/>
      </c>
      <c r="P4242">
        <f>IF($R4242="","",IF($R4243="",1,IF($O4242&lt;&gt;$O4243,1,0)))</f>
        <v/>
      </c>
      <c r="Q4242">
        <f>IF($P4242=1,SUM($P$7:$P4242),"")</f>
        <v/>
      </c>
      <c r="R4242">
        <f>IF($A4242="","",IF(ISNUMBER($A4242),$A4242,IFERROR(DATEVALUE($A4242),NA())))</f>
        <v/>
      </c>
    </row>
    <row r="4243">
      <c r="O4243">
        <f>IF($R4243="","",IF($Q$1="Weekly",INT(($R4243-2)/7),IF($Q$1="Quarterly",YEAR($R4243)*4+ROUNDUP(MONTH($R4243)/3),YEAR($R4243)*12+MONTH($R4243))))</f>
        <v/>
      </c>
      <c r="P4243">
        <f>IF($R4243="","",IF($R4244="",1,IF($O4243&lt;&gt;$O4244,1,0)))</f>
        <v/>
      </c>
      <c r="Q4243">
        <f>IF($P4243=1,SUM($P$7:$P4243),"")</f>
        <v/>
      </c>
      <c r="R4243">
        <f>IF($A4243="","",IF(ISNUMBER($A4243),$A4243,IFERROR(DATEVALUE($A4243),NA())))</f>
        <v/>
      </c>
    </row>
    <row r="4244">
      <c r="O4244">
        <f>IF($R4244="","",IF($Q$1="Weekly",INT(($R4244-2)/7),IF($Q$1="Quarterly",YEAR($R4244)*4+ROUNDUP(MONTH($R4244)/3),YEAR($R4244)*12+MONTH($R4244))))</f>
        <v/>
      </c>
      <c r="P4244">
        <f>IF($R4244="","",IF($R4245="",1,IF($O4244&lt;&gt;$O4245,1,0)))</f>
        <v/>
      </c>
      <c r="Q4244">
        <f>IF($P4244=1,SUM($P$7:$P4244),"")</f>
        <v/>
      </c>
      <c r="R4244">
        <f>IF($A4244="","",IF(ISNUMBER($A4244),$A4244,IFERROR(DATEVALUE($A4244),NA())))</f>
        <v/>
      </c>
    </row>
    <row r="4245">
      <c r="O4245">
        <f>IF($R4245="","",IF($Q$1="Weekly",INT(($R4245-2)/7),IF($Q$1="Quarterly",YEAR($R4245)*4+ROUNDUP(MONTH($R4245)/3),YEAR($R4245)*12+MONTH($R4245))))</f>
        <v/>
      </c>
      <c r="P4245">
        <f>IF($R4245="","",IF($R4246="",1,IF($O4245&lt;&gt;$O4246,1,0)))</f>
        <v/>
      </c>
      <c r="Q4245">
        <f>IF($P4245=1,SUM($P$7:$P4245),"")</f>
        <v/>
      </c>
      <c r="R4245">
        <f>IF($A4245="","",IF(ISNUMBER($A4245),$A4245,IFERROR(DATEVALUE($A4245),NA())))</f>
        <v/>
      </c>
    </row>
    <row r="4246">
      <c r="O4246">
        <f>IF($R4246="","",IF($Q$1="Weekly",INT(($R4246-2)/7),IF($Q$1="Quarterly",YEAR($R4246)*4+ROUNDUP(MONTH($R4246)/3),YEAR($R4246)*12+MONTH($R4246))))</f>
        <v/>
      </c>
      <c r="P4246">
        <f>IF($R4246="","",IF($R4247="",1,IF($O4246&lt;&gt;$O4247,1,0)))</f>
        <v/>
      </c>
      <c r="Q4246">
        <f>IF($P4246=1,SUM($P$7:$P4246),"")</f>
        <v/>
      </c>
      <c r="R4246">
        <f>IF($A4246="","",IF(ISNUMBER($A4246),$A4246,IFERROR(DATEVALUE($A4246),NA())))</f>
        <v/>
      </c>
    </row>
    <row r="4247">
      <c r="O4247">
        <f>IF($R4247="","",IF($Q$1="Weekly",INT(($R4247-2)/7),IF($Q$1="Quarterly",YEAR($R4247)*4+ROUNDUP(MONTH($R4247)/3),YEAR($R4247)*12+MONTH($R4247))))</f>
        <v/>
      </c>
      <c r="P4247">
        <f>IF($R4247="","",IF($R4248="",1,IF($O4247&lt;&gt;$O4248,1,0)))</f>
        <v/>
      </c>
      <c r="Q4247">
        <f>IF($P4247=1,SUM($P$7:$P4247),"")</f>
        <v/>
      </c>
      <c r="R4247">
        <f>IF($A4247="","",IF(ISNUMBER($A4247),$A4247,IFERROR(DATEVALUE($A4247),NA())))</f>
        <v/>
      </c>
    </row>
    <row r="4248">
      <c r="O4248">
        <f>IF($R4248="","",IF($Q$1="Weekly",INT(($R4248-2)/7),IF($Q$1="Quarterly",YEAR($R4248)*4+ROUNDUP(MONTH($R4248)/3),YEAR($R4248)*12+MONTH($R4248))))</f>
        <v/>
      </c>
      <c r="P4248">
        <f>IF($R4248="","",IF($R4249="",1,IF($O4248&lt;&gt;$O4249,1,0)))</f>
        <v/>
      </c>
      <c r="Q4248">
        <f>IF($P4248=1,SUM($P$7:$P4248),"")</f>
        <v/>
      </c>
      <c r="R4248">
        <f>IF($A4248="","",IF(ISNUMBER($A4248),$A4248,IFERROR(DATEVALUE($A4248),NA())))</f>
        <v/>
      </c>
    </row>
    <row r="4249">
      <c r="O4249">
        <f>IF($R4249="","",IF($Q$1="Weekly",INT(($R4249-2)/7),IF($Q$1="Quarterly",YEAR($R4249)*4+ROUNDUP(MONTH($R4249)/3),YEAR($R4249)*12+MONTH($R4249))))</f>
        <v/>
      </c>
      <c r="P4249">
        <f>IF($R4249="","",IF($R4250="",1,IF($O4249&lt;&gt;$O4250,1,0)))</f>
        <v/>
      </c>
      <c r="Q4249">
        <f>IF($P4249=1,SUM($P$7:$P4249),"")</f>
        <v/>
      </c>
      <c r="R4249">
        <f>IF($A4249="","",IF(ISNUMBER($A4249),$A4249,IFERROR(DATEVALUE($A4249),NA())))</f>
        <v/>
      </c>
    </row>
    <row r="4250">
      <c r="O4250">
        <f>IF($R4250="","",IF($Q$1="Weekly",INT(($R4250-2)/7),IF($Q$1="Quarterly",YEAR($R4250)*4+ROUNDUP(MONTH($R4250)/3),YEAR($R4250)*12+MONTH($R4250))))</f>
        <v/>
      </c>
      <c r="P4250">
        <f>IF($R4250="","",IF($R4251="",1,IF($O4250&lt;&gt;$O4251,1,0)))</f>
        <v/>
      </c>
      <c r="Q4250">
        <f>IF($P4250=1,SUM($P$7:$P4250),"")</f>
        <v/>
      </c>
      <c r="R4250">
        <f>IF($A4250="","",IF(ISNUMBER($A4250),$A4250,IFERROR(DATEVALUE($A4250),NA())))</f>
        <v/>
      </c>
    </row>
    <row r="4251">
      <c r="O4251">
        <f>IF($R4251="","",IF($Q$1="Weekly",INT(($R4251-2)/7),IF($Q$1="Quarterly",YEAR($R4251)*4+ROUNDUP(MONTH($R4251)/3),YEAR($R4251)*12+MONTH($R4251))))</f>
        <v/>
      </c>
      <c r="P4251">
        <f>IF($R4251="","",IF($R4252="",1,IF($O4251&lt;&gt;$O4252,1,0)))</f>
        <v/>
      </c>
      <c r="Q4251">
        <f>IF($P4251=1,SUM($P$7:$P4251),"")</f>
        <v/>
      </c>
      <c r="R4251">
        <f>IF($A4251="","",IF(ISNUMBER($A4251),$A4251,IFERROR(DATEVALUE($A4251),NA())))</f>
        <v/>
      </c>
    </row>
    <row r="4252">
      <c r="O4252">
        <f>IF($R4252="","",IF($Q$1="Weekly",INT(($R4252-2)/7),IF($Q$1="Quarterly",YEAR($R4252)*4+ROUNDUP(MONTH($R4252)/3),YEAR($R4252)*12+MONTH($R4252))))</f>
        <v/>
      </c>
      <c r="P4252">
        <f>IF($R4252="","",IF($R4253="",1,IF($O4252&lt;&gt;$O4253,1,0)))</f>
        <v/>
      </c>
      <c r="Q4252">
        <f>IF($P4252=1,SUM($P$7:$P4252),"")</f>
        <v/>
      </c>
      <c r="R4252">
        <f>IF($A4252="","",IF(ISNUMBER($A4252),$A4252,IFERROR(DATEVALUE($A4252),NA())))</f>
        <v/>
      </c>
    </row>
    <row r="4253">
      <c r="O4253">
        <f>IF($R4253="","",IF($Q$1="Weekly",INT(($R4253-2)/7),IF($Q$1="Quarterly",YEAR($R4253)*4+ROUNDUP(MONTH($R4253)/3),YEAR($R4253)*12+MONTH($R4253))))</f>
        <v/>
      </c>
      <c r="P4253">
        <f>IF($R4253="","",IF($R4254="",1,IF($O4253&lt;&gt;$O4254,1,0)))</f>
        <v/>
      </c>
      <c r="Q4253">
        <f>IF($P4253=1,SUM($P$7:$P4253),"")</f>
        <v/>
      </c>
      <c r="R4253">
        <f>IF($A4253="","",IF(ISNUMBER($A4253),$A4253,IFERROR(DATEVALUE($A4253),NA())))</f>
        <v/>
      </c>
    </row>
    <row r="4254">
      <c r="O4254">
        <f>IF($R4254="","",IF($Q$1="Weekly",INT(($R4254-2)/7),IF($Q$1="Quarterly",YEAR($R4254)*4+ROUNDUP(MONTH($R4254)/3),YEAR($R4254)*12+MONTH($R4254))))</f>
        <v/>
      </c>
      <c r="P4254">
        <f>IF($R4254="","",IF($R4255="",1,IF($O4254&lt;&gt;$O4255,1,0)))</f>
        <v/>
      </c>
      <c r="Q4254">
        <f>IF($P4254=1,SUM($P$7:$P4254),"")</f>
        <v/>
      </c>
      <c r="R4254">
        <f>IF($A4254="","",IF(ISNUMBER($A4254),$A4254,IFERROR(DATEVALUE($A4254),NA())))</f>
        <v/>
      </c>
    </row>
    <row r="4255">
      <c r="O4255">
        <f>IF($R4255="","",IF($Q$1="Weekly",INT(($R4255-2)/7),IF($Q$1="Quarterly",YEAR($R4255)*4+ROUNDUP(MONTH($R4255)/3),YEAR($R4255)*12+MONTH($R4255))))</f>
        <v/>
      </c>
      <c r="P4255">
        <f>IF($R4255="","",IF($R4256="",1,IF($O4255&lt;&gt;$O4256,1,0)))</f>
        <v/>
      </c>
      <c r="Q4255">
        <f>IF($P4255=1,SUM($P$7:$P4255),"")</f>
        <v/>
      </c>
      <c r="R4255">
        <f>IF($A4255="","",IF(ISNUMBER($A4255),$A4255,IFERROR(DATEVALUE($A4255),NA())))</f>
        <v/>
      </c>
    </row>
    <row r="4256">
      <c r="O4256">
        <f>IF($R4256="","",IF($Q$1="Weekly",INT(($R4256-2)/7),IF($Q$1="Quarterly",YEAR($R4256)*4+ROUNDUP(MONTH($R4256)/3),YEAR($R4256)*12+MONTH($R4256))))</f>
        <v/>
      </c>
      <c r="P4256">
        <f>IF($R4256="","",IF($R4257="",1,IF($O4256&lt;&gt;$O4257,1,0)))</f>
        <v/>
      </c>
      <c r="Q4256">
        <f>IF($P4256=1,SUM($P$7:$P4256),"")</f>
        <v/>
      </c>
      <c r="R4256">
        <f>IF($A4256="","",IF(ISNUMBER($A4256),$A4256,IFERROR(DATEVALUE($A4256),NA())))</f>
        <v/>
      </c>
    </row>
    <row r="4257">
      <c r="O4257">
        <f>IF($R4257="","",IF($Q$1="Weekly",INT(($R4257-2)/7),IF($Q$1="Quarterly",YEAR($R4257)*4+ROUNDUP(MONTH($R4257)/3),YEAR($R4257)*12+MONTH($R4257))))</f>
        <v/>
      </c>
      <c r="P4257">
        <f>IF($R4257="","",IF($R4258="",1,IF($O4257&lt;&gt;$O4258,1,0)))</f>
        <v/>
      </c>
      <c r="Q4257">
        <f>IF($P4257=1,SUM($P$7:$P4257),"")</f>
        <v/>
      </c>
      <c r="R4257">
        <f>IF($A4257="","",IF(ISNUMBER($A4257),$A4257,IFERROR(DATEVALUE($A4257),NA())))</f>
        <v/>
      </c>
    </row>
    <row r="4258">
      <c r="O4258">
        <f>IF($R4258="","",IF($Q$1="Weekly",INT(($R4258-2)/7),IF($Q$1="Quarterly",YEAR($R4258)*4+ROUNDUP(MONTH($R4258)/3),YEAR($R4258)*12+MONTH($R4258))))</f>
        <v/>
      </c>
      <c r="P4258">
        <f>IF($R4258="","",IF($R4259="",1,IF($O4258&lt;&gt;$O4259,1,0)))</f>
        <v/>
      </c>
      <c r="Q4258">
        <f>IF($P4258=1,SUM($P$7:$P4258),"")</f>
        <v/>
      </c>
      <c r="R4258">
        <f>IF($A4258="","",IF(ISNUMBER($A4258),$A4258,IFERROR(DATEVALUE($A4258),NA())))</f>
        <v/>
      </c>
    </row>
    <row r="4259">
      <c r="O4259">
        <f>IF($R4259="","",IF($Q$1="Weekly",INT(($R4259-2)/7),IF($Q$1="Quarterly",YEAR($R4259)*4+ROUNDUP(MONTH($R4259)/3),YEAR($R4259)*12+MONTH($R4259))))</f>
        <v/>
      </c>
      <c r="P4259">
        <f>IF($R4259="","",IF($R4260="",1,IF($O4259&lt;&gt;$O4260,1,0)))</f>
        <v/>
      </c>
      <c r="Q4259">
        <f>IF($P4259=1,SUM($P$7:$P4259),"")</f>
        <v/>
      </c>
      <c r="R4259">
        <f>IF($A4259="","",IF(ISNUMBER($A4259),$A4259,IFERROR(DATEVALUE($A4259),NA())))</f>
        <v/>
      </c>
    </row>
    <row r="4260">
      <c r="O4260">
        <f>IF($R4260="","",IF($Q$1="Weekly",INT(($R4260-2)/7),IF($Q$1="Quarterly",YEAR($R4260)*4+ROUNDUP(MONTH($R4260)/3),YEAR($R4260)*12+MONTH($R4260))))</f>
        <v/>
      </c>
      <c r="P4260">
        <f>IF($R4260="","",IF($R4261="",1,IF($O4260&lt;&gt;$O4261,1,0)))</f>
        <v/>
      </c>
      <c r="Q4260">
        <f>IF($P4260=1,SUM($P$7:$P4260),"")</f>
        <v/>
      </c>
      <c r="R4260">
        <f>IF($A4260="","",IF(ISNUMBER($A4260),$A4260,IFERROR(DATEVALUE($A4260),NA())))</f>
        <v/>
      </c>
    </row>
    <row r="4261">
      <c r="O4261">
        <f>IF($R4261="","",IF($Q$1="Weekly",INT(($R4261-2)/7),IF($Q$1="Quarterly",YEAR($R4261)*4+ROUNDUP(MONTH($R4261)/3),YEAR($R4261)*12+MONTH($R4261))))</f>
        <v/>
      </c>
      <c r="P4261">
        <f>IF($R4261="","",IF($R4262="",1,IF($O4261&lt;&gt;$O4262,1,0)))</f>
        <v/>
      </c>
      <c r="Q4261">
        <f>IF($P4261=1,SUM($P$7:$P4261),"")</f>
        <v/>
      </c>
      <c r="R4261">
        <f>IF($A4261="","",IF(ISNUMBER($A4261),$A4261,IFERROR(DATEVALUE($A4261),NA())))</f>
        <v/>
      </c>
    </row>
    <row r="4262">
      <c r="O4262">
        <f>IF($R4262="","",IF($Q$1="Weekly",INT(($R4262-2)/7),IF($Q$1="Quarterly",YEAR($R4262)*4+ROUNDUP(MONTH($R4262)/3),YEAR($R4262)*12+MONTH($R4262))))</f>
        <v/>
      </c>
      <c r="P4262">
        <f>IF($R4262="","",IF($R4263="",1,IF($O4262&lt;&gt;$O4263,1,0)))</f>
        <v/>
      </c>
      <c r="Q4262">
        <f>IF($P4262=1,SUM($P$7:$P4262),"")</f>
        <v/>
      </c>
      <c r="R4262">
        <f>IF($A4262="","",IF(ISNUMBER($A4262),$A4262,IFERROR(DATEVALUE($A4262),NA())))</f>
        <v/>
      </c>
    </row>
    <row r="4263">
      <c r="O4263">
        <f>IF($R4263="","",IF($Q$1="Weekly",INT(($R4263-2)/7),IF($Q$1="Quarterly",YEAR($R4263)*4+ROUNDUP(MONTH($R4263)/3),YEAR($R4263)*12+MONTH($R4263))))</f>
        <v/>
      </c>
      <c r="P4263">
        <f>IF($R4263="","",IF($R4264="",1,IF($O4263&lt;&gt;$O4264,1,0)))</f>
        <v/>
      </c>
      <c r="Q4263">
        <f>IF($P4263=1,SUM($P$7:$P4263),"")</f>
        <v/>
      </c>
      <c r="R4263">
        <f>IF($A4263="","",IF(ISNUMBER($A4263),$A4263,IFERROR(DATEVALUE($A4263),NA())))</f>
        <v/>
      </c>
    </row>
    <row r="4264">
      <c r="O4264">
        <f>IF($R4264="","",IF($Q$1="Weekly",INT(($R4264-2)/7),IF($Q$1="Quarterly",YEAR($R4264)*4+ROUNDUP(MONTH($R4264)/3),YEAR($R4264)*12+MONTH($R4264))))</f>
        <v/>
      </c>
      <c r="P4264">
        <f>IF($R4264="","",IF($R4265="",1,IF($O4264&lt;&gt;$O4265,1,0)))</f>
        <v/>
      </c>
      <c r="Q4264">
        <f>IF($P4264=1,SUM($P$7:$P4264),"")</f>
        <v/>
      </c>
      <c r="R4264">
        <f>IF($A4264="","",IF(ISNUMBER($A4264),$A4264,IFERROR(DATEVALUE($A4264),NA())))</f>
        <v/>
      </c>
    </row>
    <row r="4265">
      <c r="O4265">
        <f>IF($R4265="","",IF($Q$1="Weekly",INT(($R4265-2)/7),IF($Q$1="Quarterly",YEAR($R4265)*4+ROUNDUP(MONTH($R4265)/3),YEAR($R4265)*12+MONTH($R4265))))</f>
        <v/>
      </c>
      <c r="P4265">
        <f>IF($R4265="","",IF($R4266="",1,IF($O4265&lt;&gt;$O4266,1,0)))</f>
        <v/>
      </c>
      <c r="Q4265">
        <f>IF($P4265=1,SUM($P$7:$P4265),"")</f>
        <v/>
      </c>
      <c r="R4265">
        <f>IF($A4265="","",IF(ISNUMBER($A4265),$A4265,IFERROR(DATEVALUE($A4265),NA())))</f>
        <v/>
      </c>
    </row>
    <row r="4266">
      <c r="O4266">
        <f>IF($R4266="","",IF($Q$1="Weekly",INT(($R4266-2)/7),IF($Q$1="Quarterly",YEAR($R4266)*4+ROUNDUP(MONTH($R4266)/3),YEAR($R4266)*12+MONTH($R4266))))</f>
        <v/>
      </c>
      <c r="P4266">
        <f>IF($R4266="","",IF($R4267="",1,IF($O4266&lt;&gt;$O4267,1,0)))</f>
        <v/>
      </c>
      <c r="Q4266">
        <f>IF($P4266=1,SUM($P$7:$P4266),"")</f>
        <v/>
      </c>
      <c r="R4266">
        <f>IF($A4266="","",IF(ISNUMBER($A4266),$A4266,IFERROR(DATEVALUE($A4266),NA())))</f>
        <v/>
      </c>
    </row>
    <row r="4267">
      <c r="O4267">
        <f>IF($R4267="","",IF($Q$1="Weekly",INT(($R4267-2)/7),IF($Q$1="Quarterly",YEAR($R4267)*4+ROUNDUP(MONTH($R4267)/3),YEAR($R4267)*12+MONTH($R4267))))</f>
        <v/>
      </c>
      <c r="P4267">
        <f>IF($R4267="","",IF($R4268="",1,IF($O4267&lt;&gt;$O4268,1,0)))</f>
        <v/>
      </c>
      <c r="Q4267">
        <f>IF($P4267=1,SUM($P$7:$P4267),"")</f>
        <v/>
      </c>
      <c r="R4267">
        <f>IF($A4267="","",IF(ISNUMBER($A4267),$A4267,IFERROR(DATEVALUE($A4267),NA())))</f>
        <v/>
      </c>
    </row>
    <row r="4268">
      <c r="O4268">
        <f>IF($R4268="","",IF($Q$1="Weekly",INT(($R4268-2)/7),IF($Q$1="Quarterly",YEAR($R4268)*4+ROUNDUP(MONTH($R4268)/3),YEAR($R4268)*12+MONTH($R4268))))</f>
        <v/>
      </c>
      <c r="P4268">
        <f>IF($R4268="","",IF($R4269="",1,IF($O4268&lt;&gt;$O4269,1,0)))</f>
        <v/>
      </c>
      <c r="Q4268">
        <f>IF($P4268=1,SUM($P$7:$P4268),"")</f>
        <v/>
      </c>
      <c r="R4268">
        <f>IF($A4268="","",IF(ISNUMBER($A4268),$A4268,IFERROR(DATEVALUE($A4268),NA())))</f>
        <v/>
      </c>
    </row>
    <row r="4269">
      <c r="O4269">
        <f>IF($R4269="","",IF($Q$1="Weekly",INT(($R4269-2)/7),IF($Q$1="Quarterly",YEAR($R4269)*4+ROUNDUP(MONTH($R4269)/3),YEAR($R4269)*12+MONTH($R4269))))</f>
        <v/>
      </c>
      <c r="P4269">
        <f>IF($R4269="","",IF($R4270="",1,IF($O4269&lt;&gt;$O4270,1,0)))</f>
        <v/>
      </c>
      <c r="Q4269">
        <f>IF($P4269=1,SUM($P$7:$P4269),"")</f>
        <v/>
      </c>
      <c r="R4269">
        <f>IF($A4269="","",IF(ISNUMBER($A4269),$A4269,IFERROR(DATEVALUE($A4269),NA())))</f>
        <v/>
      </c>
    </row>
    <row r="4270">
      <c r="O4270">
        <f>IF($R4270="","",IF($Q$1="Weekly",INT(($R4270-2)/7),IF($Q$1="Quarterly",YEAR($R4270)*4+ROUNDUP(MONTH($R4270)/3),YEAR($R4270)*12+MONTH($R4270))))</f>
        <v/>
      </c>
      <c r="P4270">
        <f>IF($R4270="","",IF($R4271="",1,IF($O4270&lt;&gt;$O4271,1,0)))</f>
        <v/>
      </c>
      <c r="Q4270">
        <f>IF($P4270=1,SUM($P$7:$P4270),"")</f>
        <v/>
      </c>
      <c r="R4270">
        <f>IF($A4270="","",IF(ISNUMBER($A4270),$A4270,IFERROR(DATEVALUE($A4270),NA())))</f>
        <v/>
      </c>
    </row>
    <row r="4271">
      <c r="O4271">
        <f>IF($R4271="","",IF($Q$1="Weekly",INT(($R4271-2)/7),IF($Q$1="Quarterly",YEAR($R4271)*4+ROUNDUP(MONTH($R4271)/3),YEAR($R4271)*12+MONTH($R4271))))</f>
        <v/>
      </c>
      <c r="P4271">
        <f>IF($R4271="","",IF($R4272="",1,IF($O4271&lt;&gt;$O4272,1,0)))</f>
        <v/>
      </c>
      <c r="Q4271">
        <f>IF($P4271=1,SUM($P$7:$P4271),"")</f>
        <v/>
      </c>
      <c r="R4271">
        <f>IF($A4271="","",IF(ISNUMBER($A4271),$A4271,IFERROR(DATEVALUE($A4271),NA())))</f>
        <v/>
      </c>
    </row>
    <row r="4272">
      <c r="O4272">
        <f>IF($R4272="","",IF($Q$1="Weekly",INT(($R4272-2)/7),IF($Q$1="Quarterly",YEAR($R4272)*4+ROUNDUP(MONTH($R4272)/3),YEAR($R4272)*12+MONTH($R4272))))</f>
        <v/>
      </c>
      <c r="P4272">
        <f>IF($R4272="","",IF($R4273="",1,IF($O4272&lt;&gt;$O4273,1,0)))</f>
        <v/>
      </c>
      <c r="Q4272">
        <f>IF($P4272=1,SUM($P$7:$P4272),"")</f>
        <v/>
      </c>
      <c r="R4272">
        <f>IF($A4272="","",IF(ISNUMBER($A4272),$A4272,IFERROR(DATEVALUE($A4272),NA())))</f>
        <v/>
      </c>
    </row>
    <row r="4273">
      <c r="O4273">
        <f>IF($R4273="","",IF($Q$1="Weekly",INT(($R4273-2)/7),IF($Q$1="Quarterly",YEAR($R4273)*4+ROUNDUP(MONTH($R4273)/3),YEAR($R4273)*12+MONTH($R4273))))</f>
        <v/>
      </c>
      <c r="P4273">
        <f>IF($R4273="","",IF($R4274="",1,IF($O4273&lt;&gt;$O4274,1,0)))</f>
        <v/>
      </c>
      <c r="Q4273">
        <f>IF($P4273=1,SUM($P$7:$P4273),"")</f>
        <v/>
      </c>
      <c r="R4273">
        <f>IF($A4273="","",IF(ISNUMBER($A4273),$A4273,IFERROR(DATEVALUE($A4273),NA())))</f>
        <v/>
      </c>
    </row>
    <row r="4274">
      <c r="O4274">
        <f>IF($R4274="","",IF($Q$1="Weekly",INT(($R4274-2)/7),IF($Q$1="Quarterly",YEAR($R4274)*4+ROUNDUP(MONTH($R4274)/3),YEAR($R4274)*12+MONTH($R4274))))</f>
        <v/>
      </c>
      <c r="P4274">
        <f>IF($R4274="","",IF($R4275="",1,IF($O4274&lt;&gt;$O4275,1,0)))</f>
        <v/>
      </c>
      <c r="Q4274">
        <f>IF($P4274=1,SUM($P$7:$P4274),"")</f>
        <v/>
      </c>
      <c r="R4274">
        <f>IF($A4274="","",IF(ISNUMBER($A4274),$A4274,IFERROR(DATEVALUE($A4274),NA())))</f>
        <v/>
      </c>
    </row>
    <row r="4275">
      <c r="O4275">
        <f>IF($R4275="","",IF($Q$1="Weekly",INT(($R4275-2)/7),IF($Q$1="Quarterly",YEAR($R4275)*4+ROUNDUP(MONTH($R4275)/3),YEAR($R4275)*12+MONTH($R4275))))</f>
        <v/>
      </c>
      <c r="P4275">
        <f>IF($R4275="","",IF($R4276="",1,IF($O4275&lt;&gt;$O4276,1,0)))</f>
        <v/>
      </c>
      <c r="Q4275">
        <f>IF($P4275=1,SUM($P$7:$P4275),"")</f>
        <v/>
      </c>
      <c r="R4275">
        <f>IF($A4275="","",IF(ISNUMBER($A4275),$A4275,IFERROR(DATEVALUE($A4275),NA())))</f>
        <v/>
      </c>
    </row>
    <row r="4276">
      <c r="O4276">
        <f>IF($R4276="","",IF($Q$1="Weekly",INT(($R4276-2)/7),IF($Q$1="Quarterly",YEAR($R4276)*4+ROUNDUP(MONTH($R4276)/3),YEAR($R4276)*12+MONTH($R4276))))</f>
        <v/>
      </c>
      <c r="P4276">
        <f>IF($R4276="","",IF($R4277="",1,IF($O4276&lt;&gt;$O4277,1,0)))</f>
        <v/>
      </c>
      <c r="Q4276">
        <f>IF($P4276=1,SUM($P$7:$P4276),"")</f>
        <v/>
      </c>
      <c r="R4276">
        <f>IF($A4276="","",IF(ISNUMBER($A4276),$A4276,IFERROR(DATEVALUE($A4276),NA())))</f>
        <v/>
      </c>
    </row>
    <row r="4277">
      <c r="O4277">
        <f>IF($R4277="","",IF($Q$1="Weekly",INT(($R4277-2)/7),IF($Q$1="Quarterly",YEAR($R4277)*4+ROUNDUP(MONTH($R4277)/3),YEAR($R4277)*12+MONTH($R4277))))</f>
        <v/>
      </c>
      <c r="P4277">
        <f>IF($R4277="","",IF($R4278="",1,IF($O4277&lt;&gt;$O4278,1,0)))</f>
        <v/>
      </c>
      <c r="Q4277">
        <f>IF($P4277=1,SUM($P$7:$P4277),"")</f>
        <v/>
      </c>
      <c r="R4277">
        <f>IF($A4277="","",IF(ISNUMBER($A4277),$A4277,IFERROR(DATEVALUE($A4277),NA())))</f>
        <v/>
      </c>
    </row>
    <row r="4278">
      <c r="O4278">
        <f>IF($R4278="","",IF($Q$1="Weekly",INT(($R4278-2)/7),IF($Q$1="Quarterly",YEAR($R4278)*4+ROUNDUP(MONTH($R4278)/3),YEAR($R4278)*12+MONTH($R4278))))</f>
        <v/>
      </c>
      <c r="P4278">
        <f>IF($R4278="","",IF($R4279="",1,IF($O4278&lt;&gt;$O4279,1,0)))</f>
        <v/>
      </c>
      <c r="Q4278">
        <f>IF($P4278=1,SUM($P$7:$P4278),"")</f>
        <v/>
      </c>
      <c r="R4278">
        <f>IF($A4278="","",IF(ISNUMBER($A4278),$A4278,IFERROR(DATEVALUE($A4278),NA())))</f>
        <v/>
      </c>
    </row>
    <row r="4279">
      <c r="O4279">
        <f>IF($R4279="","",IF($Q$1="Weekly",INT(($R4279-2)/7),IF($Q$1="Quarterly",YEAR($R4279)*4+ROUNDUP(MONTH($R4279)/3),YEAR($R4279)*12+MONTH($R4279))))</f>
        <v/>
      </c>
      <c r="P4279">
        <f>IF($R4279="","",IF($R4280="",1,IF($O4279&lt;&gt;$O4280,1,0)))</f>
        <v/>
      </c>
      <c r="Q4279">
        <f>IF($P4279=1,SUM($P$7:$P4279),"")</f>
        <v/>
      </c>
      <c r="R4279">
        <f>IF($A4279="","",IF(ISNUMBER($A4279),$A4279,IFERROR(DATEVALUE($A4279),NA())))</f>
        <v/>
      </c>
    </row>
    <row r="4280">
      <c r="O4280">
        <f>IF($R4280="","",IF($Q$1="Weekly",INT(($R4280-2)/7),IF($Q$1="Quarterly",YEAR($R4280)*4+ROUNDUP(MONTH($R4280)/3),YEAR($R4280)*12+MONTH($R4280))))</f>
        <v/>
      </c>
      <c r="P4280">
        <f>IF($R4280="","",IF($R4281="",1,IF($O4280&lt;&gt;$O4281,1,0)))</f>
        <v/>
      </c>
      <c r="Q4280">
        <f>IF($P4280=1,SUM($P$7:$P4280),"")</f>
        <v/>
      </c>
      <c r="R4280">
        <f>IF($A4280="","",IF(ISNUMBER($A4280),$A4280,IFERROR(DATEVALUE($A4280),NA())))</f>
        <v/>
      </c>
    </row>
    <row r="4281">
      <c r="O4281">
        <f>IF($R4281="","",IF($Q$1="Weekly",INT(($R4281-2)/7),IF($Q$1="Quarterly",YEAR($R4281)*4+ROUNDUP(MONTH($R4281)/3),YEAR($R4281)*12+MONTH($R4281))))</f>
        <v/>
      </c>
      <c r="P4281">
        <f>IF($R4281="","",IF($R4282="",1,IF($O4281&lt;&gt;$O4282,1,0)))</f>
        <v/>
      </c>
      <c r="Q4281">
        <f>IF($P4281=1,SUM($P$7:$P4281),"")</f>
        <v/>
      </c>
      <c r="R4281">
        <f>IF($A4281="","",IF(ISNUMBER($A4281),$A4281,IFERROR(DATEVALUE($A4281),NA())))</f>
        <v/>
      </c>
    </row>
    <row r="4282">
      <c r="O4282">
        <f>IF($R4282="","",IF($Q$1="Weekly",INT(($R4282-2)/7),IF($Q$1="Quarterly",YEAR($R4282)*4+ROUNDUP(MONTH($R4282)/3),YEAR($R4282)*12+MONTH($R4282))))</f>
        <v/>
      </c>
      <c r="P4282">
        <f>IF($R4282="","",IF($R4283="",1,IF($O4282&lt;&gt;$O4283,1,0)))</f>
        <v/>
      </c>
      <c r="Q4282">
        <f>IF($P4282=1,SUM($P$7:$P4282),"")</f>
        <v/>
      </c>
      <c r="R4282">
        <f>IF($A4282="","",IF(ISNUMBER($A4282),$A4282,IFERROR(DATEVALUE($A4282),NA())))</f>
        <v/>
      </c>
    </row>
    <row r="4283">
      <c r="O4283">
        <f>IF($R4283="","",IF($Q$1="Weekly",INT(($R4283-2)/7),IF($Q$1="Quarterly",YEAR($R4283)*4+ROUNDUP(MONTH($R4283)/3),YEAR($R4283)*12+MONTH($R4283))))</f>
        <v/>
      </c>
      <c r="P4283">
        <f>IF($R4283="","",IF($R4284="",1,IF($O4283&lt;&gt;$O4284,1,0)))</f>
        <v/>
      </c>
      <c r="Q4283">
        <f>IF($P4283=1,SUM($P$7:$P4283),"")</f>
        <v/>
      </c>
      <c r="R4283">
        <f>IF($A4283="","",IF(ISNUMBER($A4283),$A4283,IFERROR(DATEVALUE($A4283),NA())))</f>
        <v/>
      </c>
    </row>
    <row r="4284">
      <c r="O4284">
        <f>IF($R4284="","",IF($Q$1="Weekly",INT(($R4284-2)/7),IF($Q$1="Quarterly",YEAR($R4284)*4+ROUNDUP(MONTH($R4284)/3),YEAR($R4284)*12+MONTH($R4284))))</f>
        <v/>
      </c>
      <c r="P4284">
        <f>IF($R4284="","",IF($R4285="",1,IF($O4284&lt;&gt;$O4285,1,0)))</f>
        <v/>
      </c>
      <c r="Q4284">
        <f>IF($P4284=1,SUM($P$7:$P4284),"")</f>
        <v/>
      </c>
      <c r="R4284">
        <f>IF($A4284="","",IF(ISNUMBER($A4284),$A4284,IFERROR(DATEVALUE($A4284),NA())))</f>
        <v/>
      </c>
    </row>
    <row r="4285">
      <c r="O4285">
        <f>IF($R4285="","",IF($Q$1="Weekly",INT(($R4285-2)/7),IF($Q$1="Quarterly",YEAR($R4285)*4+ROUNDUP(MONTH($R4285)/3),YEAR($R4285)*12+MONTH($R4285))))</f>
        <v/>
      </c>
      <c r="P4285">
        <f>IF($R4285="","",IF($R4286="",1,IF($O4285&lt;&gt;$O4286,1,0)))</f>
        <v/>
      </c>
      <c r="Q4285">
        <f>IF($P4285=1,SUM($P$7:$P4285),"")</f>
        <v/>
      </c>
      <c r="R4285">
        <f>IF($A4285="","",IF(ISNUMBER($A4285),$A4285,IFERROR(DATEVALUE($A4285),NA())))</f>
        <v/>
      </c>
    </row>
    <row r="4286">
      <c r="O4286">
        <f>IF($R4286="","",IF($Q$1="Weekly",INT(($R4286-2)/7),IF($Q$1="Quarterly",YEAR($R4286)*4+ROUNDUP(MONTH($R4286)/3),YEAR($R4286)*12+MONTH($R4286))))</f>
        <v/>
      </c>
      <c r="P4286">
        <f>IF($R4286="","",IF($R4287="",1,IF($O4286&lt;&gt;$O4287,1,0)))</f>
        <v/>
      </c>
      <c r="Q4286">
        <f>IF($P4286=1,SUM($P$7:$P4286),"")</f>
        <v/>
      </c>
      <c r="R4286">
        <f>IF($A4286="","",IF(ISNUMBER($A4286),$A4286,IFERROR(DATEVALUE($A4286),NA())))</f>
        <v/>
      </c>
    </row>
    <row r="4287">
      <c r="O4287">
        <f>IF($R4287="","",IF($Q$1="Weekly",INT(($R4287-2)/7),IF($Q$1="Quarterly",YEAR($R4287)*4+ROUNDUP(MONTH($R4287)/3),YEAR($R4287)*12+MONTH($R4287))))</f>
        <v/>
      </c>
      <c r="P4287">
        <f>IF($R4287="","",IF($R4288="",1,IF($O4287&lt;&gt;$O4288,1,0)))</f>
        <v/>
      </c>
      <c r="Q4287">
        <f>IF($P4287=1,SUM($P$7:$P4287),"")</f>
        <v/>
      </c>
      <c r="R4287">
        <f>IF($A4287="","",IF(ISNUMBER($A4287),$A4287,IFERROR(DATEVALUE($A4287),NA())))</f>
        <v/>
      </c>
    </row>
    <row r="4288">
      <c r="O4288">
        <f>IF($R4288="","",IF($Q$1="Weekly",INT(($R4288-2)/7),IF($Q$1="Quarterly",YEAR($R4288)*4+ROUNDUP(MONTH($R4288)/3),YEAR($R4288)*12+MONTH($R4288))))</f>
        <v/>
      </c>
      <c r="P4288">
        <f>IF($R4288="","",IF($R4289="",1,IF($O4288&lt;&gt;$O4289,1,0)))</f>
        <v/>
      </c>
      <c r="Q4288">
        <f>IF($P4288=1,SUM($P$7:$P4288),"")</f>
        <v/>
      </c>
      <c r="R4288">
        <f>IF($A4288="","",IF(ISNUMBER($A4288),$A4288,IFERROR(DATEVALUE($A4288),NA())))</f>
        <v/>
      </c>
    </row>
    <row r="4289">
      <c r="O4289">
        <f>IF($R4289="","",IF($Q$1="Weekly",INT(($R4289-2)/7),IF($Q$1="Quarterly",YEAR($R4289)*4+ROUNDUP(MONTH($R4289)/3),YEAR($R4289)*12+MONTH($R4289))))</f>
        <v/>
      </c>
      <c r="P4289">
        <f>IF($R4289="","",IF($R4290="",1,IF($O4289&lt;&gt;$O4290,1,0)))</f>
        <v/>
      </c>
      <c r="Q4289">
        <f>IF($P4289=1,SUM($P$7:$P4289),"")</f>
        <v/>
      </c>
      <c r="R4289">
        <f>IF($A4289="","",IF(ISNUMBER($A4289),$A4289,IFERROR(DATEVALUE($A4289),NA())))</f>
        <v/>
      </c>
    </row>
    <row r="4290">
      <c r="O4290">
        <f>IF($R4290="","",IF($Q$1="Weekly",INT(($R4290-2)/7),IF($Q$1="Quarterly",YEAR($R4290)*4+ROUNDUP(MONTH($R4290)/3),YEAR($R4290)*12+MONTH($R4290))))</f>
        <v/>
      </c>
      <c r="P4290">
        <f>IF($R4290="","",IF($R4291="",1,IF($O4290&lt;&gt;$O4291,1,0)))</f>
        <v/>
      </c>
      <c r="Q4290">
        <f>IF($P4290=1,SUM($P$7:$P4290),"")</f>
        <v/>
      </c>
      <c r="R4290">
        <f>IF($A4290="","",IF(ISNUMBER($A4290),$A4290,IFERROR(DATEVALUE($A4290),NA())))</f>
        <v/>
      </c>
    </row>
    <row r="4291">
      <c r="O4291">
        <f>IF($R4291="","",IF($Q$1="Weekly",INT(($R4291-2)/7),IF($Q$1="Quarterly",YEAR($R4291)*4+ROUNDUP(MONTH($R4291)/3),YEAR($R4291)*12+MONTH($R4291))))</f>
        <v/>
      </c>
      <c r="P4291">
        <f>IF($R4291="","",IF($R4292="",1,IF($O4291&lt;&gt;$O4292,1,0)))</f>
        <v/>
      </c>
      <c r="Q4291">
        <f>IF($P4291=1,SUM($P$7:$P4291),"")</f>
        <v/>
      </c>
      <c r="R4291">
        <f>IF($A4291="","",IF(ISNUMBER($A4291),$A4291,IFERROR(DATEVALUE($A4291),NA())))</f>
        <v/>
      </c>
    </row>
    <row r="4292">
      <c r="O4292">
        <f>IF($R4292="","",IF($Q$1="Weekly",INT(($R4292-2)/7),IF($Q$1="Quarterly",YEAR($R4292)*4+ROUNDUP(MONTH($R4292)/3),YEAR($R4292)*12+MONTH($R4292))))</f>
        <v/>
      </c>
      <c r="P4292">
        <f>IF($R4292="","",IF($R4293="",1,IF($O4292&lt;&gt;$O4293,1,0)))</f>
        <v/>
      </c>
      <c r="Q4292">
        <f>IF($P4292=1,SUM($P$7:$P4292),"")</f>
        <v/>
      </c>
      <c r="R4292">
        <f>IF($A4292="","",IF(ISNUMBER($A4292),$A4292,IFERROR(DATEVALUE($A4292),NA())))</f>
        <v/>
      </c>
    </row>
    <row r="4293">
      <c r="O4293">
        <f>IF($R4293="","",IF($Q$1="Weekly",INT(($R4293-2)/7),IF($Q$1="Quarterly",YEAR($R4293)*4+ROUNDUP(MONTH($R4293)/3),YEAR($R4293)*12+MONTH($R4293))))</f>
        <v/>
      </c>
      <c r="P4293">
        <f>IF($R4293="","",IF($R4294="",1,IF($O4293&lt;&gt;$O4294,1,0)))</f>
        <v/>
      </c>
      <c r="Q4293">
        <f>IF($P4293=1,SUM($P$7:$P4293),"")</f>
        <v/>
      </c>
      <c r="R4293">
        <f>IF($A4293="","",IF(ISNUMBER($A4293),$A4293,IFERROR(DATEVALUE($A4293),NA())))</f>
        <v/>
      </c>
    </row>
    <row r="4294">
      <c r="O4294">
        <f>IF($R4294="","",IF($Q$1="Weekly",INT(($R4294-2)/7),IF($Q$1="Quarterly",YEAR($R4294)*4+ROUNDUP(MONTH($R4294)/3),YEAR($R4294)*12+MONTH($R4294))))</f>
        <v/>
      </c>
      <c r="P4294">
        <f>IF($R4294="","",IF($R4295="",1,IF($O4294&lt;&gt;$O4295,1,0)))</f>
        <v/>
      </c>
      <c r="Q4294">
        <f>IF($P4294=1,SUM($P$7:$P4294),"")</f>
        <v/>
      </c>
      <c r="R4294">
        <f>IF($A4294="","",IF(ISNUMBER($A4294),$A4294,IFERROR(DATEVALUE($A4294),NA())))</f>
        <v/>
      </c>
    </row>
    <row r="4295">
      <c r="O4295">
        <f>IF($R4295="","",IF($Q$1="Weekly",INT(($R4295-2)/7),IF($Q$1="Quarterly",YEAR($R4295)*4+ROUNDUP(MONTH($R4295)/3),YEAR($R4295)*12+MONTH($R4295))))</f>
        <v/>
      </c>
      <c r="P4295">
        <f>IF($R4295="","",IF($R4296="",1,IF($O4295&lt;&gt;$O4296,1,0)))</f>
        <v/>
      </c>
      <c r="Q4295">
        <f>IF($P4295=1,SUM($P$7:$P4295),"")</f>
        <v/>
      </c>
      <c r="R4295">
        <f>IF($A4295="","",IF(ISNUMBER($A4295),$A4295,IFERROR(DATEVALUE($A4295),NA())))</f>
        <v/>
      </c>
    </row>
    <row r="4296">
      <c r="O4296">
        <f>IF($R4296="","",IF($Q$1="Weekly",INT(($R4296-2)/7),IF($Q$1="Quarterly",YEAR($R4296)*4+ROUNDUP(MONTH($R4296)/3),YEAR($R4296)*12+MONTH($R4296))))</f>
        <v/>
      </c>
      <c r="P4296">
        <f>IF($R4296="","",IF($R4297="",1,IF($O4296&lt;&gt;$O4297,1,0)))</f>
        <v/>
      </c>
      <c r="Q4296">
        <f>IF($P4296=1,SUM($P$7:$P4296),"")</f>
        <v/>
      </c>
      <c r="R4296">
        <f>IF($A4296="","",IF(ISNUMBER($A4296),$A4296,IFERROR(DATEVALUE($A4296),NA())))</f>
        <v/>
      </c>
    </row>
    <row r="4297">
      <c r="O4297">
        <f>IF($R4297="","",IF($Q$1="Weekly",INT(($R4297-2)/7),IF($Q$1="Quarterly",YEAR($R4297)*4+ROUNDUP(MONTH($R4297)/3),YEAR($R4297)*12+MONTH($R4297))))</f>
        <v/>
      </c>
      <c r="P4297">
        <f>IF($R4297="","",IF($R4298="",1,IF($O4297&lt;&gt;$O4298,1,0)))</f>
        <v/>
      </c>
      <c r="Q4297">
        <f>IF($P4297=1,SUM($P$7:$P4297),"")</f>
        <v/>
      </c>
      <c r="R4297">
        <f>IF($A4297="","",IF(ISNUMBER($A4297),$A4297,IFERROR(DATEVALUE($A4297),NA())))</f>
        <v/>
      </c>
    </row>
    <row r="4298">
      <c r="O4298">
        <f>IF($R4298="","",IF($Q$1="Weekly",INT(($R4298-2)/7),IF($Q$1="Quarterly",YEAR($R4298)*4+ROUNDUP(MONTH($R4298)/3),YEAR($R4298)*12+MONTH($R4298))))</f>
        <v/>
      </c>
      <c r="P4298">
        <f>IF($R4298="","",IF($R4299="",1,IF($O4298&lt;&gt;$O4299,1,0)))</f>
        <v/>
      </c>
      <c r="Q4298">
        <f>IF($P4298=1,SUM($P$7:$P4298),"")</f>
        <v/>
      </c>
      <c r="R4298">
        <f>IF($A4298="","",IF(ISNUMBER($A4298),$A4298,IFERROR(DATEVALUE($A4298),NA())))</f>
        <v/>
      </c>
    </row>
    <row r="4299">
      <c r="O4299">
        <f>IF($R4299="","",IF($Q$1="Weekly",INT(($R4299-2)/7),IF($Q$1="Quarterly",YEAR($R4299)*4+ROUNDUP(MONTH($R4299)/3),YEAR($R4299)*12+MONTH($R4299))))</f>
        <v/>
      </c>
      <c r="P4299">
        <f>IF($R4299="","",IF($R4300="",1,IF($O4299&lt;&gt;$O4300,1,0)))</f>
        <v/>
      </c>
      <c r="Q4299">
        <f>IF($P4299=1,SUM($P$7:$P4299),"")</f>
        <v/>
      </c>
      <c r="R4299">
        <f>IF($A4299="","",IF(ISNUMBER($A4299),$A4299,IFERROR(DATEVALUE($A4299),NA())))</f>
        <v/>
      </c>
    </row>
    <row r="4300">
      <c r="O4300">
        <f>IF($R4300="","",IF($Q$1="Weekly",INT(($R4300-2)/7),IF($Q$1="Quarterly",YEAR($R4300)*4+ROUNDUP(MONTH($R4300)/3),YEAR($R4300)*12+MONTH($R4300))))</f>
        <v/>
      </c>
      <c r="P4300">
        <f>IF($R4300="","",IF($R4301="",1,IF($O4300&lt;&gt;$O4301,1,0)))</f>
        <v/>
      </c>
      <c r="Q4300">
        <f>IF($P4300=1,SUM($P$7:$P4300),"")</f>
        <v/>
      </c>
      <c r="R4300">
        <f>IF($A4300="","",IF(ISNUMBER($A4300),$A4300,IFERROR(DATEVALUE($A4300),NA())))</f>
        <v/>
      </c>
    </row>
    <row r="4301">
      <c r="O4301">
        <f>IF($R4301="","",IF($Q$1="Weekly",INT(($R4301-2)/7),IF($Q$1="Quarterly",YEAR($R4301)*4+ROUNDUP(MONTH($R4301)/3),YEAR($R4301)*12+MONTH($R4301))))</f>
        <v/>
      </c>
      <c r="P4301">
        <f>IF($R4301="","",IF($R4302="",1,IF($O4301&lt;&gt;$O4302,1,0)))</f>
        <v/>
      </c>
      <c r="Q4301">
        <f>IF($P4301=1,SUM($P$7:$P4301),"")</f>
        <v/>
      </c>
      <c r="R4301">
        <f>IF($A4301="","",IF(ISNUMBER($A4301),$A4301,IFERROR(DATEVALUE($A4301),NA())))</f>
        <v/>
      </c>
    </row>
    <row r="4302">
      <c r="O4302">
        <f>IF($R4302="","",IF($Q$1="Weekly",INT(($R4302-2)/7),IF($Q$1="Quarterly",YEAR($R4302)*4+ROUNDUP(MONTH($R4302)/3),YEAR($R4302)*12+MONTH($R4302))))</f>
        <v/>
      </c>
      <c r="P4302">
        <f>IF($R4302="","",IF($R4303="",1,IF($O4302&lt;&gt;$O4303,1,0)))</f>
        <v/>
      </c>
      <c r="Q4302">
        <f>IF($P4302=1,SUM($P$7:$P4302),"")</f>
        <v/>
      </c>
      <c r="R4302">
        <f>IF($A4302="","",IF(ISNUMBER($A4302),$A4302,IFERROR(DATEVALUE($A4302),NA())))</f>
        <v/>
      </c>
    </row>
    <row r="4303">
      <c r="O4303">
        <f>IF($R4303="","",IF($Q$1="Weekly",INT(($R4303-2)/7),IF($Q$1="Quarterly",YEAR($R4303)*4+ROUNDUP(MONTH($R4303)/3),YEAR($R4303)*12+MONTH($R4303))))</f>
        <v/>
      </c>
      <c r="P4303">
        <f>IF($R4303="","",IF($R4304="",1,IF($O4303&lt;&gt;$O4304,1,0)))</f>
        <v/>
      </c>
      <c r="Q4303">
        <f>IF($P4303=1,SUM($P$7:$P4303),"")</f>
        <v/>
      </c>
      <c r="R4303">
        <f>IF($A4303="","",IF(ISNUMBER($A4303),$A4303,IFERROR(DATEVALUE($A4303),NA())))</f>
        <v/>
      </c>
    </row>
    <row r="4304">
      <c r="O4304">
        <f>IF($R4304="","",IF($Q$1="Weekly",INT(($R4304-2)/7),IF($Q$1="Quarterly",YEAR($R4304)*4+ROUNDUP(MONTH($R4304)/3),YEAR($R4304)*12+MONTH($R4304))))</f>
        <v/>
      </c>
      <c r="P4304">
        <f>IF($R4304="","",IF($R4305="",1,IF($O4304&lt;&gt;$O4305,1,0)))</f>
        <v/>
      </c>
      <c r="Q4304">
        <f>IF($P4304=1,SUM($P$7:$P4304),"")</f>
        <v/>
      </c>
      <c r="R4304">
        <f>IF($A4304="","",IF(ISNUMBER($A4304),$A4304,IFERROR(DATEVALUE($A4304),NA())))</f>
        <v/>
      </c>
    </row>
    <row r="4305">
      <c r="O4305">
        <f>IF($R4305="","",IF($Q$1="Weekly",INT(($R4305-2)/7),IF($Q$1="Quarterly",YEAR($R4305)*4+ROUNDUP(MONTH($R4305)/3),YEAR($R4305)*12+MONTH($R4305))))</f>
        <v/>
      </c>
      <c r="P4305">
        <f>IF($R4305="","",IF($R4306="",1,IF($O4305&lt;&gt;$O4306,1,0)))</f>
        <v/>
      </c>
      <c r="Q4305">
        <f>IF($P4305=1,SUM($P$7:$P4305),"")</f>
        <v/>
      </c>
      <c r="R4305">
        <f>IF($A4305="","",IF(ISNUMBER($A4305),$A4305,IFERROR(DATEVALUE($A4305),NA())))</f>
        <v/>
      </c>
    </row>
    <row r="4306">
      <c r="O4306">
        <f>IF($R4306="","",IF($Q$1="Weekly",INT(($R4306-2)/7),IF($Q$1="Quarterly",YEAR($R4306)*4+ROUNDUP(MONTH($R4306)/3),YEAR($R4306)*12+MONTH($R4306))))</f>
        <v/>
      </c>
      <c r="P4306">
        <f>IF($R4306="","",IF($R4307="",1,IF($O4306&lt;&gt;$O4307,1,0)))</f>
        <v/>
      </c>
      <c r="Q4306">
        <f>IF($P4306=1,SUM($P$7:$P4306),"")</f>
        <v/>
      </c>
      <c r="R4306">
        <f>IF($A4306="","",IF(ISNUMBER($A4306),$A4306,IFERROR(DATEVALUE($A4306),NA())))</f>
        <v/>
      </c>
    </row>
    <row r="4307">
      <c r="O4307">
        <f>IF($R4307="","",IF($Q$1="Weekly",INT(($R4307-2)/7),IF($Q$1="Quarterly",YEAR($R4307)*4+ROUNDUP(MONTH($R4307)/3),YEAR($R4307)*12+MONTH($R4307))))</f>
        <v/>
      </c>
      <c r="P4307">
        <f>IF($R4307="","",IF($R4308="",1,IF($O4307&lt;&gt;$O4308,1,0)))</f>
        <v/>
      </c>
      <c r="Q4307">
        <f>IF($P4307=1,SUM($P$7:$P4307),"")</f>
        <v/>
      </c>
      <c r="R4307">
        <f>IF($A4307="","",IF(ISNUMBER($A4307),$A4307,IFERROR(DATEVALUE($A4307),NA())))</f>
        <v/>
      </c>
    </row>
    <row r="4308">
      <c r="O4308">
        <f>IF($R4308="","",IF($Q$1="Weekly",INT(($R4308-2)/7),IF($Q$1="Quarterly",YEAR($R4308)*4+ROUNDUP(MONTH($R4308)/3),YEAR($R4308)*12+MONTH($R4308))))</f>
        <v/>
      </c>
      <c r="P4308">
        <f>IF($R4308="","",IF($R4309="",1,IF($O4308&lt;&gt;$O4309,1,0)))</f>
        <v/>
      </c>
      <c r="Q4308">
        <f>IF($P4308=1,SUM($P$7:$P4308),"")</f>
        <v/>
      </c>
      <c r="R4308">
        <f>IF($A4308="","",IF(ISNUMBER($A4308),$A4308,IFERROR(DATEVALUE($A4308),NA())))</f>
        <v/>
      </c>
    </row>
    <row r="4309">
      <c r="O4309">
        <f>IF($R4309="","",IF($Q$1="Weekly",INT(($R4309-2)/7),IF($Q$1="Quarterly",YEAR($R4309)*4+ROUNDUP(MONTH($R4309)/3),YEAR($R4309)*12+MONTH($R4309))))</f>
        <v/>
      </c>
      <c r="P4309">
        <f>IF($R4309="","",IF($R4310="",1,IF($O4309&lt;&gt;$O4310,1,0)))</f>
        <v/>
      </c>
      <c r="Q4309">
        <f>IF($P4309=1,SUM($P$7:$P4309),"")</f>
        <v/>
      </c>
      <c r="R4309">
        <f>IF($A4309="","",IF(ISNUMBER($A4309),$A4309,IFERROR(DATEVALUE($A4309),NA())))</f>
        <v/>
      </c>
    </row>
    <row r="4310">
      <c r="O4310">
        <f>IF($R4310="","",IF($Q$1="Weekly",INT(($R4310-2)/7),IF($Q$1="Quarterly",YEAR($R4310)*4+ROUNDUP(MONTH($R4310)/3),YEAR($R4310)*12+MONTH($R4310))))</f>
        <v/>
      </c>
      <c r="P4310">
        <f>IF($R4310="","",IF($R4311="",1,IF($O4310&lt;&gt;$O4311,1,0)))</f>
        <v/>
      </c>
      <c r="Q4310">
        <f>IF($P4310=1,SUM($P$7:$P4310),"")</f>
        <v/>
      </c>
      <c r="R4310">
        <f>IF($A4310="","",IF(ISNUMBER($A4310),$A4310,IFERROR(DATEVALUE($A4310),NA())))</f>
        <v/>
      </c>
    </row>
    <row r="4311">
      <c r="O4311">
        <f>IF($R4311="","",IF($Q$1="Weekly",INT(($R4311-2)/7),IF($Q$1="Quarterly",YEAR($R4311)*4+ROUNDUP(MONTH($R4311)/3),YEAR($R4311)*12+MONTH($R4311))))</f>
        <v/>
      </c>
      <c r="P4311">
        <f>IF($R4311="","",IF($R4312="",1,IF($O4311&lt;&gt;$O4312,1,0)))</f>
        <v/>
      </c>
      <c r="Q4311">
        <f>IF($P4311=1,SUM($P$7:$P4311),"")</f>
        <v/>
      </c>
      <c r="R4311">
        <f>IF($A4311="","",IF(ISNUMBER($A4311),$A4311,IFERROR(DATEVALUE($A4311),NA())))</f>
        <v/>
      </c>
    </row>
    <row r="4312">
      <c r="O4312">
        <f>IF($R4312="","",IF($Q$1="Weekly",INT(($R4312-2)/7),IF($Q$1="Quarterly",YEAR($R4312)*4+ROUNDUP(MONTH($R4312)/3),YEAR($R4312)*12+MONTH($R4312))))</f>
        <v/>
      </c>
      <c r="P4312">
        <f>IF($R4312="","",IF($R4313="",1,IF($O4312&lt;&gt;$O4313,1,0)))</f>
        <v/>
      </c>
      <c r="Q4312">
        <f>IF($P4312=1,SUM($P$7:$P4312),"")</f>
        <v/>
      </c>
      <c r="R4312">
        <f>IF($A4312="","",IF(ISNUMBER($A4312),$A4312,IFERROR(DATEVALUE($A4312),NA())))</f>
        <v/>
      </c>
    </row>
    <row r="4313">
      <c r="O4313">
        <f>IF($R4313="","",IF($Q$1="Weekly",INT(($R4313-2)/7),IF($Q$1="Quarterly",YEAR($R4313)*4+ROUNDUP(MONTH($R4313)/3),YEAR($R4313)*12+MONTH($R4313))))</f>
        <v/>
      </c>
      <c r="P4313">
        <f>IF($R4313="","",IF($R4314="",1,IF($O4313&lt;&gt;$O4314,1,0)))</f>
        <v/>
      </c>
      <c r="Q4313">
        <f>IF($P4313=1,SUM($P$7:$P4313),"")</f>
        <v/>
      </c>
      <c r="R4313">
        <f>IF($A4313="","",IF(ISNUMBER($A4313),$A4313,IFERROR(DATEVALUE($A4313),NA())))</f>
        <v/>
      </c>
    </row>
    <row r="4314">
      <c r="O4314">
        <f>IF($R4314="","",IF($Q$1="Weekly",INT(($R4314-2)/7),IF($Q$1="Quarterly",YEAR($R4314)*4+ROUNDUP(MONTH($R4314)/3),YEAR($R4314)*12+MONTH($R4314))))</f>
        <v/>
      </c>
      <c r="P4314">
        <f>IF($R4314="","",IF($R4315="",1,IF($O4314&lt;&gt;$O4315,1,0)))</f>
        <v/>
      </c>
      <c r="Q4314">
        <f>IF($P4314=1,SUM($P$7:$P4314),"")</f>
        <v/>
      </c>
      <c r="R4314">
        <f>IF($A4314="","",IF(ISNUMBER($A4314),$A4314,IFERROR(DATEVALUE($A4314),NA())))</f>
        <v/>
      </c>
    </row>
    <row r="4315">
      <c r="O4315">
        <f>IF($R4315="","",IF($Q$1="Weekly",INT(($R4315-2)/7),IF($Q$1="Quarterly",YEAR($R4315)*4+ROUNDUP(MONTH($R4315)/3),YEAR($R4315)*12+MONTH($R4315))))</f>
        <v/>
      </c>
      <c r="P4315">
        <f>IF($R4315="","",IF($R4316="",1,IF($O4315&lt;&gt;$O4316,1,0)))</f>
        <v/>
      </c>
      <c r="Q4315">
        <f>IF($P4315=1,SUM($P$7:$P4315),"")</f>
        <v/>
      </c>
      <c r="R4315">
        <f>IF($A4315="","",IF(ISNUMBER($A4315),$A4315,IFERROR(DATEVALUE($A4315),NA())))</f>
        <v/>
      </c>
    </row>
    <row r="4316">
      <c r="O4316">
        <f>IF($R4316="","",IF($Q$1="Weekly",INT(($R4316-2)/7),IF($Q$1="Quarterly",YEAR($R4316)*4+ROUNDUP(MONTH($R4316)/3),YEAR($R4316)*12+MONTH($R4316))))</f>
        <v/>
      </c>
      <c r="P4316">
        <f>IF($R4316="","",IF($R4317="",1,IF($O4316&lt;&gt;$O4317,1,0)))</f>
        <v/>
      </c>
      <c r="Q4316">
        <f>IF($P4316=1,SUM($P$7:$P4316),"")</f>
        <v/>
      </c>
      <c r="R4316">
        <f>IF($A4316="","",IF(ISNUMBER($A4316),$A4316,IFERROR(DATEVALUE($A4316),NA())))</f>
        <v/>
      </c>
    </row>
    <row r="4317">
      <c r="O4317">
        <f>IF($R4317="","",IF($Q$1="Weekly",INT(($R4317-2)/7),IF($Q$1="Quarterly",YEAR($R4317)*4+ROUNDUP(MONTH($R4317)/3),YEAR($R4317)*12+MONTH($R4317))))</f>
        <v/>
      </c>
      <c r="P4317">
        <f>IF($R4317="","",IF($R4318="",1,IF($O4317&lt;&gt;$O4318,1,0)))</f>
        <v/>
      </c>
      <c r="Q4317">
        <f>IF($P4317=1,SUM($P$7:$P4317),"")</f>
        <v/>
      </c>
      <c r="R4317">
        <f>IF($A4317="","",IF(ISNUMBER($A4317),$A4317,IFERROR(DATEVALUE($A4317),NA())))</f>
        <v/>
      </c>
    </row>
    <row r="4318">
      <c r="O4318">
        <f>IF($R4318="","",IF($Q$1="Weekly",INT(($R4318-2)/7),IF($Q$1="Quarterly",YEAR($R4318)*4+ROUNDUP(MONTH($R4318)/3),YEAR($R4318)*12+MONTH($R4318))))</f>
        <v/>
      </c>
      <c r="P4318">
        <f>IF($R4318="","",IF($R4319="",1,IF($O4318&lt;&gt;$O4319,1,0)))</f>
        <v/>
      </c>
      <c r="Q4318">
        <f>IF($P4318=1,SUM($P$7:$P4318),"")</f>
        <v/>
      </c>
      <c r="R4318">
        <f>IF($A4318="","",IF(ISNUMBER($A4318),$A4318,IFERROR(DATEVALUE($A4318),NA())))</f>
        <v/>
      </c>
    </row>
    <row r="4319">
      <c r="O4319">
        <f>IF($R4319="","",IF($Q$1="Weekly",INT(($R4319-2)/7),IF($Q$1="Quarterly",YEAR($R4319)*4+ROUNDUP(MONTH($R4319)/3),YEAR($R4319)*12+MONTH($R4319))))</f>
        <v/>
      </c>
      <c r="P4319">
        <f>IF($R4319="","",IF($R4320="",1,IF($O4319&lt;&gt;$O4320,1,0)))</f>
        <v/>
      </c>
      <c r="Q4319">
        <f>IF($P4319=1,SUM($P$7:$P4319),"")</f>
        <v/>
      </c>
      <c r="R4319">
        <f>IF($A4319="","",IF(ISNUMBER($A4319),$A4319,IFERROR(DATEVALUE($A4319),NA())))</f>
        <v/>
      </c>
    </row>
    <row r="4320">
      <c r="O4320">
        <f>IF($R4320="","",IF($Q$1="Weekly",INT(($R4320-2)/7),IF($Q$1="Quarterly",YEAR($R4320)*4+ROUNDUP(MONTH($R4320)/3),YEAR($R4320)*12+MONTH($R4320))))</f>
        <v/>
      </c>
      <c r="P4320">
        <f>IF($R4320="","",IF($R4321="",1,IF($O4320&lt;&gt;$O4321,1,0)))</f>
        <v/>
      </c>
      <c r="Q4320">
        <f>IF($P4320=1,SUM($P$7:$P4320),"")</f>
        <v/>
      </c>
      <c r="R4320">
        <f>IF($A4320="","",IF(ISNUMBER($A4320),$A4320,IFERROR(DATEVALUE($A4320),NA())))</f>
        <v/>
      </c>
    </row>
    <row r="4321">
      <c r="O4321">
        <f>IF($R4321="","",IF($Q$1="Weekly",INT(($R4321-2)/7),IF($Q$1="Quarterly",YEAR($R4321)*4+ROUNDUP(MONTH($R4321)/3),YEAR($R4321)*12+MONTH($R4321))))</f>
        <v/>
      </c>
      <c r="P4321">
        <f>IF($R4321="","",IF($R4322="",1,IF($O4321&lt;&gt;$O4322,1,0)))</f>
        <v/>
      </c>
      <c r="Q4321">
        <f>IF($P4321=1,SUM($P$7:$P4321),"")</f>
        <v/>
      </c>
      <c r="R4321">
        <f>IF($A4321="","",IF(ISNUMBER($A4321),$A4321,IFERROR(DATEVALUE($A4321),NA())))</f>
        <v/>
      </c>
    </row>
    <row r="4322">
      <c r="O4322">
        <f>IF($R4322="","",IF($Q$1="Weekly",INT(($R4322-2)/7),IF($Q$1="Quarterly",YEAR($R4322)*4+ROUNDUP(MONTH($R4322)/3),YEAR($R4322)*12+MONTH($R4322))))</f>
        <v/>
      </c>
      <c r="P4322">
        <f>IF($R4322="","",IF($R4323="",1,IF($O4322&lt;&gt;$O4323,1,0)))</f>
        <v/>
      </c>
      <c r="Q4322">
        <f>IF($P4322=1,SUM($P$7:$P4322),"")</f>
        <v/>
      </c>
      <c r="R4322">
        <f>IF($A4322="","",IF(ISNUMBER($A4322),$A4322,IFERROR(DATEVALUE($A4322),NA())))</f>
        <v/>
      </c>
    </row>
    <row r="4323">
      <c r="O4323">
        <f>IF($R4323="","",IF($Q$1="Weekly",INT(($R4323-2)/7),IF($Q$1="Quarterly",YEAR($R4323)*4+ROUNDUP(MONTH($R4323)/3),YEAR($R4323)*12+MONTH($R4323))))</f>
        <v/>
      </c>
      <c r="P4323">
        <f>IF($R4323="","",IF($R4324="",1,IF($O4323&lt;&gt;$O4324,1,0)))</f>
        <v/>
      </c>
      <c r="Q4323">
        <f>IF($P4323=1,SUM($P$7:$P4323),"")</f>
        <v/>
      </c>
      <c r="R4323">
        <f>IF($A4323="","",IF(ISNUMBER($A4323),$A4323,IFERROR(DATEVALUE($A4323),NA())))</f>
        <v/>
      </c>
    </row>
    <row r="4324">
      <c r="O4324">
        <f>IF($R4324="","",IF($Q$1="Weekly",INT(($R4324-2)/7),IF($Q$1="Quarterly",YEAR($R4324)*4+ROUNDUP(MONTH($R4324)/3),YEAR($R4324)*12+MONTH($R4324))))</f>
        <v/>
      </c>
      <c r="P4324">
        <f>IF($R4324="","",IF($R4325="",1,IF($O4324&lt;&gt;$O4325,1,0)))</f>
        <v/>
      </c>
      <c r="Q4324">
        <f>IF($P4324=1,SUM($P$7:$P4324),"")</f>
        <v/>
      </c>
      <c r="R4324">
        <f>IF($A4324="","",IF(ISNUMBER($A4324),$A4324,IFERROR(DATEVALUE($A4324),NA())))</f>
        <v/>
      </c>
    </row>
    <row r="4325">
      <c r="O4325">
        <f>IF($R4325="","",IF($Q$1="Weekly",INT(($R4325-2)/7),IF($Q$1="Quarterly",YEAR($R4325)*4+ROUNDUP(MONTH($R4325)/3),YEAR($R4325)*12+MONTH($R4325))))</f>
        <v/>
      </c>
      <c r="P4325">
        <f>IF($R4325="","",IF($R4326="",1,IF($O4325&lt;&gt;$O4326,1,0)))</f>
        <v/>
      </c>
      <c r="Q4325">
        <f>IF($P4325=1,SUM($P$7:$P4325),"")</f>
        <v/>
      </c>
      <c r="R4325">
        <f>IF($A4325="","",IF(ISNUMBER($A4325),$A4325,IFERROR(DATEVALUE($A4325),NA())))</f>
        <v/>
      </c>
    </row>
    <row r="4326">
      <c r="O4326">
        <f>IF($R4326="","",IF($Q$1="Weekly",INT(($R4326-2)/7),IF($Q$1="Quarterly",YEAR($R4326)*4+ROUNDUP(MONTH($R4326)/3),YEAR($R4326)*12+MONTH($R4326))))</f>
        <v/>
      </c>
      <c r="P4326">
        <f>IF($R4326="","",IF($R4327="",1,IF($O4326&lt;&gt;$O4327,1,0)))</f>
        <v/>
      </c>
      <c r="Q4326">
        <f>IF($P4326=1,SUM($P$7:$P4326),"")</f>
        <v/>
      </c>
      <c r="R4326">
        <f>IF($A4326="","",IF(ISNUMBER($A4326),$A4326,IFERROR(DATEVALUE($A4326),NA())))</f>
        <v/>
      </c>
    </row>
    <row r="4327">
      <c r="O4327">
        <f>IF($R4327="","",IF($Q$1="Weekly",INT(($R4327-2)/7),IF($Q$1="Quarterly",YEAR($R4327)*4+ROUNDUP(MONTH($R4327)/3),YEAR($R4327)*12+MONTH($R4327))))</f>
        <v/>
      </c>
      <c r="P4327">
        <f>IF($R4327="","",IF($R4328="",1,IF($O4327&lt;&gt;$O4328,1,0)))</f>
        <v/>
      </c>
      <c r="Q4327">
        <f>IF($P4327=1,SUM($P$7:$P4327),"")</f>
        <v/>
      </c>
      <c r="R4327">
        <f>IF($A4327="","",IF(ISNUMBER($A4327),$A4327,IFERROR(DATEVALUE($A4327),NA())))</f>
        <v/>
      </c>
    </row>
    <row r="4328">
      <c r="O4328">
        <f>IF($R4328="","",IF($Q$1="Weekly",INT(($R4328-2)/7),IF($Q$1="Quarterly",YEAR($R4328)*4+ROUNDUP(MONTH($R4328)/3),YEAR($R4328)*12+MONTH($R4328))))</f>
        <v/>
      </c>
      <c r="P4328">
        <f>IF($R4328="","",IF($R4329="",1,IF($O4328&lt;&gt;$O4329,1,0)))</f>
        <v/>
      </c>
      <c r="Q4328">
        <f>IF($P4328=1,SUM($P$7:$P4328),"")</f>
        <v/>
      </c>
      <c r="R4328">
        <f>IF($A4328="","",IF(ISNUMBER($A4328),$A4328,IFERROR(DATEVALUE($A4328),NA())))</f>
        <v/>
      </c>
    </row>
    <row r="4329">
      <c r="O4329">
        <f>IF($R4329="","",IF($Q$1="Weekly",INT(($R4329-2)/7),IF($Q$1="Quarterly",YEAR($R4329)*4+ROUNDUP(MONTH($R4329)/3),YEAR($R4329)*12+MONTH($R4329))))</f>
        <v/>
      </c>
      <c r="P4329">
        <f>IF($R4329="","",IF($R4330="",1,IF($O4329&lt;&gt;$O4330,1,0)))</f>
        <v/>
      </c>
      <c r="Q4329">
        <f>IF($P4329=1,SUM($P$7:$P4329),"")</f>
        <v/>
      </c>
      <c r="R4329">
        <f>IF($A4329="","",IF(ISNUMBER($A4329),$A4329,IFERROR(DATEVALUE($A4329),NA())))</f>
        <v/>
      </c>
    </row>
    <row r="4330">
      <c r="O4330">
        <f>IF($R4330="","",IF($Q$1="Weekly",INT(($R4330-2)/7),IF($Q$1="Quarterly",YEAR($R4330)*4+ROUNDUP(MONTH($R4330)/3),YEAR($R4330)*12+MONTH($R4330))))</f>
        <v/>
      </c>
      <c r="P4330">
        <f>IF($R4330="","",IF($R4331="",1,IF($O4330&lt;&gt;$O4331,1,0)))</f>
        <v/>
      </c>
      <c r="Q4330">
        <f>IF($P4330=1,SUM($P$7:$P4330),"")</f>
        <v/>
      </c>
      <c r="R4330">
        <f>IF($A4330="","",IF(ISNUMBER($A4330),$A4330,IFERROR(DATEVALUE($A4330),NA())))</f>
        <v/>
      </c>
    </row>
    <row r="4331">
      <c r="O4331">
        <f>IF($R4331="","",IF($Q$1="Weekly",INT(($R4331-2)/7),IF($Q$1="Quarterly",YEAR($R4331)*4+ROUNDUP(MONTH($R4331)/3),YEAR($R4331)*12+MONTH($R4331))))</f>
        <v/>
      </c>
      <c r="P4331">
        <f>IF($R4331="","",IF($R4332="",1,IF($O4331&lt;&gt;$O4332,1,0)))</f>
        <v/>
      </c>
      <c r="Q4331">
        <f>IF($P4331=1,SUM($P$7:$P4331),"")</f>
        <v/>
      </c>
      <c r="R4331">
        <f>IF($A4331="","",IF(ISNUMBER($A4331),$A4331,IFERROR(DATEVALUE($A4331),NA())))</f>
        <v/>
      </c>
    </row>
    <row r="4332">
      <c r="O4332">
        <f>IF($R4332="","",IF($Q$1="Weekly",INT(($R4332-2)/7),IF($Q$1="Quarterly",YEAR($R4332)*4+ROUNDUP(MONTH($R4332)/3),YEAR($R4332)*12+MONTH($R4332))))</f>
        <v/>
      </c>
      <c r="P4332">
        <f>IF($R4332="","",IF($R4333="",1,IF($O4332&lt;&gt;$O4333,1,0)))</f>
        <v/>
      </c>
      <c r="Q4332">
        <f>IF($P4332=1,SUM($P$7:$P4332),"")</f>
        <v/>
      </c>
      <c r="R4332">
        <f>IF($A4332="","",IF(ISNUMBER($A4332),$A4332,IFERROR(DATEVALUE($A4332),NA())))</f>
        <v/>
      </c>
    </row>
    <row r="4333">
      <c r="O4333">
        <f>IF($R4333="","",IF($Q$1="Weekly",INT(($R4333-2)/7),IF($Q$1="Quarterly",YEAR($R4333)*4+ROUNDUP(MONTH($R4333)/3),YEAR($R4333)*12+MONTH($R4333))))</f>
        <v/>
      </c>
      <c r="P4333">
        <f>IF($R4333="","",IF($R4334="",1,IF($O4333&lt;&gt;$O4334,1,0)))</f>
        <v/>
      </c>
      <c r="Q4333">
        <f>IF($P4333=1,SUM($P$7:$P4333),"")</f>
        <v/>
      </c>
      <c r="R4333">
        <f>IF($A4333="","",IF(ISNUMBER($A4333),$A4333,IFERROR(DATEVALUE($A4333),NA())))</f>
        <v/>
      </c>
    </row>
    <row r="4334">
      <c r="O4334">
        <f>IF($R4334="","",IF($Q$1="Weekly",INT(($R4334-2)/7),IF($Q$1="Quarterly",YEAR($R4334)*4+ROUNDUP(MONTH($R4334)/3),YEAR($R4334)*12+MONTH($R4334))))</f>
        <v/>
      </c>
      <c r="P4334">
        <f>IF($R4334="","",IF($R4335="",1,IF($O4334&lt;&gt;$O4335,1,0)))</f>
        <v/>
      </c>
      <c r="Q4334">
        <f>IF($P4334=1,SUM($P$7:$P4334),"")</f>
        <v/>
      </c>
      <c r="R4334">
        <f>IF($A4334="","",IF(ISNUMBER($A4334),$A4334,IFERROR(DATEVALUE($A4334),NA())))</f>
        <v/>
      </c>
    </row>
    <row r="4335">
      <c r="O4335">
        <f>IF($R4335="","",IF($Q$1="Weekly",INT(($R4335-2)/7),IF($Q$1="Quarterly",YEAR($R4335)*4+ROUNDUP(MONTH($R4335)/3),YEAR($R4335)*12+MONTH($R4335))))</f>
        <v/>
      </c>
      <c r="P4335">
        <f>IF($R4335="","",IF($R4336="",1,IF($O4335&lt;&gt;$O4336,1,0)))</f>
        <v/>
      </c>
      <c r="Q4335">
        <f>IF($P4335=1,SUM($P$7:$P4335),"")</f>
        <v/>
      </c>
      <c r="R4335">
        <f>IF($A4335="","",IF(ISNUMBER($A4335),$A4335,IFERROR(DATEVALUE($A4335),NA())))</f>
        <v/>
      </c>
    </row>
    <row r="4336">
      <c r="O4336">
        <f>IF($R4336="","",IF($Q$1="Weekly",INT(($R4336-2)/7),IF($Q$1="Quarterly",YEAR($R4336)*4+ROUNDUP(MONTH($R4336)/3),YEAR($R4336)*12+MONTH($R4336))))</f>
        <v/>
      </c>
      <c r="P4336">
        <f>IF($R4336="","",IF($R4337="",1,IF($O4336&lt;&gt;$O4337,1,0)))</f>
        <v/>
      </c>
      <c r="Q4336">
        <f>IF($P4336=1,SUM($P$7:$P4336),"")</f>
        <v/>
      </c>
      <c r="R4336">
        <f>IF($A4336="","",IF(ISNUMBER($A4336),$A4336,IFERROR(DATEVALUE($A4336),NA())))</f>
        <v/>
      </c>
    </row>
    <row r="4337">
      <c r="O4337">
        <f>IF($R4337="","",IF($Q$1="Weekly",INT(($R4337-2)/7),IF($Q$1="Quarterly",YEAR($R4337)*4+ROUNDUP(MONTH($R4337)/3),YEAR($R4337)*12+MONTH($R4337))))</f>
        <v/>
      </c>
      <c r="P4337">
        <f>IF($R4337="","",IF($R4338="",1,IF($O4337&lt;&gt;$O4338,1,0)))</f>
        <v/>
      </c>
      <c r="Q4337">
        <f>IF($P4337=1,SUM($P$7:$P4337),"")</f>
        <v/>
      </c>
      <c r="R4337">
        <f>IF($A4337="","",IF(ISNUMBER($A4337),$A4337,IFERROR(DATEVALUE($A4337),NA())))</f>
        <v/>
      </c>
    </row>
    <row r="4338">
      <c r="O4338">
        <f>IF($R4338="","",IF($Q$1="Weekly",INT(($R4338-2)/7),IF($Q$1="Quarterly",YEAR($R4338)*4+ROUNDUP(MONTH($R4338)/3),YEAR($R4338)*12+MONTH($R4338))))</f>
        <v/>
      </c>
      <c r="P4338">
        <f>IF($R4338="","",IF($R4339="",1,IF($O4338&lt;&gt;$O4339,1,0)))</f>
        <v/>
      </c>
      <c r="Q4338">
        <f>IF($P4338=1,SUM($P$7:$P4338),"")</f>
        <v/>
      </c>
      <c r="R4338">
        <f>IF($A4338="","",IF(ISNUMBER($A4338),$A4338,IFERROR(DATEVALUE($A4338),NA())))</f>
        <v/>
      </c>
    </row>
    <row r="4339">
      <c r="O4339">
        <f>IF($R4339="","",IF($Q$1="Weekly",INT(($R4339-2)/7),IF($Q$1="Quarterly",YEAR($R4339)*4+ROUNDUP(MONTH($R4339)/3),YEAR($R4339)*12+MONTH($R4339))))</f>
        <v/>
      </c>
      <c r="P4339">
        <f>IF($R4339="","",IF($R4340="",1,IF($O4339&lt;&gt;$O4340,1,0)))</f>
        <v/>
      </c>
      <c r="Q4339">
        <f>IF($P4339=1,SUM($P$7:$P4339),"")</f>
        <v/>
      </c>
      <c r="R4339">
        <f>IF($A4339="","",IF(ISNUMBER($A4339),$A4339,IFERROR(DATEVALUE($A4339),NA())))</f>
        <v/>
      </c>
    </row>
    <row r="4340">
      <c r="O4340">
        <f>IF($R4340="","",IF($Q$1="Weekly",INT(($R4340-2)/7),IF($Q$1="Quarterly",YEAR($R4340)*4+ROUNDUP(MONTH($R4340)/3),YEAR($R4340)*12+MONTH($R4340))))</f>
        <v/>
      </c>
      <c r="P4340">
        <f>IF($R4340="","",IF($R4341="",1,IF($O4340&lt;&gt;$O4341,1,0)))</f>
        <v/>
      </c>
      <c r="Q4340">
        <f>IF($P4340=1,SUM($P$7:$P4340),"")</f>
        <v/>
      </c>
      <c r="R4340">
        <f>IF($A4340="","",IF(ISNUMBER($A4340),$A4340,IFERROR(DATEVALUE($A4340),NA())))</f>
        <v/>
      </c>
    </row>
    <row r="4341">
      <c r="O4341">
        <f>IF($R4341="","",IF($Q$1="Weekly",INT(($R4341-2)/7),IF($Q$1="Quarterly",YEAR($R4341)*4+ROUNDUP(MONTH($R4341)/3),YEAR($R4341)*12+MONTH($R4341))))</f>
        <v/>
      </c>
      <c r="P4341">
        <f>IF($R4341="","",IF($R4342="",1,IF($O4341&lt;&gt;$O4342,1,0)))</f>
        <v/>
      </c>
      <c r="Q4341">
        <f>IF($P4341=1,SUM($P$7:$P4341),"")</f>
        <v/>
      </c>
      <c r="R4341">
        <f>IF($A4341="","",IF(ISNUMBER($A4341),$A4341,IFERROR(DATEVALUE($A4341),NA())))</f>
        <v/>
      </c>
    </row>
    <row r="4342">
      <c r="O4342">
        <f>IF($R4342="","",IF($Q$1="Weekly",INT(($R4342-2)/7),IF($Q$1="Quarterly",YEAR($R4342)*4+ROUNDUP(MONTH($R4342)/3),YEAR($R4342)*12+MONTH($R4342))))</f>
        <v/>
      </c>
      <c r="P4342">
        <f>IF($R4342="","",IF($R4343="",1,IF($O4342&lt;&gt;$O4343,1,0)))</f>
        <v/>
      </c>
      <c r="Q4342">
        <f>IF($P4342=1,SUM($P$7:$P4342),"")</f>
        <v/>
      </c>
      <c r="R4342">
        <f>IF($A4342="","",IF(ISNUMBER($A4342),$A4342,IFERROR(DATEVALUE($A4342),NA())))</f>
        <v/>
      </c>
    </row>
    <row r="4343">
      <c r="O4343">
        <f>IF($R4343="","",IF($Q$1="Weekly",INT(($R4343-2)/7),IF($Q$1="Quarterly",YEAR($R4343)*4+ROUNDUP(MONTH($R4343)/3),YEAR($R4343)*12+MONTH($R4343))))</f>
        <v/>
      </c>
      <c r="P4343">
        <f>IF($R4343="","",IF($R4344="",1,IF($O4343&lt;&gt;$O4344,1,0)))</f>
        <v/>
      </c>
      <c r="Q4343">
        <f>IF($P4343=1,SUM($P$7:$P4343),"")</f>
        <v/>
      </c>
      <c r="R4343">
        <f>IF($A4343="","",IF(ISNUMBER($A4343),$A4343,IFERROR(DATEVALUE($A4343),NA())))</f>
        <v/>
      </c>
    </row>
    <row r="4344">
      <c r="O4344">
        <f>IF($R4344="","",IF($Q$1="Weekly",INT(($R4344-2)/7),IF($Q$1="Quarterly",YEAR($R4344)*4+ROUNDUP(MONTH($R4344)/3),YEAR($R4344)*12+MONTH($R4344))))</f>
        <v/>
      </c>
      <c r="P4344">
        <f>IF($R4344="","",IF($R4345="",1,IF($O4344&lt;&gt;$O4345,1,0)))</f>
        <v/>
      </c>
      <c r="Q4344">
        <f>IF($P4344=1,SUM($P$7:$P4344),"")</f>
        <v/>
      </c>
      <c r="R4344">
        <f>IF($A4344="","",IF(ISNUMBER($A4344),$A4344,IFERROR(DATEVALUE($A4344),NA())))</f>
        <v/>
      </c>
    </row>
    <row r="4345">
      <c r="O4345">
        <f>IF($R4345="","",IF($Q$1="Weekly",INT(($R4345-2)/7),IF($Q$1="Quarterly",YEAR($R4345)*4+ROUNDUP(MONTH($R4345)/3),YEAR($R4345)*12+MONTH($R4345))))</f>
        <v/>
      </c>
      <c r="P4345">
        <f>IF($R4345="","",IF($R4346="",1,IF($O4345&lt;&gt;$O4346,1,0)))</f>
        <v/>
      </c>
      <c r="Q4345">
        <f>IF($P4345=1,SUM($P$7:$P4345),"")</f>
        <v/>
      </c>
      <c r="R4345">
        <f>IF($A4345="","",IF(ISNUMBER($A4345),$A4345,IFERROR(DATEVALUE($A4345),NA())))</f>
        <v/>
      </c>
    </row>
    <row r="4346">
      <c r="O4346">
        <f>IF($R4346="","",IF($Q$1="Weekly",INT(($R4346-2)/7),IF($Q$1="Quarterly",YEAR($R4346)*4+ROUNDUP(MONTH($R4346)/3),YEAR($R4346)*12+MONTH($R4346))))</f>
        <v/>
      </c>
      <c r="P4346">
        <f>IF($R4346="","",IF($R4347="",1,IF($O4346&lt;&gt;$O4347,1,0)))</f>
        <v/>
      </c>
      <c r="Q4346">
        <f>IF($P4346=1,SUM($P$7:$P4346),"")</f>
        <v/>
      </c>
      <c r="R4346">
        <f>IF($A4346="","",IF(ISNUMBER($A4346),$A4346,IFERROR(DATEVALUE($A4346),NA())))</f>
        <v/>
      </c>
    </row>
    <row r="4347">
      <c r="O4347">
        <f>IF($R4347="","",IF($Q$1="Weekly",INT(($R4347-2)/7),IF($Q$1="Quarterly",YEAR($R4347)*4+ROUNDUP(MONTH($R4347)/3),YEAR($R4347)*12+MONTH($R4347))))</f>
        <v/>
      </c>
      <c r="P4347">
        <f>IF($R4347="","",IF($R4348="",1,IF($O4347&lt;&gt;$O4348,1,0)))</f>
        <v/>
      </c>
      <c r="Q4347">
        <f>IF($P4347=1,SUM($P$7:$P4347),"")</f>
        <v/>
      </c>
      <c r="R4347">
        <f>IF($A4347="","",IF(ISNUMBER($A4347),$A4347,IFERROR(DATEVALUE($A4347),NA())))</f>
        <v/>
      </c>
    </row>
    <row r="4348">
      <c r="O4348">
        <f>IF($R4348="","",IF($Q$1="Weekly",INT(($R4348-2)/7),IF($Q$1="Quarterly",YEAR($R4348)*4+ROUNDUP(MONTH($R4348)/3),YEAR($R4348)*12+MONTH($R4348))))</f>
        <v/>
      </c>
      <c r="P4348">
        <f>IF($R4348="","",IF($R4349="",1,IF($O4348&lt;&gt;$O4349,1,0)))</f>
        <v/>
      </c>
      <c r="Q4348">
        <f>IF($P4348=1,SUM($P$7:$P4348),"")</f>
        <v/>
      </c>
      <c r="R4348">
        <f>IF($A4348="","",IF(ISNUMBER($A4348),$A4348,IFERROR(DATEVALUE($A4348),NA())))</f>
        <v/>
      </c>
    </row>
    <row r="4349">
      <c r="O4349">
        <f>IF($R4349="","",IF($Q$1="Weekly",INT(($R4349-2)/7),IF($Q$1="Quarterly",YEAR($R4349)*4+ROUNDUP(MONTH($R4349)/3),YEAR($R4349)*12+MONTH($R4349))))</f>
        <v/>
      </c>
      <c r="P4349">
        <f>IF($R4349="","",IF($R4350="",1,IF($O4349&lt;&gt;$O4350,1,0)))</f>
        <v/>
      </c>
      <c r="Q4349">
        <f>IF($P4349=1,SUM($P$7:$P4349),"")</f>
        <v/>
      </c>
      <c r="R4349">
        <f>IF($A4349="","",IF(ISNUMBER($A4349),$A4349,IFERROR(DATEVALUE($A4349),NA())))</f>
        <v/>
      </c>
    </row>
    <row r="4350">
      <c r="O4350">
        <f>IF($R4350="","",IF($Q$1="Weekly",INT(($R4350-2)/7),IF($Q$1="Quarterly",YEAR($R4350)*4+ROUNDUP(MONTH($R4350)/3),YEAR($R4350)*12+MONTH($R4350))))</f>
        <v/>
      </c>
      <c r="P4350">
        <f>IF($R4350="","",IF($R4351="",1,IF($O4350&lt;&gt;$O4351,1,0)))</f>
        <v/>
      </c>
      <c r="Q4350">
        <f>IF($P4350=1,SUM($P$7:$P4350),"")</f>
        <v/>
      </c>
      <c r="R4350">
        <f>IF($A4350="","",IF(ISNUMBER($A4350),$A4350,IFERROR(DATEVALUE($A4350),NA())))</f>
        <v/>
      </c>
    </row>
    <row r="4351">
      <c r="O4351">
        <f>IF($R4351="","",IF($Q$1="Weekly",INT(($R4351-2)/7),IF($Q$1="Quarterly",YEAR($R4351)*4+ROUNDUP(MONTH($R4351)/3),YEAR($R4351)*12+MONTH($R4351))))</f>
        <v/>
      </c>
      <c r="P4351">
        <f>IF($R4351="","",IF($R4352="",1,IF($O4351&lt;&gt;$O4352,1,0)))</f>
        <v/>
      </c>
      <c r="Q4351">
        <f>IF($P4351=1,SUM($P$7:$P4351),"")</f>
        <v/>
      </c>
      <c r="R4351">
        <f>IF($A4351="","",IF(ISNUMBER($A4351),$A4351,IFERROR(DATEVALUE($A4351),NA())))</f>
        <v/>
      </c>
    </row>
    <row r="4352">
      <c r="O4352">
        <f>IF($R4352="","",IF($Q$1="Weekly",INT(($R4352-2)/7),IF($Q$1="Quarterly",YEAR($R4352)*4+ROUNDUP(MONTH($R4352)/3),YEAR($R4352)*12+MONTH($R4352))))</f>
        <v/>
      </c>
      <c r="P4352">
        <f>IF($R4352="","",IF($R4353="",1,IF($O4352&lt;&gt;$O4353,1,0)))</f>
        <v/>
      </c>
      <c r="Q4352">
        <f>IF($P4352=1,SUM($P$7:$P4352),"")</f>
        <v/>
      </c>
      <c r="R4352">
        <f>IF($A4352="","",IF(ISNUMBER($A4352),$A4352,IFERROR(DATEVALUE($A4352),NA())))</f>
        <v/>
      </c>
    </row>
    <row r="4353">
      <c r="O4353">
        <f>IF($R4353="","",IF($Q$1="Weekly",INT(($R4353-2)/7),IF($Q$1="Quarterly",YEAR($R4353)*4+ROUNDUP(MONTH($R4353)/3),YEAR($R4353)*12+MONTH($R4353))))</f>
        <v/>
      </c>
      <c r="P4353">
        <f>IF($R4353="","",IF($R4354="",1,IF($O4353&lt;&gt;$O4354,1,0)))</f>
        <v/>
      </c>
      <c r="Q4353">
        <f>IF($P4353=1,SUM($P$7:$P4353),"")</f>
        <v/>
      </c>
      <c r="R4353">
        <f>IF($A4353="","",IF(ISNUMBER($A4353),$A4353,IFERROR(DATEVALUE($A4353),NA())))</f>
        <v/>
      </c>
    </row>
    <row r="4354">
      <c r="O4354">
        <f>IF($R4354="","",IF($Q$1="Weekly",INT(($R4354-2)/7),IF($Q$1="Quarterly",YEAR($R4354)*4+ROUNDUP(MONTH($R4354)/3),YEAR($R4354)*12+MONTH($R4354))))</f>
        <v/>
      </c>
      <c r="P4354">
        <f>IF($R4354="","",IF($R4355="",1,IF($O4354&lt;&gt;$O4355,1,0)))</f>
        <v/>
      </c>
      <c r="Q4354">
        <f>IF($P4354=1,SUM($P$7:$P4354),"")</f>
        <v/>
      </c>
      <c r="R4354">
        <f>IF($A4354="","",IF(ISNUMBER($A4354),$A4354,IFERROR(DATEVALUE($A4354),NA())))</f>
        <v/>
      </c>
    </row>
    <row r="4355">
      <c r="O4355">
        <f>IF($R4355="","",IF($Q$1="Weekly",INT(($R4355-2)/7),IF($Q$1="Quarterly",YEAR($R4355)*4+ROUNDUP(MONTH($R4355)/3),YEAR($R4355)*12+MONTH($R4355))))</f>
        <v/>
      </c>
      <c r="P4355">
        <f>IF($R4355="","",IF($R4356="",1,IF($O4355&lt;&gt;$O4356,1,0)))</f>
        <v/>
      </c>
      <c r="Q4355">
        <f>IF($P4355=1,SUM($P$7:$P4355),"")</f>
        <v/>
      </c>
      <c r="R4355">
        <f>IF($A4355="","",IF(ISNUMBER($A4355),$A4355,IFERROR(DATEVALUE($A4355),NA())))</f>
        <v/>
      </c>
    </row>
    <row r="4356">
      <c r="O4356">
        <f>IF($R4356="","",IF($Q$1="Weekly",INT(($R4356-2)/7),IF($Q$1="Quarterly",YEAR($R4356)*4+ROUNDUP(MONTH($R4356)/3),YEAR($R4356)*12+MONTH($R4356))))</f>
        <v/>
      </c>
      <c r="P4356">
        <f>IF($R4356="","",IF($R4357="",1,IF($O4356&lt;&gt;$O4357,1,0)))</f>
        <v/>
      </c>
      <c r="Q4356">
        <f>IF($P4356=1,SUM($P$7:$P4356),"")</f>
        <v/>
      </c>
      <c r="R4356">
        <f>IF($A4356="","",IF(ISNUMBER($A4356),$A4356,IFERROR(DATEVALUE($A4356),NA())))</f>
        <v/>
      </c>
    </row>
    <row r="4357">
      <c r="O4357">
        <f>IF($R4357="","",IF($Q$1="Weekly",INT(($R4357-2)/7),IF($Q$1="Quarterly",YEAR($R4357)*4+ROUNDUP(MONTH($R4357)/3),YEAR($R4357)*12+MONTH($R4357))))</f>
        <v/>
      </c>
      <c r="P4357">
        <f>IF($R4357="","",IF($R4358="",1,IF($O4357&lt;&gt;$O4358,1,0)))</f>
        <v/>
      </c>
      <c r="Q4357">
        <f>IF($P4357=1,SUM($P$7:$P4357),"")</f>
        <v/>
      </c>
      <c r="R4357">
        <f>IF($A4357="","",IF(ISNUMBER($A4357),$A4357,IFERROR(DATEVALUE($A4357),NA())))</f>
        <v/>
      </c>
    </row>
    <row r="4358">
      <c r="O4358">
        <f>IF($R4358="","",IF($Q$1="Weekly",INT(($R4358-2)/7),IF($Q$1="Quarterly",YEAR($R4358)*4+ROUNDUP(MONTH($R4358)/3),YEAR($R4358)*12+MONTH($R4358))))</f>
        <v/>
      </c>
      <c r="P4358">
        <f>IF($R4358="","",IF($R4359="",1,IF($O4358&lt;&gt;$O4359,1,0)))</f>
        <v/>
      </c>
      <c r="Q4358">
        <f>IF($P4358=1,SUM($P$7:$P4358),"")</f>
        <v/>
      </c>
      <c r="R4358">
        <f>IF($A4358="","",IF(ISNUMBER($A4358),$A4358,IFERROR(DATEVALUE($A4358),NA())))</f>
        <v/>
      </c>
    </row>
    <row r="4359">
      <c r="O4359">
        <f>IF($R4359="","",IF($Q$1="Weekly",INT(($R4359-2)/7),IF($Q$1="Quarterly",YEAR($R4359)*4+ROUNDUP(MONTH($R4359)/3),YEAR($R4359)*12+MONTH($R4359))))</f>
        <v/>
      </c>
      <c r="P4359">
        <f>IF($R4359="","",IF($R4360="",1,IF($O4359&lt;&gt;$O4360,1,0)))</f>
        <v/>
      </c>
      <c r="Q4359">
        <f>IF($P4359=1,SUM($P$7:$P4359),"")</f>
        <v/>
      </c>
      <c r="R4359">
        <f>IF($A4359="","",IF(ISNUMBER($A4359),$A4359,IFERROR(DATEVALUE($A4359),NA())))</f>
        <v/>
      </c>
    </row>
    <row r="4360">
      <c r="O4360">
        <f>IF($R4360="","",IF($Q$1="Weekly",INT(($R4360-2)/7),IF($Q$1="Quarterly",YEAR($R4360)*4+ROUNDUP(MONTH($R4360)/3),YEAR($R4360)*12+MONTH($R4360))))</f>
        <v/>
      </c>
      <c r="P4360">
        <f>IF($R4360="","",IF($R4361="",1,IF($O4360&lt;&gt;$O4361,1,0)))</f>
        <v/>
      </c>
      <c r="Q4360">
        <f>IF($P4360=1,SUM($P$7:$P4360),"")</f>
        <v/>
      </c>
      <c r="R4360">
        <f>IF($A4360="","",IF(ISNUMBER($A4360),$A4360,IFERROR(DATEVALUE($A4360),NA())))</f>
        <v/>
      </c>
    </row>
    <row r="4361">
      <c r="O4361">
        <f>IF($R4361="","",IF($Q$1="Weekly",INT(($R4361-2)/7),IF($Q$1="Quarterly",YEAR($R4361)*4+ROUNDUP(MONTH($R4361)/3),YEAR($R4361)*12+MONTH($R4361))))</f>
        <v/>
      </c>
      <c r="P4361">
        <f>IF($R4361="","",IF($R4362="",1,IF($O4361&lt;&gt;$O4362,1,0)))</f>
        <v/>
      </c>
      <c r="Q4361">
        <f>IF($P4361=1,SUM($P$7:$P4361),"")</f>
        <v/>
      </c>
      <c r="R4361">
        <f>IF($A4361="","",IF(ISNUMBER($A4361),$A4361,IFERROR(DATEVALUE($A4361),NA())))</f>
        <v/>
      </c>
    </row>
    <row r="4362">
      <c r="O4362">
        <f>IF($R4362="","",IF($Q$1="Weekly",INT(($R4362-2)/7),IF($Q$1="Quarterly",YEAR($R4362)*4+ROUNDUP(MONTH($R4362)/3),YEAR($R4362)*12+MONTH($R4362))))</f>
        <v/>
      </c>
      <c r="P4362">
        <f>IF($R4362="","",IF($R4363="",1,IF($O4362&lt;&gt;$O4363,1,0)))</f>
        <v/>
      </c>
      <c r="Q4362">
        <f>IF($P4362=1,SUM($P$7:$P4362),"")</f>
        <v/>
      </c>
      <c r="R4362">
        <f>IF($A4362="","",IF(ISNUMBER($A4362),$A4362,IFERROR(DATEVALUE($A4362),NA())))</f>
        <v/>
      </c>
    </row>
    <row r="4363">
      <c r="O4363">
        <f>IF($R4363="","",IF($Q$1="Weekly",INT(($R4363-2)/7),IF($Q$1="Quarterly",YEAR($R4363)*4+ROUNDUP(MONTH($R4363)/3),YEAR($R4363)*12+MONTH($R4363))))</f>
        <v/>
      </c>
      <c r="P4363">
        <f>IF($R4363="","",IF($R4364="",1,IF($O4363&lt;&gt;$O4364,1,0)))</f>
        <v/>
      </c>
      <c r="Q4363">
        <f>IF($P4363=1,SUM($P$7:$P4363),"")</f>
        <v/>
      </c>
      <c r="R4363">
        <f>IF($A4363="","",IF(ISNUMBER($A4363),$A4363,IFERROR(DATEVALUE($A4363),NA())))</f>
        <v/>
      </c>
    </row>
    <row r="4364">
      <c r="O4364">
        <f>IF($R4364="","",IF($Q$1="Weekly",INT(($R4364-2)/7),IF($Q$1="Quarterly",YEAR($R4364)*4+ROUNDUP(MONTH($R4364)/3),YEAR($R4364)*12+MONTH($R4364))))</f>
        <v/>
      </c>
      <c r="P4364">
        <f>IF($R4364="","",IF($R4365="",1,IF($O4364&lt;&gt;$O4365,1,0)))</f>
        <v/>
      </c>
      <c r="Q4364">
        <f>IF($P4364=1,SUM($P$7:$P4364),"")</f>
        <v/>
      </c>
      <c r="R4364">
        <f>IF($A4364="","",IF(ISNUMBER($A4364),$A4364,IFERROR(DATEVALUE($A4364),NA())))</f>
        <v/>
      </c>
    </row>
    <row r="4365">
      <c r="O4365">
        <f>IF($R4365="","",IF($Q$1="Weekly",INT(($R4365-2)/7),IF($Q$1="Quarterly",YEAR($R4365)*4+ROUNDUP(MONTH($R4365)/3),YEAR($R4365)*12+MONTH($R4365))))</f>
        <v/>
      </c>
      <c r="P4365">
        <f>IF($R4365="","",IF($R4366="",1,IF($O4365&lt;&gt;$O4366,1,0)))</f>
        <v/>
      </c>
      <c r="Q4365">
        <f>IF($P4365=1,SUM($P$7:$P4365),"")</f>
        <v/>
      </c>
      <c r="R4365">
        <f>IF($A4365="","",IF(ISNUMBER($A4365),$A4365,IFERROR(DATEVALUE($A4365),NA())))</f>
        <v/>
      </c>
    </row>
    <row r="4366">
      <c r="O4366">
        <f>IF($R4366="","",IF($Q$1="Weekly",INT(($R4366-2)/7),IF($Q$1="Quarterly",YEAR($R4366)*4+ROUNDUP(MONTH($R4366)/3),YEAR($R4366)*12+MONTH($R4366))))</f>
        <v/>
      </c>
      <c r="P4366">
        <f>IF($R4366="","",IF($R4367="",1,IF($O4366&lt;&gt;$O4367,1,0)))</f>
        <v/>
      </c>
      <c r="Q4366">
        <f>IF($P4366=1,SUM($P$7:$P4366),"")</f>
        <v/>
      </c>
      <c r="R4366">
        <f>IF($A4366="","",IF(ISNUMBER($A4366),$A4366,IFERROR(DATEVALUE($A4366),NA())))</f>
        <v/>
      </c>
    </row>
    <row r="4367">
      <c r="O4367">
        <f>IF($R4367="","",IF($Q$1="Weekly",INT(($R4367-2)/7),IF($Q$1="Quarterly",YEAR($R4367)*4+ROUNDUP(MONTH($R4367)/3),YEAR($R4367)*12+MONTH($R4367))))</f>
        <v/>
      </c>
      <c r="P4367">
        <f>IF($R4367="","",IF($R4368="",1,IF($O4367&lt;&gt;$O4368,1,0)))</f>
        <v/>
      </c>
      <c r="Q4367">
        <f>IF($P4367=1,SUM($P$7:$P4367),"")</f>
        <v/>
      </c>
      <c r="R4367">
        <f>IF($A4367="","",IF(ISNUMBER($A4367),$A4367,IFERROR(DATEVALUE($A4367),NA())))</f>
        <v/>
      </c>
    </row>
    <row r="4368">
      <c r="O4368">
        <f>IF($R4368="","",IF($Q$1="Weekly",INT(($R4368-2)/7),IF($Q$1="Quarterly",YEAR($R4368)*4+ROUNDUP(MONTH($R4368)/3),YEAR($R4368)*12+MONTH($R4368))))</f>
        <v/>
      </c>
      <c r="P4368">
        <f>IF($R4368="","",IF($R4369="",1,IF($O4368&lt;&gt;$O4369,1,0)))</f>
        <v/>
      </c>
      <c r="Q4368">
        <f>IF($P4368=1,SUM($P$7:$P4368),"")</f>
        <v/>
      </c>
      <c r="R4368">
        <f>IF($A4368="","",IF(ISNUMBER($A4368),$A4368,IFERROR(DATEVALUE($A4368),NA())))</f>
        <v/>
      </c>
    </row>
    <row r="4369">
      <c r="O4369">
        <f>IF($R4369="","",IF($Q$1="Weekly",INT(($R4369-2)/7),IF($Q$1="Quarterly",YEAR($R4369)*4+ROUNDUP(MONTH($R4369)/3),YEAR($R4369)*12+MONTH($R4369))))</f>
        <v/>
      </c>
      <c r="P4369">
        <f>IF($R4369="","",IF($R4370="",1,IF($O4369&lt;&gt;$O4370,1,0)))</f>
        <v/>
      </c>
      <c r="Q4369">
        <f>IF($P4369=1,SUM($P$7:$P4369),"")</f>
        <v/>
      </c>
      <c r="R4369">
        <f>IF($A4369="","",IF(ISNUMBER($A4369),$A4369,IFERROR(DATEVALUE($A4369),NA())))</f>
        <v/>
      </c>
    </row>
    <row r="4370">
      <c r="O4370">
        <f>IF($R4370="","",IF($Q$1="Weekly",INT(($R4370-2)/7),IF($Q$1="Quarterly",YEAR($R4370)*4+ROUNDUP(MONTH($R4370)/3),YEAR($R4370)*12+MONTH($R4370))))</f>
        <v/>
      </c>
      <c r="P4370">
        <f>IF($R4370="","",IF($R4371="",1,IF($O4370&lt;&gt;$O4371,1,0)))</f>
        <v/>
      </c>
      <c r="Q4370">
        <f>IF($P4370=1,SUM($P$7:$P4370),"")</f>
        <v/>
      </c>
      <c r="R4370">
        <f>IF($A4370="","",IF(ISNUMBER($A4370),$A4370,IFERROR(DATEVALUE($A4370),NA())))</f>
        <v/>
      </c>
    </row>
    <row r="4371">
      <c r="O4371">
        <f>IF($R4371="","",IF($Q$1="Weekly",INT(($R4371-2)/7),IF($Q$1="Quarterly",YEAR($R4371)*4+ROUNDUP(MONTH($R4371)/3),YEAR($R4371)*12+MONTH($R4371))))</f>
        <v/>
      </c>
      <c r="P4371">
        <f>IF($R4371="","",IF($R4372="",1,IF($O4371&lt;&gt;$O4372,1,0)))</f>
        <v/>
      </c>
      <c r="Q4371">
        <f>IF($P4371=1,SUM($P$7:$P4371),"")</f>
        <v/>
      </c>
      <c r="R4371">
        <f>IF($A4371="","",IF(ISNUMBER($A4371),$A4371,IFERROR(DATEVALUE($A4371),NA())))</f>
        <v/>
      </c>
    </row>
    <row r="4372">
      <c r="O4372">
        <f>IF($R4372="","",IF($Q$1="Weekly",INT(($R4372-2)/7),IF($Q$1="Quarterly",YEAR($R4372)*4+ROUNDUP(MONTH($R4372)/3),YEAR($R4372)*12+MONTH($R4372))))</f>
        <v/>
      </c>
      <c r="P4372">
        <f>IF($R4372="","",IF($R4373="",1,IF($O4372&lt;&gt;$O4373,1,0)))</f>
        <v/>
      </c>
      <c r="Q4372">
        <f>IF($P4372=1,SUM($P$7:$P4372),"")</f>
        <v/>
      </c>
      <c r="R4372">
        <f>IF($A4372="","",IF(ISNUMBER($A4372),$A4372,IFERROR(DATEVALUE($A4372),NA())))</f>
        <v/>
      </c>
    </row>
    <row r="4373">
      <c r="O4373">
        <f>IF($R4373="","",IF($Q$1="Weekly",INT(($R4373-2)/7),IF($Q$1="Quarterly",YEAR($R4373)*4+ROUNDUP(MONTH($R4373)/3),YEAR($R4373)*12+MONTH($R4373))))</f>
        <v/>
      </c>
      <c r="P4373">
        <f>IF($R4373="","",IF($R4374="",1,IF($O4373&lt;&gt;$O4374,1,0)))</f>
        <v/>
      </c>
      <c r="Q4373">
        <f>IF($P4373=1,SUM($P$7:$P4373),"")</f>
        <v/>
      </c>
      <c r="R4373">
        <f>IF($A4373="","",IF(ISNUMBER($A4373),$A4373,IFERROR(DATEVALUE($A4373),NA())))</f>
        <v/>
      </c>
    </row>
    <row r="4374">
      <c r="O4374">
        <f>IF($R4374="","",IF($Q$1="Weekly",INT(($R4374-2)/7),IF($Q$1="Quarterly",YEAR($R4374)*4+ROUNDUP(MONTH($R4374)/3),YEAR($R4374)*12+MONTH($R4374))))</f>
        <v/>
      </c>
      <c r="P4374">
        <f>IF($R4374="","",IF($R4375="",1,IF($O4374&lt;&gt;$O4375,1,0)))</f>
        <v/>
      </c>
      <c r="Q4374">
        <f>IF($P4374=1,SUM($P$7:$P4374),"")</f>
        <v/>
      </c>
      <c r="R4374">
        <f>IF($A4374="","",IF(ISNUMBER($A4374),$A4374,IFERROR(DATEVALUE($A4374),NA())))</f>
        <v/>
      </c>
    </row>
    <row r="4375">
      <c r="O4375">
        <f>IF($R4375="","",IF($Q$1="Weekly",INT(($R4375-2)/7),IF($Q$1="Quarterly",YEAR($R4375)*4+ROUNDUP(MONTH($R4375)/3),YEAR($R4375)*12+MONTH($R4375))))</f>
        <v/>
      </c>
      <c r="P4375">
        <f>IF($R4375="","",IF($R4376="",1,IF($O4375&lt;&gt;$O4376,1,0)))</f>
        <v/>
      </c>
      <c r="Q4375">
        <f>IF($P4375=1,SUM($P$7:$P4375),"")</f>
        <v/>
      </c>
      <c r="R4375">
        <f>IF($A4375="","",IF(ISNUMBER($A4375),$A4375,IFERROR(DATEVALUE($A4375),NA())))</f>
        <v/>
      </c>
    </row>
    <row r="4376">
      <c r="O4376">
        <f>IF($R4376="","",IF($Q$1="Weekly",INT(($R4376-2)/7),IF($Q$1="Quarterly",YEAR($R4376)*4+ROUNDUP(MONTH($R4376)/3),YEAR($R4376)*12+MONTH($R4376))))</f>
        <v/>
      </c>
      <c r="P4376">
        <f>IF($R4376="","",IF($R4377="",1,IF($O4376&lt;&gt;$O4377,1,0)))</f>
        <v/>
      </c>
      <c r="Q4376">
        <f>IF($P4376=1,SUM($P$7:$P4376),"")</f>
        <v/>
      </c>
      <c r="R4376">
        <f>IF($A4376="","",IF(ISNUMBER($A4376),$A4376,IFERROR(DATEVALUE($A4376),NA())))</f>
        <v/>
      </c>
    </row>
    <row r="4377">
      <c r="O4377">
        <f>IF($R4377="","",IF($Q$1="Weekly",INT(($R4377-2)/7),IF($Q$1="Quarterly",YEAR($R4377)*4+ROUNDUP(MONTH($R4377)/3),YEAR($R4377)*12+MONTH($R4377))))</f>
        <v/>
      </c>
      <c r="P4377">
        <f>IF($R4377="","",IF($R4378="",1,IF($O4377&lt;&gt;$O4378,1,0)))</f>
        <v/>
      </c>
      <c r="Q4377">
        <f>IF($P4377=1,SUM($P$7:$P4377),"")</f>
        <v/>
      </c>
      <c r="R4377">
        <f>IF($A4377="","",IF(ISNUMBER($A4377),$A4377,IFERROR(DATEVALUE($A4377),NA())))</f>
        <v/>
      </c>
    </row>
    <row r="4378">
      <c r="O4378">
        <f>IF($R4378="","",IF($Q$1="Weekly",INT(($R4378-2)/7),IF($Q$1="Quarterly",YEAR($R4378)*4+ROUNDUP(MONTH($R4378)/3),YEAR($R4378)*12+MONTH($R4378))))</f>
        <v/>
      </c>
      <c r="P4378">
        <f>IF($R4378="","",IF($R4379="",1,IF($O4378&lt;&gt;$O4379,1,0)))</f>
        <v/>
      </c>
      <c r="Q4378">
        <f>IF($P4378=1,SUM($P$7:$P4378),"")</f>
        <v/>
      </c>
      <c r="R4378">
        <f>IF($A4378="","",IF(ISNUMBER($A4378),$A4378,IFERROR(DATEVALUE($A4378),NA())))</f>
        <v/>
      </c>
    </row>
    <row r="4379">
      <c r="O4379">
        <f>IF($R4379="","",IF($Q$1="Weekly",INT(($R4379-2)/7),IF($Q$1="Quarterly",YEAR($R4379)*4+ROUNDUP(MONTH($R4379)/3),YEAR($R4379)*12+MONTH($R4379))))</f>
        <v/>
      </c>
      <c r="P4379">
        <f>IF($R4379="","",IF($R4380="",1,IF($O4379&lt;&gt;$O4380,1,0)))</f>
        <v/>
      </c>
      <c r="Q4379">
        <f>IF($P4379=1,SUM($P$7:$P4379),"")</f>
        <v/>
      </c>
      <c r="R4379">
        <f>IF($A4379="","",IF(ISNUMBER($A4379),$A4379,IFERROR(DATEVALUE($A4379),NA())))</f>
        <v/>
      </c>
    </row>
    <row r="4380">
      <c r="O4380">
        <f>IF($R4380="","",IF($Q$1="Weekly",INT(($R4380-2)/7),IF($Q$1="Quarterly",YEAR($R4380)*4+ROUNDUP(MONTH($R4380)/3),YEAR($R4380)*12+MONTH($R4380))))</f>
        <v/>
      </c>
      <c r="P4380">
        <f>IF($R4380="","",IF($R4381="",1,IF($O4380&lt;&gt;$O4381,1,0)))</f>
        <v/>
      </c>
      <c r="Q4380">
        <f>IF($P4380=1,SUM($P$7:$P4380),"")</f>
        <v/>
      </c>
      <c r="R4380">
        <f>IF($A4380="","",IF(ISNUMBER($A4380),$A4380,IFERROR(DATEVALUE($A4380),NA())))</f>
        <v/>
      </c>
    </row>
    <row r="4381">
      <c r="O4381">
        <f>IF($R4381="","",IF($Q$1="Weekly",INT(($R4381-2)/7),IF($Q$1="Quarterly",YEAR($R4381)*4+ROUNDUP(MONTH($R4381)/3),YEAR($R4381)*12+MONTH($R4381))))</f>
        <v/>
      </c>
      <c r="P4381">
        <f>IF($R4381="","",IF($R4382="",1,IF($O4381&lt;&gt;$O4382,1,0)))</f>
        <v/>
      </c>
      <c r="Q4381">
        <f>IF($P4381=1,SUM($P$7:$P4381),"")</f>
        <v/>
      </c>
      <c r="R4381">
        <f>IF($A4381="","",IF(ISNUMBER($A4381),$A4381,IFERROR(DATEVALUE($A4381),NA())))</f>
        <v/>
      </c>
    </row>
    <row r="4382">
      <c r="O4382">
        <f>IF($R4382="","",IF($Q$1="Weekly",INT(($R4382-2)/7),IF($Q$1="Quarterly",YEAR($R4382)*4+ROUNDUP(MONTH($R4382)/3),YEAR($R4382)*12+MONTH($R4382))))</f>
        <v/>
      </c>
      <c r="P4382">
        <f>IF($R4382="","",IF($R4383="",1,IF($O4382&lt;&gt;$O4383,1,0)))</f>
        <v/>
      </c>
      <c r="Q4382">
        <f>IF($P4382=1,SUM($P$7:$P4382),"")</f>
        <v/>
      </c>
      <c r="R4382">
        <f>IF($A4382="","",IF(ISNUMBER($A4382),$A4382,IFERROR(DATEVALUE($A4382),NA())))</f>
        <v/>
      </c>
    </row>
    <row r="4383">
      <c r="O4383">
        <f>IF($R4383="","",IF($Q$1="Weekly",INT(($R4383-2)/7),IF($Q$1="Quarterly",YEAR($R4383)*4+ROUNDUP(MONTH($R4383)/3),YEAR($R4383)*12+MONTH($R4383))))</f>
        <v/>
      </c>
      <c r="P4383">
        <f>IF($R4383="","",IF($R4384="",1,IF($O4383&lt;&gt;$O4384,1,0)))</f>
        <v/>
      </c>
      <c r="Q4383">
        <f>IF($P4383=1,SUM($P$7:$P4383),"")</f>
        <v/>
      </c>
      <c r="R4383">
        <f>IF($A4383="","",IF(ISNUMBER($A4383),$A4383,IFERROR(DATEVALUE($A4383),NA())))</f>
        <v/>
      </c>
    </row>
    <row r="4384">
      <c r="O4384">
        <f>IF($R4384="","",IF($Q$1="Weekly",INT(($R4384-2)/7),IF($Q$1="Quarterly",YEAR($R4384)*4+ROUNDUP(MONTH($R4384)/3),YEAR($R4384)*12+MONTH($R4384))))</f>
        <v/>
      </c>
      <c r="P4384">
        <f>IF($R4384="","",IF($R4385="",1,IF($O4384&lt;&gt;$O4385,1,0)))</f>
        <v/>
      </c>
      <c r="Q4384">
        <f>IF($P4384=1,SUM($P$7:$P4384),"")</f>
        <v/>
      </c>
      <c r="R4384">
        <f>IF($A4384="","",IF(ISNUMBER($A4384),$A4384,IFERROR(DATEVALUE($A4384),NA())))</f>
        <v/>
      </c>
    </row>
    <row r="4385">
      <c r="O4385">
        <f>IF($R4385="","",IF($Q$1="Weekly",INT(($R4385-2)/7),IF($Q$1="Quarterly",YEAR($R4385)*4+ROUNDUP(MONTH($R4385)/3),YEAR($R4385)*12+MONTH($R4385))))</f>
        <v/>
      </c>
      <c r="P4385">
        <f>IF($R4385="","",IF($R4386="",1,IF($O4385&lt;&gt;$O4386,1,0)))</f>
        <v/>
      </c>
      <c r="Q4385">
        <f>IF($P4385=1,SUM($P$7:$P4385),"")</f>
        <v/>
      </c>
      <c r="R4385">
        <f>IF($A4385="","",IF(ISNUMBER($A4385),$A4385,IFERROR(DATEVALUE($A4385),NA())))</f>
        <v/>
      </c>
    </row>
    <row r="4386">
      <c r="O4386">
        <f>IF($R4386="","",IF($Q$1="Weekly",INT(($R4386-2)/7),IF($Q$1="Quarterly",YEAR($R4386)*4+ROUNDUP(MONTH($R4386)/3),YEAR($R4386)*12+MONTH($R4386))))</f>
        <v/>
      </c>
      <c r="P4386">
        <f>IF($R4386="","",IF($R4387="",1,IF($O4386&lt;&gt;$O4387,1,0)))</f>
        <v/>
      </c>
      <c r="Q4386">
        <f>IF($P4386=1,SUM($P$7:$P4386),"")</f>
        <v/>
      </c>
      <c r="R4386">
        <f>IF($A4386="","",IF(ISNUMBER($A4386),$A4386,IFERROR(DATEVALUE($A4386),NA())))</f>
        <v/>
      </c>
    </row>
    <row r="4387">
      <c r="O4387">
        <f>IF($R4387="","",IF($Q$1="Weekly",INT(($R4387-2)/7),IF($Q$1="Quarterly",YEAR($R4387)*4+ROUNDUP(MONTH($R4387)/3),YEAR($R4387)*12+MONTH($R4387))))</f>
        <v/>
      </c>
      <c r="P4387">
        <f>IF($R4387="","",IF($R4388="",1,IF($O4387&lt;&gt;$O4388,1,0)))</f>
        <v/>
      </c>
      <c r="Q4387">
        <f>IF($P4387=1,SUM($P$7:$P4387),"")</f>
        <v/>
      </c>
      <c r="R4387">
        <f>IF($A4387="","",IF(ISNUMBER($A4387),$A4387,IFERROR(DATEVALUE($A4387),NA())))</f>
        <v/>
      </c>
    </row>
    <row r="4388">
      <c r="O4388">
        <f>IF($R4388="","",IF($Q$1="Weekly",INT(($R4388-2)/7),IF($Q$1="Quarterly",YEAR($R4388)*4+ROUNDUP(MONTH($R4388)/3),YEAR($R4388)*12+MONTH($R4388))))</f>
        <v/>
      </c>
      <c r="P4388">
        <f>IF($R4388="","",IF($R4389="",1,IF($O4388&lt;&gt;$O4389,1,0)))</f>
        <v/>
      </c>
      <c r="Q4388">
        <f>IF($P4388=1,SUM($P$7:$P4388),"")</f>
        <v/>
      </c>
      <c r="R4388">
        <f>IF($A4388="","",IF(ISNUMBER($A4388),$A4388,IFERROR(DATEVALUE($A4388),NA())))</f>
        <v/>
      </c>
    </row>
    <row r="4389">
      <c r="O4389">
        <f>IF($R4389="","",IF($Q$1="Weekly",INT(($R4389-2)/7),IF($Q$1="Quarterly",YEAR($R4389)*4+ROUNDUP(MONTH($R4389)/3),YEAR($R4389)*12+MONTH($R4389))))</f>
        <v/>
      </c>
      <c r="P4389">
        <f>IF($R4389="","",IF($R4390="",1,IF($O4389&lt;&gt;$O4390,1,0)))</f>
        <v/>
      </c>
      <c r="Q4389">
        <f>IF($P4389=1,SUM($P$7:$P4389),"")</f>
        <v/>
      </c>
      <c r="R4389">
        <f>IF($A4389="","",IF(ISNUMBER($A4389),$A4389,IFERROR(DATEVALUE($A4389),NA())))</f>
        <v/>
      </c>
    </row>
    <row r="4390">
      <c r="O4390">
        <f>IF($R4390="","",IF($Q$1="Weekly",INT(($R4390-2)/7),IF($Q$1="Quarterly",YEAR($R4390)*4+ROUNDUP(MONTH($R4390)/3),YEAR($R4390)*12+MONTH($R4390))))</f>
        <v/>
      </c>
      <c r="P4390">
        <f>IF($R4390="","",IF($R4391="",1,IF($O4390&lt;&gt;$O4391,1,0)))</f>
        <v/>
      </c>
      <c r="Q4390">
        <f>IF($P4390=1,SUM($P$7:$P4390),"")</f>
        <v/>
      </c>
      <c r="R4390">
        <f>IF($A4390="","",IF(ISNUMBER($A4390),$A4390,IFERROR(DATEVALUE($A4390),NA())))</f>
        <v/>
      </c>
    </row>
    <row r="4391">
      <c r="O4391">
        <f>IF($R4391="","",IF($Q$1="Weekly",INT(($R4391-2)/7),IF($Q$1="Quarterly",YEAR($R4391)*4+ROUNDUP(MONTH($R4391)/3),YEAR($R4391)*12+MONTH($R4391))))</f>
        <v/>
      </c>
      <c r="P4391">
        <f>IF($R4391="","",IF($R4392="",1,IF($O4391&lt;&gt;$O4392,1,0)))</f>
        <v/>
      </c>
      <c r="Q4391">
        <f>IF($P4391=1,SUM($P$7:$P4391),"")</f>
        <v/>
      </c>
      <c r="R4391">
        <f>IF($A4391="","",IF(ISNUMBER($A4391),$A4391,IFERROR(DATEVALUE($A4391),NA())))</f>
        <v/>
      </c>
    </row>
    <row r="4392">
      <c r="O4392">
        <f>IF($R4392="","",IF($Q$1="Weekly",INT(($R4392-2)/7),IF($Q$1="Quarterly",YEAR($R4392)*4+ROUNDUP(MONTH($R4392)/3),YEAR($R4392)*12+MONTH($R4392))))</f>
        <v/>
      </c>
      <c r="P4392">
        <f>IF($R4392="","",IF($R4393="",1,IF($O4392&lt;&gt;$O4393,1,0)))</f>
        <v/>
      </c>
      <c r="Q4392">
        <f>IF($P4392=1,SUM($P$7:$P4392),"")</f>
        <v/>
      </c>
      <c r="R4392">
        <f>IF($A4392="","",IF(ISNUMBER($A4392),$A4392,IFERROR(DATEVALUE($A4392),NA())))</f>
        <v/>
      </c>
    </row>
    <row r="4393">
      <c r="O4393">
        <f>IF($R4393="","",IF($Q$1="Weekly",INT(($R4393-2)/7),IF($Q$1="Quarterly",YEAR($R4393)*4+ROUNDUP(MONTH($R4393)/3),YEAR($R4393)*12+MONTH($R4393))))</f>
        <v/>
      </c>
      <c r="P4393">
        <f>IF($R4393="","",IF($R4394="",1,IF($O4393&lt;&gt;$O4394,1,0)))</f>
        <v/>
      </c>
      <c r="Q4393">
        <f>IF($P4393=1,SUM($P$7:$P4393),"")</f>
        <v/>
      </c>
      <c r="R4393">
        <f>IF($A4393="","",IF(ISNUMBER($A4393),$A4393,IFERROR(DATEVALUE($A4393),NA())))</f>
        <v/>
      </c>
    </row>
    <row r="4394">
      <c r="O4394">
        <f>IF($R4394="","",IF($Q$1="Weekly",INT(($R4394-2)/7),IF($Q$1="Quarterly",YEAR($R4394)*4+ROUNDUP(MONTH($R4394)/3),YEAR($R4394)*12+MONTH($R4394))))</f>
        <v/>
      </c>
      <c r="P4394">
        <f>IF($R4394="","",IF($R4395="",1,IF($O4394&lt;&gt;$O4395,1,0)))</f>
        <v/>
      </c>
      <c r="Q4394">
        <f>IF($P4394=1,SUM($P$7:$P4394),"")</f>
        <v/>
      </c>
      <c r="R4394">
        <f>IF($A4394="","",IF(ISNUMBER($A4394),$A4394,IFERROR(DATEVALUE($A4394),NA())))</f>
        <v/>
      </c>
    </row>
    <row r="4395">
      <c r="O4395">
        <f>IF($R4395="","",IF($Q$1="Weekly",INT(($R4395-2)/7),IF($Q$1="Quarterly",YEAR($R4395)*4+ROUNDUP(MONTH($R4395)/3),YEAR($R4395)*12+MONTH($R4395))))</f>
        <v/>
      </c>
      <c r="P4395">
        <f>IF($R4395="","",IF($R4396="",1,IF($O4395&lt;&gt;$O4396,1,0)))</f>
        <v/>
      </c>
      <c r="Q4395">
        <f>IF($P4395=1,SUM($P$7:$P4395),"")</f>
        <v/>
      </c>
      <c r="R4395">
        <f>IF($A4395="","",IF(ISNUMBER($A4395),$A4395,IFERROR(DATEVALUE($A4395),NA())))</f>
        <v/>
      </c>
    </row>
    <row r="4396">
      <c r="O4396">
        <f>IF($R4396="","",IF($Q$1="Weekly",INT(($R4396-2)/7),IF($Q$1="Quarterly",YEAR($R4396)*4+ROUNDUP(MONTH($R4396)/3),YEAR($R4396)*12+MONTH($R4396))))</f>
        <v/>
      </c>
      <c r="P4396">
        <f>IF($R4396="","",IF($R4397="",1,IF($O4396&lt;&gt;$O4397,1,0)))</f>
        <v/>
      </c>
      <c r="Q4396">
        <f>IF($P4396=1,SUM($P$7:$P4396),"")</f>
        <v/>
      </c>
      <c r="R4396">
        <f>IF($A4396="","",IF(ISNUMBER($A4396),$A4396,IFERROR(DATEVALUE($A4396),NA())))</f>
        <v/>
      </c>
    </row>
    <row r="4397">
      <c r="O4397">
        <f>IF($R4397="","",IF($Q$1="Weekly",INT(($R4397-2)/7),IF($Q$1="Quarterly",YEAR($R4397)*4+ROUNDUP(MONTH($R4397)/3),YEAR($R4397)*12+MONTH($R4397))))</f>
        <v/>
      </c>
      <c r="P4397">
        <f>IF($R4397="","",IF($R4398="",1,IF($O4397&lt;&gt;$O4398,1,0)))</f>
        <v/>
      </c>
      <c r="Q4397">
        <f>IF($P4397=1,SUM($P$7:$P4397),"")</f>
        <v/>
      </c>
      <c r="R4397">
        <f>IF($A4397="","",IF(ISNUMBER($A4397),$A4397,IFERROR(DATEVALUE($A4397),NA())))</f>
        <v/>
      </c>
    </row>
    <row r="4398">
      <c r="O4398">
        <f>IF($R4398="","",IF($Q$1="Weekly",INT(($R4398-2)/7),IF($Q$1="Quarterly",YEAR($R4398)*4+ROUNDUP(MONTH($R4398)/3),YEAR($R4398)*12+MONTH($R4398))))</f>
        <v/>
      </c>
      <c r="P4398">
        <f>IF($R4398="","",IF($R4399="",1,IF($O4398&lt;&gt;$O4399,1,0)))</f>
        <v/>
      </c>
      <c r="Q4398">
        <f>IF($P4398=1,SUM($P$7:$P4398),"")</f>
        <v/>
      </c>
      <c r="R4398">
        <f>IF($A4398="","",IF(ISNUMBER($A4398),$A4398,IFERROR(DATEVALUE($A4398),NA())))</f>
        <v/>
      </c>
    </row>
    <row r="4399">
      <c r="O4399">
        <f>IF($R4399="","",IF($Q$1="Weekly",INT(($R4399-2)/7),IF($Q$1="Quarterly",YEAR($R4399)*4+ROUNDUP(MONTH($R4399)/3),YEAR($R4399)*12+MONTH($R4399))))</f>
        <v/>
      </c>
      <c r="P4399">
        <f>IF($R4399="","",IF($R4400="",1,IF($O4399&lt;&gt;$O4400,1,0)))</f>
        <v/>
      </c>
      <c r="Q4399">
        <f>IF($P4399=1,SUM($P$7:$P4399),"")</f>
        <v/>
      </c>
      <c r="R4399">
        <f>IF($A4399="","",IF(ISNUMBER($A4399),$A4399,IFERROR(DATEVALUE($A4399),NA())))</f>
        <v/>
      </c>
    </row>
    <row r="4400">
      <c r="O4400">
        <f>IF($R4400="","",IF($Q$1="Weekly",INT(($R4400-2)/7),IF($Q$1="Quarterly",YEAR($R4400)*4+ROUNDUP(MONTH($R4400)/3),YEAR($R4400)*12+MONTH($R4400))))</f>
        <v/>
      </c>
      <c r="P4400">
        <f>IF($R4400="","",IF($R4401="",1,IF($O4400&lt;&gt;$O4401,1,0)))</f>
        <v/>
      </c>
      <c r="Q4400">
        <f>IF($P4400=1,SUM($P$7:$P4400),"")</f>
        <v/>
      </c>
      <c r="R4400">
        <f>IF($A4400="","",IF(ISNUMBER($A4400),$A4400,IFERROR(DATEVALUE($A4400),NA())))</f>
        <v/>
      </c>
    </row>
    <row r="4401">
      <c r="O4401">
        <f>IF($R4401="","",IF($Q$1="Weekly",INT(($R4401-2)/7),IF($Q$1="Quarterly",YEAR($R4401)*4+ROUNDUP(MONTH($R4401)/3),YEAR($R4401)*12+MONTH($R4401))))</f>
        <v/>
      </c>
      <c r="P4401">
        <f>IF($R4401="","",IF($R4402="",1,IF($O4401&lt;&gt;$O4402,1,0)))</f>
        <v/>
      </c>
      <c r="Q4401">
        <f>IF($P4401=1,SUM($P$7:$P4401),"")</f>
        <v/>
      </c>
      <c r="R4401">
        <f>IF($A4401="","",IF(ISNUMBER($A4401),$A4401,IFERROR(DATEVALUE($A4401),NA())))</f>
        <v/>
      </c>
    </row>
    <row r="4402">
      <c r="O4402">
        <f>IF($R4402="","",IF($Q$1="Weekly",INT(($R4402-2)/7),IF($Q$1="Quarterly",YEAR($R4402)*4+ROUNDUP(MONTH($R4402)/3),YEAR($R4402)*12+MONTH($R4402))))</f>
        <v/>
      </c>
      <c r="P4402">
        <f>IF($R4402="","",IF($R4403="",1,IF($O4402&lt;&gt;$O4403,1,0)))</f>
        <v/>
      </c>
      <c r="Q4402">
        <f>IF($P4402=1,SUM($P$7:$P4402),"")</f>
        <v/>
      </c>
      <c r="R4402">
        <f>IF($A4402="","",IF(ISNUMBER($A4402),$A4402,IFERROR(DATEVALUE($A4402),NA())))</f>
        <v/>
      </c>
    </row>
    <row r="4403">
      <c r="O4403">
        <f>IF($R4403="","",IF($Q$1="Weekly",INT(($R4403-2)/7),IF($Q$1="Quarterly",YEAR($R4403)*4+ROUNDUP(MONTH($R4403)/3),YEAR($R4403)*12+MONTH($R4403))))</f>
        <v/>
      </c>
      <c r="P4403">
        <f>IF($R4403="","",IF($R4404="",1,IF($O4403&lt;&gt;$O4404,1,0)))</f>
        <v/>
      </c>
      <c r="Q4403">
        <f>IF($P4403=1,SUM($P$7:$P4403),"")</f>
        <v/>
      </c>
      <c r="R4403">
        <f>IF($A4403="","",IF(ISNUMBER($A4403),$A4403,IFERROR(DATEVALUE($A4403),NA())))</f>
        <v/>
      </c>
    </row>
    <row r="4404">
      <c r="O4404">
        <f>IF($R4404="","",IF($Q$1="Weekly",INT(($R4404-2)/7),IF($Q$1="Quarterly",YEAR($R4404)*4+ROUNDUP(MONTH($R4404)/3),YEAR($R4404)*12+MONTH($R4404))))</f>
        <v/>
      </c>
      <c r="P4404">
        <f>IF($R4404="","",IF($R4405="",1,IF($O4404&lt;&gt;$O4405,1,0)))</f>
        <v/>
      </c>
      <c r="Q4404">
        <f>IF($P4404=1,SUM($P$7:$P4404),"")</f>
        <v/>
      </c>
      <c r="R4404">
        <f>IF($A4404="","",IF(ISNUMBER($A4404),$A4404,IFERROR(DATEVALUE($A4404),NA())))</f>
        <v/>
      </c>
    </row>
    <row r="4405">
      <c r="O4405">
        <f>IF($R4405="","",IF($Q$1="Weekly",INT(($R4405-2)/7),IF($Q$1="Quarterly",YEAR($R4405)*4+ROUNDUP(MONTH($R4405)/3),YEAR($R4405)*12+MONTH($R4405))))</f>
        <v/>
      </c>
      <c r="P4405">
        <f>IF($R4405="","",IF($R4406="",1,IF($O4405&lt;&gt;$O4406,1,0)))</f>
        <v/>
      </c>
      <c r="Q4405">
        <f>IF($P4405=1,SUM($P$7:$P4405),"")</f>
        <v/>
      </c>
      <c r="R4405">
        <f>IF($A4405="","",IF(ISNUMBER($A4405),$A4405,IFERROR(DATEVALUE($A4405),NA())))</f>
        <v/>
      </c>
    </row>
    <row r="4406">
      <c r="O4406">
        <f>IF($R4406="","",IF($Q$1="Weekly",INT(($R4406-2)/7),IF($Q$1="Quarterly",YEAR($R4406)*4+ROUNDUP(MONTH($R4406)/3),YEAR($R4406)*12+MONTH($R4406))))</f>
        <v/>
      </c>
      <c r="P4406">
        <f>IF($R4406="","",IF($R4407="",1,IF($O4406&lt;&gt;$O4407,1,0)))</f>
        <v/>
      </c>
      <c r="Q4406">
        <f>IF($P4406=1,SUM($P$7:$P4406),"")</f>
        <v/>
      </c>
      <c r="R4406">
        <f>IF($A4406="","",IF(ISNUMBER($A4406),$A4406,IFERROR(DATEVALUE($A4406),NA())))</f>
        <v/>
      </c>
    </row>
    <row r="4407">
      <c r="O4407">
        <f>IF($R4407="","",IF($Q$1="Weekly",INT(($R4407-2)/7),IF($Q$1="Quarterly",YEAR($R4407)*4+ROUNDUP(MONTH($R4407)/3),YEAR($R4407)*12+MONTH($R4407))))</f>
        <v/>
      </c>
      <c r="P4407">
        <f>IF($R4407="","",IF($R4408="",1,IF($O4407&lt;&gt;$O4408,1,0)))</f>
        <v/>
      </c>
      <c r="Q4407">
        <f>IF($P4407=1,SUM($P$7:$P4407),"")</f>
        <v/>
      </c>
      <c r="R4407">
        <f>IF($A4407="","",IF(ISNUMBER($A4407),$A4407,IFERROR(DATEVALUE($A4407),NA())))</f>
        <v/>
      </c>
    </row>
    <row r="4408">
      <c r="O4408">
        <f>IF($R4408="","",IF($Q$1="Weekly",INT(($R4408-2)/7),IF($Q$1="Quarterly",YEAR($R4408)*4+ROUNDUP(MONTH($R4408)/3),YEAR($R4408)*12+MONTH($R4408))))</f>
        <v/>
      </c>
      <c r="P4408">
        <f>IF($R4408="","",IF($R4409="",1,IF($O4408&lt;&gt;$O4409,1,0)))</f>
        <v/>
      </c>
      <c r="Q4408">
        <f>IF($P4408=1,SUM($P$7:$P4408),"")</f>
        <v/>
      </c>
      <c r="R4408">
        <f>IF($A4408="","",IF(ISNUMBER($A4408),$A4408,IFERROR(DATEVALUE($A4408),NA())))</f>
        <v/>
      </c>
    </row>
    <row r="4409">
      <c r="O4409">
        <f>IF($R4409="","",IF($Q$1="Weekly",INT(($R4409-2)/7),IF($Q$1="Quarterly",YEAR($R4409)*4+ROUNDUP(MONTH($R4409)/3),YEAR($R4409)*12+MONTH($R4409))))</f>
        <v/>
      </c>
      <c r="P4409">
        <f>IF($R4409="","",IF($R4410="",1,IF($O4409&lt;&gt;$O4410,1,0)))</f>
        <v/>
      </c>
      <c r="Q4409">
        <f>IF($P4409=1,SUM($P$7:$P4409),"")</f>
        <v/>
      </c>
      <c r="R4409">
        <f>IF($A4409="","",IF(ISNUMBER($A4409),$A4409,IFERROR(DATEVALUE($A4409),NA())))</f>
        <v/>
      </c>
    </row>
    <row r="4410">
      <c r="O4410">
        <f>IF($R4410="","",IF($Q$1="Weekly",INT(($R4410-2)/7),IF($Q$1="Quarterly",YEAR($R4410)*4+ROUNDUP(MONTH($R4410)/3),YEAR($R4410)*12+MONTH($R4410))))</f>
        <v/>
      </c>
      <c r="P4410">
        <f>IF($R4410="","",IF($R4411="",1,IF($O4410&lt;&gt;$O4411,1,0)))</f>
        <v/>
      </c>
      <c r="Q4410">
        <f>IF($P4410=1,SUM($P$7:$P4410),"")</f>
        <v/>
      </c>
      <c r="R4410">
        <f>IF($A4410="","",IF(ISNUMBER($A4410),$A4410,IFERROR(DATEVALUE($A4410),NA())))</f>
        <v/>
      </c>
    </row>
    <row r="4411">
      <c r="O4411">
        <f>IF($R4411="","",IF($Q$1="Weekly",INT(($R4411-2)/7),IF($Q$1="Quarterly",YEAR($R4411)*4+ROUNDUP(MONTH($R4411)/3),YEAR($R4411)*12+MONTH($R4411))))</f>
        <v/>
      </c>
      <c r="P4411">
        <f>IF($R4411="","",IF($R4412="",1,IF($O4411&lt;&gt;$O4412,1,0)))</f>
        <v/>
      </c>
      <c r="Q4411">
        <f>IF($P4411=1,SUM($P$7:$P4411),"")</f>
        <v/>
      </c>
      <c r="R4411">
        <f>IF($A4411="","",IF(ISNUMBER($A4411),$A4411,IFERROR(DATEVALUE($A4411),NA())))</f>
        <v/>
      </c>
    </row>
    <row r="4412">
      <c r="O4412">
        <f>IF($R4412="","",IF($Q$1="Weekly",INT(($R4412-2)/7),IF($Q$1="Quarterly",YEAR($R4412)*4+ROUNDUP(MONTH($R4412)/3),YEAR($R4412)*12+MONTH($R4412))))</f>
        <v/>
      </c>
      <c r="P4412">
        <f>IF($R4412="","",IF($R4413="",1,IF($O4412&lt;&gt;$O4413,1,0)))</f>
        <v/>
      </c>
      <c r="Q4412">
        <f>IF($P4412=1,SUM($P$7:$P4412),"")</f>
        <v/>
      </c>
      <c r="R4412">
        <f>IF($A4412="","",IF(ISNUMBER($A4412),$A4412,IFERROR(DATEVALUE($A4412),NA())))</f>
        <v/>
      </c>
    </row>
    <row r="4413">
      <c r="O4413">
        <f>IF($R4413="","",IF($Q$1="Weekly",INT(($R4413-2)/7),IF($Q$1="Quarterly",YEAR($R4413)*4+ROUNDUP(MONTH($R4413)/3),YEAR($R4413)*12+MONTH($R4413))))</f>
        <v/>
      </c>
      <c r="P4413">
        <f>IF($R4413="","",IF($R4414="",1,IF($O4413&lt;&gt;$O4414,1,0)))</f>
        <v/>
      </c>
      <c r="Q4413">
        <f>IF($P4413=1,SUM($P$7:$P4413),"")</f>
        <v/>
      </c>
      <c r="R4413">
        <f>IF($A4413="","",IF(ISNUMBER($A4413),$A4413,IFERROR(DATEVALUE($A4413),NA())))</f>
        <v/>
      </c>
    </row>
    <row r="4414">
      <c r="O4414">
        <f>IF($R4414="","",IF($Q$1="Weekly",INT(($R4414-2)/7),IF($Q$1="Quarterly",YEAR($R4414)*4+ROUNDUP(MONTH($R4414)/3),YEAR($R4414)*12+MONTH($R4414))))</f>
        <v/>
      </c>
      <c r="P4414">
        <f>IF($R4414="","",IF($R4415="",1,IF($O4414&lt;&gt;$O4415,1,0)))</f>
        <v/>
      </c>
      <c r="Q4414">
        <f>IF($P4414=1,SUM($P$7:$P4414),"")</f>
        <v/>
      </c>
      <c r="R4414">
        <f>IF($A4414="","",IF(ISNUMBER($A4414),$A4414,IFERROR(DATEVALUE($A4414),NA())))</f>
        <v/>
      </c>
    </row>
    <row r="4415">
      <c r="O4415">
        <f>IF($R4415="","",IF($Q$1="Weekly",INT(($R4415-2)/7),IF($Q$1="Quarterly",YEAR($R4415)*4+ROUNDUP(MONTH($R4415)/3),YEAR($R4415)*12+MONTH($R4415))))</f>
        <v/>
      </c>
      <c r="P4415">
        <f>IF($R4415="","",IF($R4416="",1,IF($O4415&lt;&gt;$O4416,1,0)))</f>
        <v/>
      </c>
      <c r="Q4415">
        <f>IF($P4415=1,SUM($P$7:$P4415),"")</f>
        <v/>
      </c>
      <c r="R4415">
        <f>IF($A4415="","",IF(ISNUMBER($A4415),$A4415,IFERROR(DATEVALUE($A4415),NA())))</f>
        <v/>
      </c>
    </row>
    <row r="4416">
      <c r="O4416">
        <f>IF($R4416="","",IF($Q$1="Weekly",INT(($R4416-2)/7),IF($Q$1="Quarterly",YEAR($R4416)*4+ROUNDUP(MONTH($R4416)/3),YEAR($R4416)*12+MONTH($R4416))))</f>
        <v/>
      </c>
      <c r="P4416">
        <f>IF($R4416="","",IF($R4417="",1,IF($O4416&lt;&gt;$O4417,1,0)))</f>
        <v/>
      </c>
      <c r="Q4416">
        <f>IF($P4416=1,SUM($P$7:$P4416),"")</f>
        <v/>
      </c>
      <c r="R4416">
        <f>IF($A4416="","",IF(ISNUMBER($A4416),$A4416,IFERROR(DATEVALUE($A4416),NA())))</f>
        <v/>
      </c>
    </row>
    <row r="4417">
      <c r="O4417">
        <f>IF($R4417="","",IF($Q$1="Weekly",INT(($R4417-2)/7),IF($Q$1="Quarterly",YEAR($R4417)*4+ROUNDUP(MONTH($R4417)/3),YEAR($R4417)*12+MONTH($R4417))))</f>
        <v/>
      </c>
      <c r="P4417">
        <f>IF($R4417="","",IF($R4418="",1,IF($O4417&lt;&gt;$O4418,1,0)))</f>
        <v/>
      </c>
      <c r="Q4417">
        <f>IF($P4417=1,SUM($P$7:$P4417),"")</f>
        <v/>
      </c>
      <c r="R4417">
        <f>IF($A4417="","",IF(ISNUMBER($A4417),$A4417,IFERROR(DATEVALUE($A4417),NA())))</f>
        <v/>
      </c>
    </row>
    <row r="4418">
      <c r="O4418">
        <f>IF($R4418="","",IF($Q$1="Weekly",INT(($R4418-2)/7),IF($Q$1="Quarterly",YEAR($R4418)*4+ROUNDUP(MONTH($R4418)/3),YEAR($R4418)*12+MONTH($R4418))))</f>
        <v/>
      </c>
      <c r="P4418">
        <f>IF($R4418="","",IF($R4419="",1,IF($O4418&lt;&gt;$O4419,1,0)))</f>
        <v/>
      </c>
      <c r="Q4418">
        <f>IF($P4418=1,SUM($P$7:$P4418),"")</f>
        <v/>
      </c>
      <c r="R4418">
        <f>IF($A4418="","",IF(ISNUMBER($A4418),$A4418,IFERROR(DATEVALUE($A4418),NA())))</f>
        <v/>
      </c>
    </row>
    <row r="4419">
      <c r="O4419">
        <f>IF($R4419="","",IF($Q$1="Weekly",INT(($R4419-2)/7),IF($Q$1="Quarterly",YEAR($R4419)*4+ROUNDUP(MONTH($R4419)/3),YEAR($R4419)*12+MONTH($R4419))))</f>
        <v/>
      </c>
      <c r="P4419">
        <f>IF($R4419="","",IF($R4420="",1,IF($O4419&lt;&gt;$O4420,1,0)))</f>
        <v/>
      </c>
      <c r="Q4419">
        <f>IF($P4419=1,SUM($P$7:$P4419),"")</f>
        <v/>
      </c>
      <c r="R4419">
        <f>IF($A4419="","",IF(ISNUMBER($A4419),$A4419,IFERROR(DATEVALUE($A4419),NA())))</f>
        <v/>
      </c>
    </row>
    <row r="4420">
      <c r="O4420">
        <f>IF($R4420="","",IF($Q$1="Weekly",INT(($R4420-2)/7),IF($Q$1="Quarterly",YEAR($R4420)*4+ROUNDUP(MONTH($R4420)/3),YEAR($R4420)*12+MONTH($R4420))))</f>
        <v/>
      </c>
      <c r="P4420">
        <f>IF($R4420="","",IF($R4421="",1,IF($O4420&lt;&gt;$O4421,1,0)))</f>
        <v/>
      </c>
      <c r="Q4420">
        <f>IF($P4420=1,SUM($P$7:$P4420),"")</f>
        <v/>
      </c>
      <c r="R4420">
        <f>IF($A4420="","",IF(ISNUMBER($A4420),$A4420,IFERROR(DATEVALUE($A4420),NA())))</f>
        <v/>
      </c>
    </row>
    <row r="4421">
      <c r="O4421">
        <f>IF($R4421="","",IF($Q$1="Weekly",INT(($R4421-2)/7),IF($Q$1="Quarterly",YEAR($R4421)*4+ROUNDUP(MONTH($R4421)/3),YEAR($R4421)*12+MONTH($R4421))))</f>
        <v/>
      </c>
      <c r="P4421">
        <f>IF($R4421="","",IF($R4422="",1,IF($O4421&lt;&gt;$O4422,1,0)))</f>
        <v/>
      </c>
      <c r="Q4421">
        <f>IF($P4421=1,SUM($P$7:$P4421),"")</f>
        <v/>
      </c>
      <c r="R4421">
        <f>IF($A4421="","",IF(ISNUMBER($A4421),$A4421,IFERROR(DATEVALUE($A4421),NA())))</f>
        <v/>
      </c>
    </row>
    <row r="4422">
      <c r="O4422">
        <f>IF($R4422="","",IF($Q$1="Weekly",INT(($R4422-2)/7),IF($Q$1="Quarterly",YEAR($R4422)*4+ROUNDUP(MONTH($R4422)/3),YEAR($R4422)*12+MONTH($R4422))))</f>
        <v/>
      </c>
      <c r="P4422">
        <f>IF($R4422="","",IF($R4423="",1,IF($O4422&lt;&gt;$O4423,1,0)))</f>
        <v/>
      </c>
      <c r="Q4422">
        <f>IF($P4422=1,SUM($P$7:$P4422),"")</f>
        <v/>
      </c>
      <c r="R4422">
        <f>IF($A4422="","",IF(ISNUMBER($A4422),$A4422,IFERROR(DATEVALUE($A4422),NA())))</f>
        <v/>
      </c>
    </row>
    <row r="4423">
      <c r="O4423">
        <f>IF($R4423="","",IF($Q$1="Weekly",INT(($R4423-2)/7),IF($Q$1="Quarterly",YEAR($R4423)*4+ROUNDUP(MONTH($R4423)/3),YEAR($R4423)*12+MONTH($R4423))))</f>
        <v/>
      </c>
      <c r="P4423">
        <f>IF($R4423="","",IF($R4424="",1,IF($O4423&lt;&gt;$O4424,1,0)))</f>
        <v/>
      </c>
      <c r="Q4423">
        <f>IF($P4423=1,SUM($P$7:$P4423),"")</f>
        <v/>
      </c>
      <c r="R4423">
        <f>IF($A4423="","",IF(ISNUMBER($A4423),$A4423,IFERROR(DATEVALUE($A4423),NA())))</f>
        <v/>
      </c>
    </row>
    <row r="4424">
      <c r="O4424">
        <f>IF($R4424="","",IF($Q$1="Weekly",INT(($R4424-2)/7),IF($Q$1="Quarterly",YEAR($R4424)*4+ROUNDUP(MONTH($R4424)/3),YEAR($R4424)*12+MONTH($R4424))))</f>
        <v/>
      </c>
      <c r="P4424">
        <f>IF($R4424="","",IF($R4425="",1,IF($O4424&lt;&gt;$O4425,1,0)))</f>
        <v/>
      </c>
      <c r="Q4424">
        <f>IF($P4424=1,SUM($P$7:$P4424),"")</f>
        <v/>
      </c>
      <c r="R4424">
        <f>IF($A4424="","",IF(ISNUMBER($A4424),$A4424,IFERROR(DATEVALUE($A4424),NA())))</f>
        <v/>
      </c>
    </row>
    <row r="4425">
      <c r="O4425">
        <f>IF($R4425="","",IF($Q$1="Weekly",INT(($R4425-2)/7),IF($Q$1="Quarterly",YEAR($R4425)*4+ROUNDUP(MONTH($R4425)/3),YEAR($R4425)*12+MONTH($R4425))))</f>
        <v/>
      </c>
      <c r="P4425">
        <f>IF($R4425="","",IF($R4426="",1,IF($O4425&lt;&gt;$O4426,1,0)))</f>
        <v/>
      </c>
      <c r="Q4425">
        <f>IF($P4425=1,SUM($P$7:$P4425),"")</f>
        <v/>
      </c>
      <c r="R4425">
        <f>IF($A4425="","",IF(ISNUMBER($A4425),$A4425,IFERROR(DATEVALUE($A4425),NA())))</f>
        <v/>
      </c>
    </row>
    <row r="4426">
      <c r="O4426">
        <f>IF($R4426="","",IF($Q$1="Weekly",INT(($R4426-2)/7),IF($Q$1="Quarterly",YEAR($R4426)*4+ROUNDUP(MONTH($R4426)/3),YEAR($R4426)*12+MONTH($R4426))))</f>
        <v/>
      </c>
      <c r="P4426">
        <f>IF($R4426="","",IF($R4427="",1,IF($O4426&lt;&gt;$O4427,1,0)))</f>
        <v/>
      </c>
      <c r="Q4426">
        <f>IF($P4426=1,SUM($P$7:$P4426),"")</f>
        <v/>
      </c>
      <c r="R4426">
        <f>IF($A4426="","",IF(ISNUMBER($A4426),$A4426,IFERROR(DATEVALUE($A4426),NA())))</f>
        <v/>
      </c>
    </row>
    <row r="4427">
      <c r="O4427">
        <f>IF($R4427="","",IF($Q$1="Weekly",INT(($R4427-2)/7),IF($Q$1="Quarterly",YEAR($R4427)*4+ROUNDUP(MONTH($R4427)/3),YEAR($R4427)*12+MONTH($R4427))))</f>
        <v/>
      </c>
      <c r="P4427">
        <f>IF($R4427="","",IF($R4428="",1,IF($O4427&lt;&gt;$O4428,1,0)))</f>
        <v/>
      </c>
      <c r="Q4427">
        <f>IF($P4427=1,SUM($P$7:$P4427),"")</f>
        <v/>
      </c>
      <c r="R4427">
        <f>IF($A4427="","",IF(ISNUMBER($A4427),$A4427,IFERROR(DATEVALUE($A4427),NA())))</f>
        <v/>
      </c>
    </row>
    <row r="4428">
      <c r="O4428">
        <f>IF($R4428="","",IF($Q$1="Weekly",INT(($R4428-2)/7),IF($Q$1="Quarterly",YEAR($R4428)*4+ROUNDUP(MONTH($R4428)/3),YEAR($R4428)*12+MONTH($R4428))))</f>
        <v/>
      </c>
      <c r="P4428">
        <f>IF($R4428="","",IF($R4429="",1,IF($O4428&lt;&gt;$O4429,1,0)))</f>
        <v/>
      </c>
      <c r="Q4428">
        <f>IF($P4428=1,SUM($P$7:$P4428),"")</f>
        <v/>
      </c>
      <c r="R4428">
        <f>IF($A4428="","",IF(ISNUMBER($A4428),$A4428,IFERROR(DATEVALUE($A4428),NA())))</f>
        <v/>
      </c>
    </row>
    <row r="4429">
      <c r="O4429">
        <f>IF($R4429="","",IF($Q$1="Weekly",INT(($R4429-2)/7),IF($Q$1="Quarterly",YEAR($R4429)*4+ROUNDUP(MONTH($R4429)/3),YEAR($R4429)*12+MONTH($R4429))))</f>
        <v/>
      </c>
      <c r="P4429">
        <f>IF($R4429="","",IF($R4430="",1,IF($O4429&lt;&gt;$O4430,1,0)))</f>
        <v/>
      </c>
      <c r="Q4429">
        <f>IF($P4429=1,SUM($P$7:$P4429),"")</f>
        <v/>
      </c>
      <c r="R4429">
        <f>IF($A4429="","",IF(ISNUMBER($A4429),$A4429,IFERROR(DATEVALUE($A4429),NA())))</f>
        <v/>
      </c>
    </row>
    <row r="4430">
      <c r="O4430">
        <f>IF($R4430="","",IF($Q$1="Weekly",INT(($R4430-2)/7),IF($Q$1="Quarterly",YEAR($R4430)*4+ROUNDUP(MONTH($R4430)/3),YEAR($R4430)*12+MONTH($R4430))))</f>
        <v/>
      </c>
      <c r="P4430">
        <f>IF($R4430="","",IF($R4431="",1,IF($O4430&lt;&gt;$O4431,1,0)))</f>
        <v/>
      </c>
      <c r="Q4430">
        <f>IF($P4430=1,SUM($P$7:$P4430),"")</f>
        <v/>
      </c>
      <c r="R4430">
        <f>IF($A4430="","",IF(ISNUMBER($A4430),$A4430,IFERROR(DATEVALUE($A4430),NA())))</f>
        <v/>
      </c>
    </row>
    <row r="4431">
      <c r="O4431">
        <f>IF($R4431="","",IF($Q$1="Weekly",INT(($R4431-2)/7),IF($Q$1="Quarterly",YEAR($R4431)*4+ROUNDUP(MONTH($R4431)/3),YEAR($R4431)*12+MONTH($R4431))))</f>
        <v/>
      </c>
      <c r="P4431">
        <f>IF($R4431="","",IF($R4432="",1,IF($O4431&lt;&gt;$O4432,1,0)))</f>
        <v/>
      </c>
      <c r="Q4431">
        <f>IF($P4431=1,SUM($P$7:$P4431),"")</f>
        <v/>
      </c>
      <c r="R4431">
        <f>IF($A4431="","",IF(ISNUMBER($A4431),$A4431,IFERROR(DATEVALUE($A4431),NA())))</f>
        <v/>
      </c>
    </row>
    <row r="4432">
      <c r="O4432">
        <f>IF($R4432="","",IF($Q$1="Weekly",INT(($R4432-2)/7),IF($Q$1="Quarterly",YEAR($R4432)*4+ROUNDUP(MONTH($R4432)/3),YEAR($R4432)*12+MONTH($R4432))))</f>
        <v/>
      </c>
      <c r="P4432">
        <f>IF($R4432="","",IF($R4433="",1,IF($O4432&lt;&gt;$O4433,1,0)))</f>
        <v/>
      </c>
      <c r="Q4432">
        <f>IF($P4432=1,SUM($P$7:$P4432),"")</f>
        <v/>
      </c>
      <c r="R4432">
        <f>IF($A4432="","",IF(ISNUMBER($A4432),$A4432,IFERROR(DATEVALUE($A4432),NA())))</f>
        <v/>
      </c>
    </row>
    <row r="4433">
      <c r="O4433">
        <f>IF($R4433="","",IF($Q$1="Weekly",INT(($R4433-2)/7),IF($Q$1="Quarterly",YEAR($R4433)*4+ROUNDUP(MONTH($R4433)/3),YEAR($R4433)*12+MONTH($R4433))))</f>
        <v/>
      </c>
      <c r="P4433">
        <f>IF($R4433="","",IF($R4434="",1,IF($O4433&lt;&gt;$O4434,1,0)))</f>
        <v/>
      </c>
      <c r="Q4433">
        <f>IF($P4433=1,SUM($P$7:$P4433),"")</f>
        <v/>
      </c>
      <c r="R4433">
        <f>IF($A4433="","",IF(ISNUMBER($A4433),$A4433,IFERROR(DATEVALUE($A4433),NA())))</f>
        <v/>
      </c>
    </row>
    <row r="4434">
      <c r="O4434">
        <f>IF($R4434="","",IF($Q$1="Weekly",INT(($R4434-2)/7),IF($Q$1="Quarterly",YEAR($R4434)*4+ROUNDUP(MONTH($R4434)/3),YEAR($R4434)*12+MONTH($R4434))))</f>
        <v/>
      </c>
      <c r="P4434">
        <f>IF($R4434="","",IF($R4435="",1,IF($O4434&lt;&gt;$O4435,1,0)))</f>
        <v/>
      </c>
      <c r="Q4434">
        <f>IF($P4434=1,SUM($P$7:$P4434),"")</f>
        <v/>
      </c>
      <c r="R4434">
        <f>IF($A4434="","",IF(ISNUMBER($A4434),$A4434,IFERROR(DATEVALUE($A4434),NA())))</f>
        <v/>
      </c>
    </row>
    <row r="4435">
      <c r="O4435">
        <f>IF($R4435="","",IF($Q$1="Weekly",INT(($R4435-2)/7),IF($Q$1="Quarterly",YEAR($R4435)*4+ROUNDUP(MONTH($R4435)/3),YEAR($R4435)*12+MONTH($R4435))))</f>
        <v/>
      </c>
      <c r="P4435">
        <f>IF($R4435="","",IF($R4436="",1,IF($O4435&lt;&gt;$O4436,1,0)))</f>
        <v/>
      </c>
      <c r="Q4435">
        <f>IF($P4435=1,SUM($P$7:$P4435),"")</f>
        <v/>
      </c>
      <c r="R4435">
        <f>IF($A4435="","",IF(ISNUMBER($A4435),$A4435,IFERROR(DATEVALUE($A4435),NA())))</f>
        <v/>
      </c>
    </row>
    <row r="4436">
      <c r="O4436">
        <f>IF($R4436="","",IF($Q$1="Weekly",INT(($R4436-2)/7),IF($Q$1="Quarterly",YEAR($R4436)*4+ROUNDUP(MONTH($R4436)/3),YEAR($R4436)*12+MONTH($R4436))))</f>
        <v/>
      </c>
      <c r="P4436">
        <f>IF($R4436="","",IF($R4437="",1,IF($O4436&lt;&gt;$O4437,1,0)))</f>
        <v/>
      </c>
      <c r="Q4436">
        <f>IF($P4436=1,SUM($P$7:$P4436),"")</f>
        <v/>
      </c>
      <c r="R4436">
        <f>IF($A4436="","",IF(ISNUMBER($A4436),$A4436,IFERROR(DATEVALUE($A4436),NA())))</f>
        <v/>
      </c>
    </row>
    <row r="4437">
      <c r="O4437">
        <f>IF($R4437="","",IF($Q$1="Weekly",INT(($R4437-2)/7),IF($Q$1="Quarterly",YEAR($R4437)*4+ROUNDUP(MONTH($R4437)/3),YEAR($R4437)*12+MONTH($R4437))))</f>
        <v/>
      </c>
      <c r="P4437">
        <f>IF($R4437="","",IF($R4438="",1,IF($O4437&lt;&gt;$O4438,1,0)))</f>
        <v/>
      </c>
      <c r="Q4437">
        <f>IF($P4437=1,SUM($P$7:$P4437),"")</f>
        <v/>
      </c>
      <c r="R4437">
        <f>IF($A4437="","",IF(ISNUMBER($A4437),$A4437,IFERROR(DATEVALUE($A4437),NA())))</f>
        <v/>
      </c>
    </row>
    <row r="4438">
      <c r="O4438">
        <f>IF($R4438="","",IF($Q$1="Weekly",INT(($R4438-2)/7),IF($Q$1="Quarterly",YEAR($R4438)*4+ROUNDUP(MONTH($R4438)/3),YEAR($R4438)*12+MONTH($R4438))))</f>
        <v/>
      </c>
      <c r="P4438">
        <f>IF($R4438="","",IF($R4439="",1,IF($O4438&lt;&gt;$O4439,1,0)))</f>
        <v/>
      </c>
      <c r="Q4438">
        <f>IF($P4438=1,SUM($P$7:$P4438),"")</f>
        <v/>
      </c>
      <c r="R4438">
        <f>IF($A4438="","",IF(ISNUMBER($A4438),$A4438,IFERROR(DATEVALUE($A4438),NA())))</f>
        <v/>
      </c>
    </row>
    <row r="4439">
      <c r="O4439">
        <f>IF($R4439="","",IF($Q$1="Weekly",INT(($R4439-2)/7),IF($Q$1="Quarterly",YEAR($R4439)*4+ROUNDUP(MONTH($R4439)/3),YEAR($R4439)*12+MONTH($R4439))))</f>
        <v/>
      </c>
      <c r="P4439">
        <f>IF($R4439="","",IF($R4440="",1,IF($O4439&lt;&gt;$O4440,1,0)))</f>
        <v/>
      </c>
      <c r="Q4439">
        <f>IF($P4439=1,SUM($P$7:$P4439),"")</f>
        <v/>
      </c>
      <c r="R4439">
        <f>IF($A4439="","",IF(ISNUMBER($A4439),$A4439,IFERROR(DATEVALUE($A4439),NA())))</f>
        <v/>
      </c>
    </row>
    <row r="4440">
      <c r="O4440">
        <f>IF($R4440="","",IF($Q$1="Weekly",INT(($R4440-2)/7),IF($Q$1="Quarterly",YEAR($R4440)*4+ROUNDUP(MONTH($R4440)/3),YEAR($R4440)*12+MONTH($R4440))))</f>
        <v/>
      </c>
      <c r="P4440">
        <f>IF($R4440="","",IF($R4441="",1,IF($O4440&lt;&gt;$O4441,1,0)))</f>
        <v/>
      </c>
      <c r="Q4440">
        <f>IF($P4440=1,SUM($P$7:$P4440),"")</f>
        <v/>
      </c>
      <c r="R4440">
        <f>IF($A4440="","",IF(ISNUMBER($A4440),$A4440,IFERROR(DATEVALUE($A4440),NA())))</f>
        <v/>
      </c>
    </row>
    <row r="4441">
      <c r="O4441">
        <f>IF($R4441="","",IF($Q$1="Weekly",INT(($R4441-2)/7),IF($Q$1="Quarterly",YEAR($R4441)*4+ROUNDUP(MONTH($R4441)/3),YEAR($R4441)*12+MONTH($R4441))))</f>
        <v/>
      </c>
      <c r="P4441">
        <f>IF($R4441="","",IF($R4442="",1,IF($O4441&lt;&gt;$O4442,1,0)))</f>
        <v/>
      </c>
      <c r="Q4441">
        <f>IF($P4441=1,SUM($P$7:$P4441),"")</f>
        <v/>
      </c>
      <c r="R4441">
        <f>IF($A4441="","",IF(ISNUMBER($A4441),$A4441,IFERROR(DATEVALUE($A4441),NA())))</f>
        <v/>
      </c>
    </row>
    <row r="4442">
      <c r="O4442">
        <f>IF($R4442="","",IF($Q$1="Weekly",INT(($R4442-2)/7),IF($Q$1="Quarterly",YEAR($R4442)*4+ROUNDUP(MONTH($R4442)/3),YEAR($R4442)*12+MONTH($R4442))))</f>
        <v/>
      </c>
      <c r="P4442">
        <f>IF($R4442="","",IF($R4443="",1,IF($O4442&lt;&gt;$O4443,1,0)))</f>
        <v/>
      </c>
      <c r="Q4442">
        <f>IF($P4442=1,SUM($P$7:$P4442),"")</f>
        <v/>
      </c>
      <c r="R4442">
        <f>IF($A4442="","",IF(ISNUMBER($A4442),$A4442,IFERROR(DATEVALUE($A4442),NA())))</f>
        <v/>
      </c>
    </row>
    <row r="4443">
      <c r="O4443">
        <f>IF($R4443="","",IF($Q$1="Weekly",INT(($R4443-2)/7),IF($Q$1="Quarterly",YEAR($R4443)*4+ROUNDUP(MONTH($R4443)/3),YEAR($R4443)*12+MONTH($R4443))))</f>
        <v/>
      </c>
      <c r="P4443">
        <f>IF($R4443="","",IF($R4444="",1,IF($O4443&lt;&gt;$O4444,1,0)))</f>
        <v/>
      </c>
      <c r="Q4443">
        <f>IF($P4443=1,SUM($P$7:$P4443),"")</f>
        <v/>
      </c>
      <c r="R4443">
        <f>IF($A4443="","",IF(ISNUMBER($A4443),$A4443,IFERROR(DATEVALUE($A4443),NA())))</f>
        <v/>
      </c>
    </row>
    <row r="4444">
      <c r="O4444">
        <f>IF($R4444="","",IF($Q$1="Weekly",INT(($R4444-2)/7),IF($Q$1="Quarterly",YEAR($R4444)*4+ROUNDUP(MONTH($R4444)/3),YEAR($R4444)*12+MONTH($R4444))))</f>
        <v/>
      </c>
      <c r="P4444">
        <f>IF($R4444="","",IF($R4445="",1,IF($O4444&lt;&gt;$O4445,1,0)))</f>
        <v/>
      </c>
      <c r="Q4444">
        <f>IF($P4444=1,SUM($P$7:$P4444),"")</f>
        <v/>
      </c>
      <c r="R4444">
        <f>IF($A4444="","",IF(ISNUMBER($A4444),$A4444,IFERROR(DATEVALUE($A4444),NA())))</f>
        <v/>
      </c>
    </row>
    <row r="4445">
      <c r="O4445">
        <f>IF($R4445="","",IF($Q$1="Weekly",INT(($R4445-2)/7),IF($Q$1="Quarterly",YEAR($R4445)*4+ROUNDUP(MONTH($R4445)/3),YEAR($R4445)*12+MONTH($R4445))))</f>
        <v/>
      </c>
      <c r="P4445">
        <f>IF($R4445="","",IF($R4446="",1,IF($O4445&lt;&gt;$O4446,1,0)))</f>
        <v/>
      </c>
      <c r="Q4445">
        <f>IF($P4445=1,SUM($P$7:$P4445),"")</f>
        <v/>
      </c>
      <c r="R4445">
        <f>IF($A4445="","",IF(ISNUMBER($A4445),$A4445,IFERROR(DATEVALUE($A4445),NA())))</f>
        <v/>
      </c>
    </row>
    <row r="4446">
      <c r="O4446">
        <f>IF($R4446="","",IF($Q$1="Weekly",INT(($R4446-2)/7),IF($Q$1="Quarterly",YEAR($R4446)*4+ROUNDUP(MONTH($R4446)/3),YEAR($R4446)*12+MONTH($R4446))))</f>
        <v/>
      </c>
      <c r="P4446">
        <f>IF($R4446="","",IF($R4447="",1,IF($O4446&lt;&gt;$O4447,1,0)))</f>
        <v/>
      </c>
      <c r="Q4446">
        <f>IF($P4446=1,SUM($P$7:$P4446),"")</f>
        <v/>
      </c>
      <c r="R4446">
        <f>IF($A4446="","",IF(ISNUMBER($A4446),$A4446,IFERROR(DATEVALUE($A4446),NA())))</f>
        <v/>
      </c>
    </row>
    <row r="4447">
      <c r="O4447">
        <f>IF($R4447="","",IF($Q$1="Weekly",INT(($R4447-2)/7),IF($Q$1="Quarterly",YEAR($R4447)*4+ROUNDUP(MONTH($R4447)/3),YEAR($R4447)*12+MONTH($R4447))))</f>
        <v/>
      </c>
      <c r="P4447">
        <f>IF($R4447="","",IF($R4448="",1,IF($O4447&lt;&gt;$O4448,1,0)))</f>
        <v/>
      </c>
      <c r="Q4447">
        <f>IF($P4447=1,SUM($P$7:$P4447),"")</f>
        <v/>
      </c>
      <c r="R4447">
        <f>IF($A4447="","",IF(ISNUMBER($A4447),$A4447,IFERROR(DATEVALUE($A4447),NA())))</f>
        <v/>
      </c>
    </row>
    <row r="4448">
      <c r="O4448">
        <f>IF($R4448="","",IF($Q$1="Weekly",INT(($R4448-2)/7),IF($Q$1="Quarterly",YEAR($R4448)*4+ROUNDUP(MONTH($R4448)/3),YEAR($R4448)*12+MONTH($R4448))))</f>
        <v/>
      </c>
      <c r="P4448">
        <f>IF($R4448="","",IF($R4449="",1,IF($O4448&lt;&gt;$O4449,1,0)))</f>
        <v/>
      </c>
      <c r="Q4448">
        <f>IF($P4448=1,SUM($P$7:$P4448),"")</f>
        <v/>
      </c>
      <c r="R4448">
        <f>IF($A4448="","",IF(ISNUMBER($A4448),$A4448,IFERROR(DATEVALUE($A4448),NA())))</f>
        <v/>
      </c>
    </row>
    <row r="4449">
      <c r="O4449">
        <f>IF($R4449="","",IF($Q$1="Weekly",INT(($R4449-2)/7),IF($Q$1="Quarterly",YEAR($R4449)*4+ROUNDUP(MONTH($R4449)/3),YEAR($R4449)*12+MONTH($R4449))))</f>
        <v/>
      </c>
      <c r="P4449">
        <f>IF($R4449="","",IF($R4450="",1,IF($O4449&lt;&gt;$O4450,1,0)))</f>
        <v/>
      </c>
      <c r="Q4449">
        <f>IF($P4449=1,SUM($P$7:$P4449),"")</f>
        <v/>
      </c>
      <c r="R4449">
        <f>IF($A4449="","",IF(ISNUMBER($A4449),$A4449,IFERROR(DATEVALUE($A4449),NA())))</f>
        <v/>
      </c>
    </row>
    <row r="4450">
      <c r="O4450">
        <f>IF($R4450="","",IF($Q$1="Weekly",INT(($R4450-2)/7),IF($Q$1="Quarterly",YEAR($R4450)*4+ROUNDUP(MONTH($R4450)/3),YEAR($R4450)*12+MONTH($R4450))))</f>
        <v/>
      </c>
      <c r="P4450">
        <f>IF($R4450="","",IF($R4451="",1,IF($O4450&lt;&gt;$O4451,1,0)))</f>
        <v/>
      </c>
      <c r="Q4450">
        <f>IF($P4450=1,SUM($P$7:$P4450),"")</f>
        <v/>
      </c>
      <c r="R4450">
        <f>IF($A4450="","",IF(ISNUMBER($A4450),$A4450,IFERROR(DATEVALUE($A4450),NA())))</f>
        <v/>
      </c>
    </row>
    <row r="4451">
      <c r="O4451">
        <f>IF($R4451="","",IF($Q$1="Weekly",INT(($R4451-2)/7),IF($Q$1="Quarterly",YEAR($R4451)*4+ROUNDUP(MONTH($R4451)/3),YEAR($R4451)*12+MONTH($R4451))))</f>
        <v/>
      </c>
      <c r="P4451">
        <f>IF($R4451="","",IF($R4452="",1,IF($O4451&lt;&gt;$O4452,1,0)))</f>
        <v/>
      </c>
      <c r="Q4451">
        <f>IF($P4451=1,SUM($P$7:$P4451),"")</f>
        <v/>
      </c>
      <c r="R4451">
        <f>IF($A4451="","",IF(ISNUMBER($A4451),$A4451,IFERROR(DATEVALUE($A4451),NA())))</f>
        <v/>
      </c>
    </row>
    <row r="4452">
      <c r="O4452">
        <f>IF($R4452="","",IF($Q$1="Weekly",INT(($R4452-2)/7),IF($Q$1="Quarterly",YEAR($R4452)*4+ROUNDUP(MONTH($R4452)/3),YEAR($R4452)*12+MONTH($R4452))))</f>
        <v/>
      </c>
      <c r="P4452">
        <f>IF($R4452="","",IF($R4453="",1,IF($O4452&lt;&gt;$O4453,1,0)))</f>
        <v/>
      </c>
      <c r="Q4452">
        <f>IF($P4452=1,SUM($P$7:$P4452),"")</f>
        <v/>
      </c>
      <c r="R4452">
        <f>IF($A4452="","",IF(ISNUMBER($A4452),$A4452,IFERROR(DATEVALUE($A4452),NA())))</f>
        <v/>
      </c>
    </row>
    <row r="4453">
      <c r="O4453">
        <f>IF($R4453="","",IF($Q$1="Weekly",INT(($R4453-2)/7),IF($Q$1="Quarterly",YEAR($R4453)*4+ROUNDUP(MONTH($R4453)/3),YEAR($R4453)*12+MONTH($R4453))))</f>
        <v/>
      </c>
      <c r="P4453">
        <f>IF($R4453="","",IF($R4454="",1,IF($O4453&lt;&gt;$O4454,1,0)))</f>
        <v/>
      </c>
      <c r="Q4453">
        <f>IF($P4453=1,SUM($P$7:$P4453),"")</f>
        <v/>
      </c>
      <c r="R4453">
        <f>IF($A4453="","",IF(ISNUMBER($A4453),$A4453,IFERROR(DATEVALUE($A4453),NA())))</f>
        <v/>
      </c>
    </row>
    <row r="4454">
      <c r="O4454">
        <f>IF($R4454="","",IF($Q$1="Weekly",INT(($R4454-2)/7),IF($Q$1="Quarterly",YEAR($R4454)*4+ROUNDUP(MONTH($R4454)/3),YEAR($R4454)*12+MONTH($R4454))))</f>
        <v/>
      </c>
      <c r="P4454">
        <f>IF($R4454="","",IF($R4455="",1,IF($O4454&lt;&gt;$O4455,1,0)))</f>
        <v/>
      </c>
      <c r="Q4454">
        <f>IF($P4454=1,SUM($P$7:$P4454),"")</f>
        <v/>
      </c>
      <c r="R4454">
        <f>IF($A4454="","",IF(ISNUMBER($A4454),$A4454,IFERROR(DATEVALUE($A4454),NA())))</f>
        <v/>
      </c>
    </row>
    <row r="4455">
      <c r="O4455">
        <f>IF($R4455="","",IF($Q$1="Weekly",INT(($R4455-2)/7),IF($Q$1="Quarterly",YEAR($R4455)*4+ROUNDUP(MONTH($R4455)/3),YEAR($R4455)*12+MONTH($R4455))))</f>
        <v/>
      </c>
      <c r="P4455">
        <f>IF($R4455="","",IF($R4456="",1,IF($O4455&lt;&gt;$O4456,1,0)))</f>
        <v/>
      </c>
      <c r="Q4455">
        <f>IF($P4455=1,SUM($P$7:$P4455),"")</f>
        <v/>
      </c>
      <c r="R4455">
        <f>IF($A4455="","",IF(ISNUMBER($A4455),$A4455,IFERROR(DATEVALUE($A4455),NA())))</f>
        <v/>
      </c>
    </row>
    <row r="4456">
      <c r="O4456">
        <f>IF($R4456="","",IF($Q$1="Weekly",INT(($R4456-2)/7),IF($Q$1="Quarterly",YEAR($R4456)*4+ROUNDUP(MONTH($R4456)/3),YEAR($R4456)*12+MONTH($R4456))))</f>
        <v/>
      </c>
      <c r="P4456">
        <f>IF($R4456="","",IF($R4457="",1,IF($O4456&lt;&gt;$O4457,1,0)))</f>
        <v/>
      </c>
      <c r="Q4456">
        <f>IF($P4456=1,SUM($P$7:$P4456),"")</f>
        <v/>
      </c>
      <c r="R4456">
        <f>IF($A4456="","",IF(ISNUMBER($A4456),$A4456,IFERROR(DATEVALUE($A4456),NA())))</f>
        <v/>
      </c>
    </row>
    <row r="4457">
      <c r="O4457">
        <f>IF($R4457="","",IF($Q$1="Weekly",INT(($R4457-2)/7),IF($Q$1="Quarterly",YEAR($R4457)*4+ROUNDUP(MONTH($R4457)/3),YEAR($R4457)*12+MONTH($R4457))))</f>
        <v/>
      </c>
      <c r="P4457">
        <f>IF($R4457="","",IF($R4458="",1,IF($O4457&lt;&gt;$O4458,1,0)))</f>
        <v/>
      </c>
      <c r="Q4457">
        <f>IF($P4457=1,SUM($P$7:$P4457),"")</f>
        <v/>
      </c>
      <c r="R4457">
        <f>IF($A4457="","",IF(ISNUMBER($A4457),$A4457,IFERROR(DATEVALUE($A4457),NA())))</f>
        <v/>
      </c>
    </row>
    <row r="4458">
      <c r="O4458">
        <f>IF($R4458="","",IF($Q$1="Weekly",INT(($R4458-2)/7),IF($Q$1="Quarterly",YEAR($R4458)*4+ROUNDUP(MONTH($R4458)/3),YEAR($R4458)*12+MONTH($R4458))))</f>
        <v/>
      </c>
      <c r="P4458">
        <f>IF($R4458="","",IF($R4459="",1,IF($O4458&lt;&gt;$O4459,1,0)))</f>
        <v/>
      </c>
      <c r="Q4458">
        <f>IF($P4458=1,SUM($P$7:$P4458),"")</f>
        <v/>
      </c>
      <c r="R4458">
        <f>IF($A4458="","",IF(ISNUMBER($A4458),$A4458,IFERROR(DATEVALUE($A4458),NA())))</f>
        <v/>
      </c>
    </row>
    <row r="4459">
      <c r="O4459">
        <f>IF($R4459="","",IF($Q$1="Weekly",INT(($R4459-2)/7),IF($Q$1="Quarterly",YEAR($R4459)*4+ROUNDUP(MONTH($R4459)/3),YEAR($R4459)*12+MONTH($R4459))))</f>
        <v/>
      </c>
      <c r="P4459">
        <f>IF($R4459="","",IF($R4460="",1,IF($O4459&lt;&gt;$O4460,1,0)))</f>
        <v/>
      </c>
      <c r="Q4459">
        <f>IF($P4459=1,SUM($P$7:$P4459),"")</f>
        <v/>
      </c>
      <c r="R4459">
        <f>IF($A4459="","",IF(ISNUMBER($A4459),$A4459,IFERROR(DATEVALUE($A4459),NA())))</f>
        <v/>
      </c>
    </row>
    <row r="4460">
      <c r="O4460">
        <f>IF($R4460="","",IF($Q$1="Weekly",INT(($R4460-2)/7),IF($Q$1="Quarterly",YEAR($R4460)*4+ROUNDUP(MONTH($R4460)/3),YEAR($R4460)*12+MONTH($R4460))))</f>
        <v/>
      </c>
      <c r="P4460">
        <f>IF($R4460="","",IF($R4461="",1,IF($O4460&lt;&gt;$O4461,1,0)))</f>
        <v/>
      </c>
      <c r="Q4460">
        <f>IF($P4460=1,SUM($P$7:$P4460),"")</f>
        <v/>
      </c>
      <c r="R4460">
        <f>IF($A4460="","",IF(ISNUMBER($A4460),$A4460,IFERROR(DATEVALUE($A4460),NA())))</f>
        <v/>
      </c>
    </row>
    <row r="4461">
      <c r="O4461">
        <f>IF($R4461="","",IF($Q$1="Weekly",INT(($R4461-2)/7),IF($Q$1="Quarterly",YEAR($R4461)*4+ROUNDUP(MONTH($R4461)/3),YEAR($R4461)*12+MONTH($R4461))))</f>
        <v/>
      </c>
      <c r="P4461">
        <f>IF($R4461="","",IF($R4462="",1,IF($O4461&lt;&gt;$O4462,1,0)))</f>
        <v/>
      </c>
      <c r="Q4461">
        <f>IF($P4461=1,SUM($P$7:$P4461),"")</f>
        <v/>
      </c>
      <c r="R4461">
        <f>IF($A4461="","",IF(ISNUMBER($A4461),$A4461,IFERROR(DATEVALUE($A4461),NA())))</f>
        <v/>
      </c>
    </row>
    <row r="4462">
      <c r="O4462">
        <f>IF($R4462="","",IF($Q$1="Weekly",INT(($R4462-2)/7),IF($Q$1="Quarterly",YEAR($R4462)*4+ROUNDUP(MONTH($R4462)/3),YEAR($R4462)*12+MONTH($R4462))))</f>
        <v/>
      </c>
      <c r="P4462">
        <f>IF($R4462="","",IF($R4463="",1,IF($O4462&lt;&gt;$O4463,1,0)))</f>
        <v/>
      </c>
      <c r="Q4462">
        <f>IF($P4462=1,SUM($P$7:$P4462),"")</f>
        <v/>
      </c>
      <c r="R4462">
        <f>IF($A4462="","",IF(ISNUMBER($A4462),$A4462,IFERROR(DATEVALUE($A4462),NA())))</f>
        <v/>
      </c>
    </row>
    <row r="4463">
      <c r="O4463">
        <f>IF($R4463="","",IF($Q$1="Weekly",INT(($R4463-2)/7),IF($Q$1="Quarterly",YEAR($R4463)*4+ROUNDUP(MONTH($R4463)/3),YEAR($R4463)*12+MONTH($R4463))))</f>
        <v/>
      </c>
      <c r="P4463">
        <f>IF($R4463="","",IF($R4464="",1,IF($O4463&lt;&gt;$O4464,1,0)))</f>
        <v/>
      </c>
      <c r="Q4463">
        <f>IF($P4463=1,SUM($P$7:$P4463),"")</f>
        <v/>
      </c>
      <c r="R4463">
        <f>IF($A4463="","",IF(ISNUMBER($A4463),$A4463,IFERROR(DATEVALUE($A4463),NA())))</f>
        <v/>
      </c>
    </row>
    <row r="4464">
      <c r="O4464">
        <f>IF($R4464="","",IF($Q$1="Weekly",INT(($R4464-2)/7),IF($Q$1="Quarterly",YEAR($R4464)*4+ROUNDUP(MONTH($R4464)/3),YEAR($R4464)*12+MONTH($R4464))))</f>
        <v/>
      </c>
      <c r="P4464">
        <f>IF($R4464="","",IF($R4465="",1,IF($O4464&lt;&gt;$O4465,1,0)))</f>
        <v/>
      </c>
      <c r="Q4464">
        <f>IF($P4464=1,SUM($P$7:$P4464),"")</f>
        <v/>
      </c>
      <c r="R4464">
        <f>IF($A4464="","",IF(ISNUMBER($A4464),$A4464,IFERROR(DATEVALUE($A4464),NA())))</f>
        <v/>
      </c>
    </row>
    <row r="4465">
      <c r="O4465">
        <f>IF($R4465="","",IF($Q$1="Weekly",INT(($R4465-2)/7),IF($Q$1="Quarterly",YEAR($R4465)*4+ROUNDUP(MONTH($R4465)/3),YEAR($R4465)*12+MONTH($R4465))))</f>
        <v/>
      </c>
      <c r="P4465">
        <f>IF($R4465="","",IF($R4466="",1,IF($O4465&lt;&gt;$O4466,1,0)))</f>
        <v/>
      </c>
      <c r="Q4465">
        <f>IF($P4465=1,SUM($P$7:$P4465),"")</f>
        <v/>
      </c>
      <c r="R4465">
        <f>IF($A4465="","",IF(ISNUMBER($A4465),$A4465,IFERROR(DATEVALUE($A4465),NA())))</f>
        <v/>
      </c>
    </row>
    <row r="4466">
      <c r="O4466">
        <f>IF($R4466="","",IF($Q$1="Weekly",INT(($R4466-2)/7),IF($Q$1="Quarterly",YEAR($R4466)*4+ROUNDUP(MONTH($R4466)/3),YEAR($R4466)*12+MONTH($R4466))))</f>
        <v/>
      </c>
      <c r="P4466">
        <f>IF($R4466="","",IF($R4467="",1,IF($O4466&lt;&gt;$O4467,1,0)))</f>
        <v/>
      </c>
      <c r="Q4466">
        <f>IF($P4466=1,SUM($P$7:$P4466),"")</f>
        <v/>
      </c>
      <c r="R4466">
        <f>IF($A4466="","",IF(ISNUMBER($A4466),$A4466,IFERROR(DATEVALUE($A4466),NA())))</f>
        <v/>
      </c>
    </row>
    <row r="4467">
      <c r="O4467">
        <f>IF($R4467="","",IF($Q$1="Weekly",INT(($R4467-2)/7),IF($Q$1="Quarterly",YEAR($R4467)*4+ROUNDUP(MONTH($R4467)/3),YEAR($R4467)*12+MONTH($R4467))))</f>
        <v/>
      </c>
      <c r="P4467">
        <f>IF($R4467="","",IF($R4468="",1,IF($O4467&lt;&gt;$O4468,1,0)))</f>
        <v/>
      </c>
      <c r="Q4467">
        <f>IF($P4467=1,SUM($P$7:$P4467),"")</f>
        <v/>
      </c>
      <c r="R4467">
        <f>IF($A4467="","",IF(ISNUMBER($A4467),$A4467,IFERROR(DATEVALUE($A4467),NA())))</f>
        <v/>
      </c>
    </row>
    <row r="4468">
      <c r="O4468">
        <f>IF($R4468="","",IF($Q$1="Weekly",INT(($R4468-2)/7),IF($Q$1="Quarterly",YEAR($R4468)*4+ROUNDUP(MONTH($R4468)/3),YEAR($R4468)*12+MONTH($R4468))))</f>
        <v/>
      </c>
      <c r="P4468">
        <f>IF($R4468="","",IF($R4469="",1,IF($O4468&lt;&gt;$O4469,1,0)))</f>
        <v/>
      </c>
      <c r="Q4468">
        <f>IF($P4468=1,SUM($P$7:$P4468),"")</f>
        <v/>
      </c>
      <c r="R4468">
        <f>IF($A4468="","",IF(ISNUMBER($A4468),$A4468,IFERROR(DATEVALUE($A4468),NA())))</f>
        <v/>
      </c>
    </row>
    <row r="4469">
      <c r="O4469">
        <f>IF($R4469="","",IF($Q$1="Weekly",INT(($R4469-2)/7),IF($Q$1="Quarterly",YEAR($R4469)*4+ROUNDUP(MONTH($R4469)/3),YEAR($R4469)*12+MONTH($R4469))))</f>
        <v/>
      </c>
      <c r="P4469">
        <f>IF($R4469="","",IF($R4470="",1,IF($O4469&lt;&gt;$O4470,1,0)))</f>
        <v/>
      </c>
      <c r="Q4469">
        <f>IF($P4469=1,SUM($P$7:$P4469),"")</f>
        <v/>
      </c>
      <c r="R4469">
        <f>IF($A4469="","",IF(ISNUMBER($A4469),$A4469,IFERROR(DATEVALUE($A4469),NA())))</f>
        <v/>
      </c>
    </row>
    <row r="4470">
      <c r="O4470">
        <f>IF($R4470="","",IF($Q$1="Weekly",INT(($R4470-2)/7),IF($Q$1="Quarterly",YEAR($R4470)*4+ROUNDUP(MONTH($R4470)/3),YEAR($R4470)*12+MONTH($R4470))))</f>
        <v/>
      </c>
      <c r="P4470">
        <f>IF($R4470="","",IF($R4471="",1,IF($O4470&lt;&gt;$O4471,1,0)))</f>
        <v/>
      </c>
      <c r="Q4470">
        <f>IF($P4470=1,SUM($P$7:$P4470),"")</f>
        <v/>
      </c>
      <c r="R4470">
        <f>IF($A4470="","",IF(ISNUMBER($A4470),$A4470,IFERROR(DATEVALUE($A4470),NA())))</f>
        <v/>
      </c>
    </row>
    <row r="4471">
      <c r="O4471">
        <f>IF($R4471="","",IF($Q$1="Weekly",INT(($R4471-2)/7),IF($Q$1="Quarterly",YEAR($R4471)*4+ROUNDUP(MONTH($R4471)/3),YEAR($R4471)*12+MONTH($R4471))))</f>
        <v/>
      </c>
      <c r="P4471">
        <f>IF($R4471="","",IF($R4472="",1,IF($O4471&lt;&gt;$O4472,1,0)))</f>
        <v/>
      </c>
      <c r="Q4471">
        <f>IF($P4471=1,SUM($P$7:$P4471),"")</f>
        <v/>
      </c>
      <c r="R4471">
        <f>IF($A4471="","",IF(ISNUMBER($A4471),$A4471,IFERROR(DATEVALUE($A4471),NA())))</f>
        <v/>
      </c>
    </row>
    <row r="4472">
      <c r="O4472">
        <f>IF($R4472="","",IF($Q$1="Weekly",INT(($R4472-2)/7),IF($Q$1="Quarterly",YEAR($R4472)*4+ROUNDUP(MONTH($R4472)/3),YEAR($R4472)*12+MONTH($R4472))))</f>
        <v/>
      </c>
      <c r="P4472">
        <f>IF($R4472="","",IF($R4473="",1,IF($O4472&lt;&gt;$O4473,1,0)))</f>
        <v/>
      </c>
      <c r="Q4472">
        <f>IF($P4472=1,SUM($P$7:$P4472),"")</f>
        <v/>
      </c>
      <c r="R4472">
        <f>IF($A4472="","",IF(ISNUMBER($A4472),$A4472,IFERROR(DATEVALUE($A4472),NA())))</f>
        <v/>
      </c>
    </row>
    <row r="4473">
      <c r="O4473">
        <f>IF($R4473="","",IF($Q$1="Weekly",INT(($R4473-2)/7),IF($Q$1="Quarterly",YEAR($R4473)*4+ROUNDUP(MONTH($R4473)/3),YEAR($R4473)*12+MONTH($R4473))))</f>
        <v/>
      </c>
      <c r="P4473">
        <f>IF($R4473="","",IF($R4474="",1,IF($O4473&lt;&gt;$O4474,1,0)))</f>
        <v/>
      </c>
      <c r="Q4473">
        <f>IF($P4473=1,SUM($P$7:$P4473),"")</f>
        <v/>
      </c>
      <c r="R4473">
        <f>IF($A4473="","",IF(ISNUMBER($A4473),$A4473,IFERROR(DATEVALUE($A4473),NA())))</f>
        <v/>
      </c>
    </row>
    <row r="4474">
      <c r="O4474">
        <f>IF($R4474="","",IF($Q$1="Weekly",INT(($R4474-2)/7),IF($Q$1="Quarterly",YEAR($R4474)*4+ROUNDUP(MONTH($R4474)/3),YEAR($R4474)*12+MONTH($R4474))))</f>
        <v/>
      </c>
      <c r="P4474">
        <f>IF($R4474="","",IF($R4475="",1,IF($O4474&lt;&gt;$O4475,1,0)))</f>
        <v/>
      </c>
      <c r="Q4474">
        <f>IF($P4474=1,SUM($P$7:$P4474),"")</f>
        <v/>
      </c>
      <c r="R4474">
        <f>IF($A4474="","",IF(ISNUMBER($A4474),$A4474,IFERROR(DATEVALUE($A4474),NA())))</f>
        <v/>
      </c>
    </row>
    <row r="4475">
      <c r="O4475">
        <f>IF($R4475="","",IF($Q$1="Weekly",INT(($R4475-2)/7),IF($Q$1="Quarterly",YEAR($R4475)*4+ROUNDUP(MONTH($R4475)/3),YEAR($R4475)*12+MONTH($R4475))))</f>
        <v/>
      </c>
      <c r="P4475">
        <f>IF($R4475="","",IF($R4476="",1,IF($O4475&lt;&gt;$O4476,1,0)))</f>
        <v/>
      </c>
      <c r="Q4475">
        <f>IF($P4475=1,SUM($P$7:$P4475),"")</f>
        <v/>
      </c>
      <c r="R4475">
        <f>IF($A4475="","",IF(ISNUMBER($A4475),$A4475,IFERROR(DATEVALUE($A4475),NA())))</f>
        <v/>
      </c>
    </row>
    <row r="4476">
      <c r="O4476">
        <f>IF($R4476="","",IF($Q$1="Weekly",INT(($R4476-2)/7),IF($Q$1="Quarterly",YEAR($R4476)*4+ROUNDUP(MONTH($R4476)/3),YEAR($R4476)*12+MONTH($R4476))))</f>
        <v/>
      </c>
      <c r="P4476">
        <f>IF($R4476="","",IF($R4477="",1,IF($O4476&lt;&gt;$O4477,1,0)))</f>
        <v/>
      </c>
      <c r="Q4476">
        <f>IF($P4476=1,SUM($P$7:$P4476),"")</f>
        <v/>
      </c>
      <c r="R4476">
        <f>IF($A4476="","",IF(ISNUMBER($A4476),$A4476,IFERROR(DATEVALUE($A4476),NA())))</f>
        <v/>
      </c>
    </row>
    <row r="4477">
      <c r="O4477">
        <f>IF($R4477="","",IF($Q$1="Weekly",INT(($R4477-2)/7),IF($Q$1="Quarterly",YEAR($R4477)*4+ROUNDUP(MONTH($R4477)/3),YEAR($R4477)*12+MONTH($R4477))))</f>
        <v/>
      </c>
      <c r="P4477">
        <f>IF($R4477="","",IF($R4478="",1,IF($O4477&lt;&gt;$O4478,1,0)))</f>
        <v/>
      </c>
      <c r="Q4477">
        <f>IF($P4477=1,SUM($P$7:$P4477),"")</f>
        <v/>
      </c>
      <c r="R4477">
        <f>IF($A4477="","",IF(ISNUMBER($A4477),$A4477,IFERROR(DATEVALUE($A4477),NA())))</f>
        <v/>
      </c>
    </row>
    <row r="4478">
      <c r="O4478">
        <f>IF($R4478="","",IF($Q$1="Weekly",INT(($R4478-2)/7),IF($Q$1="Quarterly",YEAR($R4478)*4+ROUNDUP(MONTH($R4478)/3),YEAR($R4478)*12+MONTH($R4478))))</f>
        <v/>
      </c>
      <c r="P4478">
        <f>IF($R4478="","",IF($R4479="",1,IF($O4478&lt;&gt;$O4479,1,0)))</f>
        <v/>
      </c>
      <c r="Q4478">
        <f>IF($P4478=1,SUM($P$7:$P4478),"")</f>
        <v/>
      </c>
      <c r="R4478">
        <f>IF($A4478="","",IF(ISNUMBER($A4478),$A4478,IFERROR(DATEVALUE($A4478),NA())))</f>
        <v/>
      </c>
    </row>
    <row r="4479">
      <c r="O4479">
        <f>IF($R4479="","",IF($Q$1="Weekly",INT(($R4479-2)/7),IF($Q$1="Quarterly",YEAR($R4479)*4+ROUNDUP(MONTH($R4479)/3),YEAR($R4479)*12+MONTH($R4479))))</f>
        <v/>
      </c>
      <c r="P4479">
        <f>IF($R4479="","",IF($R4480="",1,IF($O4479&lt;&gt;$O4480,1,0)))</f>
        <v/>
      </c>
      <c r="Q4479">
        <f>IF($P4479=1,SUM($P$7:$P4479),"")</f>
        <v/>
      </c>
      <c r="R4479">
        <f>IF($A4479="","",IF(ISNUMBER($A4479),$A4479,IFERROR(DATEVALUE($A4479),NA())))</f>
        <v/>
      </c>
    </row>
    <row r="4480">
      <c r="O4480">
        <f>IF($R4480="","",IF($Q$1="Weekly",INT(($R4480-2)/7),IF($Q$1="Quarterly",YEAR($R4480)*4+ROUNDUP(MONTH($R4480)/3),YEAR($R4480)*12+MONTH($R4480))))</f>
        <v/>
      </c>
      <c r="P4480">
        <f>IF($R4480="","",IF($R4481="",1,IF($O4480&lt;&gt;$O4481,1,0)))</f>
        <v/>
      </c>
      <c r="Q4480">
        <f>IF($P4480=1,SUM($P$7:$P4480),"")</f>
        <v/>
      </c>
      <c r="R4480">
        <f>IF($A4480="","",IF(ISNUMBER($A4480),$A4480,IFERROR(DATEVALUE($A4480),NA())))</f>
        <v/>
      </c>
    </row>
    <row r="4481">
      <c r="O4481">
        <f>IF($R4481="","",IF($Q$1="Weekly",INT(($R4481-2)/7),IF($Q$1="Quarterly",YEAR($R4481)*4+ROUNDUP(MONTH($R4481)/3),YEAR($R4481)*12+MONTH($R4481))))</f>
        <v/>
      </c>
      <c r="P4481">
        <f>IF($R4481="","",IF($R4482="",1,IF($O4481&lt;&gt;$O4482,1,0)))</f>
        <v/>
      </c>
      <c r="Q4481">
        <f>IF($P4481=1,SUM($P$7:$P4481),"")</f>
        <v/>
      </c>
      <c r="R4481">
        <f>IF($A4481="","",IF(ISNUMBER($A4481),$A4481,IFERROR(DATEVALUE($A4481),NA())))</f>
        <v/>
      </c>
    </row>
    <row r="4482">
      <c r="O4482">
        <f>IF($R4482="","",IF($Q$1="Weekly",INT(($R4482-2)/7),IF($Q$1="Quarterly",YEAR($R4482)*4+ROUNDUP(MONTH($R4482)/3),YEAR($R4482)*12+MONTH($R4482))))</f>
        <v/>
      </c>
      <c r="P4482">
        <f>IF($R4482="","",IF($R4483="",1,IF($O4482&lt;&gt;$O4483,1,0)))</f>
        <v/>
      </c>
      <c r="Q4482">
        <f>IF($P4482=1,SUM($P$7:$P4482),"")</f>
        <v/>
      </c>
      <c r="R4482">
        <f>IF($A4482="","",IF(ISNUMBER($A4482),$A4482,IFERROR(DATEVALUE($A4482),NA())))</f>
        <v/>
      </c>
    </row>
    <row r="4483">
      <c r="O4483">
        <f>IF($R4483="","",IF($Q$1="Weekly",INT(($R4483-2)/7),IF($Q$1="Quarterly",YEAR($R4483)*4+ROUNDUP(MONTH($R4483)/3),YEAR($R4483)*12+MONTH($R4483))))</f>
        <v/>
      </c>
      <c r="P4483">
        <f>IF($R4483="","",IF($R4484="",1,IF($O4483&lt;&gt;$O4484,1,0)))</f>
        <v/>
      </c>
      <c r="Q4483">
        <f>IF($P4483=1,SUM($P$7:$P4483),"")</f>
        <v/>
      </c>
      <c r="R4483">
        <f>IF($A4483="","",IF(ISNUMBER($A4483),$A4483,IFERROR(DATEVALUE($A4483),NA())))</f>
        <v/>
      </c>
    </row>
    <row r="4484">
      <c r="O4484">
        <f>IF($R4484="","",IF($Q$1="Weekly",INT(($R4484-2)/7),IF($Q$1="Quarterly",YEAR($R4484)*4+ROUNDUP(MONTH($R4484)/3),YEAR($R4484)*12+MONTH($R4484))))</f>
        <v/>
      </c>
      <c r="P4484">
        <f>IF($R4484="","",IF($R4485="",1,IF($O4484&lt;&gt;$O4485,1,0)))</f>
        <v/>
      </c>
      <c r="Q4484">
        <f>IF($P4484=1,SUM($P$7:$P4484),"")</f>
        <v/>
      </c>
      <c r="R4484">
        <f>IF($A4484="","",IF(ISNUMBER($A4484),$A4484,IFERROR(DATEVALUE($A4484),NA())))</f>
        <v/>
      </c>
    </row>
    <row r="4485">
      <c r="O4485">
        <f>IF($R4485="","",IF($Q$1="Weekly",INT(($R4485-2)/7),IF($Q$1="Quarterly",YEAR($R4485)*4+ROUNDUP(MONTH($R4485)/3),YEAR($R4485)*12+MONTH($R4485))))</f>
        <v/>
      </c>
      <c r="P4485">
        <f>IF($R4485="","",IF($R4486="",1,IF($O4485&lt;&gt;$O4486,1,0)))</f>
        <v/>
      </c>
      <c r="Q4485">
        <f>IF($P4485=1,SUM($P$7:$P4485),"")</f>
        <v/>
      </c>
      <c r="R4485">
        <f>IF($A4485="","",IF(ISNUMBER($A4485),$A4485,IFERROR(DATEVALUE($A4485),NA())))</f>
        <v/>
      </c>
    </row>
    <row r="4486">
      <c r="O4486">
        <f>IF($R4486="","",IF($Q$1="Weekly",INT(($R4486-2)/7),IF($Q$1="Quarterly",YEAR($R4486)*4+ROUNDUP(MONTH($R4486)/3),YEAR($R4486)*12+MONTH($R4486))))</f>
        <v/>
      </c>
      <c r="P4486">
        <f>IF($R4486="","",IF($R4487="",1,IF($O4486&lt;&gt;$O4487,1,0)))</f>
        <v/>
      </c>
      <c r="Q4486">
        <f>IF($P4486=1,SUM($P$7:$P4486),"")</f>
        <v/>
      </c>
      <c r="R4486">
        <f>IF($A4486="","",IF(ISNUMBER($A4486),$A4486,IFERROR(DATEVALUE($A4486),NA())))</f>
        <v/>
      </c>
    </row>
    <row r="4487">
      <c r="O4487">
        <f>IF($R4487="","",IF($Q$1="Weekly",INT(($R4487-2)/7),IF($Q$1="Quarterly",YEAR($R4487)*4+ROUNDUP(MONTH($R4487)/3),YEAR($R4487)*12+MONTH($R4487))))</f>
        <v/>
      </c>
      <c r="P4487">
        <f>IF($R4487="","",IF($R4488="",1,IF($O4487&lt;&gt;$O4488,1,0)))</f>
        <v/>
      </c>
      <c r="Q4487">
        <f>IF($P4487=1,SUM($P$7:$P4487),"")</f>
        <v/>
      </c>
      <c r="R4487">
        <f>IF($A4487="","",IF(ISNUMBER($A4487),$A4487,IFERROR(DATEVALUE($A4487),NA())))</f>
        <v/>
      </c>
    </row>
    <row r="4488">
      <c r="O4488">
        <f>IF($R4488="","",IF($Q$1="Weekly",INT(($R4488-2)/7),IF($Q$1="Quarterly",YEAR($R4488)*4+ROUNDUP(MONTH($R4488)/3),YEAR($R4488)*12+MONTH($R4488))))</f>
        <v/>
      </c>
      <c r="P4488">
        <f>IF($R4488="","",IF($R4489="",1,IF($O4488&lt;&gt;$O4489,1,0)))</f>
        <v/>
      </c>
      <c r="Q4488">
        <f>IF($P4488=1,SUM($P$7:$P4488),"")</f>
        <v/>
      </c>
      <c r="R4488">
        <f>IF($A4488="","",IF(ISNUMBER($A4488),$A4488,IFERROR(DATEVALUE($A4488),NA())))</f>
        <v/>
      </c>
    </row>
    <row r="4489">
      <c r="O4489">
        <f>IF($R4489="","",IF($Q$1="Weekly",INT(($R4489-2)/7),IF($Q$1="Quarterly",YEAR($R4489)*4+ROUNDUP(MONTH($R4489)/3),YEAR($R4489)*12+MONTH($R4489))))</f>
        <v/>
      </c>
      <c r="P4489">
        <f>IF($R4489="","",IF($R4490="",1,IF($O4489&lt;&gt;$O4490,1,0)))</f>
        <v/>
      </c>
      <c r="Q4489">
        <f>IF($P4489=1,SUM($P$7:$P4489),"")</f>
        <v/>
      </c>
      <c r="R4489">
        <f>IF($A4489="","",IF(ISNUMBER($A4489),$A4489,IFERROR(DATEVALUE($A4489),NA())))</f>
        <v/>
      </c>
    </row>
    <row r="4490">
      <c r="O4490">
        <f>IF($R4490="","",IF($Q$1="Weekly",INT(($R4490-2)/7),IF($Q$1="Quarterly",YEAR($R4490)*4+ROUNDUP(MONTH($R4490)/3),YEAR($R4490)*12+MONTH($R4490))))</f>
        <v/>
      </c>
      <c r="P4490">
        <f>IF($R4490="","",IF($R4491="",1,IF($O4490&lt;&gt;$O4491,1,0)))</f>
        <v/>
      </c>
      <c r="Q4490">
        <f>IF($P4490=1,SUM($P$7:$P4490),"")</f>
        <v/>
      </c>
      <c r="R4490">
        <f>IF($A4490="","",IF(ISNUMBER($A4490),$A4490,IFERROR(DATEVALUE($A4490),NA())))</f>
        <v/>
      </c>
    </row>
    <row r="4491">
      <c r="O4491">
        <f>IF($R4491="","",IF($Q$1="Weekly",INT(($R4491-2)/7),IF($Q$1="Quarterly",YEAR($R4491)*4+ROUNDUP(MONTH($R4491)/3),YEAR($R4491)*12+MONTH($R4491))))</f>
        <v/>
      </c>
      <c r="P4491">
        <f>IF($R4491="","",IF($R4492="",1,IF($O4491&lt;&gt;$O4492,1,0)))</f>
        <v/>
      </c>
      <c r="Q4491">
        <f>IF($P4491=1,SUM($P$7:$P4491),"")</f>
        <v/>
      </c>
      <c r="R4491">
        <f>IF($A4491="","",IF(ISNUMBER($A4491),$A4491,IFERROR(DATEVALUE($A4491),NA())))</f>
        <v/>
      </c>
    </row>
    <row r="4492">
      <c r="O4492">
        <f>IF($R4492="","",IF($Q$1="Weekly",INT(($R4492-2)/7),IF($Q$1="Quarterly",YEAR($R4492)*4+ROUNDUP(MONTH($R4492)/3),YEAR($R4492)*12+MONTH($R4492))))</f>
        <v/>
      </c>
      <c r="P4492">
        <f>IF($R4492="","",IF($R4493="",1,IF($O4492&lt;&gt;$O4493,1,0)))</f>
        <v/>
      </c>
      <c r="Q4492">
        <f>IF($P4492=1,SUM($P$7:$P4492),"")</f>
        <v/>
      </c>
      <c r="R4492">
        <f>IF($A4492="","",IF(ISNUMBER($A4492),$A4492,IFERROR(DATEVALUE($A4492),NA())))</f>
        <v/>
      </c>
    </row>
    <row r="4493">
      <c r="O4493">
        <f>IF($R4493="","",IF($Q$1="Weekly",INT(($R4493-2)/7),IF($Q$1="Quarterly",YEAR($R4493)*4+ROUNDUP(MONTH($R4493)/3),YEAR($R4493)*12+MONTH($R4493))))</f>
        <v/>
      </c>
      <c r="P4493">
        <f>IF($R4493="","",IF($R4494="",1,IF($O4493&lt;&gt;$O4494,1,0)))</f>
        <v/>
      </c>
      <c r="Q4493">
        <f>IF($P4493=1,SUM($P$7:$P4493),"")</f>
        <v/>
      </c>
      <c r="R4493">
        <f>IF($A4493="","",IF(ISNUMBER($A4493),$A4493,IFERROR(DATEVALUE($A4493),NA())))</f>
        <v/>
      </c>
    </row>
    <row r="4494">
      <c r="O4494">
        <f>IF($R4494="","",IF($Q$1="Weekly",INT(($R4494-2)/7),IF($Q$1="Quarterly",YEAR($R4494)*4+ROUNDUP(MONTH($R4494)/3),YEAR($R4494)*12+MONTH($R4494))))</f>
        <v/>
      </c>
      <c r="P4494">
        <f>IF($R4494="","",IF($R4495="",1,IF($O4494&lt;&gt;$O4495,1,0)))</f>
        <v/>
      </c>
      <c r="Q4494">
        <f>IF($P4494=1,SUM($P$7:$P4494),"")</f>
        <v/>
      </c>
      <c r="R4494">
        <f>IF($A4494="","",IF(ISNUMBER($A4494),$A4494,IFERROR(DATEVALUE($A4494),NA())))</f>
        <v/>
      </c>
    </row>
    <row r="4495">
      <c r="O4495">
        <f>IF($R4495="","",IF($Q$1="Weekly",INT(($R4495-2)/7),IF($Q$1="Quarterly",YEAR($R4495)*4+ROUNDUP(MONTH($R4495)/3),YEAR($R4495)*12+MONTH($R4495))))</f>
        <v/>
      </c>
      <c r="P4495">
        <f>IF($R4495="","",IF($R4496="",1,IF($O4495&lt;&gt;$O4496,1,0)))</f>
        <v/>
      </c>
      <c r="Q4495">
        <f>IF($P4495=1,SUM($P$7:$P4495),"")</f>
        <v/>
      </c>
      <c r="R4495">
        <f>IF($A4495="","",IF(ISNUMBER($A4495),$A4495,IFERROR(DATEVALUE($A4495),NA())))</f>
        <v/>
      </c>
    </row>
    <row r="4496">
      <c r="O4496">
        <f>IF($R4496="","",IF($Q$1="Weekly",INT(($R4496-2)/7),IF($Q$1="Quarterly",YEAR($R4496)*4+ROUNDUP(MONTH($R4496)/3),YEAR($R4496)*12+MONTH($R4496))))</f>
        <v/>
      </c>
      <c r="P4496">
        <f>IF($R4496="","",IF($R4497="",1,IF($O4496&lt;&gt;$O4497,1,0)))</f>
        <v/>
      </c>
      <c r="Q4496">
        <f>IF($P4496=1,SUM($P$7:$P4496),"")</f>
        <v/>
      </c>
      <c r="R4496">
        <f>IF($A4496="","",IF(ISNUMBER($A4496),$A4496,IFERROR(DATEVALUE($A4496),NA())))</f>
        <v/>
      </c>
    </row>
    <row r="4497">
      <c r="O4497">
        <f>IF($R4497="","",IF($Q$1="Weekly",INT(($R4497-2)/7),IF($Q$1="Quarterly",YEAR($R4497)*4+ROUNDUP(MONTH($R4497)/3),YEAR($R4497)*12+MONTH($R4497))))</f>
        <v/>
      </c>
      <c r="P4497">
        <f>IF($R4497="","",IF($R4498="",1,IF($O4497&lt;&gt;$O4498,1,0)))</f>
        <v/>
      </c>
      <c r="Q4497">
        <f>IF($P4497=1,SUM($P$7:$P4497),"")</f>
        <v/>
      </c>
      <c r="R4497">
        <f>IF($A4497="","",IF(ISNUMBER($A4497),$A4497,IFERROR(DATEVALUE($A4497),NA())))</f>
        <v/>
      </c>
    </row>
    <row r="4498">
      <c r="O4498">
        <f>IF($R4498="","",IF($Q$1="Weekly",INT(($R4498-2)/7),IF($Q$1="Quarterly",YEAR($R4498)*4+ROUNDUP(MONTH($R4498)/3),YEAR($R4498)*12+MONTH($R4498))))</f>
        <v/>
      </c>
      <c r="P4498">
        <f>IF($R4498="","",IF($R4499="",1,IF($O4498&lt;&gt;$O4499,1,0)))</f>
        <v/>
      </c>
      <c r="Q4498">
        <f>IF($P4498=1,SUM($P$7:$P4498),"")</f>
        <v/>
      </c>
      <c r="R4498">
        <f>IF($A4498="","",IF(ISNUMBER($A4498),$A4498,IFERROR(DATEVALUE($A4498),NA())))</f>
        <v/>
      </c>
    </row>
    <row r="4499">
      <c r="O4499">
        <f>IF($R4499="","",IF($Q$1="Weekly",INT(($R4499-2)/7),IF($Q$1="Quarterly",YEAR($R4499)*4+ROUNDUP(MONTH($R4499)/3),YEAR($R4499)*12+MONTH($R4499))))</f>
        <v/>
      </c>
      <c r="P4499">
        <f>IF($R4499="","",IF($R4500="",1,IF($O4499&lt;&gt;$O4500,1,0)))</f>
        <v/>
      </c>
      <c r="Q4499">
        <f>IF($P4499=1,SUM($P$7:$P4499),"")</f>
        <v/>
      </c>
      <c r="R4499">
        <f>IF($A4499="","",IF(ISNUMBER($A4499),$A4499,IFERROR(DATEVALUE($A4499),NA())))</f>
        <v/>
      </c>
    </row>
    <row r="4500">
      <c r="O4500">
        <f>IF($R4500="","",IF($Q$1="Weekly",INT(($R4500-2)/7),IF($Q$1="Quarterly",YEAR($R4500)*4+ROUNDUP(MONTH($R4500)/3),YEAR($R4500)*12+MONTH($R4500))))</f>
        <v/>
      </c>
      <c r="P4500">
        <f>IF($R4500="","",IF($R4501="",1,IF($O4500&lt;&gt;$O4501,1,0)))</f>
        <v/>
      </c>
      <c r="Q4500">
        <f>IF($P4500=1,SUM($P$7:$P4500),"")</f>
        <v/>
      </c>
      <c r="R4500">
        <f>IF($A4500="","",IF(ISNUMBER($A4500),$A4500,IFERROR(DATEVALUE($A4500),NA())))</f>
        <v/>
      </c>
    </row>
    <row r="4501">
      <c r="O4501">
        <f>IF($R4501="","",IF($Q$1="Weekly",INT(($R4501-2)/7),IF($Q$1="Quarterly",YEAR($R4501)*4+ROUNDUP(MONTH($R4501)/3),YEAR($R4501)*12+MONTH($R4501))))</f>
        <v/>
      </c>
      <c r="P4501">
        <f>IF($R4501="","",IF($R4502="",1,IF($O4501&lt;&gt;$O4502,1,0)))</f>
        <v/>
      </c>
      <c r="Q4501">
        <f>IF($P4501=1,SUM($P$7:$P4501),"")</f>
        <v/>
      </c>
      <c r="R4501">
        <f>IF($A4501="","",IF(ISNUMBER($A4501),$A4501,IFERROR(DATEVALUE($A4501),NA())))</f>
        <v/>
      </c>
    </row>
    <row r="4502">
      <c r="O4502">
        <f>IF($R4502="","",IF($Q$1="Weekly",INT(($R4502-2)/7),IF($Q$1="Quarterly",YEAR($R4502)*4+ROUNDUP(MONTH($R4502)/3),YEAR($R4502)*12+MONTH($R4502))))</f>
        <v/>
      </c>
      <c r="P4502">
        <f>IF($R4502="","",IF($R4503="",1,IF($O4502&lt;&gt;$O4503,1,0)))</f>
        <v/>
      </c>
      <c r="Q4502">
        <f>IF($P4502=1,SUM($P$7:$P4502),"")</f>
        <v/>
      </c>
      <c r="R4502">
        <f>IF($A4502="","",IF(ISNUMBER($A4502),$A4502,IFERROR(DATEVALUE($A4502),NA())))</f>
        <v/>
      </c>
    </row>
    <row r="4503">
      <c r="O4503">
        <f>IF($R4503="","",IF($Q$1="Weekly",INT(($R4503-2)/7),IF($Q$1="Quarterly",YEAR($R4503)*4+ROUNDUP(MONTH($R4503)/3),YEAR($R4503)*12+MONTH($R4503))))</f>
        <v/>
      </c>
      <c r="P4503">
        <f>IF($R4503="","",IF($R4504="",1,IF($O4503&lt;&gt;$O4504,1,0)))</f>
        <v/>
      </c>
      <c r="Q4503">
        <f>IF($P4503=1,SUM($P$7:$P4503),"")</f>
        <v/>
      </c>
      <c r="R4503">
        <f>IF($A4503="","",IF(ISNUMBER($A4503),$A4503,IFERROR(DATEVALUE($A4503),NA())))</f>
        <v/>
      </c>
    </row>
    <row r="4504">
      <c r="O4504">
        <f>IF($R4504="","",IF($Q$1="Weekly",INT(($R4504-2)/7),IF($Q$1="Quarterly",YEAR($R4504)*4+ROUNDUP(MONTH($R4504)/3),YEAR($R4504)*12+MONTH($R4504))))</f>
        <v/>
      </c>
      <c r="P4504">
        <f>IF($R4504="","",IF($R4505="",1,IF($O4504&lt;&gt;$O4505,1,0)))</f>
        <v/>
      </c>
      <c r="Q4504">
        <f>IF($P4504=1,SUM($P$7:$P4504),"")</f>
        <v/>
      </c>
      <c r="R4504">
        <f>IF($A4504="","",IF(ISNUMBER($A4504),$A4504,IFERROR(DATEVALUE($A4504),NA())))</f>
        <v/>
      </c>
    </row>
    <row r="4505">
      <c r="O4505">
        <f>IF($R4505="","",IF($Q$1="Weekly",INT(($R4505-2)/7),IF($Q$1="Quarterly",YEAR($R4505)*4+ROUNDUP(MONTH($R4505)/3),YEAR($R4505)*12+MONTH($R4505))))</f>
        <v/>
      </c>
      <c r="P4505">
        <f>IF($R4505="","",IF($R4506="",1,IF($O4505&lt;&gt;$O4506,1,0)))</f>
        <v/>
      </c>
      <c r="Q4505">
        <f>IF($P4505=1,SUM($P$7:$P4505),"")</f>
        <v/>
      </c>
      <c r="R4505">
        <f>IF($A4505="","",IF(ISNUMBER($A4505),$A4505,IFERROR(DATEVALUE($A4505),NA())))</f>
        <v/>
      </c>
    </row>
    <row r="4506">
      <c r="O4506">
        <f>IF($R4506="","",IF($Q$1="Weekly",INT(($R4506-2)/7),IF($Q$1="Quarterly",YEAR($R4506)*4+ROUNDUP(MONTH($R4506)/3),YEAR($R4506)*12+MONTH($R4506))))</f>
        <v/>
      </c>
      <c r="P4506">
        <f>IF($R4506="","",IF($R4507="",1,IF($O4506&lt;&gt;$O4507,1,0)))</f>
        <v/>
      </c>
      <c r="Q4506">
        <f>IF($P4506=1,SUM($P$7:$P4506),"")</f>
        <v/>
      </c>
      <c r="R4506">
        <f>IF($A4506="","",IF(ISNUMBER($A4506),$A4506,IFERROR(DATEVALUE($A4506),NA())))</f>
        <v/>
      </c>
    </row>
    <row r="4507">
      <c r="O4507">
        <f>IF($R4507="","",IF($Q$1="Weekly",INT(($R4507-2)/7),IF($Q$1="Quarterly",YEAR($R4507)*4+ROUNDUP(MONTH($R4507)/3),YEAR($R4507)*12+MONTH($R4507))))</f>
        <v/>
      </c>
      <c r="P4507">
        <f>IF($R4507="","",IF($R4508="",1,IF($O4507&lt;&gt;$O4508,1,0)))</f>
        <v/>
      </c>
      <c r="Q4507">
        <f>IF($P4507=1,SUM($P$7:$P4507),"")</f>
        <v/>
      </c>
      <c r="R4507">
        <f>IF($A4507="","",IF(ISNUMBER($A4507),$A4507,IFERROR(DATEVALUE($A4507),NA())))</f>
        <v/>
      </c>
    </row>
    <row r="4508">
      <c r="O4508">
        <f>IF($R4508="","",IF($Q$1="Weekly",INT(($R4508-2)/7),IF($Q$1="Quarterly",YEAR($R4508)*4+ROUNDUP(MONTH($R4508)/3),YEAR($R4508)*12+MONTH($R4508))))</f>
        <v/>
      </c>
      <c r="P4508">
        <f>IF($R4508="","",IF($R4509="",1,IF($O4508&lt;&gt;$O4509,1,0)))</f>
        <v/>
      </c>
      <c r="Q4508">
        <f>IF($P4508=1,SUM($P$7:$P4508),"")</f>
        <v/>
      </c>
      <c r="R4508">
        <f>IF($A4508="","",IF(ISNUMBER($A4508),$A4508,IFERROR(DATEVALUE($A4508),NA())))</f>
        <v/>
      </c>
    </row>
    <row r="4509">
      <c r="O4509">
        <f>IF($R4509="","",IF($Q$1="Weekly",INT(($R4509-2)/7),IF($Q$1="Quarterly",YEAR($R4509)*4+ROUNDUP(MONTH($R4509)/3),YEAR($R4509)*12+MONTH($R4509))))</f>
        <v/>
      </c>
      <c r="P4509">
        <f>IF($R4509="","",IF($R4510="",1,IF($O4509&lt;&gt;$O4510,1,0)))</f>
        <v/>
      </c>
      <c r="Q4509">
        <f>IF($P4509=1,SUM($P$7:$P4509),"")</f>
        <v/>
      </c>
      <c r="R4509">
        <f>IF($A4509="","",IF(ISNUMBER($A4509),$A4509,IFERROR(DATEVALUE($A4509),NA())))</f>
        <v/>
      </c>
    </row>
    <row r="4510">
      <c r="O4510">
        <f>IF($R4510="","",IF($Q$1="Weekly",INT(($R4510-2)/7),IF($Q$1="Quarterly",YEAR($R4510)*4+ROUNDUP(MONTH($R4510)/3),YEAR($R4510)*12+MONTH($R4510))))</f>
        <v/>
      </c>
      <c r="P4510">
        <f>IF($R4510="","",IF($R4511="",1,IF($O4510&lt;&gt;$O4511,1,0)))</f>
        <v/>
      </c>
      <c r="Q4510">
        <f>IF($P4510=1,SUM($P$7:$P4510),"")</f>
        <v/>
      </c>
      <c r="R4510">
        <f>IF($A4510="","",IF(ISNUMBER($A4510),$A4510,IFERROR(DATEVALUE($A4510),NA())))</f>
        <v/>
      </c>
    </row>
    <row r="4511">
      <c r="O4511">
        <f>IF($R4511="","",IF($Q$1="Weekly",INT(($R4511-2)/7),IF($Q$1="Quarterly",YEAR($R4511)*4+ROUNDUP(MONTH($R4511)/3),YEAR($R4511)*12+MONTH($R4511))))</f>
        <v/>
      </c>
      <c r="P4511">
        <f>IF($R4511="","",IF($R4512="",1,IF($O4511&lt;&gt;$O4512,1,0)))</f>
        <v/>
      </c>
      <c r="Q4511">
        <f>IF($P4511=1,SUM($P$7:$P4511),"")</f>
        <v/>
      </c>
      <c r="R4511">
        <f>IF($A4511="","",IF(ISNUMBER($A4511),$A4511,IFERROR(DATEVALUE($A4511),NA())))</f>
        <v/>
      </c>
    </row>
    <row r="4512">
      <c r="O4512">
        <f>IF($R4512="","",IF($Q$1="Weekly",INT(($R4512-2)/7),IF($Q$1="Quarterly",YEAR($R4512)*4+ROUNDUP(MONTH($R4512)/3),YEAR($R4512)*12+MONTH($R4512))))</f>
        <v/>
      </c>
      <c r="P4512">
        <f>IF($R4512="","",IF($R4513="",1,IF($O4512&lt;&gt;$O4513,1,0)))</f>
        <v/>
      </c>
      <c r="Q4512">
        <f>IF($P4512=1,SUM($P$7:$P4512),"")</f>
        <v/>
      </c>
      <c r="R4512">
        <f>IF($A4512="","",IF(ISNUMBER($A4512),$A4512,IFERROR(DATEVALUE($A4512),NA())))</f>
        <v/>
      </c>
    </row>
    <row r="4513">
      <c r="O4513">
        <f>IF($R4513="","",IF($Q$1="Weekly",INT(($R4513-2)/7),IF($Q$1="Quarterly",YEAR($R4513)*4+ROUNDUP(MONTH($R4513)/3),YEAR($R4513)*12+MONTH($R4513))))</f>
        <v/>
      </c>
      <c r="P4513">
        <f>IF($R4513="","",IF($R4514="",1,IF($O4513&lt;&gt;$O4514,1,0)))</f>
        <v/>
      </c>
      <c r="Q4513">
        <f>IF($P4513=1,SUM($P$7:$P4513),"")</f>
        <v/>
      </c>
      <c r="R4513">
        <f>IF($A4513="","",IF(ISNUMBER($A4513),$A4513,IFERROR(DATEVALUE($A4513),NA())))</f>
        <v/>
      </c>
    </row>
    <row r="4514">
      <c r="O4514">
        <f>IF($R4514="","",IF($Q$1="Weekly",INT(($R4514-2)/7),IF($Q$1="Quarterly",YEAR($R4514)*4+ROUNDUP(MONTH($R4514)/3),YEAR($R4514)*12+MONTH($R4514))))</f>
        <v/>
      </c>
      <c r="P4514">
        <f>IF($R4514="","",IF($R4515="",1,IF($O4514&lt;&gt;$O4515,1,0)))</f>
        <v/>
      </c>
      <c r="Q4514">
        <f>IF($P4514=1,SUM($P$7:$P4514),"")</f>
        <v/>
      </c>
      <c r="R4514">
        <f>IF($A4514="","",IF(ISNUMBER($A4514),$A4514,IFERROR(DATEVALUE($A4514),NA())))</f>
        <v/>
      </c>
    </row>
    <row r="4515">
      <c r="O4515">
        <f>IF($R4515="","",IF($Q$1="Weekly",INT(($R4515-2)/7),IF($Q$1="Quarterly",YEAR($R4515)*4+ROUNDUP(MONTH($R4515)/3),YEAR($R4515)*12+MONTH($R4515))))</f>
        <v/>
      </c>
      <c r="P4515">
        <f>IF($R4515="","",IF($R4516="",1,IF($O4515&lt;&gt;$O4516,1,0)))</f>
        <v/>
      </c>
      <c r="Q4515">
        <f>IF($P4515=1,SUM($P$7:$P4515),"")</f>
        <v/>
      </c>
      <c r="R4515">
        <f>IF($A4515="","",IF(ISNUMBER($A4515),$A4515,IFERROR(DATEVALUE($A4515),NA())))</f>
        <v/>
      </c>
    </row>
    <row r="4516">
      <c r="O4516">
        <f>IF($R4516="","",IF($Q$1="Weekly",INT(($R4516-2)/7),IF($Q$1="Quarterly",YEAR($R4516)*4+ROUNDUP(MONTH($R4516)/3),YEAR($R4516)*12+MONTH($R4516))))</f>
        <v/>
      </c>
      <c r="P4516">
        <f>IF($R4516="","",IF($R4517="",1,IF($O4516&lt;&gt;$O4517,1,0)))</f>
        <v/>
      </c>
      <c r="Q4516">
        <f>IF($P4516=1,SUM($P$7:$P4516),"")</f>
        <v/>
      </c>
      <c r="R4516">
        <f>IF($A4516="","",IF(ISNUMBER($A4516),$A4516,IFERROR(DATEVALUE($A4516),NA())))</f>
        <v/>
      </c>
    </row>
    <row r="4517">
      <c r="O4517">
        <f>IF($R4517="","",IF($Q$1="Weekly",INT(($R4517-2)/7),IF($Q$1="Quarterly",YEAR($R4517)*4+ROUNDUP(MONTH($R4517)/3),YEAR($R4517)*12+MONTH($R4517))))</f>
        <v/>
      </c>
      <c r="P4517">
        <f>IF($R4517="","",IF($R4518="",1,IF($O4517&lt;&gt;$O4518,1,0)))</f>
        <v/>
      </c>
      <c r="Q4517">
        <f>IF($P4517=1,SUM($P$7:$P4517),"")</f>
        <v/>
      </c>
      <c r="R4517">
        <f>IF($A4517="","",IF(ISNUMBER($A4517),$A4517,IFERROR(DATEVALUE($A4517),NA())))</f>
        <v/>
      </c>
    </row>
    <row r="4518">
      <c r="O4518">
        <f>IF($R4518="","",IF($Q$1="Weekly",INT(($R4518-2)/7),IF($Q$1="Quarterly",YEAR($R4518)*4+ROUNDUP(MONTH($R4518)/3),YEAR($R4518)*12+MONTH($R4518))))</f>
        <v/>
      </c>
      <c r="P4518">
        <f>IF($R4518="","",IF($R4519="",1,IF($O4518&lt;&gt;$O4519,1,0)))</f>
        <v/>
      </c>
      <c r="Q4518">
        <f>IF($P4518=1,SUM($P$7:$P4518),"")</f>
        <v/>
      </c>
      <c r="R4518">
        <f>IF($A4518="","",IF(ISNUMBER($A4518),$A4518,IFERROR(DATEVALUE($A4518),NA())))</f>
        <v/>
      </c>
    </row>
    <row r="4519">
      <c r="O4519">
        <f>IF($R4519="","",IF($Q$1="Weekly",INT(($R4519-2)/7),IF($Q$1="Quarterly",YEAR($R4519)*4+ROUNDUP(MONTH($R4519)/3),YEAR($R4519)*12+MONTH($R4519))))</f>
        <v/>
      </c>
      <c r="P4519">
        <f>IF($R4519="","",IF($R4520="",1,IF($O4519&lt;&gt;$O4520,1,0)))</f>
        <v/>
      </c>
      <c r="Q4519">
        <f>IF($P4519=1,SUM($P$7:$P4519),"")</f>
        <v/>
      </c>
      <c r="R4519">
        <f>IF($A4519="","",IF(ISNUMBER($A4519),$A4519,IFERROR(DATEVALUE($A4519),NA())))</f>
        <v/>
      </c>
    </row>
    <row r="4520">
      <c r="O4520">
        <f>IF($R4520="","",IF($Q$1="Weekly",INT(($R4520-2)/7),IF($Q$1="Quarterly",YEAR($R4520)*4+ROUNDUP(MONTH($R4520)/3),YEAR($R4520)*12+MONTH($R4520))))</f>
        <v/>
      </c>
      <c r="P4520">
        <f>IF($R4520="","",IF($R4521="",1,IF($O4520&lt;&gt;$O4521,1,0)))</f>
        <v/>
      </c>
      <c r="Q4520">
        <f>IF($P4520=1,SUM($P$7:$P4520),"")</f>
        <v/>
      </c>
      <c r="R4520">
        <f>IF($A4520="","",IF(ISNUMBER($A4520),$A4520,IFERROR(DATEVALUE($A4520),NA())))</f>
        <v/>
      </c>
    </row>
    <row r="4521">
      <c r="O4521">
        <f>IF($R4521="","",IF($Q$1="Weekly",INT(($R4521-2)/7),IF($Q$1="Quarterly",YEAR($R4521)*4+ROUNDUP(MONTH($R4521)/3),YEAR($R4521)*12+MONTH($R4521))))</f>
        <v/>
      </c>
      <c r="P4521">
        <f>IF($R4521="","",IF($R4522="",1,IF($O4521&lt;&gt;$O4522,1,0)))</f>
        <v/>
      </c>
      <c r="Q4521">
        <f>IF($P4521=1,SUM($P$7:$P4521),"")</f>
        <v/>
      </c>
      <c r="R4521">
        <f>IF($A4521="","",IF(ISNUMBER($A4521),$A4521,IFERROR(DATEVALUE($A4521),NA())))</f>
        <v/>
      </c>
    </row>
    <row r="4522">
      <c r="O4522">
        <f>IF($R4522="","",IF($Q$1="Weekly",INT(($R4522-2)/7),IF($Q$1="Quarterly",YEAR($R4522)*4+ROUNDUP(MONTH($R4522)/3),YEAR($R4522)*12+MONTH($R4522))))</f>
        <v/>
      </c>
      <c r="P4522">
        <f>IF($R4522="","",IF($R4523="",1,IF($O4522&lt;&gt;$O4523,1,0)))</f>
        <v/>
      </c>
      <c r="Q4522">
        <f>IF($P4522=1,SUM($P$7:$P4522),"")</f>
        <v/>
      </c>
      <c r="R4522">
        <f>IF($A4522="","",IF(ISNUMBER($A4522),$A4522,IFERROR(DATEVALUE($A4522),NA())))</f>
        <v/>
      </c>
    </row>
    <row r="4523">
      <c r="O4523">
        <f>IF($R4523="","",IF($Q$1="Weekly",INT(($R4523-2)/7),IF($Q$1="Quarterly",YEAR($R4523)*4+ROUNDUP(MONTH($R4523)/3),YEAR($R4523)*12+MONTH($R4523))))</f>
        <v/>
      </c>
      <c r="P4523">
        <f>IF($R4523="","",IF($R4524="",1,IF($O4523&lt;&gt;$O4524,1,0)))</f>
        <v/>
      </c>
      <c r="Q4523">
        <f>IF($P4523=1,SUM($P$7:$P4523),"")</f>
        <v/>
      </c>
      <c r="R4523">
        <f>IF($A4523="","",IF(ISNUMBER($A4523),$A4523,IFERROR(DATEVALUE($A4523),NA())))</f>
        <v/>
      </c>
    </row>
    <row r="4524">
      <c r="O4524">
        <f>IF($R4524="","",IF($Q$1="Weekly",INT(($R4524-2)/7),IF($Q$1="Quarterly",YEAR($R4524)*4+ROUNDUP(MONTH($R4524)/3),YEAR($R4524)*12+MONTH($R4524))))</f>
        <v/>
      </c>
      <c r="P4524">
        <f>IF($R4524="","",IF($R4525="",1,IF($O4524&lt;&gt;$O4525,1,0)))</f>
        <v/>
      </c>
      <c r="Q4524">
        <f>IF($P4524=1,SUM($P$7:$P4524),"")</f>
        <v/>
      </c>
      <c r="R4524">
        <f>IF($A4524="","",IF(ISNUMBER($A4524),$A4524,IFERROR(DATEVALUE($A4524),NA())))</f>
        <v/>
      </c>
    </row>
    <row r="4525">
      <c r="O4525">
        <f>IF($R4525="","",IF($Q$1="Weekly",INT(($R4525-2)/7),IF($Q$1="Quarterly",YEAR($R4525)*4+ROUNDUP(MONTH($R4525)/3),YEAR($R4525)*12+MONTH($R4525))))</f>
        <v/>
      </c>
      <c r="P4525">
        <f>IF($R4525="","",IF($R4526="",1,IF($O4525&lt;&gt;$O4526,1,0)))</f>
        <v/>
      </c>
      <c r="Q4525">
        <f>IF($P4525=1,SUM($P$7:$P4525),"")</f>
        <v/>
      </c>
      <c r="R4525">
        <f>IF($A4525="","",IF(ISNUMBER($A4525),$A4525,IFERROR(DATEVALUE($A4525),NA())))</f>
        <v/>
      </c>
    </row>
    <row r="4526">
      <c r="O4526">
        <f>IF($R4526="","",IF($Q$1="Weekly",INT(($R4526-2)/7),IF($Q$1="Quarterly",YEAR($R4526)*4+ROUNDUP(MONTH($R4526)/3),YEAR($R4526)*12+MONTH($R4526))))</f>
        <v/>
      </c>
      <c r="P4526">
        <f>IF($R4526="","",IF($R4527="",1,IF($O4526&lt;&gt;$O4527,1,0)))</f>
        <v/>
      </c>
      <c r="Q4526">
        <f>IF($P4526=1,SUM($P$7:$P4526),"")</f>
        <v/>
      </c>
      <c r="R4526">
        <f>IF($A4526="","",IF(ISNUMBER($A4526),$A4526,IFERROR(DATEVALUE($A4526),NA())))</f>
        <v/>
      </c>
    </row>
    <row r="4527">
      <c r="O4527">
        <f>IF($R4527="","",IF($Q$1="Weekly",INT(($R4527-2)/7),IF($Q$1="Quarterly",YEAR($R4527)*4+ROUNDUP(MONTH($R4527)/3),YEAR($R4527)*12+MONTH($R4527))))</f>
        <v/>
      </c>
      <c r="P4527">
        <f>IF($R4527="","",IF($R4528="",1,IF($O4527&lt;&gt;$O4528,1,0)))</f>
        <v/>
      </c>
      <c r="Q4527">
        <f>IF($P4527=1,SUM($P$7:$P4527),"")</f>
        <v/>
      </c>
      <c r="R4527">
        <f>IF($A4527="","",IF(ISNUMBER($A4527),$A4527,IFERROR(DATEVALUE($A4527),NA())))</f>
        <v/>
      </c>
    </row>
    <row r="4528">
      <c r="O4528">
        <f>IF($R4528="","",IF($Q$1="Weekly",INT(($R4528-2)/7),IF($Q$1="Quarterly",YEAR($R4528)*4+ROUNDUP(MONTH($R4528)/3),YEAR($R4528)*12+MONTH($R4528))))</f>
        <v/>
      </c>
      <c r="P4528">
        <f>IF($R4528="","",IF($R4529="",1,IF($O4528&lt;&gt;$O4529,1,0)))</f>
        <v/>
      </c>
      <c r="Q4528">
        <f>IF($P4528=1,SUM($P$7:$P4528),"")</f>
        <v/>
      </c>
      <c r="R4528">
        <f>IF($A4528="","",IF(ISNUMBER($A4528),$A4528,IFERROR(DATEVALUE($A4528),NA())))</f>
        <v/>
      </c>
    </row>
    <row r="4529">
      <c r="O4529">
        <f>IF($R4529="","",IF($Q$1="Weekly",INT(($R4529-2)/7),IF($Q$1="Quarterly",YEAR($R4529)*4+ROUNDUP(MONTH($R4529)/3),YEAR($R4529)*12+MONTH($R4529))))</f>
        <v/>
      </c>
      <c r="P4529">
        <f>IF($R4529="","",IF($R4530="",1,IF($O4529&lt;&gt;$O4530,1,0)))</f>
        <v/>
      </c>
      <c r="Q4529">
        <f>IF($P4529=1,SUM($P$7:$P4529),"")</f>
        <v/>
      </c>
      <c r="R4529">
        <f>IF($A4529="","",IF(ISNUMBER($A4529),$A4529,IFERROR(DATEVALUE($A4529),NA())))</f>
        <v/>
      </c>
    </row>
    <row r="4530">
      <c r="O4530">
        <f>IF($R4530="","",IF($Q$1="Weekly",INT(($R4530-2)/7),IF($Q$1="Quarterly",YEAR($R4530)*4+ROUNDUP(MONTH($R4530)/3),YEAR($R4530)*12+MONTH($R4530))))</f>
        <v/>
      </c>
      <c r="P4530">
        <f>IF($R4530="","",IF($R4531="",1,IF($O4530&lt;&gt;$O4531,1,0)))</f>
        <v/>
      </c>
      <c r="Q4530">
        <f>IF($P4530=1,SUM($P$7:$P4530),"")</f>
        <v/>
      </c>
      <c r="R4530">
        <f>IF($A4530="","",IF(ISNUMBER($A4530),$A4530,IFERROR(DATEVALUE($A4530),NA())))</f>
        <v/>
      </c>
    </row>
    <row r="4531">
      <c r="O4531">
        <f>IF($R4531="","",IF($Q$1="Weekly",INT(($R4531-2)/7),IF($Q$1="Quarterly",YEAR($R4531)*4+ROUNDUP(MONTH($R4531)/3),YEAR($R4531)*12+MONTH($R4531))))</f>
        <v/>
      </c>
      <c r="P4531">
        <f>IF($R4531="","",IF($R4532="",1,IF($O4531&lt;&gt;$O4532,1,0)))</f>
        <v/>
      </c>
      <c r="Q4531">
        <f>IF($P4531=1,SUM($P$7:$P4531),"")</f>
        <v/>
      </c>
      <c r="R4531">
        <f>IF($A4531="","",IF(ISNUMBER($A4531),$A4531,IFERROR(DATEVALUE($A4531),NA())))</f>
        <v/>
      </c>
    </row>
    <row r="4532">
      <c r="O4532">
        <f>IF($R4532="","",IF($Q$1="Weekly",INT(($R4532-2)/7),IF($Q$1="Quarterly",YEAR($R4532)*4+ROUNDUP(MONTH($R4532)/3),YEAR($R4532)*12+MONTH($R4532))))</f>
        <v/>
      </c>
      <c r="P4532">
        <f>IF($R4532="","",IF($R4533="",1,IF($O4532&lt;&gt;$O4533,1,0)))</f>
        <v/>
      </c>
      <c r="Q4532">
        <f>IF($P4532=1,SUM($P$7:$P4532),"")</f>
        <v/>
      </c>
      <c r="R4532">
        <f>IF($A4532="","",IF(ISNUMBER($A4532),$A4532,IFERROR(DATEVALUE($A4532),NA())))</f>
        <v/>
      </c>
    </row>
    <row r="4533">
      <c r="O4533">
        <f>IF($R4533="","",IF($Q$1="Weekly",INT(($R4533-2)/7),IF($Q$1="Quarterly",YEAR($R4533)*4+ROUNDUP(MONTH($R4533)/3),YEAR($R4533)*12+MONTH($R4533))))</f>
        <v/>
      </c>
      <c r="P4533">
        <f>IF($R4533="","",IF($R4534="",1,IF($O4533&lt;&gt;$O4534,1,0)))</f>
        <v/>
      </c>
      <c r="Q4533">
        <f>IF($P4533=1,SUM($P$7:$P4533),"")</f>
        <v/>
      </c>
      <c r="R4533">
        <f>IF($A4533="","",IF(ISNUMBER($A4533),$A4533,IFERROR(DATEVALUE($A4533),NA())))</f>
        <v/>
      </c>
    </row>
    <row r="4534">
      <c r="O4534">
        <f>IF($R4534="","",IF($Q$1="Weekly",INT(($R4534-2)/7),IF($Q$1="Quarterly",YEAR($R4534)*4+ROUNDUP(MONTH($R4534)/3),YEAR($R4534)*12+MONTH($R4534))))</f>
        <v/>
      </c>
      <c r="P4534">
        <f>IF($R4534="","",IF($R4535="",1,IF($O4534&lt;&gt;$O4535,1,0)))</f>
        <v/>
      </c>
      <c r="Q4534">
        <f>IF($P4534=1,SUM($P$7:$P4534),"")</f>
        <v/>
      </c>
      <c r="R4534">
        <f>IF($A4534="","",IF(ISNUMBER($A4534),$A4534,IFERROR(DATEVALUE($A4534),NA())))</f>
        <v/>
      </c>
    </row>
    <row r="4535">
      <c r="O4535">
        <f>IF($R4535="","",IF($Q$1="Weekly",INT(($R4535-2)/7),IF($Q$1="Quarterly",YEAR($R4535)*4+ROUNDUP(MONTH($R4535)/3),YEAR($R4535)*12+MONTH($R4535))))</f>
        <v/>
      </c>
      <c r="P4535">
        <f>IF($R4535="","",IF($R4536="",1,IF($O4535&lt;&gt;$O4536,1,0)))</f>
        <v/>
      </c>
      <c r="Q4535">
        <f>IF($P4535=1,SUM($P$7:$P4535),"")</f>
        <v/>
      </c>
      <c r="R4535">
        <f>IF($A4535="","",IF(ISNUMBER($A4535),$A4535,IFERROR(DATEVALUE($A4535),NA())))</f>
        <v/>
      </c>
    </row>
    <row r="4536">
      <c r="O4536">
        <f>IF($R4536="","",IF($Q$1="Weekly",INT(($R4536-2)/7),IF($Q$1="Quarterly",YEAR($R4536)*4+ROUNDUP(MONTH($R4536)/3),YEAR($R4536)*12+MONTH($R4536))))</f>
        <v/>
      </c>
      <c r="P4536">
        <f>IF($R4536="","",IF($R4537="",1,IF($O4536&lt;&gt;$O4537,1,0)))</f>
        <v/>
      </c>
      <c r="Q4536">
        <f>IF($P4536=1,SUM($P$7:$P4536),"")</f>
        <v/>
      </c>
      <c r="R4536">
        <f>IF($A4536="","",IF(ISNUMBER($A4536),$A4536,IFERROR(DATEVALUE($A4536),NA())))</f>
        <v/>
      </c>
    </row>
    <row r="4537">
      <c r="O4537">
        <f>IF($R4537="","",IF($Q$1="Weekly",INT(($R4537-2)/7),IF($Q$1="Quarterly",YEAR($R4537)*4+ROUNDUP(MONTH($R4537)/3),YEAR($R4537)*12+MONTH($R4537))))</f>
        <v/>
      </c>
      <c r="P4537">
        <f>IF($R4537="","",IF($R4538="",1,IF($O4537&lt;&gt;$O4538,1,0)))</f>
        <v/>
      </c>
      <c r="Q4537">
        <f>IF($P4537=1,SUM($P$7:$P4537),"")</f>
        <v/>
      </c>
      <c r="R4537">
        <f>IF($A4537="","",IF(ISNUMBER($A4537),$A4537,IFERROR(DATEVALUE($A4537),NA())))</f>
        <v/>
      </c>
    </row>
    <row r="4538">
      <c r="O4538">
        <f>IF($R4538="","",IF($Q$1="Weekly",INT(($R4538-2)/7),IF($Q$1="Quarterly",YEAR($R4538)*4+ROUNDUP(MONTH($R4538)/3),YEAR($R4538)*12+MONTH($R4538))))</f>
        <v/>
      </c>
      <c r="P4538">
        <f>IF($R4538="","",IF($R4539="",1,IF($O4538&lt;&gt;$O4539,1,0)))</f>
        <v/>
      </c>
      <c r="Q4538">
        <f>IF($P4538=1,SUM($P$7:$P4538),"")</f>
        <v/>
      </c>
      <c r="R4538">
        <f>IF($A4538="","",IF(ISNUMBER($A4538),$A4538,IFERROR(DATEVALUE($A4538),NA())))</f>
        <v/>
      </c>
    </row>
    <row r="4539">
      <c r="O4539">
        <f>IF($R4539="","",IF($Q$1="Weekly",INT(($R4539-2)/7),IF($Q$1="Quarterly",YEAR($R4539)*4+ROUNDUP(MONTH($R4539)/3),YEAR($R4539)*12+MONTH($R4539))))</f>
        <v/>
      </c>
      <c r="P4539">
        <f>IF($R4539="","",IF($R4540="",1,IF($O4539&lt;&gt;$O4540,1,0)))</f>
        <v/>
      </c>
      <c r="Q4539">
        <f>IF($P4539=1,SUM($P$7:$P4539),"")</f>
        <v/>
      </c>
      <c r="R4539">
        <f>IF($A4539="","",IF(ISNUMBER($A4539),$A4539,IFERROR(DATEVALUE($A4539),NA())))</f>
        <v/>
      </c>
    </row>
    <row r="4540">
      <c r="O4540">
        <f>IF($R4540="","",IF($Q$1="Weekly",INT(($R4540-2)/7),IF($Q$1="Quarterly",YEAR($R4540)*4+ROUNDUP(MONTH($R4540)/3),YEAR($R4540)*12+MONTH($R4540))))</f>
        <v/>
      </c>
      <c r="P4540">
        <f>IF($R4540="","",IF($R4541="",1,IF($O4540&lt;&gt;$O4541,1,0)))</f>
        <v/>
      </c>
      <c r="Q4540">
        <f>IF($P4540=1,SUM($P$7:$P4540),"")</f>
        <v/>
      </c>
      <c r="R4540">
        <f>IF($A4540="","",IF(ISNUMBER($A4540),$A4540,IFERROR(DATEVALUE($A4540),NA())))</f>
        <v/>
      </c>
    </row>
    <row r="4541">
      <c r="O4541">
        <f>IF($R4541="","",IF($Q$1="Weekly",INT(($R4541-2)/7),IF($Q$1="Quarterly",YEAR($R4541)*4+ROUNDUP(MONTH($R4541)/3),YEAR($R4541)*12+MONTH($R4541))))</f>
        <v/>
      </c>
      <c r="P4541">
        <f>IF($R4541="","",IF($R4542="",1,IF($O4541&lt;&gt;$O4542,1,0)))</f>
        <v/>
      </c>
      <c r="Q4541">
        <f>IF($P4541=1,SUM($P$7:$P4541),"")</f>
        <v/>
      </c>
      <c r="R4541">
        <f>IF($A4541="","",IF(ISNUMBER($A4541),$A4541,IFERROR(DATEVALUE($A4541),NA())))</f>
        <v/>
      </c>
    </row>
    <row r="4542">
      <c r="O4542">
        <f>IF($R4542="","",IF($Q$1="Weekly",INT(($R4542-2)/7),IF($Q$1="Quarterly",YEAR($R4542)*4+ROUNDUP(MONTH($R4542)/3),YEAR($R4542)*12+MONTH($R4542))))</f>
        <v/>
      </c>
      <c r="P4542">
        <f>IF($R4542="","",IF($R4543="",1,IF($O4542&lt;&gt;$O4543,1,0)))</f>
        <v/>
      </c>
      <c r="Q4542">
        <f>IF($P4542=1,SUM($P$7:$P4542),"")</f>
        <v/>
      </c>
      <c r="R4542">
        <f>IF($A4542="","",IF(ISNUMBER($A4542),$A4542,IFERROR(DATEVALUE($A4542),NA())))</f>
        <v/>
      </c>
    </row>
    <row r="4543">
      <c r="O4543">
        <f>IF($R4543="","",IF($Q$1="Weekly",INT(($R4543-2)/7),IF($Q$1="Quarterly",YEAR($R4543)*4+ROUNDUP(MONTH($R4543)/3),YEAR($R4543)*12+MONTH($R4543))))</f>
        <v/>
      </c>
      <c r="P4543">
        <f>IF($R4543="","",IF($R4544="",1,IF($O4543&lt;&gt;$O4544,1,0)))</f>
        <v/>
      </c>
      <c r="Q4543">
        <f>IF($P4543=1,SUM($P$7:$P4543),"")</f>
        <v/>
      </c>
      <c r="R4543">
        <f>IF($A4543="","",IF(ISNUMBER($A4543),$A4543,IFERROR(DATEVALUE($A4543),NA())))</f>
        <v/>
      </c>
    </row>
    <row r="4544">
      <c r="O4544">
        <f>IF($R4544="","",IF($Q$1="Weekly",INT(($R4544-2)/7),IF($Q$1="Quarterly",YEAR($R4544)*4+ROUNDUP(MONTH($R4544)/3),YEAR($R4544)*12+MONTH($R4544))))</f>
        <v/>
      </c>
      <c r="P4544">
        <f>IF($R4544="","",IF($R4545="",1,IF($O4544&lt;&gt;$O4545,1,0)))</f>
        <v/>
      </c>
      <c r="Q4544">
        <f>IF($P4544=1,SUM($P$7:$P4544),"")</f>
        <v/>
      </c>
      <c r="R4544">
        <f>IF($A4544="","",IF(ISNUMBER($A4544),$A4544,IFERROR(DATEVALUE($A4544),NA())))</f>
        <v/>
      </c>
    </row>
    <row r="4545">
      <c r="O4545">
        <f>IF($R4545="","",IF($Q$1="Weekly",INT(($R4545-2)/7),IF($Q$1="Quarterly",YEAR($R4545)*4+ROUNDUP(MONTH($R4545)/3),YEAR($R4545)*12+MONTH($R4545))))</f>
        <v/>
      </c>
      <c r="P4545">
        <f>IF($R4545="","",IF($R4546="",1,IF($O4545&lt;&gt;$O4546,1,0)))</f>
        <v/>
      </c>
      <c r="Q4545">
        <f>IF($P4545=1,SUM($P$7:$P4545),"")</f>
        <v/>
      </c>
      <c r="R4545">
        <f>IF($A4545="","",IF(ISNUMBER($A4545),$A4545,IFERROR(DATEVALUE($A4545),NA())))</f>
        <v/>
      </c>
    </row>
    <row r="4546">
      <c r="O4546">
        <f>IF($R4546="","",IF($Q$1="Weekly",INT(($R4546-2)/7),IF($Q$1="Quarterly",YEAR($R4546)*4+ROUNDUP(MONTH($R4546)/3),YEAR($R4546)*12+MONTH($R4546))))</f>
        <v/>
      </c>
      <c r="P4546">
        <f>IF($R4546="","",IF($R4547="",1,IF($O4546&lt;&gt;$O4547,1,0)))</f>
        <v/>
      </c>
      <c r="Q4546">
        <f>IF($P4546=1,SUM($P$7:$P4546),"")</f>
        <v/>
      </c>
      <c r="R4546">
        <f>IF($A4546="","",IF(ISNUMBER($A4546),$A4546,IFERROR(DATEVALUE($A4546),NA())))</f>
        <v/>
      </c>
    </row>
    <row r="4547">
      <c r="O4547">
        <f>IF($R4547="","",IF($Q$1="Weekly",INT(($R4547-2)/7),IF($Q$1="Quarterly",YEAR($R4547)*4+ROUNDUP(MONTH($R4547)/3),YEAR($R4547)*12+MONTH($R4547))))</f>
        <v/>
      </c>
      <c r="P4547">
        <f>IF($R4547="","",IF($R4548="",1,IF($O4547&lt;&gt;$O4548,1,0)))</f>
        <v/>
      </c>
      <c r="Q4547">
        <f>IF($P4547=1,SUM($P$7:$P4547),"")</f>
        <v/>
      </c>
      <c r="R4547">
        <f>IF($A4547="","",IF(ISNUMBER($A4547),$A4547,IFERROR(DATEVALUE($A4547),NA())))</f>
        <v/>
      </c>
    </row>
    <row r="4548">
      <c r="O4548">
        <f>IF($R4548="","",IF($Q$1="Weekly",INT(($R4548-2)/7),IF($Q$1="Quarterly",YEAR($R4548)*4+ROUNDUP(MONTH($R4548)/3),YEAR($R4548)*12+MONTH($R4548))))</f>
        <v/>
      </c>
      <c r="P4548">
        <f>IF($R4548="","",IF($R4549="",1,IF($O4548&lt;&gt;$O4549,1,0)))</f>
        <v/>
      </c>
      <c r="Q4548">
        <f>IF($P4548=1,SUM($P$7:$P4548),"")</f>
        <v/>
      </c>
      <c r="R4548">
        <f>IF($A4548="","",IF(ISNUMBER($A4548),$A4548,IFERROR(DATEVALUE($A4548),NA())))</f>
        <v/>
      </c>
    </row>
    <row r="4549">
      <c r="O4549">
        <f>IF($R4549="","",IF($Q$1="Weekly",INT(($R4549-2)/7),IF($Q$1="Quarterly",YEAR($R4549)*4+ROUNDUP(MONTH($R4549)/3),YEAR($R4549)*12+MONTH($R4549))))</f>
        <v/>
      </c>
      <c r="P4549">
        <f>IF($R4549="","",IF($R4550="",1,IF($O4549&lt;&gt;$O4550,1,0)))</f>
        <v/>
      </c>
      <c r="Q4549">
        <f>IF($P4549=1,SUM($P$7:$P4549),"")</f>
        <v/>
      </c>
      <c r="R4549">
        <f>IF($A4549="","",IF(ISNUMBER($A4549),$A4549,IFERROR(DATEVALUE($A4549),NA())))</f>
        <v/>
      </c>
    </row>
    <row r="4550">
      <c r="O4550">
        <f>IF($R4550="","",IF($Q$1="Weekly",INT(($R4550-2)/7),IF($Q$1="Quarterly",YEAR($R4550)*4+ROUNDUP(MONTH($R4550)/3),YEAR($R4550)*12+MONTH($R4550))))</f>
        <v/>
      </c>
      <c r="P4550">
        <f>IF($R4550="","",IF($R4551="",1,IF($O4550&lt;&gt;$O4551,1,0)))</f>
        <v/>
      </c>
      <c r="Q4550">
        <f>IF($P4550=1,SUM($P$7:$P4550),"")</f>
        <v/>
      </c>
      <c r="R4550">
        <f>IF($A4550="","",IF(ISNUMBER($A4550),$A4550,IFERROR(DATEVALUE($A4550),NA())))</f>
        <v/>
      </c>
    </row>
    <row r="4551">
      <c r="O4551">
        <f>IF($R4551="","",IF($Q$1="Weekly",INT(($R4551-2)/7),IF($Q$1="Quarterly",YEAR($R4551)*4+ROUNDUP(MONTH($R4551)/3),YEAR($R4551)*12+MONTH($R4551))))</f>
        <v/>
      </c>
      <c r="P4551">
        <f>IF($R4551="","",IF($R4552="",1,IF($O4551&lt;&gt;$O4552,1,0)))</f>
        <v/>
      </c>
      <c r="Q4551">
        <f>IF($P4551=1,SUM($P$7:$P4551),"")</f>
        <v/>
      </c>
      <c r="R4551">
        <f>IF($A4551="","",IF(ISNUMBER($A4551),$A4551,IFERROR(DATEVALUE($A4551),NA())))</f>
        <v/>
      </c>
    </row>
    <row r="4552">
      <c r="O4552">
        <f>IF($R4552="","",IF($Q$1="Weekly",INT(($R4552-2)/7),IF($Q$1="Quarterly",YEAR($R4552)*4+ROUNDUP(MONTH($R4552)/3),YEAR($R4552)*12+MONTH($R4552))))</f>
        <v/>
      </c>
      <c r="P4552">
        <f>IF($R4552="","",IF($R4553="",1,IF($O4552&lt;&gt;$O4553,1,0)))</f>
        <v/>
      </c>
      <c r="Q4552">
        <f>IF($P4552=1,SUM($P$7:$P4552),"")</f>
        <v/>
      </c>
      <c r="R4552">
        <f>IF($A4552="","",IF(ISNUMBER($A4552),$A4552,IFERROR(DATEVALUE($A4552),NA())))</f>
        <v/>
      </c>
    </row>
    <row r="4553">
      <c r="O4553">
        <f>IF($R4553="","",IF($Q$1="Weekly",INT(($R4553-2)/7),IF($Q$1="Quarterly",YEAR($R4553)*4+ROUNDUP(MONTH($R4553)/3),YEAR($R4553)*12+MONTH($R4553))))</f>
        <v/>
      </c>
      <c r="P4553">
        <f>IF($R4553="","",IF($R4554="",1,IF($O4553&lt;&gt;$O4554,1,0)))</f>
        <v/>
      </c>
      <c r="Q4553">
        <f>IF($P4553=1,SUM($P$7:$P4553),"")</f>
        <v/>
      </c>
      <c r="R4553">
        <f>IF($A4553="","",IF(ISNUMBER($A4553),$A4553,IFERROR(DATEVALUE($A4553),NA())))</f>
        <v/>
      </c>
    </row>
    <row r="4554">
      <c r="O4554">
        <f>IF($R4554="","",IF($Q$1="Weekly",INT(($R4554-2)/7),IF($Q$1="Quarterly",YEAR($R4554)*4+ROUNDUP(MONTH($R4554)/3),YEAR($R4554)*12+MONTH($R4554))))</f>
        <v/>
      </c>
      <c r="P4554">
        <f>IF($R4554="","",IF($R4555="",1,IF($O4554&lt;&gt;$O4555,1,0)))</f>
        <v/>
      </c>
      <c r="Q4554">
        <f>IF($P4554=1,SUM($P$7:$P4554),"")</f>
        <v/>
      </c>
      <c r="R4554">
        <f>IF($A4554="","",IF(ISNUMBER($A4554),$A4554,IFERROR(DATEVALUE($A4554),NA())))</f>
        <v/>
      </c>
    </row>
    <row r="4555">
      <c r="O4555">
        <f>IF($R4555="","",IF($Q$1="Weekly",INT(($R4555-2)/7),IF($Q$1="Quarterly",YEAR($R4555)*4+ROUNDUP(MONTH($R4555)/3),YEAR($R4555)*12+MONTH($R4555))))</f>
        <v/>
      </c>
      <c r="P4555">
        <f>IF($R4555="","",IF($R4556="",1,IF($O4555&lt;&gt;$O4556,1,0)))</f>
        <v/>
      </c>
      <c r="Q4555">
        <f>IF($P4555=1,SUM($P$7:$P4555),"")</f>
        <v/>
      </c>
      <c r="R4555">
        <f>IF($A4555="","",IF(ISNUMBER($A4555),$A4555,IFERROR(DATEVALUE($A4555),NA())))</f>
        <v/>
      </c>
    </row>
    <row r="4556">
      <c r="O4556">
        <f>IF($R4556="","",IF($Q$1="Weekly",INT(($R4556-2)/7),IF($Q$1="Quarterly",YEAR($R4556)*4+ROUNDUP(MONTH($R4556)/3),YEAR($R4556)*12+MONTH($R4556))))</f>
        <v/>
      </c>
      <c r="P4556">
        <f>IF($R4556="","",IF($R4557="",1,IF($O4556&lt;&gt;$O4557,1,0)))</f>
        <v/>
      </c>
      <c r="Q4556">
        <f>IF($P4556=1,SUM($P$7:$P4556),"")</f>
        <v/>
      </c>
      <c r="R4556">
        <f>IF($A4556="","",IF(ISNUMBER($A4556),$A4556,IFERROR(DATEVALUE($A4556),NA())))</f>
        <v/>
      </c>
    </row>
    <row r="4557">
      <c r="O4557">
        <f>IF($R4557="","",IF($Q$1="Weekly",INT(($R4557-2)/7),IF($Q$1="Quarterly",YEAR($R4557)*4+ROUNDUP(MONTH($R4557)/3),YEAR($R4557)*12+MONTH($R4557))))</f>
        <v/>
      </c>
      <c r="P4557">
        <f>IF($R4557="","",IF($R4558="",1,IF($O4557&lt;&gt;$O4558,1,0)))</f>
        <v/>
      </c>
      <c r="Q4557">
        <f>IF($P4557=1,SUM($P$7:$P4557),"")</f>
        <v/>
      </c>
      <c r="R4557">
        <f>IF($A4557="","",IF(ISNUMBER($A4557),$A4557,IFERROR(DATEVALUE($A4557),NA())))</f>
        <v/>
      </c>
    </row>
    <row r="4558">
      <c r="O4558">
        <f>IF($R4558="","",IF($Q$1="Weekly",INT(($R4558-2)/7),IF($Q$1="Quarterly",YEAR($R4558)*4+ROUNDUP(MONTH($R4558)/3),YEAR($R4558)*12+MONTH($R4558))))</f>
        <v/>
      </c>
      <c r="P4558">
        <f>IF($R4558="","",IF($R4559="",1,IF($O4558&lt;&gt;$O4559,1,0)))</f>
        <v/>
      </c>
      <c r="Q4558">
        <f>IF($P4558=1,SUM($P$7:$P4558),"")</f>
        <v/>
      </c>
      <c r="R4558">
        <f>IF($A4558="","",IF(ISNUMBER($A4558),$A4558,IFERROR(DATEVALUE($A4558),NA())))</f>
        <v/>
      </c>
    </row>
    <row r="4559">
      <c r="O4559">
        <f>IF($R4559="","",IF($Q$1="Weekly",INT(($R4559-2)/7),IF($Q$1="Quarterly",YEAR($R4559)*4+ROUNDUP(MONTH($R4559)/3),YEAR($R4559)*12+MONTH($R4559))))</f>
        <v/>
      </c>
      <c r="P4559">
        <f>IF($R4559="","",IF($R4560="",1,IF($O4559&lt;&gt;$O4560,1,0)))</f>
        <v/>
      </c>
      <c r="Q4559">
        <f>IF($P4559=1,SUM($P$7:$P4559),"")</f>
        <v/>
      </c>
      <c r="R4559">
        <f>IF($A4559="","",IF(ISNUMBER($A4559),$A4559,IFERROR(DATEVALUE($A4559),NA())))</f>
        <v/>
      </c>
    </row>
    <row r="4560">
      <c r="O4560">
        <f>IF($R4560="","",IF($Q$1="Weekly",INT(($R4560-2)/7),IF($Q$1="Quarterly",YEAR($R4560)*4+ROUNDUP(MONTH($R4560)/3),YEAR($R4560)*12+MONTH($R4560))))</f>
        <v/>
      </c>
      <c r="P4560">
        <f>IF($R4560="","",IF($R4561="",1,IF($O4560&lt;&gt;$O4561,1,0)))</f>
        <v/>
      </c>
      <c r="Q4560">
        <f>IF($P4560=1,SUM($P$7:$P4560),"")</f>
        <v/>
      </c>
      <c r="R4560">
        <f>IF($A4560="","",IF(ISNUMBER($A4560),$A4560,IFERROR(DATEVALUE($A4560),NA())))</f>
        <v/>
      </c>
    </row>
    <row r="4561">
      <c r="O4561">
        <f>IF($R4561="","",IF($Q$1="Weekly",INT(($R4561-2)/7),IF($Q$1="Quarterly",YEAR($R4561)*4+ROUNDUP(MONTH($R4561)/3),YEAR($R4561)*12+MONTH($R4561))))</f>
        <v/>
      </c>
      <c r="P4561">
        <f>IF($R4561="","",IF($R4562="",1,IF($O4561&lt;&gt;$O4562,1,0)))</f>
        <v/>
      </c>
      <c r="Q4561">
        <f>IF($P4561=1,SUM($P$7:$P4561),"")</f>
        <v/>
      </c>
      <c r="R4561">
        <f>IF($A4561="","",IF(ISNUMBER($A4561),$A4561,IFERROR(DATEVALUE($A4561),NA())))</f>
        <v/>
      </c>
    </row>
    <row r="4562">
      <c r="O4562">
        <f>IF($R4562="","",IF($Q$1="Weekly",INT(($R4562-2)/7),IF($Q$1="Quarterly",YEAR($R4562)*4+ROUNDUP(MONTH($R4562)/3),YEAR($R4562)*12+MONTH($R4562))))</f>
        <v/>
      </c>
      <c r="P4562">
        <f>IF($R4562="","",IF($R4563="",1,IF($O4562&lt;&gt;$O4563,1,0)))</f>
        <v/>
      </c>
      <c r="Q4562">
        <f>IF($P4562=1,SUM($P$7:$P4562),"")</f>
        <v/>
      </c>
      <c r="R4562">
        <f>IF($A4562="","",IF(ISNUMBER($A4562),$A4562,IFERROR(DATEVALUE($A4562),NA())))</f>
        <v/>
      </c>
    </row>
    <row r="4563">
      <c r="O4563">
        <f>IF($R4563="","",IF($Q$1="Weekly",INT(($R4563-2)/7),IF($Q$1="Quarterly",YEAR($R4563)*4+ROUNDUP(MONTH($R4563)/3),YEAR($R4563)*12+MONTH($R4563))))</f>
        <v/>
      </c>
      <c r="P4563">
        <f>IF($R4563="","",IF($R4564="",1,IF($O4563&lt;&gt;$O4564,1,0)))</f>
        <v/>
      </c>
      <c r="Q4563">
        <f>IF($P4563=1,SUM($P$7:$P4563),"")</f>
        <v/>
      </c>
      <c r="R4563">
        <f>IF($A4563="","",IF(ISNUMBER($A4563),$A4563,IFERROR(DATEVALUE($A4563),NA())))</f>
        <v/>
      </c>
    </row>
    <row r="4564">
      <c r="O4564">
        <f>IF($R4564="","",IF($Q$1="Weekly",INT(($R4564-2)/7),IF($Q$1="Quarterly",YEAR($R4564)*4+ROUNDUP(MONTH($R4564)/3),YEAR($R4564)*12+MONTH($R4564))))</f>
        <v/>
      </c>
      <c r="P4564">
        <f>IF($R4564="","",IF($R4565="",1,IF($O4564&lt;&gt;$O4565,1,0)))</f>
        <v/>
      </c>
      <c r="Q4564">
        <f>IF($P4564=1,SUM($P$7:$P4564),"")</f>
        <v/>
      </c>
      <c r="R4564">
        <f>IF($A4564="","",IF(ISNUMBER($A4564),$A4564,IFERROR(DATEVALUE($A4564),NA())))</f>
        <v/>
      </c>
    </row>
    <row r="4565">
      <c r="O4565">
        <f>IF($R4565="","",IF($Q$1="Weekly",INT(($R4565-2)/7),IF($Q$1="Quarterly",YEAR($R4565)*4+ROUNDUP(MONTH($R4565)/3),YEAR($R4565)*12+MONTH($R4565))))</f>
        <v/>
      </c>
      <c r="P4565">
        <f>IF($R4565="","",IF($R4566="",1,IF($O4565&lt;&gt;$O4566,1,0)))</f>
        <v/>
      </c>
      <c r="Q4565">
        <f>IF($P4565=1,SUM($P$7:$P4565),"")</f>
        <v/>
      </c>
      <c r="R4565">
        <f>IF($A4565="","",IF(ISNUMBER($A4565),$A4565,IFERROR(DATEVALUE($A4565),NA())))</f>
        <v/>
      </c>
    </row>
    <row r="4566">
      <c r="O4566">
        <f>IF($R4566="","",IF($Q$1="Weekly",INT(($R4566-2)/7),IF($Q$1="Quarterly",YEAR($R4566)*4+ROUNDUP(MONTH($R4566)/3),YEAR($R4566)*12+MONTH($R4566))))</f>
        <v/>
      </c>
      <c r="P4566">
        <f>IF($R4566="","",IF($R4567="",1,IF($O4566&lt;&gt;$O4567,1,0)))</f>
        <v/>
      </c>
      <c r="Q4566">
        <f>IF($P4566=1,SUM($P$7:$P4566),"")</f>
        <v/>
      </c>
      <c r="R4566">
        <f>IF($A4566="","",IF(ISNUMBER($A4566),$A4566,IFERROR(DATEVALUE($A4566),NA())))</f>
        <v/>
      </c>
    </row>
    <row r="4567">
      <c r="O4567">
        <f>IF($R4567="","",IF($Q$1="Weekly",INT(($R4567-2)/7),IF($Q$1="Quarterly",YEAR($R4567)*4+ROUNDUP(MONTH($R4567)/3),YEAR($R4567)*12+MONTH($R4567))))</f>
        <v/>
      </c>
      <c r="P4567">
        <f>IF($R4567="","",IF($R4568="",1,IF($O4567&lt;&gt;$O4568,1,0)))</f>
        <v/>
      </c>
      <c r="Q4567">
        <f>IF($P4567=1,SUM($P$7:$P4567),"")</f>
        <v/>
      </c>
      <c r="R4567">
        <f>IF($A4567="","",IF(ISNUMBER($A4567),$A4567,IFERROR(DATEVALUE($A4567),NA())))</f>
        <v/>
      </c>
    </row>
    <row r="4568">
      <c r="O4568">
        <f>IF($R4568="","",IF($Q$1="Weekly",INT(($R4568-2)/7),IF($Q$1="Quarterly",YEAR($R4568)*4+ROUNDUP(MONTH($R4568)/3),YEAR($R4568)*12+MONTH($R4568))))</f>
        <v/>
      </c>
      <c r="P4568">
        <f>IF($R4568="","",IF($R4569="",1,IF($O4568&lt;&gt;$O4569,1,0)))</f>
        <v/>
      </c>
      <c r="Q4568">
        <f>IF($P4568=1,SUM($P$7:$P4568),"")</f>
        <v/>
      </c>
      <c r="R4568">
        <f>IF($A4568="","",IF(ISNUMBER($A4568),$A4568,IFERROR(DATEVALUE($A4568),NA())))</f>
        <v/>
      </c>
    </row>
    <row r="4569">
      <c r="O4569">
        <f>IF($R4569="","",IF($Q$1="Weekly",INT(($R4569-2)/7),IF($Q$1="Quarterly",YEAR($R4569)*4+ROUNDUP(MONTH($R4569)/3),YEAR($R4569)*12+MONTH($R4569))))</f>
        <v/>
      </c>
      <c r="P4569">
        <f>IF($R4569="","",IF($R4570="",1,IF($O4569&lt;&gt;$O4570,1,0)))</f>
        <v/>
      </c>
      <c r="Q4569">
        <f>IF($P4569=1,SUM($P$7:$P4569),"")</f>
        <v/>
      </c>
      <c r="R4569">
        <f>IF($A4569="","",IF(ISNUMBER($A4569),$A4569,IFERROR(DATEVALUE($A4569),NA())))</f>
        <v/>
      </c>
    </row>
    <row r="4570">
      <c r="O4570">
        <f>IF($R4570="","",IF($Q$1="Weekly",INT(($R4570-2)/7),IF($Q$1="Quarterly",YEAR($R4570)*4+ROUNDUP(MONTH($R4570)/3),YEAR($R4570)*12+MONTH($R4570))))</f>
        <v/>
      </c>
      <c r="P4570">
        <f>IF($R4570="","",IF($R4571="",1,IF($O4570&lt;&gt;$O4571,1,0)))</f>
        <v/>
      </c>
      <c r="Q4570">
        <f>IF($P4570=1,SUM($P$7:$P4570),"")</f>
        <v/>
      </c>
      <c r="R4570">
        <f>IF($A4570="","",IF(ISNUMBER($A4570),$A4570,IFERROR(DATEVALUE($A4570),NA())))</f>
        <v/>
      </c>
    </row>
    <row r="4571">
      <c r="O4571">
        <f>IF($R4571="","",IF($Q$1="Weekly",INT(($R4571-2)/7),IF($Q$1="Quarterly",YEAR($R4571)*4+ROUNDUP(MONTH($R4571)/3),YEAR($R4571)*12+MONTH($R4571))))</f>
        <v/>
      </c>
      <c r="P4571">
        <f>IF($R4571="","",IF($R4572="",1,IF($O4571&lt;&gt;$O4572,1,0)))</f>
        <v/>
      </c>
      <c r="Q4571">
        <f>IF($P4571=1,SUM($P$7:$P4571),"")</f>
        <v/>
      </c>
      <c r="R4571">
        <f>IF($A4571="","",IF(ISNUMBER($A4571),$A4571,IFERROR(DATEVALUE($A4571),NA())))</f>
        <v/>
      </c>
    </row>
    <row r="4572">
      <c r="O4572">
        <f>IF($R4572="","",IF($Q$1="Weekly",INT(($R4572-2)/7),IF($Q$1="Quarterly",YEAR($R4572)*4+ROUNDUP(MONTH($R4572)/3),YEAR($R4572)*12+MONTH($R4572))))</f>
        <v/>
      </c>
      <c r="P4572">
        <f>IF($R4572="","",IF($R4573="",1,IF($O4572&lt;&gt;$O4573,1,0)))</f>
        <v/>
      </c>
      <c r="Q4572">
        <f>IF($P4572=1,SUM($P$7:$P4572),"")</f>
        <v/>
      </c>
      <c r="R4572">
        <f>IF($A4572="","",IF(ISNUMBER($A4572),$A4572,IFERROR(DATEVALUE($A4572),NA())))</f>
        <v/>
      </c>
    </row>
    <row r="4573">
      <c r="O4573">
        <f>IF($R4573="","",IF($Q$1="Weekly",INT(($R4573-2)/7),IF($Q$1="Quarterly",YEAR($R4573)*4+ROUNDUP(MONTH($R4573)/3),YEAR($R4573)*12+MONTH($R4573))))</f>
        <v/>
      </c>
      <c r="P4573">
        <f>IF($R4573="","",IF($R4574="",1,IF($O4573&lt;&gt;$O4574,1,0)))</f>
        <v/>
      </c>
      <c r="Q4573">
        <f>IF($P4573=1,SUM($P$7:$P4573),"")</f>
        <v/>
      </c>
      <c r="R4573">
        <f>IF($A4573="","",IF(ISNUMBER($A4573),$A4573,IFERROR(DATEVALUE($A4573),NA())))</f>
        <v/>
      </c>
    </row>
    <row r="4574">
      <c r="O4574">
        <f>IF($R4574="","",IF($Q$1="Weekly",INT(($R4574-2)/7),IF($Q$1="Quarterly",YEAR($R4574)*4+ROUNDUP(MONTH($R4574)/3),YEAR($R4574)*12+MONTH($R4574))))</f>
        <v/>
      </c>
      <c r="P4574">
        <f>IF($R4574="","",IF($R4575="",1,IF($O4574&lt;&gt;$O4575,1,0)))</f>
        <v/>
      </c>
      <c r="Q4574">
        <f>IF($P4574=1,SUM($P$7:$P4574),"")</f>
        <v/>
      </c>
      <c r="R4574">
        <f>IF($A4574="","",IF(ISNUMBER($A4574),$A4574,IFERROR(DATEVALUE($A4574),NA())))</f>
        <v/>
      </c>
    </row>
    <row r="4575">
      <c r="O4575">
        <f>IF($R4575="","",IF($Q$1="Weekly",INT(($R4575-2)/7),IF($Q$1="Quarterly",YEAR($R4575)*4+ROUNDUP(MONTH($R4575)/3),YEAR($R4575)*12+MONTH($R4575))))</f>
        <v/>
      </c>
      <c r="P4575">
        <f>IF($R4575="","",IF($R4576="",1,IF($O4575&lt;&gt;$O4576,1,0)))</f>
        <v/>
      </c>
      <c r="Q4575">
        <f>IF($P4575=1,SUM($P$7:$P4575),"")</f>
        <v/>
      </c>
      <c r="R4575">
        <f>IF($A4575="","",IF(ISNUMBER($A4575),$A4575,IFERROR(DATEVALUE($A4575),NA())))</f>
        <v/>
      </c>
    </row>
    <row r="4576">
      <c r="O4576">
        <f>IF($R4576="","",IF($Q$1="Weekly",INT(($R4576-2)/7),IF($Q$1="Quarterly",YEAR($R4576)*4+ROUNDUP(MONTH($R4576)/3),YEAR($R4576)*12+MONTH($R4576))))</f>
        <v/>
      </c>
      <c r="P4576">
        <f>IF($R4576="","",IF($R4577="",1,IF($O4576&lt;&gt;$O4577,1,0)))</f>
        <v/>
      </c>
      <c r="Q4576">
        <f>IF($P4576=1,SUM($P$7:$P4576),"")</f>
        <v/>
      </c>
      <c r="R4576">
        <f>IF($A4576="","",IF(ISNUMBER($A4576),$A4576,IFERROR(DATEVALUE($A4576),NA())))</f>
        <v/>
      </c>
    </row>
    <row r="4577">
      <c r="O4577">
        <f>IF($R4577="","",IF($Q$1="Weekly",INT(($R4577-2)/7),IF($Q$1="Quarterly",YEAR($R4577)*4+ROUNDUP(MONTH($R4577)/3),YEAR($R4577)*12+MONTH($R4577))))</f>
        <v/>
      </c>
      <c r="P4577">
        <f>IF($R4577="","",IF($R4578="",1,IF($O4577&lt;&gt;$O4578,1,0)))</f>
        <v/>
      </c>
      <c r="Q4577">
        <f>IF($P4577=1,SUM($P$7:$P4577),"")</f>
        <v/>
      </c>
      <c r="R4577">
        <f>IF($A4577="","",IF(ISNUMBER($A4577),$A4577,IFERROR(DATEVALUE($A4577),NA())))</f>
        <v/>
      </c>
    </row>
    <row r="4578">
      <c r="O4578">
        <f>IF($R4578="","",IF($Q$1="Weekly",INT(($R4578-2)/7),IF($Q$1="Quarterly",YEAR($R4578)*4+ROUNDUP(MONTH($R4578)/3),YEAR($R4578)*12+MONTH($R4578))))</f>
        <v/>
      </c>
      <c r="P4578">
        <f>IF($R4578="","",IF($R4579="",1,IF($O4578&lt;&gt;$O4579,1,0)))</f>
        <v/>
      </c>
      <c r="Q4578">
        <f>IF($P4578=1,SUM($P$7:$P4578),"")</f>
        <v/>
      </c>
      <c r="R4578">
        <f>IF($A4578="","",IF(ISNUMBER($A4578),$A4578,IFERROR(DATEVALUE($A4578),NA())))</f>
        <v/>
      </c>
    </row>
    <row r="4579">
      <c r="O4579">
        <f>IF($R4579="","",IF($Q$1="Weekly",INT(($R4579-2)/7),IF($Q$1="Quarterly",YEAR($R4579)*4+ROUNDUP(MONTH($R4579)/3),YEAR($R4579)*12+MONTH($R4579))))</f>
        <v/>
      </c>
      <c r="P4579">
        <f>IF($R4579="","",IF($R4580="",1,IF($O4579&lt;&gt;$O4580,1,0)))</f>
        <v/>
      </c>
      <c r="Q4579">
        <f>IF($P4579=1,SUM($P$7:$P4579),"")</f>
        <v/>
      </c>
      <c r="R4579">
        <f>IF($A4579="","",IF(ISNUMBER($A4579),$A4579,IFERROR(DATEVALUE($A4579),NA())))</f>
        <v/>
      </c>
    </row>
    <row r="4580">
      <c r="O4580">
        <f>IF($R4580="","",IF($Q$1="Weekly",INT(($R4580-2)/7),IF($Q$1="Quarterly",YEAR($R4580)*4+ROUNDUP(MONTH($R4580)/3),YEAR($R4580)*12+MONTH($R4580))))</f>
        <v/>
      </c>
      <c r="P4580">
        <f>IF($R4580="","",IF($R4581="",1,IF($O4580&lt;&gt;$O4581,1,0)))</f>
        <v/>
      </c>
      <c r="Q4580">
        <f>IF($P4580=1,SUM($P$7:$P4580),"")</f>
        <v/>
      </c>
      <c r="R4580">
        <f>IF($A4580="","",IF(ISNUMBER($A4580),$A4580,IFERROR(DATEVALUE($A4580),NA())))</f>
        <v/>
      </c>
    </row>
    <row r="4581">
      <c r="O4581">
        <f>IF($R4581="","",IF($Q$1="Weekly",INT(($R4581-2)/7),IF($Q$1="Quarterly",YEAR($R4581)*4+ROUNDUP(MONTH($R4581)/3),YEAR($R4581)*12+MONTH($R4581))))</f>
        <v/>
      </c>
      <c r="P4581">
        <f>IF($R4581="","",IF($R4582="",1,IF($O4581&lt;&gt;$O4582,1,0)))</f>
        <v/>
      </c>
      <c r="Q4581">
        <f>IF($P4581=1,SUM($P$7:$P4581),"")</f>
        <v/>
      </c>
      <c r="R4581">
        <f>IF($A4581="","",IF(ISNUMBER($A4581),$A4581,IFERROR(DATEVALUE($A4581),NA())))</f>
        <v/>
      </c>
    </row>
    <row r="4582">
      <c r="O4582">
        <f>IF($R4582="","",IF($Q$1="Weekly",INT(($R4582-2)/7),IF($Q$1="Quarterly",YEAR($R4582)*4+ROUNDUP(MONTH($R4582)/3),YEAR($R4582)*12+MONTH($R4582))))</f>
        <v/>
      </c>
      <c r="P4582">
        <f>IF($R4582="","",IF($R4583="",1,IF($O4582&lt;&gt;$O4583,1,0)))</f>
        <v/>
      </c>
      <c r="Q4582">
        <f>IF($P4582=1,SUM($P$7:$P4582),"")</f>
        <v/>
      </c>
      <c r="R4582">
        <f>IF($A4582="","",IF(ISNUMBER($A4582),$A4582,IFERROR(DATEVALUE($A4582),NA())))</f>
        <v/>
      </c>
    </row>
    <row r="4583">
      <c r="O4583">
        <f>IF($R4583="","",IF($Q$1="Weekly",INT(($R4583-2)/7),IF($Q$1="Quarterly",YEAR($R4583)*4+ROUNDUP(MONTH($R4583)/3),YEAR($R4583)*12+MONTH($R4583))))</f>
        <v/>
      </c>
      <c r="P4583">
        <f>IF($R4583="","",IF($R4584="",1,IF($O4583&lt;&gt;$O4584,1,0)))</f>
        <v/>
      </c>
      <c r="Q4583">
        <f>IF($P4583=1,SUM($P$7:$P4583),"")</f>
        <v/>
      </c>
      <c r="R4583">
        <f>IF($A4583="","",IF(ISNUMBER($A4583),$A4583,IFERROR(DATEVALUE($A4583),NA())))</f>
        <v/>
      </c>
    </row>
    <row r="4584">
      <c r="O4584">
        <f>IF($R4584="","",IF($Q$1="Weekly",INT(($R4584-2)/7),IF($Q$1="Quarterly",YEAR($R4584)*4+ROUNDUP(MONTH($R4584)/3),YEAR($R4584)*12+MONTH($R4584))))</f>
        <v/>
      </c>
      <c r="P4584">
        <f>IF($R4584="","",IF($R4585="",1,IF($O4584&lt;&gt;$O4585,1,0)))</f>
        <v/>
      </c>
      <c r="Q4584">
        <f>IF($P4584=1,SUM($P$7:$P4584),"")</f>
        <v/>
      </c>
      <c r="R4584">
        <f>IF($A4584="","",IF(ISNUMBER($A4584),$A4584,IFERROR(DATEVALUE($A4584),NA())))</f>
        <v/>
      </c>
    </row>
    <row r="4585">
      <c r="O4585">
        <f>IF($R4585="","",IF($Q$1="Weekly",INT(($R4585-2)/7),IF($Q$1="Quarterly",YEAR($R4585)*4+ROUNDUP(MONTH($R4585)/3),YEAR($R4585)*12+MONTH($R4585))))</f>
        <v/>
      </c>
      <c r="P4585">
        <f>IF($R4585="","",IF($R4586="",1,IF($O4585&lt;&gt;$O4586,1,0)))</f>
        <v/>
      </c>
      <c r="Q4585">
        <f>IF($P4585=1,SUM($P$7:$P4585),"")</f>
        <v/>
      </c>
      <c r="R4585">
        <f>IF($A4585="","",IF(ISNUMBER($A4585),$A4585,IFERROR(DATEVALUE($A4585),NA())))</f>
        <v/>
      </c>
    </row>
    <row r="4586">
      <c r="O4586">
        <f>IF($R4586="","",IF($Q$1="Weekly",INT(($R4586-2)/7),IF($Q$1="Quarterly",YEAR($R4586)*4+ROUNDUP(MONTH($R4586)/3),YEAR($R4586)*12+MONTH($R4586))))</f>
        <v/>
      </c>
      <c r="P4586">
        <f>IF($R4586="","",IF($R4587="",1,IF($O4586&lt;&gt;$O4587,1,0)))</f>
        <v/>
      </c>
      <c r="Q4586">
        <f>IF($P4586=1,SUM($P$7:$P4586),"")</f>
        <v/>
      </c>
      <c r="R4586">
        <f>IF($A4586="","",IF(ISNUMBER($A4586),$A4586,IFERROR(DATEVALUE($A4586),NA())))</f>
        <v/>
      </c>
    </row>
    <row r="4587">
      <c r="O4587">
        <f>IF($R4587="","",IF($Q$1="Weekly",INT(($R4587-2)/7),IF($Q$1="Quarterly",YEAR($R4587)*4+ROUNDUP(MONTH($R4587)/3),YEAR($R4587)*12+MONTH($R4587))))</f>
        <v/>
      </c>
      <c r="P4587">
        <f>IF($R4587="","",IF($R4588="",1,IF($O4587&lt;&gt;$O4588,1,0)))</f>
        <v/>
      </c>
      <c r="Q4587">
        <f>IF($P4587=1,SUM($P$7:$P4587),"")</f>
        <v/>
      </c>
      <c r="R4587">
        <f>IF($A4587="","",IF(ISNUMBER($A4587),$A4587,IFERROR(DATEVALUE($A4587),NA())))</f>
        <v/>
      </c>
    </row>
    <row r="4588">
      <c r="O4588">
        <f>IF($R4588="","",IF($Q$1="Weekly",INT(($R4588-2)/7),IF($Q$1="Quarterly",YEAR($R4588)*4+ROUNDUP(MONTH($R4588)/3),YEAR($R4588)*12+MONTH($R4588))))</f>
        <v/>
      </c>
      <c r="P4588">
        <f>IF($R4588="","",IF($R4589="",1,IF($O4588&lt;&gt;$O4589,1,0)))</f>
        <v/>
      </c>
      <c r="Q4588">
        <f>IF($P4588=1,SUM($P$7:$P4588),"")</f>
        <v/>
      </c>
      <c r="R4588">
        <f>IF($A4588="","",IF(ISNUMBER($A4588),$A4588,IFERROR(DATEVALUE($A4588),NA())))</f>
        <v/>
      </c>
    </row>
    <row r="4589">
      <c r="O4589">
        <f>IF($R4589="","",IF($Q$1="Weekly",INT(($R4589-2)/7),IF($Q$1="Quarterly",YEAR($R4589)*4+ROUNDUP(MONTH($R4589)/3),YEAR($R4589)*12+MONTH($R4589))))</f>
        <v/>
      </c>
      <c r="P4589">
        <f>IF($R4589="","",IF($R4590="",1,IF($O4589&lt;&gt;$O4590,1,0)))</f>
        <v/>
      </c>
      <c r="Q4589">
        <f>IF($P4589=1,SUM($P$7:$P4589),"")</f>
        <v/>
      </c>
      <c r="R4589">
        <f>IF($A4589="","",IF(ISNUMBER($A4589),$A4589,IFERROR(DATEVALUE($A4589),NA())))</f>
        <v/>
      </c>
    </row>
    <row r="4590">
      <c r="O4590">
        <f>IF($R4590="","",IF($Q$1="Weekly",INT(($R4590-2)/7),IF($Q$1="Quarterly",YEAR($R4590)*4+ROUNDUP(MONTH($R4590)/3),YEAR($R4590)*12+MONTH($R4590))))</f>
        <v/>
      </c>
      <c r="P4590">
        <f>IF($R4590="","",IF($R4591="",1,IF($O4590&lt;&gt;$O4591,1,0)))</f>
        <v/>
      </c>
      <c r="Q4590">
        <f>IF($P4590=1,SUM($P$7:$P4590),"")</f>
        <v/>
      </c>
      <c r="R4590">
        <f>IF($A4590="","",IF(ISNUMBER($A4590),$A4590,IFERROR(DATEVALUE($A4590),NA())))</f>
        <v/>
      </c>
    </row>
    <row r="4591">
      <c r="O4591">
        <f>IF($R4591="","",IF($Q$1="Weekly",INT(($R4591-2)/7),IF($Q$1="Quarterly",YEAR($R4591)*4+ROUNDUP(MONTH($R4591)/3),YEAR($R4591)*12+MONTH($R4591))))</f>
        <v/>
      </c>
      <c r="P4591">
        <f>IF($R4591="","",IF($R4592="",1,IF($O4591&lt;&gt;$O4592,1,0)))</f>
        <v/>
      </c>
      <c r="Q4591">
        <f>IF($P4591=1,SUM($P$7:$P4591),"")</f>
        <v/>
      </c>
      <c r="R4591">
        <f>IF($A4591="","",IF(ISNUMBER($A4591),$A4591,IFERROR(DATEVALUE($A4591),NA())))</f>
        <v/>
      </c>
    </row>
    <row r="4592">
      <c r="O4592">
        <f>IF($R4592="","",IF($Q$1="Weekly",INT(($R4592-2)/7),IF($Q$1="Quarterly",YEAR($R4592)*4+ROUNDUP(MONTH($R4592)/3),YEAR($R4592)*12+MONTH($R4592))))</f>
        <v/>
      </c>
      <c r="P4592">
        <f>IF($R4592="","",IF($R4593="",1,IF($O4592&lt;&gt;$O4593,1,0)))</f>
        <v/>
      </c>
      <c r="Q4592">
        <f>IF($P4592=1,SUM($P$7:$P4592),"")</f>
        <v/>
      </c>
      <c r="R4592">
        <f>IF($A4592="","",IF(ISNUMBER($A4592),$A4592,IFERROR(DATEVALUE($A4592),NA())))</f>
        <v/>
      </c>
    </row>
    <row r="4593">
      <c r="O4593">
        <f>IF($R4593="","",IF($Q$1="Weekly",INT(($R4593-2)/7),IF($Q$1="Quarterly",YEAR($R4593)*4+ROUNDUP(MONTH($R4593)/3),YEAR($R4593)*12+MONTH($R4593))))</f>
        <v/>
      </c>
      <c r="P4593">
        <f>IF($R4593="","",IF($R4594="",1,IF($O4593&lt;&gt;$O4594,1,0)))</f>
        <v/>
      </c>
      <c r="Q4593">
        <f>IF($P4593=1,SUM($P$7:$P4593),"")</f>
        <v/>
      </c>
      <c r="R4593">
        <f>IF($A4593="","",IF(ISNUMBER($A4593),$A4593,IFERROR(DATEVALUE($A4593),NA())))</f>
        <v/>
      </c>
    </row>
    <row r="4594">
      <c r="O4594">
        <f>IF($R4594="","",IF($Q$1="Weekly",INT(($R4594-2)/7),IF($Q$1="Quarterly",YEAR($R4594)*4+ROUNDUP(MONTH($R4594)/3),YEAR($R4594)*12+MONTH($R4594))))</f>
        <v/>
      </c>
      <c r="P4594">
        <f>IF($R4594="","",IF($R4595="",1,IF($O4594&lt;&gt;$O4595,1,0)))</f>
        <v/>
      </c>
      <c r="Q4594">
        <f>IF($P4594=1,SUM($P$7:$P4594),"")</f>
        <v/>
      </c>
      <c r="R4594">
        <f>IF($A4594="","",IF(ISNUMBER($A4594),$A4594,IFERROR(DATEVALUE($A4594),NA())))</f>
        <v/>
      </c>
    </row>
    <row r="4595">
      <c r="O4595">
        <f>IF($R4595="","",IF($Q$1="Weekly",INT(($R4595-2)/7),IF($Q$1="Quarterly",YEAR($R4595)*4+ROUNDUP(MONTH($R4595)/3),YEAR($R4595)*12+MONTH($R4595))))</f>
        <v/>
      </c>
      <c r="P4595">
        <f>IF($R4595="","",IF($R4596="",1,IF($O4595&lt;&gt;$O4596,1,0)))</f>
        <v/>
      </c>
      <c r="Q4595">
        <f>IF($P4595=1,SUM($P$7:$P4595),"")</f>
        <v/>
      </c>
      <c r="R4595">
        <f>IF($A4595="","",IF(ISNUMBER($A4595),$A4595,IFERROR(DATEVALUE($A4595),NA())))</f>
        <v/>
      </c>
    </row>
    <row r="4596">
      <c r="O4596">
        <f>IF($R4596="","",IF($Q$1="Weekly",INT(($R4596-2)/7),IF($Q$1="Quarterly",YEAR($R4596)*4+ROUNDUP(MONTH($R4596)/3),YEAR($R4596)*12+MONTH($R4596))))</f>
        <v/>
      </c>
      <c r="P4596">
        <f>IF($R4596="","",IF($R4597="",1,IF($O4596&lt;&gt;$O4597,1,0)))</f>
        <v/>
      </c>
      <c r="Q4596">
        <f>IF($P4596=1,SUM($P$7:$P4596),"")</f>
        <v/>
      </c>
      <c r="R4596">
        <f>IF($A4596="","",IF(ISNUMBER($A4596),$A4596,IFERROR(DATEVALUE($A4596),NA())))</f>
        <v/>
      </c>
    </row>
    <row r="4597">
      <c r="O4597">
        <f>IF($R4597="","",IF($Q$1="Weekly",INT(($R4597-2)/7),IF($Q$1="Quarterly",YEAR($R4597)*4+ROUNDUP(MONTH($R4597)/3),YEAR($R4597)*12+MONTH($R4597))))</f>
        <v/>
      </c>
      <c r="P4597">
        <f>IF($R4597="","",IF($R4598="",1,IF($O4597&lt;&gt;$O4598,1,0)))</f>
        <v/>
      </c>
      <c r="Q4597">
        <f>IF($P4597=1,SUM($P$7:$P4597),"")</f>
        <v/>
      </c>
      <c r="R4597">
        <f>IF($A4597="","",IF(ISNUMBER($A4597),$A4597,IFERROR(DATEVALUE($A4597),NA())))</f>
        <v/>
      </c>
    </row>
    <row r="4598">
      <c r="O4598">
        <f>IF($R4598="","",IF($Q$1="Weekly",INT(($R4598-2)/7),IF($Q$1="Quarterly",YEAR($R4598)*4+ROUNDUP(MONTH($R4598)/3),YEAR($R4598)*12+MONTH($R4598))))</f>
        <v/>
      </c>
      <c r="P4598">
        <f>IF($R4598="","",IF($R4599="",1,IF($O4598&lt;&gt;$O4599,1,0)))</f>
        <v/>
      </c>
      <c r="Q4598">
        <f>IF($P4598=1,SUM($P$7:$P4598),"")</f>
        <v/>
      </c>
      <c r="R4598">
        <f>IF($A4598="","",IF(ISNUMBER($A4598),$A4598,IFERROR(DATEVALUE($A4598),NA())))</f>
        <v/>
      </c>
    </row>
    <row r="4599">
      <c r="O4599">
        <f>IF($R4599="","",IF($Q$1="Weekly",INT(($R4599-2)/7),IF($Q$1="Quarterly",YEAR($R4599)*4+ROUNDUP(MONTH($R4599)/3),YEAR($R4599)*12+MONTH($R4599))))</f>
        <v/>
      </c>
      <c r="P4599">
        <f>IF($R4599="","",IF($R4600="",1,IF($O4599&lt;&gt;$O4600,1,0)))</f>
        <v/>
      </c>
      <c r="Q4599">
        <f>IF($P4599=1,SUM($P$7:$P4599),"")</f>
        <v/>
      </c>
      <c r="R4599">
        <f>IF($A4599="","",IF(ISNUMBER($A4599),$A4599,IFERROR(DATEVALUE($A4599),NA())))</f>
        <v/>
      </c>
    </row>
    <row r="4600">
      <c r="O4600">
        <f>IF($R4600="","",IF($Q$1="Weekly",INT(($R4600-2)/7),IF($Q$1="Quarterly",YEAR($R4600)*4+ROUNDUP(MONTH($R4600)/3),YEAR($R4600)*12+MONTH($R4600))))</f>
        <v/>
      </c>
      <c r="P4600">
        <f>IF($R4600="","",IF($R4601="",1,IF($O4600&lt;&gt;$O4601,1,0)))</f>
        <v/>
      </c>
      <c r="Q4600">
        <f>IF($P4600=1,SUM($P$7:$P4600),"")</f>
        <v/>
      </c>
      <c r="R4600">
        <f>IF($A4600="","",IF(ISNUMBER($A4600),$A4600,IFERROR(DATEVALUE($A4600),NA())))</f>
        <v/>
      </c>
    </row>
    <row r="4601">
      <c r="O4601">
        <f>IF($R4601="","",IF($Q$1="Weekly",INT(($R4601-2)/7),IF($Q$1="Quarterly",YEAR($R4601)*4+ROUNDUP(MONTH($R4601)/3),YEAR($R4601)*12+MONTH($R4601))))</f>
        <v/>
      </c>
      <c r="P4601">
        <f>IF($R4601="","",IF($R4602="",1,IF($O4601&lt;&gt;$O4602,1,0)))</f>
        <v/>
      </c>
      <c r="Q4601">
        <f>IF($P4601=1,SUM($P$7:$P4601),"")</f>
        <v/>
      </c>
      <c r="R4601">
        <f>IF($A4601="","",IF(ISNUMBER($A4601),$A4601,IFERROR(DATEVALUE($A4601),NA())))</f>
        <v/>
      </c>
    </row>
    <row r="4602">
      <c r="O4602">
        <f>IF($R4602="","",IF($Q$1="Weekly",INT(($R4602-2)/7),IF($Q$1="Quarterly",YEAR($R4602)*4+ROUNDUP(MONTH($R4602)/3),YEAR($R4602)*12+MONTH($R4602))))</f>
        <v/>
      </c>
      <c r="P4602">
        <f>IF($R4602="","",IF($R4603="",1,IF($O4602&lt;&gt;$O4603,1,0)))</f>
        <v/>
      </c>
      <c r="Q4602">
        <f>IF($P4602=1,SUM($P$7:$P4602),"")</f>
        <v/>
      </c>
      <c r="R4602">
        <f>IF($A4602="","",IF(ISNUMBER($A4602),$A4602,IFERROR(DATEVALUE($A4602),NA())))</f>
        <v/>
      </c>
    </row>
    <row r="4603">
      <c r="O4603">
        <f>IF($R4603="","",IF($Q$1="Weekly",INT(($R4603-2)/7),IF($Q$1="Quarterly",YEAR($R4603)*4+ROUNDUP(MONTH($R4603)/3),YEAR($R4603)*12+MONTH($R4603))))</f>
        <v/>
      </c>
      <c r="P4603">
        <f>IF($R4603="","",IF($R4604="",1,IF($O4603&lt;&gt;$O4604,1,0)))</f>
        <v/>
      </c>
      <c r="Q4603">
        <f>IF($P4603=1,SUM($P$7:$P4603),"")</f>
        <v/>
      </c>
      <c r="R4603">
        <f>IF($A4603="","",IF(ISNUMBER($A4603),$A4603,IFERROR(DATEVALUE($A4603),NA())))</f>
        <v/>
      </c>
    </row>
    <row r="4604">
      <c r="O4604">
        <f>IF($R4604="","",IF($Q$1="Weekly",INT(($R4604-2)/7),IF($Q$1="Quarterly",YEAR($R4604)*4+ROUNDUP(MONTH($R4604)/3),YEAR($R4604)*12+MONTH($R4604))))</f>
        <v/>
      </c>
      <c r="P4604">
        <f>IF($R4604="","",IF($R4605="",1,IF($O4604&lt;&gt;$O4605,1,0)))</f>
        <v/>
      </c>
      <c r="Q4604">
        <f>IF($P4604=1,SUM($P$7:$P4604),"")</f>
        <v/>
      </c>
      <c r="R4604">
        <f>IF($A4604="","",IF(ISNUMBER($A4604),$A4604,IFERROR(DATEVALUE($A4604),NA())))</f>
        <v/>
      </c>
    </row>
    <row r="4605">
      <c r="O4605">
        <f>IF($R4605="","",IF($Q$1="Weekly",INT(($R4605-2)/7),IF($Q$1="Quarterly",YEAR($R4605)*4+ROUNDUP(MONTH($R4605)/3),YEAR($R4605)*12+MONTH($R4605))))</f>
        <v/>
      </c>
      <c r="P4605">
        <f>IF($R4605="","",IF($R4606="",1,IF($O4605&lt;&gt;$O4606,1,0)))</f>
        <v/>
      </c>
      <c r="Q4605">
        <f>IF($P4605=1,SUM($P$7:$P4605),"")</f>
        <v/>
      </c>
      <c r="R4605">
        <f>IF($A4605="","",IF(ISNUMBER($A4605),$A4605,IFERROR(DATEVALUE($A4605),NA())))</f>
        <v/>
      </c>
    </row>
    <row r="4606">
      <c r="O4606">
        <f>IF($R4606="","",IF($Q$1="Weekly",INT(($R4606-2)/7),IF($Q$1="Quarterly",YEAR($R4606)*4+ROUNDUP(MONTH($R4606)/3),YEAR($R4606)*12+MONTH($R4606))))</f>
        <v/>
      </c>
      <c r="P4606">
        <f>IF($R4606="","",IF($R4607="",1,IF($O4606&lt;&gt;$O4607,1,0)))</f>
        <v/>
      </c>
      <c r="Q4606">
        <f>IF($P4606=1,SUM($P$7:$P4606),"")</f>
        <v/>
      </c>
      <c r="R4606">
        <f>IF($A4606="","",IF(ISNUMBER($A4606),$A4606,IFERROR(DATEVALUE($A4606),NA())))</f>
        <v/>
      </c>
    </row>
    <row r="4607">
      <c r="O4607">
        <f>IF($R4607="","",IF($Q$1="Weekly",INT(($R4607-2)/7),IF($Q$1="Quarterly",YEAR($R4607)*4+ROUNDUP(MONTH($R4607)/3),YEAR($R4607)*12+MONTH($R4607))))</f>
        <v/>
      </c>
      <c r="P4607">
        <f>IF($R4607="","",IF($R4608="",1,IF($O4607&lt;&gt;$O4608,1,0)))</f>
        <v/>
      </c>
      <c r="Q4607">
        <f>IF($P4607=1,SUM($P$7:$P4607),"")</f>
        <v/>
      </c>
      <c r="R4607">
        <f>IF($A4607="","",IF(ISNUMBER($A4607),$A4607,IFERROR(DATEVALUE($A4607),NA())))</f>
        <v/>
      </c>
    </row>
    <row r="4608">
      <c r="O4608">
        <f>IF($R4608="","",IF($Q$1="Weekly",INT(($R4608-2)/7),IF($Q$1="Quarterly",YEAR($R4608)*4+ROUNDUP(MONTH($R4608)/3),YEAR($R4608)*12+MONTH($R4608))))</f>
        <v/>
      </c>
      <c r="P4608">
        <f>IF($R4608="","",IF($R4609="",1,IF($O4608&lt;&gt;$O4609,1,0)))</f>
        <v/>
      </c>
      <c r="Q4608">
        <f>IF($P4608=1,SUM($P$7:$P4608),"")</f>
        <v/>
      </c>
      <c r="R4608">
        <f>IF($A4608="","",IF(ISNUMBER($A4608),$A4608,IFERROR(DATEVALUE($A4608),NA())))</f>
        <v/>
      </c>
    </row>
    <row r="4609">
      <c r="O4609">
        <f>IF($R4609="","",IF($Q$1="Weekly",INT(($R4609-2)/7),IF($Q$1="Quarterly",YEAR($R4609)*4+ROUNDUP(MONTH($R4609)/3),YEAR($R4609)*12+MONTH($R4609))))</f>
        <v/>
      </c>
      <c r="P4609">
        <f>IF($R4609="","",IF($R4610="",1,IF($O4609&lt;&gt;$O4610,1,0)))</f>
        <v/>
      </c>
      <c r="Q4609">
        <f>IF($P4609=1,SUM($P$7:$P4609),"")</f>
        <v/>
      </c>
      <c r="R4609">
        <f>IF($A4609="","",IF(ISNUMBER($A4609),$A4609,IFERROR(DATEVALUE($A4609),NA())))</f>
        <v/>
      </c>
    </row>
    <row r="4610">
      <c r="O4610">
        <f>IF($R4610="","",IF($Q$1="Weekly",INT(($R4610-2)/7),IF($Q$1="Quarterly",YEAR($R4610)*4+ROUNDUP(MONTH($R4610)/3),YEAR($R4610)*12+MONTH($R4610))))</f>
        <v/>
      </c>
      <c r="P4610">
        <f>IF($R4610="","",IF($R4611="",1,IF($O4610&lt;&gt;$O4611,1,0)))</f>
        <v/>
      </c>
      <c r="Q4610">
        <f>IF($P4610=1,SUM($P$7:$P4610),"")</f>
        <v/>
      </c>
      <c r="R4610">
        <f>IF($A4610="","",IF(ISNUMBER($A4610),$A4610,IFERROR(DATEVALUE($A4610),NA())))</f>
        <v/>
      </c>
    </row>
    <row r="4611">
      <c r="O4611">
        <f>IF($R4611="","",IF($Q$1="Weekly",INT(($R4611-2)/7),IF($Q$1="Quarterly",YEAR($R4611)*4+ROUNDUP(MONTH($R4611)/3),YEAR($R4611)*12+MONTH($R4611))))</f>
        <v/>
      </c>
      <c r="P4611">
        <f>IF($R4611="","",IF($R4612="",1,IF($O4611&lt;&gt;$O4612,1,0)))</f>
        <v/>
      </c>
      <c r="Q4611">
        <f>IF($P4611=1,SUM($P$7:$P4611),"")</f>
        <v/>
      </c>
      <c r="R4611">
        <f>IF($A4611="","",IF(ISNUMBER($A4611),$A4611,IFERROR(DATEVALUE($A4611),NA())))</f>
        <v/>
      </c>
    </row>
    <row r="4612">
      <c r="O4612">
        <f>IF($R4612="","",IF($Q$1="Weekly",INT(($R4612-2)/7),IF($Q$1="Quarterly",YEAR($R4612)*4+ROUNDUP(MONTH($R4612)/3),YEAR($R4612)*12+MONTH($R4612))))</f>
        <v/>
      </c>
      <c r="P4612">
        <f>IF($R4612="","",IF($R4613="",1,IF($O4612&lt;&gt;$O4613,1,0)))</f>
        <v/>
      </c>
      <c r="Q4612">
        <f>IF($P4612=1,SUM($P$7:$P4612),"")</f>
        <v/>
      </c>
      <c r="R4612">
        <f>IF($A4612="","",IF(ISNUMBER($A4612),$A4612,IFERROR(DATEVALUE($A4612),NA())))</f>
        <v/>
      </c>
    </row>
    <row r="4613">
      <c r="O4613">
        <f>IF($R4613="","",IF($Q$1="Weekly",INT(($R4613-2)/7),IF($Q$1="Quarterly",YEAR($R4613)*4+ROUNDUP(MONTH($R4613)/3),YEAR($R4613)*12+MONTH($R4613))))</f>
        <v/>
      </c>
      <c r="P4613">
        <f>IF($R4613="","",IF($R4614="",1,IF($O4613&lt;&gt;$O4614,1,0)))</f>
        <v/>
      </c>
      <c r="Q4613">
        <f>IF($P4613=1,SUM($P$7:$P4613),"")</f>
        <v/>
      </c>
      <c r="R4613">
        <f>IF($A4613="","",IF(ISNUMBER($A4613),$A4613,IFERROR(DATEVALUE($A4613),NA())))</f>
        <v/>
      </c>
    </row>
    <row r="4614">
      <c r="O4614">
        <f>IF($R4614="","",IF($Q$1="Weekly",INT(($R4614-2)/7),IF($Q$1="Quarterly",YEAR($R4614)*4+ROUNDUP(MONTH($R4614)/3),YEAR($R4614)*12+MONTH($R4614))))</f>
        <v/>
      </c>
      <c r="P4614">
        <f>IF($R4614="","",IF($R4615="",1,IF($O4614&lt;&gt;$O4615,1,0)))</f>
        <v/>
      </c>
      <c r="Q4614">
        <f>IF($P4614=1,SUM($P$7:$P4614),"")</f>
        <v/>
      </c>
      <c r="R4614">
        <f>IF($A4614="","",IF(ISNUMBER($A4614),$A4614,IFERROR(DATEVALUE($A4614),NA())))</f>
        <v/>
      </c>
    </row>
    <row r="4615">
      <c r="O4615">
        <f>IF($R4615="","",IF($Q$1="Weekly",INT(($R4615-2)/7),IF($Q$1="Quarterly",YEAR($R4615)*4+ROUNDUP(MONTH($R4615)/3),YEAR($R4615)*12+MONTH($R4615))))</f>
        <v/>
      </c>
      <c r="P4615">
        <f>IF($R4615="","",IF($R4616="",1,IF($O4615&lt;&gt;$O4616,1,0)))</f>
        <v/>
      </c>
      <c r="Q4615">
        <f>IF($P4615=1,SUM($P$7:$P4615),"")</f>
        <v/>
      </c>
      <c r="R4615">
        <f>IF($A4615="","",IF(ISNUMBER($A4615),$A4615,IFERROR(DATEVALUE($A4615),NA())))</f>
        <v/>
      </c>
    </row>
    <row r="4616">
      <c r="O4616">
        <f>IF($R4616="","",IF($Q$1="Weekly",INT(($R4616-2)/7),IF($Q$1="Quarterly",YEAR($R4616)*4+ROUNDUP(MONTH($R4616)/3),YEAR($R4616)*12+MONTH($R4616))))</f>
        <v/>
      </c>
      <c r="P4616">
        <f>IF($R4616="","",IF($R4617="",1,IF($O4616&lt;&gt;$O4617,1,0)))</f>
        <v/>
      </c>
      <c r="Q4616">
        <f>IF($P4616=1,SUM($P$7:$P4616),"")</f>
        <v/>
      </c>
      <c r="R4616">
        <f>IF($A4616="","",IF(ISNUMBER($A4616),$A4616,IFERROR(DATEVALUE($A4616),NA())))</f>
        <v/>
      </c>
    </row>
    <row r="4617">
      <c r="O4617">
        <f>IF($R4617="","",IF($Q$1="Weekly",INT(($R4617-2)/7),IF($Q$1="Quarterly",YEAR($R4617)*4+ROUNDUP(MONTH($R4617)/3),YEAR($R4617)*12+MONTH($R4617))))</f>
        <v/>
      </c>
      <c r="P4617">
        <f>IF($R4617="","",IF($R4618="",1,IF($O4617&lt;&gt;$O4618,1,0)))</f>
        <v/>
      </c>
      <c r="Q4617">
        <f>IF($P4617=1,SUM($P$7:$P4617),"")</f>
        <v/>
      </c>
      <c r="R4617">
        <f>IF($A4617="","",IF(ISNUMBER($A4617),$A4617,IFERROR(DATEVALUE($A4617),NA())))</f>
        <v/>
      </c>
    </row>
    <row r="4618">
      <c r="O4618">
        <f>IF($R4618="","",IF($Q$1="Weekly",INT(($R4618-2)/7),IF($Q$1="Quarterly",YEAR($R4618)*4+ROUNDUP(MONTH($R4618)/3),YEAR($R4618)*12+MONTH($R4618))))</f>
        <v/>
      </c>
      <c r="P4618">
        <f>IF($R4618="","",IF($R4619="",1,IF($O4618&lt;&gt;$O4619,1,0)))</f>
        <v/>
      </c>
      <c r="Q4618">
        <f>IF($P4618=1,SUM($P$7:$P4618),"")</f>
        <v/>
      </c>
      <c r="R4618">
        <f>IF($A4618="","",IF(ISNUMBER($A4618),$A4618,IFERROR(DATEVALUE($A4618),NA())))</f>
        <v/>
      </c>
    </row>
    <row r="4619">
      <c r="O4619">
        <f>IF($R4619="","",IF($Q$1="Weekly",INT(($R4619-2)/7),IF($Q$1="Quarterly",YEAR($R4619)*4+ROUNDUP(MONTH($R4619)/3),YEAR($R4619)*12+MONTH($R4619))))</f>
        <v/>
      </c>
      <c r="P4619">
        <f>IF($R4619="","",IF($R4620="",1,IF($O4619&lt;&gt;$O4620,1,0)))</f>
        <v/>
      </c>
      <c r="Q4619">
        <f>IF($P4619=1,SUM($P$7:$P4619),"")</f>
        <v/>
      </c>
      <c r="R4619">
        <f>IF($A4619="","",IF(ISNUMBER($A4619),$A4619,IFERROR(DATEVALUE($A4619),NA())))</f>
        <v/>
      </c>
    </row>
    <row r="4620">
      <c r="O4620">
        <f>IF($R4620="","",IF($Q$1="Weekly",INT(($R4620-2)/7),IF($Q$1="Quarterly",YEAR($R4620)*4+ROUNDUP(MONTH($R4620)/3),YEAR($R4620)*12+MONTH($R4620))))</f>
        <v/>
      </c>
      <c r="P4620">
        <f>IF($R4620="","",IF($R4621="",1,IF($O4620&lt;&gt;$O4621,1,0)))</f>
        <v/>
      </c>
      <c r="Q4620">
        <f>IF($P4620=1,SUM($P$7:$P4620),"")</f>
        <v/>
      </c>
      <c r="R4620">
        <f>IF($A4620="","",IF(ISNUMBER($A4620),$A4620,IFERROR(DATEVALUE($A4620),NA())))</f>
        <v/>
      </c>
    </row>
    <row r="4621">
      <c r="O4621">
        <f>IF($R4621="","",IF($Q$1="Weekly",INT(($R4621-2)/7),IF($Q$1="Quarterly",YEAR($R4621)*4+ROUNDUP(MONTH($R4621)/3),YEAR($R4621)*12+MONTH($R4621))))</f>
        <v/>
      </c>
      <c r="P4621">
        <f>IF($R4621="","",IF($R4622="",1,IF($O4621&lt;&gt;$O4622,1,0)))</f>
        <v/>
      </c>
      <c r="Q4621">
        <f>IF($P4621=1,SUM($P$7:$P4621),"")</f>
        <v/>
      </c>
      <c r="R4621">
        <f>IF($A4621="","",IF(ISNUMBER($A4621),$A4621,IFERROR(DATEVALUE($A4621),NA())))</f>
        <v/>
      </c>
    </row>
    <row r="4622">
      <c r="O4622">
        <f>IF($R4622="","",IF($Q$1="Weekly",INT(($R4622-2)/7),IF($Q$1="Quarterly",YEAR($R4622)*4+ROUNDUP(MONTH($R4622)/3),YEAR($R4622)*12+MONTH($R4622))))</f>
        <v/>
      </c>
      <c r="P4622">
        <f>IF($R4622="","",IF($R4623="",1,IF($O4622&lt;&gt;$O4623,1,0)))</f>
        <v/>
      </c>
      <c r="Q4622">
        <f>IF($P4622=1,SUM($P$7:$P4622),"")</f>
        <v/>
      </c>
      <c r="R4622">
        <f>IF($A4622="","",IF(ISNUMBER($A4622),$A4622,IFERROR(DATEVALUE($A4622),NA())))</f>
        <v/>
      </c>
    </row>
    <row r="4623">
      <c r="O4623">
        <f>IF($R4623="","",IF($Q$1="Weekly",INT(($R4623-2)/7),IF($Q$1="Quarterly",YEAR($R4623)*4+ROUNDUP(MONTH($R4623)/3),YEAR($R4623)*12+MONTH($R4623))))</f>
        <v/>
      </c>
      <c r="P4623">
        <f>IF($R4623="","",IF($R4624="",1,IF($O4623&lt;&gt;$O4624,1,0)))</f>
        <v/>
      </c>
      <c r="Q4623">
        <f>IF($P4623=1,SUM($P$7:$P4623),"")</f>
        <v/>
      </c>
      <c r="R4623">
        <f>IF($A4623="","",IF(ISNUMBER($A4623),$A4623,IFERROR(DATEVALUE($A4623),NA())))</f>
        <v/>
      </c>
    </row>
    <row r="4624">
      <c r="O4624">
        <f>IF($R4624="","",IF($Q$1="Weekly",INT(($R4624-2)/7),IF($Q$1="Quarterly",YEAR($R4624)*4+ROUNDUP(MONTH($R4624)/3),YEAR($R4624)*12+MONTH($R4624))))</f>
        <v/>
      </c>
      <c r="P4624">
        <f>IF($R4624="","",IF($R4625="",1,IF($O4624&lt;&gt;$O4625,1,0)))</f>
        <v/>
      </c>
      <c r="Q4624">
        <f>IF($P4624=1,SUM($P$7:$P4624),"")</f>
        <v/>
      </c>
      <c r="R4624">
        <f>IF($A4624="","",IF(ISNUMBER($A4624),$A4624,IFERROR(DATEVALUE($A4624),NA())))</f>
        <v/>
      </c>
    </row>
    <row r="4625">
      <c r="O4625">
        <f>IF($R4625="","",IF($Q$1="Weekly",INT(($R4625-2)/7),IF($Q$1="Quarterly",YEAR($R4625)*4+ROUNDUP(MONTH($R4625)/3),YEAR($R4625)*12+MONTH($R4625))))</f>
        <v/>
      </c>
      <c r="P4625">
        <f>IF($R4625="","",IF($R4626="",1,IF($O4625&lt;&gt;$O4626,1,0)))</f>
        <v/>
      </c>
      <c r="Q4625">
        <f>IF($P4625=1,SUM($P$7:$P4625),"")</f>
        <v/>
      </c>
      <c r="R4625">
        <f>IF($A4625="","",IF(ISNUMBER($A4625),$A4625,IFERROR(DATEVALUE($A4625),NA())))</f>
        <v/>
      </c>
    </row>
    <row r="4626">
      <c r="O4626">
        <f>IF($R4626="","",IF($Q$1="Weekly",INT(($R4626-2)/7),IF($Q$1="Quarterly",YEAR($R4626)*4+ROUNDUP(MONTH($R4626)/3),YEAR($R4626)*12+MONTH($R4626))))</f>
        <v/>
      </c>
      <c r="P4626">
        <f>IF($R4626="","",IF($R4627="",1,IF($O4626&lt;&gt;$O4627,1,0)))</f>
        <v/>
      </c>
      <c r="Q4626">
        <f>IF($P4626=1,SUM($P$7:$P4626),"")</f>
        <v/>
      </c>
      <c r="R4626">
        <f>IF($A4626="","",IF(ISNUMBER($A4626),$A4626,IFERROR(DATEVALUE($A4626),NA())))</f>
        <v/>
      </c>
    </row>
    <row r="4627">
      <c r="O4627">
        <f>IF($R4627="","",IF($Q$1="Weekly",INT(($R4627-2)/7),IF($Q$1="Quarterly",YEAR($R4627)*4+ROUNDUP(MONTH($R4627)/3),YEAR($R4627)*12+MONTH($R4627))))</f>
        <v/>
      </c>
      <c r="P4627">
        <f>IF($R4627="","",IF($R4628="",1,IF($O4627&lt;&gt;$O4628,1,0)))</f>
        <v/>
      </c>
      <c r="Q4627">
        <f>IF($P4627=1,SUM($P$7:$P4627),"")</f>
        <v/>
      </c>
      <c r="R4627">
        <f>IF($A4627="","",IF(ISNUMBER($A4627),$A4627,IFERROR(DATEVALUE($A4627),NA())))</f>
        <v/>
      </c>
    </row>
    <row r="4628">
      <c r="O4628">
        <f>IF($R4628="","",IF($Q$1="Weekly",INT(($R4628-2)/7),IF($Q$1="Quarterly",YEAR($R4628)*4+ROUNDUP(MONTH($R4628)/3),YEAR($R4628)*12+MONTH($R4628))))</f>
        <v/>
      </c>
      <c r="P4628">
        <f>IF($R4628="","",IF($R4629="",1,IF($O4628&lt;&gt;$O4629,1,0)))</f>
        <v/>
      </c>
      <c r="Q4628">
        <f>IF($P4628=1,SUM($P$7:$P4628),"")</f>
        <v/>
      </c>
      <c r="R4628">
        <f>IF($A4628="","",IF(ISNUMBER($A4628),$A4628,IFERROR(DATEVALUE($A4628),NA())))</f>
        <v/>
      </c>
    </row>
    <row r="4629">
      <c r="O4629">
        <f>IF($R4629="","",IF($Q$1="Weekly",INT(($R4629-2)/7),IF($Q$1="Quarterly",YEAR($R4629)*4+ROUNDUP(MONTH($R4629)/3),YEAR($R4629)*12+MONTH($R4629))))</f>
        <v/>
      </c>
      <c r="P4629">
        <f>IF($R4629="","",IF($R4630="",1,IF($O4629&lt;&gt;$O4630,1,0)))</f>
        <v/>
      </c>
      <c r="Q4629">
        <f>IF($P4629=1,SUM($P$7:$P4629),"")</f>
        <v/>
      </c>
      <c r="R4629">
        <f>IF($A4629="","",IF(ISNUMBER($A4629),$A4629,IFERROR(DATEVALUE($A4629),NA())))</f>
        <v/>
      </c>
    </row>
    <row r="4630">
      <c r="O4630">
        <f>IF($R4630="","",IF($Q$1="Weekly",INT(($R4630-2)/7),IF($Q$1="Quarterly",YEAR($R4630)*4+ROUNDUP(MONTH($R4630)/3),YEAR($R4630)*12+MONTH($R4630))))</f>
        <v/>
      </c>
      <c r="P4630">
        <f>IF($R4630="","",IF($R4631="",1,IF($O4630&lt;&gt;$O4631,1,0)))</f>
        <v/>
      </c>
      <c r="Q4630">
        <f>IF($P4630=1,SUM($P$7:$P4630),"")</f>
        <v/>
      </c>
      <c r="R4630">
        <f>IF($A4630="","",IF(ISNUMBER($A4630),$A4630,IFERROR(DATEVALUE($A4630),NA())))</f>
        <v/>
      </c>
    </row>
    <row r="4631">
      <c r="O4631">
        <f>IF($R4631="","",IF($Q$1="Weekly",INT(($R4631-2)/7),IF($Q$1="Quarterly",YEAR($R4631)*4+ROUNDUP(MONTH($R4631)/3),YEAR($R4631)*12+MONTH($R4631))))</f>
        <v/>
      </c>
      <c r="P4631">
        <f>IF($R4631="","",IF($R4632="",1,IF($O4631&lt;&gt;$O4632,1,0)))</f>
        <v/>
      </c>
      <c r="Q4631">
        <f>IF($P4631=1,SUM($P$7:$P4631),"")</f>
        <v/>
      </c>
      <c r="R4631">
        <f>IF($A4631="","",IF(ISNUMBER($A4631),$A4631,IFERROR(DATEVALUE($A4631),NA())))</f>
        <v/>
      </c>
    </row>
    <row r="4632">
      <c r="O4632">
        <f>IF($R4632="","",IF($Q$1="Weekly",INT(($R4632-2)/7),IF($Q$1="Quarterly",YEAR($R4632)*4+ROUNDUP(MONTH($R4632)/3),YEAR($R4632)*12+MONTH($R4632))))</f>
        <v/>
      </c>
      <c r="P4632">
        <f>IF($R4632="","",IF($R4633="",1,IF($O4632&lt;&gt;$O4633,1,0)))</f>
        <v/>
      </c>
      <c r="Q4632">
        <f>IF($P4632=1,SUM($P$7:$P4632),"")</f>
        <v/>
      </c>
      <c r="R4632">
        <f>IF($A4632="","",IF(ISNUMBER($A4632),$A4632,IFERROR(DATEVALUE($A4632),NA())))</f>
        <v/>
      </c>
    </row>
    <row r="4633">
      <c r="O4633">
        <f>IF($R4633="","",IF($Q$1="Weekly",INT(($R4633-2)/7),IF($Q$1="Quarterly",YEAR($R4633)*4+ROUNDUP(MONTH($R4633)/3),YEAR($R4633)*12+MONTH($R4633))))</f>
        <v/>
      </c>
      <c r="P4633">
        <f>IF($R4633="","",IF($R4634="",1,IF($O4633&lt;&gt;$O4634,1,0)))</f>
        <v/>
      </c>
      <c r="Q4633">
        <f>IF($P4633=1,SUM($P$7:$P4633),"")</f>
        <v/>
      </c>
      <c r="R4633">
        <f>IF($A4633="","",IF(ISNUMBER($A4633),$A4633,IFERROR(DATEVALUE($A4633),NA())))</f>
        <v/>
      </c>
    </row>
    <row r="4634">
      <c r="O4634">
        <f>IF($R4634="","",IF($Q$1="Weekly",INT(($R4634-2)/7),IF($Q$1="Quarterly",YEAR($R4634)*4+ROUNDUP(MONTH($R4634)/3),YEAR($R4634)*12+MONTH($R4634))))</f>
        <v/>
      </c>
      <c r="P4634">
        <f>IF($R4634="","",IF($R4635="",1,IF($O4634&lt;&gt;$O4635,1,0)))</f>
        <v/>
      </c>
      <c r="Q4634">
        <f>IF($P4634=1,SUM($P$7:$P4634),"")</f>
        <v/>
      </c>
      <c r="R4634">
        <f>IF($A4634="","",IF(ISNUMBER($A4634),$A4634,IFERROR(DATEVALUE($A4634),NA())))</f>
        <v/>
      </c>
    </row>
    <row r="4635">
      <c r="O4635">
        <f>IF($R4635="","",IF($Q$1="Weekly",INT(($R4635-2)/7),IF($Q$1="Quarterly",YEAR($R4635)*4+ROUNDUP(MONTH($R4635)/3),YEAR($R4635)*12+MONTH($R4635))))</f>
        <v/>
      </c>
      <c r="P4635">
        <f>IF($R4635="","",IF($R4636="",1,IF($O4635&lt;&gt;$O4636,1,0)))</f>
        <v/>
      </c>
      <c r="Q4635">
        <f>IF($P4635=1,SUM($P$7:$P4635),"")</f>
        <v/>
      </c>
      <c r="R4635">
        <f>IF($A4635="","",IF(ISNUMBER($A4635),$A4635,IFERROR(DATEVALUE($A4635),NA())))</f>
        <v/>
      </c>
    </row>
    <row r="4636">
      <c r="O4636">
        <f>IF($R4636="","",IF($Q$1="Weekly",INT(($R4636-2)/7),IF($Q$1="Quarterly",YEAR($R4636)*4+ROUNDUP(MONTH($R4636)/3),YEAR($R4636)*12+MONTH($R4636))))</f>
        <v/>
      </c>
      <c r="P4636">
        <f>IF($R4636="","",IF($R4637="",1,IF($O4636&lt;&gt;$O4637,1,0)))</f>
        <v/>
      </c>
      <c r="Q4636">
        <f>IF($P4636=1,SUM($P$7:$P4636),"")</f>
        <v/>
      </c>
      <c r="R4636">
        <f>IF($A4636="","",IF(ISNUMBER($A4636),$A4636,IFERROR(DATEVALUE($A4636),NA())))</f>
        <v/>
      </c>
    </row>
    <row r="4637">
      <c r="O4637">
        <f>IF($R4637="","",IF($Q$1="Weekly",INT(($R4637-2)/7),IF($Q$1="Quarterly",YEAR($R4637)*4+ROUNDUP(MONTH($R4637)/3),YEAR($R4637)*12+MONTH($R4637))))</f>
        <v/>
      </c>
      <c r="P4637">
        <f>IF($R4637="","",IF($R4638="",1,IF($O4637&lt;&gt;$O4638,1,0)))</f>
        <v/>
      </c>
      <c r="Q4637">
        <f>IF($P4637=1,SUM($P$7:$P4637),"")</f>
        <v/>
      </c>
      <c r="R4637">
        <f>IF($A4637="","",IF(ISNUMBER($A4637),$A4637,IFERROR(DATEVALUE($A4637),NA())))</f>
        <v/>
      </c>
    </row>
    <row r="4638">
      <c r="O4638">
        <f>IF($R4638="","",IF($Q$1="Weekly",INT(($R4638-2)/7),IF($Q$1="Quarterly",YEAR($R4638)*4+ROUNDUP(MONTH($R4638)/3),YEAR($R4638)*12+MONTH($R4638))))</f>
        <v/>
      </c>
      <c r="P4638">
        <f>IF($R4638="","",IF($R4639="",1,IF($O4638&lt;&gt;$O4639,1,0)))</f>
        <v/>
      </c>
      <c r="Q4638">
        <f>IF($P4638=1,SUM($P$7:$P4638),"")</f>
        <v/>
      </c>
      <c r="R4638">
        <f>IF($A4638="","",IF(ISNUMBER($A4638),$A4638,IFERROR(DATEVALUE($A4638),NA())))</f>
        <v/>
      </c>
    </row>
    <row r="4639">
      <c r="O4639">
        <f>IF($R4639="","",IF($Q$1="Weekly",INT(($R4639-2)/7),IF($Q$1="Quarterly",YEAR($R4639)*4+ROUNDUP(MONTH($R4639)/3),YEAR($R4639)*12+MONTH($R4639))))</f>
        <v/>
      </c>
      <c r="P4639">
        <f>IF($R4639="","",IF($R4640="",1,IF($O4639&lt;&gt;$O4640,1,0)))</f>
        <v/>
      </c>
      <c r="Q4639">
        <f>IF($P4639=1,SUM($P$7:$P4639),"")</f>
        <v/>
      </c>
      <c r="R4639">
        <f>IF($A4639="","",IF(ISNUMBER($A4639),$A4639,IFERROR(DATEVALUE($A4639),NA())))</f>
        <v/>
      </c>
    </row>
    <row r="4640">
      <c r="O4640">
        <f>IF($R4640="","",IF($Q$1="Weekly",INT(($R4640-2)/7),IF($Q$1="Quarterly",YEAR($R4640)*4+ROUNDUP(MONTH($R4640)/3),YEAR($R4640)*12+MONTH($R4640))))</f>
        <v/>
      </c>
      <c r="P4640">
        <f>IF($R4640="","",IF($R4641="",1,IF($O4640&lt;&gt;$O4641,1,0)))</f>
        <v/>
      </c>
      <c r="Q4640">
        <f>IF($P4640=1,SUM($P$7:$P4640),"")</f>
        <v/>
      </c>
      <c r="R4640">
        <f>IF($A4640="","",IF(ISNUMBER($A4640),$A4640,IFERROR(DATEVALUE($A4640),NA())))</f>
        <v/>
      </c>
    </row>
    <row r="4641">
      <c r="O4641">
        <f>IF($R4641="","",IF($Q$1="Weekly",INT(($R4641-2)/7),IF($Q$1="Quarterly",YEAR($R4641)*4+ROUNDUP(MONTH($R4641)/3),YEAR($R4641)*12+MONTH($R4641))))</f>
        <v/>
      </c>
      <c r="P4641">
        <f>IF($R4641="","",IF($R4642="",1,IF($O4641&lt;&gt;$O4642,1,0)))</f>
        <v/>
      </c>
      <c r="Q4641">
        <f>IF($P4641=1,SUM($P$7:$P4641),"")</f>
        <v/>
      </c>
      <c r="R4641">
        <f>IF($A4641="","",IF(ISNUMBER($A4641),$A4641,IFERROR(DATEVALUE($A4641),NA())))</f>
        <v/>
      </c>
    </row>
    <row r="4642">
      <c r="O4642">
        <f>IF($R4642="","",IF($Q$1="Weekly",INT(($R4642-2)/7),IF($Q$1="Quarterly",YEAR($R4642)*4+ROUNDUP(MONTH($R4642)/3),YEAR($R4642)*12+MONTH($R4642))))</f>
        <v/>
      </c>
      <c r="P4642">
        <f>IF($R4642="","",IF($R4643="",1,IF($O4642&lt;&gt;$O4643,1,0)))</f>
        <v/>
      </c>
      <c r="Q4642">
        <f>IF($P4642=1,SUM($P$7:$P4642),"")</f>
        <v/>
      </c>
      <c r="R4642">
        <f>IF($A4642="","",IF(ISNUMBER($A4642),$A4642,IFERROR(DATEVALUE($A4642),NA())))</f>
        <v/>
      </c>
    </row>
    <row r="4643">
      <c r="O4643">
        <f>IF($R4643="","",IF($Q$1="Weekly",INT(($R4643-2)/7),IF($Q$1="Quarterly",YEAR($R4643)*4+ROUNDUP(MONTH($R4643)/3),YEAR($R4643)*12+MONTH($R4643))))</f>
        <v/>
      </c>
      <c r="P4643">
        <f>IF($R4643="","",IF($R4644="",1,IF($O4643&lt;&gt;$O4644,1,0)))</f>
        <v/>
      </c>
      <c r="Q4643">
        <f>IF($P4643=1,SUM($P$7:$P4643),"")</f>
        <v/>
      </c>
      <c r="R4643">
        <f>IF($A4643="","",IF(ISNUMBER($A4643),$A4643,IFERROR(DATEVALUE($A4643),NA())))</f>
        <v/>
      </c>
    </row>
    <row r="4644">
      <c r="O4644">
        <f>IF($R4644="","",IF($Q$1="Weekly",INT(($R4644-2)/7),IF($Q$1="Quarterly",YEAR($R4644)*4+ROUNDUP(MONTH($R4644)/3),YEAR($R4644)*12+MONTH($R4644))))</f>
        <v/>
      </c>
      <c r="P4644">
        <f>IF($R4644="","",IF($R4645="",1,IF($O4644&lt;&gt;$O4645,1,0)))</f>
        <v/>
      </c>
      <c r="Q4644">
        <f>IF($P4644=1,SUM($P$7:$P4644),"")</f>
        <v/>
      </c>
      <c r="R4644">
        <f>IF($A4644="","",IF(ISNUMBER($A4644),$A4644,IFERROR(DATEVALUE($A4644),NA())))</f>
        <v/>
      </c>
    </row>
    <row r="4645">
      <c r="O4645">
        <f>IF($R4645="","",IF($Q$1="Weekly",INT(($R4645-2)/7),IF($Q$1="Quarterly",YEAR($R4645)*4+ROUNDUP(MONTH($R4645)/3),YEAR($R4645)*12+MONTH($R4645))))</f>
        <v/>
      </c>
      <c r="P4645">
        <f>IF($R4645="","",IF($R4646="",1,IF($O4645&lt;&gt;$O4646,1,0)))</f>
        <v/>
      </c>
      <c r="Q4645">
        <f>IF($P4645=1,SUM($P$7:$P4645),"")</f>
        <v/>
      </c>
      <c r="R4645">
        <f>IF($A4645="","",IF(ISNUMBER($A4645),$A4645,IFERROR(DATEVALUE($A4645),NA())))</f>
        <v/>
      </c>
    </row>
    <row r="4646">
      <c r="O4646">
        <f>IF($R4646="","",IF($Q$1="Weekly",INT(($R4646-2)/7),IF($Q$1="Quarterly",YEAR($R4646)*4+ROUNDUP(MONTH($R4646)/3),YEAR($R4646)*12+MONTH($R4646))))</f>
        <v/>
      </c>
      <c r="P4646">
        <f>IF($R4646="","",IF($R4647="",1,IF($O4646&lt;&gt;$O4647,1,0)))</f>
        <v/>
      </c>
      <c r="Q4646">
        <f>IF($P4646=1,SUM($P$7:$P4646),"")</f>
        <v/>
      </c>
      <c r="R4646">
        <f>IF($A4646="","",IF(ISNUMBER($A4646),$A4646,IFERROR(DATEVALUE($A4646),NA())))</f>
        <v/>
      </c>
    </row>
    <row r="4647">
      <c r="O4647">
        <f>IF($R4647="","",IF($Q$1="Weekly",INT(($R4647-2)/7),IF($Q$1="Quarterly",YEAR($R4647)*4+ROUNDUP(MONTH($R4647)/3),YEAR($R4647)*12+MONTH($R4647))))</f>
        <v/>
      </c>
      <c r="P4647">
        <f>IF($R4647="","",IF($R4648="",1,IF($O4647&lt;&gt;$O4648,1,0)))</f>
        <v/>
      </c>
      <c r="Q4647">
        <f>IF($P4647=1,SUM($P$7:$P4647),"")</f>
        <v/>
      </c>
      <c r="R4647">
        <f>IF($A4647="","",IF(ISNUMBER($A4647),$A4647,IFERROR(DATEVALUE($A4647),NA())))</f>
        <v/>
      </c>
    </row>
    <row r="4648">
      <c r="O4648">
        <f>IF($R4648="","",IF($Q$1="Weekly",INT(($R4648-2)/7),IF($Q$1="Quarterly",YEAR($R4648)*4+ROUNDUP(MONTH($R4648)/3),YEAR($R4648)*12+MONTH($R4648))))</f>
        <v/>
      </c>
      <c r="P4648">
        <f>IF($R4648="","",IF($R4649="",1,IF($O4648&lt;&gt;$O4649,1,0)))</f>
        <v/>
      </c>
      <c r="Q4648">
        <f>IF($P4648=1,SUM($P$7:$P4648),"")</f>
        <v/>
      </c>
      <c r="R4648">
        <f>IF($A4648="","",IF(ISNUMBER($A4648),$A4648,IFERROR(DATEVALUE($A4648),NA())))</f>
        <v/>
      </c>
    </row>
    <row r="4649">
      <c r="O4649">
        <f>IF($R4649="","",IF($Q$1="Weekly",INT(($R4649-2)/7),IF($Q$1="Quarterly",YEAR($R4649)*4+ROUNDUP(MONTH($R4649)/3),YEAR($R4649)*12+MONTH($R4649))))</f>
        <v/>
      </c>
      <c r="P4649">
        <f>IF($R4649="","",IF($R4650="",1,IF($O4649&lt;&gt;$O4650,1,0)))</f>
        <v/>
      </c>
      <c r="Q4649">
        <f>IF($P4649=1,SUM($P$7:$P4649),"")</f>
        <v/>
      </c>
      <c r="R4649">
        <f>IF($A4649="","",IF(ISNUMBER($A4649),$A4649,IFERROR(DATEVALUE($A4649),NA())))</f>
        <v/>
      </c>
    </row>
    <row r="4650">
      <c r="O4650">
        <f>IF($R4650="","",IF($Q$1="Weekly",INT(($R4650-2)/7),IF($Q$1="Quarterly",YEAR($R4650)*4+ROUNDUP(MONTH($R4650)/3),YEAR($R4650)*12+MONTH($R4650))))</f>
        <v/>
      </c>
      <c r="P4650">
        <f>IF($R4650="","",IF($R4651="",1,IF($O4650&lt;&gt;$O4651,1,0)))</f>
        <v/>
      </c>
      <c r="Q4650">
        <f>IF($P4650=1,SUM($P$7:$P4650),"")</f>
        <v/>
      </c>
      <c r="R4650">
        <f>IF($A4650="","",IF(ISNUMBER($A4650),$A4650,IFERROR(DATEVALUE($A4650),NA())))</f>
        <v/>
      </c>
    </row>
    <row r="4651">
      <c r="O4651">
        <f>IF($R4651="","",IF($Q$1="Weekly",INT(($R4651-2)/7),IF($Q$1="Quarterly",YEAR($R4651)*4+ROUNDUP(MONTH($R4651)/3),YEAR($R4651)*12+MONTH($R4651))))</f>
        <v/>
      </c>
      <c r="P4651">
        <f>IF($R4651="","",IF($R4652="",1,IF($O4651&lt;&gt;$O4652,1,0)))</f>
        <v/>
      </c>
      <c r="Q4651">
        <f>IF($P4651=1,SUM($P$7:$P4651),"")</f>
        <v/>
      </c>
      <c r="R4651">
        <f>IF($A4651="","",IF(ISNUMBER($A4651),$A4651,IFERROR(DATEVALUE($A4651),NA())))</f>
        <v/>
      </c>
    </row>
    <row r="4652">
      <c r="O4652">
        <f>IF($R4652="","",IF($Q$1="Weekly",INT(($R4652-2)/7),IF($Q$1="Quarterly",YEAR($R4652)*4+ROUNDUP(MONTH($R4652)/3),YEAR($R4652)*12+MONTH($R4652))))</f>
        <v/>
      </c>
      <c r="P4652">
        <f>IF($R4652="","",IF($R4653="",1,IF($O4652&lt;&gt;$O4653,1,0)))</f>
        <v/>
      </c>
      <c r="Q4652">
        <f>IF($P4652=1,SUM($P$7:$P4652),"")</f>
        <v/>
      </c>
      <c r="R4652">
        <f>IF($A4652="","",IF(ISNUMBER($A4652),$A4652,IFERROR(DATEVALUE($A4652),NA())))</f>
        <v/>
      </c>
    </row>
    <row r="4653">
      <c r="O4653">
        <f>IF($R4653="","",IF($Q$1="Weekly",INT(($R4653-2)/7),IF($Q$1="Quarterly",YEAR($R4653)*4+ROUNDUP(MONTH($R4653)/3),YEAR($R4653)*12+MONTH($R4653))))</f>
        <v/>
      </c>
      <c r="P4653">
        <f>IF($R4653="","",IF($R4654="",1,IF($O4653&lt;&gt;$O4654,1,0)))</f>
        <v/>
      </c>
      <c r="Q4653">
        <f>IF($P4653=1,SUM($P$7:$P4653),"")</f>
        <v/>
      </c>
      <c r="R4653">
        <f>IF($A4653="","",IF(ISNUMBER($A4653),$A4653,IFERROR(DATEVALUE($A4653),NA())))</f>
        <v/>
      </c>
    </row>
    <row r="4654">
      <c r="O4654">
        <f>IF($R4654="","",IF($Q$1="Weekly",INT(($R4654-2)/7),IF($Q$1="Quarterly",YEAR($R4654)*4+ROUNDUP(MONTH($R4654)/3),YEAR($R4654)*12+MONTH($R4654))))</f>
        <v/>
      </c>
      <c r="P4654">
        <f>IF($R4654="","",IF($R4655="",1,IF($O4654&lt;&gt;$O4655,1,0)))</f>
        <v/>
      </c>
      <c r="Q4654">
        <f>IF($P4654=1,SUM($P$7:$P4654),"")</f>
        <v/>
      </c>
      <c r="R4654">
        <f>IF($A4654="","",IF(ISNUMBER($A4654),$A4654,IFERROR(DATEVALUE($A4654),NA())))</f>
        <v/>
      </c>
    </row>
    <row r="4655">
      <c r="O4655">
        <f>IF($R4655="","",IF($Q$1="Weekly",INT(($R4655-2)/7),IF($Q$1="Quarterly",YEAR($R4655)*4+ROUNDUP(MONTH($R4655)/3),YEAR($R4655)*12+MONTH($R4655))))</f>
        <v/>
      </c>
      <c r="P4655">
        <f>IF($R4655="","",IF($R4656="",1,IF($O4655&lt;&gt;$O4656,1,0)))</f>
        <v/>
      </c>
      <c r="Q4655">
        <f>IF($P4655=1,SUM($P$7:$P4655),"")</f>
        <v/>
      </c>
      <c r="R4655">
        <f>IF($A4655="","",IF(ISNUMBER($A4655),$A4655,IFERROR(DATEVALUE($A4655),NA())))</f>
        <v/>
      </c>
    </row>
    <row r="4656">
      <c r="O4656">
        <f>IF($R4656="","",IF($Q$1="Weekly",INT(($R4656-2)/7),IF($Q$1="Quarterly",YEAR($R4656)*4+ROUNDUP(MONTH($R4656)/3),YEAR($R4656)*12+MONTH($R4656))))</f>
        <v/>
      </c>
      <c r="P4656">
        <f>IF($R4656="","",IF($R4657="",1,IF($O4656&lt;&gt;$O4657,1,0)))</f>
        <v/>
      </c>
      <c r="Q4656">
        <f>IF($P4656=1,SUM($P$7:$P4656),"")</f>
        <v/>
      </c>
      <c r="R4656">
        <f>IF($A4656="","",IF(ISNUMBER($A4656),$A4656,IFERROR(DATEVALUE($A4656),NA())))</f>
        <v/>
      </c>
    </row>
    <row r="4657">
      <c r="O4657">
        <f>IF($R4657="","",IF($Q$1="Weekly",INT(($R4657-2)/7),IF($Q$1="Quarterly",YEAR($R4657)*4+ROUNDUP(MONTH($R4657)/3),YEAR($R4657)*12+MONTH($R4657))))</f>
        <v/>
      </c>
      <c r="P4657">
        <f>IF($R4657="","",IF($R4658="",1,IF($O4657&lt;&gt;$O4658,1,0)))</f>
        <v/>
      </c>
      <c r="Q4657">
        <f>IF($P4657=1,SUM($P$7:$P4657),"")</f>
        <v/>
      </c>
      <c r="R4657">
        <f>IF($A4657="","",IF(ISNUMBER($A4657),$A4657,IFERROR(DATEVALUE($A4657),NA())))</f>
        <v/>
      </c>
    </row>
    <row r="4658">
      <c r="O4658">
        <f>IF($R4658="","",IF($Q$1="Weekly",INT(($R4658-2)/7),IF($Q$1="Quarterly",YEAR($R4658)*4+ROUNDUP(MONTH($R4658)/3),YEAR($R4658)*12+MONTH($R4658))))</f>
        <v/>
      </c>
      <c r="P4658">
        <f>IF($R4658="","",IF($R4659="",1,IF($O4658&lt;&gt;$O4659,1,0)))</f>
        <v/>
      </c>
      <c r="Q4658">
        <f>IF($P4658=1,SUM($P$7:$P4658),"")</f>
        <v/>
      </c>
      <c r="R4658">
        <f>IF($A4658="","",IF(ISNUMBER($A4658),$A4658,IFERROR(DATEVALUE($A4658),NA())))</f>
        <v/>
      </c>
    </row>
    <row r="4659">
      <c r="O4659">
        <f>IF($R4659="","",IF($Q$1="Weekly",INT(($R4659-2)/7),IF($Q$1="Quarterly",YEAR($R4659)*4+ROUNDUP(MONTH($R4659)/3),YEAR($R4659)*12+MONTH($R4659))))</f>
        <v/>
      </c>
      <c r="P4659">
        <f>IF($R4659="","",IF($R4660="",1,IF($O4659&lt;&gt;$O4660,1,0)))</f>
        <v/>
      </c>
      <c r="Q4659">
        <f>IF($P4659=1,SUM($P$7:$P4659),"")</f>
        <v/>
      </c>
      <c r="R4659">
        <f>IF($A4659="","",IF(ISNUMBER($A4659),$A4659,IFERROR(DATEVALUE($A4659),NA())))</f>
        <v/>
      </c>
    </row>
    <row r="4660">
      <c r="O4660">
        <f>IF($R4660="","",IF($Q$1="Weekly",INT(($R4660-2)/7),IF($Q$1="Quarterly",YEAR($R4660)*4+ROUNDUP(MONTH($R4660)/3),YEAR($R4660)*12+MONTH($R4660))))</f>
        <v/>
      </c>
      <c r="P4660">
        <f>IF($R4660="","",IF($R4661="",1,IF($O4660&lt;&gt;$O4661,1,0)))</f>
        <v/>
      </c>
      <c r="Q4660">
        <f>IF($P4660=1,SUM($P$7:$P4660),"")</f>
        <v/>
      </c>
      <c r="R4660">
        <f>IF($A4660="","",IF(ISNUMBER($A4660),$A4660,IFERROR(DATEVALUE($A4660),NA())))</f>
        <v/>
      </c>
    </row>
    <row r="4661">
      <c r="O4661">
        <f>IF($R4661="","",IF($Q$1="Weekly",INT(($R4661-2)/7),IF($Q$1="Quarterly",YEAR($R4661)*4+ROUNDUP(MONTH($R4661)/3),YEAR($R4661)*12+MONTH($R4661))))</f>
        <v/>
      </c>
      <c r="P4661">
        <f>IF($R4661="","",IF($R4662="",1,IF($O4661&lt;&gt;$O4662,1,0)))</f>
        <v/>
      </c>
      <c r="Q4661">
        <f>IF($P4661=1,SUM($P$7:$P4661),"")</f>
        <v/>
      </c>
      <c r="R4661">
        <f>IF($A4661="","",IF(ISNUMBER($A4661),$A4661,IFERROR(DATEVALUE($A4661),NA())))</f>
        <v/>
      </c>
    </row>
    <row r="4662">
      <c r="O4662">
        <f>IF($R4662="","",IF($Q$1="Weekly",INT(($R4662-2)/7),IF($Q$1="Quarterly",YEAR($R4662)*4+ROUNDUP(MONTH($R4662)/3),YEAR($R4662)*12+MONTH($R4662))))</f>
        <v/>
      </c>
      <c r="P4662">
        <f>IF($R4662="","",IF($R4663="",1,IF($O4662&lt;&gt;$O4663,1,0)))</f>
        <v/>
      </c>
      <c r="Q4662">
        <f>IF($P4662=1,SUM($P$7:$P4662),"")</f>
        <v/>
      </c>
      <c r="R4662">
        <f>IF($A4662="","",IF(ISNUMBER($A4662),$A4662,IFERROR(DATEVALUE($A4662),NA())))</f>
        <v/>
      </c>
    </row>
    <row r="4663">
      <c r="O4663">
        <f>IF($R4663="","",IF($Q$1="Weekly",INT(($R4663-2)/7),IF($Q$1="Quarterly",YEAR($R4663)*4+ROUNDUP(MONTH($R4663)/3),YEAR($R4663)*12+MONTH($R4663))))</f>
        <v/>
      </c>
      <c r="P4663">
        <f>IF($R4663="","",IF($R4664="",1,IF($O4663&lt;&gt;$O4664,1,0)))</f>
        <v/>
      </c>
      <c r="Q4663">
        <f>IF($P4663=1,SUM($P$7:$P4663),"")</f>
        <v/>
      </c>
      <c r="R4663">
        <f>IF($A4663="","",IF(ISNUMBER($A4663),$A4663,IFERROR(DATEVALUE($A4663),NA())))</f>
        <v/>
      </c>
    </row>
    <row r="4664">
      <c r="O4664">
        <f>IF($R4664="","",IF($Q$1="Weekly",INT(($R4664-2)/7),IF($Q$1="Quarterly",YEAR($R4664)*4+ROUNDUP(MONTH($R4664)/3),YEAR($R4664)*12+MONTH($R4664))))</f>
        <v/>
      </c>
      <c r="P4664">
        <f>IF($R4664="","",IF($R4665="",1,IF($O4664&lt;&gt;$O4665,1,0)))</f>
        <v/>
      </c>
      <c r="Q4664">
        <f>IF($P4664=1,SUM($P$7:$P4664),"")</f>
        <v/>
      </c>
      <c r="R4664">
        <f>IF($A4664="","",IF(ISNUMBER($A4664),$A4664,IFERROR(DATEVALUE($A4664),NA())))</f>
        <v/>
      </c>
    </row>
    <row r="4665">
      <c r="O4665">
        <f>IF($R4665="","",IF($Q$1="Weekly",INT(($R4665-2)/7),IF($Q$1="Quarterly",YEAR($R4665)*4+ROUNDUP(MONTH($R4665)/3),YEAR($R4665)*12+MONTH($R4665))))</f>
        <v/>
      </c>
      <c r="P4665">
        <f>IF($R4665="","",IF($R4666="",1,IF($O4665&lt;&gt;$O4666,1,0)))</f>
        <v/>
      </c>
      <c r="Q4665">
        <f>IF($P4665=1,SUM($P$7:$P4665),"")</f>
        <v/>
      </c>
      <c r="R4665">
        <f>IF($A4665="","",IF(ISNUMBER($A4665),$A4665,IFERROR(DATEVALUE($A4665),NA())))</f>
        <v/>
      </c>
    </row>
    <row r="4666">
      <c r="O4666">
        <f>IF($R4666="","",IF($Q$1="Weekly",INT(($R4666-2)/7),IF($Q$1="Quarterly",YEAR($R4666)*4+ROUNDUP(MONTH($R4666)/3),YEAR($R4666)*12+MONTH($R4666))))</f>
        <v/>
      </c>
      <c r="P4666">
        <f>IF($R4666="","",IF($R4667="",1,IF($O4666&lt;&gt;$O4667,1,0)))</f>
        <v/>
      </c>
      <c r="Q4666">
        <f>IF($P4666=1,SUM($P$7:$P4666),"")</f>
        <v/>
      </c>
      <c r="R4666">
        <f>IF($A4666="","",IF(ISNUMBER($A4666),$A4666,IFERROR(DATEVALUE($A4666),NA())))</f>
        <v/>
      </c>
    </row>
    <row r="4667">
      <c r="O4667">
        <f>IF($R4667="","",IF($Q$1="Weekly",INT(($R4667-2)/7),IF($Q$1="Quarterly",YEAR($R4667)*4+ROUNDUP(MONTH($R4667)/3),YEAR($R4667)*12+MONTH($R4667))))</f>
        <v/>
      </c>
      <c r="P4667">
        <f>IF($R4667="","",IF($R4668="",1,IF($O4667&lt;&gt;$O4668,1,0)))</f>
        <v/>
      </c>
      <c r="Q4667">
        <f>IF($P4667=1,SUM($P$7:$P4667),"")</f>
        <v/>
      </c>
      <c r="R4667">
        <f>IF($A4667="","",IF(ISNUMBER($A4667),$A4667,IFERROR(DATEVALUE($A4667),NA())))</f>
        <v/>
      </c>
    </row>
    <row r="4668">
      <c r="O4668">
        <f>IF($R4668="","",IF($Q$1="Weekly",INT(($R4668-2)/7),IF($Q$1="Quarterly",YEAR($R4668)*4+ROUNDUP(MONTH($R4668)/3),YEAR($R4668)*12+MONTH($R4668))))</f>
        <v/>
      </c>
      <c r="P4668">
        <f>IF($R4668="","",IF($R4669="",1,IF($O4668&lt;&gt;$O4669,1,0)))</f>
        <v/>
      </c>
      <c r="Q4668">
        <f>IF($P4668=1,SUM($P$7:$P4668),"")</f>
        <v/>
      </c>
      <c r="R4668">
        <f>IF($A4668="","",IF(ISNUMBER($A4668),$A4668,IFERROR(DATEVALUE($A4668),NA())))</f>
        <v/>
      </c>
    </row>
    <row r="4669">
      <c r="O4669">
        <f>IF($R4669="","",IF($Q$1="Weekly",INT(($R4669-2)/7),IF($Q$1="Quarterly",YEAR($R4669)*4+ROUNDUP(MONTH($R4669)/3),YEAR($R4669)*12+MONTH($R4669))))</f>
        <v/>
      </c>
      <c r="P4669">
        <f>IF($R4669="","",IF($R4670="",1,IF($O4669&lt;&gt;$O4670,1,0)))</f>
        <v/>
      </c>
      <c r="Q4669">
        <f>IF($P4669=1,SUM($P$7:$P4669),"")</f>
        <v/>
      </c>
      <c r="R4669">
        <f>IF($A4669="","",IF(ISNUMBER($A4669),$A4669,IFERROR(DATEVALUE($A4669),NA())))</f>
        <v/>
      </c>
    </row>
    <row r="4670">
      <c r="O4670">
        <f>IF($R4670="","",IF($Q$1="Weekly",INT(($R4670-2)/7),IF($Q$1="Quarterly",YEAR($R4670)*4+ROUNDUP(MONTH($R4670)/3),YEAR($R4670)*12+MONTH($R4670))))</f>
        <v/>
      </c>
      <c r="P4670">
        <f>IF($R4670="","",IF($R4671="",1,IF($O4670&lt;&gt;$O4671,1,0)))</f>
        <v/>
      </c>
      <c r="Q4670">
        <f>IF($P4670=1,SUM($P$7:$P4670),"")</f>
        <v/>
      </c>
      <c r="R4670">
        <f>IF($A4670="","",IF(ISNUMBER($A4670),$A4670,IFERROR(DATEVALUE($A4670),NA())))</f>
        <v/>
      </c>
    </row>
    <row r="4671">
      <c r="O4671">
        <f>IF($R4671="","",IF($Q$1="Weekly",INT(($R4671-2)/7),IF($Q$1="Quarterly",YEAR($R4671)*4+ROUNDUP(MONTH($R4671)/3),YEAR($R4671)*12+MONTH($R4671))))</f>
        <v/>
      </c>
      <c r="P4671">
        <f>IF($R4671="","",IF($R4672="",1,IF($O4671&lt;&gt;$O4672,1,0)))</f>
        <v/>
      </c>
      <c r="Q4671">
        <f>IF($P4671=1,SUM($P$7:$P4671),"")</f>
        <v/>
      </c>
      <c r="R4671">
        <f>IF($A4671="","",IF(ISNUMBER($A4671),$A4671,IFERROR(DATEVALUE($A4671),NA())))</f>
        <v/>
      </c>
    </row>
    <row r="4672">
      <c r="O4672">
        <f>IF($R4672="","",IF($Q$1="Weekly",INT(($R4672-2)/7),IF($Q$1="Quarterly",YEAR($R4672)*4+ROUNDUP(MONTH($R4672)/3),YEAR($R4672)*12+MONTH($R4672))))</f>
        <v/>
      </c>
      <c r="P4672">
        <f>IF($R4672="","",IF($R4673="",1,IF($O4672&lt;&gt;$O4673,1,0)))</f>
        <v/>
      </c>
      <c r="Q4672">
        <f>IF($P4672=1,SUM($P$7:$P4672),"")</f>
        <v/>
      </c>
      <c r="R4672">
        <f>IF($A4672="","",IF(ISNUMBER($A4672),$A4672,IFERROR(DATEVALUE($A4672),NA())))</f>
        <v/>
      </c>
    </row>
    <row r="4673">
      <c r="O4673">
        <f>IF($R4673="","",IF($Q$1="Weekly",INT(($R4673-2)/7),IF($Q$1="Quarterly",YEAR($R4673)*4+ROUNDUP(MONTH($R4673)/3),YEAR($R4673)*12+MONTH($R4673))))</f>
        <v/>
      </c>
      <c r="P4673">
        <f>IF($R4673="","",IF($R4674="",1,IF($O4673&lt;&gt;$O4674,1,0)))</f>
        <v/>
      </c>
      <c r="Q4673">
        <f>IF($P4673=1,SUM($P$7:$P4673),"")</f>
        <v/>
      </c>
      <c r="R4673">
        <f>IF($A4673="","",IF(ISNUMBER($A4673),$A4673,IFERROR(DATEVALUE($A4673),NA())))</f>
        <v/>
      </c>
    </row>
    <row r="4674">
      <c r="O4674">
        <f>IF($R4674="","",IF($Q$1="Weekly",INT(($R4674-2)/7),IF($Q$1="Quarterly",YEAR($R4674)*4+ROUNDUP(MONTH($R4674)/3),YEAR($R4674)*12+MONTH($R4674))))</f>
        <v/>
      </c>
      <c r="P4674">
        <f>IF($R4674="","",IF($R4675="",1,IF($O4674&lt;&gt;$O4675,1,0)))</f>
        <v/>
      </c>
      <c r="Q4674">
        <f>IF($P4674=1,SUM($P$7:$P4674),"")</f>
        <v/>
      </c>
      <c r="R4674">
        <f>IF($A4674="","",IF(ISNUMBER($A4674),$A4674,IFERROR(DATEVALUE($A4674),NA())))</f>
        <v/>
      </c>
    </row>
    <row r="4675">
      <c r="O4675">
        <f>IF($R4675="","",IF($Q$1="Weekly",INT(($R4675-2)/7),IF($Q$1="Quarterly",YEAR($R4675)*4+ROUNDUP(MONTH($R4675)/3),YEAR($R4675)*12+MONTH($R4675))))</f>
        <v/>
      </c>
      <c r="P4675">
        <f>IF($R4675="","",IF($R4676="",1,IF($O4675&lt;&gt;$O4676,1,0)))</f>
        <v/>
      </c>
      <c r="Q4675">
        <f>IF($P4675=1,SUM($P$7:$P4675),"")</f>
        <v/>
      </c>
      <c r="R4675">
        <f>IF($A4675="","",IF(ISNUMBER($A4675),$A4675,IFERROR(DATEVALUE($A4675),NA())))</f>
        <v/>
      </c>
    </row>
    <row r="4676">
      <c r="O4676">
        <f>IF($R4676="","",IF($Q$1="Weekly",INT(($R4676-2)/7),IF($Q$1="Quarterly",YEAR($R4676)*4+ROUNDUP(MONTH($R4676)/3),YEAR($R4676)*12+MONTH($R4676))))</f>
        <v/>
      </c>
      <c r="P4676">
        <f>IF($R4676="","",IF($R4677="",1,IF($O4676&lt;&gt;$O4677,1,0)))</f>
        <v/>
      </c>
      <c r="Q4676">
        <f>IF($P4676=1,SUM($P$7:$P4676),"")</f>
        <v/>
      </c>
      <c r="R4676">
        <f>IF($A4676="","",IF(ISNUMBER($A4676),$A4676,IFERROR(DATEVALUE($A4676),NA())))</f>
        <v/>
      </c>
    </row>
    <row r="4677">
      <c r="O4677">
        <f>IF($R4677="","",IF($Q$1="Weekly",INT(($R4677-2)/7),IF($Q$1="Quarterly",YEAR($R4677)*4+ROUNDUP(MONTH($R4677)/3),YEAR($R4677)*12+MONTH($R4677))))</f>
        <v/>
      </c>
      <c r="P4677">
        <f>IF($R4677="","",IF($R4678="",1,IF($O4677&lt;&gt;$O4678,1,0)))</f>
        <v/>
      </c>
      <c r="Q4677">
        <f>IF($P4677=1,SUM($P$7:$P4677),"")</f>
        <v/>
      </c>
      <c r="R4677">
        <f>IF($A4677="","",IF(ISNUMBER($A4677),$A4677,IFERROR(DATEVALUE($A4677),NA())))</f>
        <v/>
      </c>
    </row>
    <row r="4678">
      <c r="O4678">
        <f>IF($R4678="","",IF($Q$1="Weekly",INT(($R4678-2)/7),IF($Q$1="Quarterly",YEAR($R4678)*4+ROUNDUP(MONTH($R4678)/3),YEAR($R4678)*12+MONTH($R4678))))</f>
        <v/>
      </c>
      <c r="P4678">
        <f>IF($R4678="","",IF($R4679="",1,IF($O4678&lt;&gt;$O4679,1,0)))</f>
        <v/>
      </c>
      <c r="Q4678">
        <f>IF($P4678=1,SUM($P$7:$P4678),"")</f>
        <v/>
      </c>
      <c r="R4678">
        <f>IF($A4678="","",IF(ISNUMBER($A4678),$A4678,IFERROR(DATEVALUE($A4678),NA())))</f>
        <v/>
      </c>
    </row>
    <row r="4679">
      <c r="O4679">
        <f>IF($R4679="","",IF($Q$1="Weekly",INT(($R4679-2)/7),IF($Q$1="Quarterly",YEAR($R4679)*4+ROUNDUP(MONTH($R4679)/3),YEAR($R4679)*12+MONTH($R4679))))</f>
        <v/>
      </c>
      <c r="P4679">
        <f>IF($R4679="","",IF($R4680="",1,IF($O4679&lt;&gt;$O4680,1,0)))</f>
        <v/>
      </c>
      <c r="Q4679">
        <f>IF($P4679=1,SUM($P$7:$P4679),"")</f>
        <v/>
      </c>
      <c r="R4679">
        <f>IF($A4679="","",IF(ISNUMBER($A4679),$A4679,IFERROR(DATEVALUE($A4679),NA())))</f>
        <v/>
      </c>
    </row>
    <row r="4680">
      <c r="O4680">
        <f>IF($R4680="","",IF($Q$1="Weekly",INT(($R4680-2)/7),IF($Q$1="Quarterly",YEAR($R4680)*4+ROUNDUP(MONTH($R4680)/3),YEAR($R4680)*12+MONTH($R4680))))</f>
        <v/>
      </c>
      <c r="P4680">
        <f>IF($R4680="","",IF($R4681="",1,IF($O4680&lt;&gt;$O4681,1,0)))</f>
        <v/>
      </c>
      <c r="Q4680">
        <f>IF($P4680=1,SUM($P$7:$P4680),"")</f>
        <v/>
      </c>
      <c r="R4680">
        <f>IF($A4680="","",IF(ISNUMBER($A4680),$A4680,IFERROR(DATEVALUE($A4680),NA())))</f>
        <v/>
      </c>
    </row>
    <row r="4681">
      <c r="O4681">
        <f>IF($R4681="","",IF($Q$1="Weekly",INT(($R4681-2)/7),IF($Q$1="Quarterly",YEAR($R4681)*4+ROUNDUP(MONTH($R4681)/3),YEAR($R4681)*12+MONTH($R4681))))</f>
        <v/>
      </c>
      <c r="P4681">
        <f>IF($R4681="","",IF($R4682="",1,IF($O4681&lt;&gt;$O4682,1,0)))</f>
        <v/>
      </c>
      <c r="Q4681">
        <f>IF($P4681=1,SUM($P$7:$P4681),"")</f>
        <v/>
      </c>
      <c r="R4681">
        <f>IF($A4681="","",IF(ISNUMBER($A4681),$A4681,IFERROR(DATEVALUE($A4681),NA())))</f>
        <v/>
      </c>
    </row>
    <row r="4682">
      <c r="O4682">
        <f>IF($R4682="","",IF($Q$1="Weekly",INT(($R4682-2)/7),IF($Q$1="Quarterly",YEAR($R4682)*4+ROUNDUP(MONTH($R4682)/3),YEAR($R4682)*12+MONTH($R4682))))</f>
        <v/>
      </c>
      <c r="P4682">
        <f>IF($R4682="","",IF($R4683="",1,IF($O4682&lt;&gt;$O4683,1,0)))</f>
        <v/>
      </c>
      <c r="Q4682">
        <f>IF($P4682=1,SUM($P$7:$P4682),"")</f>
        <v/>
      </c>
      <c r="R4682">
        <f>IF($A4682="","",IF(ISNUMBER($A4682),$A4682,IFERROR(DATEVALUE($A4682),NA())))</f>
        <v/>
      </c>
    </row>
    <row r="4683">
      <c r="O4683">
        <f>IF($R4683="","",IF($Q$1="Weekly",INT(($R4683-2)/7),IF($Q$1="Quarterly",YEAR($R4683)*4+ROUNDUP(MONTH($R4683)/3),YEAR($R4683)*12+MONTH($R4683))))</f>
        <v/>
      </c>
      <c r="P4683">
        <f>IF($R4683="","",IF($R4684="",1,IF($O4683&lt;&gt;$O4684,1,0)))</f>
        <v/>
      </c>
      <c r="Q4683">
        <f>IF($P4683=1,SUM($P$7:$P4683),"")</f>
        <v/>
      </c>
      <c r="R4683">
        <f>IF($A4683="","",IF(ISNUMBER($A4683),$A4683,IFERROR(DATEVALUE($A4683),NA())))</f>
        <v/>
      </c>
    </row>
    <row r="4684">
      <c r="O4684">
        <f>IF($R4684="","",IF($Q$1="Weekly",INT(($R4684-2)/7),IF($Q$1="Quarterly",YEAR($R4684)*4+ROUNDUP(MONTH($R4684)/3),YEAR($R4684)*12+MONTH($R4684))))</f>
        <v/>
      </c>
      <c r="P4684">
        <f>IF($R4684="","",IF($R4685="",1,IF($O4684&lt;&gt;$O4685,1,0)))</f>
        <v/>
      </c>
      <c r="Q4684">
        <f>IF($P4684=1,SUM($P$7:$P4684),"")</f>
        <v/>
      </c>
      <c r="R4684">
        <f>IF($A4684="","",IF(ISNUMBER($A4684),$A4684,IFERROR(DATEVALUE($A4684),NA())))</f>
        <v/>
      </c>
    </row>
    <row r="4685">
      <c r="O4685">
        <f>IF($R4685="","",IF($Q$1="Weekly",INT(($R4685-2)/7),IF($Q$1="Quarterly",YEAR($R4685)*4+ROUNDUP(MONTH($R4685)/3),YEAR($R4685)*12+MONTH($R4685))))</f>
        <v/>
      </c>
      <c r="P4685">
        <f>IF($R4685="","",IF($R4686="",1,IF($O4685&lt;&gt;$O4686,1,0)))</f>
        <v/>
      </c>
      <c r="Q4685">
        <f>IF($P4685=1,SUM($P$7:$P4685),"")</f>
        <v/>
      </c>
      <c r="R4685">
        <f>IF($A4685="","",IF(ISNUMBER($A4685),$A4685,IFERROR(DATEVALUE($A4685),NA())))</f>
        <v/>
      </c>
    </row>
    <row r="4686">
      <c r="O4686">
        <f>IF($R4686="","",IF($Q$1="Weekly",INT(($R4686-2)/7),IF($Q$1="Quarterly",YEAR($R4686)*4+ROUNDUP(MONTH($R4686)/3),YEAR($R4686)*12+MONTH($R4686))))</f>
        <v/>
      </c>
      <c r="P4686">
        <f>IF($R4686="","",IF($R4687="",1,IF($O4686&lt;&gt;$O4687,1,0)))</f>
        <v/>
      </c>
      <c r="Q4686">
        <f>IF($P4686=1,SUM($P$7:$P4686),"")</f>
        <v/>
      </c>
      <c r="R4686">
        <f>IF($A4686="","",IF(ISNUMBER($A4686),$A4686,IFERROR(DATEVALUE($A4686),NA())))</f>
        <v/>
      </c>
    </row>
    <row r="4687">
      <c r="O4687">
        <f>IF($R4687="","",IF($Q$1="Weekly",INT(($R4687-2)/7),IF($Q$1="Quarterly",YEAR($R4687)*4+ROUNDUP(MONTH($R4687)/3),YEAR($R4687)*12+MONTH($R4687))))</f>
        <v/>
      </c>
      <c r="P4687">
        <f>IF($R4687="","",IF($R4688="",1,IF($O4687&lt;&gt;$O4688,1,0)))</f>
        <v/>
      </c>
      <c r="Q4687">
        <f>IF($P4687=1,SUM($P$7:$P4687),"")</f>
        <v/>
      </c>
      <c r="R4687">
        <f>IF($A4687="","",IF(ISNUMBER($A4687),$A4687,IFERROR(DATEVALUE($A4687),NA())))</f>
        <v/>
      </c>
    </row>
    <row r="4688">
      <c r="O4688">
        <f>IF($R4688="","",IF($Q$1="Weekly",INT(($R4688-2)/7),IF($Q$1="Quarterly",YEAR($R4688)*4+ROUNDUP(MONTH($R4688)/3),YEAR($R4688)*12+MONTH($R4688))))</f>
        <v/>
      </c>
      <c r="P4688">
        <f>IF($R4688="","",IF($R4689="",1,IF($O4688&lt;&gt;$O4689,1,0)))</f>
        <v/>
      </c>
      <c r="Q4688">
        <f>IF($P4688=1,SUM($P$7:$P4688),"")</f>
        <v/>
      </c>
      <c r="R4688">
        <f>IF($A4688="","",IF(ISNUMBER($A4688),$A4688,IFERROR(DATEVALUE($A4688),NA())))</f>
        <v/>
      </c>
    </row>
    <row r="4689">
      <c r="O4689">
        <f>IF($R4689="","",IF($Q$1="Weekly",INT(($R4689-2)/7),IF($Q$1="Quarterly",YEAR($R4689)*4+ROUNDUP(MONTH($R4689)/3),YEAR($R4689)*12+MONTH($R4689))))</f>
        <v/>
      </c>
      <c r="P4689">
        <f>IF($R4689="","",IF($R4690="",1,IF($O4689&lt;&gt;$O4690,1,0)))</f>
        <v/>
      </c>
      <c r="Q4689">
        <f>IF($P4689=1,SUM($P$7:$P4689),"")</f>
        <v/>
      </c>
      <c r="R4689">
        <f>IF($A4689="","",IF(ISNUMBER($A4689),$A4689,IFERROR(DATEVALUE($A4689),NA())))</f>
        <v/>
      </c>
    </row>
    <row r="4690">
      <c r="O4690">
        <f>IF($R4690="","",IF($Q$1="Weekly",INT(($R4690-2)/7),IF($Q$1="Quarterly",YEAR($R4690)*4+ROUNDUP(MONTH($R4690)/3),YEAR($R4690)*12+MONTH($R4690))))</f>
        <v/>
      </c>
      <c r="P4690">
        <f>IF($R4690="","",IF($R4691="",1,IF($O4690&lt;&gt;$O4691,1,0)))</f>
        <v/>
      </c>
      <c r="Q4690">
        <f>IF($P4690=1,SUM($P$7:$P4690),"")</f>
        <v/>
      </c>
      <c r="R4690">
        <f>IF($A4690="","",IF(ISNUMBER($A4690),$A4690,IFERROR(DATEVALUE($A4690),NA())))</f>
        <v/>
      </c>
    </row>
    <row r="4691">
      <c r="O4691">
        <f>IF($R4691="","",IF($Q$1="Weekly",INT(($R4691-2)/7),IF($Q$1="Quarterly",YEAR($R4691)*4+ROUNDUP(MONTH($R4691)/3),YEAR($R4691)*12+MONTH($R4691))))</f>
        <v/>
      </c>
      <c r="P4691">
        <f>IF($R4691="","",IF($R4692="",1,IF($O4691&lt;&gt;$O4692,1,0)))</f>
        <v/>
      </c>
      <c r="Q4691">
        <f>IF($P4691=1,SUM($P$7:$P4691),"")</f>
        <v/>
      </c>
      <c r="R4691">
        <f>IF($A4691="","",IF(ISNUMBER($A4691),$A4691,IFERROR(DATEVALUE($A4691),NA())))</f>
        <v/>
      </c>
    </row>
    <row r="4692">
      <c r="O4692">
        <f>IF($R4692="","",IF($Q$1="Weekly",INT(($R4692-2)/7),IF($Q$1="Quarterly",YEAR($R4692)*4+ROUNDUP(MONTH($R4692)/3),YEAR($R4692)*12+MONTH($R4692))))</f>
        <v/>
      </c>
      <c r="P4692">
        <f>IF($R4692="","",IF($R4693="",1,IF($O4692&lt;&gt;$O4693,1,0)))</f>
        <v/>
      </c>
      <c r="Q4692">
        <f>IF($P4692=1,SUM($P$7:$P4692),"")</f>
        <v/>
      </c>
      <c r="R4692">
        <f>IF($A4692="","",IF(ISNUMBER($A4692),$A4692,IFERROR(DATEVALUE($A4692),NA())))</f>
        <v/>
      </c>
    </row>
    <row r="4693">
      <c r="O4693">
        <f>IF($R4693="","",IF($Q$1="Weekly",INT(($R4693-2)/7),IF($Q$1="Quarterly",YEAR($R4693)*4+ROUNDUP(MONTH($R4693)/3),YEAR($R4693)*12+MONTH($R4693))))</f>
        <v/>
      </c>
      <c r="P4693">
        <f>IF($R4693="","",IF($R4694="",1,IF($O4693&lt;&gt;$O4694,1,0)))</f>
        <v/>
      </c>
      <c r="Q4693">
        <f>IF($P4693=1,SUM($P$7:$P4693),"")</f>
        <v/>
      </c>
      <c r="R4693">
        <f>IF($A4693="","",IF(ISNUMBER($A4693),$A4693,IFERROR(DATEVALUE($A4693),NA())))</f>
        <v/>
      </c>
    </row>
    <row r="4694">
      <c r="O4694">
        <f>IF($R4694="","",IF($Q$1="Weekly",INT(($R4694-2)/7),IF($Q$1="Quarterly",YEAR($R4694)*4+ROUNDUP(MONTH($R4694)/3),YEAR($R4694)*12+MONTH($R4694))))</f>
        <v/>
      </c>
      <c r="P4694">
        <f>IF($R4694="","",IF($R4695="",1,IF($O4694&lt;&gt;$O4695,1,0)))</f>
        <v/>
      </c>
      <c r="Q4694">
        <f>IF($P4694=1,SUM($P$7:$P4694),"")</f>
        <v/>
      </c>
      <c r="R4694">
        <f>IF($A4694="","",IF(ISNUMBER($A4694),$A4694,IFERROR(DATEVALUE($A4694),NA())))</f>
        <v/>
      </c>
    </row>
    <row r="4695">
      <c r="O4695">
        <f>IF($R4695="","",IF($Q$1="Weekly",INT(($R4695-2)/7),IF($Q$1="Quarterly",YEAR($R4695)*4+ROUNDUP(MONTH($R4695)/3),YEAR($R4695)*12+MONTH($R4695))))</f>
        <v/>
      </c>
      <c r="P4695">
        <f>IF($R4695="","",IF($R4696="",1,IF($O4695&lt;&gt;$O4696,1,0)))</f>
        <v/>
      </c>
      <c r="Q4695">
        <f>IF($P4695=1,SUM($P$7:$P4695),"")</f>
        <v/>
      </c>
      <c r="R4695">
        <f>IF($A4695="","",IF(ISNUMBER($A4695),$A4695,IFERROR(DATEVALUE($A4695),NA())))</f>
        <v/>
      </c>
    </row>
    <row r="4696">
      <c r="O4696">
        <f>IF($R4696="","",IF($Q$1="Weekly",INT(($R4696-2)/7),IF($Q$1="Quarterly",YEAR($R4696)*4+ROUNDUP(MONTH($R4696)/3),YEAR($R4696)*12+MONTH($R4696))))</f>
        <v/>
      </c>
      <c r="P4696">
        <f>IF($R4696="","",IF($R4697="",1,IF($O4696&lt;&gt;$O4697,1,0)))</f>
        <v/>
      </c>
      <c r="Q4696">
        <f>IF($P4696=1,SUM($P$7:$P4696),"")</f>
        <v/>
      </c>
      <c r="R4696">
        <f>IF($A4696="","",IF(ISNUMBER($A4696),$A4696,IFERROR(DATEVALUE($A4696),NA())))</f>
        <v/>
      </c>
    </row>
    <row r="4697">
      <c r="O4697">
        <f>IF($R4697="","",IF($Q$1="Weekly",INT(($R4697-2)/7),IF($Q$1="Quarterly",YEAR($R4697)*4+ROUNDUP(MONTH($R4697)/3),YEAR($R4697)*12+MONTH($R4697))))</f>
        <v/>
      </c>
      <c r="P4697">
        <f>IF($R4697="","",IF($R4698="",1,IF($O4697&lt;&gt;$O4698,1,0)))</f>
        <v/>
      </c>
      <c r="Q4697">
        <f>IF($P4697=1,SUM($P$7:$P4697),"")</f>
        <v/>
      </c>
      <c r="R4697">
        <f>IF($A4697="","",IF(ISNUMBER($A4697),$A4697,IFERROR(DATEVALUE($A4697),NA())))</f>
        <v/>
      </c>
    </row>
    <row r="4698">
      <c r="O4698">
        <f>IF($R4698="","",IF($Q$1="Weekly",INT(($R4698-2)/7),IF($Q$1="Quarterly",YEAR($R4698)*4+ROUNDUP(MONTH($R4698)/3),YEAR($R4698)*12+MONTH($R4698))))</f>
        <v/>
      </c>
      <c r="P4698">
        <f>IF($R4698="","",IF($R4699="",1,IF($O4698&lt;&gt;$O4699,1,0)))</f>
        <v/>
      </c>
      <c r="Q4698">
        <f>IF($P4698=1,SUM($P$7:$P4698),"")</f>
        <v/>
      </c>
      <c r="R4698">
        <f>IF($A4698="","",IF(ISNUMBER($A4698),$A4698,IFERROR(DATEVALUE($A4698),NA())))</f>
        <v/>
      </c>
    </row>
    <row r="4699">
      <c r="O4699">
        <f>IF($R4699="","",IF($Q$1="Weekly",INT(($R4699-2)/7),IF($Q$1="Quarterly",YEAR($R4699)*4+ROUNDUP(MONTH($R4699)/3),YEAR($R4699)*12+MONTH($R4699))))</f>
        <v/>
      </c>
      <c r="P4699">
        <f>IF($R4699="","",IF($R4700="",1,IF($O4699&lt;&gt;$O4700,1,0)))</f>
        <v/>
      </c>
      <c r="Q4699">
        <f>IF($P4699=1,SUM($P$7:$P4699),"")</f>
        <v/>
      </c>
      <c r="R4699">
        <f>IF($A4699="","",IF(ISNUMBER($A4699),$A4699,IFERROR(DATEVALUE($A4699),NA())))</f>
        <v/>
      </c>
    </row>
    <row r="4700">
      <c r="O4700">
        <f>IF($R4700="","",IF($Q$1="Weekly",INT(($R4700-2)/7),IF($Q$1="Quarterly",YEAR($R4700)*4+ROUNDUP(MONTH($R4700)/3),YEAR($R4700)*12+MONTH($R4700))))</f>
        <v/>
      </c>
      <c r="P4700">
        <f>IF($R4700="","",IF($R4701="",1,IF($O4700&lt;&gt;$O4701,1,0)))</f>
        <v/>
      </c>
      <c r="Q4700">
        <f>IF($P4700=1,SUM($P$7:$P4700),"")</f>
        <v/>
      </c>
      <c r="R4700">
        <f>IF($A4700="","",IF(ISNUMBER($A4700),$A4700,IFERROR(DATEVALUE($A4700),NA())))</f>
        <v/>
      </c>
    </row>
    <row r="4701">
      <c r="O4701">
        <f>IF($R4701="","",IF($Q$1="Weekly",INT(($R4701-2)/7),IF($Q$1="Quarterly",YEAR($R4701)*4+ROUNDUP(MONTH($R4701)/3),YEAR($R4701)*12+MONTH($R4701))))</f>
        <v/>
      </c>
      <c r="P4701">
        <f>IF($R4701="","",IF($R4702="",1,IF($O4701&lt;&gt;$O4702,1,0)))</f>
        <v/>
      </c>
      <c r="Q4701">
        <f>IF($P4701=1,SUM($P$7:$P4701),"")</f>
        <v/>
      </c>
      <c r="R4701">
        <f>IF($A4701="","",IF(ISNUMBER($A4701),$A4701,IFERROR(DATEVALUE($A4701),NA())))</f>
        <v/>
      </c>
    </row>
    <row r="4702">
      <c r="O4702">
        <f>IF($R4702="","",IF($Q$1="Weekly",INT(($R4702-2)/7),IF($Q$1="Quarterly",YEAR($R4702)*4+ROUNDUP(MONTH($R4702)/3),YEAR($R4702)*12+MONTH($R4702))))</f>
        <v/>
      </c>
      <c r="P4702">
        <f>IF($R4702="","",IF($R4703="",1,IF($O4702&lt;&gt;$O4703,1,0)))</f>
        <v/>
      </c>
      <c r="Q4702">
        <f>IF($P4702=1,SUM($P$7:$P4702),"")</f>
        <v/>
      </c>
      <c r="R4702">
        <f>IF($A4702="","",IF(ISNUMBER($A4702),$A4702,IFERROR(DATEVALUE($A4702),NA())))</f>
        <v/>
      </c>
    </row>
    <row r="4703">
      <c r="O4703">
        <f>IF($R4703="","",IF($Q$1="Weekly",INT(($R4703-2)/7),IF($Q$1="Quarterly",YEAR($R4703)*4+ROUNDUP(MONTH($R4703)/3),YEAR($R4703)*12+MONTH($R4703))))</f>
        <v/>
      </c>
      <c r="P4703">
        <f>IF($R4703="","",IF($R4704="",1,IF($O4703&lt;&gt;$O4704,1,0)))</f>
        <v/>
      </c>
      <c r="Q4703">
        <f>IF($P4703=1,SUM($P$7:$P4703),"")</f>
        <v/>
      </c>
      <c r="R4703">
        <f>IF($A4703="","",IF(ISNUMBER($A4703),$A4703,IFERROR(DATEVALUE($A4703),NA())))</f>
        <v/>
      </c>
    </row>
    <row r="4704">
      <c r="O4704">
        <f>IF($R4704="","",IF($Q$1="Weekly",INT(($R4704-2)/7),IF($Q$1="Quarterly",YEAR($R4704)*4+ROUNDUP(MONTH($R4704)/3),YEAR($R4704)*12+MONTH($R4704))))</f>
        <v/>
      </c>
      <c r="P4704">
        <f>IF($R4704="","",IF($R4705="",1,IF($O4704&lt;&gt;$O4705,1,0)))</f>
        <v/>
      </c>
      <c r="Q4704">
        <f>IF($P4704=1,SUM($P$7:$P4704),"")</f>
        <v/>
      </c>
      <c r="R4704">
        <f>IF($A4704="","",IF(ISNUMBER($A4704),$A4704,IFERROR(DATEVALUE($A4704),NA())))</f>
        <v/>
      </c>
    </row>
    <row r="4705">
      <c r="O4705">
        <f>IF($R4705="","",IF($Q$1="Weekly",INT(($R4705-2)/7),IF($Q$1="Quarterly",YEAR($R4705)*4+ROUNDUP(MONTH($R4705)/3),YEAR($R4705)*12+MONTH($R4705))))</f>
        <v/>
      </c>
      <c r="P4705">
        <f>IF($R4705="","",IF($R4706="",1,IF($O4705&lt;&gt;$O4706,1,0)))</f>
        <v/>
      </c>
      <c r="Q4705">
        <f>IF($P4705=1,SUM($P$7:$P4705),"")</f>
        <v/>
      </c>
      <c r="R4705">
        <f>IF($A4705="","",IF(ISNUMBER($A4705),$A4705,IFERROR(DATEVALUE($A4705),NA())))</f>
        <v/>
      </c>
    </row>
    <row r="4706">
      <c r="O4706">
        <f>IF($R4706="","",IF($Q$1="Weekly",INT(($R4706-2)/7),IF($Q$1="Quarterly",YEAR($R4706)*4+ROUNDUP(MONTH($R4706)/3),YEAR($R4706)*12+MONTH($R4706))))</f>
        <v/>
      </c>
      <c r="P4706">
        <f>IF($R4706="","",IF($R4707="",1,IF($O4706&lt;&gt;$O4707,1,0)))</f>
        <v/>
      </c>
      <c r="Q4706">
        <f>IF($P4706=1,SUM($P$7:$P4706),"")</f>
        <v/>
      </c>
      <c r="R4706">
        <f>IF($A4706="","",IF(ISNUMBER($A4706),$A4706,IFERROR(DATEVALUE($A4706),NA())))</f>
        <v/>
      </c>
    </row>
    <row r="4707">
      <c r="O4707">
        <f>IF($R4707="","",IF($Q$1="Weekly",INT(($R4707-2)/7),IF($Q$1="Quarterly",YEAR($R4707)*4+ROUNDUP(MONTH($R4707)/3),YEAR($R4707)*12+MONTH($R4707))))</f>
        <v/>
      </c>
      <c r="P4707">
        <f>IF($R4707="","",IF($R4708="",1,IF($O4707&lt;&gt;$O4708,1,0)))</f>
        <v/>
      </c>
      <c r="Q4707">
        <f>IF($P4707=1,SUM($P$7:$P4707),"")</f>
        <v/>
      </c>
      <c r="R4707">
        <f>IF($A4707="","",IF(ISNUMBER($A4707),$A4707,IFERROR(DATEVALUE($A4707),NA())))</f>
        <v/>
      </c>
    </row>
    <row r="4708">
      <c r="O4708">
        <f>IF($R4708="","",IF($Q$1="Weekly",INT(($R4708-2)/7),IF($Q$1="Quarterly",YEAR($R4708)*4+ROUNDUP(MONTH($R4708)/3),YEAR($R4708)*12+MONTH($R4708))))</f>
        <v/>
      </c>
      <c r="P4708">
        <f>IF($R4708="","",IF($R4709="",1,IF($O4708&lt;&gt;$O4709,1,0)))</f>
        <v/>
      </c>
      <c r="Q4708">
        <f>IF($P4708=1,SUM($P$7:$P4708),"")</f>
        <v/>
      </c>
      <c r="R4708">
        <f>IF($A4708="","",IF(ISNUMBER($A4708),$A4708,IFERROR(DATEVALUE($A4708),NA())))</f>
        <v/>
      </c>
    </row>
    <row r="4709">
      <c r="O4709">
        <f>IF($R4709="","",IF($Q$1="Weekly",INT(($R4709-2)/7),IF($Q$1="Quarterly",YEAR($R4709)*4+ROUNDUP(MONTH($R4709)/3),YEAR($R4709)*12+MONTH($R4709))))</f>
        <v/>
      </c>
      <c r="P4709">
        <f>IF($R4709="","",IF($R4710="",1,IF($O4709&lt;&gt;$O4710,1,0)))</f>
        <v/>
      </c>
      <c r="Q4709">
        <f>IF($P4709=1,SUM($P$7:$P4709),"")</f>
        <v/>
      </c>
      <c r="R4709">
        <f>IF($A4709="","",IF(ISNUMBER($A4709),$A4709,IFERROR(DATEVALUE($A4709),NA())))</f>
        <v/>
      </c>
    </row>
    <row r="4710">
      <c r="O4710">
        <f>IF($R4710="","",IF($Q$1="Weekly",INT(($R4710-2)/7),IF($Q$1="Quarterly",YEAR($R4710)*4+ROUNDUP(MONTH($R4710)/3),YEAR($R4710)*12+MONTH($R4710))))</f>
        <v/>
      </c>
      <c r="P4710">
        <f>IF($R4710="","",IF($R4711="",1,IF($O4710&lt;&gt;$O4711,1,0)))</f>
        <v/>
      </c>
      <c r="Q4710">
        <f>IF($P4710=1,SUM($P$7:$P4710),"")</f>
        <v/>
      </c>
      <c r="R4710">
        <f>IF($A4710="","",IF(ISNUMBER($A4710),$A4710,IFERROR(DATEVALUE($A4710),NA())))</f>
        <v/>
      </c>
    </row>
    <row r="4711">
      <c r="O4711">
        <f>IF($R4711="","",IF($Q$1="Weekly",INT(($R4711-2)/7),IF($Q$1="Quarterly",YEAR($R4711)*4+ROUNDUP(MONTH($R4711)/3),YEAR($R4711)*12+MONTH($R4711))))</f>
        <v/>
      </c>
      <c r="P4711">
        <f>IF($R4711="","",IF($R4712="",1,IF($O4711&lt;&gt;$O4712,1,0)))</f>
        <v/>
      </c>
      <c r="Q4711">
        <f>IF($P4711=1,SUM($P$7:$P4711),"")</f>
        <v/>
      </c>
      <c r="R4711">
        <f>IF($A4711="","",IF(ISNUMBER($A4711),$A4711,IFERROR(DATEVALUE($A4711),NA())))</f>
        <v/>
      </c>
    </row>
    <row r="4712">
      <c r="O4712">
        <f>IF($R4712="","",IF($Q$1="Weekly",INT(($R4712-2)/7),IF($Q$1="Quarterly",YEAR($R4712)*4+ROUNDUP(MONTH($R4712)/3),YEAR($R4712)*12+MONTH($R4712))))</f>
        <v/>
      </c>
      <c r="P4712">
        <f>IF($R4712="","",IF($R4713="",1,IF($O4712&lt;&gt;$O4713,1,0)))</f>
        <v/>
      </c>
      <c r="Q4712">
        <f>IF($P4712=1,SUM($P$7:$P4712),"")</f>
        <v/>
      </c>
      <c r="R4712">
        <f>IF($A4712="","",IF(ISNUMBER($A4712),$A4712,IFERROR(DATEVALUE($A4712),NA())))</f>
        <v/>
      </c>
    </row>
    <row r="4713">
      <c r="O4713">
        <f>IF($R4713="","",IF($Q$1="Weekly",INT(($R4713-2)/7),IF($Q$1="Quarterly",YEAR($R4713)*4+ROUNDUP(MONTH($R4713)/3),YEAR($R4713)*12+MONTH($R4713))))</f>
        <v/>
      </c>
      <c r="P4713">
        <f>IF($R4713="","",IF($R4714="",1,IF($O4713&lt;&gt;$O4714,1,0)))</f>
        <v/>
      </c>
      <c r="Q4713">
        <f>IF($P4713=1,SUM($P$7:$P4713),"")</f>
        <v/>
      </c>
      <c r="R4713">
        <f>IF($A4713="","",IF(ISNUMBER($A4713),$A4713,IFERROR(DATEVALUE($A4713),NA())))</f>
        <v/>
      </c>
    </row>
    <row r="4714">
      <c r="O4714">
        <f>IF($R4714="","",IF($Q$1="Weekly",INT(($R4714-2)/7),IF($Q$1="Quarterly",YEAR($R4714)*4+ROUNDUP(MONTH($R4714)/3),YEAR($R4714)*12+MONTH($R4714))))</f>
        <v/>
      </c>
      <c r="P4714">
        <f>IF($R4714="","",IF($R4715="",1,IF($O4714&lt;&gt;$O4715,1,0)))</f>
        <v/>
      </c>
      <c r="Q4714">
        <f>IF($P4714=1,SUM($P$7:$P4714),"")</f>
        <v/>
      </c>
      <c r="R4714">
        <f>IF($A4714="","",IF(ISNUMBER($A4714),$A4714,IFERROR(DATEVALUE($A4714),NA())))</f>
        <v/>
      </c>
    </row>
    <row r="4715">
      <c r="O4715">
        <f>IF($R4715="","",IF($Q$1="Weekly",INT(($R4715-2)/7),IF($Q$1="Quarterly",YEAR($R4715)*4+ROUNDUP(MONTH($R4715)/3),YEAR($R4715)*12+MONTH($R4715))))</f>
        <v/>
      </c>
      <c r="P4715">
        <f>IF($R4715="","",IF($R4716="",1,IF($O4715&lt;&gt;$O4716,1,0)))</f>
        <v/>
      </c>
      <c r="Q4715">
        <f>IF($P4715=1,SUM($P$7:$P4715),"")</f>
        <v/>
      </c>
      <c r="R4715">
        <f>IF($A4715="","",IF(ISNUMBER($A4715),$A4715,IFERROR(DATEVALUE($A4715),NA())))</f>
        <v/>
      </c>
    </row>
    <row r="4716">
      <c r="O4716">
        <f>IF($R4716="","",IF($Q$1="Weekly",INT(($R4716-2)/7),IF($Q$1="Quarterly",YEAR($R4716)*4+ROUNDUP(MONTH($R4716)/3),YEAR($R4716)*12+MONTH($R4716))))</f>
        <v/>
      </c>
      <c r="P4716">
        <f>IF($R4716="","",IF($R4717="",1,IF($O4716&lt;&gt;$O4717,1,0)))</f>
        <v/>
      </c>
      <c r="Q4716">
        <f>IF($P4716=1,SUM($P$7:$P4716),"")</f>
        <v/>
      </c>
      <c r="R4716">
        <f>IF($A4716="","",IF(ISNUMBER($A4716),$A4716,IFERROR(DATEVALUE($A4716),NA())))</f>
        <v/>
      </c>
    </row>
    <row r="4717">
      <c r="O4717">
        <f>IF($R4717="","",IF($Q$1="Weekly",INT(($R4717-2)/7),IF($Q$1="Quarterly",YEAR($R4717)*4+ROUNDUP(MONTH($R4717)/3),YEAR($R4717)*12+MONTH($R4717))))</f>
        <v/>
      </c>
      <c r="P4717">
        <f>IF($R4717="","",IF($R4718="",1,IF($O4717&lt;&gt;$O4718,1,0)))</f>
        <v/>
      </c>
      <c r="Q4717">
        <f>IF($P4717=1,SUM($P$7:$P4717),"")</f>
        <v/>
      </c>
      <c r="R4717">
        <f>IF($A4717="","",IF(ISNUMBER($A4717),$A4717,IFERROR(DATEVALUE($A4717),NA())))</f>
        <v/>
      </c>
    </row>
    <row r="4718">
      <c r="O4718">
        <f>IF($R4718="","",IF($Q$1="Weekly",INT(($R4718-2)/7),IF($Q$1="Quarterly",YEAR($R4718)*4+ROUNDUP(MONTH($R4718)/3),YEAR($R4718)*12+MONTH($R4718))))</f>
        <v/>
      </c>
      <c r="P4718">
        <f>IF($R4718="","",IF($R4719="",1,IF($O4718&lt;&gt;$O4719,1,0)))</f>
        <v/>
      </c>
      <c r="Q4718">
        <f>IF($P4718=1,SUM($P$7:$P4718),"")</f>
        <v/>
      </c>
      <c r="R4718">
        <f>IF($A4718="","",IF(ISNUMBER($A4718),$A4718,IFERROR(DATEVALUE($A4718),NA())))</f>
        <v/>
      </c>
    </row>
    <row r="4719">
      <c r="O4719">
        <f>IF($R4719="","",IF($Q$1="Weekly",INT(($R4719-2)/7),IF($Q$1="Quarterly",YEAR($R4719)*4+ROUNDUP(MONTH($R4719)/3),YEAR($R4719)*12+MONTH($R4719))))</f>
        <v/>
      </c>
      <c r="P4719">
        <f>IF($R4719="","",IF($R4720="",1,IF($O4719&lt;&gt;$O4720,1,0)))</f>
        <v/>
      </c>
      <c r="Q4719">
        <f>IF($P4719=1,SUM($P$7:$P4719),"")</f>
        <v/>
      </c>
      <c r="R4719">
        <f>IF($A4719="","",IF(ISNUMBER($A4719),$A4719,IFERROR(DATEVALUE($A4719),NA())))</f>
        <v/>
      </c>
    </row>
    <row r="4720">
      <c r="O4720">
        <f>IF($R4720="","",IF($Q$1="Weekly",INT(($R4720-2)/7),IF($Q$1="Quarterly",YEAR($R4720)*4+ROUNDUP(MONTH($R4720)/3),YEAR($R4720)*12+MONTH($R4720))))</f>
        <v/>
      </c>
      <c r="P4720">
        <f>IF($R4720="","",IF($R4721="",1,IF($O4720&lt;&gt;$O4721,1,0)))</f>
        <v/>
      </c>
      <c r="Q4720">
        <f>IF($P4720=1,SUM($P$7:$P4720),"")</f>
        <v/>
      </c>
      <c r="R4720">
        <f>IF($A4720="","",IF(ISNUMBER($A4720),$A4720,IFERROR(DATEVALUE($A4720),NA())))</f>
        <v/>
      </c>
    </row>
    <row r="4721">
      <c r="O4721">
        <f>IF($R4721="","",IF($Q$1="Weekly",INT(($R4721-2)/7),IF($Q$1="Quarterly",YEAR($R4721)*4+ROUNDUP(MONTH($R4721)/3),YEAR($R4721)*12+MONTH($R4721))))</f>
        <v/>
      </c>
      <c r="P4721">
        <f>IF($R4721="","",IF($R4722="",1,IF($O4721&lt;&gt;$O4722,1,0)))</f>
        <v/>
      </c>
      <c r="Q4721">
        <f>IF($P4721=1,SUM($P$7:$P4721),"")</f>
        <v/>
      </c>
      <c r="R4721">
        <f>IF($A4721="","",IF(ISNUMBER($A4721),$A4721,IFERROR(DATEVALUE($A4721),NA())))</f>
        <v/>
      </c>
    </row>
    <row r="4722">
      <c r="O4722">
        <f>IF($R4722="","",IF($Q$1="Weekly",INT(($R4722-2)/7),IF($Q$1="Quarterly",YEAR($R4722)*4+ROUNDUP(MONTH($R4722)/3),YEAR($R4722)*12+MONTH($R4722))))</f>
        <v/>
      </c>
      <c r="P4722">
        <f>IF($R4722="","",IF($R4723="",1,IF($O4722&lt;&gt;$O4723,1,0)))</f>
        <v/>
      </c>
      <c r="Q4722">
        <f>IF($P4722=1,SUM($P$7:$P4722),"")</f>
        <v/>
      </c>
      <c r="R4722">
        <f>IF($A4722="","",IF(ISNUMBER($A4722),$A4722,IFERROR(DATEVALUE($A4722),NA())))</f>
        <v/>
      </c>
    </row>
    <row r="4723">
      <c r="O4723">
        <f>IF($R4723="","",IF($Q$1="Weekly",INT(($R4723-2)/7),IF($Q$1="Quarterly",YEAR($R4723)*4+ROUNDUP(MONTH($R4723)/3),YEAR($R4723)*12+MONTH($R4723))))</f>
        <v/>
      </c>
      <c r="P4723">
        <f>IF($R4723="","",IF($R4724="",1,IF($O4723&lt;&gt;$O4724,1,0)))</f>
        <v/>
      </c>
      <c r="Q4723">
        <f>IF($P4723=1,SUM($P$7:$P4723),"")</f>
        <v/>
      </c>
      <c r="R4723">
        <f>IF($A4723="","",IF(ISNUMBER($A4723),$A4723,IFERROR(DATEVALUE($A4723),NA())))</f>
        <v/>
      </c>
    </row>
    <row r="4724">
      <c r="O4724">
        <f>IF($R4724="","",IF($Q$1="Weekly",INT(($R4724-2)/7),IF($Q$1="Quarterly",YEAR($R4724)*4+ROUNDUP(MONTH($R4724)/3),YEAR($R4724)*12+MONTH($R4724))))</f>
        <v/>
      </c>
      <c r="P4724">
        <f>IF($R4724="","",IF($R4725="",1,IF($O4724&lt;&gt;$O4725,1,0)))</f>
        <v/>
      </c>
      <c r="Q4724">
        <f>IF($P4724=1,SUM($P$7:$P4724),"")</f>
        <v/>
      </c>
      <c r="R4724">
        <f>IF($A4724="","",IF(ISNUMBER($A4724),$A4724,IFERROR(DATEVALUE($A4724),NA())))</f>
        <v/>
      </c>
    </row>
    <row r="4725">
      <c r="O4725">
        <f>IF($R4725="","",IF($Q$1="Weekly",INT(($R4725-2)/7),IF($Q$1="Quarterly",YEAR($R4725)*4+ROUNDUP(MONTH($R4725)/3),YEAR($R4725)*12+MONTH($R4725))))</f>
        <v/>
      </c>
      <c r="P4725">
        <f>IF($R4725="","",IF($R4726="",1,IF($O4725&lt;&gt;$O4726,1,0)))</f>
        <v/>
      </c>
      <c r="Q4725">
        <f>IF($P4725=1,SUM($P$7:$P4725),"")</f>
        <v/>
      </c>
      <c r="R4725">
        <f>IF($A4725="","",IF(ISNUMBER($A4725),$A4725,IFERROR(DATEVALUE($A4725),NA())))</f>
        <v/>
      </c>
    </row>
    <row r="4726">
      <c r="O4726">
        <f>IF($R4726="","",IF($Q$1="Weekly",INT(($R4726-2)/7),IF($Q$1="Quarterly",YEAR($R4726)*4+ROUNDUP(MONTH($R4726)/3),YEAR($R4726)*12+MONTH($R4726))))</f>
        <v/>
      </c>
      <c r="P4726">
        <f>IF($R4726="","",IF($R4727="",1,IF($O4726&lt;&gt;$O4727,1,0)))</f>
        <v/>
      </c>
      <c r="Q4726">
        <f>IF($P4726=1,SUM($P$7:$P4726),"")</f>
        <v/>
      </c>
      <c r="R4726">
        <f>IF($A4726="","",IF(ISNUMBER($A4726),$A4726,IFERROR(DATEVALUE($A4726),NA())))</f>
        <v/>
      </c>
    </row>
    <row r="4727">
      <c r="O4727">
        <f>IF($R4727="","",IF($Q$1="Weekly",INT(($R4727-2)/7),IF($Q$1="Quarterly",YEAR($R4727)*4+ROUNDUP(MONTH($R4727)/3),YEAR($R4727)*12+MONTH($R4727))))</f>
        <v/>
      </c>
      <c r="P4727">
        <f>IF($R4727="","",IF($R4728="",1,IF($O4727&lt;&gt;$O4728,1,0)))</f>
        <v/>
      </c>
      <c r="Q4727">
        <f>IF($P4727=1,SUM($P$7:$P4727),"")</f>
        <v/>
      </c>
      <c r="R4727">
        <f>IF($A4727="","",IF(ISNUMBER($A4727),$A4727,IFERROR(DATEVALUE($A4727),NA())))</f>
        <v/>
      </c>
    </row>
    <row r="4728">
      <c r="O4728">
        <f>IF($R4728="","",IF($Q$1="Weekly",INT(($R4728-2)/7),IF($Q$1="Quarterly",YEAR($R4728)*4+ROUNDUP(MONTH($R4728)/3),YEAR($R4728)*12+MONTH($R4728))))</f>
        <v/>
      </c>
      <c r="P4728">
        <f>IF($R4728="","",IF($R4729="",1,IF($O4728&lt;&gt;$O4729,1,0)))</f>
        <v/>
      </c>
      <c r="Q4728">
        <f>IF($P4728=1,SUM($P$7:$P4728),"")</f>
        <v/>
      </c>
      <c r="R4728">
        <f>IF($A4728="","",IF(ISNUMBER($A4728),$A4728,IFERROR(DATEVALUE($A4728),NA())))</f>
        <v/>
      </c>
    </row>
    <row r="4729">
      <c r="O4729">
        <f>IF($R4729="","",IF($Q$1="Weekly",INT(($R4729-2)/7),IF($Q$1="Quarterly",YEAR($R4729)*4+ROUNDUP(MONTH($R4729)/3),YEAR($R4729)*12+MONTH($R4729))))</f>
        <v/>
      </c>
      <c r="P4729">
        <f>IF($R4729="","",IF($R4730="",1,IF($O4729&lt;&gt;$O4730,1,0)))</f>
        <v/>
      </c>
      <c r="Q4729">
        <f>IF($P4729=1,SUM($P$7:$P4729),"")</f>
        <v/>
      </c>
      <c r="R4729">
        <f>IF($A4729="","",IF(ISNUMBER($A4729),$A4729,IFERROR(DATEVALUE($A4729),NA())))</f>
        <v/>
      </c>
    </row>
    <row r="4730">
      <c r="O4730">
        <f>IF($R4730="","",IF($Q$1="Weekly",INT(($R4730-2)/7),IF($Q$1="Quarterly",YEAR($R4730)*4+ROUNDUP(MONTH($R4730)/3),YEAR($R4730)*12+MONTH($R4730))))</f>
        <v/>
      </c>
      <c r="P4730">
        <f>IF($R4730="","",IF($R4731="",1,IF($O4730&lt;&gt;$O4731,1,0)))</f>
        <v/>
      </c>
      <c r="Q4730">
        <f>IF($P4730=1,SUM($P$7:$P4730),"")</f>
        <v/>
      </c>
      <c r="R4730">
        <f>IF($A4730="","",IF(ISNUMBER($A4730),$A4730,IFERROR(DATEVALUE($A4730),NA())))</f>
        <v/>
      </c>
    </row>
    <row r="4731">
      <c r="O4731">
        <f>IF($R4731="","",IF($Q$1="Weekly",INT(($R4731-2)/7),IF($Q$1="Quarterly",YEAR($R4731)*4+ROUNDUP(MONTH($R4731)/3),YEAR($R4731)*12+MONTH($R4731))))</f>
        <v/>
      </c>
      <c r="P4731">
        <f>IF($R4731="","",IF($R4732="",1,IF($O4731&lt;&gt;$O4732,1,0)))</f>
        <v/>
      </c>
      <c r="Q4731">
        <f>IF($P4731=1,SUM($P$7:$P4731),"")</f>
        <v/>
      </c>
      <c r="R4731">
        <f>IF($A4731="","",IF(ISNUMBER($A4731),$A4731,IFERROR(DATEVALUE($A4731),NA())))</f>
        <v/>
      </c>
    </row>
    <row r="4732">
      <c r="O4732">
        <f>IF($R4732="","",IF($Q$1="Weekly",INT(($R4732-2)/7),IF($Q$1="Quarterly",YEAR($R4732)*4+ROUNDUP(MONTH($R4732)/3),YEAR($R4732)*12+MONTH($R4732))))</f>
        <v/>
      </c>
      <c r="P4732">
        <f>IF($R4732="","",IF($R4733="",1,IF($O4732&lt;&gt;$O4733,1,0)))</f>
        <v/>
      </c>
      <c r="Q4732">
        <f>IF($P4732=1,SUM($P$7:$P4732),"")</f>
        <v/>
      </c>
      <c r="R4732">
        <f>IF($A4732="","",IF(ISNUMBER($A4732),$A4732,IFERROR(DATEVALUE($A4732),NA())))</f>
        <v/>
      </c>
    </row>
    <row r="4733">
      <c r="O4733">
        <f>IF($R4733="","",IF($Q$1="Weekly",INT(($R4733-2)/7),IF($Q$1="Quarterly",YEAR($R4733)*4+ROUNDUP(MONTH($R4733)/3),YEAR($R4733)*12+MONTH($R4733))))</f>
        <v/>
      </c>
      <c r="P4733">
        <f>IF($R4733="","",IF($R4734="",1,IF($O4733&lt;&gt;$O4734,1,0)))</f>
        <v/>
      </c>
      <c r="Q4733">
        <f>IF($P4733=1,SUM($P$7:$P4733),"")</f>
        <v/>
      </c>
      <c r="R4733">
        <f>IF($A4733="","",IF(ISNUMBER($A4733),$A4733,IFERROR(DATEVALUE($A4733),NA())))</f>
        <v/>
      </c>
    </row>
    <row r="4734">
      <c r="O4734">
        <f>IF($R4734="","",IF($Q$1="Weekly",INT(($R4734-2)/7),IF($Q$1="Quarterly",YEAR($R4734)*4+ROUNDUP(MONTH($R4734)/3),YEAR($R4734)*12+MONTH($R4734))))</f>
        <v/>
      </c>
      <c r="P4734">
        <f>IF($R4734="","",IF($R4735="",1,IF($O4734&lt;&gt;$O4735,1,0)))</f>
        <v/>
      </c>
      <c r="Q4734">
        <f>IF($P4734=1,SUM($P$7:$P4734),"")</f>
        <v/>
      </c>
      <c r="R4734">
        <f>IF($A4734="","",IF(ISNUMBER($A4734),$A4734,IFERROR(DATEVALUE($A4734),NA())))</f>
        <v/>
      </c>
    </row>
    <row r="4735">
      <c r="O4735">
        <f>IF($R4735="","",IF($Q$1="Weekly",INT(($R4735-2)/7),IF($Q$1="Quarterly",YEAR($R4735)*4+ROUNDUP(MONTH($R4735)/3),YEAR($R4735)*12+MONTH($R4735))))</f>
        <v/>
      </c>
      <c r="P4735">
        <f>IF($R4735="","",IF($R4736="",1,IF($O4735&lt;&gt;$O4736,1,0)))</f>
        <v/>
      </c>
      <c r="Q4735">
        <f>IF($P4735=1,SUM($P$7:$P4735),"")</f>
        <v/>
      </c>
      <c r="R4735">
        <f>IF($A4735="","",IF(ISNUMBER($A4735),$A4735,IFERROR(DATEVALUE($A4735),NA())))</f>
        <v/>
      </c>
    </row>
    <row r="4736">
      <c r="O4736">
        <f>IF($R4736="","",IF($Q$1="Weekly",INT(($R4736-2)/7),IF($Q$1="Quarterly",YEAR($R4736)*4+ROUNDUP(MONTH($R4736)/3),YEAR($R4736)*12+MONTH($R4736))))</f>
        <v/>
      </c>
      <c r="P4736">
        <f>IF($R4736="","",IF($R4737="",1,IF($O4736&lt;&gt;$O4737,1,0)))</f>
        <v/>
      </c>
      <c r="Q4736">
        <f>IF($P4736=1,SUM($P$7:$P4736),"")</f>
        <v/>
      </c>
      <c r="R4736">
        <f>IF($A4736="","",IF(ISNUMBER($A4736),$A4736,IFERROR(DATEVALUE($A4736),NA())))</f>
        <v/>
      </c>
    </row>
    <row r="4737">
      <c r="O4737">
        <f>IF($R4737="","",IF($Q$1="Weekly",INT(($R4737-2)/7),IF($Q$1="Quarterly",YEAR($R4737)*4+ROUNDUP(MONTH($R4737)/3),YEAR($R4737)*12+MONTH($R4737))))</f>
        <v/>
      </c>
      <c r="P4737">
        <f>IF($R4737="","",IF($R4738="",1,IF($O4737&lt;&gt;$O4738,1,0)))</f>
        <v/>
      </c>
      <c r="Q4737">
        <f>IF($P4737=1,SUM($P$7:$P4737),"")</f>
        <v/>
      </c>
      <c r="R4737">
        <f>IF($A4737="","",IF(ISNUMBER($A4737),$A4737,IFERROR(DATEVALUE($A4737),NA())))</f>
        <v/>
      </c>
    </row>
    <row r="4738">
      <c r="O4738">
        <f>IF($R4738="","",IF($Q$1="Weekly",INT(($R4738-2)/7),IF($Q$1="Quarterly",YEAR($R4738)*4+ROUNDUP(MONTH($R4738)/3),YEAR($R4738)*12+MONTH($R4738))))</f>
        <v/>
      </c>
      <c r="P4738">
        <f>IF($R4738="","",IF($R4739="",1,IF($O4738&lt;&gt;$O4739,1,0)))</f>
        <v/>
      </c>
      <c r="Q4738">
        <f>IF($P4738=1,SUM($P$7:$P4738),"")</f>
        <v/>
      </c>
      <c r="R4738">
        <f>IF($A4738="","",IF(ISNUMBER($A4738),$A4738,IFERROR(DATEVALUE($A4738),NA())))</f>
        <v/>
      </c>
    </row>
    <row r="4739">
      <c r="O4739">
        <f>IF($R4739="","",IF($Q$1="Weekly",INT(($R4739-2)/7),IF($Q$1="Quarterly",YEAR($R4739)*4+ROUNDUP(MONTH($R4739)/3),YEAR($R4739)*12+MONTH($R4739))))</f>
        <v/>
      </c>
      <c r="P4739">
        <f>IF($R4739="","",IF($R4740="",1,IF($O4739&lt;&gt;$O4740,1,0)))</f>
        <v/>
      </c>
      <c r="Q4739">
        <f>IF($P4739=1,SUM($P$7:$P4739),"")</f>
        <v/>
      </c>
      <c r="R4739">
        <f>IF($A4739="","",IF(ISNUMBER($A4739),$A4739,IFERROR(DATEVALUE($A4739),NA())))</f>
        <v/>
      </c>
    </row>
    <row r="4740">
      <c r="O4740">
        <f>IF($R4740="","",IF($Q$1="Weekly",INT(($R4740-2)/7),IF($Q$1="Quarterly",YEAR($R4740)*4+ROUNDUP(MONTH($R4740)/3),YEAR($R4740)*12+MONTH($R4740))))</f>
        <v/>
      </c>
      <c r="P4740">
        <f>IF($R4740="","",IF($R4741="",1,IF($O4740&lt;&gt;$O4741,1,0)))</f>
        <v/>
      </c>
      <c r="Q4740">
        <f>IF($P4740=1,SUM($P$7:$P4740),"")</f>
        <v/>
      </c>
      <c r="R4740">
        <f>IF($A4740="","",IF(ISNUMBER($A4740),$A4740,IFERROR(DATEVALUE($A4740),NA())))</f>
        <v/>
      </c>
    </row>
    <row r="4741">
      <c r="O4741">
        <f>IF($R4741="","",IF($Q$1="Weekly",INT(($R4741-2)/7),IF($Q$1="Quarterly",YEAR($R4741)*4+ROUNDUP(MONTH($R4741)/3),YEAR($R4741)*12+MONTH($R4741))))</f>
        <v/>
      </c>
      <c r="P4741">
        <f>IF($R4741="","",IF($R4742="",1,IF($O4741&lt;&gt;$O4742,1,0)))</f>
        <v/>
      </c>
      <c r="Q4741">
        <f>IF($P4741=1,SUM($P$7:$P4741),"")</f>
        <v/>
      </c>
      <c r="R4741">
        <f>IF($A4741="","",IF(ISNUMBER($A4741),$A4741,IFERROR(DATEVALUE($A4741),NA())))</f>
        <v/>
      </c>
    </row>
    <row r="4742">
      <c r="O4742">
        <f>IF($R4742="","",IF($Q$1="Weekly",INT(($R4742-2)/7),IF($Q$1="Quarterly",YEAR($R4742)*4+ROUNDUP(MONTH($R4742)/3),YEAR($R4742)*12+MONTH($R4742))))</f>
        <v/>
      </c>
      <c r="P4742">
        <f>IF($R4742="","",IF($R4743="",1,IF($O4742&lt;&gt;$O4743,1,0)))</f>
        <v/>
      </c>
      <c r="Q4742">
        <f>IF($P4742=1,SUM($P$7:$P4742),"")</f>
        <v/>
      </c>
      <c r="R4742">
        <f>IF($A4742="","",IF(ISNUMBER($A4742),$A4742,IFERROR(DATEVALUE($A4742),NA())))</f>
        <v/>
      </c>
    </row>
    <row r="4743">
      <c r="O4743">
        <f>IF($R4743="","",IF($Q$1="Weekly",INT(($R4743-2)/7),IF($Q$1="Quarterly",YEAR($R4743)*4+ROUNDUP(MONTH($R4743)/3),YEAR($R4743)*12+MONTH($R4743))))</f>
        <v/>
      </c>
      <c r="P4743">
        <f>IF($R4743="","",IF($R4744="",1,IF($O4743&lt;&gt;$O4744,1,0)))</f>
        <v/>
      </c>
      <c r="Q4743">
        <f>IF($P4743=1,SUM($P$7:$P4743),"")</f>
        <v/>
      </c>
      <c r="R4743">
        <f>IF($A4743="","",IF(ISNUMBER($A4743),$A4743,IFERROR(DATEVALUE($A4743),NA())))</f>
        <v/>
      </c>
    </row>
    <row r="4744">
      <c r="O4744">
        <f>IF($R4744="","",IF($Q$1="Weekly",INT(($R4744-2)/7),IF($Q$1="Quarterly",YEAR($R4744)*4+ROUNDUP(MONTH($R4744)/3),YEAR($R4744)*12+MONTH($R4744))))</f>
        <v/>
      </c>
      <c r="P4744">
        <f>IF($R4744="","",IF($R4745="",1,IF($O4744&lt;&gt;$O4745,1,0)))</f>
        <v/>
      </c>
      <c r="Q4744">
        <f>IF($P4744=1,SUM($P$7:$P4744),"")</f>
        <v/>
      </c>
      <c r="R4744">
        <f>IF($A4744="","",IF(ISNUMBER($A4744),$A4744,IFERROR(DATEVALUE($A4744),NA())))</f>
        <v/>
      </c>
    </row>
    <row r="4745">
      <c r="O4745">
        <f>IF($R4745="","",IF($Q$1="Weekly",INT(($R4745-2)/7),IF($Q$1="Quarterly",YEAR($R4745)*4+ROUNDUP(MONTH($R4745)/3),YEAR($R4745)*12+MONTH($R4745))))</f>
        <v/>
      </c>
      <c r="P4745">
        <f>IF($R4745="","",IF($R4746="",1,IF($O4745&lt;&gt;$O4746,1,0)))</f>
        <v/>
      </c>
      <c r="Q4745">
        <f>IF($P4745=1,SUM($P$7:$P4745),"")</f>
        <v/>
      </c>
      <c r="R4745">
        <f>IF($A4745="","",IF(ISNUMBER($A4745),$A4745,IFERROR(DATEVALUE($A4745),NA())))</f>
        <v/>
      </c>
    </row>
    <row r="4746">
      <c r="O4746">
        <f>IF($R4746="","",IF($Q$1="Weekly",INT(($R4746-2)/7),IF($Q$1="Quarterly",YEAR($R4746)*4+ROUNDUP(MONTH($R4746)/3),YEAR($R4746)*12+MONTH($R4746))))</f>
        <v/>
      </c>
      <c r="P4746">
        <f>IF($R4746="","",IF($R4747="",1,IF($O4746&lt;&gt;$O4747,1,0)))</f>
        <v/>
      </c>
      <c r="Q4746">
        <f>IF($P4746=1,SUM($P$7:$P4746),"")</f>
        <v/>
      </c>
      <c r="R4746">
        <f>IF($A4746="","",IF(ISNUMBER($A4746),$A4746,IFERROR(DATEVALUE($A4746),NA())))</f>
        <v/>
      </c>
    </row>
    <row r="4747">
      <c r="O4747">
        <f>IF($R4747="","",IF($Q$1="Weekly",INT(($R4747-2)/7),IF($Q$1="Quarterly",YEAR($R4747)*4+ROUNDUP(MONTH($R4747)/3),YEAR($R4747)*12+MONTH($R4747))))</f>
        <v/>
      </c>
      <c r="P4747">
        <f>IF($R4747="","",IF($R4748="",1,IF($O4747&lt;&gt;$O4748,1,0)))</f>
        <v/>
      </c>
      <c r="Q4747">
        <f>IF($P4747=1,SUM($P$7:$P4747),"")</f>
        <v/>
      </c>
      <c r="R4747">
        <f>IF($A4747="","",IF(ISNUMBER($A4747),$A4747,IFERROR(DATEVALUE($A4747),NA())))</f>
        <v/>
      </c>
    </row>
    <row r="4748">
      <c r="O4748">
        <f>IF($R4748="","",IF($Q$1="Weekly",INT(($R4748-2)/7),IF($Q$1="Quarterly",YEAR($R4748)*4+ROUNDUP(MONTH($R4748)/3),YEAR($R4748)*12+MONTH($R4748))))</f>
        <v/>
      </c>
      <c r="P4748">
        <f>IF($R4748="","",IF($R4749="",1,IF($O4748&lt;&gt;$O4749,1,0)))</f>
        <v/>
      </c>
      <c r="Q4748">
        <f>IF($P4748=1,SUM($P$7:$P4748),"")</f>
        <v/>
      </c>
      <c r="R4748">
        <f>IF($A4748="","",IF(ISNUMBER($A4748),$A4748,IFERROR(DATEVALUE($A4748),NA())))</f>
        <v/>
      </c>
    </row>
    <row r="4749">
      <c r="O4749">
        <f>IF($R4749="","",IF($Q$1="Weekly",INT(($R4749-2)/7),IF($Q$1="Quarterly",YEAR($R4749)*4+ROUNDUP(MONTH($R4749)/3),YEAR($R4749)*12+MONTH($R4749))))</f>
        <v/>
      </c>
      <c r="P4749">
        <f>IF($R4749="","",IF($R4750="",1,IF($O4749&lt;&gt;$O4750,1,0)))</f>
        <v/>
      </c>
      <c r="Q4749">
        <f>IF($P4749=1,SUM($P$7:$P4749),"")</f>
        <v/>
      </c>
      <c r="R4749">
        <f>IF($A4749="","",IF(ISNUMBER($A4749),$A4749,IFERROR(DATEVALUE($A4749),NA())))</f>
        <v/>
      </c>
    </row>
    <row r="4750">
      <c r="O4750">
        <f>IF($R4750="","",IF($Q$1="Weekly",INT(($R4750-2)/7),IF($Q$1="Quarterly",YEAR($R4750)*4+ROUNDUP(MONTH($R4750)/3),YEAR($R4750)*12+MONTH($R4750))))</f>
        <v/>
      </c>
      <c r="P4750">
        <f>IF($R4750="","",IF($R4751="",1,IF($O4750&lt;&gt;$O4751,1,0)))</f>
        <v/>
      </c>
      <c r="Q4750">
        <f>IF($P4750=1,SUM($P$7:$P4750),"")</f>
        <v/>
      </c>
      <c r="R4750">
        <f>IF($A4750="","",IF(ISNUMBER($A4750),$A4750,IFERROR(DATEVALUE($A4750),NA())))</f>
        <v/>
      </c>
    </row>
    <row r="4751">
      <c r="O4751">
        <f>IF($R4751="","",IF($Q$1="Weekly",INT(($R4751-2)/7),IF($Q$1="Quarterly",YEAR($R4751)*4+ROUNDUP(MONTH($R4751)/3),YEAR($R4751)*12+MONTH($R4751))))</f>
        <v/>
      </c>
      <c r="P4751">
        <f>IF($R4751="","",IF($R4752="",1,IF($O4751&lt;&gt;$O4752,1,0)))</f>
        <v/>
      </c>
      <c r="Q4751">
        <f>IF($P4751=1,SUM($P$7:$P4751),"")</f>
        <v/>
      </c>
      <c r="R4751">
        <f>IF($A4751="","",IF(ISNUMBER($A4751),$A4751,IFERROR(DATEVALUE($A4751),NA())))</f>
        <v/>
      </c>
    </row>
    <row r="4752">
      <c r="O4752">
        <f>IF($R4752="","",IF($Q$1="Weekly",INT(($R4752-2)/7),IF($Q$1="Quarterly",YEAR($R4752)*4+ROUNDUP(MONTH($R4752)/3),YEAR($R4752)*12+MONTH($R4752))))</f>
        <v/>
      </c>
      <c r="P4752">
        <f>IF($R4752="","",IF($R4753="",1,IF($O4752&lt;&gt;$O4753,1,0)))</f>
        <v/>
      </c>
      <c r="Q4752">
        <f>IF($P4752=1,SUM($P$7:$P4752),"")</f>
        <v/>
      </c>
      <c r="R4752">
        <f>IF($A4752="","",IF(ISNUMBER($A4752),$A4752,IFERROR(DATEVALUE($A4752),NA())))</f>
        <v/>
      </c>
    </row>
    <row r="4753">
      <c r="O4753">
        <f>IF($R4753="","",IF($Q$1="Weekly",INT(($R4753-2)/7),IF($Q$1="Quarterly",YEAR($R4753)*4+ROUNDUP(MONTH($R4753)/3),YEAR($R4753)*12+MONTH($R4753))))</f>
        <v/>
      </c>
      <c r="P4753">
        <f>IF($R4753="","",IF($R4754="",1,IF($O4753&lt;&gt;$O4754,1,0)))</f>
        <v/>
      </c>
      <c r="Q4753">
        <f>IF($P4753=1,SUM($P$7:$P4753),"")</f>
        <v/>
      </c>
      <c r="R4753">
        <f>IF($A4753="","",IF(ISNUMBER($A4753),$A4753,IFERROR(DATEVALUE($A4753),NA())))</f>
        <v/>
      </c>
    </row>
    <row r="4754">
      <c r="O4754">
        <f>IF($R4754="","",IF($Q$1="Weekly",INT(($R4754-2)/7),IF($Q$1="Quarterly",YEAR($R4754)*4+ROUNDUP(MONTH($R4754)/3),YEAR($R4754)*12+MONTH($R4754))))</f>
        <v/>
      </c>
      <c r="P4754">
        <f>IF($R4754="","",IF($R4755="",1,IF($O4754&lt;&gt;$O4755,1,0)))</f>
        <v/>
      </c>
      <c r="Q4754">
        <f>IF($P4754=1,SUM($P$7:$P4754),"")</f>
        <v/>
      </c>
      <c r="R4754">
        <f>IF($A4754="","",IF(ISNUMBER($A4754),$A4754,IFERROR(DATEVALUE($A4754),NA())))</f>
        <v/>
      </c>
    </row>
    <row r="4755">
      <c r="O4755">
        <f>IF($R4755="","",IF($Q$1="Weekly",INT(($R4755-2)/7),IF($Q$1="Quarterly",YEAR($R4755)*4+ROUNDUP(MONTH($R4755)/3),YEAR($R4755)*12+MONTH($R4755))))</f>
        <v/>
      </c>
      <c r="P4755">
        <f>IF($R4755="","",IF($R4756="",1,IF($O4755&lt;&gt;$O4756,1,0)))</f>
        <v/>
      </c>
      <c r="Q4755">
        <f>IF($P4755=1,SUM($P$7:$P4755),"")</f>
        <v/>
      </c>
      <c r="R4755">
        <f>IF($A4755="","",IF(ISNUMBER($A4755),$A4755,IFERROR(DATEVALUE($A4755),NA())))</f>
        <v/>
      </c>
    </row>
    <row r="4756">
      <c r="O4756">
        <f>IF($R4756="","",IF($Q$1="Weekly",INT(($R4756-2)/7),IF($Q$1="Quarterly",YEAR($R4756)*4+ROUNDUP(MONTH($R4756)/3),YEAR($R4756)*12+MONTH($R4756))))</f>
        <v/>
      </c>
      <c r="P4756">
        <f>IF($R4756="","",IF($R4757="",1,IF($O4756&lt;&gt;$O4757,1,0)))</f>
        <v/>
      </c>
      <c r="Q4756">
        <f>IF($P4756=1,SUM($P$7:$P4756),"")</f>
        <v/>
      </c>
      <c r="R4756">
        <f>IF($A4756="","",IF(ISNUMBER($A4756),$A4756,IFERROR(DATEVALUE($A4756),NA())))</f>
        <v/>
      </c>
    </row>
    <row r="4757">
      <c r="O4757">
        <f>IF($R4757="","",IF($Q$1="Weekly",INT(($R4757-2)/7),IF($Q$1="Quarterly",YEAR($R4757)*4+ROUNDUP(MONTH($R4757)/3),YEAR($R4757)*12+MONTH($R4757))))</f>
        <v/>
      </c>
      <c r="P4757">
        <f>IF($R4757="","",IF($R4758="",1,IF($O4757&lt;&gt;$O4758,1,0)))</f>
        <v/>
      </c>
      <c r="Q4757">
        <f>IF($P4757=1,SUM($P$7:$P4757),"")</f>
        <v/>
      </c>
      <c r="R4757">
        <f>IF($A4757="","",IF(ISNUMBER($A4757),$A4757,IFERROR(DATEVALUE($A4757),NA())))</f>
        <v/>
      </c>
    </row>
    <row r="4758">
      <c r="O4758">
        <f>IF($R4758="","",IF($Q$1="Weekly",INT(($R4758-2)/7),IF($Q$1="Quarterly",YEAR($R4758)*4+ROUNDUP(MONTH($R4758)/3),YEAR($R4758)*12+MONTH($R4758))))</f>
        <v/>
      </c>
      <c r="P4758">
        <f>IF($R4758="","",IF($R4759="",1,IF($O4758&lt;&gt;$O4759,1,0)))</f>
        <v/>
      </c>
      <c r="Q4758">
        <f>IF($P4758=1,SUM($P$7:$P4758),"")</f>
        <v/>
      </c>
      <c r="R4758">
        <f>IF($A4758="","",IF(ISNUMBER($A4758),$A4758,IFERROR(DATEVALUE($A4758),NA())))</f>
        <v/>
      </c>
    </row>
    <row r="4759">
      <c r="O4759">
        <f>IF($R4759="","",IF($Q$1="Weekly",INT(($R4759-2)/7),IF($Q$1="Quarterly",YEAR($R4759)*4+ROUNDUP(MONTH($R4759)/3),YEAR($R4759)*12+MONTH($R4759))))</f>
        <v/>
      </c>
      <c r="P4759">
        <f>IF($R4759="","",IF($R4760="",1,IF($O4759&lt;&gt;$O4760,1,0)))</f>
        <v/>
      </c>
      <c r="Q4759">
        <f>IF($P4759=1,SUM($P$7:$P4759),"")</f>
        <v/>
      </c>
      <c r="R4759">
        <f>IF($A4759="","",IF(ISNUMBER($A4759),$A4759,IFERROR(DATEVALUE($A4759),NA())))</f>
        <v/>
      </c>
    </row>
    <row r="4760">
      <c r="O4760">
        <f>IF($R4760="","",IF($Q$1="Weekly",INT(($R4760-2)/7),IF($Q$1="Quarterly",YEAR($R4760)*4+ROUNDUP(MONTH($R4760)/3),YEAR($R4760)*12+MONTH($R4760))))</f>
        <v/>
      </c>
      <c r="P4760">
        <f>IF($R4760="","",IF($R4761="",1,IF($O4760&lt;&gt;$O4761,1,0)))</f>
        <v/>
      </c>
      <c r="Q4760">
        <f>IF($P4760=1,SUM($P$7:$P4760),"")</f>
        <v/>
      </c>
      <c r="R4760">
        <f>IF($A4760="","",IF(ISNUMBER($A4760),$A4760,IFERROR(DATEVALUE($A4760),NA())))</f>
        <v/>
      </c>
    </row>
    <row r="4761">
      <c r="O4761">
        <f>IF($R4761="","",IF($Q$1="Weekly",INT(($R4761-2)/7),IF($Q$1="Quarterly",YEAR($R4761)*4+ROUNDUP(MONTH($R4761)/3),YEAR($R4761)*12+MONTH($R4761))))</f>
        <v/>
      </c>
      <c r="P4761">
        <f>IF($R4761="","",IF($R4762="",1,IF($O4761&lt;&gt;$O4762,1,0)))</f>
        <v/>
      </c>
      <c r="Q4761">
        <f>IF($P4761=1,SUM($P$7:$P4761),"")</f>
        <v/>
      </c>
      <c r="R4761">
        <f>IF($A4761="","",IF(ISNUMBER($A4761),$A4761,IFERROR(DATEVALUE($A4761),NA())))</f>
        <v/>
      </c>
    </row>
    <row r="4762">
      <c r="O4762">
        <f>IF($R4762="","",IF($Q$1="Weekly",INT(($R4762-2)/7),IF($Q$1="Quarterly",YEAR($R4762)*4+ROUNDUP(MONTH($R4762)/3),YEAR($R4762)*12+MONTH($R4762))))</f>
        <v/>
      </c>
      <c r="P4762">
        <f>IF($R4762="","",IF($R4763="",1,IF($O4762&lt;&gt;$O4763,1,0)))</f>
        <v/>
      </c>
      <c r="Q4762">
        <f>IF($P4762=1,SUM($P$7:$P4762),"")</f>
        <v/>
      </c>
      <c r="R4762">
        <f>IF($A4762="","",IF(ISNUMBER($A4762),$A4762,IFERROR(DATEVALUE($A4762),NA())))</f>
        <v/>
      </c>
    </row>
    <row r="4763">
      <c r="O4763">
        <f>IF($R4763="","",IF($Q$1="Weekly",INT(($R4763-2)/7),IF($Q$1="Quarterly",YEAR($R4763)*4+ROUNDUP(MONTH($R4763)/3),YEAR($R4763)*12+MONTH($R4763))))</f>
        <v/>
      </c>
      <c r="P4763">
        <f>IF($R4763="","",IF($R4764="",1,IF($O4763&lt;&gt;$O4764,1,0)))</f>
        <v/>
      </c>
      <c r="Q4763">
        <f>IF($P4763=1,SUM($P$7:$P4763),"")</f>
        <v/>
      </c>
      <c r="R4763">
        <f>IF($A4763="","",IF(ISNUMBER($A4763),$A4763,IFERROR(DATEVALUE($A4763),NA())))</f>
        <v/>
      </c>
    </row>
    <row r="4764">
      <c r="O4764">
        <f>IF($R4764="","",IF($Q$1="Weekly",INT(($R4764-2)/7),IF($Q$1="Quarterly",YEAR($R4764)*4+ROUNDUP(MONTH($R4764)/3),YEAR($R4764)*12+MONTH($R4764))))</f>
        <v/>
      </c>
      <c r="P4764">
        <f>IF($R4764="","",IF($R4765="",1,IF($O4764&lt;&gt;$O4765,1,0)))</f>
        <v/>
      </c>
      <c r="Q4764">
        <f>IF($P4764=1,SUM($P$7:$P4764),"")</f>
        <v/>
      </c>
      <c r="R4764">
        <f>IF($A4764="","",IF(ISNUMBER($A4764),$A4764,IFERROR(DATEVALUE($A4764),NA())))</f>
        <v/>
      </c>
    </row>
    <row r="4765">
      <c r="O4765">
        <f>IF($R4765="","",IF($Q$1="Weekly",INT(($R4765-2)/7),IF($Q$1="Quarterly",YEAR($R4765)*4+ROUNDUP(MONTH($R4765)/3),YEAR($R4765)*12+MONTH($R4765))))</f>
        <v/>
      </c>
      <c r="P4765">
        <f>IF($R4765="","",IF($R4766="",1,IF($O4765&lt;&gt;$O4766,1,0)))</f>
        <v/>
      </c>
      <c r="Q4765">
        <f>IF($P4765=1,SUM($P$7:$P4765),"")</f>
        <v/>
      </c>
      <c r="R4765">
        <f>IF($A4765="","",IF(ISNUMBER($A4765),$A4765,IFERROR(DATEVALUE($A4765),NA())))</f>
        <v/>
      </c>
    </row>
    <row r="4766">
      <c r="O4766">
        <f>IF($R4766="","",IF($Q$1="Weekly",INT(($R4766-2)/7),IF($Q$1="Quarterly",YEAR($R4766)*4+ROUNDUP(MONTH($R4766)/3),YEAR($R4766)*12+MONTH($R4766))))</f>
        <v/>
      </c>
      <c r="P4766">
        <f>IF($R4766="","",IF($R4767="",1,IF($O4766&lt;&gt;$O4767,1,0)))</f>
        <v/>
      </c>
      <c r="Q4766">
        <f>IF($P4766=1,SUM($P$7:$P4766),"")</f>
        <v/>
      </c>
      <c r="R4766">
        <f>IF($A4766="","",IF(ISNUMBER($A4766),$A4766,IFERROR(DATEVALUE($A4766),NA())))</f>
        <v/>
      </c>
    </row>
    <row r="4767">
      <c r="O4767">
        <f>IF($R4767="","",IF($Q$1="Weekly",INT(($R4767-2)/7),IF($Q$1="Quarterly",YEAR($R4767)*4+ROUNDUP(MONTH($R4767)/3),YEAR($R4767)*12+MONTH($R4767))))</f>
        <v/>
      </c>
      <c r="P4767">
        <f>IF($R4767="","",IF($R4768="",1,IF($O4767&lt;&gt;$O4768,1,0)))</f>
        <v/>
      </c>
      <c r="Q4767">
        <f>IF($P4767=1,SUM($P$7:$P4767),"")</f>
        <v/>
      </c>
      <c r="R4767">
        <f>IF($A4767="","",IF(ISNUMBER($A4767),$A4767,IFERROR(DATEVALUE($A4767),NA())))</f>
        <v/>
      </c>
    </row>
    <row r="4768">
      <c r="O4768">
        <f>IF($R4768="","",IF($Q$1="Weekly",INT(($R4768-2)/7),IF($Q$1="Quarterly",YEAR($R4768)*4+ROUNDUP(MONTH($R4768)/3),YEAR($R4768)*12+MONTH($R4768))))</f>
        <v/>
      </c>
      <c r="P4768">
        <f>IF($R4768="","",IF($R4769="",1,IF($O4768&lt;&gt;$O4769,1,0)))</f>
        <v/>
      </c>
      <c r="Q4768">
        <f>IF($P4768=1,SUM($P$7:$P4768),"")</f>
        <v/>
      </c>
      <c r="R4768">
        <f>IF($A4768="","",IF(ISNUMBER($A4768),$A4768,IFERROR(DATEVALUE($A4768),NA())))</f>
        <v/>
      </c>
    </row>
    <row r="4769">
      <c r="O4769">
        <f>IF($R4769="","",IF($Q$1="Weekly",INT(($R4769-2)/7),IF($Q$1="Quarterly",YEAR($R4769)*4+ROUNDUP(MONTH($R4769)/3),YEAR($R4769)*12+MONTH($R4769))))</f>
        <v/>
      </c>
      <c r="P4769">
        <f>IF($R4769="","",IF($R4770="",1,IF($O4769&lt;&gt;$O4770,1,0)))</f>
        <v/>
      </c>
      <c r="Q4769">
        <f>IF($P4769=1,SUM($P$7:$P4769),"")</f>
        <v/>
      </c>
      <c r="R4769">
        <f>IF($A4769="","",IF(ISNUMBER($A4769),$A4769,IFERROR(DATEVALUE($A4769),NA())))</f>
        <v/>
      </c>
    </row>
    <row r="4770">
      <c r="O4770">
        <f>IF($R4770="","",IF($Q$1="Weekly",INT(($R4770-2)/7),IF($Q$1="Quarterly",YEAR($R4770)*4+ROUNDUP(MONTH($R4770)/3),YEAR($R4770)*12+MONTH($R4770))))</f>
        <v/>
      </c>
      <c r="P4770">
        <f>IF($R4770="","",IF($R4771="",1,IF($O4770&lt;&gt;$O4771,1,0)))</f>
        <v/>
      </c>
      <c r="Q4770">
        <f>IF($P4770=1,SUM($P$7:$P4770),"")</f>
        <v/>
      </c>
      <c r="R4770">
        <f>IF($A4770="","",IF(ISNUMBER($A4770),$A4770,IFERROR(DATEVALUE($A4770),NA())))</f>
        <v/>
      </c>
    </row>
    <row r="4771">
      <c r="O4771">
        <f>IF($R4771="","",IF($Q$1="Weekly",INT(($R4771-2)/7),IF($Q$1="Quarterly",YEAR($R4771)*4+ROUNDUP(MONTH($R4771)/3),YEAR($R4771)*12+MONTH($R4771))))</f>
        <v/>
      </c>
      <c r="P4771">
        <f>IF($R4771="","",IF($R4772="",1,IF($O4771&lt;&gt;$O4772,1,0)))</f>
        <v/>
      </c>
      <c r="Q4771">
        <f>IF($P4771=1,SUM($P$7:$P4771),"")</f>
        <v/>
      </c>
      <c r="R4771">
        <f>IF($A4771="","",IF(ISNUMBER($A4771),$A4771,IFERROR(DATEVALUE($A4771),NA())))</f>
        <v/>
      </c>
    </row>
    <row r="4772">
      <c r="O4772">
        <f>IF($R4772="","",IF($Q$1="Weekly",INT(($R4772-2)/7),IF($Q$1="Quarterly",YEAR($R4772)*4+ROUNDUP(MONTH($R4772)/3),YEAR($R4772)*12+MONTH($R4772))))</f>
        <v/>
      </c>
      <c r="P4772">
        <f>IF($R4772="","",IF($R4773="",1,IF($O4772&lt;&gt;$O4773,1,0)))</f>
        <v/>
      </c>
      <c r="Q4772">
        <f>IF($P4772=1,SUM($P$7:$P4772),"")</f>
        <v/>
      </c>
      <c r="R4772">
        <f>IF($A4772="","",IF(ISNUMBER($A4772),$A4772,IFERROR(DATEVALUE($A4772),NA())))</f>
        <v/>
      </c>
    </row>
    <row r="4773">
      <c r="O4773">
        <f>IF($R4773="","",IF($Q$1="Weekly",INT(($R4773-2)/7),IF($Q$1="Quarterly",YEAR($R4773)*4+ROUNDUP(MONTH($R4773)/3),YEAR($R4773)*12+MONTH($R4773))))</f>
        <v/>
      </c>
      <c r="P4773">
        <f>IF($R4773="","",IF($R4774="",1,IF($O4773&lt;&gt;$O4774,1,0)))</f>
        <v/>
      </c>
      <c r="Q4773">
        <f>IF($P4773=1,SUM($P$7:$P4773),"")</f>
        <v/>
      </c>
      <c r="R4773">
        <f>IF($A4773="","",IF(ISNUMBER($A4773),$A4773,IFERROR(DATEVALUE($A4773),NA())))</f>
        <v/>
      </c>
    </row>
    <row r="4774">
      <c r="O4774">
        <f>IF($R4774="","",IF($Q$1="Weekly",INT(($R4774-2)/7),IF($Q$1="Quarterly",YEAR($R4774)*4+ROUNDUP(MONTH($R4774)/3),YEAR($R4774)*12+MONTH($R4774))))</f>
        <v/>
      </c>
      <c r="P4774">
        <f>IF($R4774="","",IF($R4775="",1,IF($O4774&lt;&gt;$O4775,1,0)))</f>
        <v/>
      </c>
      <c r="Q4774">
        <f>IF($P4774=1,SUM($P$7:$P4774),"")</f>
        <v/>
      </c>
      <c r="R4774">
        <f>IF($A4774="","",IF(ISNUMBER($A4774),$A4774,IFERROR(DATEVALUE($A4774),NA())))</f>
        <v/>
      </c>
    </row>
    <row r="4775">
      <c r="O4775">
        <f>IF($R4775="","",IF($Q$1="Weekly",INT(($R4775-2)/7),IF($Q$1="Quarterly",YEAR($R4775)*4+ROUNDUP(MONTH($R4775)/3),YEAR($R4775)*12+MONTH($R4775))))</f>
        <v/>
      </c>
      <c r="P4775">
        <f>IF($R4775="","",IF($R4776="",1,IF($O4775&lt;&gt;$O4776,1,0)))</f>
        <v/>
      </c>
      <c r="Q4775">
        <f>IF($P4775=1,SUM($P$7:$P4775),"")</f>
        <v/>
      </c>
      <c r="R4775">
        <f>IF($A4775="","",IF(ISNUMBER($A4775),$A4775,IFERROR(DATEVALUE($A4775),NA())))</f>
        <v/>
      </c>
    </row>
    <row r="4776">
      <c r="O4776">
        <f>IF($R4776="","",IF($Q$1="Weekly",INT(($R4776-2)/7),IF($Q$1="Quarterly",YEAR($R4776)*4+ROUNDUP(MONTH($R4776)/3),YEAR($R4776)*12+MONTH($R4776))))</f>
        <v/>
      </c>
      <c r="P4776">
        <f>IF($R4776="","",IF($R4777="",1,IF($O4776&lt;&gt;$O4777,1,0)))</f>
        <v/>
      </c>
      <c r="Q4776">
        <f>IF($P4776=1,SUM($P$7:$P4776),"")</f>
        <v/>
      </c>
      <c r="R4776">
        <f>IF($A4776="","",IF(ISNUMBER($A4776),$A4776,IFERROR(DATEVALUE($A4776),NA())))</f>
        <v/>
      </c>
    </row>
    <row r="4777">
      <c r="O4777">
        <f>IF($R4777="","",IF($Q$1="Weekly",INT(($R4777-2)/7),IF($Q$1="Quarterly",YEAR($R4777)*4+ROUNDUP(MONTH($R4777)/3),YEAR($R4777)*12+MONTH($R4777))))</f>
        <v/>
      </c>
      <c r="P4777">
        <f>IF($R4777="","",IF($R4778="",1,IF($O4777&lt;&gt;$O4778,1,0)))</f>
        <v/>
      </c>
      <c r="Q4777">
        <f>IF($P4777=1,SUM($P$7:$P4777),"")</f>
        <v/>
      </c>
      <c r="R4777">
        <f>IF($A4777="","",IF(ISNUMBER($A4777),$A4777,IFERROR(DATEVALUE($A4777),NA())))</f>
        <v/>
      </c>
    </row>
    <row r="4778">
      <c r="O4778">
        <f>IF($R4778="","",IF($Q$1="Weekly",INT(($R4778-2)/7),IF($Q$1="Quarterly",YEAR($R4778)*4+ROUNDUP(MONTH($R4778)/3),YEAR($R4778)*12+MONTH($R4778))))</f>
        <v/>
      </c>
      <c r="P4778">
        <f>IF($R4778="","",IF($R4779="",1,IF($O4778&lt;&gt;$O4779,1,0)))</f>
        <v/>
      </c>
      <c r="Q4778">
        <f>IF($P4778=1,SUM($P$7:$P4778),"")</f>
        <v/>
      </c>
      <c r="R4778">
        <f>IF($A4778="","",IF(ISNUMBER($A4778),$A4778,IFERROR(DATEVALUE($A4778),NA())))</f>
        <v/>
      </c>
    </row>
    <row r="4779">
      <c r="O4779">
        <f>IF($R4779="","",IF($Q$1="Weekly",INT(($R4779-2)/7),IF($Q$1="Quarterly",YEAR($R4779)*4+ROUNDUP(MONTH($R4779)/3),YEAR($R4779)*12+MONTH($R4779))))</f>
        <v/>
      </c>
      <c r="P4779">
        <f>IF($R4779="","",IF($R4780="",1,IF($O4779&lt;&gt;$O4780,1,0)))</f>
        <v/>
      </c>
      <c r="Q4779">
        <f>IF($P4779=1,SUM($P$7:$P4779),"")</f>
        <v/>
      </c>
      <c r="R4779">
        <f>IF($A4779="","",IF(ISNUMBER($A4779),$A4779,IFERROR(DATEVALUE($A4779),NA())))</f>
        <v/>
      </c>
    </row>
    <row r="4780">
      <c r="O4780">
        <f>IF($R4780="","",IF($Q$1="Weekly",INT(($R4780-2)/7),IF($Q$1="Quarterly",YEAR($R4780)*4+ROUNDUP(MONTH($R4780)/3),YEAR($R4780)*12+MONTH($R4780))))</f>
        <v/>
      </c>
      <c r="P4780">
        <f>IF($R4780="","",IF($R4781="",1,IF($O4780&lt;&gt;$O4781,1,0)))</f>
        <v/>
      </c>
      <c r="Q4780">
        <f>IF($P4780=1,SUM($P$7:$P4780),"")</f>
        <v/>
      </c>
      <c r="R4780">
        <f>IF($A4780="","",IF(ISNUMBER($A4780),$A4780,IFERROR(DATEVALUE($A4780),NA())))</f>
        <v/>
      </c>
    </row>
    <row r="4781">
      <c r="O4781">
        <f>IF($R4781="","",IF($Q$1="Weekly",INT(($R4781-2)/7),IF($Q$1="Quarterly",YEAR($R4781)*4+ROUNDUP(MONTH($R4781)/3),YEAR($R4781)*12+MONTH($R4781))))</f>
        <v/>
      </c>
      <c r="P4781">
        <f>IF($R4781="","",IF($R4782="",1,IF($O4781&lt;&gt;$O4782,1,0)))</f>
        <v/>
      </c>
      <c r="Q4781">
        <f>IF($P4781=1,SUM($P$7:$P4781),"")</f>
        <v/>
      </c>
      <c r="R4781">
        <f>IF($A4781="","",IF(ISNUMBER($A4781),$A4781,IFERROR(DATEVALUE($A4781),NA())))</f>
        <v/>
      </c>
    </row>
    <row r="4782">
      <c r="O4782">
        <f>IF($R4782="","",IF($Q$1="Weekly",INT(($R4782-2)/7),IF($Q$1="Quarterly",YEAR($R4782)*4+ROUNDUP(MONTH($R4782)/3),YEAR($R4782)*12+MONTH($R4782))))</f>
        <v/>
      </c>
      <c r="P4782">
        <f>IF($R4782="","",IF($R4783="",1,IF($O4782&lt;&gt;$O4783,1,0)))</f>
        <v/>
      </c>
      <c r="Q4782">
        <f>IF($P4782=1,SUM($P$7:$P4782),"")</f>
        <v/>
      </c>
      <c r="R4782">
        <f>IF($A4782="","",IF(ISNUMBER($A4782),$A4782,IFERROR(DATEVALUE($A4782),NA())))</f>
        <v/>
      </c>
    </row>
    <row r="4783">
      <c r="O4783">
        <f>IF($R4783="","",IF($Q$1="Weekly",INT(($R4783-2)/7),IF($Q$1="Quarterly",YEAR($R4783)*4+ROUNDUP(MONTH($R4783)/3),YEAR($R4783)*12+MONTH($R4783))))</f>
        <v/>
      </c>
      <c r="P4783">
        <f>IF($R4783="","",IF($R4784="",1,IF($O4783&lt;&gt;$O4784,1,0)))</f>
        <v/>
      </c>
      <c r="Q4783">
        <f>IF($P4783=1,SUM($P$7:$P4783),"")</f>
        <v/>
      </c>
      <c r="R4783">
        <f>IF($A4783="","",IF(ISNUMBER($A4783),$A4783,IFERROR(DATEVALUE($A4783),NA())))</f>
        <v/>
      </c>
    </row>
    <row r="4784">
      <c r="O4784">
        <f>IF($R4784="","",IF($Q$1="Weekly",INT(($R4784-2)/7),IF($Q$1="Quarterly",YEAR($R4784)*4+ROUNDUP(MONTH($R4784)/3),YEAR($R4784)*12+MONTH($R4784))))</f>
        <v/>
      </c>
      <c r="P4784">
        <f>IF($R4784="","",IF($R4785="",1,IF($O4784&lt;&gt;$O4785,1,0)))</f>
        <v/>
      </c>
      <c r="Q4784">
        <f>IF($P4784=1,SUM($P$7:$P4784),"")</f>
        <v/>
      </c>
      <c r="R4784">
        <f>IF($A4784="","",IF(ISNUMBER($A4784),$A4784,IFERROR(DATEVALUE($A4784),NA())))</f>
        <v/>
      </c>
    </row>
    <row r="4785">
      <c r="O4785">
        <f>IF($R4785="","",IF($Q$1="Weekly",INT(($R4785-2)/7),IF($Q$1="Quarterly",YEAR($R4785)*4+ROUNDUP(MONTH($R4785)/3),YEAR($R4785)*12+MONTH($R4785))))</f>
        <v/>
      </c>
      <c r="P4785">
        <f>IF($R4785="","",IF($R4786="",1,IF($O4785&lt;&gt;$O4786,1,0)))</f>
        <v/>
      </c>
      <c r="Q4785">
        <f>IF($P4785=1,SUM($P$7:$P4785),"")</f>
        <v/>
      </c>
      <c r="R4785">
        <f>IF($A4785="","",IF(ISNUMBER($A4785),$A4785,IFERROR(DATEVALUE($A4785),NA())))</f>
        <v/>
      </c>
    </row>
    <row r="4786">
      <c r="O4786">
        <f>IF($R4786="","",IF($Q$1="Weekly",INT(($R4786-2)/7),IF($Q$1="Quarterly",YEAR($R4786)*4+ROUNDUP(MONTH($R4786)/3),YEAR($R4786)*12+MONTH($R4786))))</f>
        <v/>
      </c>
      <c r="P4786">
        <f>IF($R4786="","",IF($R4787="",1,IF($O4786&lt;&gt;$O4787,1,0)))</f>
        <v/>
      </c>
      <c r="Q4786">
        <f>IF($P4786=1,SUM($P$7:$P4786),"")</f>
        <v/>
      </c>
      <c r="R4786">
        <f>IF($A4786="","",IF(ISNUMBER($A4786),$A4786,IFERROR(DATEVALUE($A4786),NA())))</f>
        <v/>
      </c>
    </row>
    <row r="4787">
      <c r="O4787">
        <f>IF($R4787="","",IF($Q$1="Weekly",INT(($R4787-2)/7),IF($Q$1="Quarterly",YEAR($R4787)*4+ROUNDUP(MONTH($R4787)/3),YEAR($R4787)*12+MONTH($R4787))))</f>
        <v/>
      </c>
      <c r="P4787">
        <f>IF($R4787="","",IF($R4788="",1,IF($O4787&lt;&gt;$O4788,1,0)))</f>
        <v/>
      </c>
      <c r="Q4787">
        <f>IF($P4787=1,SUM($P$7:$P4787),"")</f>
        <v/>
      </c>
      <c r="R4787">
        <f>IF($A4787="","",IF(ISNUMBER($A4787),$A4787,IFERROR(DATEVALUE($A4787),NA())))</f>
        <v/>
      </c>
    </row>
    <row r="4788">
      <c r="O4788">
        <f>IF($R4788="","",IF($Q$1="Weekly",INT(($R4788-2)/7),IF($Q$1="Quarterly",YEAR($R4788)*4+ROUNDUP(MONTH($R4788)/3),YEAR($R4788)*12+MONTH($R4788))))</f>
        <v/>
      </c>
      <c r="P4788">
        <f>IF($R4788="","",IF($R4789="",1,IF($O4788&lt;&gt;$O4789,1,0)))</f>
        <v/>
      </c>
      <c r="Q4788">
        <f>IF($P4788=1,SUM($P$7:$P4788),"")</f>
        <v/>
      </c>
      <c r="R4788">
        <f>IF($A4788="","",IF(ISNUMBER($A4788),$A4788,IFERROR(DATEVALUE($A4788),NA())))</f>
        <v/>
      </c>
    </row>
    <row r="4789">
      <c r="O4789">
        <f>IF($R4789="","",IF($Q$1="Weekly",INT(($R4789-2)/7),IF($Q$1="Quarterly",YEAR($R4789)*4+ROUNDUP(MONTH($R4789)/3),YEAR($R4789)*12+MONTH($R4789))))</f>
        <v/>
      </c>
      <c r="P4789">
        <f>IF($R4789="","",IF($R4790="",1,IF($O4789&lt;&gt;$O4790,1,0)))</f>
        <v/>
      </c>
      <c r="Q4789">
        <f>IF($P4789=1,SUM($P$7:$P4789),"")</f>
        <v/>
      </c>
      <c r="R4789">
        <f>IF($A4789="","",IF(ISNUMBER($A4789),$A4789,IFERROR(DATEVALUE($A4789),NA())))</f>
        <v/>
      </c>
    </row>
    <row r="4790">
      <c r="O4790">
        <f>IF($R4790="","",IF($Q$1="Weekly",INT(($R4790-2)/7),IF($Q$1="Quarterly",YEAR($R4790)*4+ROUNDUP(MONTH($R4790)/3),YEAR($R4790)*12+MONTH($R4790))))</f>
        <v/>
      </c>
      <c r="P4790">
        <f>IF($R4790="","",IF($R4791="",1,IF($O4790&lt;&gt;$O4791,1,0)))</f>
        <v/>
      </c>
      <c r="Q4790">
        <f>IF($P4790=1,SUM($P$7:$P4790),"")</f>
        <v/>
      </c>
      <c r="R4790">
        <f>IF($A4790="","",IF(ISNUMBER($A4790),$A4790,IFERROR(DATEVALUE($A4790),NA())))</f>
        <v/>
      </c>
    </row>
    <row r="4791">
      <c r="O4791">
        <f>IF($R4791="","",IF($Q$1="Weekly",INT(($R4791-2)/7),IF($Q$1="Quarterly",YEAR($R4791)*4+ROUNDUP(MONTH($R4791)/3),YEAR($R4791)*12+MONTH($R4791))))</f>
        <v/>
      </c>
      <c r="P4791">
        <f>IF($R4791="","",IF($R4792="",1,IF($O4791&lt;&gt;$O4792,1,0)))</f>
        <v/>
      </c>
      <c r="Q4791">
        <f>IF($P4791=1,SUM($P$7:$P4791),"")</f>
        <v/>
      </c>
      <c r="R4791">
        <f>IF($A4791="","",IF(ISNUMBER($A4791),$A4791,IFERROR(DATEVALUE($A4791),NA())))</f>
        <v/>
      </c>
    </row>
    <row r="4792">
      <c r="O4792">
        <f>IF($R4792="","",IF($Q$1="Weekly",INT(($R4792-2)/7),IF($Q$1="Quarterly",YEAR($R4792)*4+ROUNDUP(MONTH($R4792)/3),YEAR($R4792)*12+MONTH($R4792))))</f>
        <v/>
      </c>
      <c r="P4792">
        <f>IF($R4792="","",IF($R4793="",1,IF($O4792&lt;&gt;$O4793,1,0)))</f>
        <v/>
      </c>
      <c r="Q4792">
        <f>IF($P4792=1,SUM($P$7:$P4792),"")</f>
        <v/>
      </c>
      <c r="R4792">
        <f>IF($A4792="","",IF(ISNUMBER($A4792),$A4792,IFERROR(DATEVALUE($A4792),NA())))</f>
        <v/>
      </c>
    </row>
    <row r="4793">
      <c r="O4793">
        <f>IF($R4793="","",IF($Q$1="Weekly",INT(($R4793-2)/7),IF($Q$1="Quarterly",YEAR($R4793)*4+ROUNDUP(MONTH($R4793)/3),YEAR($R4793)*12+MONTH($R4793))))</f>
        <v/>
      </c>
      <c r="P4793">
        <f>IF($R4793="","",IF($R4794="",1,IF($O4793&lt;&gt;$O4794,1,0)))</f>
        <v/>
      </c>
      <c r="Q4793">
        <f>IF($P4793=1,SUM($P$7:$P4793),"")</f>
        <v/>
      </c>
      <c r="R4793">
        <f>IF($A4793="","",IF(ISNUMBER($A4793),$A4793,IFERROR(DATEVALUE($A4793),NA())))</f>
        <v/>
      </c>
    </row>
    <row r="4794">
      <c r="O4794">
        <f>IF($R4794="","",IF($Q$1="Weekly",INT(($R4794-2)/7),IF($Q$1="Quarterly",YEAR($R4794)*4+ROUNDUP(MONTH($R4794)/3),YEAR($R4794)*12+MONTH($R4794))))</f>
        <v/>
      </c>
      <c r="P4794">
        <f>IF($R4794="","",IF($R4795="",1,IF($O4794&lt;&gt;$O4795,1,0)))</f>
        <v/>
      </c>
      <c r="Q4794">
        <f>IF($P4794=1,SUM($P$7:$P4794),"")</f>
        <v/>
      </c>
      <c r="R4794">
        <f>IF($A4794="","",IF(ISNUMBER($A4794),$A4794,IFERROR(DATEVALUE($A4794),NA())))</f>
        <v/>
      </c>
    </row>
    <row r="4795">
      <c r="O4795">
        <f>IF($R4795="","",IF($Q$1="Weekly",INT(($R4795-2)/7),IF($Q$1="Quarterly",YEAR($R4795)*4+ROUNDUP(MONTH($R4795)/3),YEAR($R4795)*12+MONTH($R4795))))</f>
        <v/>
      </c>
      <c r="P4795">
        <f>IF($R4795="","",IF($R4796="",1,IF($O4795&lt;&gt;$O4796,1,0)))</f>
        <v/>
      </c>
      <c r="Q4795">
        <f>IF($P4795=1,SUM($P$7:$P4795),"")</f>
        <v/>
      </c>
      <c r="R4795">
        <f>IF($A4795="","",IF(ISNUMBER($A4795),$A4795,IFERROR(DATEVALUE($A4795),NA())))</f>
        <v/>
      </c>
    </row>
    <row r="4796">
      <c r="O4796">
        <f>IF($R4796="","",IF($Q$1="Weekly",INT(($R4796-2)/7),IF($Q$1="Quarterly",YEAR($R4796)*4+ROUNDUP(MONTH($R4796)/3),YEAR($R4796)*12+MONTH($R4796))))</f>
        <v/>
      </c>
      <c r="P4796">
        <f>IF($R4796="","",IF($R4797="",1,IF($O4796&lt;&gt;$O4797,1,0)))</f>
        <v/>
      </c>
      <c r="Q4796">
        <f>IF($P4796=1,SUM($P$7:$P4796),"")</f>
        <v/>
      </c>
      <c r="R4796">
        <f>IF($A4796="","",IF(ISNUMBER($A4796),$A4796,IFERROR(DATEVALUE($A4796),NA())))</f>
        <v/>
      </c>
    </row>
    <row r="4797">
      <c r="O4797">
        <f>IF($R4797="","",IF($Q$1="Weekly",INT(($R4797-2)/7),IF($Q$1="Quarterly",YEAR($R4797)*4+ROUNDUP(MONTH($R4797)/3),YEAR($R4797)*12+MONTH($R4797))))</f>
        <v/>
      </c>
      <c r="P4797">
        <f>IF($R4797="","",IF($R4798="",1,IF($O4797&lt;&gt;$O4798,1,0)))</f>
        <v/>
      </c>
      <c r="Q4797">
        <f>IF($P4797=1,SUM($P$7:$P4797),"")</f>
        <v/>
      </c>
      <c r="R4797">
        <f>IF($A4797="","",IF(ISNUMBER($A4797),$A4797,IFERROR(DATEVALUE($A4797),NA())))</f>
        <v/>
      </c>
    </row>
    <row r="4798">
      <c r="O4798">
        <f>IF($R4798="","",IF($Q$1="Weekly",INT(($R4798-2)/7),IF($Q$1="Quarterly",YEAR($R4798)*4+ROUNDUP(MONTH($R4798)/3),YEAR($R4798)*12+MONTH($R4798))))</f>
        <v/>
      </c>
      <c r="P4798">
        <f>IF($R4798="","",IF($R4799="",1,IF($O4798&lt;&gt;$O4799,1,0)))</f>
        <v/>
      </c>
      <c r="Q4798">
        <f>IF($P4798=1,SUM($P$7:$P4798),"")</f>
        <v/>
      </c>
      <c r="R4798">
        <f>IF($A4798="","",IF(ISNUMBER($A4798),$A4798,IFERROR(DATEVALUE($A4798),NA())))</f>
        <v/>
      </c>
    </row>
    <row r="4799">
      <c r="O4799">
        <f>IF($R4799="","",IF($Q$1="Weekly",INT(($R4799-2)/7),IF($Q$1="Quarterly",YEAR($R4799)*4+ROUNDUP(MONTH($R4799)/3),YEAR($R4799)*12+MONTH($R4799))))</f>
        <v/>
      </c>
      <c r="P4799">
        <f>IF($R4799="","",IF($R4800="",1,IF($O4799&lt;&gt;$O4800,1,0)))</f>
        <v/>
      </c>
      <c r="Q4799">
        <f>IF($P4799=1,SUM($P$7:$P4799),"")</f>
        <v/>
      </c>
      <c r="R4799">
        <f>IF($A4799="","",IF(ISNUMBER($A4799),$A4799,IFERROR(DATEVALUE($A4799),NA())))</f>
        <v/>
      </c>
    </row>
    <row r="4800">
      <c r="O4800">
        <f>IF($R4800="","",IF($Q$1="Weekly",INT(($R4800-2)/7),IF($Q$1="Quarterly",YEAR($R4800)*4+ROUNDUP(MONTH($R4800)/3),YEAR($R4800)*12+MONTH($R4800))))</f>
        <v/>
      </c>
      <c r="P4800">
        <f>IF($R4800="","",IF($R4801="",1,IF($O4800&lt;&gt;$O4801,1,0)))</f>
        <v/>
      </c>
      <c r="Q4800">
        <f>IF($P4800=1,SUM($P$7:$P4800),"")</f>
        <v/>
      </c>
      <c r="R4800">
        <f>IF($A4800="","",IF(ISNUMBER($A4800),$A4800,IFERROR(DATEVALUE($A4800),NA())))</f>
        <v/>
      </c>
    </row>
    <row r="4801">
      <c r="O4801">
        <f>IF($R4801="","",IF($Q$1="Weekly",INT(($R4801-2)/7),IF($Q$1="Quarterly",YEAR($R4801)*4+ROUNDUP(MONTH($R4801)/3),YEAR($R4801)*12+MONTH($R4801))))</f>
        <v/>
      </c>
      <c r="P4801">
        <f>IF($R4801="","",IF($R4802="",1,IF($O4801&lt;&gt;$O4802,1,0)))</f>
        <v/>
      </c>
      <c r="Q4801">
        <f>IF($P4801=1,SUM($P$7:$P4801),"")</f>
        <v/>
      </c>
      <c r="R4801">
        <f>IF($A4801="","",IF(ISNUMBER($A4801),$A4801,IFERROR(DATEVALUE($A4801),NA())))</f>
        <v/>
      </c>
    </row>
    <row r="4802">
      <c r="O4802">
        <f>IF($R4802="","",IF($Q$1="Weekly",INT(($R4802-2)/7),IF($Q$1="Quarterly",YEAR($R4802)*4+ROUNDUP(MONTH($R4802)/3),YEAR($R4802)*12+MONTH($R4802))))</f>
        <v/>
      </c>
      <c r="P4802">
        <f>IF($R4802="","",IF($R4803="",1,IF($O4802&lt;&gt;$O4803,1,0)))</f>
        <v/>
      </c>
      <c r="Q4802">
        <f>IF($P4802=1,SUM($P$7:$P4802),"")</f>
        <v/>
      </c>
      <c r="R4802">
        <f>IF($A4802="","",IF(ISNUMBER($A4802),$A4802,IFERROR(DATEVALUE($A4802),NA())))</f>
        <v/>
      </c>
    </row>
    <row r="4803">
      <c r="O4803">
        <f>IF($R4803="","",IF($Q$1="Weekly",INT(($R4803-2)/7),IF($Q$1="Quarterly",YEAR($R4803)*4+ROUNDUP(MONTH($R4803)/3),YEAR($R4803)*12+MONTH($R4803))))</f>
        <v/>
      </c>
      <c r="P4803">
        <f>IF($R4803="","",IF($R4804="",1,IF($O4803&lt;&gt;$O4804,1,0)))</f>
        <v/>
      </c>
      <c r="Q4803">
        <f>IF($P4803=1,SUM($P$7:$P4803),"")</f>
        <v/>
      </c>
      <c r="R4803">
        <f>IF($A4803="","",IF(ISNUMBER($A4803),$A4803,IFERROR(DATEVALUE($A4803),NA())))</f>
        <v/>
      </c>
    </row>
    <row r="4804">
      <c r="O4804">
        <f>IF($R4804="","",IF($Q$1="Weekly",INT(($R4804-2)/7),IF($Q$1="Quarterly",YEAR($R4804)*4+ROUNDUP(MONTH($R4804)/3),YEAR($R4804)*12+MONTH($R4804))))</f>
        <v/>
      </c>
      <c r="P4804">
        <f>IF($R4804="","",IF($R4805="",1,IF($O4804&lt;&gt;$O4805,1,0)))</f>
        <v/>
      </c>
      <c r="Q4804">
        <f>IF($P4804=1,SUM($P$7:$P4804),"")</f>
        <v/>
      </c>
      <c r="R4804">
        <f>IF($A4804="","",IF(ISNUMBER($A4804),$A4804,IFERROR(DATEVALUE($A4804),NA())))</f>
        <v/>
      </c>
    </row>
    <row r="4805">
      <c r="O4805">
        <f>IF($R4805="","",IF($Q$1="Weekly",INT(($R4805-2)/7),IF($Q$1="Quarterly",YEAR($R4805)*4+ROUNDUP(MONTH($R4805)/3),YEAR($R4805)*12+MONTH($R4805))))</f>
        <v/>
      </c>
      <c r="P4805">
        <f>IF($R4805="","",IF($R4806="",1,IF($O4805&lt;&gt;$O4806,1,0)))</f>
        <v/>
      </c>
      <c r="Q4805">
        <f>IF($P4805=1,SUM($P$7:$P4805),"")</f>
        <v/>
      </c>
      <c r="R4805">
        <f>IF($A4805="","",IF(ISNUMBER($A4805),$A4805,IFERROR(DATEVALUE($A4805),NA())))</f>
        <v/>
      </c>
    </row>
    <row r="4806">
      <c r="O4806">
        <f>IF($R4806="","",IF($Q$1="Weekly",INT(($R4806-2)/7),IF($Q$1="Quarterly",YEAR($R4806)*4+ROUNDUP(MONTH($R4806)/3),YEAR($R4806)*12+MONTH($R4806))))</f>
        <v/>
      </c>
      <c r="P4806">
        <f>IF($R4806="","",IF($R4807="",1,IF($O4806&lt;&gt;$O4807,1,0)))</f>
        <v/>
      </c>
      <c r="Q4806">
        <f>IF($P4806=1,SUM($P$7:$P4806),"")</f>
        <v/>
      </c>
      <c r="R4806">
        <f>IF($A4806="","",IF(ISNUMBER($A4806),$A4806,IFERROR(DATEVALUE($A4806),NA())))</f>
        <v/>
      </c>
    </row>
    <row r="4807">
      <c r="O4807">
        <f>IF($R4807="","",IF($Q$1="Weekly",INT(($R4807-2)/7),IF($Q$1="Quarterly",YEAR($R4807)*4+ROUNDUP(MONTH($R4807)/3),YEAR($R4807)*12+MONTH($R4807))))</f>
        <v/>
      </c>
      <c r="P4807">
        <f>IF($R4807="","",IF($R4808="",1,IF($O4807&lt;&gt;$O4808,1,0)))</f>
        <v/>
      </c>
      <c r="Q4807">
        <f>IF($P4807=1,SUM($P$7:$P4807),"")</f>
        <v/>
      </c>
      <c r="R4807">
        <f>IF($A4807="","",IF(ISNUMBER($A4807),$A4807,IFERROR(DATEVALUE($A4807),NA())))</f>
        <v/>
      </c>
    </row>
    <row r="4808">
      <c r="O4808">
        <f>IF($R4808="","",IF($Q$1="Weekly",INT(($R4808-2)/7),IF($Q$1="Quarterly",YEAR($R4808)*4+ROUNDUP(MONTH($R4808)/3),YEAR($R4808)*12+MONTH($R4808))))</f>
        <v/>
      </c>
      <c r="P4808">
        <f>IF($R4808="","",IF($R4809="",1,IF($O4808&lt;&gt;$O4809,1,0)))</f>
        <v/>
      </c>
      <c r="Q4808">
        <f>IF($P4808=1,SUM($P$7:$P4808),"")</f>
        <v/>
      </c>
      <c r="R4808">
        <f>IF($A4808="","",IF(ISNUMBER($A4808),$A4808,IFERROR(DATEVALUE($A4808),NA())))</f>
        <v/>
      </c>
    </row>
    <row r="4809">
      <c r="O4809">
        <f>IF($R4809="","",IF($Q$1="Weekly",INT(($R4809-2)/7),IF($Q$1="Quarterly",YEAR($R4809)*4+ROUNDUP(MONTH($R4809)/3),YEAR($R4809)*12+MONTH($R4809))))</f>
        <v/>
      </c>
      <c r="P4809">
        <f>IF($R4809="","",IF($R4810="",1,IF($O4809&lt;&gt;$O4810,1,0)))</f>
        <v/>
      </c>
      <c r="Q4809">
        <f>IF($P4809=1,SUM($P$7:$P4809),"")</f>
        <v/>
      </c>
      <c r="R4809">
        <f>IF($A4809="","",IF(ISNUMBER($A4809),$A4809,IFERROR(DATEVALUE($A4809),NA())))</f>
        <v/>
      </c>
    </row>
    <row r="4810">
      <c r="O4810">
        <f>IF($R4810="","",IF($Q$1="Weekly",INT(($R4810-2)/7),IF($Q$1="Quarterly",YEAR($R4810)*4+ROUNDUP(MONTH($R4810)/3),YEAR($R4810)*12+MONTH($R4810))))</f>
        <v/>
      </c>
      <c r="P4810">
        <f>IF($R4810="","",IF($R4811="",1,IF($O4810&lt;&gt;$O4811,1,0)))</f>
        <v/>
      </c>
      <c r="Q4810">
        <f>IF($P4810=1,SUM($P$7:$P4810),"")</f>
        <v/>
      </c>
      <c r="R4810">
        <f>IF($A4810="","",IF(ISNUMBER($A4810),$A4810,IFERROR(DATEVALUE($A4810),NA())))</f>
        <v/>
      </c>
    </row>
    <row r="4811">
      <c r="O4811">
        <f>IF($R4811="","",IF($Q$1="Weekly",INT(($R4811-2)/7),IF($Q$1="Quarterly",YEAR($R4811)*4+ROUNDUP(MONTH($R4811)/3),YEAR($R4811)*12+MONTH($R4811))))</f>
        <v/>
      </c>
      <c r="P4811">
        <f>IF($R4811="","",IF($R4812="",1,IF($O4811&lt;&gt;$O4812,1,0)))</f>
        <v/>
      </c>
      <c r="Q4811">
        <f>IF($P4811=1,SUM($P$7:$P4811),"")</f>
        <v/>
      </c>
      <c r="R4811">
        <f>IF($A4811="","",IF(ISNUMBER($A4811),$A4811,IFERROR(DATEVALUE($A4811),NA())))</f>
        <v/>
      </c>
    </row>
    <row r="4812">
      <c r="O4812">
        <f>IF($R4812="","",IF($Q$1="Weekly",INT(($R4812-2)/7),IF($Q$1="Quarterly",YEAR($R4812)*4+ROUNDUP(MONTH($R4812)/3),YEAR($R4812)*12+MONTH($R4812))))</f>
        <v/>
      </c>
      <c r="P4812">
        <f>IF($R4812="","",IF($R4813="",1,IF($O4812&lt;&gt;$O4813,1,0)))</f>
        <v/>
      </c>
      <c r="Q4812">
        <f>IF($P4812=1,SUM($P$7:$P4812),"")</f>
        <v/>
      </c>
      <c r="R4812">
        <f>IF($A4812="","",IF(ISNUMBER($A4812),$A4812,IFERROR(DATEVALUE($A4812),NA())))</f>
        <v/>
      </c>
    </row>
    <row r="4813">
      <c r="O4813">
        <f>IF($R4813="","",IF($Q$1="Weekly",INT(($R4813-2)/7),IF($Q$1="Quarterly",YEAR($R4813)*4+ROUNDUP(MONTH($R4813)/3),YEAR($R4813)*12+MONTH($R4813))))</f>
        <v/>
      </c>
      <c r="P4813">
        <f>IF($R4813="","",IF($R4814="",1,IF($O4813&lt;&gt;$O4814,1,0)))</f>
        <v/>
      </c>
      <c r="Q4813">
        <f>IF($P4813=1,SUM($P$7:$P4813),"")</f>
        <v/>
      </c>
      <c r="R4813">
        <f>IF($A4813="","",IF(ISNUMBER($A4813),$A4813,IFERROR(DATEVALUE($A4813),NA())))</f>
        <v/>
      </c>
    </row>
    <row r="4814">
      <c r="O4814">
        <f>IF($R4814="","",IF($Q$1="Weekly",INT(($R4814-2)/7),IF($Q$1="Quarterly",YEAR($R4814)*4+ROUNDUP(MONTH($R4814)/3),YEAR($R4814)*12+MONTH($R4814))))</f>
        <v/>
      </c>
      <c r="P4814">
        <f>IF($R4814="","",IF($R4815="",1,IF($O4814&lt;&gt;$O4815,1,0)))</f>
        <v/>
      </c>
      <c r="Q4814">
        <f>IF($P4814=1,SUM($P$7:$P4814),"")</f>
        <v/>
      </c>
      <c r="R4814">
        <f>IF($A4814="","",IF(ISNUMBER($A4814),$A4814,IFERROR(DATEVALUE($A4814),NA())))</f>
        <v/>
      </c>
    </row>
    <row r="4815">
      <c r="O4815">
        <f>IF($R4815="","",IF($Q$1="Weekly",INT(($R4815-2)/7),IF($Q$1="Quarterly",YEAR($R4815)*4+ROUNDUP(MONTH($R4815)/3),YEAR($R4815)*12+MONTH($R4815))))</f>
        <v/>
      </c>
      <c r="P4815">
        <f>IF($R4815="","",IF($R4816="",1,IF($O4815&lt;&gt;$O4816,1,0)))</f>
        <v/>
      </c>
      <c r="Q4815">
        <f>IF($P4815=1,SUM($P$7:$P4815),"")</f>
        <v/>
      </c>
      <c r="R4815">
        <f>IF($A4815="","",IF(ISNUMBER($A4815),$A4815,IFERROR(DATEVALUE($A4815),NA())))</f>
        <v/>
      </c>
    </row>
    <row r="4816">
      <c r="O4816">
        <f>IF($R4816="","",IF($Q$1="Weekly",INT(($R4816-2)/7),IF($Q$1="Quarterly",YEAR($R4816)*4+ROUNDUP(MONTH($R4816)/3),YEAR($R4816)*12+MONTH($R4816))))</f>
        <v/>
      </c>
      <c r="P4816">
        <f>IF($R4816="","",IF($R4817="",1,IF($O4816&lt;&gt;$O4817,1,0)))</f>
        <v/>
      </c>
      <c r="Q4816">
        <f>IF($P4816=1,SUM($P$7:$P4816),"")</f>
        <v/>
      </c>
      <c r="R4816">
        <f>IF($A4816="","",IF(ISNUMBER($A4816),$A4816,IFERROR(DATEVALUE($A4816),NA())))</f>
        <v/>
      </c>
    </row>
    <row r="4817">
      <c r="O4817">
        <f>IF($R4817="","",IF($Q$1="Weekly",INT(($R4817-2)/7),IF($Q$1="Quarterly",YEAR($R4817)*4+ROUNDUP(MONTH($R4817)/3),YEAR($R4817)*12+MONTH($R4817))))</f>
        <v/>
      </c>
      <c r="P4817">
        <f>IF($R4817="","",IF($R4818="",1,IF($O4817&lt;&gt;$O4818,1,0)))</f>
        <v/>
      </c>
      <c r="Q4817">
        <f>IF($P4817=1,SUM($P$7:$P4817),"")</f>
        <v/>
      </c>
      <c r="R4817">
        <f>IF($A4817="","",IF(ISNUMBER($A4817),$A4817,IFERROR(DATEVALUE($A4817),NA())))</f>
        <v/>
      </c>
    </row>
    <row r="4818">
      <c r="O4818">
        <f>IF($R4818="","",IF($Q$1="Weekly",INT(($R4818-2)/7),IF($Q$1="Quarterly",YEAR($R4818)*4+ROUNDUP(MONTH($R4818)/3),YEAR($R4818)*12+MONTH($R4818))))</f>
        <v/>
      </c>
      <c r="P4818">
        <f>IF($R4818="","",IF($R4819="",1,IF($O4818&lt;&gt;$O4819,1,0)))</f>
        <v/>
      </c>
      <c r="Q4818">
        <f>IF($P4818=1,SUM($P$7:$P4818),"")</f>
        <v/>
      </c>
      <c r="R4818">
        <f>IF($A4818="","",IF(ISNUMBER($A4818),$A4818,IFERROR(DATEVALUE($A4818),NA())))</f>
        <v/>
      </c>
    </row>
    <row r="4819">
      <c r="O4819">
        <f>IF($R4819="","",IF($Q$1="Weekly",INT(($R4819-2)/7),IF($Q$1="Quarterly",YEAR($R4819)*4+ROUNDUP(MONTH($R4819)/3),YEAR($R4819)*12+MONTH($R4819))))</f>
        <v/>
      </c>
      <c r="P4819">
        <f>IF($R4819="","",IF($R4820="",1,IF($O4819&lt;&gt;$O4820,1,0)))</f>
        <v/>
      </c>
      <c r="Q4819">
        <f>IF($P4819=1,SUM($P$7:$P4819),"")</f>
        <v/>
      </c>
      <c r="R4819">
        <f>IF($A4819="","",IF(ISNUMBER($A4819),$A4819,IFERROR(DATEVALUE($A4819),NA())))</f>
        <v/>
      </c>
    </row>
    <row r="4820">
      <c r="O4820">
        <f>IF($R4820="","",IF($Q$1="Weekly",INT(($R4820-2)/7),IF($Q$1="Quarterly",YEAR($R4820)*4+ROUNDUP(MONTH($R4820)/3),YEAR($R4820)*12+MONTH($R4820))))</f>
        <v/>
      </c>
      <c r="P4820">
        <f>IF($R4820="","",IF($R4821="",1,IF($O4820&lt;&gt;$O4821,1,0)))</f>
        <v/>
      </c>
      <c r="Q4820">
        <f>IF($P4820=1,SUM($P$7:$P4820),"")</f>
        <v/>
      </c>
      <c r="R4820">
        <f>IF($A4820="","",IF(ISNUMBER($A4820),$A4820,IFERROR(DATEVALUE($A4820),NA())))</f>
        <v/>
      </c>
    </row>
    <row r="4821">
      <c r="O4821">
        <f>IF($R4821="","",IF($Q$1="Weekly",INT(($R4821-2)/7),IF($Q$1="Quarterly",YEAR($R4821)*4+ROUNDUP(MONTH($R4821)/3),YEAR($R4821)*12+MONTH($R4821))))</f>
        <v/>
      </c>
      <c r="P4821">
        <f>IF($R4821="","",IF($R4822="",1,IF($O4821&lt;&gt;$O4822,1,0)))</f>
        <v/>
      </c>
      <c r="Q4821">
        <f>IF($P4821=1,SUM($P$7:$P4821),"")</f>
        <v/>
      </c>
      <c r="R4821">
        <f>IF($A4821="","",IF(ISNUMBER($A4821),$A4821,IFERROR(DATEVALUE($A4821),NA())))</f>
        <v/>
      </c>
    </row>
    <row r="4822">
      <c r="O4822">
        <f>IF($R4822="","",IF($Q$1="Weekly",INT(($R4822-2)/7),IF($Q$1="Quarterly",YEAR($R4822)*4+ROUNDUP(MONTH($R4822)/3),YEAR($R4822)*12+MONTH($R4822))))</f>
        <v/>
      </c>
      <c r="P4822">
        <f>IF($R4822="","",IF($R4823="",1,IF($O4822&lt;&gt;$O4823,1,0)))</f>
        <v/>
      </c>
      <c r="Q4822">
        <f>IF($P4822=1,SUM($P$7:$P4822),"")</f>
        <v/>
      </c>
      <c r="R4822">
        <f>IF($A4822="","",IF(ISNUMBER($A4822),$A4822,IFERROR(DATEVALUE($A4822),NA())))</f>
        <v/>
      </c>
    </row>
    <row r="4823">
      <c r="O4823">
        <f>IF($R4823="","",IF($Q$1="Weekly",INT(($R4823-2)/7),IF($Q$1="Quarterly",YEAR($R4823)*4+ROUNDUP(MONTH($R4823)/3),YEAR($R4823)*12+MONTH($R4823))))</f>
        <v/>
      </c>
      <c r="P4823">
        <f>IF($R4823="","",IF($R4824="",1,IF($O4823&lt;&gt;$O4824,1,0)))</f>
        <v/>
      </c>
      <c r="Q4823">
        <f>IF($P4823=1,SUM($P$7:$P4823),"")</f>
        <v/>
      </c>
      <c r="R4823">
        <f>IF($A4823="","",IF(ISNUMBER($A4823),$A4823,IFERROR(DATEVALUE($A4823),NA())))</f>
        <v/>
      </c>
    </row>
    <row r="4824">
      <c r="O4824">
        <f>IF($R4824="","",IF($Q$1="Weekly",INT(($R4824-2)/7),IF($Q$1="Quarterly",YEAR($R4824)*4+ROUNDUP(MONTH($R4824)/3),YEAR($R4824)*12+MONTH($R4824))))</f>
        <v/>
      </c>
      <c r="P4824">
        <f>IF($R4824="","",IF($R4825="",1,IF($O4824&lt;&gt;$O4825,1,0)))</f>
        <v/>
      </c>
      <c r="Q4824">
        <f>IF($P4824=1,SUM($P$7:$P4824),"")</f>
        <v/>
      </c>
      <c r="R4824">
        <f>IF($A4824="","",IF(ISNUMBER($A4824),$A4824,IFERROR(DATEVALUE($A4824),NA())))</f>
        <v/>
      </c>
    </row>
    <row r="4825">
      <c r="O4825">
        <f>IF($R4825="","",IF($Q$1="Weekly",INT(($R4825-2)/7),IF($Q$1="Quarterly",YEAR($R4825)*4+ROUNDUP(MONTH($R4825)/3),YEAR($R4825)*12+MONTH($R4825))))</f>
        <v/>
      </c>
      <c r="P4825">
        <f>IF($R4825="","",IF($R4826="",1,IF($O4825&lt;&gt;$O4826,1,0)))</f>
        <v/>
      </c>
      <c r="Q4825">
        <f>IF($P4825=1,SUM($P$7:$P4825),"")</f>
        <v/>
      </c>
      <c r="R4825">
        <f>IF($A4825="","",IF(ISNUMBER($A4825),$A4825,IFERROR(DATEVALUE($A4825),NA())))</f>
        <v/>
      </c>
    </row>
    <row r="4826">
      <c r="O4826">
        <f>IF($R4826="","",IF($Q$1="Weekly",INT(($R4826-2)/7),IF($Q$1="Quarterly",YEAR($R4826)*4+ROUNDUP(MONTH($R4826)/3),YEAR($R4826)*12+MONTH($R4826))))</f>
        <v/>
      </c>
      <c r="P4826">
        <f>IF($R4826="","",IF($R4827="",1,IF($O4826&lt;&gt;$O4827,1,0)))</f>
        <v/>
      </c>
      <c r="Q4826">
        <f>IF($P4826=1,SUM($P$7:$P4826),"")</f>
        <v/>
      </c>
      <c r="R4826">
        <f>IF($A4826="","",IF(ISNUMBER($A4826),$A4826,IFERROR(DATEVALUE($A4826),NA())))</f>
        <v/>
      </c>
    </row>
    <row r="4827">
      <c r="O4827">
        <f>IF($R4827="","",IF($Q$1="Weekly",INT(($R4827-2)/7),IF($Q$1="Quarterly",YEAR($R4827)*4+ROUNDUP(MONTH($R4827)/3),YEAR($R4827)*12+MONTH($R4827))))</f>
        <v/>
      </c>
      <c r="P4827">
        <f>IF($R4827="","",IF($R4828="",1,IF($O4827&lt;&gt;$O4828,1,0)))</f>
        <v/>
      </c>
      <c r="Q4827">
        <f>IF($P4827=1,SUM($P$7:$P4827),"")</f>
        <v/>
      </c>
      <c r="R4827">
        <f>IF($A4827="","",IF(ISNUMBER($A4827),$A4827,IFERROR(DATEVALUE($A4827),NA())))</f>
        <v/>
      </c>
    </row>
    <row r="4828">
      <c r="O4828">
        <f>IF($R4828="","",IF($Q$1="Weekly",INT(($R4828-2)/7),IF($Q$1="Quarterly",YEAR($R4828)*4+ROUNDUP(MONTH($R4828)/3),YEAR($R4828)*12+MONTH($R4828))))</f>
        <v/>
      </c>
      <c r="P4828">
        <f>IF($R4828="","",IF($R4829="",1,IF($O4828&lt;&gt;$O4829,1,0)))</f>
        <v/>
      </c>
      <c r="Q4828">
        <f>IF($P4828=1,SUM($P$7:$P4828),"")</f>
        <v/>
      </c>
      <c r="R4828">
        <f>IF($A4828="","",IF(ISNUMBER($A4828),$A4828,IFERROR(DATEVALUE($A4828),NA())))</f>
        <v/>
      </c>
    </row>
    <row r="4829">
      <c r="O4829">
        <f>IF($R4829="","",IF($Q$1="Weekly",INT(($R4829-2)/7),IF($Q$1="Quarterly",YEAR($R4829)*4+ROUNDUP(MONTH($R4829)/3),YEAR($R4829)*12+MONTH($R4829))))</f>
        <v/>
      </c>
      <c r="P4829">
        <f>IF($R4829="","",IF($R4830="",1,IF($O4829&lt;&gt;$O4830,1,0)))</f>
        <v/>
      </c>
      <c r="Q4829">
        <f>IF($P4829=1,SUM($P$7:$P4829),"")</f>
        <v/>
      </c>
      <c r="R4829">
        <f>IF($A4829="","",IF(ISNUMBER($A4829),$A4829,IFERROR(DATEVALUE($A4829),NA())))</f>
        <v/>
      </c>
    </row>
    <row r="4830">
      <c r="O4830">
        <f>IF($R4830="","",IF($Q$1="Weekly",INT(($R4830-2)/7),IF($Q$1="Quarterly",YEAR($R4830)*4+ROUNDUP(MONTH($R4830)/3),YEAR($R4830)*12+MONTH($R4830))))</f>
        <v/>
      </c>
      <c r="P4830">
        <f>IF($R4830="","",IF($R4831="",1,IF($O4830&lt;&gt;$O4831,1,0)))</f>
        <v/>
      </c>
      <c r="Q4830">
        <f>IF($P4830=1,SUM($P$7:$P4830),"")</f>
        <v/>
      </c>
      <c r="R4830">
        <f>IF($A4830="","",IF(ISNUMBER($A4830),$A4830,IFERROR(DATEVALUE($A4830),NA())))</f>
        <v/>
      </c>
    </row>
    <row r="4831">
      <c r="O4831">
        <f>IF($R4831="","",IF($Q$1="Weekly",INT(($R4831-2)/7),IF($Q$1="Quarterly",YEAR($R4831)*4+ROUNDUP(MONTH($R4831)/3),YEAR($R4831)*12+MONTH($R4831))))</f>
        <v/>
      </c>
      <c r="P4831">
        <f>IF($R4831="","",IF($R4832="",1,IF($O4831&lt;&gt;$O4832,1,0)))</f>
        <v/>
      </c>
      <c r="Q4831">
        <f>IF($P4831=1,SUM($P$7:$P4831),"")</f>
        <v/>
      </c>
      <c r="R4831">
        <f>IF($A4831="","",IF(ISNUMBER($A4831),$A4831,IFERROR(DATEVALUE($A4831),NA())))</f>
        <v/>
      </c>
    </row>
    <row r="4832">
      <c r="O4832">
        <f>IF($R4832="","",IF($Q$1="Weekly",INT(($R4832-2)/7),IF($Q$1="Quarterly",YEAR($R4832)*4+ROUNDUP(MONTH($R4832)/3),YEAR($R4832)*12+MONTH($R4832))))</f>
        <v/>
      </c>
      <c r="P4832">
        <f>IF($R4832="","",IF($R4833="",1,IF($O4832&lt;&gt;$O4833,1,0)))</f>
        <v/>
      </c>
      <c r="Q4832">
        <f>IF($P4832=1,SUM($P$7:$P4832),"")</f>
        <v/>
      </c>
      <c r="R4832">
        <f>IF($A4832="","",IF(ISNUMBER($A4832),$A4832,IFERROR(DATEVALUE($A4832),NA())))</f>
        <v/>
      </c>
    </row>
    <row r="4833">
      <c r="O4833">
        <f>IF($R4833="","",IF($Q$1="Weekly",INT(($R4833-2)/7),IF($Q$1="Quarterly",YEAR($R4833)*4+ROUNDUP(MONTH($R4833)/3),YEAR($R4833)*12+MONTH($R4833))))</f>
        <v/>
      </c>
      <c r="P4833">
        <f>IF($R4833="","",IF($R4834="",1,IF($O4833&lt;&gt;$O4834,1,0)))</f>
        <v/>
      </c>
      <c r="Q4833">
        <f>IF($P4833=1,SUM($P$7:$P4833),"")</f>
        <v/>
      </c>
      <c r="R4833">
        <f>IF($A4833="","",IF(ISNUMBER($A4833),$A4833,IFERROR(DATEVALUE($A4833),NA())))</f>
        <v/>
      </c>
    </row>
    <row r="4834">
      <c r="O4834">
        <f>IF($R4834="","",IF($Q$1="Weekly",INT(($R4834-2)/7),IF($Q$1="Quarterly",YEAR($R4834)*4+ROUNDUP(MONTH($R4834)/3),YEAR($R4834)*12+MONTH($R4834))))</f>
        <v/>
      </c>
      <c r="P4834">
        <f>IF($R4834="","",IF($R4835="",1,IF($O4834&lt;&gt;$O4835,1,0)))</f>
        <v/>
      </c>
      <c r="Q4834">
        <f>IF($P4834=1,SUM($P$7:$P4834),"")</f>
        <v/>
      </c>
      <c r="R4834">
        <f>IF($A4834="","",IF(ISNUMBER($A4834),$A4834,IFERROR(DATEVALUE($A4834),NA())))</f>
        <v/>
      </c>
    </row>
    <row r="4835">
      <c r="O4835">
        <f>IF($R4835="","",IF($Q$1="Weekly",INT(($R4835-2)/7),IF($Q$1="Quarterly",YEAR($R4835)*4+ROUNDUP(MONTH($R4835)/3),YEAR($R4835)*12+MONTH($R4835))))</f>
        <v/>
      </c>
      <c r="P4835">
        <f>IF($R4835="","",IF($R4836="",1,IF($O4835&lt;&gt;$O4836,1,0)))</f>
        <v/>
      </c>
      <c r="Q4835">
        <f>IF($P4835=1,SUM($P$7:$P4835),"")</f>
        <v/>
      </c>
      <c r="R4835">
        <f>IF($A4835="","",IF(ISNUMBER($A4835),$A4835,IFERROR(DATEVALUE($A4835),NA())))</f>
        <v/>
      </c>
    </row>
    <row r="4836">
      <c r="O4836">
        <f>IF($R4836="","",IF($Q$1="Weekly",INT(($R4836-2)/7),IF($Q$1="Quarterly",YEAR($R4836)*4+ROUNDUP(MONTH($R4836)/3),YEAR($R4836)*12+MONTH($R4836))))</f>
        <v/>
      </c>
      <c r="P4836">
        <f>IF($R4836="","",IF($R4837="",1,IF($O4836&lt;&gt;$O4837,1,0)))</f>
        <v/>
      </c>
      <c r="Q4836">
        <f>IF($P4836=1,SUM($P$7:$P4836),"")</f>
        <v/>
      </c>
      <c r="R4836">
        <f>IF($A4836="","",IF(ISNUMBER($A4836),$A4836,IFERROR(DATEVALUE($A4836),NA())))</f>
        <v/>
      </c>
    </row>
    <row r="4837">
      <c r="O4837">
        <f>IF($R4837="","",IF($Q$1="Weekly",INT(($R4837-2)/7),IF($Q$1="Quarterly",YEAR($R4837)*4+ROUNDUP(MONTH($R4837)/3),YEAR($R4837)*12+MONTH($R4837))))</f>
        <v/>
      </c>
      <c r="P4837">
        <f>IF($R4837="","",IF($R4838="",1,IF($O4837&lt;&gt;$O4838,1,0)))</f>
        <v/>
      </c>
      <c r="Q4837">
        <f>IF($P4837=1,SUM($P$7:$P4837),"")</f>
        <v/>
      </c>
      <c r="R4837">
        <f>IF($A4837="","",IF(ISNUMBER($A4837),$A4837,IFERROR(DATEVALUE($A4837),NA())))</f>
        <v/>
      </c>
    </row>
    <row r="4838">
      <c r="O4838">
        <f>IF($R4838="","",IF($Q$1="Weekly",INT(($R4838-2)/7),IF($Q$1="Quarterly",YEAR($R4838)*4+ROUNDUP(MONTH($R4838)/3),YEAR($R4838)*12+MONTH($R4838))))</f>
        <v/>
      </c>
      <c r="P4838">
        <f>IF($R4838="","",IF($R4839="",1,IF($O4838&lt;&gt;$O4839,1,0)))</f>
        <v/>
      </c>
      <c r="Q4838">
        <f>IF($P4838=1,SUM($P$7:$P4838),"")</f>
        <v/>
      </c>
      <c r="R4838">
        <f>IF($A4838="","",IF(ISNUMBER($A4838),$A4838,IFERROR(DATEVALUE($A4838),NA())))</f>
        <v/>
      </c>
    </row>
    <row r="4839">
      <c r="O4839">
        <f>IF($R4839="","",IF($Q$1="Weekly",INT(($R4839-2)/7),IF($Q$1="Quarterly",YEAR($R4839)*4+ROUNDUP(MONTH($R4839)/3),YEAR($R4839)*12+MONTH($R4839))))</f>
        <v/>
      </c>
      <c r="P4839">
        <f>IF($R4839="","",IF($R4840="",1,IF($O4839&lt;&gt;$O4840,1,0)))</f>
        <v/>
      </c>
      <c r="Q4839">
        <f>IF($P4839=1,SUM($P$7:$P4839),"")</f>
        <v/>
      </c>
      <c r="R4839">
        <f>IF($A4839="","",IF(ISNUMBER($A4839),$A4839,IFERROR(DATEVALUE($A4839),NA())))</f>
        <v/>
      </c>
    </row>
    <row r="4840">
      <c r="O4840">
        <f>IF($R4840="","",IF($Q$1="Weekly",INT(($R4840-2)/7),IF($Q$1="Quarterly",YEAR($R4840)*4+ROUNDUP(MONTH($R4840)/3),YEAR($R4840)*12+MONTH($R4840))))</f>
        <v/>
      </c>
      <c r="P4840">
        <f>IF($R4840="","",IF($R4841="",1,IF($O4840&lt;&gt;$O4841,1,0)))</f>
        <v/>
      </c>
      <c r="Q4840">
        <f>IF($P4840=1,SUM($P$7:$P4840),"")</f>
        <v/>
      </c>
      <c r="R4840">
        <f>IF($A4840="","",IF(ISNUMBER($A4840),$A4840,IFERROR(DATEVALUE($A4840),NA())))</f>
        <v/>
      </c>
    </row>
    <row r="4841">
      <c r="O4841">
        <f>IF($R4841="","",IF($Q$1="Weekly",INT(($R4841-2)/7),IF($Q$1="Quarterly",YEAR($R4841)*4+ROUNDUP(MONTH($R4841)/3),YEAR($R4841)*12+MONTH($R4841))))</f>
        <v/>
      </c>
      <c r="P4841">
        <f>IF($R4841="","",IF($R4842="",1,IF($O4841&lt;&gt;$O4842,1,0)))</f>
        <v/>
      </c>
      <c r="Q4841">
        <f>IF($P4841=1,SUM($P$7:$P4841),"")</f>
        <v/>
      </c>
      <c r="R4841">
        <f>IF($A4841="","",IF(ISNUMBER($A4841),$A4841,IFERROR(DATEVALUE($A4841),NA())))</f>
        <v/>
      </c>
    </row>
    <row r="4842">
      <c r="O4842">
        <f>IF($R4842="","",IF($Q$1="Weekly",INT(($R4842-2)/7),IF($Q$1="Quarterly",YEAR($R4842)*4+ROUNDUP(MONTH($R4842)/3),YEAR($R4842)*12+MONTH($R4842))))</f>
        <v/>
      </c>
      <c r="P4842">
        <f>IF($R4842="","",IF($R4843="",1,IF($O4842&lt;&gt;$O4843,1,0)))</f>
        <v/>
      </c>
      <c r="Q4842">
        <f>IF($P4842=1,SUM($P$7:$P4842),"")</f>
        <v/>
      </c>
      <c r="R4842">
        <f>IF($A4842="","",IF(ISNUMBER($A4842),$A4842,IFERROR(DATEVALUE($A4842),NA())))</f>
        <v/>
      </c>
    </row>
    <row r="4843">
      <c r="O4843">
        <f>IF($R4843="","",IF($Q$1="Weekly",INT(($R4843-2)/7),IF($Q$1="Quarterly",YEAR($R4843)*4+ROUNDUP(MONTH($R4843)/3),YEAR($R4843)*12+MONTH($R4843))))</f>
        <v/>
      </c>
      <c r="P4843">
        <f>IF($R4843="","",IF($R4844="",1,IF($O4843&lt;&gt;$O4844,1,0)))</f>
        <v/>
      </c>
      <c r="Q4843">
        <f>IF($P4843=1,SUM($P$7:$P4843),"")</f>
        <v/>
      </c>
      <c r="R4843">
        <f>IF($A4843="","",IF(ISNUMBER($A4843),$A4843,IFERROR(DATEVALUE($A4843),NA())))</f>
        <v/>
      </c>
    </row>
    <row r="4844">
      <c r="O4844">
        <f>IF($R4844="","",IF($Q$1="Weekly",INT(($R4844-2)/7),IF($Q$1="Quarterly",YEAR($R4844)*4+ROUNDUP(MONTH($R4844)/3),YEAR($R4844)*12+MONTH($R4844))))</f>
        <v/>
      </c>
      <c r="P4844">
        <f>IF($R4844="","",IF($R4845="",1,IF($O4844&lt;&gt;$O4845,1,0)))</f>
        <v/>
      </c>
      <c r="Q4844">
        <f>IF($P4844=1,SUM($P$7:$P4844),"")</f>
        <v/>
      </c>
      <c r="R4844">
        <f>IF($A4844="","",IF(ISNUMBER($A4844),$A4844,IFERROR(DATEVALUE($A4844),NA())))</f>
        <v/>
      </c>
    </row>
    <row r="4845">
      <c r="O4845">
        <f>IF($R4845="","",IF($Q$1="Weekly",INT(($R4845-2)/7),IF($Q$1="Quarterly",YEAR($R4845)*4+ROUNDUP(MONTH($R4845)/3),YEAR($R4845)*12+MONTH($R4845))))</f>
        <v/>
      </c>
      <c r="P4845">
        <f>IF($R4845="","",IF($R4846="",1,IF($O4845&lt;&gt;$O4846,1,0)))</f>
        <v/>
      </c>
      <c r="Q4845">
        <f>IF($P4845=1,SUM($P$7:$P4845),"")</f>
        <v/>
      </c>
      <c r="R4845">
        <f>IF($A4845="","",IF(ISNUMBER($A4845),$A4845,IFERROR(DATEVALUE($A4845),NA())))</f>
        <v/>
      </c>
    </row>
    <row r="4846">
      <c r="O4846">
        <f>IF($R4846="","",IF($Q$1="Weekly",INT(($R4846-2)/7),IF($Q$1="Quarterly",YEAR($R4846)*4+ROUNDUP(MONTH($R4846)/3),YEAR($R4846)*12+MONTH($R4846))))</f>
        <v/>
      </c>
      <c r="P4846">
        <f>IF($R4846="","",IF($R4847="",1,IF($O4846&lt;&gt;$O4847,1,0)))</f>
        <v/>
      </c>
      <c r="Q4846">
        <f>IF($P4846=1,SUM($P$7:$P4846),"")</f>
        <v/>
      </c>
      <c r="R4846">
        <f>IF($A4846="","",IF(ISNUMBER($A4846),$A4846,IFERROR(DATEVALUE($A4846),NA())))</f>
        <v/>
      </c>
    </row>
    <row r="4847">
      <c r="O4847">
        <f>IF($R4847="","",IF($Q$1="Weekly",INT(($R4847-2)/7),IF($Q$1="Quarterly",YEAR($R4847)*4+ROUNDUP(MONTH($R4847)/3),YEAR($R4847)*12+MONTH($R4847))))</f>
        <v/>
      </c>
      <c r="P4847">
        <f>IF($R4847="","",IF($R4848="",1,IF($O4847&lt;&gt;$O4848,1,0)))</f>
        <v/>
      </c>
      <c r="Q4847">
        <f>IF($P4847=1,SUM($P$7:$P4847),"")</f>
        <v/>
      </c>
      <c r="R4847">
        <f>IF($A4847="","",IF(ISNUMBER($A4847),$A4847,IFERROR(DATEVALUE($A4847),NA())))</f>
        <v/>
      </c>
    </row>
    <row r="4848">
      <c r="O4848">
        <f>IF($R4848="","",IF($Q$1="Weekly",INT(($R4848-2)/7),IF($Q$1="Quarterly",YEAR($R4848)*4+ROUNDUP(MONTH($R4848)/3),YEAR($R4848)*12+MONTH($R4848))))</f>
        <v/>
      </c>
      <c r="P4848">
        <f>IF($R4848="","",IF($R4849="",1,IF($O4848&lt;&gt;$O4849,1,0)))</f>
        <v/>
      </c>
      <c r="Q4848">
        <f>IF($P4848=1,SUM($P$7:$P4848),"")</f>
        <v/>
      </c>
      <c r="R4848">
        <f>IF($A4848="","",IF(ISNUMBER($A4848),$A4848,IFERROR(DATEVALUE($A4848),NA())))</f>
        <v/>
      </c>
    </row>
    <row r="4849">
      <c r="O4849">
        <f>IF($R4849="","",IF($Q$1="Weekly",INT(($R4849-2)/7),IF($Q$1="Quarterly",YEAR($R4849)*4+ROUNDUP(MONTH($R4849)/3),YEAR($R4849)*12+MONTH($R4849))))</f>
        <v/>
      </c>
      <c r="P4849">
        <f>IF($R4849="","",IF($R4850="",1,IF($O4849&lt;&gt;$O4850,1,0)))</f>
        <v/>
      </c>
      <c r="Q4849">
        <f>IF($P4849=1,SUM($P$7:$P4849),"")</f>
        <v/>
      </c>
      <c r="R4849">
        <f>IF($A4849="","",IF(ISNUMBER($A4849),$A4849,IFERROR(DATEVALUE($A4849),NA())))</f>
        <v/>
      </c>
    </row>
    <row r="4850">
      <c r="O4850">
        <f>IF($R4850="","",IF($Q$1="Weekly",INT(($R4850-2)/7),IF($Q$1="Quarterly",YEAR($R4850)*4+ROUNDUP(MONTH($R4850)/3),YEAR($R4850)*12+MONTH($R4850))))</f>
        <v/>
      </c>
      <c r="P4850">
        <f>IF($R4850="","",IF($R4851="",1,IF($O4850&lt;&gt;$O4851,1,0)))</f>
        <v/>
      </c>
      <c r="Q4850">
        <f>IF($P4850=1,SUM($P$7:$P4850),"")</f>
        <v/>
      </c>
      <c r="R4850">
        <f>IF($A4850="","",IF(ISNUMBER($A4850),$A4850,IFERROR(DATEVALUE($A4850),NA())))</f>
        <v/>
      </c>
    </row>
    <row r="4851">
      <c r="O4851">
        <f>IF($R4851="","",IF($Q$1="Weekly",INT(($R4851-2)/7),IF($Q$1="Quarterly",YEAR($R4851)*4+ROUNDUP(MONTH($R4851)/3),YEAR($R4851)*12+MONTH($R4851))))</f>
        <v/>
      </c>
      <c r="P4851">
        <f>IF($R4851="","",IF($R4852="",1,IF($O4851&lt;&gt;$O4852,1,0)))</f>
        <v/>
      </c>
      <c r="Q4851">
        <f>IF($P4851=1,SUM($P$7:$P4851),"")</f>
        <v/>
      </c>
      <c r="R4851">
        <f>IF($A4851="","",IF(ISNUMBER($A4851),$A4851,IFERROR(DATEVALUE($A4851),NA())))</f>
        <v/>
      </c>
    </row>
    <row r="4852">
      <c r="O4852">
        <f>IF($R4852="","",IF($Q$1="Weekly",INT(($R4852-2)/7),IF($Q$1="Quarterly",YEAR($R4852)*4+ROUNDUP(MONTH($R4852)/3),YEAR($R4852)*12+MONTH($R4852))))</f>
        <v/>
      </c>
      <c r="P4852">
        <f>IF($R4852="","",IF($R4853="",1,IF($O4852&lt;&gt;$O4853,1,0)))</f>
        <v/>
      </c>
      <c r="Q4852">
        <f>IF($P4852=1,SUM($P$7:$P4852),"")</f>
        <v/>
      </c>
      <c r="R4852">
        <f>IF($A4852="","",IF(ISNUMBER($A4852),$A4852,IFERROR(DATEVALUE($A4852),NA())))</f>
        <v/>
      </c>
    </row>
    <row r="4853">
      <c r="O4853">
        <f>IF($R4853="","",IF($Q$1="Weekly",INT(($R4853-2)/7),IF($Q$1="Quarterly",YEAR($R4853)*4+ROUNDUP(MONTH($R4853)/3),YEAR($R4853)*12+MONTH($R4853))))</f>
        <v/>
      </c>
      <c r="P4853">
        <f>IF($R4853="","",IF($R4854="",1,IF($O4853&lt;&gt;$O4854,1,0)))</f>
        <v/>
      </c>
      <c r="Q4853">
        <f>IF($P4853=1,SUM($P$7:$P4853),"")</f>
        <v/>
      </c>
      <c r="R4853">
        <f>IF($A4853="","",IF(ISNUMBER($A4853),$A4853,IFERROR(DATEVALUE($A4853),NA())))</f>
        <v/>
      </c>
    </row>
    <row r="4854">
      <c r="O4854">
        <f>IF($R4854="","",IF($Q$1="Weekly",INT(($R4854-2)/7),IF($Q$1="Quarterly",YEAR($R4854)*4+ROUNDUP(MONTH($R4854)/3),YEAR($R4854)*12+MONTH($R4854))))</f>
        <v/>
      </c>
      <c r="P4854">
        <f>IF($R4854="","",IF($R4855="",1,IF($O4854&lt;&gt;$O4855,1,0)))</f>
        <v/>
      </c>
      <c r="Q4854">
        <f>IF($P4854=1,SUM($P$7:$P4854),"")</f>
        <v/>
      </c>
      <c r="R4854">
        <f>IF($A4854="","",IF(ISNUMBER($A4854),$A4854,IFERROR(DATEVALUE($A4854),NA())))</f>
        <v/>
      </c>
    </row>
    <row r="4855">
      <c r="O4855">
        <f>IF($R4855="","",IF($Q$1="Weekly",INT(($R4855-2)/7),IF($Q$1="Quarterly",YEAR($R4855)*4+ROUNDUP(MONTH($R4855)/3),YEAR($R4855)*12+MONTH($R4855))))</f>
        <v/>
      </c>
      <c r="P4855">
        <f>IF($R4855="","",IF($R4856="",1,IF($O4855&lt;&gt;$O4856,1,0)))</f>
        <v/>
      </c>
      <c r="Q4855">
        <f>IF($P4855=1,SUM($P$7:$P4855),"")</f>
        <v/>
      </c>
      <c r="R4855">
        <f>IF($A4855="","",IF(ISNUMBER($A4855),$A4855,IFERROR(DATEVALUE($A4855),NA())))</f>
        <v/>
      </c>
    </row>
    <row r="4856">
      <c r="O4856">
        <f>IF($R4856="","",IF($Q$1="Weekly",INT(($R4856-2)/7),IF($Q$1="Quarterly",YEAR($R4856)*4+ROUNDUP(MONTH($R4856)/3),YEAR($R4856)*12+MONTH($R4856))))</f>
        <v/>
      </c>
      <c r="P4856">
        <f>IF($R4856="","",IF($R4857="",1,IF($O4856&lt;&gt;$O4857,1,0)))</f>
        <v/>
      </c>
      <c r="Q4856">
        <f>IF($P4856=1,SUM($P$7:$P4856),"")</f>
        <v/>
      </c>
      <c r="R4856">
        <f>IF($A4856="","",IF(ISNUMBER($A4856),$A4856,IFERROR(DATEVALUE($A4856),NA())))</f>
        <v/>
      </c>
    </row>
    <row r="4857">
      <c r="O4857">
        <f>IF($R4857="","",IF($Q$1="Weekly",INT(($R4857-2)/7),IF($Q$1="Quarterly",YEAR($R4857)*4+ROUNDUP(MONTH($R4857)/3),YEAR($R4857)*12+MONTH($R4857))))</f>
        <v/>
      </c>
      <c r="P4857">
        <f>IF($R4857="","",IF($R4858="",1,IF($O4857&lt;&gt;$O4858,1,0)))</f>
        <v/>
      </c>
      <c r="Q4857">
        <f>IF($P4857=1,SUM($P$7:$P4857),"")</f>
        <v/>
      </c>
      <c r="R4857">
        <f>IF($A4857="","",IF(ISNUMBER($A4857),$A4857,IFERROR(DATEVALUE($A4857),NA())))</f>
        <v/>
      </c>
    </row>
    <row r="4858">
      <c r="O4858">
        <f>IF($R4858="","",IF($Q$1="Weekly",INT(($R4858-2)/7),IF($Q$1="Quarterly",YEAR($R4858)*4+ROUNDUP(MONTH($R4858)/3),YEAR($R4858)*12+MONTH($R4858))))</f>
        <v/>
      </c>
      <c r="P4858">
        <f>IF($R4858="","",IF($R4859="",1,IF($O4858&lt;&gt;$O4859,1,0)))</f>
        <v/>
      </c>
      <c r="Q4858">
        <f>IF($P4858=1,SUM($P$7:$P4858),"")</f>
        <v/>
      </c>
      <c r="R4858">
        <f>IF($A4858="","",IF(ISNUMBER($A4858),$A4858,IFERROR(DATEVALUE($A4858),NA())))</f>
        <v/>
      </c>
    </row>
    <row r="4859">
      <c r="O4859">
        <f>IF($R4859="","",IF($Q$1="Weekly",INT(($R4859-2)/7),IF($Q$1="Quarterly",YEAR($R4859)*4+ROUNDUP(MONTH($R4859)/3),YEAR($R4859)*12+MONTH($R4859))))</f>
        <v/>
      </c>
      <c r="P4859">
        <f>IF($R4859="","",IF($R4860="",1,IF($O4859&lt;&gt;$O4860,1,0)))</f>
        <v/>
      </c>
      <c r="Q4859">
        <f>IF($P4859=1,SUM($P$7:$P4859),"")</f>
        <v/>
      </c>
      <c r="R4859">
        <f>IF($A4859="","",IF(ISNUMBER($A4859),$A4859,IFERROR(DATEVALUE($A4859),NA())))</f>
        <v/>
      </c>
    </row>
    <row r="4860">
      <c r="O4860">
        <f>IF($R4860="","",IF($Q$1="Weekly",INT(($R4860-2)/7),IF($Q$1="Quarterly",YEAR($R4860)*4+ROUNDUP(MONTH($R4860)/3),YEAR($R4860)*12+MONTH($R4860))))</f>
        <v/>
      </c>
      <c r="P4860">
        <f>IF($R4860="","",IF($R4861="",1,IF($O4860&lt;&gt;$O4861,1,0)))</f>
        <v/>
      </c>
      <c r="Q4860">
        <f>IF($P4860=1,SUM($P$7:$P4860),"")</f>
        <v/>
      </c>
      <c r="R4860">
        <f>IF($A4860="","",IF(ISNUMBER($A4860),$A4860,IFERROR(DATEVALUE($A4860),NA())))</f>
        <v/>
      </c>
    </row>
    <row r="4861">
      <c r="O4861">
        <f>IF($R4861="","",IF($Q$1="Weekly",INT(($R4861-2)/7),IF($Q$1="Quarterly",YEAR($R4861)*4+ROUNDUP(MONTH($R4861)/3),YEAR($R4861)*12+MONTH($R4861))))</f>
        <v/>
      </c>
      <c r="P4861">
        <f>IF($R4861="","",IF($R4862="",1,IF($O4861&lt;&gt;$O4862,1,0)))</f>
        <v/>
      </c>
      <c r="Q4861">
        <f>IF($P4861=1,SUM($P$7:$P4861),"")</f>
        <v/>
      </c>
      <c r="R4861">
        <f>IF($A4861="","",IF(ISNUMBER($A4861),$A4861,IFERROR(DATEVALUE($A4861),NA())))</f>
        <v/>
      </c>
    </row>
    <row r="4862">
      <c r="O4862">
        <f>IF($R4862="","",IF($Q$1="Weekly",INT(($R4862-2)/7),IF($Q$1="Quarterly",YEAR($R4862)*4+ROUNDUP(MONTH($R4862)/3),YEAR($R4862)*12+MONTH($R4862))))</f>
        <v/>
      </c>
      <c r="P4862">
        <f>IF($R4862="","",IF($R4863="",1,IF($O4862&lt;&gt;$O4863,1,0)))</f>
        <v/>
      </c>
      <c r="Q4862">
        <f>IF($P4862=1,SUM($P$7:$P4862),"")</f>
        <v/>
      </c>
      <c r="R4862">
        <f>IF($A4862="","",IF(ISNUMBER($A4862),$A4862,IFERROR(DATEVALUE($A4862),NA())))</f>
        <v/>
      </c>
    </row>
    <row r="4863">
      <c r="O4863">
        <f>IF($R4863="","",IF($Q$1="Weekly",INT(($R4863-2)/7),IF($Q$1="Quarterly",YEAR($R4863)*4+ROUNDUP(MONTH($R4863)/3),YEAR($R4863)*12+MONTH($R4863))))</f>
        <v/>
      </c>
      <c r="P4863">
        <f>IF($R4863="","",IF($R4864="",1,IF($O4863&lt;&gt;$O4864,1,0)))</f>
        <v/>
      </c>
      <c r="Q4863">
        <f>IF($P4863=1,SUM($P$7:$P4863),"")</f>
        <v/>
      </c>
      <c r="R4863">
        <f>IF($A4863="","",IF(ISNUMBER($A4863),$A4863,IFERROR(DATEVALUE($A4863),NA())))</f>
        <v/>
      </c>
    </row>
    <row r="4864">
      <c r="O4864">
        <f>IF($R4864="","",IF($Q$1="Weekly",INT(($R4864-2)/7),IF($Q$1="Quarterly",YEAR($R4864)*4+ROUNDUP(MONTH($R4864)/3),YEAR($R4864)*12+MONTH($R4864))))</f>
        <v/>
      </c>
      <c r="P4864">
        <f>IF($R4864="","",IF($R4865="",1,IF($O4864&lt;&gt;$O4865,1,0)))</f>
        <v/>
      </c>
      <c r="Q4864">
        <f>IF($P4864=1,SUM($P$7:$P4864),"")</f>
        <v/>
      </c>
      <c r="R4864">
        <f>IF($A4864="","",IF(ISNUMBER($A4864),$A4864,IFERROR(DATEVALUE($A4864),NA())))</f>
        <v/>
      </c>
    </row>
    <row r="4865">
      <c r="O4865">
        <f>IF($R4865="","",IF($Q$1="Weekly",INT(($R4865-2)/7),IF($Q$1="Quarterly",YEAR($R4865)*4+ROUNDUP(MONTH($R4865)/3),YEAR($R4865)*12+MONTH($R4865))))</f>
        <v/>
      </c>
      <c r="P4865">
        <f>IF($R4865="","",IF($R4866="",1,IF($O4865&lt;&gt;$O4866,1,0)))</f>
        <v/>
      </c>
      <c r="Q4865">
        <f>IF($P4865=1,SUM($P$7:$P4865),"")</f>
        <v/>
      </c>
      <c r="R4865">
        <f>IF($A4865="","",IF(ISNUMBER($A4865),$A4865,IFERROR(DATEVALUE($A4865),NA())))</f>
        <v/>
      </c>
    </row>
    <row r="4866">
      <c r="O4866">
        <f>IF($R4866="","",IF($Q$1="Weekly",INT(($R4866-2)/7),IF($Q$1="Quarterly",YEAR($R4866)*4+ROUNDUP(MONTH($R4866)/3),YEAR($R4866)*12+MONTH($R4866))))</f>
        <v/>
      </c>
      <c r="P4866">
        <f>IF($R4866="","",IF($R4867="",1,IF($O4866&lt;&gt;$O4867,1,0)))</f>
        <v/>
      </c>
      <c r="Q4866">
        <f>IF($P4866=1,SUM($P$7:$P4866),"")</f>
        <v/>
      </c>
      <c r="R4866">
        <f>IF($A4866="","",IF(ISNUMBER($A4866),$A4866,IFERROR(DATEVALUE($A4866),NA())))</f>
        <v/>
      </c>
    </row>
    <row r="4867">
      <c r="O4867">
        <f>IF($R4867="","",IF($Q$1="Weekly",INT(($R4867-2)/7),IF($Q$1="Quarterly",YEAR($R4867)*4+ROUNDUP(MONTH($R4867)/3),YEAR($R4867)*12+MONTH($R4867))))</f>
        <v/>
      </c>
      <c r="P4867">
        <f>IF($R4867="","",IF($R4868="",1,IF($O4867&lt;&gt;$O4868,1,0)))</f>
        <v/>
      </c>
      <c r="Q4867">
        <f>IF($P4867=1,SUM($P$7:$P4867),"")</f>
        <v/>
      </c>
      <c r="R4867">
        <f>IF($A4867="","",IF(ISNUMBER($A4867),$A4867,IFERROR(DATEVALUE($A4867),NA())))</f>
        <v/>
      </c>
    </row>
    <row r="4868">
      <c r="O4868">
        <f>IF($R4868="","",IF($Q$1="Weekly",INT(($R4868-2)/7),IF($Q$1="Quarterly",YEAR($R4868)*4+ROUNDUP(MONTH($R4868)/3),YEAR($R4868)*12+MONTH($R4868))))</f>
        <v/>
      </c>
      <c r="P4868">
        <f>IF($R4868="","",IF($R4869="",1,IF($O4868&lt;&gt;$O4869,1,0)))</f>
        <v/>
      </c>
      <c r="Q4868">
        <f>IF($P4868=1,SUM($P$7:$P4868),"")</f>
        <v/>
      </c>
      <c r="R4868">
        <f>IF($A4868="","",IF(ISNUMBER($A4868),$A4868,IFERROR(DATEVALUE($A4868),NA())))</f>
        <v/>
      </c>
    </row>
    <row r="4869">
      <c r="O4869">
        <f>IF($R4869="","",IF($Q$1="Weekly",INT(($R4869-2)/7),IF($Q$1="Quarterly",YEAR($R4869)*4+ROUNDUP(MONTH($R4869)/3),YEAR($R4869)*12+MONTH($R4869))))</f>
        <v/>
      </c>
      <c r="P4869">
        <f>IF($R4869="","",IF($R4870="",1,IF($O4869&lt;&gt;$O4870,1,0)))</f>
        <v/>
      </c>
      <c r="Q4869">
        <f>IF($P4869=1,SUM($P$7:$P4869),"")</f>
        <v/>
      </c>
      <c r="R4869">
        <f>IF($A4869="","",IF(ISNUMBER($A4869),$A4869,IFERROR(DATEVALUE($A4869),NA())))</f>
        <v/>
      </c>
    </row>
    <row r="4870">
      <c r="O4870">
        <f>IF($R4870="","",IF($Q$1="Weekly",INT(($R4870-2)/7),IF($Q$1="Quarterly",YEAR($R4870)*4+ROUNDUP(MONTH($R4870)/3),YEAR($R4870)*12+MONTH($R4870))))</f>
        <v/>
      </c>
      <c r="P4870">
        <f>IF($R4870="","",IF($R4871="",1,IF($O4870&lt;&gt;$O4871,1,0)))</f>
        <v/>
      </c>
      <c r="Q4870">
        <f>IF($P4870=1,SUM($P$7:$P4870),"")</f>
        <v/>
      </c>
      <c r="R4870">
        <f>IF($A4870="","",IF(ISNUMBER($A4870),$A4870,IFERROR(DATEVALUE($A4870),NA())))</f>
        <v/>
      </c>
    </row>
    <row r="4871">
      <c r="O4871">
        <f>IF($R4871="","",IF($Q$1="Weekly",INT(($R4871-2)/7),IF($Q$1="Quarterly",YEAR($R4871)*4+ROUNDUP(MONTH($R4871)/3),YEAR($R4871)*12+MONTH($R4871))))</f>
        <v/>
      </c>
      <c r="P4871">
        <f>IF($R4871="","",IF($R4872="",1,IF($O4871&lt;&gt;$O4872,1,0)))</f>
        <v/>
      </c>
      <c r="Q4871">
        <f>IF($P4871=1,SUM($P$7:$P4871),"")</f>
        <v/>
      </c>
      <c r="R4871">
        <f>IF($A4871="","",IF(ISNUMBER($A4871),$A4871,IFERROR(DATEVALUE($A4871),NA())))</f>
        <v/>
      </c>
    </row>
    <row r="4872">
      <c r="O4872">
        <f>IF($R4872="","",IF($Q$1="Weekly",INT(($R4872-2)/7),IF($Q$1="Quarterly",YEAR($R4872)*4+ROUNDUP(MONTH($R4872)/3),YEAR($R4872)*12+MONTH($R4872))))</f>
        <v/>
      </c>
      <c r="P4872">
        <f>IF($R4872="","",IF($R4873="",1,IF($O4872&lt;&gt;$O4873,1,0)))</f>
        <v/>
      </c>
      <c r="Q4872">
        <f>IF($P4872=1,SUM($P$7:$P4872),"")</f>
        <v/>
      </c>
      <c r="R4872">
        <f>IF($A4872="","",IF(ISNUMBER($A4872),$A4872,IFERROR(DATEVALUE($A4872),NA())))</f>
        <v/>
      </c>
    </row>
    <row r="4873">
      <c r="O4873">
        <f>IF($R4873="","",IF($Q$1="Weekly",INT(($R4873-2)/7),IF($Q$1="Quarterly",YEAR($R4873)*4+ROUNDUP(MONTH($R4873)/3),YEAR($R4873)*12+MONTH($R4873))))</f>
        <v/>
      </c>
      <c r="P4873">
        <f>IF($R4873="","",IF($R4874="",1,IF($O4873&lt;&gt;$O4874,1,0)))</f>
        <v/>
      </c>
      <c r="Q4873">
        <f>IF($P4873=1,SUM($P$7:$P4873),"")</f>
        <v/>
      </c>
      <c r="R4873">
        <f>IF($A4873="","",IF(ISNUMBER($A4873),$A4873,IFERROR(DATEVALUE($A4873),NA())))</f>
        <v/>
      </c>
    </row>
    <row r="4874">
      <c r="O4874">
        <f>IF($R4874="","",IF($Q$1="Weekly",INT(($R4874-2)/7),IF($Q$1="Quarterly",YEAR($R4874)*4+ROUNDUP(MONTH($R4874)/3),YEAR($R4874)*12+MONTH($R4874))))</f>
        <v/>
      </c>
      <c r="P4874">
        <f>IF($R4874="","",IF($R4875="",1,IF($O4874&lt;&gt;$O4875,1,0)))</f>
        <v/>
      </c>
      <c r="Q4874">
        <f>IF($P4874=1,SUM($P$7:$P4874),"")</f>
        <v/>
      </c>
      <c r="R4874">
        <f>IF($A4874="","",IF(ISNUMBER($A4874),$A4874,IFERROR(DATEVALUE($A4874),NA())))</f>
        <v/>
      </c>
    </row>
    <row r="4875">
      <c r="O4875">
        <f>IF($R4875="","",IF($Q$1="Weekly",INT(($R4875-2)/7),IF($Q$1="Quarterly",YEAR($R4875)*4+ROUNDUP(MONTH($R4875)/3),YEAR($R4875)*12+MONTH($R4875))))</f>
        <v/>
      </c>
      <c r="P4875">
        <f>IF($R4875="","",IF($R4876="",1,IF($O4875&lt;&gt;$O4876,1,0)))</f>
        <v/>
      </c>
      <c r="Q4875">
        <f>IF($P4875=1,SUM($P$7:$P4875),"")</f>
        <v/>
      </c>
      <c r="R4875">
        <f>IF($A4875="","",IF(ISNUMBER($A4875),$A4875,IFERROR(DATEVALUE($A4875),NA())))</f>
        <v/>
      </c>
    </row>
    <row r="4876">
      <c r="O4876">
        <f>IF($R4876="","",IF($Q$1="Weekly",INT(($R4876-2)/7),IF($Q$1="Quarterly",YEAR($R4876)*4+ROUNDUP(MONTH($R4876)/3),YEAR($R4876)*12+MONTH($R4876))))</f>
        <v/>
      </c>
      <c r="P4876">
        <f>IF($R4876="","",IF($R4877="",1,IF($O4876&lt;&gt;$O4877,1,0)))</f>
        <v/>
      </c>
      <c r="Q4876">
        <f>IF($P4876=1,SUM($P$7:$P4876),"")</f>
        <v/>
      </c>
      <c r="R4876">
        <f>IF($A4876="","",IF(ISNUMBER($A4876),$A4876,IFERROR(DATEVALUE($A4876),NA())))</f>
        <v/>
      </c>
    </row>
    <row r="4877">
      <c r="O4877">
        <f>IF($R4877="","",IF($Q$1="Weekly",INT(($R4877-2)/7),IF($Q$1="Quarterly",YEAR($R4877)*4+ROUNDUP(MONTH($R4877)/3),YEAR($R4877)*12+MONTH($R4877))))</f>
        <v/>
      </c>
      <c r="P4877">
        <f>IF($R4877="","",IF($R4878="",1,IF($O4877&lt;&gt;$O4878,1,0)))</f>
        <v/>
      </c>
      <c r="Q4877">
        <f>IF($P4877=1,SUM($P$7:$P4877),"")</f>
        <v/>
      </c>
      <c r="R4877">
        <f>IF($A4877="","",IF(ISNUMBER($A4877),$A4877,IFERROR(DATEVALUE($A4877),NA())))</f>
        <v/>
      </c>
    </row>
    <row r="4878">
      <c r="O4878">
        <f>IF($R4878="","",IF($Q$1="Weekly",INT(($R4878-2)/7),IF($Q$1="Quarterly",YEAR($R4878)*4+ROUNDUP(MONTH($R4878)/3),YEAR($R4878)*12+MONTH($R4878))))</f>
        <v/>
      </c>
      <c r="P4878">
        <f>IF($R4878="","",IF($R4879="",1,IF($O4878&lt;&gt;$O4879,1,0)))</f>
        <v/>
      </c>
      <c r="Q4878">
        <f>IF($P4878=1,SUM($P$7:$P4878),"")</f>
        <v/>
      </c>
      <c r="R4878">
        <f>IF($A4878="","",IF(ISNUMBER($A4878),$A4878,IFERROR(DATEVALUE($A4878),NA())))</f>
        <v/>
      </c>
    </row>
    <row r="4879">
      <c r="O4879">
        <f>IF($R4879="","",IF($Q$1="Weekly",INT(($R4879-2)/7),IF($Q$1="Quarterly",YEAR($R4879)*4+ROUNDUP(MONTH($R4879)/3),YEAR($R4879)*12+MONTH($R4879))))</f>
        <v/>
      </c>
      <c r="P4879">
        <f>IF($R4879="","",IF($R4880="",1,IF($O4879&lt;&gt;$O4880,1,0)))</f>
        <v/>
      </c>
      <c r="Q4879">
        <f>IF($P4879=1,SUM($P$7:$P4879),"")</f>
        <v/>
      </c>
      <c r="R4879">
        <f>IF($A4879="","",IF(ISNUMBER($A4879),$A4879,IFERROR(DATEVALUE($A4879),NA())))</f>
        <v/>
      </c>
    </row>
    <row r="4880">
      <c r="O4880">
        <f>IF($R4880="","",IF($Q$1="Weekly",INT(($R4880-2)/7),IF($Q$1="Quarterly",YEAR($R4880)*4+ROUNDUP(MONTH($R4880)/3),YEAR($R4880)*12+MONTH($R4880))))</f>
        <v/>
      </c>
      <c r="P4880">
        <f>IF($R4880="","",IF($R4881="",1,IF($O4880&lt;&gt;$O4881,1,0)))</f>
        <v/>
      </c>
      <c r="Q4880">
        <f>IF($P4880=1,SUM($P$7:$P4880),"")</f>
        <v/>
      </c>
      <c r="R4880">
        <f>IF($A4880="","",IF(ISNUMBER($A4880),$A4880,IFERROR(DATEVALUE($A4880),NA())))</f>
        <v/>
      </c>
    </row>
    <row r="4881">
      <c r="O4881">
        <f>IF($R4881="","",IF($Q$1="Weekly",INT(($R4881-2)/7),IF($Q$1="Quarterly",YEAR($R4881)*4+ROUNDUP(MONTH($R4881)/3),YEAR($R4881)*12+MONTH($R4881))))</f>
        <v/>
      </c>
      <c r="P4881">
        <f>IF($R4881="","",IF($R4882="",1,IF($O4881&lt;&gt;$O4882,1,0)))</f>
        <v/>
      </c>
      <c r="Q4881">
        <f>IF($P4881=1,SUM($P$7:$P4881),"")</f>
        <v/>
      </c>
      <c r="R4881">
        <f>IF($A4881="","",IF(ISNUMBER($A4881),$A4881,IFERROR(DATEVALUE($A4881),NA())))</f>
        <v/>
      </c>
    </row>
    <row r="4882">
      <c r="O4882">
        <f>IF($R4882="","",IF($Q$1="Weekly",INT(($R4882-2)/7),IF($Q$1="Quarterly",YEAR($R4882)*4+ROUNDUP(MONTH($R4882)/3),YEAR($R4882)*12+MONTH($R4882))))</f>
        <v/>
      </c>
      <c r="P4882">
        <f>IF($R4882="","",IF($R4883="",1,IF($O4882&lt;&gt;$O4883,1,0)))</f>
        <v/>
      </c>
      <c r="Q4882">
        <f>IF($P4882=1,SUM($P$7:$P4882),"")</f>
        <v/>
      </c>
      <c r="R4882">
        <f>IF($A4882="","",IF(ISNUMBER($A4882),$A4882,IFERROR(DATEVALUE($A4882),NA())))</f>
        <v/>
      </c>
    </row>
    <row r="4883">
      <c r="O4883">
        <f>IF($R4883="","",IF($Q$1="Weekly",INT(($R4883-2)/7),IF($Q$1="Quarterly",YEAR($R4883)*4+ROUNDUP(MONTH($R4883)/3),YEAR($R4883)*12+MONTH($R4883))))</f>
        <v/>
      </c>
      <c r="P4883">
        <f>IF($R4883="","",IF($R4884="",1,IF($O4883&lt;&gt;$O4884,1,0)))</f>
        <v/>
      </c>
      <c r="Q4883">
        <f>IF($P4883=1,SUM($P$7:$P4883),"")</f>
        <v/>
      </c>
      <c r="R4883">
        <f>IF($A4883="","",IF(ISNUMBER($A4883),$A4883,IFERROR(DATEVALUE($A4883),NA())))</f>
        <v/>
      </c>
    </row>
    <row r="4884">
      <c r="O4884">
        <f>IF($R4884="","",IF($Q$1="Weekly",INT(($R4884-2)/7),IF($Q$1="Quarterly",YEAR($R4884)*4+ROUNDUP(MONTH($R4884)/3),YEAR($R4884)*12+MONTH($R4884))))</f>
        <v/>
      </c>
      <c r="P4884">
        <f>IF($R4884="","",IF($R4885="",1,IF($O4884&lt;&gt;$O4885,1,0)))</f>
        <v/>
      </c>
      <c r="Q4884">
        <f>IF($P4884=1,SUM($P$7:$P4884),"")</f>
        <v/>
      </c>
      <c r="R4884">
        <f>IF($A4884="","",IF(ISNUMBER($A4884),$A4884,IFERROR(DATEVALUE($A4884),NA())))</f>
        <v/>
      </c>
    </row>
    <row r="4885">
      <c r="O4885">
        <f>IF($R4885="","",IF($Q$1="Weekly",INT(($R4885-2)/7),IF($Q$1="Quarterly",YEAR($R4885)*4+ROUNDUP(MONTH($R4885)/3),YEAR($R4885)*12+MONTH($R4885))))</f>
        <v/>
      </c>
      <c r="P4885">
        <f>IF($R4885="","",IF($R4886="",1,IF($O4885&lt;&gt;$O4886,1,0)))</f>
        <v/>
      </c>
      <c r="Q4885">
        <f>IF($P4885=1,SUM($P$7:$P4885),"")</f>
        <v/>
      </c>
      <c r="R4885">
        <f>IF($A4885="","",IF(ISNUMBER($A4885),$A4885,IFERROR(DATEVALUE($A4885),NA())))</f>
        <v/>
      </c>
    </row>
    <row r="4886">
      <c r="O4886">
        <f>IF($R4886="","",IF($Q$1="Weekly",INT(($R4886-2)/7),IF($Q$1="Quarterly",YEAR($R4886)*4+ROUNDUP(MONTH($R4886)/3),YEAR($R4886)*12+MONTH($R4886))))</f>
        <v/>
      </c>
      <c r="P4886">
        <f>IF($R4886="","",IF($R4887="",1,IF($O4886&lt;&gt;$O4887,1,0)))</f>
        <v/>
      </c>
      <c r="Q4886">
        <f>IF($P4886=1,SUM($P$7:$P4886),"")</f>
        <v/>
      </c>
      <c r="R4886">
        <f>IF($A4886="","",IF(ISNUMBER($A4886),$A4886,IFERROR(DATEVALUE($A4886),NA())))</f>
        <v/>
      </c>
    </row>
    <row r="4887">
      <c r="O4887">
        <f>IF($R4887="","",IF($Q$1="Weekly",INT(($R4887-2)/7),IF($Q$1="Quarterly",YEAR($R4887)*4+ROUNDUP(MONTH($R4887)/3),YEAR($R4887)*12+MONTH($R4887))))</f>
        <v/>
      </c>
      <c r="P4887">
        <f>IF($R4887="","",IF($R4888="",1,IF($O4887&lt;&gt;$O4888,1,0)))</f>
        <v/>
      </c>
      <c r="Q4887">
        <f>IF($P4887=1,SUM($P$7:$P4887),"")</f>
        <v/>
      </c>
      <c r="R4887">
        <f>IF($A4887="","",IF(ISNUMBER($A4887),$A4887,IFERROR(DATEVALUE($A4887),NA())))</f>
        <v/>
      </c>
    </row>
    <row r="4888">
      <c r="O4888">
        <f>IF($R4888="","",IF($Q$1="Weekly",INT(($R4888-2)/7),IF($Q$1="Quarterly",YEAR($R4888)*4+ROUNDUP(MONTH($R4888)/3),YEAR($R4888)*12+MONTH($R4888))))</f>
        <v/>
      </c>
      <c r="P4888">
        <f>IF($R4888="","",IF($R4889="",1,IF($O4888&lt;&gt;$O4889,1,0)))</f>
        <v/>
      </c>
      <c r="Q4888">
        <f>IF($P4888=1,SUM($P$7:$P4888),"")</f>
        <v/>
      </c>
      <c r="R4888">
        <f>IF($A4888="","",IF(ISNUMBER($A4888),$A4888,IFERROR(DATEVALUE($A4888),NA())))</f>
        <v/>
      </c>
    </row>
    <row r="4889">
      <c r="O4889">
        <f>IF($R4889="","",IF($Q$1="Weekly",INT(($R4889-2)/7),IF($Q$1="Quarterly",YEAR($R4889)*4+ROUNDUP(MONTH($R4889)/3),YEAR($R4889)*12+MONTH($R4889))))</f>
        <v/>
      </c>
      <c r="P4889">
        <f>IF($R4889="","",IF($R4890="",1,IF($O4889&lt;&gt;$O4890,1,0)))</f>
        <v/>
      </c>
      <c r="Q4889">
        <f>IF($P4889=1,SUM($P$7:$P4889),"")</f>
        <v/>
      </c>
      <c r="R4889">
        <f>IF($A4889="","",IF(ISNUMBER($A4889),$A4889,IFERROR(DATEVALUE($A4889),NA())))</f>
        <v/>
      </c>
    </row>
    <row r="4890">
      <c r="O4890">
        <f>IF($R4890="","",IF($Q$1="Weekly",INT(($R4890-2)/7),IF($Q$1="Quarterly",YEAR($R4890)*4+ROUNDUP(MONTH($R4890)/3),YEAR($R4890)*12+MONTH($R4890))))</f>
        <v/>
      </c>
      <c r="P4890">
        <f>IF($R4890="","",IF($R4891="",1,IF($O4890&lt;&gt;$O4891,1,0)))</f>
        <v/>
      </c>
      <c r="Q4890">
        <f>IF($P4890=1,SUM($P$7:$P4890),"")</f>
        <v/>
      </c>
      <c r="R4890">
        <f>IF($A4890="","",IF(ISNUMBER($A4890),$A4890,IFERROR(DATEVALUE($A4890),NA())))</f>
        <v/>
      </c>
    </row>
    <row r="4891">
      <c r="O4891">
        <f>IF($R4891="","",IF($Q$1="Weekly",INT(($R4891-2)/7),IF($Q$1="Quarterly",YEAR($R4891)*4+ROUNDUP(MONTH($R4891)/3),YEAR($R4891)*12+MONTH($R4891))))</f>
        <v/>
      </c>
      <c r="P4891">
        <f>IF($R4891="","",IF($R4892="",1,IF($O4891&lt;&gt;$O4892,1,0)))</f>
        <v/>
      </c>
      <c r="Q4891">
        <f>IF($P4891=1,SUM($P$7:$P4891),"")</f>
        <v/>
      </c>
      <c r="R4891">
        <f>IF($A4891="","",IF(ISNUMBER($A4891),$A4891,IFERROR(DATEVALUE($A4891),NA())))</f>
        <v/>
      </c>
    </row>
    <row r="4892">
      <c r="O4892">
        <f>IF($R4892="","",IF($Q$1="Weekly",INT(($R4892-2)/7),IF($Q$1="Quarterly",YEAR($R4892)*4+ROUNDUP(MONTH($R4892)/3),YEAR($R4892)*12+MONTH($R4892))))</f>
        <v/>
      </c>
      <c r="P4892">
        <f>IF($R4892="","",IF($R4893="",1,IF($O4892&lt;&gt;$O4893,1,0)))</f>
        <v/>
      </c>
      <c r="Q4892">
        <f>IF($P4892=1,SUM($P$7:$P4892),"")</f>
        <v/>
      </c>
      <c r="R4892">
        <f>IF($A4892="","",IF(ISNUMBER($A4892),$A4892,IFERROR(DATEVALUE($A4892),NA())))</f>
        <v/>
      </c>
    </row>
    <row r="4893">
      <c r="O4893">
        <f>IF($R4893="","",IF($Q$1="Weekly",INT(($R4893-2)/7),IF($Q$1="Quarterly",YEAR($R4893)*4+ROUNDUP(MONTH($R4893)/3),YEAR($R4893)*12+MONTH($R4893))))</f>
        <v/>
      </c>
      <c r="P4893">
        <f>IF($R4893="","",IF($R4894="",1,IF($O4893&lt;&gt;$O4894,1,0)))</f>
        <v/>
      </c>
      <c r="Q4893">
        <f>IF($P4893=1,SUM($P$7:$P4893),"")</f>
        <v/>
      </c>
      <c r="R4893">
        <f>IF($A4893="","",IF(ISNUMBER($A4893),$A4893,IFERROR(DATEVALUE($A4893),NA())))</f>
        <v/>
      </c>
    </row>
    <row r="4894">
      <c r="O4894">
        <f>IF($R4894="","",IF($Q$1="Weekly",INT(($R4894-2)/7),IF($Q$1="Quarterly",YEAR($R4894)*4+ROUNDUP(MONTH($R4894)/3),YEAR($R4894)*12+MONTH($R4894))))</f>
        <v/>
      </c>
      <c r="P4894">
        <f>IF($R4894="","",IF($R4895="",1,IF($O4894&lt;&gt;$O4895,1,0)))</f>
        <v/>
      </c>
      <c r="Q4894">
        <f>IF($P4894=1,SUM($P$7:$P4894),"")</f>
        <v/>
      </c>
      <c r="R4894">
        <f>IF($A4894="","",IF(ISNUMBER($A4894),$A4894,IFERROR(DATEVALUE($A4894),NA())))</f>
        <v/>
      </c>
    </row>
    <row r="4895">
      <c r="O4895">
        <f>IF($R4895="","",IF($Q$1="Weekly",INT(($R4895-2)/7),IF($Q$1="Quarterly",YEAR($R4895)*4+ROUNDUP(MONTH($R4895)/3),YEAR($R4895)*12+MONTH($R4895))))</f>
        <v/>
      </c>
      <c r="P4895">
        <f>IF($R4895="","",IF($R4896="",1,IF($O4895&lt;&gt;$O4896,1,0)))</f>
        <v/>
      </c>
      <c r="Q4895">
        <f>IF($P4895=1,SUM($P$7:$P4895),"")</f>
        <v/>
      </c>
      <c r="R4895">
        <f>IF($A4895="","",IF(ISNUMBER($A4895),$A4895,IFERROR(DATEVALUE($A4895),NA())))</f>
        <v/>
      </c>
    </row>
    <row r="4896">
      <c r="O4896">
        <f>IF($R4896="","",IF($Q$1="Weekly",INT(($R4896-2)/7),IF($Q$1="Quarterly",YEAR($R4896)*4+ROUNDUP(MONTH($R4896)/3),YEAR($R4896)*12+MONTH($R4896))))</f>
        <v/>
      </c>
      <c r="P4896">
        <f>IF($R4896="","",IF($R4897="",1,IF($O4896&lt;&gt;$O4897,1,0)))</f>
        <v/>
      </c>
      <c r="Q4896">
        <f>IF($P4896=1,SUM($P$7:$P4896),"")</f>
        <v/>
      </c>
      <c r="R4896">
        <f>IF($A4896="","",IF(ISNUMBER($A4896),$A4896,IFERROR(DATEVALUE($A4896),NA())))</f>
        <v/>
      </c>
    </row>
    <row r="4897">
      <c r="O4897">
        <f>IF($R4897="","",IF($Q$1="Weekly",INT(($R4897-2)/7),IF($Q$1="Quarterly",YEAR($R4897)*4+ROUNDUP(MONTH($R4897)/3),YEAR($R4897)*12+MONTH($R4897))))</f>
        <v/>
      </c>
      <c r="P4897">
        <f>IF($R4897="","",IF($R4898="",1,IF($O4897&lt;&gt;$O4898,1,0)))</f>
        <v/>
      </c>
      <c r="Q4897">
        <f>IF($P4897=1,SUM($P$7:$P4897),"")</f>
        <v/>
      </c>
      <c r="R4897">
        <f>IF($A4897="","",IF(ISNUMBER($A4897),$A4897,IFERROR(DATEVALUE($A4897),NA())))</f>
        <v/>
      </c>
    </row>
    <row r="4898">
      <c r="O4898">
        <f>IF($R4898="","",IF($Q$1="Weekly",INT(($R4898-2)/7),IF($Q$1="Quarterly",YEAR($R4898)*4+ROUNDUP(MONTH($R4898)/3),YEAR($R4898)*12+MONTH($R4898))))</f>
        <v/>
      </c>
      <c r="P4898">
        <f>IF($R4898="","",IF($R4899="",1,IF($O4898&lt;&gt;$O4899,1,0)))</f>
        <v/>
      </c>
      <c r="Q4898">
        <f>IF($P4898=1,SUM($P$7:$P4898),"")</f>
        <v/>
      </c>
      <c r="R4898">
        <f>IF($A4898="","",IF(ISNUMBER($A4898),$A4898,IFERROR(DATEVALUE($A4898),NA())))</f>
        <v/>
      </c>
    </row>
    <row r="4899">
      <c r="O4899">
        <f>IF($R4899="","",IF($Q$1="Weekly",INT(($R4899-2)/7),IF($Q$1="Quarterly",YEAR($R4899)*4+ROUNDUP(MONTH($R4899)/3),YEAR($R4899)*12+MONTH($R4899))))</f>
        <v/>
      </c>
      <c r="P4899">
        <f>IF($R4899="","",IF($R4900="",1,IF($O4899&lt;&gt;$O4900,1,0)))</f>
        <v/>
      </c>
      <c r="Q4899">
        <f>IF($P4899=1,SUM($P$7:$P4899),"")</f>
        <v/>
      </c>
      <c r="R4899">
        <f>IF($A4899="","",IF(ISNUMBER($A4899),$A4899,IFERROR(DATEVALUE($A4899),NA())))</f>
        <v/>
      </c>
    </row>
    <row r="4900">
      <c r="O4900">
        <f>IF($R4900="","",IF($Q$1="Weekly",INT(($R4900-2)/7),IF($Q$1="Quarterly",YEAR($R4900)*4+ROUNDUP(MONTH($R4900)/3),YEAR($R4900)*12+MONTH($R4900))))</f>
        <v/>
      </c>
      <c r="P4900">
        <f>IF($R4900="","",IF($R4901="",1,IF($O4900&lt;&gt;$O4901,1,0)))</f>
        <v/>
      </c>
      <c r="Q4900">
        <f>IF($P4900=1,SUM($P$7:$P4900),"")</f>
        <v/>
      </c>
      <c r="R4900">
        <f>IF($A4900="","",IF(ISNUMBER($A4900),$A4900,IFERROR(DATEVALUE($A4900),NA())))</f>
        <v/>
      </c>
    </row>
    <row r="4901">
      <c r="O4901">
        <f>IF($R4901="","",IF($Q$1="Weekly",INT(($R4901-2)/7),IF($Q$1="Quarterly",YEAR($R4901)*4+ROUNDUP(MONTH($R4901)/3),YEAR($R4901)*12+MONTH($R4901))))</f>
        <v/>
      </c>
      <c r="P4901">
        <f>IF($R4901="","",IF($R4902="",1,IF($O4901&lt;&gt;$O4902,1,0)))</f>
        <v/>
      </c>
      <c r="Q4901">
        <f>IF($P4901=1,SUM($P$7:$P4901),"")</f>
        <v/>
      </c>
      <c r="R4901">
        <f>IF($A4901="","",IF(ISNUMBER($A4901),$A4901,IFERROR(DATEVALUE($A4901),NA())))</f>
        <v/>
      </c>
    </row>
    <row r="4902">
      <c r="O4902">
        <f>IF($R4902="","",IF($Q$1="Weekly",INT(($R4902-2)/7),IF($Q$1="Quarterly",YEAR($R4902)*4+ROUNDUP(MONTH($R4902)/3),YEAR($R4902)*12+MONTH($R4902))))</f>
        <v/>
      </c>
      <c r="P4902">
        <f>IF($R4902="","",IF($R4903="",1,IF($O4902&lt;&gt;$O4903,1,0)))</f>
        <v/>
      </c>
      <c r="Q4902">
        <f>IF($P4902=1,SUM($P$7:$P4902),"")</f>
        <v/>
      </c>
      <c r="R4902">
        <f>IF($A4902="","",IF(ISNUMBER($A4902),$A4902,IFERROR(DATEVALUE($A4902),NA())))</f>
        <v/>
      </c>
    </row>
    <row r="4903">
      <c r="O4903">
        <f>IF($R4903="","",IF($Q$1="Weekly",INT(($R4903-2)/7),IF($Q$1="Quarterly",YEAR($R4903)*4+ROUNDUP(MONTH($R4903)/3),YEAR($R4903)*12+MONTH($R4903))))</f>
        <v/>
      </c>
      <c r="P4903">
        <f>IF($R4903="","",IF($R4904="",1,IF($O4903&lt;&gt;$O4904,1,0)))</f>
        <v/>
      </c>
      <c r="Q4903">
        <f>IF($P4903=1,SUM($P$7:$P4903),"")</f>
        <v/>
      </c>
      <c r="R4903">
        <f>IF($A4903="","",IF(ISNUMBER($A4903),$A4903,IFERROR(DATEVALUE($A4903),NA())))</f>
        <v/>
      </c>
    </row>
    <row r="4904">
      <c r="O4904">
        <f>IF($R4904="","",IF($Q$1="Weekly",INT(($R4904-2)/7),IF($Q$1="Quarterly",YEAR($R4904)*4+ROUNDUP(MONTH($R4904)/3),YEAR($R4904)*12+MONTH($R4904))))</f>
        <v/>
      </c>
      <c r="P4904">
        <f>IF($R4904="","",IF($R4905="",1,IF($O4904&lt;&gt;$O4905,1,0)))</f>
        <v/>
      </c>
      <c r="Q4904">
        <f>IF($P4904=1,SUM($P$7:$P4904),"")</f>
        <v/>
      </c>
      <c r="R4904">
        <f>IF($A4904="","",IF(ISNUMBER($A4904),$A4904,IFERROR(DATEVALUE($A4904),NA())))</f>
        <v/>
      </c>
    </row>
    <row r="4905">
      <c r="O4905">
        <f>IF($R4905="","",IF($Q$1="Weekly",INT(($R4905-2)/7),IF($Q$1="Quarterly",YEAR($R4905)*4+ROUNDUP(MONTH($R4905)/3),YEAR($R4905)*12+MONTH($R4905))))</f>
        <v/>
      </c>
      <c r="P4905">
        <f>IF($R4905="","",IF($R4906="",1,IF($O4905&lt;&gt;$O4906,1,0)))</f>
        <v/>
      </c>
      <c r="Q4905">
        <f>IF($P4905=1,SUM($P$7:$P4905),"")</f>
        <v/>
      </c>
      <c r="R4905">
        <f>IF($A4905="","",IF(ISNUMBER($A4905),$A4905,IFERROR(DATEVALUE($A4905),NA())))</f>
        <v/>
      </c>
    </row>
    <row r="4906">
      <c r="O4906">
        <f>IF($R4906="","",IF($Q$1="Weekly",INT(($R4906-2)/7),IF($Q$1="Quarterly",YEAR($R4906)*4+ROUNDUP(MONTH($R4906)/3),YEAR($R4906)*12+MONTH($R4906))))</f>
        <v/>
      </c>
      <c r="P4906">
        <f>IF($R4906="","",IF($R4907="",1,IF($O4906&lt;&gt;$O4907,1,0)))</f>
        <v/>
      </c>
      <c r="Q4906">
        <f>IF($P4906=1,SUM($P$7:$P4906),"")</f>
        <v/>
      </c>
      <c r="R4906">
        <f>IF($A4906="","",IF(ISNUMBER($A4906),$A4906,IFERROR(DATEVALUE($A4906),NA())))</f>
        <v/>
      </c>
    </row>
    <row r="4907">
      <c r="O4907">
        <f>IF($R4907="","",IF($Q$1="Weekly",INT(($R4907-2)/7),IF($Q$1="Quarterly",YEAR($R4907)*4+ROUNDUP(MONTH($R4907)/3),YEAR($R4907)*12+MONTH($R4907))))</f>
        <v/>
      </c>
      <c r="P4907">
        <f>IF($R4907="","",IF($R4908="",1,IF($O4907&lt;&gt;$O4908,1,0)))</f>
        <v/>
      </c>
      <c r="Q4907">
        <f>IF($P4907=1,SUM($P$7:$P4907),"")</f>
        <v/>
      </c>
      <c r="R4907">
        <f>IF($A4907="","",IF(ISNUMBER($A4907),$A4907,IFERROR(DATEVALUE($A4907),NA())))</f>
        <v/>
      </c>
    </row>
    <row r="4908">
      <c r="O4908">
        <f>IF($R4908="","",IF($Q$1="Weekly",INT(($R4908-2)/7),IF($Q$1="Quarterly",YEAR($R4908)*4+ROUNDUP(MONTH($R4908)/3),YEAR($R4908)*12+MONTH($R4908))))</f>
        <v/>
      </c>
      <c r="P4908">
        <f>IF($R4908="","",IF($R4909="",1,IF($O4908&lt;&gt;$O4909,1,0)))</f>
        <v/>
      </c>
      <c r="Q4908">
        <f>IF($P4908=1,SUM($P$7:$P4908),"")</f>
        <v/>
      </c>
      <c r="R4908">
        <f>IF($A4908="","",IF(ISNUMBER($A4908),$A4908,IFERROR(DATEVALUE($A4908),NA())))</f>
        <v/>
      </c>
    </row>
    <row r="4909">
      <c r="O4909">
        <f>IF($R4909="","",IF($Q$1="Weekly",INT(($R4909-2)/7),IF($Q$1="Quarterly",YEAR($R4909)*4+ROUNDUP(MONTH($R4909)/3),YEAR($R4909)*12+MONTH($R4909))))</f>
        <v/>
      </c>
      <c r="P4909">
        <f>IF($R4909="","",IF($R4910="",1,IF($O4909&lt;&gt;$O4910,1,0)))</f>
        <v/>
      </c>
      <c r="Q4909">
        <f>IF($P4909=1,SUM($P$7:$P4909),"")</f>
        <v/>
      </c>
      <c r="R4909">
        <f>IF($A4909="","",IF(ISNUMBER($A4909),$A4909,IFERROR(DATEVALUE($A4909),NA())))</f>
        <v/>
      </c>
    </row>
    <row r="4910">
      <c r="O4910">
        <f>IF($R4910="","",IF($Q$1="Weekly",INT(($R4910-2)/7),IF($Q$1="Quarterly",YEAR($R4910)*4+ROUNDUP(MONTH($R4910)/3),YEAR($R4910)*12+MONTH($R4910))))</f>
        <v/>
      </c>
      <c r="P4910">
        <f>IF($R4910="","",IF($R4911="",1,IF($O4910&lt;&gt;$O4911,1,0)))</f>
        <v/>
      </c>
      <c r="Q4910">
        <f>IF($P4910=1,SUM($P$7:$P4910),"")</f>
        <v/>
      </c>
      <c r="R4910">
        <f>IF($A4910="","",IF(ISNUMBER($A4910),$A4910,IFERROR(DATEVALUE($A4910),NA())))</f>
        <v/>
      </c>
    </row>
    <row r="4911">
      <c r="O4911">
        <f>IF($R4911="","",IF($Q$1="Weekly",INT(($R4911-2)/7),IF($Q$1="Quarterly",YEAR($R4911)*4+ROUNDUP(MONTH($R4911)/3),YEAR($R4911)*12+MONTH($R4911))))</f>
        <v/>
      </c>
      <c r="P4911">
        <f>IF($R4911="","",IF($R4912="",1,IF($O4911&lt;&gt;$O4912,1,0)))</f>
        <v/>
      </c>
      <c r="Q4911">
        <f>IF($P4911=1,SUM($P$7:$P4911),"")</f>
        <v/>
      </c>
      <c r="R4911">
        <f>IF($A4911="","",IF(ISNUMBER($A4911),$A4911,IFERROR(DATEVALUE($A4911),NA())))</f>
        <v/>
      </c>
    </row>
    <row r="4912">
      <c r="O4912">
        <f>IF($R4912="","",IF($Q$1="Weekly",INT(($R4912-2)/7),IF($Q$1="Quarterly",YEAR($R4912)*4+ROUNDUP(MONTH($R4912)/3),YEAR($R4912)*12+MONTH($R4912))))</f>
        <v/>
      </c>
      <c r="P4912">
        <f>IF($R4912="","",IF($R4913="",1,IF($O4912&lt;&gt;$O4913,1,0)))</f>
        <v/>
      </c>
      <c r="Q4912">
        <f>IF($P4912=1,SUM($P$7:$P4912),"")</f>
        <v/>
      </c>
      <c r="R4912">
        <f>IF($A4912="","",IF(ISNUMBER($A4912),$A4912,IFERROR(DATEVALUE($A4912),NA())))</f>
        <v/>
      </c>
    </row>
    <row r="4913">
      <c r="O4913">
        <f>IF($R4913="","",IF($Q$1="Weekly",INT(($R4913-2)/7),IF($Q$1="Quarterly",YEAR($R4913)*4+ROUNDUP(MONTH($R4913)/3),YEAR($R4913)*12+MONTH($R4913))))</f>
        <v/>
      </c>
      <c r="P4913">
        <f>IF($R4913="","",IF($R4914="",1,IF($O4913&lt;&gt;$O4914,1,0)))</f>
        <v/>
      </c>
      <c r="Q4913">
        <f>IF($P4913=1,SUM($P$7:$P4913),"")</f>
        <v/>
      </c>
      <c r="R4913">
        <f>IF($A4913="","",IF(ISNUMBER($A4913),$A4913,IFERROR(DATEVALUE($A4913),NA())))</f>
        <v/>
      </c>
    </row>
    <row r="4914">
      <c r="O4914">
        <f>IF($R4914="","",IF($Q$1="Weekly",INT(($R4914-2)/7),IF($Q$1="Quarterly",YEAR($R4914)*4+ROUNDUP(MONTH($R4914)/3),YEAR($R4914)*12+MONTH($R4914))))</f>
        <v/>
      </c>
      <c r="P4914">
        <f>IF($R4914="","",IF($R4915="",1,IF($O4914&lt;&gt;$O4915,1,0)))</f>
        <v/>
      </c>
      <c r="Q4914">
        <f>IF($P4914=1,SUM($P$7:$P4914),"")</f>
        <v/>
      </c>
      <c r="R4914">
        <f>IF($A4914="","",IF(ISNUMBER($A4914),$A4914,IFERROR(DATEVALUE($A4914),NA())))</f>
        <v/>
      </c>
    </row>
    <row r="4915">
      <c r="O4915">
        <f>IF($R4915="","",IF($Q$1="Weekly",INT(($R4915-2)/7),IF($Q$1="Quarterly",YEAR($R4915)*4+ROUNDUP(MONTH($R4915)/3),YEAR($R4915)*12+MONTH($R4915))))</f>
        <v/>
      </c>
      <c r="P4915">
        <f>IF($R4915="","",IF($R4916="",1,IF($O4915&lt;&gt;$O4916,1,0)))</f>
        <v/>
      </c>
      <c r="Q4915">
        <f>IF($P4915=1,SUM($P$7:$P4915),"")</f>
        <v/>
      </c>
      <c r="R4915">
        <f>IF($A4915="","",IF(ISNUMBER($A4915),$A4915,IFERROR(DATEVALUE($A4915),NA())))</f>
        <v/>
      </c>
    </row>
    <row r="4916">
      <c r="O4916">
        <f>IF($R4916="","",IF($Q$1="Weekly",INT(($R4916-2)/7),IF($Q$1="Quarterly",YEAR($R4916)*4+ROUNDUP(MONTH($R4916)/3),YEAR($R4916)*12+MONTH($R4916))))</f>
        <v/>
      </c>
      <c r="P4916">
        <f>IF($R4916="","",IF($R4917="",1,IF($O4916&lt;&gt;$O4917,1,0)))</f>
        <v/>
      </c>
      <c r="Q4916">
        <f>IF($P4916=1,SUM($P$7:$P4916),"")</f>
        <v/>
      </c>
      <c r="R4916">
        <f>IF($A4916="","",IF(ISNUMBER($A4916),$A4916,IFERROR(DATEVALUE($A4916),NA())))</f>
        <v/>
      </c>
    </row>
    <row r="4917">
      <c r="O4917">
        <f>IF($R4917="","",IF($Q$1="Weekly",INT(($R4917-2)/7),IF($Q$1="Quarterly",YEAR($R4917)*4+ROUNDUP(MONTH($R4917)/3),YEAR($R4917)*12+MONTH($R4917))))</f>
        <v/>
      </c>
      <c r="P4917">
        <f>IF($R4917="","",IF($R4918="",1,IF($O4917&lt;&gt;$O4918,1,0)))</f>
        <v/>
      </c>
      <c r="Q4917">
        <f>IF($P4917=1,SUM($P$7:$P4917),"")</f>
        <v/>
      </c>
      <c r="R4917">
        <f>IF($A4917="","",IF(ISNUMBER($A4917),$A4917,IFERROR(DATEVALUE($A4917),NA())))</f>
        <v/>
      </c>
    </row>
    <row r="4918">
      <c r="O4918">
        <f>IF($R4918="","",IF($Q$1="Weekly",INT(($R4918-2)/7),IF($Q$1="Quarterly",YEAR($R4918)*4+ROUNDUP(MONTH($R4918)/3),YEAR($R4918)*12+MONTH($R4918))))</f>
        <v/>
      </c>
      <c r="P4918">
        <f>IF($R4918="","",IF($R4919="",1,IF($O4918&lt;&gt;$O4919,1,0)))</f>
        <v/>
      </c>
      <c r="Q4918">
        <f>IF($P4918=1,SUM($P$7:$P4918),"")</f>
        <v/>
      </c>
      <c r="R4918">
        <f>IF($A4918="","",IF(ISNUMBER($A4918),$A4918,IFERROR(DATEVALUE($A4918),NA())))</f>
        <v/>
      </c>
    </row>
    <row r="4919">
      <c r="O4919">
        <f>IF($R4919="","",IF($Q$1="Weekly",INT(($R4919-2)/7),IF($Q$1="Quarterly",YEAR($R4919)*4+ROUNDUP(MONTH($R4919)/3),YEAR($R4919)*12+MONTH($R4919))))</f>
        <v/>
      </c>
      <c r="P4919">
        <f>IF($R4919="","",IF($R4920="",1,IF($O4919&lt;&gt;$O4920,1,0)))</f>
        <v/>
      </c>
      <c r="Q4919">
        <f>IF($P4919=1,SUM($P$7:$P4919),"")</f>
        <v/>
      </c>
      <c r="R4919">
        <f>IF($A4919="","",IF(ISNUMBER($A4919),$A4919,IFERROR(DATEVALUE($A4919),NA())))</f>
        <v/>
      </c>
    </row>
    <row r="4920">
      <c r="O4920">
        <f>IF($R4920="","",IF($Q$1="Weekly",INT(($R4920-2)/7),IF($Q$1="Quarterly",YEAR($R4920)*4+ROUNDUP(MONTH($R4920)/3),YEAR($R4920)*12+MONTH($R4920))))</f>
        <v/>
      </c>
      <c r="P4920">
        <f>IF($R4920="","",IF($R4921="",1,IF($O4920&lt;&gt;$O4921,1,0)))</f>
        <v/>
      </c>
      <c r="Q4920">
        <f>IF($P4920=1,SUM($P$7:$P4920),"")</f>
        <v/>
      </c>
      <c r="R4920">
        <f>IF($A4920="","",IF(ISNUMBER($A4920),$A4920,IFERROR(DATEVALUE($A4920),NA())))</f>
        <v/>
      </c>
    </row>
    <row r="4921">
      <c r="O4921">
        <f>IF($R4921="","",IF($Q$1="Weekly",INT(($R4921-2)/7),IF($Q$1="Quarterly",YEAR($R4921)*4+ROUNDUP(MONTH($R4921)/3),YEAR($R4921)*12+MONTH($R4921))))</f>
        <v/>
      </c>
      <c r="P4921">
        <f>IF($R4921="","",IF($R4922="",1,IF($O4921&lt;&gt;$O4922,1,0)))</f>
        <v/>
      </c>
      <c r="Q4921">
        <f>IF($P4921=1,SUM($P$7:$P4921),"")</f>
        <v/>
      </c>
      <c r="R4921">
        <f>IF($A4921="","",IF(ISNUMBER($A4921),$A4921,IFERROR(DATEVALUE($A4921),NA())))</f>
        <v/>
      </c>
    </row>
    <row r="4922">
      <c r="O4922">
        <f>IF($R4922="","",IF($Q$1="Weekly",INT(($R4922-2)/7),IF($Q$1="Quarterly",YEAR($R4922)*4+ROUNDUP(MONTH($R4922)/3),YEAR($R4922)*12+MONTH($R4922))))</f>
        <v/>
      </c>
      <c r="P4922">
        <f>IF($R4922="","",IF($R4923="",1,IF($O4922&lt;&gt;$O4923,1,0)))</f>
        <v/>
      </c>
      <c r="Q4922">
        <f>IF($P4922=1,SUM($P$7:$P4922),"")</f>
        <v/>
      </c>
      <c r="R4922">
        <f>IF($A4922="","",IF(ISNUMBER($A4922),$A4922,IFERROR(DATEVALUE($A4922),NA())))</f>
        <v/>
      </c>
    </row>
    <row r="4923">
      <c r="O4923">
        <f>IF($R4923="","",IF($Q$1="Weekly",INT(($R4923-2)/7),IF($Q$1="Quarterly",YEAR($R4923)*4+ROUNDUP(MONTH($R4923)/3),YEAR($R4923)*12+MONTH($R4923))))</f>
        <v/>
      </c>
      <c r="P4923">
        <f>IF($R4923="","",IF($R4924="",1,IF($O4923&lt;&gt;$O4924,1,0)))</f>
        <v/>
      </c>
      <c r="Q4923">
        <f>IF($P4923=1,SUM($P$7:$P4923),"")</f>
        <v/>
      </c>
      <c r="R4923">
        <f>IF($A4923="","",IF(ISNUMBER($A4923),$A4923,IFERROR(DATEVALUE($A4923),NA())))</f>
        <v/>
      </c>
    </row>
    <row r="4924">
      <c r="O4924">
        <f>IF($R4924="","",IF($Q$1="Weekly",INT(($R4924-2)/7),IF($Q$1="Quarterly",YEAR($R4924)*4+ROUNDUP(MONTH($R4924)/3),YEAR($R4924)*12+MONTH($R4924))))</f>
        <v/>
      </c>
      <c r="P4924">
        <f>IF($R4924="","",IF($R4925="",1,IF($O4924&lt;&gt;$O4925,1,0)))</f>
        <v/>
      </c>
      <c r="Q4924">
        <f>IF($P4924=1,SUM($P$7:$P4924),"")</f>
        <v/>
      </c>
      <c r="R4924">
        <f>IF($A4924="","",IF(ISNUMBER($A4924),$A4924,IFERROR(DATEVALUE($A4924),NA())))</f>
        <v/>
      </c>
    </row>
    <row r="4925">
      <c r="O4925">
        <f>IF($R4925="","",IF($Q$1="Weekly",INT(($R4925-2)/7),IF($Q$1="Quarterly",YEAR($R4925)*4+ROUNDUP(MONTH($R4925)/3),YEAR($R4925)*12+MONTH($R4925))))</f>
        <v/>
      </c>
      <c r="P4925">
        <f>IF($R4925="","",IF($R4926="",1,IF($O4925&lt;&gt;$O4926,1,0)))</f>
        <v/>
      </c>
      <c r="Q4925">
        <f>IF($P4925=1,SUM($P$7:$P4925),"")</f>
        <v/>
      </c>
      <c r="R4925">
        <f>IF($A4925="","",IF(ISNUMBER($A4925),$A4925,IFERROR(DATEVALUE($A4925),NA())))</f>
        <v/>
      </c>
    </row>
    <row r="4926">
      <c r="O4926">
        <f>IF($R4926="","",IF($Q$1="Weekly",INT(($R4926-2)/7),IF($Q$1="Quarterly",YEAR($R4926)*4+ROUNDUP(MONTH($R4926)/3),YEAR($R4926)*12+MONTH($R4926))))</f>
        <v/>
      </c>
      <c r="P4926">
        <f>IF($R4926="","",IF($R4927="",1,IF($O4926&lt;&gt;$O4927,1,0)))</f>
        <v/>
      </c>
      <c r="Q4926">
        <f>IF($P4926=1,SUM($P$7:$P4926),"")</f>
        <v/>
      </c>
      <c r="R4926">
        <f>IF($A4926="","",IF(ISNUMBER($A4926),$A4926,IFERROR(DATEVALUE($A4926),NA())))</f>
        <v/>
      </c>
    </row>
    <row r="4927">
      <c r="O4927">
        <f>IF($R4927="","",IF($Q$1="Weekly",INT(($R4927-2)/7),IF($Q$1="Quarterly",YEAR($R4927)*4+ROUNDUP(MONTH($R4927)/3),YEAR($R4927)*12+MONTH($R4927))))</f>
        <v/>
      </c>
      <c r="P4927">
        <f>IF($R4927="","",IF($R4928="",1,IF($O4927&lt;&gt;$O4928,1,0)))</f>
        <v/>
      </c>
      <c r="Q4927">
        <f>IF($P4927=1,SUM($P$7:$P4927),"")</f>
        <v/>
      </c>
      <c r="R4927">
        <f>IF($A4927="","",IF(ISNUMBER($A4927),$A4927,IFERROR(DATEVALUE($A4927),NA())))</f>
        <v/>
      </c>
    </row>
    <row r="4928">
      <c r="O4928">
        <f>IF($R4928="","",IF($Q$1="Weekly",INT(($R4928-2)/7),IF($Q$1="Quarterly",YEAR($R4928)*4+ROUNDUP(MONTH($R4928)/3),YEAR($R4928)*12+MONTH($R4928))))</f>
        <v/>
      </c>
      <c r="P4928">
        <f>IF($R4928="","",IF($R4929="",1,IF($O4928&lt;&gt;$O4929,1,0)))</f>
        <v/>
      </c>
      <c r="Q4928">
        <f>IF($P4928=1,SUM($P$7:$P4928),"")</f>
        <v/>
      </c>
      <c r="R4928">
        <f>IF($A4928="","",IF(ISNUMBER($A4928),$A4928,IFERROR(DATEVALUE($A4928),NA())))</f>
        <v/>
      </c>
    </row>
    <row r="4929">
      <c r="O4929">
        <f>IF($R4929="","",IF($Q$1="Weekly",INT(($R4929-2)/7),IF($Q$1="Quarterly",YEAR($R4929)*4+ROUNDUP(MONTH($R4929)/3),YEAR($R4929)*12+MONTH($R4929))))</f>
        <v/>
      </c>
      <c r="P4929">
        <f>IF($R4929="","",IF($R4930="",1,IF($O4929&lt;&gt;$O4930,1,0)))</f>
        <v/>
      </c>
      <c r="Q4929">
        <f>IF($P4929=1,SUM($P$7:$P4929),"")</f>
        <v/>
      </c>
      <c r="R4929">
        <f>IF($A4929="","",IF(ISNUMBER($A4929),$A4929,IFERROR(DATEVALUE($A4929),NA())))</f>
        <v/>
      </c>
    </row>
    <row r="4930">
      <c r="O4930">
        <f>IF($R4930="","",IF($Q$1="Weekly",INT(($R4930-2)/7),IF($Q$1="Quarterly",YEAR($R4930)*4+ROUNDUP(MONTH($R4930)/3),YEAR($R4930)*12+MONTH($R4930))))</f>
        <v/>
      </c>
      <c r="P4930">
        <f>IF($R4930="","",IF($R4931="",1,IF($O4930&lt;&gt;$O4931,1,0)))</f>
        <v/>
      </c>
      <c r="Q4930">
        <f>IF($P4930=1,SUM($P$7:$P4930),"")</f>
        <v/>
      </c>
      <c r="R4930">
        <f>IF($A4930="","",IF(ISNUMBER($A4930),$A4930,IFERROR(DATEVALUE($A4930),NA())))</f>
        <v/>
      </c>
    </row>
    <row r="4931">
      <c r="O4931">
        <f>IF($R4931="","",IF($Q$1="Weekly",INT(($R4931-2)/7),IF($Q$1="Quarterly",YEAR($R4931)*4+ROUNDUP(MONTH($R4931)/3),YEAR($R4931)*12+MONTH($R4931))))</f>
        <v/>
      </c>
      <c r="P4931">
        <f>IF($R4931="","",IF($R4932="",1,IF($O4931&lt;&gt;$O4932,1,0)))</f>
        <v/>
      </c>
      <c r="Q4931">
        <f>IF($P4931=1,SUM($P$7:$P4931),"")</f>
        <v/>
      </c>
      <c r="R4931">
        <f>IF($A4931="","",IF(ISNUMBER($A4931),$A4931,IFERROR(DATEVALUE($A4931),NA())))</f>
        <v/>
      </c>
    </row>
    <row r="4932">
      <c r="O4932">
        <f>IF($R4932="","",IF($Q$1="Weekly",INT(($R4932-2)/7),IF($Q$1="Quarterly",YEAR($R4932)*4+ROUNDUP(MONTH($R4932)/3),YEAR($R4932)*12+MONTH($R4932))))</f>
        <v/>
      </c>
      <c r="P4932">
        <f>IF($R4932="","",IF($R4933="",1,IF($O4932&lt;&gt;$O4933,1,0)))</f>
        <v/>
      </c>
      <c r="Q4932">
        <f>IF($P4932=1,SUM($P$7:$P4932),"")</f>
        <v/>
      </c>
      <c r="R4932">
        <f>IF($A4932="","",IF(ISNUMBER($A4932),$A4932,IFERROR(DATEVALUE($A4932),NA())))</f>
        <v/>
      </c>
    </row>
    <row r="4933">
      <c r="O4933">
        <f>IF($R4933="","",IF($Q$1="Weekly",INT(($R4933-2)/7),IF($Q$1="Quarterly",YEAR($R4933)*4+ROUNDUP(MONTH($R4933)/3),YEAR($R4933)*12+MONTH($R4933))))</f>
        <v/>
      </c>
      <c r="P4933">
        <f>IF($R4933="","",IF($R4934="",1,IF($O4933&lt;&gt;$O4934,1,0)))</f>
        <v/>
      </c>
      <c r="Q4933">
        <f>IF($P4933=1,SUM($P$7:$P4933),"")</f>
        <v/>
      </c>
      <c r="R4933">
        <f>IF($A4933="","",IF(ISNUMBER($A4933),$A4933,IFERROR(DATEVALUE($A4933),NA())))</f>
        <v/>
      </c>
    </row>
    <row r="4934">
      <c r="O4934">
        <f>IF($R4934="","",IF($Q$1="Weekly",INT(($R4934-2)/7),IF($Q$1="Quarterly",YEAR($R4934)*4+ROUNDUP(MONTH($R4934)/3),YEAR($R4934)*12+MONTH($R4934))))</f>
        <v/>
      </c>
      <c r="P4934">
        <f>IF($R4934="","",IF($R4935="",1,IF($O4934&lt;&gt;$O4935,1,0)))</f>
        <v/>
      </c>
      <c r="Q4934">
        <f>IF($P4934=1,SUM($P$7:$P4934),"")</f>
        <v/>
      </c>
      <c r="R4934">
        <f>IF($A4934="","",IF(ISNUMBER($A4934),$A4934,IFERROR(DATEVALUE($A4934),NA())))</f>
        <v/>
      </c>
    </row>
    <row r="4935">
      <c r="O4935">
        <f>IF($R4935="","",IF($Q$1="Weekly",INT(($R4935-2)/7),IF($Q$1="Quarterly",YEAR($R4935)*4+ROUNDUP(MONTH($R4935)/3),YEAR($R4935)*12+MONTH($R4935))))</f>
        <v/>
      </c>
      <c r="P4935">
        <f>IF($R4935="","",IF($R4936="",1,IF($O4935&lt;&gt;$O4936,1,0)))</f>
        <v/>
      </c>
      <c r="Q4935">
        <f>IF($P4935=1,SUM($P$7:$P4935),"")</f>
        <v/>
      </c>
      <c r="R4935">
        <f>IF($A4935="","",IF(ISNUMBER($A4935),$A4935,IFERROR(DATEVALUE($A4935),NA())))</f>
        <v/>
      </c>
    </row>
    <row r="4936">
      <c r="O4936">
        <f>IF($R4936="","",IF($Q$1="Weekly",INT(($R4936-2)/7),IF($Q$1="Quarterly",YEAR($R4936)*4+ROUNDUP(MONTH($R4936)/3),YEAR($R4936)*12+MONTH($R4936))))</f>
        <v/>
      </c>
      <c r="P4936">
        <f>IF($R4936="","",IF($R4937="",1,IF($O4936&lt;&gt;$O4937,1,0)))</f>
        <v/>
      </c>
      <c r="Q4936">
        <f>IF($P4936=1,SUM($P$7:$P4936),"")</f>
        <v/>
      </c>
      <c r="R4936">
        <f>IF($A4936="","",IF(ISNUMBER($A4936),$A4936,IFERROR(DATEVALUE($A4936),NA())))</f>
        <v/>
      </c>
    </row>
    <row r="4937">
      <c r="O4937">
        <f>IF($R4937="","",IF($Q$1="Weekly",INT(($R4937-2)/7),IF($Q$1="Quarterly",YEAR($R4937)*4+ROUNDUP(MONTH($R4937)/3),YEAR($R4937)*12+MONTH($R4937))))</f>
        <v/>
      </c>
      <c r="P4937">
        <f>IF($R4937="","",IF($R4938="",1,IF($O4937&lt;&gt;$O4938,1,0)))</f>
        <v/>
      </c>
      <c r="Q4937">
        <f>IF($P4937=1,SUM($P$7:$P4937),"")</f>
        <v/>
      </c>
      <c r="R4937">
        <f>IF($A4937="","",IF(ISNUMBER($A4937),$A4937,IFERROR(DATEVALUE($A4937),NA())))</f>
        <v/>
      </c>
    </row>
    <row r="4938">
      <c r="O4938">
        <f>IF($R4938="","",IF($Q$1="Weekly",INT(($R4938-2)/7),IF($Q$1="Quarterly",YEAR($R4938)*4+ROUNDUP(MONTH($R4938)/3),YEAR($R4938)*12+MONTH($R4938))))</f>
        <v/>
      </c>
      <c r="P4938">
        <f>IF($R4938="","",IF($R4939="",1,IF($O4938&lt;&gt;$O4939,1,0)))</f>
        <v/>
      </c>
      <c r="Q4938">
        <f>IF($P4938=1,SUM($P$7:$P4938),"")</f>
        <v/>
      </c>
      <c r="R4938">
        <f>IF($A4938="","",IF(ISNUMBER($A4938),$A4938,IFERROR(DATEVALUE($A4938),NA())))</f>
        <v/>
      </c>
    </row>
    <row r="4939">
      <c r="O4939">
        <f>IF($R4939="","",IF($Q$1="Weekly",INT(($R4939-2)/7),IF($Q$1="Quarterly",YEAR($R4939)*4+ROUNDUP(MONTH($R4939)/3),YEAR($R4939)*12+MONTH($R4939))))</f>
        <v/>
      </c>
      <c r="P4939">
        <f>IF($R4939="","",IF($R4940="",1,IF($O4939&lt;&gt;$O4940,1,0)))</f>
        <v/>
      </c>
      <c r="Q4939">
        <f>IF($P4939=1,SUM($P$7:$P4939),"")</f>
        <v/>
      </c>
      <c r="R4939">
        <f>IF($A4939="","",IF(ISNUMBER($A4939),$A4939,IFERROR(DATEVALUE($A4939),NA())))</f>
        <v/>
      </c>
    </row>
    <row r="4940">
      <c r="O4940">
        <f>IF($R4940="","",IF($Q$1="Weekly",INT(($R4940-2)/7),IF($Q$1="Quarterly",YEAR($R4940)*4+ROUNDUP(MONTH($R4940)/3),YEAR($R4940)*12+MONTH($R4940))))</f>
        <v/>
      </c>
      <c r="P4940">
        <f>IF($R4940="","",IF($R4941="",1,IF($O4940&lt;&gt;$O4941,1,0)))</f>
        <v/>
      </c>
      <c r="Q4940">
        <f>IF($P4940=1,SUM($P$7:$P4940),"")</f>
        <v/>
      </c>
      <c r="R4940">
        <f>IF($A4940="","",IF(ISNUMBER($A4940),$A4940,IFERROR(DATEVALUE($A4940),NA())))</f>
        <v/>
      </c>
    </row>
    <row r="4941">
      <c r="O4941">
        <f>IF($R4941="","",IF($Q$1="Weekly",INT(($R4941-2)/7),IF($Q$1="Quarterly",YEAR($R4941)*4+ROUNDUP(MONTH($R4941)/3),YEAR($R4941)*12+MONTH($R4941))))</f>
        <v/>
      </c>
      <c r="P4941">
        <f>IF($R4941="","",IF($R4942="",1,IF($O4941&lt;&gt;$O4942,1,0)))</f>
        <v/>
      </c>
      <c r="Q4941">
        <f>IF($P4941=1,SUM($P$7:$P4941),"")</f>
        <v/>
      </c>
      <c r="R4941">
        <f>IF($A4941="","",IF(ISNUMBER($A4941),$A4941,IFERROR(DATEVALUE($A4941),NA())))</f>
        <v/>
      </c>
    </row>
    <row r="4942">
      <c r="O4942">
        <f>IF($R4942="","",IF($Q$1="Weekly",INT(($R4942-2)/7),IF($Q$1="Quarterly",YEAR($R4942)*4+ROUNDUP(MONTH($R4942)/3),YEAR($R4942)*12+MONTH($R4942))))</f>
        <v/>
      </c>
      <c r="P4942">
        <f>IF($R4942="","",IF($R4943="",1,IF($O4942&lt;&gt;$O4943,1,0)))</f>
        <v/>
      </c>
      <c r="Q4942">
        <f>IF($P4942=1,SUM($P$7:$P4942),"")</f>
        <v/>
      </c>
      <c r="R4942">
        <f>IF($A4942="","",IF(ISNUMBER($A4942),$A4942,IFERROR(DATEVALUE($A4942),NA())))</f>
        <v/>
      </c>
    </row>
    <row r="4943">
      <c r="O4943">
        <f>IF($R4943="","",IF($Q$1="Weekly",INT(($R4943-2)/7),IF($Q$1="Quarterly",YEAR($R4943)*4+ROUNDUP(MONTH($R4943)/3),YEAR($R4943)*12+MONTH($R4943))))</f>
        <v/>
      </c>
      <c r="P4943">
        <f>IF($R4943="","",IF($R4944="",1,IF($O4943&lt;&gt;$O4944,1,0)))</f>
        <v/>
      </c>
      <c r="Q4943">
        <f>IF($P4943=1,SUM($P$7:$P4943),"")</f>
        <v/>
      </c>
      <c r="R4943">
        <f>IF($A4943="","",IF(ISNUMBER($A4943),$A4943,IFERROR(DATEVALUE($A4943),NA())))</f>
        <v/>
      </c>
    </row>
    <row r="4944">
      <c r="O4944">
        <f>IF($R4944="","",IF($Q$1="Weekly",INT(($R4944-2)/7),IF($Q$1="Quarterly",YEAR($R4944)*4+ROUNDUP(MONTH($R4944)/3),YEAR($R4944)*12+MONTH($R4944))))</f>
        <v/>
      </c>
      <c r="P4944">
        <f>IF($R4944="","",IF($R4945="",1,IF($O4944&lt;&gt;$O4945,1,0)))</f>
        <v/>
      </c>
      <c r="Q4944">
        <f>IF($P4944=1,SUM($P$7:$P4944),"")</f>
        <v/>
      </c>
      <c r="R4944">
        <f>IF($A4944="","",IF(ISNUMBER($A4944),$A4944,IFERROR(DATEVALUE($A4944),NA())))</f>
        <v/>
      </c>
    </row>
    <row r="4945">
      <c r="O4945">
        <f>IF($R4945="","",IF($Q$1="Weekly",INT(($R4945-2)/7),IF($Q$1="Quarterly",YEAR($R4945)*4+ROUNDUP(MONTH($R4945)/3),YEAR($R4945)*12+MONTH($R4945))))</f>
        <v/>
      </c>
      <c r="P4945">
        <f>IF($R4945="","",IF($R4946="",1,IF($O4945&lt;&gt;$O4946,1,0)))</f>
        <v/>
      </c>
      <c r="Q4945">
        <f>IF($P4945=1,SUM($P$7:$P4945),"")</f>
        <v/>
      </c>
      <c r="R4945">
        <f>IF($A4945="","",IF(ISNUMBER($A4945),$A4945,IFERROR(DATEVALUE($A4945),NA())))</f>
        <v/>
      </c>
    </row>
    <row r="4946">
      <c r="O4946">
        <f>IF($R4946="","",IF($Q$1="Weekly",INT(($R4946-2)/7),IF($Q$1="Quarterly",YEAR($R4946)*4+ROUNDUP(MONTH($R4946)/3),YEAR($R4946)*12+MONTH($R4946))))</f>
        <v/>
      </c>
      <c r="P4946">
        <f>IF($R4946="","",IF($R4947="",1,IF($O4946&lt;&gt;$O4947,1,0)))</f>
        <v/>
      </c>
      <c r="Q4946">
        <f>IF($P4946=1,SUM($P$7:$P4946),"")</f>
        <v/>
      </c>
      <c r="R4946">
        <f>IF($A4946="","",IF(ISNUMBER($A4946),$A4946,IFERROR(DATEVALUE($A4946),NA())))</f>
        <v/>
      </c>
    </row>
    <row r="4947">
      <c r="O4947">
        <f>IF($R4947="","",IF($Q$1="Weekly",INT(($R4947-2)/7),IF($Q$1="Quarterly",YEAR($R4947)*4+ROUNDUP(MONTH($R4947)/3),YEAR($R4947)*12+MONTH($R4947))))</f>
        <v/>
      </c>
      <c r="P4947">
        <f>IF($R4947="","",IF($R4948="",1,IF($O4947&lt;&gt;$O4948,1,0)))</f>
        <v/>
      </c>
      <c r="Q4947">
        <f>IF($P4947=1,SUM($P$7:$P4947),"")</f>
        <v/>
      </c>
      <c r="R4947">
        <f>IF($A4947="","",IF(ISNUMBER($A4947),$A4947,IFERROR(DATEVALUE($A4947),NA())))</f>
        <v/>
      </c>
    </row>
    <row r="4948">
      <c r="O4948">
        <f>IF($R4948="","",IF($Q$1="Weekly",INT(($R4948-2)/7),IF($Q$1="Quarterly",YEAR($R4948)*4+ROUNDUP(MONTH($R4948)/3),YEAR($R4948)*12+MONTH($R4948))))</f>
        <v/>
      </c>
      <c r="P4948">
        <f>IF($R4948="","",IF($R4949="",1,IF($O4948&lt;&gt;$O4949,1,0)))</f>
        <v/>
      </c>
      <c r="Q4948">
        <f>IF($P4948=1,SUM($P$7:$P4948),"")</f>
        <v/>
      </c>
      <c r="R4948">
        <f>IF($A4948="","",IF(ISNUMBER($A4948),$A4948,IFERROR(DATEVALUE($A4948),NA())))</f>
        <v/>
      </c>
    </row>
    <row r="4949">
      <c r="O4949">
        <f>IF($R4949="","",IF($Q$1="Weekly",INT(($R4949-2)/7),IF($Q$1="Quarterly",YEAR($R4949)*4+ROUNDUP(MONTH($R4949)/3),YEAR($R4949)*12+MONTH($R4949))))</f>
        <v/>
      </c>
      <c r="P4949">
        <f>IF($R4949="","",IF($R4950="",1,IF($O4949&lt;&gt;$O4950,1,0)))</f>
        <v/>
      </c>
      <c r="Q4949">
        <f>IF($P4949=1,SUM($P$7:$P4949),"")</f>
        <v/>
      </c>
      <c r="R4949">
        <f>IF($A4949="","",IF(ISNUMBER($A4949),$A4949,IFERROR(DATEVALUE($A4949),NA())))</f>
        <v/>
      </c>
    </row>
    <row r="4950">
      <c r="O4950">
        <f>IF($R4950="","",IF($Q$1="Weekly",INT(($R4950-2)/7),IF($Q$1="Quarterly",YEAR($R4950)*4+ROUNDUP(MONTH($R4950)/3),YEAR($R4950)*12+MONTH($R4950))))</f>
        <v/>
      </c>
      <c r="P4950">
        <f>IF($R4950="","",IF($R4951="",1,IF($O4950&lt;&gt;$O4951,1,0)))</f>
        <v/>
      </c>
      <c r="Q4950">
        <f>IF($P4950=1,SUM($P$7:$P4950),"")</f>
        <v/>
      </c>
      <c r="R4950">
        <f>IF($A4950="","",IF(ISNUMBER($A4950),$A4950,IFERROR(DATEVALUE($A4950),NA())))</f>
        <v/>
      </c>
    </row>
    <row r="4951">
      <c r="O4951">
        <f>IF($R4951="","",IF($Q$1="Weekly",INT(($R4951-2)/7),IF($Q$1="Quarterly",YEAR($R4951)*4+ROUNDUP(MONTH($R4951)/3),YEAR($R4951)*12+MONTH($R4951))))</f>
        <v/>
      </c>
      <c r="P4951">
        <f>IF($R4951="","",IF($R4952="",1,IF($O4951&lt;&gt;$O4952,1,0)))</f>
        <v/>
      </c>
      <c r="Q4951">
        <f>IF($P4951=1,SUM($P$7:$P4951),"")</f>
        <v/>
      </c>
      <c r="R4951">
        <f>IF($A4951="","",IF(ISNUMBER($A4951),$A4951,IFERROR(DATEVALUE($A4951),NA())))</f>
        <v/>
      </c>
    </row>
    <row r="4952">
      <c r="O4952">
        <f>IF($R4952="","",IF($Q$1="Weekly",INT(($R4952-2)/7),IF($Q$1="Quarterly",YEAR($R4952)*4+ROUNDUP(MONTH($R4952)/3),YEAR($R4952)*12+MONTH($R4952))))</f>
        <v/>
      </c>
      <c r="P4952">
        <f>IF($R4952="","",IF($R4953="",1,IF($O4952&lt;&gt;$O4953,1,0)))</f>
        <v/>
      </c>
      <c r="Q4952">
        <f>IF($P4952=1,SUM($P$7:$P4952),"")</f>
        <v/>
      </c>
      <c r="R4952">
        <f>IF($A4952="","",IF(ISNUMBER($A4952),$A4952,IFERROR(DATEVALUE($A4952),NA())))</f>
        <v/>
      </c>
    </row>
    <row r="4953">
      <c r="O4953">
        <f>IF($R4953="","",IF($Q$1="Weekly",INT(($R4953-2)/7),IF($Q$1="Quarterly",YEAR($R4953)*4+ROUNDUP(MONTH($R4953)/3),YEAR($R4953)*12+MONTH($R4953))))</f>
        <v/>
      </c>
      <c r="P4953">
        <f>IF($R4953="","",IF($R4954="",1,IF($O4953&lt;&gt;$O4954,1,0)))</f>
        <v/>
      </c>
      <c r="Q4953">
        <f>IF($P4953=1,SUM($P$7:$P4953),"")</f>
        <v/>
      </c>
      <c r="R4953">
        <f>IF($A4953="","",IF(ISNUMBER($A4953),$A4953,IFERROR(DATEVALUE($A4953),NA())))</f>
        <v/>
      </c>
    </row>
    <row r="4954">
      <c r="O4954">
        <f>IF($R4954="","",IF($Q$1="Weekly",INT(($R4954-2)/7),IF($Q$1="Quarterly",YEAR($R4954)*4+ROUNDUP(MONTH($R4954)/3),YEAR($R4954)*12+MONTH($R4954))))</f>
        <v/>
      </c>
      <c r="P4954">
        <f>IF($R4954="","",IF($R4955="",1,IF($O4954&lt;&gt;$O4955,1,0)))</f>
        <v/>
      </c>
      <c r="Q4954">
        <f>IF($P4954=1,SUM($P$7:$P4954),"")</f>
        <v/>
      </c>
      <c r="R4954">
        <f>IF($A4954="","",IF(ISNUMBER($A4954),$A4954,IFERROR(DATEVALUE($A4954),NA())))</f>
        <v/>
      </c>
    </row>
    <row r="4955">
      <c r="O4955">
        <f>IF($R4955="","",IF($Q$1="Weekly",INT(($R4955-2)/7),IF($Q$1="Quarterly",YEAR($R4955)*4+ROUNDUP(MONTH($R4955)/3),YEAR($R4955)*12+MONTH($R4955))))</f>
        <v/>
      </c>
      <c r="P4955">
        <f>IF($R4955="","",IF($R4956="",1,IF($O4955&lt;&gt;$O4956,1,0)))</f>
        <v/>
      </c>
      <c r="Q4955">
        <f>IF($P4955=1,SUM($P$7:$P4955),"")</f>
        <v/>
      </c>
      <c r="R4955">
        <f>IF($A4955="","",IF(ISNUMBER($A4955),$A4955,IFERROR(DATEVALUE($A4955),NA())))</f>
        <v/>
      </c>
    </row>
    <row r="4956">
      <c r="O4956">
        <f>IF($R4956="","",IF($Q$1="Weekly",INT(($R4956-2)/7),IF($Q$1="Quarterly",YEAR($R4956)*4+ROUNDUP(MONTH($R4956)/3),YEAR($R4956)*12+MONTH($R4956))))</f>
        <v/>
      </c>
      <c r="P4956">
        <f>IF($R4956="","",IF($R4957="",1,IF($O4956&lt;&gt;$O4957,1,0)))</f>
        <v/>
      </c>
      <c r="Q4956">
        <f>IF($P4956=1,SUM($P$7:$P4956),"")</f>
        <v/>
      </c>
      <c r="R4956">
        <f>IF($A4956="","",IF(ISNUMBER($A4956),$A4956,IFERROR(DATEVALUE($A4956),NA())))</f>
        <v/>
      </c>
    </row>
    <row r="4957">
      <c r="O4957">
        <f>IF($R4957="","",IF($Q$1="Weekly",INT(($R4957-2)/7),IF($Q$1="Quarterly",YEAR($R4957)*4+ROUNDUP(MONTH($R4957)/3),YEAR($R4957)*12+MONTH($R4957))))</f>
        <v/>
      </c>
      <c r="P4957">
        <f>IF($R4957="","",IF($R4958="",1,IF($O4957&lt;&gt;$O4958,1,0)))</f>
        <v/>
      </c>
      <c r="Q4957">
        <f>IF($P4957=1,SUM($P$7:$P4957),"")</f>
        <v/>
      </c>
      <c r="R4957">
        <f>IF($A4957="","",IF(ISNUMBER($A4957),$A4957,IFERROR(DATEVALUE($A4957),NA())))</f>
        <v/>
      </c>
    </row>
    <row r="4958">
      <c r="O4958">
        <f>IF($R4958="","",IF($Q$1="Weekly",INT(($R4958-2)/7),IF($Q$1="Quarterly",YEAR($R4958)*4+ROUNDUP(MONTH($R4958)/3),YEAR($R4958)*12+MONTH($R4958))))</f>
        <v/>
      </c>
      <c r="P4958">
        <f>IF($R4958="","",IF($R4959="",1,IF($O4958&lt;&gt;$O4959,1,0)))</f>
        <v/>
      </c>
      <c r="Q4958">
        <f>IF($P4958=1,SUM($P$7:$P4958),"")</f>
        <v/>
      </c>
      <c r="R4958">
        <f>IF($A4958="","",IF(ISNUMBER($A4958),$A4958,IFERROR(DATEVALUE($A4958),NA())))</f>
        <v/>
      </c>
    </row>
    <row r="4959">
      <c r="O4959">
        <f>IF($R4959="","",IF($Q$1="Weekly",INT(($R4959-2)/7),IF($Q$1="Quarterly",YEAR($R4959)*4+ROUNDUP(MONTH($R4959)/3),YEAR($R4959)*12+MONTH($R4959))))</f>
        <v/>
      </c>
      <c r="P4959">
        <f>IF($R4959="","",IF($R4960="",1,IF($O4959&lt;&gt;$O4960,1,0)))</f>
        <v/>
      </c>
      <c r="Q4959">
        <f>IF($P4959=1,SUM($P$7:$P4959),"")</f>
        <v/>
      </c>
      <c r="R4959">
        <f>IF($A4959="","",IF(ISNUMBER($A4959),$A4959,IFERROR(DATEVALUE($A4959),NA())))</f>
        <v/>
      </c>
    </row>
    <row r="4960">
      <c r="O4960">
        <f>IF($R4960="","",IF($Q$1="Weekly",INT(($R4960-2)/7),IF($Q$1="Quarterly",YEAR($R4960)*4+ROUNDUP(MONTH($R4960)/3),YEAR($R4960)*12+MONTH($R4960))))</f>
        <v/>
      </c>
      <c r="P4960">
        <f>IF($R4960="","",IF($R4961="",1,IF($O4960&lt;&gt;$O4961,1,0)))</f>
        <v/>
      </c>
      <c r="Q4960">
        <f>IF($P4960=1,SUM($P$7:$P4960),"")</f>
        <v/>
      </c>
      <c r="R4960">
        <f>IF($A4960="","",IF(ISNUMBER($A4960),$A4960,IFERROR(DATEVALUE($A4960),NA())))</f>
        <v/>
      </c>
    </row>
    <row r="4961">
      <c r="O4961">
        <f>IF($R4961="","",IF($Q$1="Weekly",INT(($R4961-2)/7),IF($Q$1="Quarterly",YEAR($R4961)*4+ROUNDUP(MONTH($R4961)/3),YEAR($R4961)*12+MONTH($R4961))))</f>
        <v/>
      </c>
      <c r="P4961">
        <f>IF($R4961="","",IF($R4962="",1,IF($O4961&lt;&gt;$O4962,1,0)))</f>
        <v/>
      </c>
      <c r="Q4961">
        <f>IF($P4961=1,SUM($P$7:$P4961),"")</f>
        <v/>
      </c>
      <c r="R4961">
        <f>IF($A4961="","",IF(ISNUMBER($A4961),$A4961,IFERROR(DATEVALUE($A4961),NA())))</f>
        <v/>
      </c>
    </row>
    <row r="4962">
      <c r="O4962">
        <f>IF($R4962="","",IF($Q$1="Weekly",INT(($R4962-2)/7),IF($Q$1="Quarterly",YEAR($R4962)*4+ROUNDUP(MONTH($R4962)/3),YEAR($R4962)*12+MONTH($R4962))))</f>
        <v/>
      </c>
      <c r="P4962">
        <f>IF($R4962="","",IF($R4963="",1,IF($O4962&lt;&gt;$O4963,1,0)))</f>
        <v/>
      </c>
      <c r="Q4962">
        <f>IF($P4962=1,SUM($P$7:$P4962),"")</f>
        <v/>
      </c>
      <c r="R4962">
        <f>IF($A4962="","",IF(ISNUMBER($A4962),$A4962,IFERROR(DATEVALUE($A4962),NA())))</f>
        <v/>
      </c>
    </row>
    <row r="4963">
      <c r="O4963">
        <f>IF($R4963="","",IF($Q$1="Weekly",INT(($R4963-2)/7),IF($Q$1="Quarterly",YEAR($R4963)*4+ROUNDUP(MONTH($R4963)/3),YEAR($R4963)*12+MONTH($R4963))))</f>
        <v/>
      </c>
      <c r="P4963">
        <f>IF($R4963="","",IF($R4964="",1,IF($O4963&lt;&gt;$O4964,1,0)))</f>
        <v/>
      </c>
      <c r="Q4963">
        <f>IF($P4963=1,SUM($P$7:$P4963),"")</f>
        <v/>
      </c>
      <c r="R4963">
        <f>IF($A4963="","",IF(ISNUMBER($A4963),$A4963,IFERROR(DATEVALUE($A4963),NA())))</f>
        <v/>
      </c>
    </row>
    <row r="4964">
      <c r="O4964">
        <f>IF($R4964="","",IF($Q$1="Weekly",INT(($R4964-2)/7),IF($Q$1="Quarterly",YEAR($R4964)*4+ROUNDUP(MONTH($R4964)/3),YEAR($R4964)*12+MONTH($R4964))))</f>
        <v/>
      </c>
      <c r="P4964">
        <f>IF($R4964="","",IF($R4965="",1,IF($O4964&lt;&gt;$O4965,1,0)))</f>
        <v/>
      </c>
      <c r="Q4964">
        <f>IF($P4964=1,SUM($P$7:$P4964),"")</f>
        <v/>
      </c>
      <c r="R4964">
        <f>IF($A4964="","",IF(ISNUMBER($A4964),$A4964,IFERROR(DATEVALUE($A4964),NA())))</f>
        <v/>
      </c>
    </row>
    <row r="4965">
      <c r="O4965">
        <f>IF($R4965="","",IF($Q$1="Weekly",INT(($R4965-2)/7),IF($Q$1="Quarterly",YEAR($R4965)*4+ROUNDUP(MONTH($R4965)/3),YEAR($R4965)*12+MONTH($R4965))))</f>
        <v/>
      </c>
      <c r="P4965">
        <f>IF($R4965="","",IF($R4966="",1,IF($O4965&lt;&gt;$O4966,1,0)))</f>
        <v/>
      </c>
      <c r="Q4965">
        <f>IF($P4965=1,SUM($P$7:$P4965),"")</f>
        <v/>
      </c>
      <c r="R4965">
        <f>IF($A4965="","",IF(ISNUMBER($A4965),$A4965,IFERROR(DATEVALUE($A4965),NA())))</f>
        <v/>
      </c>
    </row>
    <row r="4966">
      <c r="O4966">
        <f>IF($R4966="","",IF($Q$1="Weekly",INT(($R4966-2)/7),IF($Q$1="Quarterly",YEAR($R4966)*4+ROUNDUP(MONTH($R4966)/3),YEAR($R4966)*12+MONTH($R4966))))</f>
        <v/>
      </c>
      <c r="P4966">
        <f>IF($R4966="","",IF($R4967="",1,IF($O4966&lt;&gt;$O4967,1,0)))</f>
        <v/>
      </c>
      <c r="Q4966">
        <f>IF($P4966=1,SUM($P$7:$P4966),"")</f>
        <v/>
      </c>
      <c r="R4966">
        <f>IF($A4966="","",IF(ISNUMBER($A4966),$A4966,IFERROR(DATEVALUE($A4966),NA())))</f>
        <v/>
      </c>
    </row>
    <row r="4967">
      <c r="O4967">
        <f>IF($R4967="","",IF($Q$1="Weekly",INT(($R4967-2)/7),IF($Q$1="Quarterly",YEAR($R4967)*4+ROUNDUP(MONTH($R4967)/3),YEAR($R4967)*12+MONTH($R4967))))</f>
        <v/>
      </c>
      <c r="P4967">
        <f>IF($R4967="","",IF($R4968="",1,IF($O4967&lt;&gt;$O4968,1,0)))</f>
        <v/>
      </c>
      <c r="Q4967">
        <f>IF($P4967=1,SUM($P$7:$P4967),"")</f>
        <v/>
      </c>
      <c r="R4967">
        <f>IF($A4967="","",IF(ISNUMBER($A4967),$A4967,IFERROR(DATEVALUE($A4967),NA())))</f>
        <v/>
      </c>
    </row>
    <row r="4968">
      <c r="O4968">
        <f>IF($R4968="","",IF($Q$1="Weekly",INT(($R4968-2)/7),IF($Q$1="Quarterly",YEAR($R4968)*4+ROUNDUP(MONTH($R4968)/3),YEAR($R4968)*12+MONTH($R4968))))</f>
        <v/>
      </c>
      <c r="P4968">
        <f>IF($R4968="","",IF($R4969="",1,IF($O4968&lt;&gt;$O4969,1,0)))</f>
        <v/>
      </c>
      <c r="Q4968">
        <f>IF($P4968=1,SUM($P$7:$P4968),"")</f>
        <v/>
      </c>
      <c r="R4968">
        <f>IF($A4968="","",IF(ISNUMBER($A4968),$A4968,IFERROR(DATEVALUE($A4968),NA())))</f>
        <v/>
      </c>
    </row>
    <row r="4969">
      <c r="O4969">
        <f>IF($R4969="","",IF($Q$1="Weekly",INT(($R4969-2)/7),IF($Q$1="Quarterly",YEAR($R4969)*4+ROUNDUP(MONTH($R4969)/3),YEAR($R4969)*12+MONTH($R4969))))</f>
        <v/>
      </c>
      <c r="P4969">
        <f>IF($R4969="","",IF($R4970="",1,IF($O4969&lt;&gt;$O4970,1,0)))</f>
        <v/>
      </c>
      <c r="Q4969">
        <f>IF($P4969=1,SUM($P$7:$P4969),"")</f>
        <v/>
      </c>
      <c r="R4969">
        <f>IF($A4969="","",IF(ISNUMBER($A4969),$A4969,IFERROR(DATEVALUE($A4969),NA())))</f>
        <v/>
      </c>
    </row>
    <row r="4970">
      <c r="O4970">
        <f>IF($R4970="","",IF($Q$1="Weekly",INT(($R4970-2)/7),IF($Q$1="Quarterly",YEAR($R4970)*4+ROUNDUP(MONTH($R4970)/3),YEAR($R4970)*12+MONTH($R4970))))</f>
        <v/>
      </c>
      <c r="P4970">
        <f>IF($R4970="","",IF($R4971="",1,IF($O4970&lt;&gt;$O4971,1,0)))</f>
        <v/>
      </c>
      <c r="Q4970">
        <f>IF($P4970=1,SUM($P$7:$P4970),"")</f>
        <v/>
      </c>
      <c r="R4970">
        <f>IF($A4970="","",IF(ISNUMBER($A4970),$A4970,IFERROR(DATEVALUE($A4970),NA())))</f>
        <v/>
      </c>
    </row>
    <row r="4971">
      <c r="O4971">
        <f>IF($R4971="","",IF($Q$1="Weekly",INT(($R4971-2)/7),IF($Q$1="Quarterly",YEAR($R4971)*4+ROUNDUP(MONTH($R4971)/3),YEAR($R4971)*12+MONTH($R4971))))</f>
        <v/>
      </c>
      <c r="P4971">
        <f>IF($R4971="","",IF($R4972="",1,IF($O4971&lt;&gt;$O4972,1,0)))</f>
        <v/>
      </c>
      <c r="Q4971">
        <f>IF($P4971=1,SUM($P$7:$P4971),"")</f>
        <v/>
      </c>
      <c r="R4971">
        <f>IF($A4971="","",IF(ISNUMBER($A4971),$A4971,IFERROR(DATEVALUE($A4971),NA())))</f>
        <v/>
      </c>
    </row>
    <row r="4972">
      <c r="O4972">
        <f>IF($R4972="","",IF($Q$1="Weekly",INT(($R4972-2)/7),IF($Q$1="Quarterly",YEAR($R4972)*4+ROUNDUP(MONTH($R4972)/3),YEAR($R4972)*12+MONTH($R4972))))</f>
        <v/>
      </c>
      <c r="P4972">
        <f>IF($R4972="","",IF($R4973="",1,IF($O4972&lt;&gt;$O4973,1,0)))</f>
        <v/>
      </c>
      <c r="Q4972">
        <f>IF($P4972=1,SUM($P$7:$P4972),"")</f>
        <v/>
      </c>
      <c r="R4972">
        <f>IF($A4972="","",IF(ISNUMBER($A4972),$A4972,IFERROR(DATEVALUE($A4972),NA())))</f>
        <v/>
      </c>
    </row>
    <row r="4973">
      <c r="O4973">
        <f>IF($R4973="","",IF($Q$1="Weekly",INT(($R4973-2)/7),IF($Q$1="Quarterly",YEAR($R4973)*4+ROUNDUP(MONTH($R4973)/3),YEAR($R4973)*12+MONTH($R4973))))</f>
        <v/>
      </c>
      <c r="P4973">
        <f>IF($R4973="","",IF($R4974="",1,IF($O4973&lt;&gt;$O4974,1,0)))</f>
        <v/>
      </c>
      <c r="Q4973">
        <f>IF($P4973=1,SUM($P$7:$P4973),"")</f>
        <v/>
      </c>
      <c r="R4973">
        <f>IF($A4973="","",IF(ISNUMBER($A4973),$A4973,IFERROR(DATEVALUE($A4973),NA())))</f>
        <v/>
      </c>
    </row>
    <row r="4974">
      <c r="O4974">
        <f>IF($R4974="","",IF($Q$1="Weekly",INT(($R4974-2)/7),IF($Q$1="Quarterly",YEAR($R4974)*4+ROUNDUP(MONTH($R4974)/3),YEAR($R4974)*12+MONTH($R4974))))</f>
        <v/>
      </c>
      <c r="P4974">
        <f>IF($R4974="","",IF($R4975="",1,IF($O4974&lt;&gt;$O4975,1,0)))</f>
        <v/>
      </c>
      <c r="Q4974">
        <f>IF($P4974=1,SUM($P$7:$P4974),"")</f>
        <v/>
      </c>
      <c r="R4974">
        <f>IF($A4974="","",IF(ISNUMBER($A4974),$A4974,IFERROR(DATEVALUE($A4974),NA())))</f>
        <v/>
      </c>
    </row>
    <row r="4975">
      <c r="O4975">
        <f>IF($R4975="","",IF($Q$1="Weekly",INT(($R4975-2)/7),IF($Q$1="Quarterly",YEAR($R4975)*4+ROUNDUP(MONTH($R4975)/3),YEAR($R4975)*12+MONTH($R4975))))</f>
        <v/>
      </c>
      <c r="P4975">
        <f>IF($R4975="","",IF($R4976="",1,IF($O4975&lt;&gt;$O4976,1,0)))</f>
        <v/>
      </c>
      <c r="Q4975">
        <f>IF($P4975=1,SUM($P$7:$P4975),"")</f>
        <v/>
      </c>
      <c r="R4975">
        <f>IF($A4975="","",IF(ISNUMBER($A4975),$A4975,IFERROR(DATEVALUE($A4975),NA())))</f>
        <v/>
      </c>
    </row>
    <row r="4976">
      <c r="O4976">
        <f>IF($R4976="","",IF($Q$1="Weekly",INT(($R4976-2)/7),IF($Q$1="Quarterly",YEAR($R4976)*4+ROUNDUP(MONTH($R4976)/3),YEAR($R4976)*12+MONTH($R4976))))</f>
        <v/>
      </c>
      <c r="P4976">
        <f>IF($R4976="","",IF($R4977="",1,IF($O4976&lt;&gt;$O4977,1,0)))</f>
        <v/>
      </c>
      <c r="Q4976">
        <f>IF($P4976=1,SUM($P$7:$P4976),"")</f>
        <v/>
      </c>
      <c r="R4976">
        <f>IF($A4976="","",IF(ISNUMBER($A4976),$A4976,IFERROR(DATEVALUE($A4976),NA())))</f>
        <v/>
      </c>
    </row>
    <row r="4977">
      <c r="O4977">
        <f>IF($R4977="","",IF($Q$1="Weekly",INT(($R4977-2)/7),IF($Q$1="Quarterly",YEAR($R4977)*4+ROUNDUP(MONTH($R4977)/3),YEAR($R4977)*12+MONTH($R4977))))</f>
        <v/>
      </c>
      <c r="P4977">
        <f>IF($R4977="","",IF($R4978="",1,IF($O4977&lt;&gt;$O4978,1,0)))</f>
        <v/>
      </c>
      <c r="Q4977">
        <f>IF($P4977=1,SUM($P$7:$P4977),"")</f>
        <v/>
      </c>
      <c r="R4977">
        <f>IF($A4977="","",IF(ISNUMBER($A4977),$A4977,IFERROR(DATEVALUE($A4977),NA())))</f>
        <v/>
      </c>
    </row>
    <row r="4978">
      <c r="O4978">
        <f>IF($R4978="","",IF($Q$1="Weekly",INT(($R4978-2)/7),IF($Q$1="Quarterly",YEAR($R4978)*4+ROUNDUP(MONTH($R4978)/3),YEAR($R4978)*12+MONTH($R4978))))</f>
        <v/>
      </c>
      <c r="P4978">
        <f>IF($R4978="","",IF($R4979="",1,IF($O4978&lt;&gt;$O4979,1,0)))</f>
        <v/>
      </c>
      <c r="Q4978">
        <f>IF($P4978=1,SUM($P$7:$P4978),"")</f>
        <v/>
      </c>
      <c r="R4978">
        <f>IF($A4978="","",IF(ISNUMBER($A4978),$A4978,IFERROR(DATEVALUE($A4978),NA())))</f>
        <v/>
      </c>
    </row>
    <row r="4979">
      <c r="O4979">
        <f>IF($R4979="","",IF($Q$1="Weekly",INT(($R4979-2)/7),IF($Q$1="Quarterly",YEAR($R4979)*4+ROUNDUP(MONTH($R4979)/3),YEAR($R4979)*12+MONTH($R4979))))</f>
        <v/>
      </c>
      <c r="P4979">
        <f>IF($R4979="","",IF($R4980="",1,IF($O4979&lt;&gt;$O4980,1,0)))</f>
        <v/>
      </c>
      <c r="Q4979">
        <f>IF($P4979=1,SUM($P$7:$P4979),"")</f>
        <v/>
      </c>
      <c r="R4979">
        <f>IF($A4979="","",IF(ISNUMBER($A4979),$A4979,IFERROR(DATEVALUE($A4979),NA())))</f>
        <v/>
      </c>
    </row>
    <row r="4980">
      <c r="O4980">
        <f>IF($R4980="","",IF($Q$1="Weekly",INT(($R4980-2)/7),IF($Q$1="Quarterly",YEAR($R4980)*4+ROUNDUP(MONTH($R4980)/3),YEAR($R4980)*12+MONTH($R4980))))</f>
        <v/>
      </c>
      <c r="P4980">
        <f>IF($R4980="","",IF($R4981="",1,IF($O4980&lt;&gt;$O4981,1,0)))</f>
        <v/>
      </c>
      <c r="Q4980">
        <f>IF($P4980=1,SUM($P$7:$P4980),"")</f>
        <v/>
      </c>
      <c r="R4980">
        <f>IF($A4980="","",IF(ISNUMBER($A4980),$A4980,IFERROR(DATEVALUE($A4980),NA())))</f>
        <v/>
      </c>
    </row>
    <row r="4981">
      <c r="O4981">
        <f>IF($R4981="","",IF($Q$1="Weekly",INT(($R4981-2)/7),IF($Q$1="Quarterly",YEAR($R4981)*4+ROUNDUP(MONTH($R4981)/3),YEAR($R4981)*12+MONTH($R4981))))</f>
        <v/>
      </c>
      <c r="P4981">
        <f>IF($R4981="","",IF($R4982="",1,IF($O4981&lt;&gt;$O4982,1,0)))</f>
        <v/>
      </c>
      <c r="Q4981">
        <f>IF($P4981=1,SUM($P$7:$P4981),"")</f>
        <v/>
      </c>
      <c r="R4981">
        <f>IF($A4981="","",IF(ISNUMBER($A4981),$A4981,IFERROR(DATEVALUE($A4981),NA())))</f>
        <v/>
      </c>
    </row>
    <row r="4982">
      <c r="O4982">
        <f>IF($R4982="","",IF($Q$1="Weekly",INT(($R4982-2)/7),IF($Q$1="Quarterly",YEAR($R4982)*4+ROUNDUP(MONTH($R4982)/3),YEAR($R4982)*12+MONTH($R4982))))</f>
        <v/>
      </c>
      <c r="P4982">
        <f>IF($R4982="","",IF($R4983="",1,IF($O4982&lt;&gt;$O4983,1,0)))</f>
        <v/>
      </c>
      <c r="Q4982">
        <f>IF($P4982=1,SUM($P$7:$P4982),"")</f>
        <v/>
      </c>
      <c r="R4982">
        <f>IF($A4982="","",IF(ISNUMBER($A4982),$A4982,IFERROR(DATEVALUE($A4982),NA())))</f>
        <v/>
      </c>
    </row>
    <row r="4983">
      <c r="O4983">
        <f>IF($R4983="","",IF($Q$1="Weekly",INT(($R4983-2)/7),IF($Q$1="Quarterly",YEAR($R4983)*4+ROUNDUP(MONTH($R4983)/3),YEAR($R4983)*12+MONTH($R4983))))</f>
        <v/>
      </c>
      <c r="P4983">
        <f>IF($R4983="","",IF($R4984="",1,IF($O4983&lt;&gt;$O4984,1,0)))</f>
        <v/>
      </c>
      <c r="Q4983">
        <f>IF($P4983=1,SUM($P$7:$P4983),"")</f>
        <v/>
      </c>
      <c r="R4983">
        <f>IF($A4983="","",IF(ISNUMBER($A4983),$A4983,IFERROR(DATEVALUE($A4983),NA())))</f>
        <v/>
      </c>
    </row>
    <row r="4984">
      <c r="O4984">
        <f>IF($R4984="","",IF($Q$1="Weekly",INT(($R4984-2)/7),IF($Q$1="Quarterly",YEAR($R4984)*4+ROUNDUP(MONTH($R4984)/3),YEAR($R4984)*12+MONTH($R4984))))</f>
        <v/>
      </c>
      <c r="P4984">
        <f>IF($R4984="","",IF($R4985="",1,IF($O4984&lt;&gt;$O4985,1,0)))</f>
        <v/>
      </c>
      <c r="Q4984">
        <f>IF($P4984=1,SUM($P$7:$P4984),"")</f>
        <v/>
      </c>
      <c r="R4984">
        <f>IF($A4984="","",IF(ISNUMBER($A4984),$A4984,IFERROR(DATEVALUE($A4984),NA())))</f>
        <v/>
      </c>
    </row>
    <row r="4985">
      <c r="O4985">
        <f>IF($R4985="","",IF($Q$1="Weekly",INT(($R4985-2)/7),IF($Q$1="Quarterly",YEAR($R4985)*4+ROUNDUP(MONTH($R4985)/3),YEAR($R4985)*12+MONTH($R4985))))</f>
        <v/>
      </c>
      <c r="P4985">
        <f>IF($R4985="","",IF($R4986="",1,IF($O4985&lt;&gt;$O4986,1,0)))</f>
        <v/>
      </c>
      <c r="Q4985">
        <f>IF($P4985=1,SUM($P$7:$P4985),"")</f>
        <v/>
      </c>
      <c r="R4985">
        <f>IF($A4985="","",IF(ISNUMBER($A4985),$A4985,IFERROR(DATEVALUE($A4985),NA())))</f>
        <v/>
      </c>
    </row>
    <row r="4986">
      <c r="O4986">
        <f>IF($R4986="","",IF($Q$1="Weekly",INT(($R4986-2)/7),IF($Q$1="Quarterly",YEAR($R4986)*4+ROUNDUP(MONTH($R4986)/3),YEAR($R4986)*12+MONTH($R4986))))</f>
        <v/>
      </c>
      <c r="P4986">
        <f>IF($R4986="","",IF($R4987="",1,IF($O4986&lt;&gt;$O4987,1,0)))</f>
        <v/>
      </c>
      <c r="Q4986">
        <f>IF($P4986=1,SUM($P$7:$P4986),"")</f>
        <v/>
      </c>
      <c r="R4986">
        <f>IF($A4986="","",IF(ISNUMBER($A4986),$A4986,IFERROR(DATEVALUE($A4986),NA())))</f>
        <v/>
      </c>
    </row>
    <row r="4987">
      <c r="O4987">
        <f>IF($R4987="","",IF($Q$1="Weekly",INT(($R4987-2)/7),IF($Q$1="Quarterly",YEAR($R4987)*4+ROUNDUP(MONTH($R4987)/3),YEAR($R4987)*12+MONTH($R4987))))</f>
        <v/>
      </c>
      <c r="P4987">
        <f>IF($R4987="","",IF($R4988="",1,IF($O4987&lt;&gt;$O4988,1,0)))</f>
        <v/>
      </c>
      <c r="Q4987">
        <f>IF($P4987=1,SUM($P$7:$P4987),"")</f>
        <v/>
      </c>
      <c r="R4987">
        <f>IF($A4987="","",IF(ISNUMBER($A4987),$A4987,IFERROR(DATEVALUE($A4987),NA())))</f>
        <v/>
      </c>
    </row>
    <row r="4988">
      <c r="O4988">
        <f>IF($R4988="","",IF($Q$1="Weekly",INT(($R4988-2)/7),IF($Q$1="Quarterly",YEAR($R4988)*4+ROUNDUP(MONTH($R4988)/3),YEAR($R4988)*12+MONTH($R4988))))</f>
        <v/>
      </c>
      <c r="P4988">
        <f>IF($R4988="","",IF($R4989="",1,IF($O4988&lt;&gt;$O4989,1,0)))</f>
        <v/>
      </c>
      <c r="Q4988">
        <f>IF($P4988=1,SUM($P$7:$P4988),"")</f>
        <v/>
      </c>
      <c r="R4988">
        <f>IF($A4988="","",IF(ISNUMBER($A4988),$A4988,IFERROR(DATEVALUE($A4988),NA())))</f>
        <v/>
      </c>
    </row>
    <row r="4989">
      <c r="O4989">
        <f>IF($R4989="","",IF($Q$1="Weekly",INT(($R4989-2)/7),IF($Q$1="Quarterly",YEAR($R4989)*4+ROUNDUP(MONTH($R4989)/3),YEAR($R4989)*12+MONTH($R4989))))</f>
        <v/>
      </c>
      <c r="P4989">
        <f>IF($R4989="","",IF($R4990="",1,IF($O4989&lt;&gt;$O4990,1,0)))</f>
        <v/>
      </c>
      <c r="Q4989">
        <f>IF($P4989=1,SUM($P$7:$P4989),"")</f>
        <v/>
      </c>
      <c r="R4989">
        <f>IF($A4989="","",IF(ISNUMBER($A4989),$A4989,IFERROR(DATEVALUE($A4989),NA())))</f>
        <v/>
      </c>
    </row>
    <row r="4990">
      <c r="O4990">
        <f>IF($R4990="","",IF($Q$1="Weekly",INT(($R4990-2)/7),IF($Q$1="Quarterly",YEAR($R4990)*4+ROUNDUP(MONTH($R4990)/3),YEAR($R4990)*12+MONTH($R4990))))</f>
        <v/>
      </c>
      <c r="P4990">
        <f>IF($R4990="","",IF($R4991="",1,IF($O4990&lt;&gt;$O4991,1,0)))</f>
        <v/>
      </c>
      <c r="Q4990">
        <f>IF($P4990=1,SUM($P$7:$P4990),"")</f>
        <v/>
      </c>
      <c r="R4990">
        <f>IF($A4990="","",IF(ISNUMBER($A4990),$A4990,IFERROR(DATEVALUE($A4990),NA())))</f>
        <v/>
      </c>
    </row>
    <row r="4991">
      <c r="O4991">
        <f>IF($R4991="","",IF($Q$1="Weekly",INT(($R4991-2)/7),IF($Q$1="Quarterly",YEAR($R4991)*4+ROUNDUP(MONTH($R4991)/3),YEAR($R4991)*12+MONTH($R4991))))</f>
        <v/>
      </c>
      <c r="P4991">
        <f>IF($R4991="","",IF($R4992="",1,IF($O4991&lt;&gt;$O4992,1,0)))</f>
        <v/>
      </c>
      <c r="Q4991">
        <f>IF($P4991=1,SUM($P$7:$P4991),"")</f>
        <v/>
      </c>
      <c r="R4991">
        <f>IF($A4991="","",IF(ISNUMBER($A4991),$A4991,IFERROR(DATEVALUE($A4991),NA())))</f>
        <v/>
      </c>
    </row>
    <row r="4992">
      <c r="O4992">
        <f>IF($R4992="","",IF($Q$1="Weekly",INT(($R4992-2)/7),IF($Q$1="Quarterly",YEAR($R4992)*4+ROUNDUP(MONTH($R4992)/3),YEAR($R4992)*12+MONTH($R4992))))</f>
        <v/>
      </c>
      <c r="P4992">
        <f>IF($R4992="","",IF($R4993="",1,IF($O4992&lt;&gt;$O4993,1,0)))</f>
        <v/>
      </c>
      <c r="Q4992">
        <f>IF($P4992=1,SUM($P$7:$P4992),"")</f>
        <v/>
      </c>
      <c r="R4992">
        <f>IF($A4992="","",IF(ISNUMBER($A4992),$A4992,IFERROR(DATEVALUE($A4992),NA())))</f>
        <v/>
      </c>
    </row>
    <row r="4993">
      <c r="O4993">
        <f>IF($R4993="","",IF($Q$1="Weekly",INT(($R4993-2)/7),IF($Q$1="Quarterly",YEAR($R4993)*4+ROUNDUP(MONTH($R4993)/3),YEAR($R4993)*12+MONTH($R4993))))</f>
        <v/>
      </c>
      <c r="P4993">
        <f>IF($R4993="","",IF($R4994="",1,IF($O4993&lt;&gt;$O4994,1,0)))</f>
        <v/>
      </c>
      <c r="Q4993">
        <f>IF($P4993=1,SUM($P$7:$P4993),"")</f>
        <v/>
      </c>
      <c r="R4993">
        <f>IF($A4993="","",IF(ISNUMBER($A4993),$A4993,IFERROR(DATEVALUE($A4993),NA())))</f>
        <v/>
      </c>
    </row>
    <row r="4994">
      <c r="O4994">
        <f>IF($R4994="","",IF($Q$1="Weekly",INT(($R4994-2)/7),IF($Q$1="Quarterly",YEAR($R4994)*4+ROUNDUP(MONTH($R4994)/3),YEAR($R4994)*12+MONTH($R4994))))</f>
        <v/>
      </c>
      <c r="P4994">
        <f>IF($R4994="","",IF($R4995="",1,IF($O4994&lt;&gt;$O4995,1,0)))</f>
        <v/>
      </c>
      <c r="Q4994">
        <f>IF($P4994=1,SUM($P$7:$P4994),"")</f>
        <v/>
      </c>
      <c r="R4994">
        <f>IF($A4994="","",IF(ISNUMBER($A4994),$A4994,IFERROR(DATEVALUE($A4994),NA())))</f>
        <v/>
      </c>
    </row>
    <row r="4995">
      <c r="O4995">
        <f>IF($R4995="","",IF($Q$1="Weekly",INT(($R4995-2)/7),IF($Q$1="Quarterly",YEAR($R4995)*4+ROUNDUP(MONTH($R4995)/3),YEAR($R4995)*12+MONTH($R4995))))</f>
        <v/>
      </c>
      <c r="P4995">
        <f>IF($R4995="","",IF($R4996="",1,IF($O4995&lt;&gt;$O4996,1,0)))</f>
        <v/>
      </c>
      <c r="Q4995">
        <f>IF($P4995=1,SUM($P$7:$P4995),"")</f>
        <v/>
      </c>
      <c r="R4995">
        <f>IF($A4995="","",IF(ISNUMBER($A4995),$A4995,IFERROR(DATEVALUE($A4995),NA())))</f>
        <v/>
      </c>
    </row>
    <row r="4996">
      <c r="O4996">
        <f>IF($R4996="","",IF($Q$1="Weekly",INT(($R4996-2)/7),IF($Q$1="Quarterly",YEAR($R4996)*4+ROUNDUP(MONTH($R4996)/3),YEAR($R4996)*12+MONTH($R4996))))</f>
        <v/>
      </c>
      <c r="P4996">
        <f>IF($R4996="","",IF($R4997="",1,IF($O4996&lt;&gt;$O4997,1,0)))</f>
        <v/>
      </c>
      <c r="Q4996">
        <f>IF($P4996=1,SUM($P$7:$P4996),"")</f>
        <v/>
      </c>
      <c r="R4996">
        <f>IF($A4996="","",IF(ISNUMBER($A4996),$A4996,IFERROR(DATEVALUE($A4996),NA())))</f>
        <v/>
      </c>
    </row>
    <row r="4997">
      <c r="O4997">
        <f>IF($R4997="","",IF($Q$1="Weekly",INT(($R4997-2)/7),IF($Q$1="Quarterly",YEAR($R4997)*4+ROUNDUP(MONTH($R4997)/3),YEAR($R4997)*12+MONTH($R4997))))</f>
        <v/>
      </c>
      <c r="P4997">
        <f>IF($R4997="","",IF($R4998="",1,IF($O4997&lt;&gt;$O4998,1,0)))</f>
        <v/>
      </c>
      <c r="Q4997">
        <f>IF($P4997=1,SUM($P$7:$P4997),"")</f>
        <v/>
      </c>
      <c r="R4997">
        <f>IF($A4997="","",IF(ISNUMBER($A4997),$A4997,IFERROR(DATEVALUE($A4997),NA())))</f>
        <v/>
      </c>
    </row>
    <row r="4998">
      <c r="O4998">
        <f>IF($R4998="","",IF($Q$1="Weekly",INT(($R4998-2)/7),IF($Q$1="Quarterly",YEAR($R4998)*4+ROUNDUP(MONTH($R4998)/3),YEAR($R4998)*12+MONTH($R4998))))</f>
        <v/>
      </c>
      <c r="P4998">
        <f>IF($R4998="","",IF($R4999="",1,IF($O4998&lt;&gt;$O4999,1,0)))</f>
        <v/>
      </c>
      <c r="Q4998">
        <f>IF($P4998=1,SUM($P$7:$P4998),"")</f>
        <v/>
      </c>
      <c r="R4998">
        <f>IF($A4998="","",IF(ISNUMBER($A4998),$A4998,IFERROR(DATEVALUE($A4998),NA())))</f>
        <v/>
      </c>
    </row>
    <row r="4999">
      <c r="O4999">
        <f>IF($R4999="","",IF($Q$1="Weekly",INT(($R4999-2)/7),IF($Q$1="Quarterly",YEAR($R4999)*4+ROUNDUP(MONTH($R4999)/3),YEAR($R4999)*12+MONTH($R4999))))</f>
        <v/>
      </c>
      <c r="P4999">
        <f>IF($R4999="","",IF($R5000="",1,IF($O4999&lt;&gt;$O5000,1,0)))</f>
        <v/>
      </c>
      <c r="Q4999">
        <f>IF($P4999=1,SUM($P$7:$P4999),"")</f>
        <v/>
      </c>
      <c r="R4999">
        <f>IF($A4999="","",IF(ISNUMBER($A4999),$A4999,IFERROR(DATEVALUE($A4999),NA())))</f>
        <v/>
      </c>
    </row>
    <row r="5000">
      <c r="O5000">
        <f>IF($R5000="","",IF($Q$1="Weekly",INT(($R5000-2)/7),IF($Q$1="Quarterly",YEAR($R5000)*4+ROUNDUP(MONTH($R5000)/3),YEAR($R5000)*12+MONTH($R5000))))</f>
        <v/>
      </c>
      <c r="P5000">
        <f>IF($R5000="","",IF($R5001="",1,IF($O5000&lt;&gt;$O5001,1,0)))</f>
        <v/>
      </c>
      <c r="Q5000">
        <f>IF($P5000=1,SUM($P$7:$P5000),"")</f>
        <v/>
      </c>
      <c r="R5000">
        <f>IF($A5000="","",IF(ISNUMBER($A5000),$A5000,IFERROR(DATEVALUE($A5000),NA())))</f>
        <v/>
      </c>
    </row>
    <row r="5001">
      <c r="O5001">
        <f>IF($R5001="","",IF($Q$1="Weekly",INT(($R5001-2)/7),IF($Q$1="Quarterly",YEAR($R5001)*4+ROUNDUP(MONTH($R5001)/3),YEAR($R5001)*12+MONTH($R5001))))</f>
        <v/>
      </c>
      <c r="P5001">
        <f>IF($R5001="","",IF($R5002="",1,IF($O5001&lt;&gt;$O5002,1,0)))</f>
        <v/>
      </c>
      <c r="Q5001">
        <f>IF($P5001=1,SUM($P$7:$P5001),"")</f>
        <v/>
      </c>
      <c r="R5001">
        <f>IF($A5001="","",IF(ISNUMBER($A5001),$A5001,IFERROR(DATEVALUE($A5001),NA())))</f>
        <v/>
      </c>
    </row>
    <row r="5002">
      <c r="O5002">
        <f>IF($R5002="","",IF($Q$1="Weekly",INT(($R5002-2)/7),IF($Q$1="Quarterly",YEAR($R5002)*4+ROUNDUP(MONTH($R5002)/3),YEAR($R5002)*12+MONTH($R5002))))</f>
        <v/>
      </c>
      <c r="P5002">
        <f>IF($R5002="","",IF($R5003="",1,IF($O5002&lt;&gt;$O5003,1,0)))</f>
        <v/>
      </c>
      <c r="Q5002">
        <f>IF($P5002=1,SUM($P$7:$P5002),"")</f>
        <v/>
      </c>
      <c r="R5002">
        <f>IF($A5002="","",IF(ISNUMBER($A5002),$A5002,IFERROR(DATEVALUE($A5002),NA())))</f>
        <v/>
      </c>
    </row>
    <row r="5003">
      <c r="O5003">
        <f>IF($R5003="","",IF($Q$1="Weekly",INT(($R5003-2)/7),IF($Q$1="Quarterly",YEAR($R5003)*4+ROUNDUP(MONTH($R5003)/3),YEAR($R5003)*12+MONTH($R5003))))</f>
        <v/>
      </c>
      <c r="P5003">
        <f>IF($R5003="","",IF($R5004="",1,IF($O5003&lt;&gt;$O5004,1,0)))</f>
        <v/>
      </c>
      <c r="Q5003">
        <f>IF($P5003=1,SUM($P$7:$P5003),"")</f>
        <v/>
      </c>
      <c r="R5003">
        <f>IF($A5003="","",IF(ISNUMBER($A5003),$A5003,IFERROR(DATEVALUE($A5003),NA())))</f>
        <v/>
      </c>
    </row>
    <row r="5004">
      <c r="O5004">
        <f>IF($R5004="","",IF($Q$1="Weekly",INT(($R5004-2)/7),IF($Q$1="Quarterly",YEAR($R5004)*4+ROUNDUP(MONTH($R5004)/3),YEAR($R5004)*12+MONTH($R5004))))</f>
        <v/>
      </c>
      <c r="P5004">
        <f>IF($R5004="","",IF($R5005="",1,IF($O5004&lt;&gt;$O5005,1,0)))</f>
        <v/>
      </c>
      <c r="Q5004">
        <f>IF($P5004=1,SUM($P$7:$P5004),"")</f>
        <v/>
      </c>
      <c r="R5004">
        <f>IF($A5004="","",IF(ISNUMBER($A5004),$A5004,IFERROR(DATEVALUE($A5004),NA())))</f>
        <v/>
      </c>
    </row>
    <row r="5005">
      <c r="O5005">
        <f>IF($R5005="","",IF($Q$1="Weekly",INT(($R5005-2)/7),IF($Q$1="Quarterly",YEAR($R5005)*4+ROUNDUP(MONTH($R5005)/3),YEAR($R5005)*12+MONTH($R5005))))</f>
        <v/>
      </c>
      <c r="P5005">
        <f>IF($R5005="","",IF($R5006="",1,IF($O5005&lt;&gt;$O5006,1,0)))</f>
        <v/>
      </c>
      <c r="Q5005">
        <f>IF($P5005=1,SUM($P$7:$P5005),"")</f>
        <v/>
      </c>
      <c r="R5005">
        <f>IF($A5005="","",IF(ISNUMBER($A5005),$A5005,IFERROR(DATEVALUE($A5005),NA())))</f>
        <v/>
      </c>
    </row>
    <row r="5006">
      <c r="O5006">
        <f>IF($R5006="","",IF($Q$1="Weekly",INT(($R5006-2)/7),IF($Q$1="Quarterly",YEAR($R5006)*4+ROUNDUP(MONTH($R5006)/3),YEAR($R5006)*12+MONTH($R5006))))</f>
        <v/>
      </c>
      <c r="P5006">
        <f>IF($R5006="","",IF($R5007="",1,IF($O5006&lt;&gt;$O5007,1,0)))</f>
        <v/>
      </c>
      <c r="Q5006">
        <f>IF($P5006=1,SUM($P$7:$P5006),"")</f>
        <v/>
      </c>
      <c r="R5006">
        <f>IF($A5006="","",IF(ISNUMBER($A5006),$A5006,IFERROR(DATEVALUE($A5006),NA())))</f>
        <v/>
      </c>
    </row>
    <row r="5007">
      <c r="O5007">
        <f>IF($R5007="","",IF($Q$1="Weekly",INT(($R5007-2)/7),IF($Q$1="Quarterly",YEAR($R5007)*4+ROUNDUP(MONTH($R5007)/3),YEAR($R5007)*12+MONTH($R5007))))</f>
        <v/>
      </c>
      <c r="P5007">
        <f>IF($R5007="","",IF($R5008="",1,IF($O5007&lt;&gt;$O5008,1,0)))</f>
        <v/>
      </c>
      <c r="Q5007">
        <f>IF($P5007=1,SUM($P$7:$P5007),"")</f>
        <v/>
      </c>
      <c r="R5007">
        <f>IF($A5007="","",IF(ISNUMBER($A5007),$A5007,IFERROR(DATEVALUE($A5007),NA())))</f>
        <v/>
      </c>
    </row>
    <row r="5008">
      <c r="O5008">
        <f>IF($R5008="","",IF($Q$1="Weekly",INT(($R5008-2)/7),IF($Q$1="Quarterly",YEAR($R5008)*4+ROUNDUP(MONTH($R5008)/3),YEAR($R5008)*12+MONTH($R5008))))</f>
        <v/>
      </c>
      <c r="P5008">
        <f>IF($R5008="","",IF($R5009="",1,IF($O5008&lt;&gt;$O5009,1,0)))</f>
        <v/>
      </c>
      <c r="Q5008">
        <f>IF($P5008=1,SUM($P$7:$P5008),"")</f>
        <v/>
      </c>
      <c r="R5008">
        <f>IF($A5008="","",IF(ISNUMBER($A5008),$A5008,IFERROR(DATEVALUE($A5008),NA())))</f>
        <v/>
      </c>
    </row>
    <row r="5009">
      <c r="O5009">
        <f>IF($R5009="","",IF($Q$1="Weekly",INT(($R5009-2)/7),IF($Q$1="Quarterly",YEAR($R5009)*4+ROUNDUP(MONTH($R5009)/3),YEAR($R5009)*12+MONTH($R5009))))</f>
        <v/>
      </c>
      <c r="P5009">
        <f>IF($R5009="","",IF($R5010="",1,IF($O5009&lt;&gt;$O5010,1,0)))</f>
        <v/>
      </c>
      <c r="Q5009">
        <f>IF($P5009=1,SUM($P$7:$P5009),"")</f>
        <v/>
      </c>
      <c r="R5009">
        <f>IF($A5009="","",IF(ISNUMBER($A5009),$A5009,IFERROR(DATEVALUE($A5009),NA())))</f>
        <v/>
      </c>
    </row>
    <row r="5010">
      <c r="O5010">
        <f>IF($R5010="","",IF($Q$1="Weekly",INT(($R5010-2)/7),IF($Q$1="Quarterly",YEAR($R5010)*4+ROUNDUP(MONTH($R5010)/3),YEAR($R5010)*12+MONTH($R5010))))</f>
        <v/>
      </c>
      <c r="P5010">
        <f>IF($R5010="","",IF($R5011="",1,IF($O5010&lt;&gt;$O5011,1,0)))</f>
        <v/>
      </c>
      <c r="Q5010">
        <f>IF($P5010=1,SUM($P$7:$P5010),"")</f>
        <v/>
      </c>
      <c r="R5010">
        <f>IF($A5010="","",IF(ISNUMBER($A5010),$A5010,IFERROR(DATEVALUE($A5010),NA())))</f>
        <v/>
      </c>
    </row>
    <row r="5011">
      <c r="O5011">
        <f>IF($R5011="","",IF($Q$1="Weekly",INT(($R5011-2)/7),IF($Q$1="Quarterly",YEAR($R5011)*4+ROUNDUP(MONTH($R5011)/3),YEAR($R5011)*12+MONTH($R5011))))</f>
        <v/>
      </c>
      <c r="P5011">
        <f>IF($R5011="","",IF($R5012="",1,IF($O5011&lt;&gt;$O5012,1,0)))</f>
        <v/>
      </c>
      <c r="Q5011">
        <f>IF($P5011=1,SUM($P$7:$P5011),"")</f>
        <v/>
      </c>
      <c r="R5011">
        <f>IF($A5011="","",IF(ISNUMBER($A5011),$A5011,IFERROR(DATEVALUE($A5011),NA())))</f>
        <v/>
      </c>
    </row>
    <row r="5012">
      <c r="O5012">
        <f>IF($R5012="","",IF($Q$1="Weekly",INT(($R5012-2)/7),IF($Q$1="Quarterly",YEAR($R5012)*4+ROUNDUP(MONTH($R5012)/3),YEAR($R5012)*12+MONTH($R5012))))</f>
        <v/>
      </c>
      <c r="P5012">
        <f>IF($R5012="","",IF($R5013="",1,IF($O5012&lt;&gt;$O5013,1,0)))</f>
        <v/>
      </c>
      <c r="Q5012">
        <f>IF($P5012=1,SUM($P$7:$P5012),"")</f>
        <v/>
      </c>
      <c r="R5012">
        <f>IF($A5012="","",IF(ISNUMBER($A5012),$A5012,IFERROR(DATEVALUE($A5012),NA())))</f>
        <v/>
      </c>
    </row>
    <row r="5013">
      <c r="O5013">
        <f>IF($R5013="","",IF($Q$1="Weekly",INT(($R5013-2)/7),IF($Q$1="Quarterly",YEAR($R5013)*4+ROUNDUP(MONTH($R5013)/3),YEAR($R5013)*12+MONTH($R5013))))</f>
        <v/>
      </c>
      <c r="P5013">
        <f>IF($R5013="","",IF($R5014="",1,IF($O5013&lt;&gt;$O5014,1,0)))</f>
        <v/>
      </c>
      <c r="Q5013">
        <f>IF($P5013=1,SUM($P$7:$P5013),"")</f>
        <v/>
      </c>
      <c r="R5013">
        <f>IF($A5013="","",IF(ISNUMBER($A5013),$A5013,IFERROR(DATEVALUE($A5013),NA())))</f>
        <v/>
      </c>
    </row>
    <row r="5014">
      <c r="O5014">
        <f>IF($R5014="","",IF($Q$1="Weekly",INT(($R5014-2)/7),IF($Q$1="Quarterly",YEAR($R5014)*4+ROUNDUP(MONTH($R5014)/3),YEAR($R5014)*12+MONTH($R5014))))</f>
        <v/>
      </c>
      <c r="P5014">
        <f>IF($R5014="","",IF($R5015="",1,IF($O5014&lt;&gt;$O5015,1,0)))</f>
        <v/>
      </c>
      <c r="Q5014">
        <f>IF($P5014=1,SUM($P$7:$P5014),"")</f>
        <v/>
      </c>
      <c r="R5014">
        <f>IF($A5014="","",IF(ISNUMBER($A5014),$A5014,IFERROR(DATEVALUE($A5014),NA())))</f>
        <v/>
      </c>
    </row>
    <row r="5015">
      <c r="O5015">
        <f>IF($R5015="","",IF($Q$1="Weekly",INT(($R5015-2)/7),IF($Q$1="Quarterly",YEAR($R5015)*4+ROUNDUP(MONTH($R5015)/3),YEAR($R5015)*12+MONTH($R5015))))</f>
        <v/>
      </c>
      <c r="P5015">
        <f>IF($R5015="","",IF($R5016="",1,IF($O5015&lt;&gt;$O5016,1,0)))</f>
        <v/>
      </c>
      <c r="Q5015">
        <f>IF($P5015=1,SUM($P$7:$P5015),"")</f>
        <v/>
      </c>
      <c r="R5015">
        <f>IF($A5015="","",IF(ISNUMBER($A5015),$A5015,IFERROR(DATEVALUE($A5015),NA())))</f>
        <v/>
      </c>
    </row>
    <row r="5016">
      <c r="O5016">
        <f>IF($R5016="","",IF($Q$1="Weekly",INT(($R5016-2)/7),IF($Q$1="Quarterly",YEAR($R5016)*4+ROUNDUP(MONTH($R5016)/3),YEAR($R5016)*12+MONTH($R5016))))</f>
        <v/>
      </c>
      <c r="P5016">
        <f>IF($R5016="","",IF($R5017="",1,IF($O5016&lt;&gt;$O5017,1,0)))</f>
        <v/>
      </c>
      <c r="Q5016">
        <f>IF($P5016=1,SUM($P$7:$P5016),"")</f>
        <v/>
      </c>
      <c r="R5016">
        <f>IF($A5016="","",IF(ISNUMBER($A5016),$A5016,IFERROR(DATEVALUE($A5016),NA())))</f>
        <v/>
      </c>
    </row>
    <row r="5017">
      <c r="O5017">
        <f>IF($R5017="","",IF($Q$1="Weekly",INT(($R5017-2)/7),IF($Q$1="Quarterly",YEAR($R5017)*4+ROUNDUP(MONTH($R5017)/3),YEAR($R5017)*12+MONTH($R5017))))</f>
        <v/>
      </c>
      <c r="P5017">
        <f>IF($R5017="","",IF($R5018="",1,IF($O5017&lt;&gt;$O5018,1,0)))</f>
        <v/>
      </c>
      <c r="Q5017">
        <f>IF($P5017=1,SUM($P$7:$P5017),"")</f>
        <v/>
      </c>
      <c r="R5017">
        <f>IF($A5017="","",IF(ISNUMBER($A5017),$A5017,IFERROR(DATEVALUE($A5017),NA())))</f>
        <v/>
      </c>
    </row>
    <row r="5018">
      <c r="O5018">
        <f>IF($R5018="","",IF($Q$1="Weekly",INT(($R5018-2)/7),IF($Q$1="Quarterly",YEAR($R5018)*4+ROUNDUP(MONTH($R5018)/3),YEAR($R5018)*12+MONTH($R5018))))</f>
        <v/>
      </c>
      <c r="P5018">
        <f>IF($R5018="","",IF($R5019="",1,IF($O5018&lt;&gt;$O5019,1,0)))</f>
        <v/>
      </c>
      <c r="Q5018">
        <f>IF($P5018=1,SUM($P$7:$P5018),"")</f>
        <v/>
      </c>
      <c r="R5018">
        <f>IF($A5018="","",IF(ISNUMBER($A5018),$A5018,IFERROR(DATEVALUE($A5018),NA())))</f>
        <v/>
      </c>
    </row>
    <row r="5019">
      <c r="O5019">
        <f>IF($R5019="","",IF($Q$1="Weekly",INT(($R5019-2)/7),IF($Q$1="Quarterly",YEAR($R5019)*4+ROUNDUP(MONTH($R5019)/3),YEAR($R5019)*12+MONTH($R5019))))</f>
        <v/>
      </c>
      <c r="P5019">
        <f>IF($R5019="","",IF($R5020="",1,IF($O5019&lt;&gt;$O5020,1,0)))</f>
        <v/>
      </c>
      <c r="Q5019">
        <f>IF($P5019=1,SUM($P$7:$P5019),"")</f>
        <v/>
      </c>
      <c r="R5019">
        <f>IF($A5019="","",IF(ISNUMBER($A5019),$A5019,IFERROR(DATEVALUE($A5019),NA())))</f>
        <v/>
      </c>
    </row>
    <row r="5020">
      <c r="O5020">
        <f>IF($R5020="","",IF($Q$1="Weekly",INT(($R5020-2)/7),IF($Q$1="Quarterly",YEAR($R5020)*4+ROUNDUP(MONTH($R5020)/3),YEAR($R5020)*12+MONTH($R5020))))</f>
        <v/>
      </c>
      <c r="P5020">
        <f>IF($R5020="","",IF($R5021="",1,IF($O5020&lt;&gt;$O5021,1,0)))</f>
        <v/>
      </c>
      <c r="Q5020">
        <f>IF($P5020=1,SUM($P$7:$P5020),"")</f>
        <v/>
      </c>
      <c r="R5020">
        <f>IF($A5020="","",IF(ISNUMBER($A5020),$A5020,IFERROR(DATEVALUE($A5020),NA())))</f>
        <v/>
      </c>
    </row>
    <row r="5021">
      <c r="O5021">
        <f>IF($R5021="","",IF($Q$1="Weekly",INT(($R5021-2)/7),IF($Q$1="Quarterly",YEAR($R5021)*4+ROUNDUP(MONTH($R5021)/3),YEAR($R5021)*12+MONTH($R5021))))</f>
        <v/>
      </c>
      <c r="P5021">
        <f>IF($R5021="","",IF($R5022="",1,IF($O5021&lt;&gt;$O5022,1,0)))</f>
        <v/>
      </c>
      <c r="Q5021">
        <f>IF($P5021=1,SUM($P$7:$P5021),"")</f>
        <v/>
      </c>
      <c r="R5021">
        <f>IF($A5021="","",IF(ISNUMBER($A5021),$A5021,IFERROR(DATEVALUE($A5021),NA())))</f>
        <v/>
      </c>
    </row>
    <row r="5022">
      <c r="O5022">
        <f>IF($R5022="","",IF($Q$1="Weekly",INT(($R5022-2)/7),IF($Q$1="Quarterly",YEAR($R5022)*4+ROUNDUP(MONTH($R5022)/3),YEAR($R5022)*12+MONTH($R5022))))</f>
        <v/>
      </c>
      <c r="P5022">
        <f>IF($R5022="","",IF($R5023="",1,IF($O5022&lt;&gt;$O5023,1,0)))</f>
        <v/>
      </c>
      <c r="Q5022">
        <f>IF($P5022=1,SUM($P$7:$P5022),"")</f>
        <v/>
      </c>
      <c r="R5022">
        <f>IF($A5022="","",IF(ISNUMBER($A5022),$A5022,IFERROR(DATEVALUE($A5022),NA())))</f>
        <v/>
      </c>
    </row>
    <row r="5023">
      <c r="O5023">
        <f>IF($R5023="","",IF($Q$1="Weekly",INT(($R5023-2)/7),IF($Q$1="Quarterly",YEAR($R5023)*4+ROUNDUP(MONTH($R5023)/3),YEAR($R5023)*12+MONTH($R5023))))</f>
        <v/>
      </c>
      <c r="P5023">
        <f>IF($R5023="","",IF($R5024="",1,IF($O5023&lt;&gt;$O5024,1,0)))</f>
        <v/>
      </c>
      <c r="Q5023">
        <f>IF($P5023=1,SUM($P$7:$P5023),"")</f>
        <v/>
      </c>
      <c r="R5023">
        <f>IF($A5023="","",IF(ISNUMBER($A5023),$A5023,IFERROR(DATEVALUE($A5023),NA())))</f>
        <v/>
      </c>
    </row>
    <row r="5024">
      <c r="O5024">
        <f>IF($R5024="","",IF($Q$1="Weekly",INT(($R5024-2)/7),IF($Q$1="Quarterly",YEAR($R5024)*4+ROUNDUP(MONTH($R5024)/3),YEAR($R5024)*12+MONTH($R5024))))</f>
        <v/>
      </c>
      <c r="P5024">
        <f>IF($R5024="","",IF($R5025="",1,IF($O5024&lt;&gt;$O5025,1,0)))</f>
        <v/>
      </c>
      <c r="Q5024">
        <f>IF($P5024=1,SUM($P$7:$P5024),"")</f>
        <v/>
      </c>
      <c r="R5024">
        <f>IF($A5024="","",IF(ISNUMBER($A5024),$A5024,IFERROR(DATEVALUE($A5024),NA())))</f>
        <v/>
      </c>
    </row>
    <row r="5025">
      <c r="O5025">
        <f>IF($R5025="","",IF($Q$1="Weekly",INT(($R5025-2)/7),IF($Q$1="Quarterly",YEAR($R5025)*4+ROUNDUP(MONTH($R5025)/3),YEAR($R5025)*12+MONTH($R5025))))</f>
        <v/>
      </c>
      <c r="P5025">
        <f>IF($R5025="","",IF($R5026="",1,IF($O5025&lt;&gt;$O5026,1,0)))</f>
        <v/>
      </c>
      <c r="Q5025">
        <f>IF($P5025=1,SUM($P$7:$P5025),"")</f>
        <v/>
      </c>
      <c r="R5025">
        <f>IF($A5025="","",IF(ISNUMBER($A5025),$A5025,IFERROR(DATEVALUE($A5025),NA())))</f>
        <v/>
      </c>
    </row>
    <row r="5026">
      <c r="O5026">
        <f>IF($R5026="","",IF($Q$1="Weekly",INT(($R5026-2)/7),IF($Q$1="Quarterly",YEAR($R5026)*4+ROUNDUP(MONTH($R5026)/3),YEAR($R5026)*12+MONTH($R5026))))</f>
        <v/>
      </c>
      <c r="P5026">
        <f>IF($R5026="","",IF($R5027="",1,IF($O5026&lt;&gt;$O5027,1,0)))</f>
        <v/>
      </c>
      <c r="Q5026">
        <f>IF($P5026=1,SUM($P$7:$P5026),"")</f>
        <v/>
      </c>
      <c r="R5026">
        <f>IF($A5026="","",IF(ISNUMBER($A5026),$A5026,IFERROR(DATEVALUE($A5026),NA())))</f>
        <v/>
      </c>
    </row>
    <row r="5027">
      <c r="O5027">
        <f>IF($R5027="","",IF($Q$1="Weekly",INT(($R5027-2)/7),IF($Q$1="Quarterly",YEAR($R5027)*4+ROUNDUP(MONTH($R5027)/3),YEAR($R5027)*12+MONTH($R5027))))</f>
        <v/>
      </c>
      <c r="P5027">
        <f>IF($R5027="","",IF($R5028="",1,IF($O5027&lt;&gt;$O5028,1,0)))</f>
        <v/>
      </c>
      <c r="Q5027">
        <f>IF($P5027=1,SUM($P$7:$P5027),"")</f>
        <v/>
      </c>
      <c r="R5027">
        <f>IF($A5027="","",IF(ISNUMBER($A5027),$A5027,IFERROR(DATEVALUE($A5027),NA())))</f>
        <v/>
      </c>
    </row>
    <row r="5028">
      <c r="O5028">
        <f>IF($R5028="","",IF($Q$1="Weekly",INT(($R5028-2)/7),IF($Q$1="Quarterly",YEAR($R5028)*4+ROUNDUP(MONTH($R5028)/3),YEAR($R5028)*12+MONTH($R5028))))</f>
        <v/>
      </c>
      <c r="P5028">
        <f>IF($R5028="","",IF($R5029="",1,IF($O5028&lt;&gt;$O5029,1,0)))</f>
        <v/>
      </c>
      <c r="Q5028">
        <f>IF($P5028=1,SUM($P$7:$P5028),"")</f>
        <v/>
      </c>
      <c r="R5028">
        <f>IF($A5028="","",IF(ISNUMBER($A5028),$A5028,IFERROR(DATEVALUE($A5028),NA())))</f>
        <v/>
      </c>
    </row>
    <row r="5029">
      <c r="O5029">
        <f>IF($R5029="","",IF($Q$1="Weekly",INT(($R5029-2)/7),IF($Q$1="Quarterly",YEAR($R5029)*4+ROUNDUP(MONTH($R5029)/3),YEAR($R5029)*12+MONTH($R5029))))</f>
        <v/>
      </c>
      <c r="P5029">
        <f>IF($R5029="","",IF($R5030="",1,IF($O5029&lt;&gt;$O5030,1,0)))</f>
        <v/>
      </c>
      <c r="Q5029">
        <f>IF($P5029=1,SUM($P$7:$P5029),"")</f>
        <v/>
      </c>
      <c r="R5029">
        <f>IF($A5029="","",IF(ISNUMBER($A5029),$A5029,IFERROR(DATEVALUE($A5029),NA())))</f>
        <v/>
      </c>
    </row>
    <row r="5030">
      <c r="O5030">
        <f>IF($R5030="","",IF($Q$1="Weekly",INT(($R5030-2)/7),IF($Q$1="Quarterly",YEAR($R5030)*4+ROUNDUP(MONTH($R5030)/3),YEAR($R5030)*12+MONTH($R5030))))</f>
        <v/>
      </c>
      <c r="P5030">
        <f>IF($R5030="","",IF($R5031="",1,IF($O5030&lt;&gt;$O5031,1,0)))</f>
        <v/>
      </c>
      <c r="Q5030">
        <f>IF($P5030=1,SUM($P$7:$P5030),"")</f>
        <v/>
      </c>
      <c r="R5030">
        <f>IF($A5030="","",IF(ISNUMBER($A5030),$A5030,IFERROR(DATEVALUE($A5030),NA())))</f>
        <v/>
      </c>
    </row>
    <row r="5031">
      <c r="O5031">
        <f>IF($R5031="","",IF($Q$1="Weekly",INT(($R5031-2)/7),IF($Q$1="Quarterly",YEAR($R5031)*4+ROUNDUP(MONTH($R5031)/3),YEAR($R5031)*12+MONTH($R5031))))</f>
        <v/>
      </c>
      <c r="P5031">
        <f>IF($R5031="","",IF($R5032="",1,IF($O5031&lt;&gt;$O5032,1,0)))</f>
        <v/>
      </c>
      <c r="Q5031">
        <f>IF($P5031=1,SUM($P$7:$P5031),"")</f>
        <v/>
      </c>
      <c r="R5031">
        <f>IF($A5031="","",IF(ISNUMBER($A5031),$A5031,IFERROR(DATEVALUE($A5031),NA())))</f>
        <v/>
      </c>
    </row>
    <row r="5032">
      <c r="O5032">
        <f>IF($R5032="","",IF($Q$1="Weekly",INT(($R5032-2)/7),IF($Q$1="Quarterly",YEAR($R5032)*4+ROUNDUP(MONTH($R5032)/3),YEAR($R5032)*12+MONTH($R5032))))</f>
        <v/>
      </c>
      <c r="P5032">
        <f>IF($R5032="","",IF($R5033="",1,IF($O5032&lt;&gt;$O5033,1,0)))</f>
        <v/>
      </c>
      <c r="Q5032">
        <f>IF($P5032=1,SUM($P$7:$P5032),"")</f>
        <v/>
      </c>
      <c r="R5032">
        <f>IF($A5032="","",IF(ISNUMBER($A5032),$A5032,IFERROR(DATEVALUE($A5032),NA())))</f>
        <v/>
      </c>
    </row>
    <row r="5033">
      <c r="O5033">
        <f>IF($R5033="","",IF($Q$1="Weekly",INT(($R5033-2)/7),IF($Q$1="Quarterly",YEAR($R5033)*4+ROUNDUP(MONTH($R5033)/3),YEAR($R5033)*12+MONTH($R5033))))</f>
        <v/>
      </c>
      <c r="P5033">
        <f>IF($R5033="","",IF($R5034="",1,IF($O5033&lt;&gt;$O5034,1,0)))</f>
        <v/>
      </c>
      <c r="Q5033">
        <f>IF($P5033=1,SUM($P$7:$P5033),"")</f>
        <v/>
      </c>
      <c r="R5033">
        <f>IF($A5033="","",IF(ISNUMBER($A5033),$A5033,IFERROR(DATEVALUE($A5033),NA())))</f>
        <v/>
      </c>
    </row>
    <row r="5034">
      <c r="O5034">
        <f>IF($R5034="","",IF($Q$1="Weekly",INT(($R5034-2)/7),IF($Q$1="Quarterly",YEAR($R5034)*4+ROUNDUP(MONTH($R5034)/3),YEAR($R5034)*12+MONTH($R5034))))</f>
        <v/>
      </c>
      <c r="P5034">
        <f>IF($R5034="","",IF($R5035="",1,IF($O5034&lt;&gt;$O5035,1,0)))</f>
        <v/>
      </c>
      <c r="Q5034">
        <f>IF($P5034=1,SUM($P$7:$P5034),"")</f>
        <v/>
      </c>
      <c r="R5034">
        <f>IF($A5034="","",IF(ISNUMBER($A5034),$A5034,IFERROR(DATEVALUE($A5034),NA())))</f>
        <v/>
      </c>
    </row>
    <row r="5035">
      <c r="O5035">
        <f>IF($R5035="","",IF($Q$1="Weekly",INT(($R5035-2)/7),IF($Q$1="Quarterly",YEAR($R5035)*4+ROUNDUP(MONTH($R5035)/3),YEAR($R5035)*12+MONTH($R5035))))</f>
        <v/>
      </c>
      <c r="P5035">
        <f>IF($R5035="","",IF($R5036="",1,IF($O5035&lt;&gt;$O5036,1,0)))</f>
        <v/>
      </c>
      <c r="Q5035">
        <f>IF($P5035=1,SUM($P$7:$P5035),"")</f>
        <v/>
      </c>
      <c r="R5035">
        <f>IF($A5035="","",IF(ISNUMBER($A5035),$A5035,IFERROR(DATEVALUE($A5035),NA())))</f>
        <v/>
      </c>
    </row>
    <row r="5036">
      <c r="O5036">
        <f>IF($R5036="","",IF($Q$1="Weekly",INT(($R5036-2)/7),IF($Q$1="Quarterly",YEAR($R5036)*4+ROUNDUP(MONTH($R5036)/3),YEAR($R5036)*12+MONTH($R5036))))</f>
        <v/>
      </c>
      <c r="P5036">
        <f>IF($R5036="","",IF($R5037="",1,IF($O5036&lt;&gt;$O5037,1,0)))</f>
        <v/>
      </c>
      <c r="Q5036">
        <f>IF($P5036=1,SUM($P$7:$P5036),"")</f>
        <v/>
      </c>
      <c r="R5036">
        <f>IF($A5036="","",IF(ISNUMBER($A5036),$A5036,IFERROR(DATEVALUE($A5036),NA())))</f>
        <v/>
      </c>
    </row>
    <row r="5037">
      <c r="O5037">
        <f>IF($R5037="","",IF($Q$1="Weekly",INT(($R5037-2)/7),IF($Q$1="Quarterly",YEAR($R5037)*4+ROUNDUP(MONTH($R5037)/3),YEAR($R5037)*12+MONTH($R5037))))</f>
        <v/>
      </c>
      <c r="P5037">
        <f>IF($R5037="","",IF($R5038="",1,IF($O5037&lt;&gt;$O5038,1,0)))</f>
        <v/>
      </c>
      <c r="Q5037">
        <f>IF($P5037=1,SUM($P$7:$P5037),"")</f>
        <v/>
      </c>
      <c r="R5037">
        <f>IF($A5037="","",IF(ISNUMBER($A5037),$A5037,IFERROR(DATEVALUE($A5037),NA())))</f>
        <v/>
      </c>
    </row>
    <row r="5038">
      <c r="O5038">
        <f>IF($R5038="","",IF($Q$1="Weekly",INT(($R5038-2)/7),IF($Q$1="Quarterly",YEAR($R5038)*4+ROUNDUP(MONTH($R5038)/3),YEAR($R5038)*12+MONTH($R5038))))</f>
        <v/>
      </c>
      <c r="P5038">
        <f>IF($R5038="","",IF($R5039="",1,IF($O5038&lt;&gt;$O5039,1,0)))</f>
        <v/>
      </c>
      <c r="Q5038">
        <f>IF($P5038=1,SUM($P$7:$P5038),"")</f>
        <v/>
      </c>
      <c r="R5038">
        <f>IF($A5038="","",IF(ISNUMBER($A5038),$A5038,IFERROR(DATEVALUE($A5038),NA())))</f>
        <v/>
      </c>
    </row>
    <row r="5039">
      <c r="O5039">
        <f>IF($R5039="","",IF($Q$1="Weekly",INT(($R5039-2)/7),IF($Q$1="Quarterly",YEAR($R5039)*4+ROUNDUP(MONTH($R5039)/3),YEAR($R5039)*12+MONTH($R5039))))</f>
        <v/>
      </c>
      <c r="P5039">
        <f>IF($R5039="","",IF($R5040="",1,IF($O5039&lt;&gt;$O5040,1,0)))</f>
        <v/>
      </c>
      <c r="Q5039">
        <f>IF($P5039=1,SUM($P$7:$P5039),"")</f>
        <v/>
      </c>
      <c r="R5039">
        <f>IF($A5039="","",IF(ISNUMBER($A5039),$A5039,IFERROR(DATEVALUE($A5039),NA())))</f>
        <v/>
      </c>
    </row>
    <row r="5040">
      <c r="O5040">
        <f>IF($R5040="","",IF($Q$1="Weekly",INT(($R5040-2)/7),IF($Q$1="Quarterly",YEAR($R5040)*4+ROUNDUP(MONTH($R5040)/3),YEAR($R5040)*12+MONTH($R5040))))</f>
        <v/>
      </c>
      <c r="P5040">
        <f>IF($R5040="","",IF($R5041="",1,IF($O5040&lt;&gt;$O5041,1,0)))</f>
        <v/>
      </c>
      <c r="Q5040">
        <f>IF($P5040=1,SUM($P$7:$P5040),"")</f>
        <v/>
      </c>
      <c r="R5040">
        <f>IF($A5040="","",IF(ISNUMBER($A5040),$A5040,IFERROR(DATEVALUE($A5040),NA())))</f>
        <v/>
      </c>
    </row>
    <row r="5041">
      <c r="O5041">
        <f>IF($R5041="","",IF($Q$1="Weekly",INT(($R5041-2)/7),IF($Q$1="Quarterly",YEAR($R5041)*4+ROUNDUP(MONTH($R5041)/3),YEAR($R5041)*12+MONTH($R5041))))</f>
        <v/>
      </c>
      <c r="P5041">
        <f>IF($R5041="","",IF($R5042="",1,IF($O5041&lt;&gt;$O5042,1,0)))</f>
        <v/>
      </c>
      <c r="Q5041">
        <f>IF($P5041=1,SUM($P$7:$P5041),"")</f>
        <v/>
      </c>
      <c r="R5041">
        <f>IF($A5041="","",IF(ISNUMBER($A5041),$A5041,IFERROR(DATEVALUE($A5041),NA())))</f>
        <v/>
      </c>
    </row>
    <row r="5042">
      <c r="O5042">
        <f>IF($R5042="","",IF($Q$1="Weekly",INT(($R5042-2)/7),IF($Q$1="Quarterly",YEAR($R5042)*4+ROUNDUP(MONTH($R5042)/3),YEAR($R5042)*12+MONTH($R5042))))</f>
        <v/>
      </c>
      <c r="P5042">
        <f>IF($R5042="","",IF($R5043="",1,IF($O5042&lt;&gt;$O5043,1,0)))</f>
        <v/>
      </c>
      <c r="Q5042">
        <f>IF($P5042=1,SUM($P$7:$P5042),"")</f>
        <v/>
      </c>
      <c r="R5042">
        <f>IF($A5042="","",IF(ISNUMBER($A5042),$A5042,IFERROR(DATEVALUE($A5042),NA())))</f>
        <v/>
      </c>
    </row>
    <row r="5043">
      <c r="O5043">
        <f>IF($R5043="","",IF($Q$1="Weekly",INT(($R5043-2)/7),IF($Q$1="Quarterly",YEAR($R5043)*4+ROUNDUP(MONTH($R5043)/3),YEAR($R5043)*12+MONTH($R5043))))</f>
        <v/>
      </c>
      <c r="P5043">
        <f>IF($R5043="","",IF($R5044="",1,IF($O5043&lt;&gt;$O5044,1,0)))</f>
        <v/>
      </c>
      <c r="Q5043">
        <f>IF($P5043=1,SUM($P$7:$P5043),"")</f>
        <v/>
      </c>
      <c r="R5043">
        <f>IF($A5043="","",IF(ISNUMBER($A5043),$A5043,IFERROR(DATEVALUE($A5043),NA())))</f>
        <v/>
      </c>
    </row>
    <row r="5044">
      <c r="O5044">
        <f>IF($R5044="","",IF($Q$1="Weekly",INT(($R5044-2)/7),IF($Q$1="Quarterly",YEAR($R5044)*4+ROUNDUP(MONTH($R5044)/3),YEAR($R5044)*12+MONTH($R5044))))</f>
        <v/>
      </c>
      <c r="P5044">
        <f>IF($R5044="","",IF($R5045="",1,IF($O5044&lt;&gt;$O5045,1,0)))</f>
        <v/>
      </c>
      <c r="Q5044">
        <f>IF($P5044=1,SUM($P$7:$P5044),"")</f>
        <v/>
      </c>
      <c r="R5044">
        <f>IF($A5044="","",IF(ISNUMBER($A5044),$A5044,IFERROR(DATEVALUE($A5044),NA())))</f>
        <v/>
      </c>
    </row>
    <row r="5045">
      <c r="O5045">
        <f>IF($R5045="","",IF($Q$1="Weekly",INT(($R5045-2)/7),IF($Q$1="Quarterly",YEAR($R5045)*4+ROUNDUP(MONTH($R5045)/3),YEAR($R5045)*12+MONTH($R5045))))</f>
        <v/>
      </c>
      <c r="P5045">
        <f>IF($R5045="","",IF($R5046="",1,IF($O5045&lt;&gt;$O5046,1,0)))</f>
        <v/>
      </c>
      <c r="Q5045">
        <f>IF($P5045=1,SUM($P$7:$P5045),"")</f>
        <v/>
      </c>
      <c r="R5045">
        <f>IF($A5045="","",IF(ISNUMBER($A5045),$A5045,IFERROR(DATEVALUE($A5045),NA())))</f>
        <v/>
      </c>
    </row>
    <row r="5046">
      <c r="O5046">
        <f>IF($R5046="","",IF($Q$1="Weekly",INT(($R5046-2)/7),IF($Q$1="Quarterly",YEAR($R5046)*4+ROUNDUP(MONTH($R5046)/3),YEAR($R5046)*12+MONTH($R5046))))</f>
        <v/>
      </c>
      <c r="P5046">
        <f>IF($R5046="","",IF($R5047="",1,IF($O5046&lt;&gt;$O5047,1,0)))</f>
        <v/>
      </c>
      <c r="Q5046">
        <f>IF($P5046=1,SUM($P$7:$P5046),"")</f>
        <v/>
      </c>
      <c r="R5046">
        <f>IF($A5046="","",IF(ISNUMBER($A5046),$A5046,IFERROR(DATEVALUE($A5046),NA())))</f>
        <v/>
      </c>
    </row>
    <row r="5047">
      <c r="O5047">
        <f>IF($R5047="","",IF($Q$1="Weekly",INT(($R5047-2)/7),IF($Q$1="Quarterly",YEAR($R5047)*4+ROUNDUP(MONTH($R5047)/3),YEAR($R5047)*12+MONTH($R5047))))</f>
        <v/>
      </c>
      <c r="P5047">
        <f>IF($R5047="","",IF($R5048="",1,IF($O5047&lt;&gt;$O5048,1,0)))</f>
        <v/>
      </c>
      <c r="Q5047">
        <f>IF($P5047=1,SUM($P$7:$P5047),"")</f>
        <v/>
      </c>
      <c r="R5047">
        <f>IF($A5047="","",IF(ISNUMBER($A5047),$A5047,IFERROR(DATEVALUE($A5047),NA())))</f>
        <v/>
      </c>
    </row>
    <row r="5048">
      <c r="O5048">
        <f>IF($R5048="","",IF($Q$1="Weekly",INT(($R5048-2)/7),IF($Q$1="Quarterly",YEAR($R5048)*4+ROUNDUP(MONTH($R5048)/3),YEAR($R5048)*12+MONTH($R5048))))</f>
        <v/>
      </c>
      <c r="P5048">
        <f>IF($R5048="","",IF($R5049="",1,IF($O5048&lt;&gt;$O5049,1,0)))</f>
        <v/>
      </c>
      <c r="Q5048">
        <f>IF($P5048=1,SUM($P$7:$P5048),"")</f>
        <v/>
      </c>
      <c r="R5048">
        <f>IF($A5048="","",IF(ISNUMBER($A5048),$A5048,IFERROR(DATEVALUE($A5048),NA())))</f>
        <v/>
      </c>
    </row>
    <row r="5049">
      <c r="O5049">
        <f>IF($R5049="","",IF($Q$1="Weekly",INT(($R5049-2)/7),IF($Q$1="Quarterly",YEAR($R5049)*4+ROUNDUP(MONTH($R5049)/3),YEAR($R5049)*12+MONTH($R5049))))</f>
        <v/>
      </c>
      <c r="P5049">
        <f>IF($R5049="","",IF($R5050="",1,IF($O5049&lt;&gt;$O5050,1,0)))</f>
        <v/>
      </c>
      <c r="Q5049">
        <f>IF($P5049=1,SUM($P$7:$P5049),"")</f>
        <v/>
      </c>
      <c r="R5049">
        <f>IF($A5049="","",IF(ISNUMBER($A5049),$A5049,IFERROR(DATEVALUE($A5049),NA())))</f>
        <v/>
      </c>
    </row>
    <row r="5050">
      <c r="O5050">
        <f>IF($R5050="","",IF($Q$1="Weekly",INT(($R5050-2)/7),IF($Q$1="Quarterly",YEAR($R5050)*4+ROUNDUP(MONTH($R5050)/3),YEAR($R5050)*12+MONTH($R5050))))</f>
        <v/>
      </c>
      <c r="P5050">
        <f>IF($R5050="","",IF($R5051="",1,IF($O5050&lt;&gt;$O5051,1,0)))</f>
        <v/>
      </c>
      <c r="Q5050">
        <f>IF($P5050=1,SUM($P$7:$P5050),"")</f>
        <v/>
      </c>
      <c r="R5050">
        <f>IF($A5050="","",IF(ISNUMBER($A5050),$A5050,IFERROR(DATEVALUE($A5050),NA())))</f>
        <v/>
      </c>
    </row>
    <row r="5051">
      <c r="O5051">
        <f>IF($R5051="","",IF($Q$1="Weekly",INT(($R5051-2)/7),IF($Q$1="Quarterly",YEAR($R5051)*4+ROUNDUP(MONTH($R5051)/3),YEAR($R5051)*12+MONTH($R5051))))</f>
        <v/>
      </c>
      <c r="P5051">
        <f>IF($R5051="","",IF($R5052="",1,IF($O5051&lt;&gt;$O5052,1,0)))</f>
        <v/>
      </c>
      <c r="Q5051">
        <f>IF($P5051=1,SUM($P$7:$P5051),"")</f>
        <v/>
      </c>
      <c r="R5051">
        <f>IF($A5051="","",IF(ISNUMBER($A5051),$A5051,IFERROR(DATEVALUE($A5051),NA())))</f>
        <v/>
      </c>
    </row>
    <row r="5052">
      <c r="O5052">
        <f>IF($R5052="","",IF($Q$1="Weekly",INT(($R5052-2)/7),IF($Q$1="Quarterly",YEAR($R5052)*4+ROUNDUP(MONTH($R5052)/3),YEAR($R5052)*12+MONTH($R5052))))</f>
        <v/>
      </c>
      <c r="P5052">
        <f>IF($R5052="","",IF($R5053="",1,IF($O5052&lt;&gt;$O5053,1,0)))</f>
        <v/>
      </c>
      <c r="Q5052">
        <f>IF($P5052=1,SUM($P$7:$P5052),"")</f>
        <v/>
      </c>
      <c r="R5052">
        <f>IF($A5052="","",IF(ISNUMBER($A5052),$A5052,IFERROR(DATEVALUE($A5052),NA())))</f>
        <v/>
      </c>
    </row>
    <row r="5053">
      <c r="O5053">
        <f>IF($R5053="","",IF($Q$1="Weekly",INT(($R5053-2)/7),IF($Q$1="Quarterly",YEAR($R5053)*4+ROUNDUP(MONTH($R5053)/3),YEAR($R5053)*12+MONTH($R5053))))</f>
        <v/>
      </c>
      <c r="P5053">
        <f>IF($R5053="","",IF($R5054="",1,IF($O5053&lt;&gt;$O5054,1,0)))</f>
        <v/>
      </c>
      <c r="Q5053">
        <f>IF($P5053=1,SUM($P$7:$P5053),"")</f>
        <v/>
      </c>
      <c r="R5053">
        <f>IF($A5053="","",IF(ISNUMBER($A5053),$A5053,IFERROR(DATEVALUE($A5053),NA())))</f>
        <v/>
      </c>
    </row>
    <row r="5054">
      <c r="O5054">
        <f>IF($R5054="","",IF($Q$1="Weekly",INT(($R5054-2)/7),IF($Q$1="Quarterly",YEAR($R5054)*4+ROUNDUP(MONTH($R5054)/3),YEAR($R5054)*12+MONTH($R5054))))</f>
        <v/>
      </c>
      <c r="P5054">
        <f>IF($R5054="","",IF($R5055="",1,IF($O5054&lt;&gt;$O5055,1,0)))</f>
        <v/>
      </c>
      <c r="Q5054">
        <f>IF($P5054=1,SUM($P$7:$P5054),"")</f>
        <v/>
      </c>
      <c r="R5054">
        <f>IF($A5054="","",IF(ISNUMBER($A5054),$A5054,IFERROR(DATEVALUE($A5054),NA())))</f>
        <v/>
      </c>
    </row>
    <row r="5055">
      <c r="O5055">
        <f>IF($R5055="","",IF($Q$1="Weekly",INT(($R5055-2)/7),IF($Q$1="Quarterly",YEAR($R5055)*4+ROUNDUP(MONTH($R5055)/3),YEAR($R5055)*12+MONTH($R5055))))</f>
        <v/>
      </c>
      <c r="P5055">
        <f>IF($R5055="","",IF($R5056="",1,IF($O5055&lt;&gt;$O5056,1,0)))</f>
        <v/>
      </c>
      <c r="Q5055">
        <f>IF($P5055=1,SUM($P$7:$P5055),"")</f>
        <v/>
      </c>
      <c r="R5055">
        <f>IF($A5055="","",IF(ISNUMBER($A5055),$A5055,IFERROR(DATEVALUE($A5055),NA())))</f>
        <v/>
      </c>
    </row>
    <row r="5056">
      <c r="O5056">
        <f>IF($R5056="","",IF($Q$1="Weekly",INT(($R5056-2)/7),IF($Q$1="Quarterly",YEAR($R5056)*4+ROUNDUP(MONTH($R5056)/3),YEAR($R5056)*12+MONTH($R5056))))</f>
        <v/>
      </c>
      <c r="P5056">
        <f>IF($R5056="","",IF($R5057="",1,IF($O5056&lt;&gt;$O5057,1,0)))</f>
        <v/>
      </c>
      <c r="Q5056">
        <f>IF($P5056=1,SUM($P$7:$P5056),"")</f>
        <v/>
      </c>
      <c r="R5056">
        <f>IF($A5056="","",IF(ISNUMBER($A5056),$A5056,IFERROR(DATEVALUE($A5056),NA())))</f>
        <v/>
      </c>
    </row>
    <row r="5057">
      <c r="O5057">
        <f>IF($R5057="","",IF($Q$1="Weekly",INT(($R5057-2)/7),IF($Q$1="Quarterly",YEAR($R5057)*4+ROUNDUP(MONTH($R5057)/3),YEAR($R5057)*12+MONTH($R5057))))</f>
        <v/>
      </c>
      <c r="P5057">
        <f>IF($R5057="","",IF($R5058="",1,IF($O5057&lt;&gt;$O5058,1,0)))</f>
        <v/>
      </c>
      <c r="Q5057">
        <f>IF($P5057=1,SUM($P$7:$P5057),"")</f>
        <v/>
      </c>
      <c r="R5057">
        <f>IF($A5057="","",IF(ISNUMBER($A5057),$A5057,IFERROR(DATEVALUE($A5057),NA())))</f>
        <v/>
      </c>
    </row>
    <row r="5058">
      <c r="O5058">
        <f>IF($R5058="","",IF($Q$1="Weekly",INT(($R5058-2)/7),IF($Q$1="Quarterly",YEAR($R5058)*4+ROUNDUP(MONTH($R5058)/3),YEAR($R5058)*12+MONTH($R5058))))</f>
        <v/>
      </c>
      <c r="P5058">
        <f>IF($R5058="","",IF($R5059="",1,IF($O5058&lt;&gt;$O5059,1,0)))</f>
        <v/>
      </c>
      <c r="Q5058">
        <f>IF($P5058=1,SUM($P$7:$P5058),"")</f>
        <v/>
      </c>
      <c r="R5058">
        <f>IF($A5058="","",IF(ISNUMBER($A5058),$A5058,IFERROR(DATEVALUE($A5058),NA())))</f>
        <v/>
      </c>
    </row>
    <row r="5059">
      <c r="O5059">
        <f>IF($R5059="","",IF($Q$1="Weekly",INT(($R5059-2)/7),IF($Q$1="Quarterly",YEAR($R5059)*4+ROUNDUP(MONTH($R5059)/3),YEAR($R5059)*12+MONTH($R5059))))</f>
        <v/>
      </c>
      <c r="P5059">
        <f>IF($R5059="","",IF($R5060="",1,IF($O5059&lt;&gt;$O5060,1,0)))</f>
        <v/>
      </c>
      <c r="Q5059">
        <f>IF($P5059=1,SUM($P$7:$P5059),"")</f>
        <v/>
      </c>
      <c r="R5059">
        <f>IF($A5059="","",IF(ISNUMBER($A5059),$A5059,IFERROR(DATEVALUE($A5059),NA())))</f>
        <v/>
      </c>
    </row>
    <row r="5060">
      <c r="O5060">
        <f>IF($R5060="","",IF($Q$1="Weekly",INT(($R5060-2)/7),IF($Q$1="Quarterly",YEAR($R5060)*4+ROUNDUP(MONTH($R5060)/3),YEAR($R5060)*12+MONTH($R5060))))</f>
        <v/>
      </c>
      <c r="P5060">
        <f>IF($R5060="","",IF($R5061="",1,IF($O5060&lt;&gt;$O5061,1,0)))</f>
        <v/>
      </c>
      <c r="Q5060">
        <f>IF($P5060=1,SUM($P$7:$P5060),"")</f>
        <v/>
      </c>
      <c r="R5060">
        <f>IF($A5060="","",IF(ISNUMBER($A5060),$A5060,IFERROR(DATEVALUE($A5060),NA())))</f>
        <v/>
      </c>
    </row>
    <row r="5061">
      <c r="O5061">
        <f>IF($R5061="","",IF($Q$1="Weekly",INT(($R5061-2)/7),IF($Q$1="Quarterly",YEAR($R5061)*4+ROUNDUP(MONTH($R5061)/3),YEAR($R5061)*12+MONTH($R5061))))</f>
        <v/>
      </c>
      <c r="P5061">
        <f>IF($R5061="","",IF($R5062="",1,IF($O5061&lt;&gt;$O5062,1,0)))</f>
        <v/>
      </c>
      <c r="Q5061">
        <f>IF($P5061=1,SUM($P$7:$P5061),"")</f>
        <v/>
      </c>
      <c r="R5061">
        <f>IF($A5061="","",IF(ISNUMBER($A5061),$A5061,IFERROR(DATEVALUE($A5061),NA())))</f>
        <v/>
      </c>
    </row>
    <row r="5062">
      <c r="O5062">
        <f>IF($R5062="","",IF($Q$1="Weekly",INT(($R5062-2)/7),IF($Q$1="Quarterly",YEAR($R5062)*4+ROUNDUP(MONTH($R5062)/3),YEAR($R5062)*12+MONTH($R5062))))</f>
        <v/>
      </c>
      <c r="P5062">
        <f>IF($R5062="","",IF($R5063="",1,IF($O5062&lt;&gt;$O5063,1,0)))</f>
        <v/>
      </c>
      <c r="Q5062">
        <f>IF($P5062=1,SUM($P$7:$P5062),"")</f>
        <v/>
      </c>
      <c r="R5062">
        <f>IF($A5062="","",IF(ISNUMBER($A5062),$A5062,IFERROR(DATEVALUE($A5062),NA())))</f>
        <v/>
      </c>
    </row>
    <row r="5063">
      <c r="O5063">
        <f>IF($R5063="","",IF($Q$1="Weekly",INT(($R5063-2)/7),IF($Q$1="Quarterly",YEAR($R5063)*4+ROUNDUP(MONTH($R5063)/3),YEAR($R5063)*12+MONTH($R5063))))</f>
        <v/>
      </c>
      <c r="P5063">
        <f>IF($R5063="","",IF($R5064="",1,IF($O5063&lt;&gt;$O5064,1,0)))</f>
        <v/>
      </c>
      <c r="Q5063">
        <f>IF($P5063=1,SUM($P$7:$P5063),"")</f>
        <v/>
      </c>
      <c r="R5063">
        <f>IF($A5063="","",IF(ISNUMBER($A5063),$A5063,IFERROR(DATEVALUE($A5063),NA())))</f>
        <v/>
      </c>
    </row>
    <row r="5064">
      <c r="O5064">
        <f>IF($R5064="","",IF($Q$1="Weekly",INT(($R5064-2)/7),IF($Q$1="Quarterly",YEAR($R5064)*4+ROUNDUP(MONTH($R5064)/3),YEAR($R5064)*12+MONTH($R5064))))</f>
        <v/>
      </c>
      <c r="P5064">
        <f>IF($R5064="","",IF($R5065="",1,IF($O5064&lt;&gt;$O5065,1,0)))</f>
        <v/>
      </c>
      <c r="Q5064">
        <f>IF($P5064=1,SUM($P$7:$P5064),"")</f>
        <v/>
      </c>
      <c r="R5064">
        <f>IF($A5064="","",IF(ISNUMBER($A5064),$A5064,IFERROR(DATEVALUE($A5064),NA())))</f>
        <v/>
      </c>
    </row>
    <row r="5065">
      <c r="O5065">
        <f>IF($R5065="","",IF($Q$1="Weekly",INT(($R5065-2)/7),IF($Q$1="Quarterly",YEAR($R5065)*4+ROUNDUP(MONTH($R5065)/3),YEAR($R5065)*12+MONTH($R5065))))</f>
        <v/>
      </c>
      <c r="P5065">
        <f>IF($R5065="","",IF($R5066="",1,IF($O5065&lt;&gt;$O5066,1,0)))</f>
        <v/>
      </c>
      <c r="Q5065">
        <f>IF($P5065=1,SUM($P$7:$P5065),"")</f>
        <v/>
      </c>
      <c r="R5065">
        <f>IF($A5065="","",IF(ISNUMBER($A5065),$A5065,IFERROR(DATEVALUE($A5065),NA())))</f>
        <v/>
      </c>
    </row>
    <row r="5066">
      <c r="O5066">
        <f>IF($R5066="","",IF($Q$1="Weekly",INT(($R5066-2)/7),IF($Q$1="Quarterly",YEAR($R5066)*4+ROUNDUP(MONTH($R5066)/3),YEAR($R5066)*12+MONTH($R5066))))</f>
        <v/>
      </c>
      <c r="P5066">
        <f>IF($R5066="","",IF($R5067="",1,IF($O5066&lt;&gt;$O5067,1,0)))</f>
        <v/>
      </c>
      <c r="Q5066">
        <f>IF($P5066=1,SUM($P$7:$P5066),"")</f>
        <v/>
      </c>
      <c r="R5066">
        <f>IF($A5066="","",IF(ISNUMBER($A5066),$A5066,IFERROR(DATEVALUE($A5066),NA())))</f>
        <v/>
      </c>
    </row>
    <row r="5067">
      <c r="O5067">
        <f>IF($R5067="","",IF($Q$1="Weekly",INT(($R5067-2)/7),IF($Q$1="Quarterly",YEAR($R5067)*4+ROUNDUP(MONTH($R5067)/3),YEAR($R5067)*12+MONTH($R5067))))</f>
        <v/>
      </c>
      <c r="P5067">
        <f>IF($R5067="","",IF($R5068="",1,IF($O5067&lt;&gt;$O5068,1,0)))</f>
        <v/>
      </c>
      <c r="Q5067">
        <f>IF($P5067=1,SUM($P$7:$P5067),"")</f>
        <v/>
      </c>
      <c r="R5067">
        <f>IF($A5067="","",IF(ISNUMBER($A5067),$A5067,IFERROR(DATEVALUE($A5067),NA())))</f>
        <v/>
      </c>
    </row>
    <row r="5068">
      <c r="O5068">
        <f>IF($R5068="","",IF($Q$1="Weekly",INT(($R5068-2)/7),IF($Q$1="Quarterly",YEAR($R5068)*4+ROUNDUP(MONTH($R5068)/3),YEAR($R5068)*12+MONTH($R5068))))</f>
        <v/>
      </c>
      <c r="P5068">
        <f>IF($R5068="","",IF($R5069="",1,IF($O5068&lt;&gt;$O5069,1,0)))</f>
        <v/>
      </c>
      <c r="Q5068">
        <f>IF($P5068=1,SUM($P$7:$P5068),"")</f>
        <v/>
      </c>
      <c r="R5068">
        <f>IF($A5068="","",IF(ISNUMBER($A5068),$A5068,IFERROR(DATEVALUE($A5068),NA())))</f>
        <v/>
      </c>
    </row>
    <row r="5069">
      <c r="O5069">
        <f>IF($R5069="","",IF($Q$1="Weekly",INT(($R5069-2)/7),IF($Q$1="Quarterly",YEAR($R5069)*4+ROUNDUP(MONTH($R5069)/3),YEAR($R5069)*12+MONTH($R5069))))</f>
        <v/>
      </c>
      <c r="P5069">
        <f>IF($R5069="","",IF($R5070="",1,IF($O5069&lt;&gt;$O5070,1,0)))</f>
        <v/>
      </c>
      <c r="Q5069">
        <f>IF($P5069=1,SUM($P$7:$P5069),"")</f>
        <v/>
      </c>
      <c r="R5069">
        <f>IF($A5069="","",IF(ISNUMBER($A5069),$A5069,IFERROR(DATEVALUE($A5069),NA())))</f>
        <v/>
      </c>
    </row>
    <row r="5070">
      <c r="O5070">
        <f>IF($R5070="","",IF($Q$1="Weekly",INT(($R5070-2)/7),IF($Q$1="Quarterly",YEAR($R5070)*4+ROUNDUP(MONTH($R5070)/3),YEAR($R5070)*12+MONTH($R5070))))</f>
        <v/>
      </c>
      <c r="P5070">
        <f>IF($R5070="","",IF($R5071="",1,IF($O5070&lt;&gt;$O5071,1,0)))</f>
        <v/>
      </c>
      <c r="Q5070">
        <f>IF($P5070=1,SUM($P$7:$P5070),"")</f>
        <v/>
      </c>
      <c r="R5070">
        <f>IF($A5070="","",IF(ISNUMBER($A5070),$A5070,IFERROR(DATEVALUE($A5070),NA())))</f>
        <v/>
      </c>
    </row>
    <row r="5071">
      <c r="O5071">
        <f>IF($R5071="","",IF($Q$1="Weekly",INT(($R5071-2)/7),IF($Q$1="Quarterly",YEAR($R5071)*4+ROUNDUP(MONTH($R5071)/3),YEAR($R5071)*12+MONTH($R5071))))</f>
        <v/>
      </c>
      <c r="P5071">
        <f>IF($R5071="","",IF($R5072="",1,IF($O5071&lt;&gt;$O5072,1,0)))</f>
        <v/>
      </c>
      <c r="Q5071">
        <f>IF($P5071=1,SUM($P$7:$P5071),"")</f>
        <v/>
      </c>
      <c r="R5071">
        <f>IF($A5071="","",IF(ISNUMBER($A5071),$A5071,IFERROR(DATEVALUE($A5071),NA())))</f>
        <v/>
      </c>
    </row>
    <row r="5072">
      <c r="O5072">
        <f>IF($R5072="","",IF($Q$1="Weekly",INT(($R5072-2)/7),IF($Q$1="Quarterly",YEAR($R5072)*4+ROUNDUP(MONTH($R5072)/3),YEAR($R5072)*12+MONTH($R5072))))</f>
        <v/>
      </c>
      <c r="P5072">
        <f>IF($R5072="","",IF($R5073="",1,IF($O5072&lt;&gt;$O5073,1,0)))</f>
        <v/>
      </c>
      <c r="Q5072">
        <f>IF($P5072=1,SUM($P$7:$P5072),"")</f>
        <v/>
      </c>
      <c r="R5072">
        <f>IF($A5072="","",IF(ISNUMBER($A5072),$A5072,IFERROR(DATEVALUE($A5072),NA())))</f>
        <v/>
      </c>
    </row>
    <row r="5073">
      <c r="O5073">
        <f>IF($R5073="","",IF($Q$1="Weekly",INT(($R5073-2)/7),IF($Q$1="Quarterly",YEAR($R5073)*4+ROUNDUP(MONTH($R5073)/3),YEAR($R5073)*12+MONTH($R5073))))</f>
        <v/>
      </c>
      <c r="P5073">
        <f>IF($R5073="","",IF($R5074="",1,IF($O5073&lt;&gt;$O5074,1,0)))</f>
        <v/>
      </c>
      <c r="Q5073">
        <f>IF($P5073=1,SUM($P$7:$P5073),"")</f>
        <v/>
      </c>
      <c r="R5073">
        <f>IF($A5073="","",IF(ISNUMBER($A5073),$A5073,IFERROR(DATEVALUE($A5073),NA())))</f>
        <v/>
      </c>
    </row>
    <row r="5074">
      <c r="O5074">
        <f>IF($R5074="","",IF($Q$1="Weekly",INT(($R5074-2)/7),IF($Q$1="Quarterly",YEAR($R5074)*4+ROUNDUP(MONTH($R5074)/3),YEAR($R5074)*12+MONTH($R5074))))</f>
        <v/>
      </c>
      <c r="P5074">
        <f>IF($R5074="","",IF($R5075="",1,IF($O5074&lt;&gt;$O5075,1,0)))</f>
        <v/>
      </c>
      <c r="Q5074">
        <f>IF($P5074=1,SUM($P$7:$P5074),"")</f>
        <v/>
      </c>
      <c r="R5074">
        <f>IF($A5074="","",IF(ISNUMBER($A5074),$A5074,IFERROR(DATEVALUE($A5074),NA())))</f>
        <v/>
      </c>
    </row>
    <row r="5075">
      <c r="O5075">
        <f>IF($R5075="","",IF($Q$1="Weekly",INT(($R5075-2)/7),IF($Q$1="Quarterly",YEAR($R5075)*4+ROUNDUP(MONTH($R5075)/3),YEAR($R5075)*12+MONTH($R5075))))</f>
        <v/>
      </c>
      <c r="P5075">
        <f>IF($R5075="","",IF($R5076="",1,IF($O5075&lt;&gt;$O5076,1,0)))</f>
        <v/>
      </c>
      <c r="Q5075">
        <f>IF($P5075=1,SUM($P$7:$P5075),"")</f>
        <v/>
      </c>
      <c r="R5075">
        <f>IF($A5075="","",IF(ISNUMBER($A5075),$A5075,IFERROR(DATEVALUE($A5075),NA())))</f>
        <v/>
      </c>
    </row>
    <row r="5076">
      <c r="O5076">
        <f>IF($R5076="","",IF($Q$1="Weekly",INT(($R5076-2)/7),IF($Q$1="Quarterly",YEAR($R5076)*4+ROUNDUP(MONTH($R5076)/3),YEAR($R5076)*12+MONTH($R5076))))</f>
        <v/>
      </c>
      <c r="P5076">
        <f>IF($R5076="","",IF($R5077="",1,IF($O5076&lt;&gt;$O5077,1,0)))</f>
        <v/>
      </c>
      <c r="Q5076">
        <f>IF($P5076=1,SUM($P$7:$P5076),"")</f>
        <v/>
      </c>
      <c r="R5076">
        <f>IF($A5076="","",IF(ISNUMBER($A5076),$A5076,IFERROR(DATEVALUE($A5076),NA())))</f>
        <v/>
      </c>
    </row>
    <row r="5077">
      <c r="O5077">
        <f>IF($R5077="","",IF($Q$1="Weekly",INT(($R5077-2)/7),IF($Q$1="Quarterly",YEAR($R5077)*4+ROUNDUP(MONTH($R5077)/3),YEAR($R5077)*12+MONTH($R5077))))</f>
        <v/>
      </c>
      <c r="P5077">
        <f>IF($R5077="","",IF($R5078="",1,IF($O5077&lt;&gt;$O5078,1,0)))</f>
        <v/>
      </c>
      <c r="Q5077">
        <f>IF($P5077=1,SUM($P$7:$P5077),"")</f>
        <v/>
      </c>
      <c r="R5077">
        <f>IF($A5077="","",IF(ISNUMBER($A5077),$A5077,IFERROR(DATEVALUE($A5077),NA())))</f>
        <v/>
      </c>
    </row>
    <row r="5078">
      <c r="O5078">
        <f>IF($R5078="","",IF($Q$1="Weekly",INT(($R5078-2)/7),IF($Q$1="Quarterly",YEAR($R5078)*4+ROUNDUP(MONTH($R5078)/3),YEAR($R5078)*12+MONTH($R5078))))</f>
        <v/>
      </c>
      <c r="P5078">
        <f>IF($R5078="","",IF($R5079="",1,IF($O5078&lt;&gt;$O5079,1,0)))</f>
        <v/>
      </c>
      <c r="Q5078">
        <f>IF($P5078=1,SUM($P$7:$P5078),"")</f>
        <v/>
      </c>
      <c r="R5078">
        <f>IF($A5078="","",IF(ISNUMBER($A5078),$A5078,IFERROR(DATEVALUE($A5078),NA())))</f>
        <v/>
      </c>
    </row>
    <row r="5079">
      <c r="O5079">
        <f>IF($R5079="","",IF($Q$1="Weekly",INT(($R5079-2)/7),IF($Q$1="Quarterly",YEAR($R5079)*4+ROUNDUP(MONTH($R5079)/3),YEAR($R5079)*12+MONTH($R5079))))</f>
        <v/>
      </c>
      <c r="P5079">
        <f>IF($R5079="","",IF($R5080="",1,IF($O5079&lt;&gt;$O5080,1,0)))</f>
        <v/>
      </c>
      <c r="Q5079">
        <f>IF($P5079=1,SUM($P$7:$P5079),"")</f>
        <v/>
      </c>
      <c r="R5079">
        <f>IF($A5079="","",IF(ISNUMBER($A5079),$A5079,IFERROR(DATEVALUE($A5079),NA())))</f>
        <v/>
      </c>
    </row>
    <row r="5080">
      <c r="O5080">
        <f>IF($R5080="","",IF($Q$1="Weekly",INT(($R5080-2)/7),IF($Q$1="Quarterly",YEAR($R5080)*4+ROUNDUP(MONTH($R5080)/3),YEAR($R5080)*12+MONTH($R5080))))</f>
        <v/>
      </c>
      <c r="P5080">
        <f>IF($R5080="","",IF($R5081="",1,IF($O5080&lt;&gt;$O5081,1,0)))</f>
        <v/>
      </c>
      <c r="Q5080">
        <f>IF($P5080=1,SUM($P$7:$P5080),"")</f>
        <v/>
      </c>
      <c r="R5080">
        <f>IF($A5080="","",IF(ISNUMBER($A5080),$A5080,IFERROR(DATEVALUE($A5080),NA())))</f>
        <v/>
      </c>
    </row>
    <row r="5081">
      <c r="O5081">
        <f>IF($R5081="","",IF($Q$1="Weekly",INT(($R5081-2)/7),IF($Q$1="Quarterly",YEAR($R5081)*4+ROUNDUP(MONTH($R5081)/3),YEAR($R5081)*12+MONTH($R5081))))</f>
        <v/>
      </c>
      <c r="P5081">
        <f>IF($R5081="","",IF($R5082="",1,IF($O5081&lt;&gt;$O5082,1,0)))</f>
        <v/>
      </c>
      <c r="Q5081">
        <f>IF($P5081=1,SUM($P$7:$P5081),"")</f>
        <v/>
      </c>
      <c r="R5081">
        <f>IF($A5081="","",IF(ISNUMBER($A5081),$A5081,IFERROR(DATEVALUE($A5081),NA())))</f>
        <v/>
      </c>
    </row>
    <row r="5082">
      <c r="O5082">
        <f>IF($R5082="","",IF($Q$1="Weekly",INT(($R5082-2)/7),IF($Q$1="Quarterly",YEAR($R5082)*4+ROUNDUP(MONTH($R5082)/3),YEAR($R5082)*12+MONTH($R5082))))</f>
        <v/>
      </c>
      <c r="P5082">
        <f>IF($R5082="","",IF($R5083="",1,IF($O5082&lt;&gt;$O5083,1,0)))</f>
        <v/>
      </c>
      <c r="Q5082">
        <f>IF($P5082=1,SUM($P$7:$P5082),"")</f>
        <v/>
      </c>
      <c r="R5082">
        <f>IF($A5082="","",IF(ISNUMBER($A5082),$A5082,IFERROR(DATEVALUE($A5082),NA())))</f>
        <v/>
      </c>
    </row>
    <row r="5083">
      <c r="O5083">
        <f>IF($R5083="","",IF($Q$1="Weekly",INT(($R5083-2)/7),IF($Q$1="Quarterly",YEAR($R5083)*4+ROUNDUP(MONTH($R5083)/3),YEAR($R5083)*12+MONTH($R5083))))</f>
        <v/>
      </c>
      <c r="P5083">
        <f>IF($R5083="","",IF($R5084="",1,IF($O5083&lt;&gt;$O5084,1,0)))</f>
        <v/>
      </c>
      <c r="Q5083">
        <f>IF($P5083=1,SUM($P$7:$P5083),"")</f>
        <v/>
      </c>
      <c r="R5083">
        <f>IF($A5083="","",IF(ISNUMBER($A5083),$A5083,IFERROR(DATEVALUE($A5083),NA())))</f>
        <v/>
      </c>
    </row>
    <row r="5084">
      <c r="O5084">
        <f>IF($R5084="","",IF($Q$1="Weekly",INT(($R5084-2)/7),IF($Q$1="Quarterly",YEAR($R5084)*4+ROUNDUP(MONTH($R5084)/3),YEAR($R5084)*12+MONTH($R5084))))</f>
        <v/>
      </c>
      <c r="P5084">
        <f>IF($R5084="","",IF($R5085="",1,IF($O5084&lt;&gt;$O5085,1,0)))</f>
        <v/>
      </c>
      <c r="Q5084">
        <f>IF($P5084=1,SUM($P$7:$P5084),"")</f>
        <v/>
      </c>
      <c r="R5084">
        <f>IF($A5084="","",IF(ISNUMBER($A5084),$A5084,IFERROR(DATEVALUE($A5084),NA())))</f>
        <v/>
      </c>
    </row>
    <row r="5085">
      <c r="O5085">
        <f>IF($R5085="","",IF($Q$1="Weekly",INT(($R5085-2)/7),IF($Q$1="Quarterly",YEAR($R5085)*4+ROUNDUP(MONTH($R5085)/3),YEAR($R5085)*12+MONTH($R5085))))</f>
        <v/>
      </c>
      <c r="P5085">
        <f>IF($R5085="","",IF($R5086="",1,IF($O5085&lt;&gt;$O5086,1,0)))</f>
        <v/>
      </c>
      <c r="Q5085">
        <f>IF($P5085=1,SUM($P$7:$P5085),"")</f>
        <v/>
      </c>
      <c r="R5085">
        <f>IF($A5085="","",IF(ISNUMBER($A5085),$A5085,IFERROR(DATEVALUE($A5085),NA())))</f>
        <v/>
      </c>
    </row>
    <row r="5086">
      <c r="O5086">
        <f>IF($R5086="","",IF($Q$1="Weekly",INT(($R5086-2)/7),IF($Q$1="Quarterly",YEAR($R5086)*4+ROUNDUP(MONTH($R5086)/3),YEAR($R5086)*12+MONTH($R5086))))</f>
        <v/>
      </c>
      <c r="P5086">
        <f>IF($R5086="","",IF($R5087="",1,IF($O5086&lt;&gt;$O5087,1,0)))</f>
        <v/>
      </c>
      <c r="Q5086">
        <f>IF($P5086=1,SUM($P$7:$P5086),"")</f>
        <v/>
      </c>
      <c r="R5086">
        <f>IF($A5086="","",IF(ISNUMBER($A5086),$A5086,IFERROR(DATEVALUE($A5086),NA())))</f>
        <v/>
      </c>
    </row>
    <row r="5087">
      <c r="O5087">
        <f>IF($R5087="","",IF($Q$1="Weekly",INT(($R5087-2)/7),IF($Q$1="Quarterly",YEAR($R5087)*4+ROUNDUP(MONTH($R5087)/3),YEAR($R5087)*12+MONTH($R5087))))</f>
        <v/>
      </c>
      <c r="P5087">
        <f>IF($R5087="","",IF($R5088="",1,IF($O5087&lt;&gt;$O5088,1,0)))</f>
        <v/>
      </c>
      <c r="Q5087">
        <f>IF($P5087=1,SUM($P$7:$P5087),"")</f>
        <v/>
      </c>
      <c r="R5087">
        <f>IF($A5087="","",IF(ISNUMBER($A5087),$A5087,IFERROR(DATEVALUE($A5087),NA())))</f>
        <v/>
      </c>
    </row>
    <row r="5088">
      <c r="O5088">
        <f>IF($R5088="","",IF($Q$1="Weekly",INT(($R5088-2)/7),IF($Q$1="Quarterly",YEAR($R5088)*4+ROUNDUP(MONTH($R5088)/3),YEAR($R5088)*12+MONTH($R5088))))</f>
        <v/>
      </c>
      <c r="P5088">
        <f>IF($R5088="","",IF($R5089="",1,IF($O5088&lt;&gt;$O5089,1,0)))</f>
        <v/>
      </c>
      <c r="Q5088">
        <f>IF($P5088=1,SUM($P$7:$P5088),"")</f>
        <v/>
      </c>
      <c r="R5088">
        <f>IF($A5088="","",IF(ISNUMBER($A5088),$A5088,IFERROR(DATEVALUE($A5088),NA())))</f>
        <v/>
      </c>
    </row>
    <row r="5089">
      <c r="O5089">
        <f>IF($R5089="","",IF($Q$1="Weekly",INT(($R5089-2)/7),IF($Q$1="Quarterly",YEAR($R5089)*4+ROUNDUP(MONTH($R5089)/3),YEAR($R5089)*12+MONTH($R5089))))</f>
        <v/>
      </c>
      <c r="P5089">
        <f>IF($R5089="","",IF($R5090="",1,IF($O5089&lt;&gt;$O5090,1,0)))</f>
        <v/>
      </c>
      <c r="Q5089">
        <f>IF($P5089=1,SUM($P$7:$P5089),"")</f>
        <v/>
      </c>
      <c r="R5089">
        <f>IF($A5089="","",IF(ISNUMBER($A5089),$A5089,IFERROR(DATEVALUE($A5089),NA())))</f>
        <v/>
      </c>
    </row>
    <row r="5090">
      <c r="O5090">
        <f>IF($R5090="","",IF($Q$1="Weekly",INT(($R5090-2)/7),IF($Q$1="Quarterly",YEAR($R5090)*4+ROUNDUP(MONTH($R5090)/3),YEAR($R5090)*12+MONTH($R5090))))</f>
        <v/>
      </c>
      <c r="P5090">
        <f>IF($R5090="","",IF($R5091="",1,IF($O5090&lt;&gt;$O5091,1,0)))</f>
        <v/>
      </c>
      <c r="Q5090">
        <f>IF($P5090=1,SUM($P$7:$P5090),"")</f>
        <v/>
      </c>
      <c r="R5090">
        <f>IF($A5090="","",IF(ISNUMBER($A5090),$A5090,IFERROR(DATEVALUE($A5090),NA())))</f>
        <v/>
      </c>
    </row>
    <row r="5091">
      <c r="O5091">
        <f>IF($R5091="","",IF($Q$1="Weekly",INT(($R5091-2)/7),IF($Q$1="Quarterly",YEAR($R5091)*4+ROUNDUP(MONTH($R5091)/3),YEAR($R5091)*12+MONTH($R5091))))</f>
        <v/>
      </c>
      <c r="P5091">
        <f>IF($R5091="","",IF($R5092="",1,IF($O5091&lt;&gt;$O5092,1,0)))</f>
        <v/>
      </c>
      <c r="Q5091">
        <f>IF($P5091=1,SUM($P$7:$P5091),"")</f>
        <v/>
      </c>
      <c r="R5091">
        <f>IF($A5091="","",IF(ISNUMBER($A5091),$A5091,IFERROR(DATEVALUE($A5091),NA())))</f>
        <v/>
      </c>
    </row>
    <row r="5092">
      <c r="O5092">
        <f>IF($R5092="","",IF($Q$1="Weekly",INT(($R5092-2)/7),IF($Q$1="Quarterly",YEAR($R5092)*4+ROUNDUP(MONTH($R5092)/3),YEAR($R5092)*12+MONTH($R5092))))</f>
        <v/>
      </c>
      <c r="P5092">
        <f>IF($R5092="","",IF($R5093="",1,IF($O5092&lt;&gt;$O5093,1,0)))</f>
        <v/>
      </c>
      <c r="Q5092">
        <f>IF($P5092=1,SUM($P$7:$P5092),"")</f>
        <v/>
      </c>
      <c r="R5092">
        <f>IF($A5092="","",IF(ISNUMBER($A5092),$A5092,IFERROR(DATEVALUE($A5092),NA())))</f>
        <v/>
      </c>
    </row>
    <row r="5093">
      <c r="O5093">
        <f>IF($R5093="","",IF($Q$1="Weekly",INT(($R5093-2)/7),IF($Q$1="Quarterly",YEAR($R5093)*4+ROUNDUP(MONTH($R5093)/3),YEAR($R5093)*12+MONTH($R5093))))</f>
        <v/>
      </c>
      <c r="P5093">
        <f>IF($R5093="","",IF($R5094="",1,IF($O5093&lt;&gt;$O5094,1,0)))</f>
        <v/>
      </c>
      <c r="Q5093">
        <f>IF($P5093=1,SUM($P$7:$P5093),"")</f>
        <v/>
      </c>
      <c r="R5093">
        <f>IF($A5093="","",IF(ISNUMBER($A5093),$A5093,IFERROR(DATEVALUE($A5093),NA())))</f>
        <v/>
      </c>
    </row>
    <row r="5094">
      <c r="O5094">
        <f>IF($R5094="","",IF($Q$1="Weekly",INT(($R5094-2)/7),IF($Q$1="Quarterly",YEAR($R5094)*4+ROUNDUP(MONTH($R5094)/3),YEAR($R5094)*12+MONTH($R5094))))</f>
        <v/>
      </c>
      <c r="P5094">
        <f>IF($R5094="","",IF($R5095="",1,IF($O5094&lt;&gt;$O5095,1,0)))</f>
        <v/>
      </c>
      <c r="Q5094">
        <f>IF($P5094=1,SUM($P$7:$P5094),"")</f>
        <v/>
      </c>
      <c r="R5094">
        <f>IF($A5094="","",IF(ISNUMBER($A5094),$A5094,IFERROR(DATEVALUE($A5094),NA())))</f>
        <v/>
      </c>
    </row>
    <row r="5095">
      <c r="O5095">
        <f>IF($R5095="","",IF($Q$1="Weekly",INT(($R5095-2)/7),IF($Q$1="Quarterly",YEAR($R5095)*4+ROUNDUP(MONTH($R5095)/3),YEAR($R5095)*12+MONTH($R5095))))</f>
        <v/>
      </c>
      <c r="P5095">
        <f>IF($R5095="","",IF($R5096="",1,IF($O5095&lt;&gt;$O5096,1,0)))</f>
        <v/>
      </c>
      <c r="Q5095">
        <f>IF($P5095=1,SUM($P$7:$P5095),"")</f>
        <v/>
      </c>
      <c r="R5095">
        <f>IF($A5095="","",IF(ISNUMBER($A5095),$A5095,IFERROR(DATEVALUE($A5095),NA())))</f>
        <v/>
      </c>
    </row>
    <row r="5096">
      <c r="O5096">
        <f>IF($R5096="","",IF($Q$1="Weekly",INT(($R5096-2)/7),IF($Q$1="Quarterly",YEAR($R5096)*4+ROUNDUP(MONTH($R5096)/3),YEAR($R5096)*12+MONTH($R5096))))</f>
        <v/>
      </c>
      <c r="P5096">
        <f>IF($R5096="","",IF($R5097="",1,IF($O5096&lt;&gt;$O5097,1,0)))</f>
        <v/>
      </c>
      <c r="Q5096">
        <f>IF($P5096=1,SUM($P$7:$P5096),"")</f>
        <v/>
      </c>
      <c r="R5096">
        <f>IF($A5096="","",IF(ISNUMBER($A5096),$A5096,IFERROR(DATEVALUE($A5096),NA())))</f>
        <v/>
      </c>
    </row>
    <row r="5097">
      <c r="O5097">
        <f>IF($R5097="","",IF($Q$1="Weekly",INT(($R5097-2)/7),IF($Q$1="Quarterly",YEAR($R5097)*4+ROUNDUP(MONTH($R5097)/3),YEAR($R5097)*12+MONTH($R5097))))</f>
        <v/>
      </c>
      <c r="P5097">
        <f>IF($R5097="","",IF($R5098="",1,IF($O5097&lt;&gt;$O5098,1,0)))</f>
        <v/>
      </c>
      <c r="Q5097">
        <f>IF($P5097=1,SUM($P$7:$P5097),"")</f>
        <v/>
      </c>
      <c r="R5097">
        <f>IF($A5097="","",IF(ISNUMBER($A5097),$A5097,IFERROR(DATEVALUE($A5097),NA())))</f>
        <v/>
      </c>
    </row>
    <row r="5098">
      <c r="O5098">
        <f>IF($R5098="","",IF($Q$1="Weekly",INT(($R5098-2)/7),IF($Q$1="Quarterly",YEAR($R5098)*4+ROUNDUP(MONTH($R5098)/3),YEAR($R5098)*12+MONTH($R5098))))</f>
        <v/>
      </c>
      <c r="P5098">
        <f>IF($R5098="","",IF($R5099="",1,IF($O5098&lt;&gt;$O5099,1,0)))</f>
        <v/>
      </c>
      <c r="Q5098">
        <f>IF($P5098=1,SUM($P$7:$P5098),"")</f>
        <v/>
      </c>
      <c r="R5098">
        <f>IF($A5098="","",IF(ISNUMBER($A5098),$A5098,IFERROR(DATEVALUE($A5098),NA())))</f>
        <v/>
      </c>
    </row>
    <row r="5099">
      <c r="O5099">
        <f>IF($R5099="","",IF($Q$1="Weekly",INT(($R5099-2)/7),IF($Q$1="Quarterly",YEAR($R5099)*4+ROUNDUP(MONTH($R5099)/3),YEAR($R5099)*12+MONTH($R5099))))</f>
        <v/>
      </c>
      <c r="P5099">
        <f>IF($R5099="","",IF($R5100="",1,IF($O5099&lt;&gt;$O5100,1,0)))</f>
        <v/>
      </c>
      <c r="Q5099">
        <f>IF($P5099=1,SUM($P$7:$P5099),"")</f>
        <v/>
      </c>
      <c r="R5099">
        <f>IF($A5099="","",IF(ISNUMBER($A5099),$A5099,IFERROR(DATEVALUE($A5099),NA())))</f>
        <v/>
      </c>
    </row>
    <row r="5100">
      <c r="O5100">
        <f>IF($R5100="","",IF($Q$1="Weekly",INT(($R5100-2)/7),IF($Q$1="Quarterly",YEAR($R5100)*4+ROUNDUP(MONTH($R5100)/3),YEAR($R5100)*12+MONTH($R5100))))</f>
        <v/>
      </c>
      <c r="P5100">
        <f>IF($R5100="","",IF($R5101="",1,IF($O5100&lt;&gt;$O5101,1,0)))</f>
        <v/>
      </c>
      <c r="Q5100">
        <f>IF($P5100=1,SUM($P$7:$P5100),"")</f>
        <v/>
      </c>
      <c r="R5100">
        <f>IF($A5100="","",IF(ISNUMBER($A5100),$A5100,IFERROR(DATEVALUE($A5100),NA())))</f>
        <v/>
      </c>
    </row>
    <row r="5101">
      <c r="O5101">
        <f>IF($R5101="","",IF($Q$1="Weekly",INT(($R5101-2)/7),IF($Q$1="Quarterly",YEAR($R5101)*4+ROUNDUP(MONTH($R5101)/3),YEAR($R5101)*12+MONTH($R5101))))</f>
        <v/>
      </c>
      <c r="P5101">
        <f>IF($R5101="","",IF($R5102="",1,IF($O5101&lt;&gt;$O5102,1,0)))</f>
        <v/>
      </c>
      <c r="Q5101">
        <f>IF($P5101=1,SUM($P$7:$P5101),"")</f>
        <v/>
      </c>
      <c r="R5101">
        <f>IF($A5101="","",IF(ISNUMBER($A5101),$A5101,IFERROR(DATEVALUE($A5101),NA())))</f>
        <v/>
      </c>
    </row>
    <row r="5102">
      <c r="O5102">
        <f>IF($R5102="","",IF($Q$1="Weekly",INT(($R5102-2)/7),IF($Q$1="Quarterly",YEAR($R5102)*4+ROUNDUP(MONTH($R5102)/3),YEAR($R5102)*12+MONTH($R5102))))</f>
        <v/>
      </c>
      <c r="P5102">
        <f>IF($R5102="","",IF($R5103="",1,IF($O5102&lt;&gt;$O5103,1,0)))</f>
        <v/>
      </c>
      <c r="Q5102">
        <f>IF($P5102=1,SUM($P$7:$P5102),"")</f>
        <v/>
      </c>
      <c r="R5102">
        <f>IF($A5102="","",IF(ISNUMBER($A5102),$A5102,IFERROR(DATEVALUE($A5102),NA())))</f>
        <v/>
      </c>
    </row>
    <row r="5103">
      <c r="O5103">
        <f>IF($R5103="","",IF($Q$1="Weekly",INT(($R5103-2)/7),IF($Q$1="Quarterly",YEAR($R5103)*4+ROUNDUP(MONTH($R5103)/3),YEAR($R5103)*12+MONTH($R5103))))</f>
        <v/>
      </c>
      <c r="P5103">
        <f>IF($R5103="","",IF($R5104="",1,IF($O5103&lt;&gt;$O5104,1,0)))</f>
        <v/>
      </c>
      <c r="Q5103">
        <f>IF($P5103=1,SUM($P$7:$P5103),"")</f>
        <v/>
      </c>
      <c r="R5103">
        <f>IF($A5103="","",IF(ISNUMBER($A5103),$A5103,IFERROR(DATEVALUE($A5103),NA())))</f>
        <v/>
      </c>
    </row>
    <row r="5104">
      <c r="O5104">
        <f>IF($R5104="","",IF($Q$1="Weekly",INT(($R5104-2)/7),IF($Q$1="Quarterly",YEAR($R5104)*4+ROUNDUP(MONTH($R5104)/3),YEAR($R5104)*12+MONTH($R5104))))</f>
        <v/>
      </c>
      <c r="P5104">
        <f>IF($R5104="","",IF($R5105="",1,IF($O5104&lt;&gt;$O5105,1,0)))</f>
        <v/>
      </c>
      <c r="Q5104">
        <f>IF($P5104=1,SUM($P$7:$P5104),"")</f>
        <v/>
      </c>
      <c r="R5104">
        <f>IF($A5104="","",IF(ISNUMBER($A5104),$A5104,IFERROR(DATEVALUE($A5104),NA())))</f>
        <v/>
      </c>
    </row>
    <row r="5105">
      <c r="O5105">
        <f>IF($R5105="","",IF($Q$1="Weekly",INT(($R5105-2)/7),IF($Q$1="Quarterly",YEAR($R5105)*4+ROUNDUP(MONTH($R5105)/3),YEAR($R5105)*12+MONTH($R5105))))</f>
        <v/>
      </c>
      <c r="P5105">
        <f>IF($R5105="","",IF($R5106="",1,IF($O5105&lt;&gt;$O5106,1,0)))</f>
        <v/>
      </c>
      <c r="Q5105">
        <f>IF($P5105=1,SUM($P$7:$P5105),"")</f>
        <v/>
      </c>
      <c r="R5105">
        <f>IF($A5105="","",IF(ISNUMBER($A5105),$A5105,IFERROR(DATEVALUE($A5105),NA())))</f>
        <v/>
      </c>
    </row>
    <row r="5106">
      <c r="O5106">
        <f>IF($R5106="","",IF($Q$1="Weekly",INT(($R5106-2)/7),IF($Q$1="Quarterly",YEAR($R5106)*4+ROUNDUP(MONTH($R5106)/3),YEAR($R5106)*12+MONTH($R5106))))</f>
        <v/>
      </c>
      <c r="P5106">
        <f>IF($R5106="","",IF($R5107="",1,IF($O5106&lt;&gt;$O5107,1,0)))</f>
        <v/>
      </c>
      <c r="Q5106">
        <f>IF($P5106=1,SUM($P$7:$P5106),"")</f>
        <v/>
      </c>
      <c r="R5106">
        <f>IF($A5106="","",IF(ISNUMBER($A5106),$A5106,IFERROR(DATEVALUE($A5106),NA())))</f>
        <v/>
      </c>
    </row>
    <row r="5107">
      <c r="O5107">
        <f>IF($R5107="","",IF($Q$1="Weekly",INT(($R5107-2)/7),IF($Q$1="Quarterly",YEAR($R5107)*4+ROUNDUP(MONTH($R5107)/3),YEAR($R5107)*12+MONTH($R5107))))</f>
        <v/>
      </c>
      <c r="P5107">
        <f>IF($R5107="","",IF($R5108="",1,IF($O5107&lt;&gt;$O5108,1,0)))</f>
        <v/>
      </c>
      <c r="Q5107">
        <f>IF($P5107=1,SUM($P$7:$P5107),"")</f>
        <v/>
      </c>
      <c r="R5107">
        <f>IF($A5107="","",IF(ISNUMBER($A5107),$A5107,IFERROR(DATEVALUE($A5107),NA())))</f>
        <v/>
      </c>
    </row>
    <row r="5108">
      <c r="O5108">
        <f>IF($R5108="","",IF($Q$1="Weekly",INT(($R5108-2)/7),IF($Q$1="Quarterly",YEAR($R5108)*4+ROUNDUP(MONTH($R5108)/3),YEAR($R5108)*12+MONTH($R5108))))</f>
        <v/>
      </c>
      <c r="P5108">
        <f>IF($R5108="","",IF($R5109="",1,IF($O5108&lt;&gt;$O5109,1,0)))</f>
        <v/>
      </c>
      <c r="Q5108">
        <f>IF($P5108=1,SUM($P$7:$P5108),"")</f>
        <v/>
      </c>
      <c r="R5108">
        <f>IF($A5108="","",IF(ISNUMBER($A5108),$A5108,IFERROR(DATEVALUE($A5108),NA())))</f>
        <v/>
      </c>
    </row>
    <row r="5109">
      <c r="O5109">
        <f>IF($R5109="","",IF($Q$1="Weekly",INT(($R5109-2)/7),IF($Q$1="Quarterly",YEAR($R5109)*4+ROUNDUP(MONTH($R5109)/3),YEAR($R5109)*12+MONTH($R5109))))</f>
        <v/>
      </c>
      <c r="P5109">
        <f>IF($R5109="","",IF($R5110="",1,IF($O5109&lt;&gt;$O5110,1,0)))</f>
        <v/>
      </c>
      <c r="Q5109">
        <f>IF($P5109=1,SUM($P$7:$P5109),"")</f>
        <v/>
      </c>
      <c r="R5109">
        <f>IF($A5109="","",IF(ISNUMBER($A5109),$A5109,IFERROR(DATEVALUE($A5109),NA())))</f>
        <v/>
      </c>
    </row>
    <row r="5110">
      <c r="O5110">
        <f>IF($R5110="","",IF($Q$1="Weekly",INT(($R5110-2)/7),IF($Q$1="Quarterly",YEAR($R5110)*4+ROUNDUP(MONTH($R5110)/3),YEAR($R5110)*12+MONTH($R5110))))</f>
        <v/>
      </c>
      <c r="P5110">
        <f>IF($R5110="","",IF($R5111="",1,IF($O5110&lt;&gt;$O5111,1,0)))</f>
        <v/>
      </c>
      <c r="Q5110">
        <f>IF($P5110=1,SUM($P$7:$P5110),"")</f>
        <v/>
      </c>
      <c r="R5110">
        <f>IF($A5110="","",IF(ISNUMBER($A5110),$A5110,IFERROR(DATEVALUE($A5110),NA())))</f>
        <v/>
      </c>
    </row>
    <row r="5111">
      <c r="O5111">
        <f>IF($R5111="","",IF($Q$1="Weekly",INT(($R5111-2)/7),IF($Q$1="Quarterly",YEAR($R5111)*4+ROUNDUP(MONTH($R5111)/3),YEAR($R5111)*12+MONTH($R5111))))</f>
        <v/>
      </c>
      <c r="P5111">
        <f>IF($R5111="","",IF($R5112="",1,IF($O5111&lt;&gt;$O5112,1,0)))</f>
        <v/>
      </c>
      <c r="Q5111">
        <f>IF($P5111=1,SUM($P$7:$P5111),"")</f>
        <v/>
      </c>
      <c r="R5111">
        <f>IF($A5111="","",IF(ISNUMBER($A5111),$A5111,IFERROR(DATEVALUE($A5111),NA())))</f>
        <v/>
      </c>
    </row>
    <row r="5112">
      <c r="O5112">
        <f>IF($R5112="","",IF($Q$1="Weekly",INT(($R5112-2)/7),IF($Q$1="Quarterly",YEAR($R5112)*4+ROUNDUP(MONTH($R5112)/3),YEAR($R5112)*12+MONTH($R5112))))</f>
        <v/>
      </c>
      <c r="P5112">
        <f>IF($R5112="","",IF($R5113="",1,IF($O5112&lt;&gt;$O5113,1,0)))</f>
        <v/>
      </c>
      <c r="Q5112">
        <f>IF($P5112=1,SUM($P$7:$P5112),"")</f>
        <v/>
      </c>
      <c r="R5112">
        <f>IF($A5112="","",IF(ISNUMBER($A5112),$A5112,IFERROR(DATEVALUE($A5112),NA())))</f>
        <v/>
      </c>
    </row>
    <row r="5113">
      <c r="O5113">
        <f>IF($R5113="","",IF($Q$1="Weekly",INT(($R5113-2)/7),IF($Q$1="Quarterly",YEAR($R5113)*4+ROUNDUP(MONTH($R5113)/3),YEAR($R5113)*12+MONTH($R5113))))</f>
        <v/>
      </c>
      <c r="P5113">
        <f>IF($R5113="","",IF($R5114="",1,IF($O5113&lt;&gt;$O5114,1,0)))</f>
        <v/>
      </c>
      <c r="Q5113">
        <f>IF($P5113=1,SUM($P$7:$P5113),"")</f>
        <v/>
      </c>
      <c r="R5113">
        <f>IF($A5113="","",IF(ISNUMBER($A5113),$A5113,IFERROR(DATEVALUE($A5113),NA())))</f>
        <v/>
      </c>
    </row>
    <row r="5114">
      <c r="O5114">
        <f>IF($R5114="","",IF($Q$1="Weekly",INT(($R5114-2)/7),IF($Q$1="Quarterly",YEAR($R5114)*4+ROUNDUP(MONTH($R5114)/3),YEAR($R5114)*12+MONTH($R5114))))</f>
        <v/>
      </c>
      <c r="P5114">
        <f>IF($R5114="","",IF($R5115="",1,IF($O5114&lt;&gt;$O5115,1,0)))</f>
        <v/>
      </c>
      <c r="Q5114">
        <f>IF($P5114=1,SUM($P$7:$P5114),"")</f>
        <v/>
      </c>
      <c r="R5114">
        <f>IF($A5114="","",IF(ISNUMBER($A5114),$A5114,IFERROR(DATEVALUE($A5114),NA())))</f>
        <v/>
      </c>
    </row>
    <row r="5115">
      <c r="O5115">
        <f>IF($R5115="","",IF($Q$1="Weekly",INT(($R5115-2)/7),IF($Q$1="Quarterly",YEAR($R5115)*4+ROUNDUP(MONTH($R5115)/3),YEAR($R5115)*12+MONTH($R5115))))</f>
        <v/>
      </c>
      <c r="P5115">
        <f>IF($R5115="","",IF($R5116="",1,IF($O5115&lt;&gt;$O5116,1,0)))</f>
        <v/>
      </c>
      <c r="Q5115">
        <f>IF($P5115=1,SUM($P$7:$P5115),"")</f>
        <v/>
      </c>
      <c r="R5115">
        <f>IF($A5115="","",IF(ISNUMBER($A5115),$A5115,IFERROR(DATEVALUE($A5115),NA())))</f>
        <v/>
      </c>
    </row>
    <row r="5116">
      <c r="O5116">
        <f>IF($R5116="","",IF($Q$1="Weekly",INT(($R5116-2)/7),IF($Q$1="Quarterly",YEAR($R5116)*4+ROUNDUP(MONTH($R5116)/3),YEAR($R5116)*12+MONTH($R5116))))</f>
        <v/>
      </c>
      <c r="P5116">
        <f>IF($R5116="","",IF($R5117="",1,IF($O5116&lt;&gt;$O5117,1,0)))</f>
        <v/>
      </c>
      <c r="Q5116">
        <f>IF($P5116=1,SUM($P$7:$P5116),"")</f>
        <v/>
      </c>
      <c r="R5116">
        <f>IF($A5116="","",IF(ISNUMBER($A5116),$A5116,IFERROR(DATEVALUE($A5116),NA())))</f>
        <v/>
      </c>
    </row>
    <row r="5117">
      <c r="O5117">
        <f>IF($R5117="","",IF($Q$1="Weekly",INT(($R5117-2)/7),IF($Q$1="Quarterly",YEAR($R5117)*4+ROUNDUP(MONTH($R5117)/3),YEAR($R5117)*12+MONTH($R5117))))</f>
        <v/>
      </c>
      <c r="P5117">
        <f>IF($R5117="","",IF($R5118="",1,IF($O5117&lt;&gt;$O5118,1,0)))</f>
        <v/>
      </c>
      <c r="Q5117">
        <f>IF($P5117=1,SUM($P$7:$P5117),"")</f>
        <v/>
      </c>
      <c r="R5117">
        <f>IF($A5117="","",IF(ISNUMBER($A5117),$A5117,IFERROR(DATEVALUE($A5117),NA())))</f>
        <v/>
      </c>
    </row>
    <row r="5118">
      <c r="O5118">
        <f>IF($R5118="","",IF($Q$1="Weekly",INT(($R5118-2)/7),IF($Q$1="Quarterly",YEAR($R5118)*4+ROUNDUP(MONTH($R5118)/3),YEAR($R5118)*12+MONTH($R5118))))</f>
        <v/>
      </c>
      <c r="P5118">
        <f>IF($R5118="","",IF($R5119="",1,IF($O5118&lt;&gt;$O5119,1,0)))</f>
        <v/>
      </c>
      <c r="Q5118">
        <f>IF($P5118=1,SUM($P$7:$P5118),"")</f>
        <v/>
      </c>
      <c r="R5118">
        <f>IF($A5118="","",IF(ISNUMBER($A5118),$A5118,IFERROR(DATEVALUE($A5118),NA())))</f>
        <v/>
      </c>
    </row>
    <row r="5119">
      <c r="O5119">
        <f>IF($R5119="","",IF($Q$1="Weekly",INT(($R5119-2)/7),IF($Q$1="Quarterly",YEAR($R5119)*4+ROUNDUP(MONTH($R5119)/3),YEAR($R5119)*12+MONTH($R5119))))</f>
        <v/>
      </c>
      <c r="P5119">
        <f>IF($R5119="","",IF($R5120="",1,IF($O5119&lt;&gt;$O5120,1,0)))</f>
        <v/>
      </c>
      <c r="Q5119">
        <f>IF($P5119=1,SUM($P$7:$P5119),"")</f>
        <v/>
      </c>
      <c r="R5119">
        <f>IF($A5119="","",IF(ISNUMBER($A5119),$A5119,IFERROR(DATEVALUE($A5119),NA())))</f>
        <v/>
      </c>
    </row>
    <row r="5120">
      <c r="O5120">
        <f>IF($R5120="","",IF($Q$1="Weekly",INT(($R5120-2)/7),IF($Q$1="Quarterly",YEAR($R5120)*4+ROUNDUP(MONTH($R5120)/3),YEAR($R5120)*12+MONTH($R5120))))</f>
        <v/>
      </c>
      <c r="P5120">
        <f>IF($R5120="","",IF($R5121="",1,IF($O5120&lt;&gt;$O5121,1,0)))</f>
        <v/>
      </c>
      <c r="Q5120">
        <f>IF($P5120=1,SUM($P$7:$P5120),"")</f>
        <v/>
      </c>
      <c r="R5120">
        <f>IF($A5120="","",IF(ISNUMBER($A5120),$A5120,IFERROR(DATEVALUE($A5120),NA())))</f>
        <v/>
      </c>
    </row>
    <row r="5121">
      <c r="O5121">
        <f>IF($R5121="","",IF($Q$1="Weekly",INT(($R5121-2)/7),IF($Q$1="Quarterly",YEAR($R5121)*4+ROUNDUP(MONTH($R5121)/3),YEAR($R5121)*12+MONTH($R5121))))</f>
        <v/>
      </c>
      <c r="P5121">
        <f>IF($R5121="","",IF($R5122="",1,IF($O5121&lt;&gt;$O5122,1,0)))</f>
        <v/>
      </c>
      <c r="Q5121">
        <f>IF($P5121=1,SUM($P$7:$P5121),"")</f>
        <v/>
      </c>
      <c r="R5121">
        <f>IF($A5121="","",IF(ISNUMBER($A5121),$A5121,IFERROR(DATEVALUE($A5121),NA())))</f>
        <v/>
      </c>
    </row>
    <row r="5122">
      <c r="O5122">
        <f>IF($R5122="","",IF($Q$1="Weekly",INT(($R5122-2)/7),IF($Q$1="Quarterly",YEAR($R5122)*4+ROUNDUP(MONTH($R5122)/3),YEAR($R5122)*12+MONTH($R5122))))</f>
        <v/>
      </c>
      <c r="P5122">
        <f>IF($R5122="","",IF($R5123="",1,IF($O5122&lt;&gt;$O5123,1,0)))</f>
        <v/>
      </c>
      <c r="Q5122">
        <f>IF($P5122=1,SUM($P$7:$P5122),"")</f>
        <v/>
      </c>
      <c r="R5122">
        <f>IF($A5122="","",IF(ISNUMBER($A5122),$A5122,IFERROR(DATEVALUE($A5122),NA())))</f>
        <v/>
      </c>
    </row>
    <row r="5123">
      <c r="O5123">
        <f>IF($R5123="","",IF($Q$1="Weekly",INT(($R5123-2)/7),IF($Q$1="Quarterly",YEAR($R5123)*4+ROUNDUP(MONTH($R5123)/3),YEAR($R5123)*12+MONTH($R5123))))</f>
        <v/>
      </c>
      <c r="P5123">
        <f>IF($R5123="","",IF($R5124="",1,IF($O5123&lt;&gt;$O5124,1,0)))</f>
        <v/>
      </c>
      <c r="Q5123">
        <f>IF($P5123=1,SUM($P$7:$P5123),"")</f>
        <v/>
      </c>
      <c r="R5123">
        <f>IF($A5123="","",IF(ISNUMBER($A5123),$A5123,IFERROR(DATEVALUE($A5123),NA())))</f>
        <v/>
      </c>
    </row>
    <row r="5124">
      <c r="O5124">
        <f>IF($R5124="","",IF($Q$1="Weekly",INT(($R5124-2)/7),IF($Q$1="Quarterly",YEAR($R5124)*4+ROUNDUP(MONTH($R5124)/3),YEAR($R5124)*12+MONTH($R5124))))</f>
        <v/>
      </c>
      <c r="P5124">
        <f>IF($R5124="","",IF($R5125="",1,IF($O5124&lt;&gt;$O5125,1,0)))</f>
        <v/>
      </c>
      <c r="Q5124">
        <f>IF($P5124=1,SUM($P$7:$P5124),"")</f>
        <v/>
      </c>
      <c r="R5124">
        <f>IF($A5124="","",IF(ISNUMBER($A5124),$A5124,IFERROR(DATEVALUE($A5124),NA())))</f>
        <v/>
      </c>
    </row>
    <row r="5125">
      <c r="O5125">
        <f>IF($R5125="","",IF($Q$1="Weekly",INT(($R5125-2)/7),IF($Q$1="Quarterly",YEAR($R5125)*4+ROUNDUP(MONTH($R5125)/3),YEAR($R5125)*12+MONTH($R5125))))</f>
        <v/>
      </c>
      <c r="P5125">
        <f>IF($R5125="","",IF($R5126="",1,IF($O5125&lt;&gt;$O5126,1,0)))</f>
        <v/>
      </c>
      <c r="Q5125">
        <f>IF($P5125=1,SUM($P$7:$P5125),"")</f>
        <v/>
      </c>
      <c r="R5125">
        <f>IF($A5125="","",IF(ISNUMBER($A5125),$A5125,IFERROR(DATEVALUE($A5125),NA())))</f>
        <v/>
      </c>
    </row>
    <row r="5126">
      <c r="O5126">
        <f>IF($R5126="","",IF($Q$1="Weekly",INT(($R5126-2)/7),IF($Q$1="Quarterly",YEAR($R5126)*4+ROUNDUP(MONTH($R5126)/3),YEAR($R5126)*12+MONTH($R5126))))</f>
        <v/>
      </c>
      <c r="P5126">
        <f>IF($R5126="","",IF($R5127="",1,IF($O5126&lt;&gt;$O5127,1,0)))</f>
        <v/>
      </c>
      <c r="Q5126">
        <f>IF($P5126=1,SUM($P$7:$P5126),"")</f>
        <v/>
      </c>
      <c r="R5126">
        <f>IF($A5126="","",IF(ISNUMBER($A5126),$A5126,IFERROR(DATEVALUE($A5126),NA())))</f>
        <v/>
      </c>
    </row>
    <row r="5127">
      <c r="O5127">
        <f>IF($R5127="","",IF($Q$1="Weekly",INT(($R5127-2)/7),IF($Q$1="Quarterly",YEAR($R5127)*4+ROUNDUP(MONTH($R5127)/3),YEAR($R5127)*12+MONTH($R5127))))</f>
        <v/>
      </c>
      <c r="P5127">
        <f>IF($R5127="","",IF($R5128="",1,IF($O5127&lt;&gt;$O5128,1,0)))</f>
        <v/>
      </c>
      <c r="Q5127">
        <f>IF($P5127=1,SUM($P$7:$P5127),"")</f>
        <v/>
      </c>
      <c r="R5127">
        <f>IF($A5127="","",IF(ISNUMBER($A5127),$A5127,IFERROR(DATEVALUE($A5127),NA())))</f>
        <v/>
      </c>
    </row>
    <row r="5128">
      <c r="O5128">
        <f>IF($R5128="","",IF($Q$1="Weekly",INT(($R5128-2)/7),IF($Q$1="Quarterly",YEAR($R5128)*4+ROUNDUP(MONTH($R5128)/3),YEAR($R5128)*12+MONTH($R5128))))</f>
        <v/>
      </c>
      <c r="P5128">
        <f>IF($R5128="","",IF($R5129="",1,IF($O5128&lt;&gt;$O5129,1,0)))</f>
        <v/>
      </c>
      <c r="Q5128">
        <f>IF($P5128=1,SUM($P$7:$P5128),"")</f>
        <v/>
      </c>
      <c r="R5128">
        <f>IF($A5128="","",IF(ISNUMBER($A5128),$A5128,IFERROR(DATEVALUE($A5128),NA())))</f>
        <v/>
      </c>
    </row>
    <row r="5129">
      <c r="O5129">
        <f>IF($R5129="","",IF($Q$1="Weekly",INT(($R5129-2)/7),IF($Q$1="Quarterly",YEAR($R5129)*4+ROUNDUP(MONTH($R5129)/3),YEAR($R5129)*12+MONTH($R5129))))</f>
        <v/>
      </c>
      <c r="P5129">
        <f>IF($R5129="","",IF($R5130="",1,IF($O5129&lt;&gt;$O5130,1,0)))</f>
        <v/>
      </c>
      <c r="Q5129">
        <f>IF($P5129=1,SUM($P$7:$P5129),"")</f>
        <v/>
      </c>
      <c r="R5129">
        <f>IF($A5129="","",IF(ISNUMBER($A5129),$A5129,IFERROR(DATEVALUE($A5129),NA())))</f>
        <v/>
      </c>
    </row>
    <row r="5130">
      <c r="O5130">
        <f>IF($R5130="","",IF($Q$1="Weekly",INT(($R5130-2)/7),IF($Q$1="Quarterly",YEAR($R5130)*4+ROUNDUP(MONTH($R5130)/3),YEAR($R5130)*12+MONTH($R5130))))</f>
        <v/>
      </c>
      <c r="P5130">
        <f>IF($R5130="","",IF($R5131="",1,IF($O5130&lt;&gt;$O5131,1,0)))</f>
        <v/>
      </c>
      <c r="Q5130">
        <f>IF($P5130=1,SUM($P$7:$P5130),"")</f>
        <v/>
      </c>
      <c r="R5130">
        <f>IF($A5130="","",IF(ISNUMBER($A5130),$A5130,IFERROR(DATEVALUE($A5130),NA())))</f>
        <v/>
      </c>
    </row>
    <row r="5131">
      <c r="O5131">
        <f>IF($R5131="","",IF($Q$1="Weekly",INT(($R5131-2)/7),IF($Q$1="Quarterly",YEAR($R5131)*4+ROUNDUP(MONTH($R5131)/3),YEAR($R5131)*12+MONTH($R5131))))</f>
        <v/>
      </c>
      <c r="P5131">
        <f>IF($R5131="","",IF($R5132="",1,IF($O5131&lt;&gt;$O5132,1,0)))</f>
        <v/>
      </c>
      <c r="Q5131">
        <f>IF($P5131=1,SUM($P$7:$P5131),"")</f>
        <v/>
      </c>
      <c r="R5131">
        <f>IF($A5131="","",IF(ISNUMBER($A5131),$A5131,IFERROR(DATEVALUE($A5131),NA())))</f>
        <v/>
      </c>
    </row>
    <row r="5132">
      <c r="O5132">
        <f>IF($R5132="","",IF($Q$1="Weekly",INT(($R5132-2)/7),IF($Q$1="Quarterly",YEAR($R5132)*4+ROUNDUP(MONTH($R5132)/3),YEAR($R5132)*12+MONTH($R5132))))</f>
        <v/>
      </c>
      <c r="P5132">
        <f>IF($R5132="","",IF($R5133="",1,IF($O5132&lt;&gt;$O5133,1,0)))</f>
        <v/>
      </c>
      <c r="Q5132">
        <f>IF($P5132=1,SUM($P$7:$P5132),"")</f>
        <v/>
      </c>
      <c r="R5132">
        <f>IF($A5132="","",IF(ISNUMBER($A5132),$A5132,IFERROR(DATEVALUE($A5132),NA())))</f>
        <v/>
      </c>
    </row>
    <row r="5133">
      <c r="O5133">
        <f>IF($R5133="","",IF($Q$1="Weekly",INT(($R5133-2)/7),IF($Q$1="Quarterly",YEAR($R5133)*4+ROUNDUP(MONTH($R5133)/3),YEAR($R5133)*12+MONTH($R5133))))</f>
        <v/>
      </c>
      <c r="P5133">
        <f>IF($R5133="","",IF($R5134="",1,IF($O5133&lt;&gt;$O5134,1,0)))</f>
        <v/>
      </c>
      <c r="Q5133">
        <f>IF($P5133=1,SUM($P$7:$P5133),"")</f>
        <v/>
      </c>
      <c r="R5133">
        <f>IF($A5133="","",IF(ISNUMBER($A5133),$A5133,IFERROR(DATEVALUE($A5133),NA())))</f>
        <v/>
      </c>
    </row>
    <row r="5134">
      <c r="O5134">
        <f>IF($R5134="","",IF($Q$1="Weekly",INT(($R5134-2)/7),IF($Q$1="Quarterly",YEAR($R5134)*4+ROUNDUP(MONTH($R5134)/3),YEAR($R5134)*12+MONTH($R5134))))</f>
        <v/>
      </c>
      <c r="P5134">
        <f>IF($R5134="","",IF($R5135="",1,IF($O5134&lt;&gt;$O5135,1,0)))</f>
        <v/>
      </c>
      <c r="Q5134">
        <f>IF($P5134=1,SUM($P$7:$P5134),"")</f>
        <v/>
      </c>
      <c r="R5134">
        <f>IF($A5134="","",IF(ISNUMBER($A5134),$A5134,IFERROR(DATEVALUE($A5134),NA())))</f>
        <v/>
      </c>
    </row>
    <row r="5135">
      <c r="O5135">
        <f>IF($R5135="","",IF($Q$1="Weekly",INT(($R5135-2)/7),IF($Q$1="Quarterly",YEAR($R5135)*4+ROUNDUP(MONTH($R5135)/3),YEAR($R5135)*12+MONTH($R5135))))</f>
        <v/>
      </c>
      <c r="P5135">
        <f>IF($R5135="","",IF($R5136="",1,IF($O5135&lt;&gt;$O5136,1,0)))</f>
        <v/>
      </c>
      <c r="Q5135">
        <f>IF($P5135=1,SUM($P$7:$P5135),"")</f>
        <v/>
      </c>
      <c r="R5135">
        <f>IF($A5135="","",IF(ISNUMBER($A5135),$A5135,IFERROR(DATEVALUE($A5135),NA())))</f>
        <v/>
      </c>
    </row>
    <row r="5136">
      <c r="O5136">
        <f>IF($R5136="","",IF($Q$1="Weekly",INT(($R5136-2)/7),IF($Q$1="Quarterly",YEAR($R5136)*4+ROUNDUP(MONTH($R5136)/3),YEAR($R5136)*12+MONTH($R5136))))</f>
        <v/>
      </c>
      <c r="P5136">
        <f>IF($R5136="","",IF($R5137="",1,IF($O5136&lt;&gt;$O5137,1,0)))</f>
        <v/>
      </c>
      <c r="Q5136">
        <f>IF($P5136=1,SUM($P$7:$P5136),"")</f>
        <v/>
      </c>
      <c r="R5136">
        <f>IF($A5136="","",IF(ISNUMBER($A5136),$A5136,IFERROR(DATEVALUE($A5136),NA())))</f>
        <v/>
      </c>
    </row>
    <row r="5137">
      <c r="O5137">
        <f>IF($R5137="","",IF($Q$1="Weekly",INT(($R5137-2)/7),IF($Q$1="Quarterly",YEAR($R5137)*4+ROUNDUP(MONTH($R5137)/3),YEAR($R5137)*12+MONTH($R5137))))</f>
        <v/>
      </c>
      <c r="P5137">
        <f>IF($R5137="","",IF($R5138="",1,IF($O5137&lt;&gt;$O5138,1,0)))</f>
        <v/>
      </c>
      <c r="Q5137">
        <f>IF($P5137=1,SUM($P$7:$P5137),"")</f>
        <v/>
      </c>
      <c r="R5137">
        <f>IF($A5137="","",IF(ISNUMBER($A5137),$A5137,IFERROR(DATEVALUE($A5137),NA())))</f>
        <v/>
      </c>
    </row>
    <row r="5138">
      <c r="O5138">
        <f>IF($R5138="","",IF($Q$1="Weekly",INT(($R5138-2)/7),IF($Q$1="Quarterly",YEAR($R5138)*4+ROUNDUP(MONTH($R5138)/3),YEAR($R5138)*12+MONTH($R5138))))</f>
        <v/>
      </c>
      <c r="P5138">
        <f>IF($R5138="","",IF($R5139="",1,IF($O5138&lt;&gt;$O5139,1,0)))</f>
        <v/>
      </c>
      <c r="Q5138">
        <f>IF($P5138=1,SUM($P$7:$P5138),"")</f>
        <v/>
      </c>
      <c r="R5138">
        <f>IF($A5138="","",IF(ISNUMBER($A5138),$A5138,IFERROR(DATEVALUE($A5138),NA())))</f>
        <v/>
      </c>
    </row>
    <row r="5139">
      <c r="O5139">
        <f>IF($R5139="","",IF($Q$1="Weekly",INT(($R5139-2)/7),IF($Q$1="Quarterly",YEAR($R5139)*4+ROUNDUP(MONTH($R5139)/3),YEAR($R5139)*12+MONTH($R5139))))</f>
        <v/>
      </c>
      <c r="P5139">
        <f>IF($R5139="","",IF($R5140="",1,IF($O5139&lt;&gt;$O5140,1,0)))</f>
        <v/>
      </c>
      <c r="Q5139">
        <f>IF($P5139=1,SUM($P$7:$P5139),"")</f>
        <v/>
      </c>
      <c r="R5139">
        <f>IF($A5139="","",IF(ISNUMBER($A5139),$A5139,IFERROR(DATEVALUE($A5139),NA())))</f>
        <v/>
      </c>
    </row>
    <row r="5140">
      <c r="O5140">
        <f>IF($R5140="","",IF($Q$1="Weekly",INT(($R5140-2)/7),IF($Q$1="Quarterly",YEAR($R5140)*4+ROUNDUP(MONTH($R5140)/3),YEAR($R5140)*12+MONTH($R5140))))</f>
        <v/>
      </c>
      <c r="P5140">
        <f>IF($R5140="","",IF($R5141="",1,IF($O5140&lt;&gt;$O5141,1,0)))</f>
        <v/>
      </c>
      <c r="Q5140">
        <f>IF($P5140=1,SUM($P$7:$P5140),"")</f>
        <v/>
      </c>
      <c r="R5140">
        <f>IF($A5140="","",IF(ISNUMBER($A5140),$A5140,IFERROR(DATEVALUE($A5140),NA())))</f>
        <v/>
      </c>
    </row>
    <row r="5141">
      <c r="O5141">
        <f>IF($R5141="","",IF($Q$1="Weekly",INT(($R5141-2)/7),IF($Q$1="Quarterly",YEAR($R5141)*4+ROUNDUP(MONTH($R5141)/3),YEAR($R5141)*12+MONTH($R5141))))</f>
        <v/>
      </c>
      <c r="P5141">
        <f>IF($R5141="","",IF($R5142="",1,IF($O5141&lt;&gt;$O5142,1,0)))</f>
        <v/>
      </c>
      <c r="Q5141">
        <f>IF($P5141=1,SUM($P$7:$P5141),"")</f>
        <v/>
      </c>
      <c r="R5141">
        <f>IF($A5141="","",IF(ISNUMBER($A5141),$A5141,IFERROR(DATEVALUE($A5141),NA())))</f>
        <v/>
      </c>
    </row>
    <row r="5142">
      <c r="O5142">
        <f>IF($R5142="","",IF($Q$1="Weekly",INT(($R5142-2)/7),IF($Q$1="Quarterly",YEAR($R5142)*4+ROUNDUP(MONTH($R5142)/3),YEAR($R5142)*12+MONTH($R5142))))</f>
        <v/>
      </c>
      <c r="P5142">
        <f>IF($R5142="","",IF($R5143="",1,IF($O5142&lt;&gt;$O5143,1,0)))</f>
        <v/>
      </c>
      <c r="Q5142">
        <f>IF($P5142=1,SUM($P$7:$P5142),"")</f>
        <v/>
      </c>
      <c r="R5142">
        <f>IF($A5142="","",IF(ISNUMBER($A5142),$A5142,IFERROR(DATEVALUE($A5142),NA())))</f>
        <v/>
      </c>
    </row>
    <row r="5143">
      <c r="O5143">
        <f>IF($R5143="","",IF($Q$1="Weekly",INT(($R5143-2)/7),IF($Q$1="Quarterly",YEAR($R5143)*4+ROUNDUP(MONTH($R5143)/3),YEAR($R5143)*12+MONTH($R5143))))</f>
        <v/>
      </c>
      <c r="P5143">
        <f>IF($R5143="","",IF($R5144="",1,IF($O5143&lt;&gt;$O5144,1,0)))</f>
        <v/>
      </c>
      <c r="Q5143">
        <f>IF($P5143=1,SUM($P$7:$P5143),"")</f>
        <v/>
      </c>
      <c r="R5143">
        <f>IF($A5143="","",IF(ISNUMBER($A5143),$A5143,IFERROR(DATEVALUE($A5143),NA())))</f>
        <v/>
      </c>
    </row>
    <row r="5144">
      <c r="O5144">
        <f>IF($R5144="","",IF($Q$1="Weekly",INT(($R5144-2)/7),IF($Q$1="Quarterly",YEAR($R5144)*4+ROUNDUP(MONTH($R5144)/3),YEAR($R5144)*12+MONTH($R5144))))</f>
        <v/>
      </c>
      <c r="P5144">
        <f>IF($R5144="","",IF($R5145="",1,IF($O5144&lt;&gt;$O5145,1,0)))</f>
        <v/>
      </c>
      <c r="Q5144">
        <f>IF($P5144=1,SUM($P$7:$P5144),"")</f>
        <v/>
      </c>
      <c r="R5144">
        <f>IF($A5144="","",IF(ISNUMBER($A5144),$A5144,IFERROR(DATEVALUE($A5144),NA())))</f>
        <v/>
      </c>
    </row>
    <row r="5145">
      <c r="O5145">
        <f>IF($R5145="","",IF($Q$1="Weekly",INT(($R5145-2)/7),IF($Q$1="Quarterly",YEAR($R5145)*4+ROUNDUP(MONTH($R5145)/3),YEAR($R5145)*12+MONTH($R5145))))</f>
        <v/>
      </c>
      <c r="P5145">
        <f>IF($R5145="","",IF($R5146="",1,IF($O5145&lt;&gt;$O5146,1,0)))</f>
        <v/>
      </c>
      <c r="Q5145">
        <f>IF($P5145=1,SUM($P$7:$P5145),"")</f>
        <v/>
      </c>
      <c r="R5145">
        <f>IF($A5145="","",IF(ISNUMBER($A5145),$A5145,IFERROR(DATEVALUE($A5145),NA())))</f>
        <v/>
      </c>
    </row>
    <row r="5146">
      <c r="O5146">
        <f>IF($R5146="","",IF($Q$1="Weekly",INT(($R5146-2)/7),IF($Q$1="Quarterly",YEAR($R5146)*4+ROUNDUP(MONTH($R5146)/3),YEAR($R5146)*12+MONTH($R5146))))</f>
        <v/>
      </c>
      <c r="P5146">
        <f>IF($R5146="","",IF($R5147="",1,IF($O5146&lt;&gt;$O5147,1,0)))</f>
        <v/>
      </c>
      <c r="Q5146">
        <f>IF($P5146=1,SUM($P$7:$P5146),"")</f>
        <v/>
      </c>
      <c r="R5146">
        <f>IF($A5146="","",IF(ISNUMBER($A5146),$A5146,IFERROR(DATEVALUE($A5146),NA())))</f>
        <v/>
      </c>
    </row>
    <row r="5147">
      <c r="O5147">
        <f>IF($R5147="","",IF($Q$1="Weekly",INT(($R5147-2)/7),IF($Q$1="Quarterly",YEAR($R5147)*4+ROUNDUP(MONTH($R5147)/3),YEAR($R5147)*12+MONTH($R5147))))</f>
        <v/>
      </c>
      <c r="P5147">
        <f>IF($R5147="","",IF($R5148="",1,IF($O5147&lt;&gt;$O5148,1,0)))</f>
        <v/>
      </c>
      <c r="Q5147">
        <f>IF($P5147=1,SUM($P$7:$P5147),"")</f>
        <v/>
      </c>
      <c r="R5147">
        <f>IF($A5147="","",IF(ISNUMBER($A5147),$A5147,IFERROR(DATEVALUE($A5147),NA())))</f>
        <v/>
      </c>
    </row>
    <row r="5148">
      <c r="O5148">
        <f>IF($R5148="","",IF($Q$1="Weekly",INT(($R5148-2)/7),IF($Q$1="Quarterly",YEAR($R5148)*4+ROUNDUP(MONTH($R5148)/3),YEAR($R5148)*12+MONTH($R5148))))</f>
        <v/>
      </c>
      <c r="P5148">
        <f>IF($R5148="","",IF($R5149="",1,IF($O5148&lt;&gt;$O5149,1,0)))</f>
        <v/>
      </c>
      <c r="Q5148">
        <f>IF($P5148=1,SUM($P$7:$P5148),"")</f>
        <v/>
      </c>
      <c r="R5148">
        <f>IF($A5148="","",IF(ISNUMBER($A5148),$A5148,IFERROR(DATEVALUE($A5148),NA())))</f>
        <v/>
      </c>
    </row>
    <row r="5149">
      <c r="O5149">
        <f>IF($R5149="","",IF($Q$1="Weekly",INT(($R5149-2)/7),IF($Q$1="Quarterly",YEAR($R5149)*4+ROUNDUP(MONTH($R5149)/3),YEAR($R5149)*12+MONTH($R5149))))</f>
        <v/>
      </c>
      <c r="P5149">
        <f>IF($R5149="","",IF($R5150="",1,IF($O5149&lt;&gt;$O5150,1,0)))</f>
        <v/>
      </c>
      <c r="Q5149">
        <f>IF($P5149=1,SUM($P$7:$P5149),"")</f>
        <v/>
      </c>
      <c r="R5149">
        <f>IF($A5149="","",IF(ISNUMBER($A5149),$A5149,IFERROR(DATEVALUE($A5149),NA())))</f>
        <v/>
      </c>
    </row>
    <row r="5150">
      <c r="O5150">
        <f>IF($R5150="","",IF($Q$1="Weekly",INT(($R5150-2)/7),IF($Q$1="Quarterly",YEAR($R5150)*4+ROUNDUP(MONTH($R5150)/3),YEAR($R5150)*12+MONTH($R5150))))</f>
        <v/>
      </c>
      <c r="P5150">
        <f>IF($R5150="","",IF($R5151="",1,IF($O5150&lt;&gt;$O5151,1,0)))</f>
        <v/>
      </c>
      <c r="Q5150">
        <f>IF($P5150=1,SUM($P$7:$P5150),"")</f>
        <v/>
      </c>
      <c r="R5150">
        <f>IF($A5150="","",IF(ISNUMBER($A5150),$A5150,IFERROR(DATEVALUE($A5150),NA())))</f>
        <v/>
      </c>
    </row>
    <row r="5151">
      <c r="O5151">
        <f>IF($R5151="","",IF($Q$1="Weekly",INT(($R5151-2)/7),IF($Q$1="Quarterly",YEAR($R5151)*4+ROUNDUP(MONTH($R5151)/3),YEAR($R5151)*12+MONTH($R5151))))</f>
        <v/>
      </c>
      <c r="P5151">
        <f>IF($R5151="","",IF($R5152="",1,IF($O5151&lt;&gt;$O5152,1,0)))</f>
        <v/>
      </c>
      <c r="Q5151">
        <f>IF($P5151=1,SUM($P$7:$P5151),"")</f>
        <v/>
      </c>
      <c r="R5151">
        <f>IF($A5151="","",IF(ISNUMBER($A5151),$A5151,IFERROR(DATEVALUE($A5151),NA())))</f>
        <v/>
      </c>
    </row>
    <row r="5152">
      <c r="O5152">
        <f>IF($R5152="","",IF($Q$1="Weekly",INT(($R5152-2)/7),IF($Q$1="Quarterly",YEAR($R5152)*4+ROUNDUP(MONTH($R5152)/3),YEAR($R5152)*12+MONTH($R5152))))</f>
        <v/>
      </c>
      <c r="P5152">
        <f>IF($R5152="","",IF($R5153="",1,IF($O5152&lt;&gt;$O5153,1,0)))</f>
        <v/>
      </c>
      <c r="Q5152">
        <f>IF($P5152=1,SUM($P$7:$P5152),"")</f>
        <v/>
      </c>
      <c r="R5152">
        <f>IF($A5152="","",IF(ISNUMBER($A5152),$A5152,IFERROR(DATEVALUE($A5152),NA())))</f>
        <v/>
      </c>
    </row>
    <row r="5153">
      <c r="O5153">
        <f>IF($R5153="","",IF($Q$1="Weekly",INT(($R5153-2)/7),IF($Q$1="Quarterly",YEAR($R5153)*4+ROUNDUP(MONTH($R5153)/3),YEAR($R5153)*12+MONTH($R5153))))</f>
        <v/>
      </c>
      <c r="P5153">
        <f>IF($R5153="","",IF($R5154="",1,IF($O5153&lt;&gt;$O5154,1,0)))</f>
        <v/>
      </c>
      <c r="Q5153">
        <f>IF($P5153=1,SUM($P$7:$P5153),"")</f>
        <v/>
      </c>
      <c r="R5153">
        <f>IF($A5153="","",IF(ISNUMBER($A5153),$A5153,IFERROR(DATEVALUE($A5153),NA())))</f>
        <v/>
      </c>
    </row>
    <row r="5154">
      <c r="O5154">
        <f>IF($R5154="","",IF($Q$1="Weekly",INT(($R5154-2)/7),IF($Q$1="Quarterly",YEAR($R5154)*4+ROUNDUP(MONTH($R5154)/3),YEAR($R5154)*12+MONTH($R5154))))</f>
        <v/>
      </c>
      <c r="P5154">
        <f>IF($R5154="","",IF($R5155="",1,IF($O5154&lt;&gt;$O5155,1,0)))</f>
        <v/>
      </c>
      <c r="Q5154">
        <f>IF($P5154=1,SUM($P$7:$P5154),"")</f>
        <v/>
      </c>
      <c r="R5154">
        <f>IF($A5154="","",IF(ISNUMBER($A5154),$A5154,IFERROR(DATEVALUE($A5154),NA())))</f>
        <v/>
      </c>
    </row>
    <row r="5155">
      <c r="O5155">
        <f>IF($R5155="","",IF($Q$1="Weekly",INT(($R5155-2)/7),IF($Q$1="Quarterly",YEAR($R5155)*4+ROUNDUP(MONTH($R5155)/3),YEAR($R5155)*12+MONTH($R5155))))</f>
        <v/>
      </c>
      <c r="P5155">
        <f>IF($R5155="","",IF($R5156="",1,IF($O5155&lt;&gt;$O5156,1,0)))</f>
        <v/>
      </c>
      <c r="Q5155">
        <f>IF($P5155=1,SUM($P$7:$P5155),"")</f>
        <v/>
      </c>
      <c r="R5155">
        <f>IF($A5155="","",IF(ISNUMBER($A5155),$A5155,IFERROR(DATEVALUE($A5155),NA())))</f>
        <v/>
      </c>
    </row>
    <row r="5156">
      <c r="O5156">
        <f>IF($R5156="","",IF($Q$1="Weekly",INT(($R5156-2)/7),IF($Q$1="Quarterly",YEAR($R5156)*4+ROUNDUP(MONTH($R5156)/3),YEAR($R5156)*12+MONTH($R5156))))</f>
        <v/>
      </c>
      <c r="P5156">
        <f>IF($R5156="","",IF($R5157="",1,IF($O5156&lt;&gt;$O5157,1,0)))</f>
        <v/>
      </c>
      <c r="Q5156">
        <f>IF($P5156=1,SUM($P$7:$P5156),"")</f>
        <v/>
      </c>
      <c r="R5156">
        <f>IF($A5156="","",IF(ISNUMBER($A5156),$A5156,IFERROR(DATEVALUE($A5156),NA())))</f>
        <v/>
      </c>
    </row>
    <row r="5157">
      <c r="O5157">
        <f>IF($R5157="","",IF($Q$1="Weekly",INT(($R5157-2)/7),IF($Q$1="Quarterly",YEAR($R5157)*4+ROUNDUP(MONTH($R5157)/3),YEAR($R5157)*12+MONTH($R5157))))</f>
        <v/>
      </c>
      <c r="P5157">
        <f>IF($R5157="","",IF($R5158="",1,IF($O5157&lt;&gt;$O5158,1,0)))</f>
        <v/>
      </c>
      <c r="Q5157">
        <f>IF($P5157=1,SUM($P$7:$P5157),"")</f>
        <v/>
      </c>
      <c r="R5157">
        <f>IF($A5157="","",IF(ISNUMBER($A5157),$A5157,IFERROR(DATEVALUE($A5157),NA())))</f>
        <v/>
      </c>
    </row>
    <row r="5158">
      <c r="O5158">
        <f>IF($R5158="","",IF($Q$1="Weekly",INT(($R5158-2)/7),IF($Q$1="Quarterly",YEAR($R5158)*4+ROUNDUP(MONTH($R5158)/3),YEAR($R5158)*12+MONTH($R5158))))</f>
        <v/>
      </c>
      <c r="P5158">
        <f>IF($R5158="","",IF($R5159="",1,IF($O5158&lt;&gt;$O5159,1,0)))</f>
        <v/>
      </c>
      <c r="Q5158">
        <f>IF($P5158=1,SUM($P$7:$P5158),"")</f>
        <v/>
      </c>
      <c r="R5158">
        <f>IF($A5158="","",IF(ISNUMBER($A5158),$A5158,IFERROR(DATEVALUE($A5158),NA())))</f>
        <v/>
      </c>
    </row>
    <row r="5159">
      <c r="O5159">
        <f>IF($R5159="","",IF($Q$1="Weekly",INT(($R5159-2)/7),IF($Q$1="Quarterly",YEAR($R5159)*4+ROUNDUP(MONTH($R5159)/3),YEAR($R5159)*12+MONTH($R5159))))</f>
        <v/>
      </c>
      <c r="P5159">
        <f>IF($R5159="","",IF($R5160="",1,IF($O5159&lt;&gt;$O5160,1,0)))</f>
        <v/>
      </c>
      <c r="Q5159">
        <f>IF($P5159=1,SUM($P$7:$P5159),"")</f>
        <v/>
      </c>
      <c r="R5159">
        <f>IF($A5159="","",IF(ISNUMBER($A5159),$A5159,IFERROR(DATEVALUE($A5159),NA())))</f>
        <v/>
      </c>
    </row>
    <row r="5160">
      <c r="O5160">
        <f>IF($R5160="","",IF($Q$1="Weekly",INT(($R5160-2)/7),IF($Q$1="Quarterly",YEAR($R5160)*4+ROUNDUP(MONTH($R5160)/3),YEAR($R5160)*12+MONTH($R5160))))</f>
        <v/>
      </c>
      <c r="P5160">
        <f>IF($R5160="","",IF($R5161="",1,IF($O5160&lt;&gt;$O5161,1,0)))</f>
        <v/>
      </c>
      <c r="Q5160">
        <f>IF($P5160=1,SUM($P$7:$P5160),"")</f>
        <v/>
      </c>
      <c r="R5160">
        <f>IF($A5160="","",IF(ISNUMBER($A5160),$A5160,IFERROR(DATEVALUE($A5160),NA())))</f>
        <v/>
      </c>
    </row>
    <row r="5161">
      <c r="O5161">
        <f>IF($R5161="","",IF($Q$1="Weekly",INT(($R5161-2)/7),IF($Q$1="Quarterly",YEAR($R5161)*4+ROUNDUP(MONTH($R5161)/3),YEAR($R5161)*12+MONTH($R5161))))</f>
        <v/>
      </c>
      <c r="P5161">
        <f>IF($R5161="","",IF($R5162="",1,IF($O5161&lt;&gt;$O5162,1,0)))</f>
        <v/>
      </c>
      <c r="Q5161">
        <f>IF($P5161=1,SUM($P$7:$P5161),"")</f>
        <v/>
      </c>
      <c r="R5161">
        <f>IF($A5161="","",IF(ISNUMBER($A5161),$A5161,IFERROR(DATEVALUE($A5161),NA())))</f>
        <v/>
      </c>
    </row>
    <row r="5162">
      <c r="O5162">
        <f>IF($R5162="","",IF($Q$1="Weekly",INT(($R5162-2)/7),IF($Q$1="Quarterly",YEAR($R5162)*4+ROUNDUP(MONTH($R5162)/3),YEAR($R5162)*12+MONTH($R5162))))</f>
        <v/>
      </c>
      <c r="P5162">
        <f>IF($R5162="","",IF($R5163="",1,IF($O5162&lt;&gt;$O5163,1,0)))</f>
        <v/>
      </c>
      <c r="Q5162">
        <f>IF($P5162=1,SUM($P$7:$P5162),"")</f>
        <v/>
      </c>
      <c r="R5162">
        <f>IF($A5162="","",IF(ISNUMBER($A5162),$A5162,IFERROR(DATEVALUE($A5162),NA())))</f>
        <v/>
      </c>
    </row>
    <row r="5163">
      <c r="O5163">
        <f>IF($R5163="","",IF($Q$1="Weekly",INT(($R5163-2)/7),IF($Q$1="Quarterly",YEAR($R5163)*4+ROUNDUP(MONTH($R5163)/3),YEAR($R5163)*12+MONTH($R5163))))</f>
        <v/>
      </c>
      <c r="P5163">
        <f>IF($R5163="","",IF($R5164="",1,IF($O5163&lt;&gt;$O5164,1,0)))</f>
        <v/>
      </c>
      <c r="Q5163">
        <f>IF($P5163=1,SUM($P$7:$P5163),"")</f>
        <v/>
      </c>
      <c r="R5163">
        <f>IF($A5163="","",IF(ISNUMBER($A5163),$A5163,IFERROR(DATEVALUE($A5163),NA())))</f>
        <v/>
      </c>
    </row>
    <row r="5164">
      <c r="O5164">
        <f>IF($R5164="","",IF($Q$1="Weekly",INT(($R5164-2)/7),IF($Q$1="Quarterly",YEAR($R5164)*4+ROUNDUP(MONTH($R5164)/3),YEAR($R5164)*12+MONTH($R5164))))</f>
        <v/>
      </c>
      <c r="P5164">
        <f>IF($R5164="","",IF($R5165="",1,IF($O5164&lt;&gt;$O5165,1,0)))</f>
        <v/>
      </c>
      <c r="Q5164">
        <f>IF($P5164=1,SUM($P$7:$P5164),"")</f>
        <v/>
      </c>
      <c r="R5164">
        <f>IF($A5164="","",IF(ISNUMBER($A5164),$A5164,IFERROR(DATEVALUE($A5164),NA())))</f>
        <v/>
      </c>
    </row>
    <row r="5165">
      <c r="O5165">
        <f>IF($R5165="","",IF($Q$1="Weekly",INT(($R5165-2)/7),IF($Q$1="Quarterly",YEAR($R5165)*4+ROUNDUP(MONTH($R5165)/3),YEAR($R5165)*12+MONTH($R5165))))</f>
        <v/>
      </c>
      <c r="P5165">
        <f>IF($R5165="","",IF($R5166="",1,IF($O5165&lt;&gt;$O5166,1,0)))</f>
        <v/>
      </c>
      <c r="Q5165">
        <f>IF($P5165=1,SUM($P$7:$P5165),"")</f>
        <v/>
      </c>
      <c r="R5165">
        <f>IF($A5165="","",IF(ISNUMBER($A5165),$A5165,IFERROR(DATEVALUE($A5165),NA())))</f>
        <v/>
      </c>
    </row>
    <row r="5166">
      <c r="O5166">
        <f>IF($R5166="","",IF($Q$1="Weekly",INT(($R5166-2)/7),IF($Q$1="Quarterly",YEAR($R5166)*4+ROUNDUP(MONTH($R5166)/3),YEAR($R5166)*12+MONTH($R5166))))</f>
        <v/>
      </c>
      <c r="P5166">
        <f>IF($R5166="","",IF($R5167="",1,IF($O5166&lt;&gt;$O5167,1,0)))</f>
        <v/>
      </c>
      <c r="Q5166">
        <f>IF($P5166=1,SUM($P$7:$P5166),"")</f>
        <v/>
      </c>
      <c r="R5166">
        <f>IF($A5166="","",IF(ISNUMBER($A5166),$A5166,IFERROR(DATEVALUE($A5166),NA())))</f>
        <v/>
      </c>
    </row>
    <row r="5167">
      <c r="O5167">
        <f>IF($R5167="","",IF($Q$1="Weekly",INT(($R5167-2)/7),IF($Q$1="Quarterly",YEAR($R5167)*4+ROUNDUP(MONTH($R5167)/3),YEAR($R5167)*12+MONTH($R5167))))</f>
        <v/>
      </c>
      <c r="P5167">
        <f>IF($R5167="","",IF($R5168="",1,IF($O5167&lt;&gt;$O5168,1,0)))</f>
        <v/>
      </c>
      <c r="Q5167">
        <f>IF($P5167=1,SUM($P$7:$P5167),"")</f>
        <v/>
      </c>
      <c r="R5167">
        <f>IF($A5167="","",IF(ISNUMBER($A5167),$A5167,IFERROR(DATEVALUE($A5167),NA())))</f>
        <v/>
      </c>
    </row>
    <row r="5168">
      <c r="O5168">
        <f>IF($R5168="","",IF($Q$1="Weekly",INT(($R5168-2)/7),IF($Q$1="Quarterly",YEAR($R5168)*4+ROUNDUP(MONTH($R5168)/3),YEAR($R5168)*12+MONTH($R5168))))</f>
        <v/>
      </c>
      <c r="P5168">
        <f>IF($R5168="","",IF($R5169="",1,IF($O5168&lt;&gt;$O5169,1,0)))</f>
        <v/>
      </c>
      <c r="Q5168">
        <f>IF($P5168=1,SUM($P$7:$P5168),"")</f>
        <v/>
      </c>
      <c r="R5168">
        <f>IF($A5168="","",IF(ISNUMBER($A5168),$A5168,IFERROR(DATEVALUE($A5168),NA())))</f>
        <v/>
      </c>
    </row>
    <row r="5169">
      <c r="O5169">
        <f>IF($R5169="","",IF($Q$1="Weekly",INT(($R5169-2)/7),IF($Q$1="Quarterly",YEAR($R5169)*4+ROUNDUP(MONTH($R5169)/3),YEAR($R5169)*12+MONTH($R5169))))</f>
        <v/>
      </c>
      <c r="P5169">
        <f>IF($R5169="","",IF($R5170="",1,IF($O5169&lt;&gt;$O5170,1,0)))</f>
        <v/>
      </c>
      <c r="Q5169">
        <f>IF($P5169=1,SUM($P$7:$P5169),"")</f>
        <v/>
      </c>
      <c r="R5169">
        <f>IF($A5169="","",IF(ISNUMBER($A5169),$A5169,IFERROR(DATEVALUE($A5169),NA())))</f>
        <v/>
      </c>
    </row>
    <row r="5170">
      <c r="O5170">
        <f>IF($R5170="","",IF($Q$1="Weekly",INT(($R5170-2)/7),IF($Q$1="Quarterly",YEAR($R5170)*4+ROUNDUP(MONTH($R5170)/3),YEAR($R5170)*12+MONTH($R5170))))</f>
        <v/>
      </c>
      <c r="P5170">
        <f>IF($R5170="","",IF($R5171="",1,IF($O5170&lt;&gt;$O5171,1,0)))</f>
        <v/>
      </c>
      <c r="Q5170">
        <f>IF($P5170=1,SUM($P$7:$P5170),"")</f>
        <v/>
      </c>
      <c r="R5170">
        <f>IF($A5170="","",IF(ISNUMBER($A5170),$A5170,IFERROR(DATEVALUE($A5170),NA())))</f>
        <v/>
      </c>
    </row>
    <row r="5171">
      <c r="O5171">
        <f>IF($R5171="","",IF($Q$1="Weekly",INT(($R5171-2)/7),IF($Q$1="Quarterly",YEAR($R5171)*4+ROUNDUP(MONTH($R5171)/3),YEAR($R5171)*12+MONTH($R5171))))</f>
        <v/>
      </c>
      <c r="P5171">
        <f>IF($R5171="","",IF($R5172="",1,IF($O5171&lt;&gt;$O5172,1,0)))</f>
        <v/>
      </c>
      <c r="Q5171">
        <f>IF($P5171=1,SUM($P$7:$P5171),"")</f>
        <v/>
      </c>
      <c r="R5171">
        <f>IF($A5171="","",IF(ISNUMBER($A5171),$A5171,IFERROR(DATEVALUE($A5171),NA())))</f>
        <v/>
      </c>
    </row>
    <row r="5172">
      <c r="O5172">
        <f>IF($R5172="","",IF($Q$1="Weekly",INT(($R5172-2)/7),IF($Q$1="Quarterly",YEAR($R5172)*4+ROUNDUP(MONTH($R5172)/3),YEAR($R5172)*12+MONTH($R5172))))</f>
        <v/>
      </c>
      <c r="P5172">
        <f>IF($R5172="","",IF($R5173="",1,IF($O5172&lt;&gt;$O5173,1,0)))</f>
        <v/>
      </c>
      <c r="Q5172">
        <f>IF($P5172=1,SUM($P$7:$P5172),"")</f>
        <v/>
      </c>
      <c r="R5172">
        <f>IF($A5172="","",IF(ISNUMBER($A5172),$A5172,IFERROR(DATEVALUE($A5172),NA())))</f>
        <v/>
      </c>
    </row>
    <row r="5173">
      <c r="O5173">
        <f>IF($R5173="","",IF($Q$1="Weekly",INT(($R5173-2)/7),IF($Q$1="Quarterly",YEAR($R5173)*4+ROUNDUP(MONTH($R5173)/3),YEAR($R5173)*12+MONTH($R5173))))</f>
        <v/>
      </c>
      <c r="P5173">
        <f>IF($R5173="","",IF($R5174="",1,IF($O5173&lt;&gt;$O5174,1,0)))</f>
        <v/>
      </c>
      <c r="Q5173">
        <f>IF($P5173=1,SUM($P$7:$P5173),"")</f>
        <v/>
      </c>
      <c r="R5173">
        <f>IF($A5173="","",IF(ISNUMBER($A5173),$A5173,IFERROR(DATEVALUE($A5173),NA())))</f>
        <v/>
      </c>
    </row>
    <row r="5174">
      <c r="O5174">
        <f>IF($R5174="","",IF($Q$1="Weekly",INT(($R5174-2)/7),IF($Q$1="Quarterly",YEAR($R5174)*4+ROUNDUP(MONTH($R5174)/3),YEAR($R5174)*12+MONTH($R5174))))</f>
        <v/>
      </c>
      <c r="P5174">
        <f>IF($R5174="","",IF($R5175="",1,IF($O5174&lt;&gt;$O5175,1,0)))</f>
        <v/>
      </c>
      <c r="Q5174">
        <f>IF($P5174=1,SUM($P$7:$P5174),"")</f>
        <v/>
      </c>
      <c r="R5174">
        <f>IF($A5174="","",IF(ISNUMBER($A5174),$A5174,IFERROR(DATEVALUE($A5174),NA())))</f>
        <v/>
      </c>
    </row>
    <row r="5175">
      <c r="O5175">
        <f>IF($R5175="","",IF($Q$1="Weekly",INT(($R5175-2)/7),IF($Q$1="Quarterly",YEAR($R5175)*4+ROUNDUP(MONTH($R5175)/3),YEAR($R5175)*12+MONTH($R5175))))</f>
        <v/>
      </c>
      <c r="P5175">
        <f>IF($R5175="","",IF($R5176="",1,IF($O5175&lt;&gt;$O5176,1,0)))</f>
        <v/>
      </c>
      <c r="Q5175">
        <f>IF($P5175=1,SUM($P$7:$P5175),"")</f>
        <v/>
      </c>
      <c r="R5175">
        <f>IF($A5175="","",IF(ISNUMBER($A5175),$A5175,IFERROR(DATEVALUE($A5175),NA())))</f>
        <v/>
      </c>
    </row>
    <row r="5176">
      <c r="O5176">
        <f>IF($R5176="","",IF($Q$1="Weekly",INT(($R5176-2)/7),IF($Q$1="Quarterly",YEAR($R5176)*4+ROUNDUP(MONTH($R5176)/3),YEAR($R5176)*12+MONTH($R5176))))</f>
        <v/>
      </c>
      <c r="P5176">
        <f>IF($R5176="","",IF($R5177="",1,IF($O5176&lt;&gt;$O5177,1,0)))</f>
        <v/>
      </c>
      <c r="Q5176">
        <f>IF($P5176=1,SUM($P$7:$P5176),"")</f>
        <v/>
      </c>
      <c r="R5176">
        <f>IF($A5176="","",IF(ISNUMBER($A5176),$A5176,IFERROR(DATEVALUE($A5176),NA())))</f>
        <v/>
      </c>
    </row>
    <row r="5177">
      <c r="O5177">
        <f>IF($R5177="","",IF($Q$1="Weekly",INT(($R5177-2)/7),IF($Q$1="Quarterly",YEAR($R5177)*4+ROUNDUP(MONTH($R5177)/3),YEAR($R5177)*12+MONTH($R5177))))</f>
        <v/>
      </c>
      <c r="P5177">
        <f>IF($R5177="","",IF($R5178="",1,IF($O5177&lt;&gt;$O5178,1,0)))</f>
        <v/>
      </c>
      <c r="Q5177">
        <f>IF($P5177=1,SUM($P$7:$P5177),"")</f>
        <v/>
      </c>
      <c r="R5177">
        <f>IF($A5177="","",IF(ISNUMBER($A5177),$A5177,IFERROR(DATEVALUE($A5177),NA())))</f>
        <v/>
      </c>
    </row>
    <row r="5178">
      <c r="O5178">
        <f>IF($R5178="","",IF($Q$1="Weekly",INT(($R5178-2)/7),IF($Q$1="Quarterly",YEAR($R5178)*4+ROUNDUP(MONTH($R5178)/3),YEAR($R5178)*12+MONTH($R5178))))</f>
        <v/>
      </c>
      <c r="P5178">
        <f>IF($R5178="","",IF($R5179="",1,IF($O5178&lt;&gt;$O5179,1,0)))</f>
        <v/>
      </c>
      <c r="Q5178">
        <f>IF($P5178=1,SUM($P$7:$P5178),"")</f>
        <v/>
      </c>
      <c r="R5178">
        <f>IF($A5178="","",IF(ISNUMBER($A5178),$A5178,IFERROR(DATEVALUE($A5178),NA())))</f>
        <v/>
      </c>
    </row>
    <row r="5179">
      <c r="O5179">
        <f>IF($R5179="","",IF($Q$1="Weekly",INT(($R5179-2)/7),IF($Q$1="Quarterly",YEAR($R5179)*4+ROUNDUP(MONTH($R5179)/3),YEAR($R5179)*12+MONTH($R5179))))</f>
        <v/>
      </c>
      <c r="P5179">
        <f>IF($R5179="","",IF($R5180="",1,IF($O5179&lt;&gt;$O5180,1,0)))</f>
        <v/>
      </c>
      <c r="Q5179">
        <f>IF($P5179=1,SUM($P$7:$P5179),"")</f>
        <v/>
      </c>
      <c r="R5179">
        <f>IF($A5179="","",IF(ISNUMBER($A5179),$A5179,IFERROR(DATEVALUE($A5179),NA())))</f>
        <v/>
      </c>
    </row>
    <row r="5180">
      <c r="O5180">
        <f>IF($R5180="","",IF($Q$1="Weekly",INT(($R5180-2)/7),IF($Q$1="Quarterly",YEAR($R5180)*4+ROUNDUP(MONTH($R5180)/3),YEAR($R5180)*12+MONTH($R5180))))</f>
        <v/>
      </c>
      <c r="P5180">
        <f>IF($R5180="","",IF($R5181="",1,IF($O5180&lt;&gt;$O5181,1,0)))</f>
        <v/>
      </c>
      <c r="Q5180">
        <f>IF($P5180=1,SUM($P$7:$P5180),"")</f>
        <v/>
      </c>
      <c r="R5180">
        <f>IF($A5180="","",IF(ISNUMBER($A5180),$A5180,IFERROR(DATEVALUE($A5180),NA())))</f>
        <v/>
      </c>
    </row>
    <row r="5181">
      <c r="O5181">
        <f>IF($R5181="","",IF($Q$1="Weekly",INT(($R5181-2)/7),IF($Q$1="Quarterly",YEAR($R5181)*4+ROUNDUP(MONTH($R5181)/3),YEAR($R5181)*12+MONTH($R5181))))</f>
        <v/>
      </c>
      <c r="P5181">
        <f>IF($R5181="","",IF($R5182="",1,IF($O5181&lt;&gt;$O5182,1,0)))</f>
        <v/>
      </c>
      <c r="Q5181">
        <f>IF($P5181=1,SUM($P$7:$P5181),"")</f>
        <v/>
      </c>
      <c r="R5181">
        <f>IF($A5181="","",IF(ISNUMBER($A5181),$A5181,IFERROR(DATEVALUE($A5181),NA())))</f>
        <v/>
      </c>
    </row>
    <row r="5182">
      <c r="O5182">
        <f>IF($R5182="","",IF($Q$1="Weekly",INT(($R5182-2)/7),IF($Q$1="Quarterly",YEAR($R5182)*4+ROUNDUP(MONTH($R5182)/3),YEAR($R5182)*12+MONTH($R5182))))</f>
        <v/>
      </c>
      <c r="P5182">
        <f>IF($R5182="","",IF($R5183="",1,IF($O5182&lt;&gt;$O5183,1,0)))</f>
        <v/>
      </c>
      <c r="Q5182">
        <f>IF($P5182=1,SUM($P$7:$P5182),"")</f>
        <v/>
      </c>
      <c r="R5182">
        <f>IF($A5182="","",IF(ISNUMBER($A5182),$A5182,IFERROR(DATEVALUE($A5182),NA())))</f>
        <v/>
      </c>
    </row>
    <row r="5183">
      <c r="O5183">
        <f>IF($R5183="","",IF($Q$1="Weekly",INT(($R5183-2)/7),IF($Q$1="Quarterly",YEAR($R5183)*4+ROUNDUP(MONTH($R5183)/3),YEAR($R5183)*12+MONTH($R5183))))</f>
        <v/>
      </c>
      <c r="P5183">
        <f>IF($R5183="","",IF($R5184="",1,IF($O5183&lt;&gt;$O5184,1,0)))</f>
        <v/>
      </c>
      <c r="Q5183">
        <f>IF($P5183=1,SUM($P$7:$P5183),"")</f>
        <v/>
      </c>
      <c r="R5183">
        <f>IF($A5183="","",IF(ISNUMBER($A5183),$A5183,IFERROR(DATEVALUE($A5183),NA())))</f>
        <v/>
      </c>
    </row>
    <row r="5184">
      <c r="O5184">
        <f>IF($R5184="","",IF($Q$1="Weekly",INT(($R5184-2)/7),IF($Q$1="Quarterly",YEAR($R5184)*4+ROUNDUP(MONTH($R5184)/3),YEAR($R5184)*12+MONTH($R5184))))</f>
        <v/>
      </c>
      <c r="P5184">
        <f>IF($R5184="","",IF($R5185="",1,IF($O5184&lt;&gt;$O5185,1,0)))</f>
        <v/>
      </c>
      <c r="Q5184">
        <f>IF($P5184=1,SUM($P$7:$P5184),"")</f>
        <v/>
      </c>
      <c r="R5184">
        <f>IF($A5184="","",IF(ISNUMBER($A5184),$A5184,IFERROR(DATEVALUE($A5184),NA())))</f>
        <v/>
      </c>
    </row>
    <row r="5185">
      <c r="O5185">
        <f>IF($R5185="","",IF($Q$1="Weekly",INT(($R5185-2)/7),IF($Q$1="Quarterly",YEAR($R5185)*4+ROUNDUP(MONTH($R5185)/3),YEAR($R5185)*12+MONTH($R5185))))</f>
        <v/>
      </c>
      <c r="P5185">
        <f>IF($R5185="","",IF($R5186="",1,IF($O5185&lt;&gt;$O5186,1,0)))</f>
        <v/>
      </c>
      <c r="Q5185">
        <f>IF($P5185=1,SUM($P$7:$P5185),"")</f>
        <v/>
      </c>
      <c r="R5185">
        <f>IF($A5185="","",IF(ISNUMBER($A5185),$A5185,IFERROR(DATEVALUE($A5185),NA())))</f>
        <v/>
      </c>
    </row>
    <row r="5186">
      <c r="O5186">
        <f>IF($R5186="","",IF($Q$1="Weekly",INT(($R5186-2)/7),IF($Q$1="Quarterly",YEAR($R5186)*4+ROUNDUP(MONTH($R5186)/3),YEAR($R5186)*12+MONTH($R5186))))</f>
        <v/>
      </c>
      <c r="P5186">
        <f>IF($R5186="","",IF($R5187="",1,IF($O5186&lt;&gt;$O5187,1,0)))</f>
        <v/>
      </c>
      <c r="Q5186">
        <f>IF($P5186=1,SUM($P$7:$P5186),"")</f>
        <v/>
      </c>
      <c r="R5186">
        <f>IF($A5186="","",IF(ISNUMBER($A5186),$A5186,IFERROR(DATEVALUE($A5186),NA())))</f>
        <v/>
      </c>
    </row>
    <row r="5187">
      <c r="O5187">
        <f>IF($R5187="","",IF($Q$1="Weekly",INT(($R5187-2)/7),IF($Q$1="Quarterly",YEAR($R5187)*4+ROUNDUP(MONTH($R5187)/3),YEAR($R5187)*12+MONTH($R5187))))</f>
        <v/>
      </c>
      <c r="P5187">
        <f>IF($R5187="","",IF($R5188="",1,IF($O5187&lt;&gt;$O5188,1,0)))</f>
        <v/>
      </c>
      <c r="Q5187">
        <f>IF($P5187=1,SUM($P$7:$P5187),"")</f>
        <v/>
      </c>
      <c r="R5187">
        <f>IF($A5187="","",IF(ISNUMBER($A5187),$A5187,IFERROR(DATEVALUE($A5187),NA())))</f>
        <v/>
      </c>
    </row>
    <row r="5188">
      <c r="O5188">
        <f>IF($R5188="","",IF($Q$1="Weekly",INT(($R5188-2)/7),IF($Q$1="Quarterly",YEAR($R5188)*4+ROUNDUP(MONTH($R5188)/3),YEAR($R5188)*12+MONTH($R5188))))</f>
        <v/>
      </c>
      <c r="P5188">
        <f>IF($R5188="","",IF($R5189="",1,IF($O5188&lt;&gt;$O5189,1,0)))</f>
        <v/>
      </c>
      <c r="Q5188">
        <f>IF($P5188=1,SUM($P$7:$P5188),"")</f>
        <v/>
      </c>
      <c r="R5188">
        <f>IF($A5188="","",IF(ISNUMBER($A5188),$A5188,IFERROR(DATEVALUE($A5188),NA())))</f>
        <v/>
      </c>
    </row>
    <row r="5189">
      <c r="O5189">
        <f>IF($R5189="","",IF($Q$1="Weekly",INT(($R5189-2)/7),IF($Q$1="Quarterly",YEAR($R5189)*4+ROUNDUP(MONTH($R5189)/3),YEAR($R5189)*12+MONTH($R5189))))</f>
        <v/>
      </c>
      <c r="P5189">
        <f>IF($R5189="","",IF($R5190="",1,IF($O5189&lt;&gt;$O5190,1,0)))</f>
        <v/>
      </c>
      <c r="Q5189">
        <f>IF($P5189=1,SUM($P$7:$P5189),"")</f>
        <v/>
      </c>
      <c r="R5189">
        <f>IF($A5189="","",IF(ISNUMBER($A5189),$A5189,IFERROR(DATEVALUE($A5189),NA())))</f>
        <v/>
      </c>
    </row>
    <row r="5190">
      <c r="O5190">
        <f>IF($R5190="","",IF($Q$1="Weekly",INT(($R5190-2)/7),IF($Q$1="Quarterly",YEAR($R5190)*4+ROUNDUP(MONTH($R5190)/3),YEAR($R5190)*12+MONTH($R5190))))</f>
        <v/>
      </c>
      <c r="P5190">
        <f>IF($R5190="","",IF($R5191="",1,IF($O5190&lt;&gt;$O5191,1,0)))</f>
        <v/>
      </c>
      <c r="Q5190">
        <f>IF($P5190=1,SUM($P$7:$P5190),"")</f>
        <v/>
      </c>
      <c r="R5190">
        <f>IF($A5190="","",IF(ISNUMBER($A5190),$A5190,IFERROR(DATEVALUE($A5190),NA())))</f>
        <v/>
      </c>
    </row>
    <row r="5191">
      <c r="O5191">
        <f>IF($R5191="","",IF($Q$1="Weekly",INT(($R5191-2)/7),IF($Q$1="Quarterly",YEAR($R5191)*4+ROUNDUP(MONTH($R5191)/3),YEAR($R5191)*12+MONTH($R5191))))</f>
        <v/>
      </c>
      <c r="P5191">
        <f>IF($R5191="","",IF($R5192="",1,IF($O5191&lt;&gt;$O5192,1,0)))</f>
        <v/>
      </c>
      <c r="Q5191">
        <f>IF($P5191=1,SUM($P$7:$P5191),"")</f>
        <v/>
      </c>
      <c r="R5191">
        <f>IF($A5191="","",IF(ISNUMBER($A5191),$A5191,IFERROR(DATEVALUE($A5191),NA())))</f>
        <v/>
      </c>
    </row>
    <row r="5192">
      <c r="O5192">
        <f>IF($R5192="","",IF($Q$1="Weekly",INT(($R5192-2)/7),IF($Q$1="Quarterly",YEAR($R5192)*4+ROUNDUP(MONTH($R5192)/3),YEAR($R5192)*12+MONTH($R5192))))</f>
        <v/>
      </c>
      <c r="P5192">
        <f>IF($R5192="","",IF($R5193="",1,IF($O5192&lt;&gt;$O5193,1,0)))</f>
        <v/>
      </c>
      <c r="Q5192">
        <f>IF($P5192=1,SUM($P$7:$P5192),"")</f>
        <v/>
      </c>
      <c r="R5192">
        <f>IF($A5192="","",IF(ISNUMBER($A5192),$A5192,IFERROR(DATEVALUE($A5192),NA())))</f>
        <v/>
      </c>
    </row>
    <row r="5193">
      <c r="O5193">
        <f>IF($R5193="","",IF($Q$1="Weekly",INT(($R5193-2)/7),IF($Q$1="Quarterly",YEAR($R5193)*4+ROUNDUP(MONTH($R5193)/3),YEAR($R5193)*12+MONTH($R5193))))</f>
        <v/>
      </c>
      <c r="P5193">
        <f>IF($R5193="","",IF($R5194="",1,IF($O5193&lt;&gt;$O5194,1,0)))</f>
        <v/>
      </c>
      <c r="Q5193">
        <f>IF($P5193=1,SUM($P$7:$P5193),"")</f>
        <v/>
      </c>
      <c r="R5193">
        <f>IF($A5193="","",IF(ISNUMBER($A5193),$A5193,IFERROR(DATEVALUE($A5193),NA())))</f>
        <v/>
      </c>
    </row>
    <row r="5194">
      <c r="O5194">
        <f>IF($R5194="","",IF($Q$1="Weekly",INT(($R5194-2)/7),IF($Q$1="Quarterly",YEAR($R5194)*4+ROUNDUP(MONTH($R5194)/3),YEAR($R5194)*12+MONTH($R5194))))</f>
        <v/>
      </c>
      <c r="P5194">
        <f>IF($R5194="","",IF($R5195="",1,IF($O5194&lt;&gt;$O5195,1,0)))</f>
        <v/>
      </c>
      <c r="Q5194">
        <f>IF($P5194=1,SUM($P$7:$P5194),"")</f>
        <v/>
      </c>
      <c r="R5194">
        <f>IF($A5194="","",IF(ISNUMBER($A5194),$A5194,IFERROR(DATEVALUE($A5194),NA())))</f>
        <v/>
      </c>
    </row>
    <row r="5195">
      <c r="O5195">
        <f>IF($R5195="","",IF($Q$1="Weekly",INT(($R5195-2)/7),IF($Q$1="Quarterly",YEAR($R5195)*4+ROUNDUP(MONTH($R5195)/3),YEAR($R5195)*12+MONTH($R5195))))</f>
        <v/>
      </c>
      <c r="P5195">
        <f>IF($R5195="","",IF($R5196="",1,IF($O5195&lt;&gt;$O5196,1,0)))</f>
        <v/>
      </c>
      <c r="Q5195">
        <f>IF($P5195=1,SUM($P$7:$P5195),"")</f>
        <v/>
      </c>
      <c r="R5195">
        <f>IF($A5195="","",IF(ISNUMBER($A5195),$A5195,IFERROR(DATEVALUE($A5195),NA())))</f>
        <v/>
      </c>
    </row>
    <row r="5196">
      <c r="O5196">
        <f>IF($R5196="","",IF($Q$1="Weekly",INT(($R5196-2)/7),IF($Q$1="Quarterly",YEAR($R5196)*4+ROUNDUP(MONTH($R5196)/3),YEAR($R5196)*12+MONTH($R5196))))</f>
        <v/>
      </c>
      <c r="P5196">
        <f>IF($R5196="","",IF($R5197="",1,IF($O5196&lt;&gt;$O5197,1,0)))</f>
        <v/>
      </c>
      <c r="Q5196">
        <f>IF($P5196=1,SUM($P$7:$P5196),"")</f>
        <v/>
      </c>
      <c r="R5196">
        <f>IF($A5196="","",IF(ISNUMBER($A5196),$A5196,IFERROR(DATEVALUE($A5196),NA())))</f>
        <v/>
      </c>
    </row>
    <row r="5197">
      <c r="O5197">
        <f>IF($R5197="","",IF($Q$1="Weekly",INT(($R5197-2)/7),IF($Q$1="Quarterly",YEAR($R5197)*4+ROUNDUP(MONTH($R5197)/3),YEAR($R5197)*12+MONTH($R5197))))</f>
        <v/>
      </c>
      <c r="P5197">
        <f>IF($R5197="","",IF($R5198="",1,IF($O5197&lt;&gt;$O5198,1,0)))</f>
        <v/>
      </c>
      <c r="Q5197">
        <f>IF($P5197=1,SUM($P$7:$P5197),"")</f>
        <v/>
      </c>
      <c r="R5197">
        <f>IF($A5197="","",IF(ISNUMBER($A5197),$A5197,IFERROR(DATEVALUE($A5197),NA())))</f>
        <v/>
      </c>
    </row>
    <row r="5198">
      <c r="O5198">
        <f>IF($R5198="","",IF($Q$1="Weekly",INT(($R5198-2)/7),IF($Q$1="Quarterly",YEAR($R5198)*4+ROUNDUP(MONTH($R5198)/3),YEAR($R5198)*12+MONTH($R5198))))</f>
        <v/>
      </c>
      <c r="P5198">
        <f>IF($R5198="","",IF($R5199="",1,IF($O5198&lt;&gt;$O5199,1,0)))</f>
        <v/>
      </c>
      <c r="Q5198">
        <f>IF($P5198=1,SUM($P$7:$P5198),"")</f>
        <v/>
      </c>
      <c r="R5198">
        <f>IF($A5198="","",IF(ISNUMBER($A5198),$A5198,IFERROR(DATEVALUE($A5198),NA())))</f>
        <v/>
      </c>
    </row>
    <row r="5199">
      <c r="O5199">
        <f>IF($R5199="","",IF($Q$1="Weekly",INT(($R5199-2)/7),IF($Q$1="Quarterly",YEAR($R5199)*4+ROUNDUP(MONTH($R5199)/3),YEAR($R5199)*12+MONTH($R5199))))</f>
        <v/>
      </c>
      <c r="P5199">
        <f>IF($R5199="","",IF($R5200="",1,IF($O5199&lt;&gt;$O5200,1,0)))</f>
        <v/>
      </c>
      <c r="Q5199">
        <f>IF($P5199=1,SUM($P$7:$P5199),"")</f>
        <v/>
      </c>
      <c r="R5199">
        <f>IF($A5199="","",IF(ISNUMBER($A5199),$A5199,IFERROR(DATEVALUE($A5199),NA())))</f>
        <v/>
      </c>
    </row>
    <row r="5200">
      <c r="O5200">
        <f>IF($R5200="","",IF($Q$1="Weekly",INT(($R5200-2)/7),IF($Q$1="Quarterly",YEAR($R5200)*4+ROUNDUP(MONTH($R5200)/3),YEAR($R5200)*12+MONTH($R5200))))</f>
        <v/>
      </c>
      <c r="P5200">
        <f>IF($R5200="","",IF($R5201="",1,IF($O5200&lt;&gt;$O5201,1,0)))</f>
        <v/>
      </c>
      <c r="Q5200">
        <f>IF($P5200=1,SUM($P$7:$P5200),"")</f>
        <v/>
      </c>
      <c r="R5200">
        <f>IF($A5200="","",IF(ISNUMBER($A5200),$A5200,IFERROR(DATEVALUE($A5200),NA())))</f>
        <v/>
      </c>
    </row>
    <row r="5201">
      <c r="O5201">
        <f>IF($R5201="","",IF($Q$1="Weekly",INT(($R5201-2)/7),IF($Q$1="Quarterly",YEAR($R5201)*4+ROUNDUP(MONTH($R5201)/3),YEAR($R5201)*12+MONTH($R5201))))</f>
        <v/>
      </c>
      <c r="P5201">
        <f>IF($R5201="","",IF($R5202="",1,IF($O5201&lt;&gt;$O5202,1,0)))</f>
        <v/>
      </c>
      <c r="Q5201">
        <f>IF($P5201=1,SUM($P$7:$P5201),"")</f>
        <v/>
      </c>
      <c r="R5201">
        <f>IF($A5201="","",IF(ISNUMBER($A5201),$A5201,IFERROR(DATEVALUE($A5201),NA())))</f>
        <v/>
      </c>
    </row>
    <row r="5202">
      <c r="O5202">
        <f>IF($R5202="","",IF($Q$1="Weekly",INT(($R5202-2)/7),IF($Q$1="Quarterly",YEAR($R5202)*4+ROUNDUP(MONTH($R5202)/3),YEAR($R5202)*12+MONTH($R5202))))</f>
        <v/>
      </c>
      <c r="P5202">
        <f>IF($R5202="","",IF($R5203="",1,IF($O5202&lt;&gt;$O5203,1,0)))</f>
        <v/>
      </c>
      <c r="Q5202">
        <f>IF($P5202=1,SUM($P$7:$P5202),"")</f>
        <v/>
      </c>
      <c r="R5202">
        <f>IF($A5202="","",IF(ISNUMBER($A5202),$A5202,IFERROR(DATEVALUE($A5202),NA())))</f>
        <v/>
      </c>
    </row>
    <row r="5203">
      <c r="O5203">
        <f>IF($R5203="","",IF($Q$1="Weekly",INT(($R5203-2)/7),IF($Q$1="Quarterly",YEAR($R5203)*4+ROUNDUP(MONTH($R5203)/3),YEAR($R5203)*12+MONTH($R5203))))</f>
        <v/>
      </c>
      <c r="P5203">
        <f>IF($R5203="","",IF($R5204="",1,IF($O5203&lt;&gt;$O5204,1,0)))</f>
        <v/>
      </c>
      <c r="Q5203">
        <f>IF($P5203=1,SUM($P$7:$P5203),"")</f>
        <v/>
      </c>
      <c r="R5203">
        <f>IF($A5203="","",IF(ISNUMBER($A5203),$A5203,IFERROR(DATEVALUE($A5203),NA())))</f>
        <v/>
      </c>
    </row>
    <row r="5204">
      <c r="O5204">
        <f>IF($R5204="","",IF($Q$1="Weekly",INT(($R5204-2)/7),IF($Q$1="Quarterly",YEAR($R5204)*4+ROUNDUP(MONTH($R5204)/3),YEAR($R5204)*12+MONTH($R5204))))</f>
        <v/>
      </c>
      <c r="P5204">
        <f>IF($R5204="","",IF($R5205="",1,IF($O5204&lt;&gt;$O5205,1,0)))</f>
        <v/>
      </c>
      <c r="Q5204">
        <f>IF($P5204=1,SUM($P$7:$P5204),"")</f>
        <v/>
      </c>
      <c r="R5204">
        <f>IF($A5204="","",IF(ISNUMBER($A5204),$A5204,IFERROR(DATEVALUE($A5204),NA())))</f>
        <v/>
      </c>
    </row>
    <row r="5205">
      <c r="O5205">
        <f>IF($R5205="","",IF($Q$1="Weekly",INT(($R5205-2)/7),IF($Q$1="Quarterly",YEAR($R5205)*4+ROUNDUP(MONTH($R5205)/3),YEAR($R5205)*12+MONTH($R5205))))</f>
        <v/>
      </c>
      <c r="P5205">
        <f>IF($R5205="","",IF($R5206="",1,IF($O5205&lt;&gt;$O5206,1,0)))</f>
        <v/>
      </c>
      <c r="Q5205">
        <f>IF($P5205=1,SUM($P$7:$P5205),"")</f>
        <v/>
      </c>
      <c r="R5205">
        <f>IF($A5205="","",IF(ISNUMBER($A5205),$A5205,IFERROR(DATEVALUE($A5205),NA())))</f>
        <v/>
      </c>
    </row>
    <row r="5206">
      <c r="O5206">
        <f>IF($R5206="","",IF($Q$1="Weekly",INT(($R5206-2)/7),IF($Q$1="Quarterly",YEAR($R5206)*4+ROUNDUP(MONTH($R5206)/3),YEAR($R5206)*12+MONTH($R5206))))</f>
        <v/>
      </c>
      <c r="P5206">
        <f>IF($R5206="","",IF($R5207="",1,IF($O5206&lt;&gt;$O5207,1,0)))</f>
        <v/>
      </c>
      <c r="Q5206">
        <f>IF($P5206=1,SUM($P$7:$P5206),"")</f>
        <v/>
      </c>
      <c r="R5206">
        <f>IF($A5206="","",IF(ISNUMBER($A5206),$A5206,IFERROR(DATEVALUE($A5206),NA())))</f>
        <v/>
      </c>
    </row>
    <row r="5207">
      <c r="O5207">
        <f>IF($R5207="","",IF($Q$1="Weekly",INT(($R5207-2)/7),IF($Q$1="Quarterly",YEAR($R5207)*4+ROUNDUP(MONTH($R5207)/3),YEAR($R5207)*12+MONTH($R5207))))</f>
        <v/>
      </c>
      <c r="P5207">
        <f>IF($R5207="","",IF($R5208="",1,IF($O5207&lt;&gt;$O5208,1,0)))</f>
        <v/>
      </c>
      <c r="Q5207">
        <f>IF($P5207=1,SUM($P$7:$P5207),"")</f>
        <v/>
      </c>
      <c r="R5207">
        <f>IF($A5207="","",IF(ISNUMBER($A5207),$A5207,IFERROR(DATEVALUE($A5207),NA())))</f>
        <v/>
      </c>
    </row>
    <row r="5208">
      <c r="O5208">
        <f>IF($R5208="","",IF($Q$1="Weekly",INT(($R5208-2)/7),IF($Q$1="Quarterly",YEAR($R5208)*4+ROUNDUP(MONTH($R5208)/3),YEAR($R5208)*12+MONTH($R5208))))</f>
        <v/>
      </c>
      <c r="P5208">
        <f>IF($R5208="","",IF($R5209="",1,IF($O5208&lt;&gt;$O5209,1,0)))</f>
        <v/>
      </c>
      <c r="Q5208">
        <f>IF($P5208=1,SUM($P$7:$P5208),"")</f>
        <v/>
      </c>
      <c r="R5208">
        <f>IF($A5208="","",IF(ISNUMBER($A5208),$A5208,IFERROR(DATEVALUE($A5208),NA())))</f>
        <v/>
      </c>
    </row>
    <row r="5209">
      <c r="O5209">
        <f>IF($R5209="","",IF($Q$1="Weekly",INT(($R5209-2)/7),IF($Q$1="Quarterly",YEAR($R5209)*4+ROUNDUP(MONTH($R5209)/3),YEAR($R5209)*12+MONTH($R5209))))</f>
        <v/>
      </c>
      <c r="P5209">
        <f>IF($R5209="","",IF($R5210="",1,IF($O5209&lt;&gt;$O5210,1,0)))</f>
        <v/>
      </c>
      <c r="Q5209">
        <f>IF($P5209=1,SUM($P$7:$P5209),"")</f>
        <v/>
      </c>
      <c r="R5209">
        <f>IF($A5209="","",IF(ISNUMBER($A5209),$A5209,IFERROR(DATEVALUE($A5209),NA())))</f>
        <v/>
      </c>
    </row>
    <row r="5210">
      <c r="O5210">
        <f>IF($R5210="","",IF($Q$1="Weekly",INT(($R5210-2)/7),IF($Q$1="Quarterly",YEAR($R5210)*4+ROUNDUP(MONTH($R5210)/3),YEAR($R5210)*12+MONTH($R5210))))</f>
        <v/>
      </c>
      <c r="P5210">
        <f>IF($R5210="","",IF($R5211="",1,IF($O5210&lt;&gt;$O5211,1,0)))</f>
        <v/>
      </c>
      <c r="Q5210">
        <f>IF($P5210=1,SUM($P$7:$P5210),"")</f>
        <v/>
      </c>
      <c r="R5210">
        <f>IF($A5210="","",IF(ISNUMBER($A5210),$A5210,IFERROR(DATEVALUE($A5210),NA())))</f>
        <v/>
      </c>
    </row>
    <row r="5211">
      <c r="O5211">
        <f>IF($R5211="","",IF($Q$1="Weekly",INT(($R5211-2)/7),IF($Q$1="Quarterly",YEAR($R5211)*4+ROUNDUP(MONTH($R5211)/3),YEAR($R5211)*12+MONTH($R5211))))</f>
        <v/>
      </c>
      <c r="P5211">
        <f>IF($R5211="","",IF($R5212="",1,IF($O5211&lt;&gt;$O5212,1,0)))</f>
        <v/>
      </c>
      <c r="Q5211">
        <f>IF($P5211=1,SUM($P$7:$P5211),"")</f>
        <v/>
      </c>
      <c r="R5211">
        <f>IF($A5211="","",IF(ISNUMBER($A5211),$A5211,IFERROR(DATEVALUE($A5211),NA())))</f>
        <v/>
      </c>
    </row>
    <row r="5212">
      <c r="O5212">
        <f>IF($R5212="","",IF($Q$1="Weekly",INT(($R5212-2)/7),IF($Q$1="Quarterly",YEAR($R5212)*4+ROUNDUP(MONTH($R5212)/3),YEAR($R5212)*12+MONTH($R5212))))</f>
        <v/>
      </c>
      <c r="P5212">
        <f>IF($R5212="","",IF($R5213="",1,IF($O5212&lt;&gt;$O5213,1,0)))</f>
        <v/>
      </c>
      <c r="Q5212">
        <f>IF($P5212=1,SUM($P$7:$P5212),"")</f>
        <v/>
      </c>
      <c r="R5212">
        <f>IF($A5212="","",IF(ISNUMBER($A5212),$A5212,IFERROR(DATEVALUE($A5212),NA())))</f>
        <v/>
      </c>
    </row>
    <row r="5213">
      <c r="O5213">
        <f>IF($R5213="","",IF($Q$1="Weekly",INT(($R5213-2)/7),IF($Q$1="Quarterly",YEAR($R5213)*4+ROUNDUP(MONTH($R5213)/3),YEAR($R5213)*12+MONTH($R5213))))</f>
        <v/>
      </c>
      <c r="P5213">
        <f>IF($R5213="","",IF($R5214="",1,IF($O5213&lt;&gt;$O5214,1,0)))</f>
        <v/>
      </c>
      <c r="Q5213">
        <f>IF($P5213=1,SUM($P$7:$P5213),"")</f>
        <v/>
      </c>
      <c r="R5213">
        <f>IF($A5213="","",IF(ISNUMBER($A5213),$A5213,IFERROR(DATEVALUE($A5213),NA())))</f>
        <v/>
      </c>
    </row>
    <row r="5214">
      <c r="O5214">
        <f>IF($R5214="","",IF($Q$1="Weekly",INT(($R5214-2)/7),IF($Q$1="Quarterly",YEAR($R5214)*4+ROUNDUP(MONTH($R5214)/3),YEAR($R5214)*12+MONTH($R5214))))</f>
        <v/>
      </c>
      <c r="P5214">
        <f>IF($R5214="","",IF($R5215="",1,IF($O5214&lt;&gt;$O5215,1,0)))</f>
        <v/>
      </c>
      <c r="Q5214">
        <f>IF($P5214=1,SUM($P$7:$P5214),"")</f>
        <v/>
      </c>
      <c r="R5214">
        <f>IF($A5214="","",IF(ISNUMBER($A5214),$A5214,IFERROR(DATEVALUE($A5214),NA())))</f>
        <v/>
      </c>
    </row>
    <row r="5215">
      <c r="O5215">
        <f>IF($R5215="","",IF($Q$1="Weekly",INT(($R5215-2)/7),IF($Q$1="Quarterly",YEAR($R5215)*4+ROUNDUP(MONTH($R5215)/3),YEAR($R5215)*12+MONTH($R5215))))</f>
        <v/>
      </c>
      <c r="P5215">
        <f>IF($R5215="","",IF($R5216="",1,IF($O5215&lt;&gt;$O5216,1,0)))</f>
        <v/>
      </c>
      <c r="Q5215">
        <f>IF($P5215=1,SUM($P$7:$P5215),"")</f>
        <v/>
      </c>
      <c r="R5215">
        <f>IF($A5215="","",IF(ISNUMBER($A5215),$A5215,IFERROR(DATEVALUE($A5215),NA())))</f>
        <v/>
      </c>
    </row>
    <row r="5216">
      <c r="O5216">
        <f>IF($R5216="","",IF($Q$1="Weekly",INT(($R5216-2)/7),IF($Q$1="Quarterly",YEAR($R5216)*4+ROUNDUP(MONTH($R5216)/3),YEAR($R5216)*12+MONTH($R5216))))</f>
        <v/>
      </c>
      <c r="P5216">
        <f>IF($R5216="","",IF($R5217="",1,IF($O5216&lt;&gt;$O5217,1,0)))</f>
        <v/>
      </c>
      <c r="Q5216">
        <f>IF($P5216=1,SUM($P$7:$P5216),"")</f>
        <v/>
      </c>
      <c r="R5216">
        <f>IF($A5216="","",IF(ISNUMBER($A5216),$A5216,IFERROR(DATEVALUE($A5216),NA())))</f>
        <v/>
      </c>
    </row>
    <row r="5217">
      <c r="O5217">
        <f>IF($R5217="","",IF($Q$1="Weekly",INT(($R5217-2)/7),IF($Q$1="Quarterly",YEAR($R5217)*4+ROUNDUP(MONTH($R5217)/3),YEAR($R5217)*12+MONTH($R5217))))</f>
        <v/>
      </c>
      <c r="P5217">
        <f>IF($R5217="","",IF($R5218="",1,IF($O5217&lt;&gt;$O5218,1,0)))</f>
        <v/>
      </c>
      <c r="Q5217">
        <f>IF($P5217=1,SUM($P$7:$P5217),"")</f>
        <v/>
      </c>
      <c r="R5217">
        <f>IF($A5217="","",IF(ISNUMBER($A5217),$A5217,IFERROR(DATEVALUE($A5217),NA())))</f>
        <v/>
      </c>
    </row>
    <row r="5218">
      <c r="O5218">
        <f>IF($R5218="","",IF($Q$1="Weekly",INT(($R5218-2)/7),IF($Q$1="Quarterly",YEAR($R5218)*4+ROUNDUP(MONTH($R5218)/3),YEAR($R5218)*12+MONTH($R5218))))</f>
        <v/>
      </c>
      <c r="P5218">
        <f>IF($R5218="","",IF($R5219="",1,IF($O5218&lt;&gt;$O5219,1,0)))</f>
        <v/>
      </c>
      <c r="Q5218">
        <f>IF($P5218=1,SUM($P$7:$P5218),"")</f>
        <v/>
      </c>
      <c r="R5218">
        <f>IF($A5218="","",IF(ISNUMBER($A5218),$A5218,IFERROR(DATEVALUE($A5218),NA())))</f>
        <v/>
      </c>
    </row>
    <row r="5219">
      <c r="O5219">
        <f>IF($R5219="","",IF($Q$1="Weekly",INT(($R5219-2)/7),IF($Q$1="Quarterly",YEAR($R5219)*4+ROUNDUP(MONTH($R5219)/3),YEAR($R5219)*12+MONTH($R5219))))</f>
        <v/>
      </c>
      <c r="P5219">
        <f>IF($R5219="","",IF($R5220="",1,IF($O5219&lt;&gt;$O5220,1,0)))</f>
        <v/>
      </c>
      <c r="Q5219">
        <f>IF($P5219=1,SUM($P$7:$P5219),"")</f>
        <v/>
      </c>
      <c r="R5219">
        <f>IF($A5219="","",IF(ISNUMBER($A5219),$A5219,IFERROR(DATEVALUE($A5219),NA())))</f>
        <v/>
      </c>
    </row>
    <row r="5220">
      <c r="O5220">
        <f>IF($R5220="","",IF($Q$1="Weekly",INT(($R5220-2)/7),IF($Q$1="Quarterly",YEAR($R5220)*4+ROUNDUP(MONTH($R5220)/3),YEAR($R5220)*12+MONTH($R5220))))</f>
        <v/>
      </c>
      <c r="P5220">
        <f>IF($R5220="","",IF($R5221="",1,IF($O5220&lt;&gt;$O5221,1,0)))</f>
        <v/>
      </c>
      <c r="Q5220">
        <f>IF($P5220=1,SUM($P$7:$P5220),"")</f>
        <v/>
      </c>
      <c r="R5220">
        <f>IF($A5220="","",IF(ISNUMBER($A5220),$A5220,IFERROR(DATEVALUE($A5220),NA())))</f>
        <v/>
      </c>
    </row>
    <row r="5221">
      <c r="O5221">
        <f>IF($R5221="","",IF($Q$1="Weekly",INT(($R5221-2)/7),IF($Q$1="Quarterly",YEAR($R5221)*4+ROUNDUP(MONTH($R5221)/3),YEAR($R5221)*12+MONTH($R5221))))</f>
        <v/>
      </c>
      <c r="P5221">
        <f>IF($R5221="","",IF($R5222="",1,IF($O5221&lt;&gt;$O5222,1,0)))</f>
        <v/>
      </c>
      <c r="Q5221">
        <f>IF($P5221=1,SUM($P$7:$P5221),"")</f>
        <v/>
      </c>
      <c r="R5221">
        <f>IF($A5221="","",IF(ISNUMBER($A5221),$A5221,IFERROR(DATEVALUE($A5221),NA())))</f>
        <v/>
      </c>
    </row>
    <row r="5222">
      <c r="O5222">
        <f>IF($R5222="","",IF($Q$1="Weekly",INT(($R5222-2)/7),IF($Q$1="Quarterly",YEAR($R5222)*4+ROUNDUP(MONTH($R5222)/3),YEAR($R5222)*12+MONTH($R5222))))</f>
        <v/>
      </c>
      <c r="P5222">
        <f>IF($R5222="","",IF($R5223="",1,IF($O5222&lt;&gt;$O5223,1,0)))</f>
        <v/>
      </c>
      <c r="Q5222">
        <f>IF($P5222=1,SUM($P$7:$P5222),"")</f>
        <v/>
      </c>
      <c r="R5222">
        <f>IF($A5222="","",IF(ISNUMBER($A5222),$A5222,IFERROR(DATEVALUE($A5222),NA())))</f>
        <v/>
      </c>
    </row>
    <row r="5223">
      <c r="O5223">
        <f>IF($R5223="","",IF($Q$1="Weekly",INT(($R5223-2)/7),IF($Q$1="Quarterly",YEAR($R5223)*4+ROUNDUP(MONTH($R5223)/3),YEAR($R5223)*12+MONTH($R5223))))</f>
        <v/>
      </c>
      <c r="P5223">
        <f>IF($R5223="","",IF($R5224="",1,IF($O5223&lt;&gt;$O5224,1,0)))</f>
        <v/>
      </c>
      <c r="Q5223">
        <f>IF($P5223=1,SUM($P$7:$P5223),"")</f>
        <v/>
      </c>
      <c r="R5223">
        <f>IF($A5223="","",IF(ISNUMBER($A5223),$A5223,IFERROR(DATEVALUE($A5223),NA())))</f>
        <v/>
      </c>
    </row>
    <row r="5224">
      <c r="O5224">
        <f>IF($R5224="","",IF($Q$1="Weekly",INT(($R5224-2)/7),IF($Q$1="Quarterly",YEAR($R5224)*4+ROUNDUP(MONTH($R5224)/3),YEAR($R5224)*12+MONTH($R5224))))</f>
        <v/>
      </c>
      <c r="P5224">
        <f>IF($R5224="","",IF($R5225="",1,IF($O5224&lt;&gt;$O5225,1,0)))</f>
        <v/>
      </c>
      <c r="Q5224">
        <f>IF($P5224=1,SUM($P$7:$P5224),"")</f>
        <v/>
      </c>
      <c r="R5224">
        <f>IF($A5224="","",IF(ISNUMBER($A5224),$A5224,IFERROR(DATEVALUE($A5224),NA())))</f>
        <v/>
      </c>
    </row>
    <row r="5225">
      <c r="O5225">
        <f>IF($R5225="","",IF($Q$1="Weekly",INT(($R5225-2)/7),IF($Q$1="Quarterly",YEAR($R5225)*4+ROUNDUP(MONTH($R5225)/3),YEAR($R5225)*12+MONTH($R5225))))</f>
        <v/>
      </c>
      <c r="P5225">
        <f>IF($R5225="","",IF($R5226="",1,IF($O5225&lt;&gt;$O5226,1,0)))</f>
        <v/>
      </c>
      <c r="Q5225">
        <f>IF($P5225=1,SUM($P$7:$P5225),"")</f>
        <v/>
      </c>
      <c r="R5225">
        <f>IF($A5225="","",IF(ISNUMBER($A5225),$A5225,IFERROR(DATEVALUE($A5225),NA())))</f>
        <v/>
      </c>
    </row>
    <row r="5226">
      <c r="O5226">
        <f>IF($R5226="","",IF($Q$1="Weekly",INT(($R5226-2)/7),IF($Q$1="Quarterly",YEAR($R5226)*4+ROUNDUP(MONTH($R5226)/3),YEAR($R5226)*12+MONTH($R5226))))</f>
        <v/>
      </c>
      <c r="P5226">
        <f>IF($R5226="","",IF($R5227="",1,IF($O5226&lt;&gt;$O5227,1,0)))</f>
        <v/>
      </c>
      <c r="Q5226">
        <f>IF($P5226=1,SUM($P$7:$P5226),"")</f>
        <v/>
      </c>
      <c r="R5226">
        <f>IF($A5226="","",IF(ISNUMBER($A5226),$A5226,IFERROR(DATEVALUE($A5226),NA())))</f>
        <v/>
      </c>
    </row>
    <row r="5227">
      <c r="O5227">
        <f>IF($R5227="","",IF($Q$1="Weekly",INT(($R5227-2)/7),IF($Q$1="Quarterly",YEAR($R5227)*4+ROUNDUP(MONTH($R5227)/3),YEAR($R5227)*12+MONTH($R5227))))</f>
        <v/>
      </c>
      <c r="P5227">
        <f>IF($R5227="","",IF($R5228="",1,IF($O5227&lt;&gt;$O5228,1,0)))</f>
        <v/>
      </c>
      <c r="Q5227">
        <f>IF($P5227=1,SUM($P$7:$P5227),"")</f>
        <v/>
      </c>
      <c r="R5227">
        <f>IF($A5227="","",IF(ISNUMBER($A5227),$A5227,IFERROR(DATEVALUE($A5227),NA())))</f>
        <v/>
      </c>
    </row>
    <row r="5228">
      <c r="O5228">
        <f>IF($R5228="","",IF($Q$1="Weekly",INT(($R5228-2)/7),IF($Q$1="Quarterly",YEAR($R5228)*4+ROUNDUP(MONTH($R5228)/3),YEAR($R5228)*12+MONTH($R5228))))</f>
        <v/>
      </c>
      <c r="P5228">
        <f>IF($R5228="","",IF($R5229="",1,IF($O5228&lt;&gt;$O5229,1,0)))</f>
        <v/>
      </c>
      <c r="Q5228">
        <f>IF($P5228=1,SUM($P$7:$P5228),"")</f>
        <v/>
      </c>
      <c r="R5228">
        <f>IF($A5228="","",IF(ISNUMBER($A5228),$A5228,IFERROR(DATEVALUE($A5228),NA())))</f>
        <v/>
      </c>
    </row>
    <row r="5229">
      <c r="O5229">
        <f>IF($R5229="","",IF($Q$1="Weekly",INT(($R5229-2)/7),IF($Q$1="Quarterly",YEAR($R5229)*4+ROUNDUP(MONTH($R5229)/3),YEAR($R5229)*12+MONTH($R5229))))</f>
        <v/>
      </c>
      <c r="P5229">
        <f>IF($R5229="","",IF($R5230="",1,IF($O5229&lt;&gt;$O5230,1,0)))</f>
        <v/>
      </c>
      <c r="Q5229">
        <f>IF($P5229=1,SUM($P$7:$P5229),"")</f>
        <v/>
      </c>
      <c r="R5229">
        <f>IF($A5229="","",IF(ISNUMBER($A5229),$A5229,IFERROR(DATEVALUE($A5229),NA())))</f>
        <v/>
      </c>
    </row>
    <row r="5230">
      <c r="O5230">
        <f>IF($R5230="","",IF($Q$1="Weekly",INT(($R5230-2)/7),IF($Q$1="Quarterly",YEAR($R5230)*4+ROUNDUP(MONTH($R5230)/3),YEAR($R5230)*12+MONTH($R5230))))</f>
        <v/>
      </c>
      <c r="P5230">
        <f>IF($R5230="","",IF($R5231="",1,IF($O5230&lt;&gt;$O5231,1,0)))</f>
        <v/>
      </c>
      <c r="Q5230">
        <f>IF($P5230=1,SUM($P$7:$P5230),"")</f>
        <v/>
      </c>
      <c r="R5230">
        <f>IF($A5230="","",IF(ISNUMBER($A5230),$A5230,IFERROR(DATEVALUE($A5230),NA())))</f>
        <v/>
      </c>
    </row>
    <row r="5231">
      <c r="O5231">
        <f>IF($R5231="","",IF($Q$1="Weekly",INT(($R5231-2)/7),IF($Q$1="Quarterly",YEAR($R5231)*4+ROUNDUP(MONTH($R5231)/3),YEAR($R5231)*12+MONTH($R5231))))</f>
        <v/>
      </c>
      <c r="P5231">
        <f>IF($R5231="","",IF($R5232="",1,IF($O5231&lt;&gt;$O5232,1,0)))</f>
        <v/>
      </c>
      <c r="Q5231">
        <f>IF($P5231=1,SUM($P$7:$P5231),"")</f>
        <v/>
      </c>
      <c r="R5231">
        <f>IF($A5231="","",IF(ISNUMBER($A5231),$A5231,IFERROR(DATEVALUE($A5231),NA())))</f>
        <v/>
      </c>
    </row>
    <row r="5232">
      <c r="O5232">
        <f>IF($R5232="","",IF($Q$1="Weekly",INT(($R5232-2)/7),IF($Q$1="Quarterly",YEAR($R5232)*4+ROUNDUP(MONTH($R5232)/3),YEAR($R5232)*12+MONTH($R5232))))</f>
        <v/>
      </c>
      <c r="P5232">
        <f>IF($R5232="","",IF($R5233="",1,IF($O5232&lt;&gt;$O5233,1,0)))</f>
        <v/>
      </c>
      <c r="Q5232">
        <f>IF($P5232=1,SUM($P$7:$P5232),"")</f>
        <v/>
      </c>
      <c r="R5232">
        <f>IF($A5232="","",IF(ISNUMBER($A5232),$A5232,IFERROR(DATEVALUE($A5232),NA())))</f>
        <v/>
      </c>
    </row>
    <row r="5233">
      <c r="O5233">
        <f>IF($R5233="","",IF($Q$1="Weekly",INT(($R5233-2)/7),IF($Q$1="Quarterly",YEAR($R5233)*4+ROUNDUP(MONTH($R5233)/3),YEAR($R5233)*12+MONTH($R5233))))</f>
        <v/>
      </c>
      <c r="P5233">
        <f>IF($R5233="","",IF($R5234="",1,IF($O5233&lt;&gt;$O5234,1,0)))</f>
        <v/>
      </c>
      <c r="Q5233">
        <f>IF($P5233=1,SUM($P$7:$P5233),"")</f>
        <v/>
      </c>
      <c r="R5233">
        <f>IF($A5233="","",IF(ISNUMBER($A5233),$A5233,IFERROR(DATEVALUE($A5233),NA())))</f>
        <v/>
      </c>
    </row>
    <row r="5234">
      <c r="O5234">
        <f>IF($R5234="","",IF($Q$1="Weekly",INT(($R5234-2)/7),IF($Q$1="Quarterly",YEAR($R5234)*4+ROUNDUP(MONTH($R5234)/3),YEAR($R5234)*12+MONTH($R5234))))</f>
        <v/>
      </c>
      <c r="P5234">
        <f>IF($R5234="","",IF($R5235="",1,IF($O5234&lt;&gt;$O5235,1,0)))</f>
        <v/>
      </c>
      <c r="Q5234">
        <f>IF($P5234=1,SUM($P$7:$P5234),"")</f>
        <v/>
      </c>
      <c r="R5234">
        <f>IF($A5234="","",IF(ISNUMBER($A5234),$A5234,IFERROR(DATEVALUE($A5234),NA())))</f>
        <v/>
      </c>
    </row>
    <row r="5235">
      <c r="O5235">
        <f>IF($R5235="","",IF($Q$1="Weekly",INT(($R5235-2)/7),IF($Q$1="Quarterly",YEAR($R5235)*4+ROUNDUP(MONTH($R5235)/3),YEAR($R5235)*12+MONTH($R5235))))</f>
        <v/>
      </c>
      <c r="P5235">
        <f>IF($R5235="","",IF($R5236="",1,IF($O5235&lt;&gt;$O5236,1,0)))</f>
        <v/>
      </c>
      <c r="Q5235">
        <f>IF($P5235=1,SUM($P$7:$P5235),"")</f>
        <v/>
      </c>
      <c r="R5235">
        <f>IF($A5235="","",IF(ISNUMBER($A5235),$A5235,IFERROR(DATEVALUE($A5235),NA())))</f>
        <v/>
      </c>
    </row>
    <row r="5236">
      <c r="O5236">
        <f>IF($R5236="","",IF($Q$1="Weekly",INT(($R5236-2)/7),IF($Q$1="Quarterly",YEAR($R5236)*4+ROUNDUP(MONTH($R5236)/3),YEAR($R5236)*12+MONTH($R5236))))</f>
        <v/>
      </c>
      <c r="P5236">
        <f>IF($R5236="","",IF($R5237="",1,IF($O5236&lt;&gt;$O5237,1,0)))</f>
        <v/>
      </c>
      <c r="Q5236">
        <f>IF($P5236=1,SUM($P$7:$P5236),"")</f>
        <v/>
      </c>
      <c r="R5236">
        <f>IF($A5236="","",IF(ISNUMBER($A5236),$A5236,IFERROR(DATEVALUE($A5236),NA())))</f>
        <v/>
      </c>
    </row>
    <row r="5237">
      <c r="O5237">
        <f>IF($R5237="","",IF($Q$1="Weekly",INT(($R5237-2)/7),IF($Q$1="Quarterly",YEAR($R5237)*4+ROUNDUP(MONTH($R5237)/3),YEAR($R5237)*12+MONTH($R5237))))</f>
        <v/>
      </c>
      <c r="P5237">
        <f>IF($R5237="","",IF($R5238="",1,IF($O5237&lt;&gt;$O5238,1,0)))</f>
        <v/>
      </c>
      <c r="Q5237">
        <f>IF($P5237=1,SUM($P$7:$P5237),"")</f>
        <v/>
      </c>
      <c r="R5237">
        <f>IF($A5237="","",IF(ISNUMBER($A5237),$A5237,IFERROR(DATEVALUE($A5237),NA())))</f>
        <v/>
      </c>
    </row>
    <row r="5238">
      <c r="O5238">
        <f>IF($R5238="","",IF($Q$1="Weekly",INT(($R5238-2)/7),IF($Q$1="Quarterly",YEAR($R5238)*4+ROUNDUP(MONTH($R5238)/3),YEAR($R5238)*12+MONTH($R5238))))</f>
        <v/>
      </c>
      <c r="P5238">
        <f>IF($R5238="","",IF($R5239="",1,IF($O5238&lt;&gt;$O5239,1,0)))</f>
        <v/>
      </c>
      <c r="Q5238">
        <f>IF($P5238=1,SUM($P$7:$P5238),"")</f>
        <v/>
      </c>
      <c r="R5238">
        <f>IF($A5238="","",IF(ISNUMBER($A5238),$A5238,IFERROR(DATEVALUE($A5238),NA())))</f>
        <v/>
      </c>
    </row>
    <row r="5239">
      <c r="O5239">
        <f>IF($R5239="","",IF($Q$1="Weekly",INT(($R5239-2)/7),IF($Q$1="Quarterly",YEAR($R5239)*4+ROUNDUP(MONTH($R5239)/3),YEAR($R5239)*12+MONTH($R5239))))</f>
        <v/>
      </c>
      <c r="P5239">
        <f>IF($R5239="","",IF($R5240="",1,IF($O5239&lt;&gt;$O5240,1,0)))</f>
        <v/>
      </c>
      <c r="Q5239">
        <f>IF($P5239=1,SUM($P$7:$P5239),"")</f>
        <v/>
      </c>
      <c r="R5239">
        <f>IF($A5239="","",IF(ISNUMBER($A5239),$A5239,IFERROR(DATEVALUE($A5239),NA())))</f>
        <v/>
      </c>
    </row>
    <row r="5240">
      <c r="O5240">
        <f>IF($R5240="","",IF($Q$1="Weekly",INT(($R5240-2)/7),IF($Q$1="Quarterly",YEAR($R5240)*4+ROUNDUP(MONTH($R5240)/3),YEAR($R5240)*12+MONTH($R5240))))</f>
        <v/>
      </c>
      <c r="P5240">
        <f>IF($R5240="","",IF($R5241="",1,IF($O5240&lt;&gt;$O5241,1,0)))</f>
        <v/>
      </c>
      <c r="Q5240">
        <f>IF($P5240=1,SUM($P$7:$P5240),"")</f>
        <v/>
      </c>
      <c r="R5240">
        <f>IF($A5240="","",IF(ISNUMBER($A5240),$A5240,IFERROR(DATEVALUE($A5240),NA())))</f>
        <v/>
      </c>
    </row>
    <row r="5241">
      <c r="O5241">
        <f>IF($R5241="","",IF($Q$1="Weekly",INT(($R5241-2)/7),IF($Q$1="Quarterly",YEAR($R5241)*4+ROUNDUP(MONTH($R5241)/3),YEAR($R5241)*12+MONTH($R5241))))</f>
        <v/>
      </c>
      <c r="P5241">
        <f>IF($R5241="","",IF($R5242="",1,IF($O5241&lt;&gt;$O5242,1,0)))</f>
        <v/>
      </c>
      <c r="Q5241">
        <f>IF($P5241=1,SUM($P$7:$P5241),"")</f>
        <v/>
      </c>
      <c r="R5241">
        <f>IF($A5241="","",IF(ISNUMBER($A5241),$A5241,IFERROR(DATEVALUE($A5241),NA())))</f>
        <v/>
      </c>
    </row>
    <row r="5242">
      <c r="O5242">
        <f>IF($R5242="","",IF($Q$1="Weekly",INT(($R5242-2)/7),IF($Q$1="Quarterly",YEAR($R5242)*4+ROUNDUP(MONTH($R5242)/3),YEAR($R5242)*12+MONTH($R5242))))</f>
        <v/>
      </c>
      <c r="P5242">
        <f>IF($R5242="","",IF($R5243="",1,IF($O5242&lt;&gt;$O5243,1,0)))</f>
        <v/>
      </c>
      <c r="Q5242">
        <f>IF($P5242=1,SUM($P$7:$P5242),"")</f>
        <v/>
      </c>
      <c r="R5242">
        <f>IF($A5242="","",IF(ISNUMBER($A5242),$A5242,IFERROR(DATEVALUE($A5242),NA())))</f>
        <v/>
      </c>
    </row>
    <row r="5243">
      <c r="O5243">
        <f>IF($R5243="","",IF($Q$1="Weekly",INT(($R5243-2)/7),IF($Q$1="Quarterly",YEAR($R5243)*4+ROUNDUP(MONTH($R5243)/3),YEAR($R5243)*12+MONTH($R5243))))</f>
        <v/>
      </c>
      <c r="P5243">
        <f>IF($R5243="","",IF($R5244="",1,IF($O5243&lt;&gt;$O5244,1,0)))</f>
        <v/>
      </c>
      <c r="Q5243">
        <f>IF($P5243=1,SUM($P$7:$P5243),"")</f>
        <v/>
      </c>
      <c r="R5243">
        <f>IF($A5243="","",IF(ISNUMBER($A5243),$A5243,IFERROR(DATEVALUE($A5243),NA())))</f>
        <v/>
      </c>
    </row>
    <row r="5244">
      <c r="O5244">
        <f>IF($R5244="","",IF($Q$1="Weekly",INT(($R5244-2)/7),IF($Q$1="Quarterly",YEAR($R5244)*4+ROUNDUP(MONTH($R5244)/3),YEAR($R5244)*12+MONTH($R5244))))</f>
        <v/>
      </c>
      <c r="P5244">
        <f>IF($R5244="","",IF($R5245="",1,IF($O5244&lt;&gt;$O5245,1,0)))</f>
        <v/>
      </c>
      <c r="Q5244">
        <f>IF($P5244=1,SUM($P$7:$P5244),"")</f>
        <v/>
      </c>
      <c r="R5244">
        <f>IF($A5244="","",IF(ISNUMBER($A5244),$A5244,IFERROR(DATEVALUE($A5244),NA())))</f>
        <v/>
      </c>
    </row>
    <row r="5245">
      <c r="O5245">
        <f>IF($R5245="","",IF($Q$1="Weekly",INT(($R5245-2)/7),IF($Q$1="Quarterly",YEAR($R5245)*4+ROUNDUP(MONTH($R5245)/3),YEAR($R5245)*12+MONTH($R5245))))</f>
        <v/>
      </c>
      <c r="P5245">
        <f>IF($R5245="","",IF($R5246="",1,IF($O5245&lt;&gt;$O5246,1,0)))</f>
        <v/>
      </c>
      <c r="Q5245">
        <f>IF($P5245=1,SUM($P$7:$P5245),"")</f>
        <v/>
      </c>
      <c r="R5245">
        <f>IF($A5245="","",IF(ISNUMBER($A5245),$A5245,IFERROR(DATEVALUE($A5245),NA())))</f>
        <v/>
      </c>
    </row>
    <row r="5246">
      <c r="O5246">
        <f>IF($R5246="","",IF($Q$1="Weekly",INT(($R5246-2)/7),IF($Q$1="Quarterly",YEAR($R5246)*4+ROUNDUP(MONTH($R5246)/3),YEAR($R5246)*12+MONTH($R5246))))</f>
        <v/>
      </c>
      <c r="P5246">
        <f>IF($R5246="","",IF($R5247="",1,IF($O5246&lt;&gt;$O5247,1,0)))</f>
        <v/>
      </c>
      <c r="Q5246">
        <f>IF($P5246=1,SUM($P$7:$P5246),"")</f>
        <v/>
      </c>
      <c r="R5246">
        <f>IF($A5246="","",IF(ISNUMBER($A5246),$A5246,IFERROR(DATEVALUE($A5246),NA())))</f>
        <v/>
      </c>
    </row>
    <row r="5247">
      <c r="O5247">
        <f>IF($R5247="","",IF($Q$1="Weekly",INT(($R5247-2)/7),IF($Q$1="Quarterly",YEAR($R5247)*4+ROUNDUP(MONTH($R5247)/3),YEAR($R5247)*12+MONTH($R5247))))</f>
        <v/>
      </c>
      <c r="P5247">
        <f>IF($R5247="","",IF($R5248="",1,IF($O5247&lt;&gt;$O5248,1,0)))</f>
        <v/>
      </c>
      <c r="Q5247">
        <f>IF($P5247=1,SUM($P$7:$P5247),"")</f>
        <v/>
      </c>
      <c r="R5247">
        <f>IF($A5247="","",IF(ISNUMBER($A5247),$A5247,IFERROR(DATEVALUE($A5247),NA())))</f>
        <v/>
      </c>
    </row>
    <row r="5248">
      <c r="O5248">
        <f>IF($R5248="","",IF($Q$1="Weekly",INT(($R5248-2)/7),IF($Q$1="Quarterly",YEAR($R5248)*4+ROUNDUP(MONTH($R5248)/3),YEAR($R5248)*12+MONTH($R5248))))</f>
        <v/>
      </c>
      <c r="P5248">
        <f>IF($R5248="","",IF($R5249="",1,IF($O5248&lt;&gt;$O5249,1,0)))</f>
        <v/>
      </c>
      <c r="Q5248">
        <f>IF($P5248=1,SUM($P$7:$P5248),"")</f>
        <v/>
      </c>
      <c r="R5248">
        <f>IF($A5248="","",IF(ISNUMBER($A5248),$A5248,IFERROR(DATEVALUE($A5248),NA())))</f>
        <v/>
      </c>
    </row>
    <row r="5249">
      <c r="O5249">
        <f>IF($R5249="","",IF($Q$1="Weekly",INT(($R5249-2)/7),IF($Q$1="Quarterly",YEAR($R5249)*4+ROUNDUP(MONTH($R5249)/3),YEAR($R5249)*12+MONTH($R5249))))</f>
        <v/>
      </c>
      <c r="P5249">
        <f>IF($R5249="","",IF($R5250="",1,IF($O5249&lt;&gt;$O5250,1,0)))</f>
        <v/>
      </c>
      <c r="Q5249">
        <f>IF($P5249=1,SUM($P$7:$P5249),"")</f>
        <v/>
      </c>
      <c r="R5249">
        <f>IF($A5249="","",IF(ISNUMBER($A5249),$A5249,IFERROR(DATEVALUE($A5249),NA())))</f>
        <v/>
      </c>
    </row>
    <row r="5250">
      <c r="O5250">
        <f>IF($R5250="","",IF($Q$1="Weekly",INT(($R5250-2)/7),IF($Q$1="Quarterly",YEAR($R5250)*4+ROUNDUP(MONTH($R5250)/3),YEAR($R5250)*12+MONTH($R5250))))</f>
        <v/>
      </c>
      <c r="P5250">
        <f>IF($R5250="","",IF($R5251="",1,IF($O5250&lt;&gt;$O5251,1,0)))</f>
        <v/>
      </c>
      <c r="Q5250">
        <f>IF($P5250=1,SUM($P$7:$P5250),"")</f>
        <v/>
      </c>
      <c r="R5250">
        <f>IF($A5250="","",IF(ISNUMBER($A5250),$A5250,IFERROR(DATEVALUE($A5250),NA())))</f>
        <v/>
      </c>
    </row>
    <row r="5251">
      <c r="O5251">
        <f>IF($R5251="","",IF($Q$1="Weekly",INT(($R5251-2)/7),IF($Q$1="Quarterly",YEAR($R5251)*4+ROUNDUP(MONTH($R5251)/3),YEAR($R5251)*12+MONTH($R5251))))</f>
        <v/>
      </c>
      <c r="P5251">
        <f>IF($R5251="","",IF($R5252="",1,IF($O5251&lt;&gt;$O5252,1,0)))</f>
        <v/>
      </c>
      <c r="Q5251">
        <f>IF($P5251=1,SUM($P$7:$P5251),"")</f>
        <v/>
      </c>
      <c r="R5251">
        <f>IF($A5251="","",IF(ISNUMBER($A5251),$A5251,IFERROR(DATEVALUE($A5251),NA())))</f>
        <v/>
      </c>
    </row>
    <row r="5252">
      <c r="O5252">
        <f>IF($R5252="","",IF($Q$1="Weekly",INT(($R5252-2)/7),IF($Q$1="Quarterly",YEAR($R5252)*4+ROUNDUP(MONTH($R5252)/3),YEAR($R5252)*12+MONTH($R5252))))</f>
        <v/>
      </c>
      <c r="P5252">
        <f>IF($R5252="","",IF($R5253="",1,IF($O5252&lt;&gt;$O5253,1,0)))</f>
        <v/>
      </c>
      <c r="Q5252">
        <f>IF($P5252=1,SUM($P$7:$P5252),"")</f>
        <v/>
      </c>
      <c r="R5252">
        <f>IF($A5252="","",IF(ISNUMBER($A5252),$A5252,IFERROR(DATEVALUE($A5252),NA())))</f>
        <v/>
      </c>
    </row>
    <row r="5253">
      <c r="O5253">
        <f>IF($R5253="","",IF($Q$1="Weekly",INT(($R5253-2)/7),IF($Q$1="Quarterly",YEAR($R5253)*4+ROUNDUP(MONTH($R5253)/3),YEAR($R5253)*12+MONTH($R5253))))</f>
        <v/>
      </c>
      <c r="P5253">
        <f>IF($R5253="","",IF($R5254="",1,IF($O5253&lt;&gt;$O5254,1,0)))</f>
        <v/>
      </c>
      <c r="Q5253">
        <f>IF($P5253=1,SUM($P$7:$P5253),"")</f>
        <v/>
      </c>
      <c r="R5253">
        <f>IF($A5253="","",IF(ISNUMBER($A5253),$A5253,IFERROR(DATEVALUE($A5253),NA())))</f>
        <v/>
      </c>
    </row>
    <row r="5254">
      <c r="O5254">
        <f>IF($R5254="","",IF($Q$1="Weekly",INT(($R5254-2)/7),IF($Q$1="Quarterly",YEAR($R5254)*4+ROUNDUP(MONTH($R5254)/3),YEAR($R5254)*12+MONTH($R5254))))</f>
        <v/>
      </c>
      <c r="P5254">
        <f>IF($R5254="","",IF($R5255="",1,IF($O5254&lt;&gt;$O5255,1,0)))</f>
        <v/>
      </c>
      <c r="Q5254">
        <f>IF($P5254=1,SUM($P$7:$P5254),"")</f>
        <v/>
      </c>
      <c r="R5254">
        <f>IF($A5254="","",IF(ISNUMBER($A5254),$A5254,IFERROR(DATEVALUE($A5254),NA())))</f>
        <v/>
      </c>
    </row>
    <row r="5255">
      <c r="O5255">
        <f>IF($R5255="","",IF($Q$1="Weekly",INT(($R5255-2)/7),IF($Q$1="Quarterly",YEAR($R5255)*4+ROUNDUP(MONTH($R5255)/3),YEAR($R5255)*12+MONTH($R5255))))</f>
        <v/>
      </c>
      <c r="P5255">
        <f>IF($R5255="","",IF($R5256="",1,IF($O5255&lt;&gt;$O5256,1,0)))</f>
        <v/>
      </c>
      <c r="Q5255">
        <f>IF($P5255=1,SUM($P$7:$P5255),"")</f>
        <v/>
      </c>
      <c r="R5255">
        <f>IF($A5255="","",IF(ISNUMBER($A5255),$A5255,IFERROR(DATEVALUE($A5255),NA())))</f>
        <v/>
      </c>
    </row>
    <row r="5256">
      <c r="O5256">
        <f>IF($R5256="","",IF($Q$1="Weekly",INT(($R5256-2)/7),IF($Q$1="Quarterly",YEAR($R5256)*4+ROUNDUP(MONTH($R5256)/3),YEAR($R5256)*12+MONTH($R5256))))</f>
        <v/>
      </c>
      <c r="P5256">
        <f>IF($R5256="","",IF($R5257="",1,IF($O5256&lt;&gt;$O5257,1,0)))</f>
        <v/>
      </c>
      <c r="Q5256">
        <f>IF($P5256=1,SUM($P$7:$P5256),"")</f>
        <v/>
      </c>
      <c r="R5256">
        <f>IF($A5256="","",IF(ISNUMBER($A5256),$A5256,IFERROR(DATEVALUE($A5256),NA())))</f>
        <v/>
      </c>
    </row>
    <row r="5257">
      <c r="O5257">
        <f>IF($R5257="","",IF($Q$1="Weekly",INT(($R5257-2)/7),IF($Q$1="Quarterly",YEAR($R5257)*4+ROUNDUP(MONTH($R5257)/3),YEAR($R5257)*12+MONTH($R5257))))</f>
        <v/>
      </c>
      <c r="P5257">
        <f>IF($R5257="","",IF($R5258="",1,IF($O5257&lt;&gt;$O5258,1,0)))</f>
        <v/>
      </c>
      <c r="Q5257">
        <f>IF($P5257=1,SUM($P$7:$P5257),"")</f>
        <v/>
      </c>
      <c r="R5257">
        <f>IF($A5257="","",IF(ISNUMBER($A5257),$A5257,IFERROR(DATEVALUE($A5257),NA())))</f>
        <v/>
      </c>
    </row>
    <row r="5258">
      <c r="O5258">
        <f>IF($R5258="","",IF($Q$1="Weekly",INT(($R5258-2)/7),IF($Q$1="Quarterly",YEAR($R5258)*4+ROUNDUP(MONTH($R5258)/3),YEAR($R5258)*12+MONTH($R5258))))</f>
        <v/>
      </c>
      <c r="P5258">
        <f>IF($R5258="","",IF($R5259="",1,IF($O5258&lt;&gt;$O5259,1,0)))</f>
        <v/>
      </c>
      <c r="Q5258">
        <f>IF($P5258=1,SUM($P$7:$P5258),"")</f>
        <v/>
      </c>
      <c r="R5258">
        <f>IF($A5258="","",IF(ISNUMBER($A5258),$A5258,IFERROR(DATEVALUE($A5258),NA())))</f>
        <v/>
      </c>
    </row>
    <row r="5259">
      <c r="O5259">
        <f>IF($R5259="","",IF($Q$1="Weekly",INT(($R5259-2)/7),IF($Q$1="Quarterly",YEAR($R5259)*4+ROUNDUP(MONTH($R5259)/3),YEAR($R5259)*12+MONTH($R5259))))</f>
        <v/>
      </c>
      <c r="P5259">
        <f>IF($R5259="","",IF($R5260="",1,IF($O5259&lt;&gt;$O5260,1,0)))</f>
        <v/>
      </c>
      <c r="Q5259">
        <f>IF($P5259=1,SUM($P$7:$P5259),"")</f>
        <v/>
      </c>
      <c r="R5259">
        <f>IF($A5259="","",IF(ISNUMBER($A5259),$A5259,IFERROR(DATEVALUE($A5259),NA())))</f>
        <v/>
      </c>
    </row>
    <row r="5260">
      <c r="O5260">
        <f>IF($R5260="","",IF($Q$1="Weekly",INT(($R5260-2)/7),IF($Q$1="Quarterly",YEAR($R5260)*4+ROUNDUP(MONTH($R5260)/3),YEAR($R5260)*12+MONTH($R5260))))</f>
        <v/>
      </c>
      <c r="P5260">
        <f>IF($R5260="","",IF($R5261="",1,IF($O5260&lt;&gt;$O5261,1,0)))</f>
        <v/>
      </c>
      <c r="Q5260">
        <f>IF($P5260=1,SUM($P$7:$P5260),"")</f>
        <v/>
      </c>
      <c r="R5260">
        <f>IF($A5260="","",IF(ISNUMBER($A5260),$A5260,IFERROR(DATEVALUE($A5260),NA())))</f>
        <v/>
      </c>
    </row>
    <row r="5261">
      <c r="O5261">
        <f>IF($R5261="","",IF($Q$1="Weekly",INT(($R5261-2)/7),IF($Q$1="Quarterly",YEAR($R5261)*4+ROUNDUP(MONTH($R5261)/3),YEAR($R5261)*12+MONTH($R5261))))</f>
        <v/>
      </c>
      <c r="P5261">
        <f>IF($R5261="","",IF($R5262="",1,IF($O5261&lt;&gt;$O5262,1,0)))</f>
        <v/>
      </c>
      <c r="Q5261">
        <f>IF($P5261=1,SUM($P$7:$P5261),"")</f>
        <v/>
      </c>
      <c r="R5261">
        <f>IF($A5261="","",IF(ISNUMBER($A5261),$A5261,IFERROR(DATEVALUE($A5261),NA())))</f>
        <v/>
      </c>
    </row>
    <row r="5262">
      <c r="O5262">
        <f>IF($R5262="","",IF($Q$1="Weekly",INT(($R5262-2)/7),IF($Q$1="Quarterly",YEAR($R5262)*4+ROUNDUP(MONTH($R5262)/3),YEAR($R5262)*12+MONTH($R5262))))</f>
        <v/>
      </c>
      <c r="P5262">
        <f>IF($R5262="","",IF($R5263="",1,IF($O5262&lt;&gt;$O5263,1,0)))</f>
        <v/>
      </c>
      <c r="Q5262">
        <f>IF($P5262=1,SUM($P$7:$P5262),"")</f>
        <v/>
      </c>
      <c r="R5262">
        <f>IF($A5262="","",IF(ISNUMBER($A5262),$A5262,IFERROR(DATEVALUE($A5262),NA())))</f>
        <v/>
      </c>
    </row>
    <row r="5263">
      <c r="O5263">
        <f>IF($R5263="","",IF($Q$1="Weekly",INT(($R5263-2)/7),IF($Q$1="Quarterly",YEAR($R5263)*4+ROUNDUP(MONTH($R5263)/3),YEAR($R5263)*12+MONTH($R5263))))</f>
        <v/>
      </c>
      <c r="P5263">
        <f>IF($R5263="","",IF($R5264="",1,IF($O5263&lt;&gt;$O5264,1,0)))</f>
        <v/>
      </c>
      <c r="Q5263">
        <f>IF($P5263=1,SUM($P$7:$P5263),"")</f>
        <v/>
      </c>
      <c r="R5263">
        <f>IF($A5263="","",IF(ISNUMBER($A5263),$A5263,IFERROR(DATEVALUE($A5263),NA())))</f>
        <v/>
      </c>
    </row>
    <row r="5264">
      <c r="O5264">
        <f>IF($R5264="","",IF($Q$1="Weekly",INT(($R5264-2)/7),IF($Q$1="Quarterly",YEAR($R5264)*4+ROUNDUP(MONTH($R5264)/3),YEAR($R5264)*12+MONTH($R5264))))</f>
        <v/>
      </c>
      <c r="P5264">
        <f>IF($R5264="","",IF($R5265="",1,IF($O5264&lt;&gt;$O5265,1,0)))</f>
        <v/>
      </c>
      <c r="Q5264">
        <f>IF($P5264=1,SUM($P$7:$P5264),"")</f>
        <v/>
      </c>
      <c r="R5264">
        <f>IF($A5264="","",IF(ISNUMBER($A5264),$A5264,IFERROR(DATEVALUE($A5264),NA())))</f>
        <v/>
      </c>
    </row>
    <row r="5265">
      <c r="O5265">
        <f>IF($R5265="","",IF($Q$1="Weekly",INT(($R5265-2)/7),IF($Q$1="Quarterly",YEAR($R5265)*4+ROUNDUP(MONTH($R5265)/3),YEAR($R5265)*12+MONTH($R5265))))</f>
        <v/>
      </c>
      <c r="P5265">
        <f>IF($R5265="","",IF($R5266="",1,IF($O5265&lt;&gt;$O5266,1,0)))</f>
        <v/>
      </c>
      <c r="Q5265">
        <f>IF($P5265=1,SUM($P$7:$P5265),"")</f>
        <v/>
      </c>
      <c r="R5265">
        <f>IF($A5265="","",IF(ISNUMBER($A5265),$A5265,IFERROR(DATEVALUE($A5265),NA())))</f>
        <v/>
      </c>
    </row>
    <row r="5266">
      <c r="O5266">
        <f>IF($R5266="","",IF($Q$1="Weekly",INT(($R5266-2)/7),IF($Q$1="Quarterly",YEAR($R5266)*4+ROUNDUP(MONTH($R5266)/3),YEAR($R5266)*12+MONTH($R5266))))</f>
        <v/>
      </c>
      <c r="P5266">
        <f>IF($R5266="","",IF($R5267="",1,IF($O5266&lt;&gt;$O5267,1,0)))</f>
        <v/>
      </c>
      <c r="Q5266">
        <f>IF($P5266=1,SUM($P$7:$P5266),"")</f>
        <v/>
      </c>
      <c r="R5266">
        <f>IF($A5266="","",IF(ISNUMBER($A5266),$A5266,IFERROR(DATEVALUE($A5266),NA())))</f>
        <v/>
      </c>
    </row>
    <row r="5267">
      <c r="O5267">
        <f>IF($R5267="","",IF($Q$1="Weekly",INT(($R5267-2)/7),IF($Q$1="Quarterly",YEAR($R5267)*4+ROUNDUP(MONTH($R5267)/3),YEAR($R5267)*12+MONTH($R5267))))</f>
        <v/>
      </c>
      <c r="P5267">
        <f>IF($R5267="","",IF($R5268="",1,IF($O5267&lt;&gt;$O5268,1,0)))</f>
        <v/>
      </c>
      <c r="Q5267">
        <f>IF($P5267=1,SUM($P$7:$P5267),"")</f>
        <v/>
      </c>
      <c r="R5267">
        <f>IF($A5267="","",IF(ISNUMBER($A5267),$A5267,IFERROR(DATEVALUE($A5267),NA())))</f>
        <v/>
      </c>
    </row>
    <row r="5268">
      <c r="O5268">
        <f>IF($R5268="","",IF($Q$1="Weekly",INT(($R5268-2)/7),IF($Q$1="Quarterly",YEAR($R5268)*4+ROUNDUP(MONTH($R5268)/3),YEAR($R5268)*12+MONTH($R5268))))</f>
        <v/>
      </c>
      <c r="P5268">
        <f>IF($R5268="","",IF($R5269="",1,IF($O5268&lt;&gt;$O5269,1,0)))</f>
        <v/>
      </c>
      <c r="Q5268">
        <f>IF($P5268=1,SUM($P$7:$P5268),"")</f>
        <v/>
      </c>
      <c r="R5268">
        <f>IF($A5268="","",IF(ISNUMBER($A5268),$A5268,IFERROR(DATEVALUE($A5268),NA())))</f>
        <v/>
      </c>
    </row>
    <row r="5269">
      <c r="O5269">
        <f>IF($R5269="","",IF($Q$1="Weekly",INT(($R5269-2)/7),IF($Q$1="Quarterly",YEAR($R5269)*4+ROUNDUP(MONTH($R5269)/3),YEAR($R5269)*12+MONTH($R5269))))</f>
        <v/>
      </c>
      <c r="P5269">
        <f>IF($R5269="","",IF($R5270="",1,IF($O5269&lt;&gt;$O5270,1,0)))</f>
        <v/>
      </c>
      <c r="Q5269">
        <f>IF($P5269=1,SUM($P$7:$P5269),"")</f>
        <v/>
      </c>
      <c r="R5269">
        <f>IF($A5269="","",IF(ISNUMBER($A5269),$A5269,IFERROR(DATEVALUE($A5269),NA())))</f>
        <v/>
      </c>
    </row>
    <row r="5270">
      <c r="O5270">
        <f>IF($R5270="","",IF($Q$1="Weekly",INT(($R5270-2)/7),IF($Q$1="Quarterly",YEAR($R5270)*4+ROUNDUP(MONTH($R5270)/3),YEAR($R5270)*12+MONTH($R5270))))</f>
        <v/>
      </c>
      <c r="P5270">
        <f>IF($R5270="","",IF($R5271="",1,IF($O5270&lt;&gt;$O5271,1,0)))</f>
        <v/>
      </c>
      <c r="Q5270">
        <f>IF($P5270=1,SUM($P$7:$P5270),"")</f>
        <v/>
      </c>
      <c r="R5270">
        <f>IF($A5270="","",IF(ISNUMBER($A5270),$A5270,IFERROR(DATEVALUE($A5270),NA())))</f>
        <v/>
      </c>
    </row>
    <row r="5271">
      <c r="O5271">
        <f>IF($R5271="","",IF($Q$1="Weekly",INT(($R5271-2)/7),IF($Q$1="Quarterly",YEAR($R5271)*4+ROUNDUP(MONTH($R5271)/3),YEAR($R5271)*12+MONTH($R5271))))</f>
        <v/>
      </c>
      <c r="P5271">
        <f>IF($R5271="","",IF($R5272="",1,IF($O5271&lt;&gt;$O5272,1,0)))</f>
        <v/>
      </c>
      <c r="Q5271">
        <f>IF($P5271=1,SUM($P$7:$P5271),"")</f>
        <v/>
      </c>
      <c r="R5271">
        <f>IF($A5271="","",IF(ISNUMBER($A5271),$A5271,IFERROR(DATEVALUE($A5271),NA())))</f>
        <v/>
      </c>
    </row>
    <row r="5272">
      <c r="O5272">
        <f>IF($R5272="","",IF($Q$1="Weekly",INT(($R5272-2)/7),IF($Q$1="Quarterly",YEAR($R5272)*4+ROUNDUP(MONTH($R5272)/3),YEAR($R5272)*12+MONTH($R5272))))</f>
        <v/>
      </c>
      <c r="P5272">
        <f>IF($R5272="","",IF($R5273="",1,IF($O5272&lt;&gt;$O5273,1,0)))</f>
        <v/>
      </c>
      <c r="Q5272">
        <f>IF($P5272=1,SUM($P$7:$P5272),"")</f>
        <v/>
      </c>
      <c r="R5272">
        <f>IF($A5272="","",IF(ISNUMBER($A5272),$A5272,IFERROR(DATEVALUE($A5272),NA())))</f>
        <v/>
      </c>
    </row>
    <row r="5273">
      <c r="O5273">
        <f>IF($R5273="","",IF($Q$1="Weekly",INT(($R5273-2)/7),IF($Q$1="Quarterly",YEAR($R5273)*4+ROUNDUP(MONTH($R5273)/3),YEAR($R5273)*12+MONTH($R5273))))</f>
        <v/>
      </c>
      <c r="P5273">
        <f>IF($R5273="","",IF($R5274="",1,IF($O5273&lt;&gt;$O5274,1,0)))</f>
        <v/>
      </c>
      <c r="Q5273">
        <f>IF($P5273=1,SUM($P$7:$P5273),"")</f>
        <v/>
      </c>
      <c r="R5273">
        <f>IF($A5273="","",IF(ISNUMBER($A5273),$A5273,IFERROR(DATEVALUE($A5273),NA())))</f>
        <v/>
      </c>
    </row>
    <row r="5274">
      <c r="O5274">
        <f>IF($R5274="","",IF($Q$1="Weekly",INT(($R5274-2)/7),IF($Q$1="Quarterly",YEAR($R5274)*4+ROUNDUP(MONTH($R5274)/3),YEAR($R5274)*12+MONTH($R5274))))</f>
        <v/>
      </c>
      <c r="P5274">
        <f>IF($R5274="","",IF($R5275="",1,IF($O5274&lt;&gt;$O5275,1,0)))</f>
        <v/>
      </c>
      <c r="Q5274">
        <f>IF($P5274=1,SUM($P$7:$P5274),"")</f>
        <v/>
      </c>
      <c r="R5274">
        <f>IF($A5274="","",IF(ISNUMBER($A5274),$A5274,IFERROR(DATEVALUE($A5274),NA())))</f>
        <v/>
      </c>
    </row>
    <row r="5275">
      <c r="O5275">
        <f>IF($R5275="","",IF($Q$1="Weekly",INT(($R5275-2)/7),IF($Q$1="Quarterly",YEAR($R5275)*4+ROUNDUP(MONTH($R5275)/3),YEAR($R5275)*12+MONTH($R5275))))</f>
        <v/>
      </c>
      <c r="P5275">
        <f>IF($R5275="","",IF($R5276="",1,IF($O5275&lt;&gt;$O5276,1,0)))</f>
        <v/>
      </c>
      <c r="Q5275">
        <f>IF($P5275=1,SUM($P$7:$P5275),"")</f>
        <v/>
      </c>
      <c r="R5275">
        <f>IF($A5275="","",IF(ISNUMBER($A5275),$A5275,IFERROR(DATEVALUE($A5275),NA())))</f>
        <v/>
      </c>
    </row>
    <row r="5276">
      <c r="O5276">
        <f>IF($R5276="","",IF($Q$1="Weekly",INT(($R5276-2)/7),IF($Q$1="Quarterly",YEAR($R5276)*4+ROUNDUP(MONTH($R5276)/3),YEAR($R5276)*12+MONTH($R5276))))</f>
        <v/>
      </c>
      <c r="P5276">
        <f>IF($R5276="","",IF($R5277="",1,IF($O5276&lt;&gt;$O5277,1,0)))</f>
        <v/>
      </c>
      <c r="Q5276">
        <f>IF($P5276=1,SUM($P$7:$P5276),"")</f>
        <v/>
      </c>
      <c r="R5276">
        <f>IF($A5276="","",IF(ISNUMBER($A5276),$A5276,IFERROR(DATEVALUE($A5276),NA())))</f>
        <v/>
      </c>
    </row>
    <row r="5277">
      <c r="O5277">
        <f>IF($R5277="","",IF($Q$1="Weekly",INT(($R5277-2)/7),IF($Q$1="Quarterly",YEAR($R5277)*4+ROUNDUP(MONTH($R5277)/3),YEAR($R5277)*12+MONTH($R5277))))</f>
        <v/>
      </c>
      <c r="P5277">
        <f>IF($R5277="","",IF($R5278="",1,IF($O5277&lt;&gt;$O5278,1,0)))</f>
        <v/>
      </c>
      <c r="Q5277">
        <f>IF($P5277=1,SUM($P$7:$P5277),"")</f>
        <v/>
      </c>
      <c r="R5277">
        <f>IF($A5277="","",IF(ISNUMBER($A5277),$A5277,IFERROR(DATEVALUE($A5277),NA())))</f>
        <v/>
      </c>
    </row>
    <row r="5278">
      <c r="O5278">
        <f>IF($R5278="","",IF($Q$1="Weekly",INT(($R5278-2)/7),IF($Q$1="Quarterly",YEAR($R5278)*4+ROUNDUP(MONTH($R5278)/3),YEAR($R5278)*12+MONTH($R5278))))</f>
        <v/>
      </c>
      <c r="P5278">
        <f>IF($R5278="","",IF($R5279="",1,IF($O5278&lt;&gt;$O5279,1,0)))</f>
        <v/>
      </c>
      <c r="Q5278">
        <f>IF($P5278=1,SUM($P$7:$P5278),"")</f>
        <v/>
      </c>
      <c r="R5278">
        <f>IF($A5278="","",IF(ISNUMBER($A5278),$A5278,IFERROR(DATEVALUE($A5278),NA())))</f>
        <v/>
      </c>
    </row>
    <row r="5279">
      <c r="O5279">
        <f>IF($R5279="","",IF($Q$1="Weekly",INT(($R5279-2)/7),IF($Q$1="Quarterly",YEAR($R5279)*4+ROUNDUP(MONTH($R5279)/3),YEAR($R5279)*12+MONTH($R5279))))</f>
        <v/>
      </c>
      <c r="P5279">
        <f>IF($R5279="","",IF($R5280="",1,IF($O5279&lt;&gt;$O5280,1,0)))</f>
        <v/>
      </c>
      <c r="Q5279">
        <f>IF($P5279=1,SUM($P$7:$P5279),"")</f>
        <v/>
      </c>
      <c r="R5279">
        <f>IF($A5279="","",IF(ISNUMBER($A5279),$A5279,IFERROR(DATEVALUE($A5279),NA())))</f>
        <v/>
      </c>
    </row>
    <row r="5280">
      <c r="O5280">
        <f>IF($R5280="","",IF($Q$1="Weekly",INT(($R5280-2)/7),IF($Q$1="Quarterly",YEAR($R5280)*4+ROUNDUP(MONTH($R5280)/3),YEAR($R5280)*12+MONTH($R5280))))</f>
        <v/>
      </c>
      <c r="P5280">
        <f>IF($R5280="","",IF($R5281="",1,IF($O5280&lt;&gt;$O5281,1,0)))</f>
        <v/>
      </c>
      <c r="Q5280">
        <f>IF($P5280=1,SUM($P$7:$P5280),"")</f>
        <v/>
      </c>
      <c r="R5280">
        <f>IF($A5280="","",IF(ISNUMBER($A5280),$A5280,IFERROR(DATEVALUE($A5280),NA())))</f>
        <v/>
      </c>
    </row>
    <row r="5281">
      <c r="O5281">
        <f>IF($R5281="","",IF($Q$1="Weekly",INT(($R5281-2)/7),IF($Q$1="Quarterly",YEAR($R5281)*4+ROUNDUP(MONTH($R5281)/3),YEAR($R5281)*12+MONTH($R5281))))</f>
        <v/>
      </c>
      <c r="P5281">
        <f>IF($R5281="","",IF($R5282="",1,IF($O5281&lt;&gt;$O5282,1,0)))</f>
        <v/>
      </c>
      <c r="Q5281">
        <f>IF($P5281=1,SUM($P$7:$P5281),"")</f>
        <v/>
      </c>
      <c r="R5281">
        <f>IF($A5281="","",IF(ISNUMBER($A5281),$A5281,IFERROR(DATEVALUE($A5281),NA())))</f>
        <v/>
      </c>
    </row>
    <row r="5282">
      <c r="O5282">
        <f>IF($R5282="","",IF($Q$1="Weekly",INT(($R5282-2)/7),IF($Q$1="Quarterly",YEAR($R5282)*4+ROUNDUP(MONTH($R5282)/3),YEAR($R5282)*12+MONTH($R5282))))</f>
        <v/>
      </c>
      <c r="P5282">
        <f>IF($R5282="","",IF($R5283="",1,IF($O5282&lt;&gt;$O5283,1,0)))</f>
        <v/>
      </c>
      <c r="Q5282">
        <f>IF($P5282=1,SUM($P$7:$P5282),"")</f>
        <v/>
      </c>
      <c r="R5282">
        <f>IF($A5282="","",IF(ISNUMBER($A5282),$A5282,IFERROR(DATEVALUE($A5282),NA())))</f>
        <v/>
      </c>
    </row>
    <row r="5283">
      <c r="O5283">
        <f>IF($R5283="","",IF($Q$1="Weekly",INT(($R5283-2)/7),IF($Q$1="Quarterly",YEAR($R5283)*4+ROUNDUP(MONTH($R5283)/3),YEAR($R5283)*12+MONTH($R5283))))</f>
        <v/>
      </c>
      <c r="P5283">
        <f>IF($R5283="","",IF($R5284="",1,IF($O5283&lt;&gt;$O5284,1,0)))</f>
        <v/>
      </c>
      <c r="Q5283">
        <f>IF($P5283=1,SUM($P$7:$P5283),"")</f>
        <v/>
      </c>
      <c r="R5283">
        <f>IF($A5283="","",IF(ISNUMBER($A5283),$A5283,IFERROR(DATEVALUE($A5283),NA())))</f>
        <v/>
      </c>
    </row>
    <row r="5284">
      <c r="O5284">
        <f>IF($R5284="","",IF($Q$1="Weekly",INT(($R5284-2)/7),IF($Q$1="Quarterly",YEAR($R5284)*4+ROUNDUP(MONTH($R5284)/3),YEAR($R5284)*12+MONTH($R5284))))</f>
        <v/>
      </c>
      <c r="P5284">
        <f>IF($R5284="","",IF($R5285="",1,IF($O5284&lt;&gt;$O5285,1,0)))</f>
        <v/>
      </c>
      <c r="Q5284">
        <f>IF($P5284=1,SUM($P$7:$P5284),"")</f>
        <v/>
      </c>
      <c r="R5284">
        <f>IF($A5284="","",IF(ISNUMBER($A5284),$A5284,IFERROR(DATEVALUE($A5284),NA())))</f>
        <v/>
      </c>
    </row>
    <row r="5285">
      <c r="O5285">
        <f>IF($R5285="","",IF($Q$1="Weekly",INT(($R5285-2)/7),IF($Q$1="Quarterly",YEAR($R5285)*4+ROUNDUP(MONTH($R5285)/3),YEAR($R5285)*12+MONTH($R5285))))</f>
        <v/>
      </c>
      <c r="P5285">
        <f>IF($R5285="","",IF($R5286="",1,IF($O5285&lt;&gt;$O5286,1,0)))</f>
        <v/>
      </c>
      <c r="Q5285">
        <f>IF($P5285=1,SUM($P$7:$P5285),"")</f>
        <v/>
      </c>
      <c r="R5285">
        <f>IF($A5285="","",IF(ISNUMBER($A5285),$A5285,IFERROR(DATEVALUE($A5285),NA())))</f>
        <v/>
      </c>
    </row>
    <row r="5286">
      <c r="O5286">
        <f>IF($R5286="","",IF($Q$1="Weekly",INT(($R5286-2)/7),IF($Q$1="Quarterly",YEAR($R5286)*4+ROUNDUP(MONTH($R5286)/3),YEAR($R5286)*12+MONTH($R5286))))</f>
        <v/>
      </c>
      <c r="P5286">
        <f>IF($R5286="","",IF($R5287="",1,IF($O5286&lt;&gt;$O5287,1,0)))</f>
        <v/>
      </c>
      <c r="Q5286">
        <f>IF($P5286=1,SUM($P$7:$P5286),"")</f>
        <v/>
      </c>
      <c r="R5286">
        <f>IF($A5286="","",IF(ISNUMBER($A5286),$A5286,IFERROR(DATEVALUE($A5286),NA())))</f>
        <v/>
      </c>
    </row>
    <row r="5287">
      <c r="O5287">
        <f>IF($R5287="","",IF($Q$1="Weekly",INT(($R5287-2)/7),IF($Q$1="Quarterly",YEAR($R5287)*4+ROUNDUP(MONTH($R5287)/3),YEAR($R5287)*12+MONTH($R5287))))</f>
        <v/>
      </c>
      <c r="P5287">
        <f>IF($R5287="","",IF($R5288="",1,IF($O5287&lt;&gt;$O5288,1,0)))</f>
        <v/>
      </c>
      <c r="Q5287">
        <f>IF($P5287=1,SUM($P$7:$P5287),"")</f>
        <v/>
      </c>
      <c r="R5287">
        <f>IF($A5287="","",IF(ISNUMBER($A5287),$A5287,IFERROR(DATEVALUE($A5287),NA())))</f>
        <v/>
      </c>
    </row>
    <row r="5288">
      <c r="O5288">
        <f>IF($R5288="","",IF($Q$1="Weekly",INT(($R5288-2)/7),IF($Q$1="Quarterly",YEAR($R5288)*4+ROUNDUP(MONTH($R5288)/3),YEAR($R5288)*12+MONTH($R5288))))</f>
        <v/>
      </c>
      <c r="P5288">
        <f>IF($R5288="","",IF($R5289="",1,IF($O5288&lt;&gt;$O5289,1,0)))</f>
        <v/>
      </c>
      <c r="Q5288">
        <f>IF($P5288=1,SUM($P$7:$P5288),"")</f>
        <v/>
      </c>
      <c r="R5288">
        <f>IF($A5288="","",IF(ISNUMBER($A5288),$A5288,IFERROR(DATEVALUE($A5288),NA())))</f>
        <v/>
      </c>
    </row>
    <row r="5289">
      <c r="O5289">
        <f>IF($R5289="","",IF($Q$1="Weekly",INT(($R5289-2)/7),IF($Q$1="Quarterly",YEAR($R5289)*4+ROUNDUP(MONTH($R5289)/3),YEAR($R5289)*12+MONTH($R5289))))</f>
        <v/>
      </c>
      <c r="P5289">
        <f>IF($R5289="","",IF($R5290="",1,IF($O5289&lt;&gt;$O5290,1,0)))</f>
        <v/>
      </c>
      <c r="Q5289">
        <f>IF($P5289=1,SUM($P$7:$P5289),"")</f>
        <v/>
      </c>
      <c r="R5289">
        <f>IF($A5289="","",IF(ISNUMBER($A5289),$A5289,IFERROR(DATEVALUE($A5289),NA())))</f>
        <v/>
      </c>
    </row>
    <row r="5290">
      <c r="O5290">
        <f>IF($R5290="","",IF($Q$1="Weekly",INT(($R5290-2)/7),IF($Q$1="Quarterly",YEAR($R5290)*4+ROUNDUP(MONTH($R5290)/3),YEAR($R5290)*12+MONTH($R5290))))</f>
        <v/>
      </c>
      <c r="P5290">
        <f>IF($R5290="","",IF($R5291="",1,IF($O5290&lt;&gt;$O5291,1,0)))</f>
        <v/>
      </c>
      <c r="Q5290">
        <f>IF($P5290=1,SUM($P$7:$P5290),"")</f>
        <v/>
      </c>
      <c r="R5290">
        <f>IF($A5290="","",IF(ISNUMBER($A5290),$A5290,IFERROR(DATEVALUE($A5290),NA())))</f>
        <v/>
      </c>
    </row>
    <row r="5291">
      <c r="O5291">
        <f>IF($R5291="","",IF($Q$1="Weekly",INT(($R5291-2)/7),IF($Q$1="Quarterly",YEAR($R5291)*4+ROUNDUP(MONTH($R5291)/3),YEAR($R5291)*12+MONTH($R5291))))</f>
        <v/>
      </c>
      <c r="P5291">
        <f>IF($R5291="","",IF($R5292="",1,IF($O5291&lt;&gt;$O5292,1,0)))</f>
        <v/>
      </c>
      <c r="Q5291">
        <f>IF($P5291=1,SUM($P$7:$P5291),"")</f>
        <v/>
      </c>
      <c r="R5291">
        <f>IF($A5291="","",IF(ISNUMBER($A5291),$A5291,IFERROR(DATEVALUE($A5291),NA())))</f>
        <v/>
      </c>
    </row>
    <row r="5292">
      <c r="O5292">
        <f>IF($R5292="","",IF($Q$1="Weekly",INT(($R5292-2)/7),IF($Q$1="Quarterly",YEAR($R5292)*4+ROUNDUP(MONTH($R5292)/3),YEAR($R5292)*12+MONTH($R5292))))</f>
        <v/>
      </c>
      <c r="P5292">
        <f>IF($R5292="","",IF($R5293="",1,IF($O5292&lt;&gt;$O5293,1,0)))</f>
        <v/>
      </c>
      <c r="Q5292">
        <f>IF($P5292=1,SUM($P$7:$P5292),"")</f>
        <v/>
      </c>
      <c r="R5292">
        <f>IF($A5292="","",IF(ISNUMBER($A5292),$A5292,IFERROR(DATEVALUE($A5292),NA())))</f>
        <v/>
      </c>
    </row>
    <row r="5293">
      <c r="O5293">
        <f>IF($R5293="","",IF($Q$1="Weekly",INT(($R5293-2)/7),IF($Q$1="Quarterly",YEAR($R5293)*4+ROUNDUP(MONTH($R5293)/3),YEAR($R5293)*12+MONTH($R5293))))</f>
        <v/>
      </c>
      <c r="P5293">
        <f>IF($R5293="","",IF($R5294="",1,IF($O5293&lt;&gt;$O5294,1,0)))</f>
        <v/>
      </c>
      <c r="Q5293">
        <f>IF($P5293=1,SUM($P$7:$P5293),"")</f>
        <v/>
      </c>
      <c r="R5293">
        <f>IF($A5293="","",IF(ISNUMBER($A5293),$A5293,IFERROR(DATEVALUE($A5293),NA())))</f>
        <v/>
      </c>
    </row>
    <row r="5294">
      <c r="O5294">
        <f>IF($R5294="","",IF($Q$1="Weekly",INT(($R5294-2)/7),IF($Q$1="Quarterly",YEAR($R5294)*4+ROUNDUP(MONTH($R5294)/3),YEAR($R5294)*12+MONTH($R5294))))</f>
        <v/>
      </c>
      <c r="P5294">
        <f>IF($R5294="","",IF($R5295="",1,IF($O5294&lt;&gt;$O5295,1,0)))</f>
        <v/>
      </c>
      <c r="Q5294">
        <f>IF($P5294=1,SUM($P$7:$P5294),"")</f>
        <v/>
      </c>
      <c r="R5294">
        <f>IF($A5294="","",IF(ISNUMBER($A5294),$A5294,IFERROR(DATEVALUE($A5294),NA())))</f>
        <v/>
      </c>
    </row>
    <row r="5295">
      <c r="O5295">
        <f>IF($R5295="","",IF($Q$1="Weekly",INT(($R5295-2)/7),IF($Q$1="Quarterly",YEAR($R5295)*4+ROUNDUP(MONTH($R5295)/3),YEAR($R5295)*12+MONTH($R5295))))</f>
        <v/>
      </c>
      <c r="P5295">
        <f>IF($R5295="","",IF($R5296="",1,IF($O5295&lt;&gt;$O5296,1,0)))</f>
        <v/>
      </c>
      <c r="Q5295">
        <f>IF($P5295=1,SUM($P$7:$P5295),"")</f>
        <v/>
      </c>
      <c r="R5295">
        <f>IF($A5295="","",IF(ISNUMBER($A5295),$A5295,IFERROR(DATEVALUE($A5295),NA())))</f>
        <v/>
      </c>
    </row>
    <row r="5296">
      <c r="O5296">
        <f>IF($R5296="","",IF($Q$1="Weekly",INT(($R5296-2)/7),IF($Q$1="Quarterly",YEAR($R5296)*4+ROUNDUP(MONTH($R5296)/3),YEAR($R5296)*12+MONTH($R5296))))</f>
        <v/>
      </c>
      <c r="P5296">
        <f>IF($R5296="","",IF($R5297="",1,IF($O5296&lt;&gt;$O5297,1,0)))</f>
        <v/>
      </c>
      <c r="Q5296">
        <f>IF($P5296=1,SUM($P$7:$P5296),"")</f>
        <v/>
      </c>
      <c r="R5296">
        <f>IF($A5296="","",IF(ISNUMBER($A5296),$A5296,IFERROR(DATEVALUE($A5296),NA())))</f>
        <v/>
      </c>
    </row>
    <row r="5297">
      <c r="O5297">
        <f>IF($R5297="","",IF($Q$1="Weekly",INT(($R5297-2)/7),IF($Q$1="Quarterly",YEAR($R5297)*4+ROUNDUP(MONTH($R5297)/3),YEAR($R5297)*12+MONTH($R5297))))</f>
        <v/>
      </c>
      <c r="P5297">
        <f>IF($R5297="","",IF($R5298="",1,IF($O5297&lt;&gt;$O5298,1,0)))</f>
        <v/>
      </c>
      <c r="Q5297">
        <f>IF($P5297=1,SUM($P$7:$P5297),"")</f>
        <v/>
      </c>
      <c r="R5297">
        <f>IF($A5297="","",IF(ISNUMBER($A5297),$A5297,IFERROR(DATEVALUE($A5297),NA())))</f>
        <v/>
      </c>
    </row>
    <row r="5298">
      <c r="O5298">
        <f>IF($R5298="","",IF($Q$1="Weekly",INT(($R5298-2)/7),IF($Q$1="Quarterly",YEAR($R5298)*4+ROUNDUP(MONTH($R5298)/3),YEAR($R5298)*12+MONTH($R5298))))</f>
        <v/>
      </c>
      <c r="P5298">
        <f>IF($R5298="","",IF($R5299="",1,IF($O5298&lt;&gt;$O5299,1,0)))</f>
        <v/>
      </c>
      <c r="Q5298">
        <f>IF($P5298=1,SUM($P$7:$P5298),"")</f>
        <v/>
      </c>
      <c r="R5298">
        <f>IF($A5298="","",IF(ISNUMBER($A5298),$A5298,IFERROR(DATEVALUE($A5298),NA())))</f>
        <v/>
      </c>
    </row>
    <row r="5299">
      <c r="O5299">
        <f>IF($R5299="","",IF($Q$1="Weekly",INT(($R5299-2)/7),IF($Q$1="Quarterly",YEAR($R5299)*4+ROUNDUP(MONTH($R5299)/3),YEAR($R5299)*12+MONTH($R5299))))</f>
        <v/>
      </c>
      <c r="P5299">
        <f>IF($R5299="","",IF($R5300="",1,IF($O5299&lt;&gt;$O5300,1,0)))</f>
        <v/>
      </c>
      <c r="Q5299">
        <f>IF($P5299=1,SUM($P$7:$P5299),"")</f>
        <v/>
      </c>
      <c r="R5299">
        <f>IF($A5299="","",IF(ISNUMBER($A5299),$A5299,IFERROR(DATEVALUE($A5299),NA())))</f>
        <v/>
      </c>
    </row>
    <row r="5300">
      <c r="O5300">
        <f>IF($R5300="","",IF($Q$1="Weekly",INT(($R5300-2)/7),IF($Q$1="Quarterly",YEAR($R5300)*4+ROUNDUP(MONTH($R5300)/3),YEAR($R5300)*12+MONTH($R5300))))</f>
        <v/>
      </c>
      <c r="P5300">
        <f>IF($R5300="","",IF($R5301="",1,IF($O5300&lt;&gt;$O5301,1,0)))</f>
        <v/>
      </c>
      <c r="Q5300">
        <f>IF($P5300=1,SUM($P$7:$P5300),"")</f>
        <v/>
      </c>
      <c r="R5300">
        <f>IF($A5300="","",IF(ISNUMBER($A5300),$A5300,IFERROR(DATEVALUE($A5300),NA())))</f>
        <v/>
      </c>
    </row>
    <row r="5301">
      <c r="O5301">
        <f>IF($R5301="","",IF($Q$1="Weekly",INT(($R5301-2)/7),IF($Q$1="Quarterly",YEAR($R5301)*4+ROUNDUP(MONTH($R5301)/3),YEAR($R5301)*12+MONTH($R5301))))</f>
        <v/>
      </c>
      <c r="P5301">
        <f>IF($R5301="","",IF($R5302="",1,IF($O5301&lt;&gt;$O5302,1,0)))</f>
        <v/>
      </c>
      <c r="Q5301">
        <f>IF($P5301=1,SUM($P$7:$P5301),"")</f>
        <v/>
      </c>
      <c r="R5301">
        <f>IF($A5301="","",IF(ISNUMBER($A5301),$A5301,IFERROR(DATEVALUE($A5301),NA())))</f>
        <v/>
      </c>
    </row>
    <row r="5302">
      <c r="O5302">
        <f>IF($R5302="","",IF($Q$1="Weekly",INT(($R5302-2)/7),IF($Q$1="Quarterly",YEAR($R5302)*4+ROUNDUP(MONTH($R5302)/3),YEAR($R5302)*12+MONTH($R5302))))</f>
        <v/>
      </c>
      <c r="P5302">
        <f>IF($R5302="","",IF($R5303="",1,IF($O5302&lt;&gt;$O5303,1,0)))</f>
        <v/>
      </c>
      <c r="Q5302">
        <f>IF($P5302=1,SUM($P$7:$P5302),"")</f>
        <v/>
      </c>
      <c r="R5302">
        <f>IF($A5302="","",IF(ISNUMBER($A5302),$A5302,IFERROR(DATEVALUE($A5302),NA())))</f>
        <v/>
      </c>
    </row>
    <row r="5303">
      <c r="O5303">
        <f>IF($R5303="","",IF($Q$1="Weekly",INT(($R5303-2)/7),IF($Q$1="Quarterly",YEAR($R5303)*4+ROUNDUP(MONTH($R5303)/3),YEAR($R5303)*12+MONTH($R5303))))</f>
        <v/>
      </c>
      <c r="P5303">
        <f>IF($R5303="","",IF($R5304="",1,IF($O5303&lt;&gt;$O5304,1,0)))</f>
        <v/>
      </c>
      <c r="Q5303">
        <f>IF($P5303=1,SUM($P$7:$P5303),"")</f>
        <v/>
      </c>
      <c r="R5303">
        <f>IF($A5303="","",IF(ISNUMBER($A5303),$A5303,IFERROR(DATEVALUE($A5303),NA())))</f>
        <v/>
      </c>
    </row>
    <row r="5304">
      <c r="O5304">
        <f>IF($R5304="","",IF($Q$1="Weekly",INT(($R5304-2)/7),IF($Q$1="Quarterly",YEAR($R5304)*4+ROUNDUP(MONTH($R5304)/3),YEAR($R5304)*12+MONTH($R5304))))</f>
        <v/>
      </c>
      <c r="P5304">
        <f>IF($R5304="","",IF($R5305="",1,IF($O5304&lt;&gt;$O5305,1,0)))</f>
        <v/>
      </c>
      <c r="Q5304">
        <f>IF($P5304=1,SUM($P$7:$P5304),"")</f>
        <v/>
      </c>
      <c r="R5304">
        <f>IF($A5304="","",IF(ISNUMBER($A5304),$A5304,IFERROR(DATEVALUE($A5304),NA())))</f>
        <v/>
      </c>
    </row>
    <row r="5305">
      <c r="O5305">
        <f>IF($R5305="","",IF($Q$1="Weekly",INT(($R5305-2)/7),IF($Q$1="Quarterly",YEAR($R5305)*4+ROUNDUP(MONTH($R5305)/3),YEAR($R5305)*12+MONTH($R5305))))</f>
        <v/>
      </c>
      <c r="P5305">
        <f>IF($R5305="","",IF($R5306="",1,IF($O5305&lt;&gt;$O5306,1,0)))</f>
        <v/>
      </c>
      <c r="Q5305">
        <f>IF($P5305=1,SUM($P$7:$P5305),"")</f>
        <v/>
      </c>
      <c r="R5305">
        <f>IF($A5305="","",IF(ISNUMBER($A5305),$A5305,IFERROR(DATEVALUE($A5305),NA())))</f>
        <v/>
      </c>
    </row>
    <row r="5306">
      <c r="O5306">
        <f>IF($R5306="","",IF($Q$1="Weekly",INT(($R5306-2)/7),IF($Q$1="Quarterly",YEAR($R5306)*4+ROUNDUP(MONTH($R5306)/3),YEAR($R5306)*12+MONTH($R5306))))</f>
        <v/>
      </c>
      <c r="P5306">
        <f>IF($R5306="","",IF($R5307="",1,IF($O5306&lt;&gt;$O5307,1,0)))</f>
        <v/>
      </c>
      <c r="Q5306">
        <f>IF($P5306=1,SUM($P$7:$P5306),"")</f>
        <v/>
      </c>
      <c r="R5306">
        <f>IF($A5306="","",IF(ISNUMBER($A5306),$A5306,IFERROR(DATEVALUE($A5306),NA())))</f>
        <v/>
      </c>
    </row>
    <row r="5307">
      <c r="O5307">
        <f>IF($R5307="","",IF($Q$1="Weekly",INT(($R5307-2)/7),IF($Q$1="Quarterly",YEAR($R5307)*4+ROUNDUP(MONTH($R5307)/3),YEAR($R5307)*12+MONTH($R5307))))</f>
        <v/>
      </c>
      <c r="P5307">
        <f>IF($R5307="","",IF($R5308="",1,IF($O5307&lt;&gt;$O5308,1,0)))</f>
        <v/>
      </c>
      <c r="Q5307">
        <f>IF($P5307=1,SUM($P$7:$P5307),"")</f>
        <v/>
      </c>
      <c r="R5307">
        <f>IF($A5307="","",IF(ISNUMBER($A5307),$A5307,IFERROR(DATEVALUE($A5307),NA())))</f>
        <v/>
      </c>
    </row>
    <row r="5308">
      <c r="O5308">
        <f>IF($R5308="","",IF($Q$1="Weekly",INT(($R5308-2)/7),IF($Q$1="Quarterly",YEAR($R5308)*4+ROUNDUP(MONTH($R5308)/3),YEAR($R5308)*12+MONTH($R5308))))</f>
        <v/>
      </c>
      <c r="P5308">
        <f>IF($R5308="","",IF($R5309="",1,IF($O5308&lt;&gt;$O5309,1,0)))</f>
        <v/>
      </c>
      <c r="Q5308">
        <f>IF($P5308=1,SUM($P$7:$P5308),"")</f>
        <v/>
      </c>
      <c r="R5308">
        <f>IF($A5308="","",IF(ISNUMBER($A5308),$A5308,IFERROR(DATEVALUE($A5308),NA())))</f>
        <v/>
      </c>
    </row>
    <row r="5309">
      <c r="O5309">
        <f>IF($R5309="","",IF($Q$1="Weekly",INT(($R5309-2)/7),IF($Q$1="Quarterly",YEAR($R5309)*4+ROUNDUP(MONTH($R5309)/3),YEAR($R5309)*12+MONTH($R5309))))</f>
        <v/>
      </c>
      <c r="P5309">
        <f>IF($R5309="","",IF($R5310="",1,IF($O5309&lt;&gt;$O5310,1,0)))</f>
        <v/>
      </c>
      <c r="Q5309">
        <f>IF($P5309=1,SUM($P$7:$P5309),"")</f>
        <v/>
      </c>
      <c r="R5309">
        <f>IF($A5309="","",IF(ISNUMBER($A5309),$A5309,IFERROR(DATEVALUE($A5309),NA())))</f>
        <v/>
      </c>
    </row>
    <row r="5310">
      <c r="O5310">
        <f>IF($R5310="","",IF($Q$1="Weekly",INT(($R5310-2)/7),IF($Q$1="Quarterly",YEAR($R5310)*4+ROUNDUP(MONTH($R5310)/3),YEAR($R5310)*12+MONTH($R5310))))</f>
        <v/>
      </c>
      <c r="P5310">
        <f>IF($R5310="","",IF($R5311="",1,IF($O5310&lt;&gt;$O5311,1,0)))</f>
        <v/>
      </c>
      <c r="Q5310">
        <f>IF($P5310=1,SUM($P$7:$P5310),"")</f>
        <v/>
      </c>
      <c r="R5310">
        <f>IF($A5310="","",IF(ISNUMBER($A5310),$A5310,IFERROR(DATEVALUE($A5310),NA())))</f>
        <v/>
      </c>
    </row>
    <row r="5311">
      <c r="O5311">
        <f>IF($R5311="","",IF($Q$1="Weekly",INT(($R5311-2)/7),IF($Q$1="Quarterly",YEAR($R5311)*4+ROUNDUP(MONTH($R5311)/3),YEAR($R5311)*12+MONTH($R5311))))</f>
        <v/>
      </c>
      <c r="P5311">
        <f>IF($R5311="","",IF($R5312="",1,IF($O5311&lt;&gt;$O5312,1,0)))</f>
        <v/>
      </c>
      <c r="Q5311">
        <f>IF($P5311=1,SUM($P$7:$P5311),"")</f>
        <v/>
      </c>
      <c r="R5311">
        <f>IF($A5311="","",IF(ISNUMBER($A5311),$A5311,IFERROR(DATEVALUE($A5311),NA())))</f>
        <v/>
      </c>
    </row>
    <row r="5312">
      <c r="O5312">
        <f>IF($R5312="","",IF($Q$1="Weekly",INT(($R5312-2)/7),IF($Q$1="Quarterly",YEAR($R5312)*4+ROUNDUP(MONTH($R5312)/3),YEAR($R5312)*12+MONTH($R5312))))</f>
        <v/>
      </c>
      <c r="P5312">
        <f>IF($R5312="","",IF($R5313="",1,IF($O5312&lt;&gt;$O5313,1,0)))</f>
        <v/>
      </c>
      <c r="Q5312">
        <f>IF($P5312=1,SUM($P$7:$P5312),"")</f>
        <v/>
      </c>
      <c r="R5312">
        <f>IF($A5312="","",IF(ISNUMBER($A5312),$A5312,IFERROR(DATEVALUE($A5312),NA())))</f>
        <v/>
      </c>
    </row>
    <row r="5313">
      <c r="O5313">
        <f>IF($R5313="","",IF($Q$1="Weekly",INT(($R5313-2)/7),IF($Q$1="Quarterly",YEAR($R5313)*4+ROUNDUP(MONTH($R5313)/3),YEAR($R5313)*12+MONTH($R5313))))</f>
        <v/>
      </c>
      <c r="P5313">
        <f>IF($R5313="","",IF($R5314="",1,IF($O5313&lt;&gt;$O5314,1,0)))</f>
        <v/>
      </c>
      <c r="Q5313">
        <f>IF($P5313=1,SUM($P$7:$P5313),"")</f>
        <v/>
      </c>
      <c r="R5313">
        <f>IF($A5313="","",IF(ISNUMBER($A5313),$A5313,IFERROR(DATEVALUE($A5313),NA())))</f>
        <v/>
      </c>
    </row>
    <row r="5314">
      <c r="O5314">
        <f>IF($R5314="","",IF($Q$1="Weekly",INT(($R5314-2)/7),IF($Q$1="Quarterly",YEAR($R5314)*4+ROUNDUP(MONTH($R5314)/3),YEAR($R5314)*12+MONTH($R5314))))</f>
        <v/>
      </c>
      <c r="P5314">
        <f>IF($R5314="","",IF($R5315="",1,IF($O5314&lt;&gt;$O5315,1,0)))</f>
        <v/>
      </c>
      <c r="Q5314">
        <f>IF($P5314=1,SUM($P$7:$P5314),"")</f>
        <v/>
      </c>
      <c r="R5314">
        <f>IF($A5314="","",IF(ISNUMBER($A5314),$A5314,IFERROR(DATEVALUE($A5314),NA())))</f>
        <v/>
      </c>
    </row>
    <row r="5315">
      <c r="O5315">
        <f>IF($R5315="","",IF($Q$1="Weekly",INT(($R5315-2)/7),IF($Q$1="Quarterly",YEAR($R5315)*4+ROUNDUP(MONTH($R5315)/3),YEAR($R5315)*12+MONTH($R5315))))</f>
        <v/>
      </c>
      <c r="P5315">
        <f>IF($R5315="","",IF($R5316="",1,IF($O5315&lt;&gt;$O5316,1,0)))</f>
        <v/>
      </c>
      <c r="Q5315">
        <f>IF($P5315=1,SUM($P$7:$P5315),"")</f>
        <v/>
      </c>
      <c r="R5315">
        <f>IF($A5315="","",IF(ISNUMBER($A5315),$A5315,IFERROR(DATEVALUE($A5315),NA())))</f>
        <v/>
      </c>
    </row>
    <row r="5316">
      <c r="O5316">
        <f>IF($R5316="","",IF($Q$1="Weekly",INT(($R5316-2)/7),IF($Q$1="Quarterly",YEAR($R5316)*4+ROUNDUP(MONTH($R5316)/3),YEAR($R5316)*12+MONTH($R5316))))</f>
        <v/>
      </c>
      <c r="P5316">
        <f>IF($R5316="","",IF($R5317="",1,IF($O5316&lt;&gt;$O5317,1,0)))</f>
        <v/>
      </c>
      <c r="Q5316">
        <f>IF($P5316=1,SUM($P$7:$P5316),"")</f>
        <v/>
      </c>
      <c r="R5316">
        <f>IF($A5316="","",IF(ISNUMBER($A5316),$A5316,IFERROR(DATEVALUE($A5316),NA())))</f>
        <v/>
      </c>
    </row>
    <row r="5317">
      <c r="O5317">
        <f>IF($R5317="","",IF($Q$1="Weekly",INT(($R5317-2)/7),IF($Q$1="Quarterly",YEAR($R5317)*4+ROUNDUP(MONTH($R5317)/3),YEAR($R5317)*12+MONTH($R5317))))</f>
        <v/>
      </c>
      <c r="P5317">
        <f>IF($R5317="","",IF($R5318="",1,IF($O5317&lt;&gt;$O5318,1,0)))</f>
        <v/>
      </c>
      <c r="Q5317">
        <f>IF($P5317=1,SUM($P$7:$P5317),"")</f>
        <v/>
      </c>
      <c r="R5317">
        <f>IF($A5317="","",IF(ISNUMBER($A5317),$A5317,IFERROR(DATEVALUE($A5317),NA())))</f>
        <v/>
      </c>
    </row>
    <row r="5318">
      <c r="O5318">
        <f>IF($R5318="","",IF($Q$1="Weekly",INT(($R5318-2)/7),IF($Q$1="Quarterly",YEAR($R5318)*4+ROUNDUP(MONTH($R5318)/3),YEAR($R5318)*12+MONTH($R5318))))</f>
        <v/>
      </c>
      <c r="P5318">
        <f>IF($R5318="","",IF($R5319="",1,IF($O5318&lt;&gt;$O5319,1,0)))</f>
        <v/>
      </c>
      <c r="Q5318">
        <f>IF($P5318=1,SUM($P$7:$P5318),"")</f>
        <v/>
      </c>
      <c r="R5318">
        <f>IF($A5318="","",IF(ISNUMBER($A5318),$A5318,IFERROR(DATEVALUE($A5318),NA())))</f>
        <v/>
      </c>
    </row>
    <row r="5319">
      <c r="O5319">
        <f>IF($R5319="","",IF($Q$1="Weekly",INT(($R5319-2)/7),IF($Q$1="Quarterly",YEAR($R5319)*4+ROUNDUP(MONTH($R5319)/3),YEAR($R5319)*12+MONTH($R5319))))</f>
        <v/>
      </c>
      <c r="P5319">
        <f>IF($R5319="","",IF($R5320="",1,IF($O5319&lt;&gt;$O5320,1,0)))</f>
        <v/>
      </c>
      <c r="Q5319">
        <f>IF($P5319=1,SUM($P$7:$P5319),"")</f>
        <v/>
      </c>
      <c r="R5319">
        <f>IF($A5319="","",IF(ISNUMBER($A5319),$A5319,IFERROR(DATEVALUE($A5319),NA())))</f>
        <v/>
      </c>
    </row>
    <row r="5320">
      <c r="O5320">
        <f>IF($R5320="","",IF($Q$1="Weekly",INT(($R5320-2)/7),IF($Q$1="Quarterly",YEAR($R5320)*4+ROUNDUP(MONTH($R5320)/3),YEAR($R5320)*12+MONTH($R5320))))</f>
        <v/>
      </c>
      <c r="P5320">
        <f>IF($R5320="","",IF($R5321="",1,IF($O5320&lt;&gt;$O5321,1,0)))</f>
        <v/>
      </c>
      <c r="Q5320">
        <f>IF($P5320=1,SUM($P$7:$P5320),"")</f>
        <v/>
      </c>
      <c r="R5320">
        <f>IF($A5320="","",IF(ISNUMBER($A5320),$A5320,IFERROR(DATEVALUE($A5320),NA())))</f>
        <v/>
      </c>
    </row>
    <row r="5321">
      <c r="O5321">
        <f>IF($R5321="","",IF($Q$1="Weekly",INT(($R5321-2)/7),IF($Q$1="Quarterly",YEAR($R5321)*4+ROUNDUP(MONTH($R5321)/3),YEAR($R5321)*12+MONTH($R5321))))</f>
        <v/>
      </c>
      <c r="P5321">
        <f>IF($R5321="","",IF($R5322="",1,IF($O5321&lt;&gt;$O5322,1,0)))</f>
        <v/>
      </c>
      <c r="Q5321">
        <f>IF($P5321=1,SUM($P$7:$P5321),"")</f>
        <v/>
      </c>
      <c r="R5321">
        <f>IF($A5321="","",IF(ISNUMBER($A5321),$A5321,IFERROR(DATEVALUE($A5321),NA())))</f>
        <v/>
      </c>
    </row>
    <row r="5322">
      <c r="O5322">
        <f>IF($R5322="","",IF($Q$1="Weekly",INT(($R5322-2)/7),IF($Q$1="Quarterly",YEAR($R5322)*4+ROUNDUP(MONTH($R5322)/3),YEAR($R5322)*12+MONTH($R5322))))</f>
        <v/>
      </c>
      <c r="P5322">
        <f>IF($R5322="","",IF($R5323="",1,IF($O5322&lt;&gt;$O5323,1,0)))</f>
        <v/>
      </c>
      <c r="Q5322">
        <f>IF($P5322=1,SUM($P$7:$P5322),"")</f>
        <v/>
      </c>
      <c r="R5322">
        <f>IF($A5322="","",IF(ISNUMBER($A5322),$A5322,IFERROR(DATEVALUE($A5322),NA())))</f>
        <v/>
      </c>
    </row>
    <row r="5323">
      <c r="O5323">
        <f>IF($R5323="","",IF($Q$1="Weekly",INT(($R5323-2)/7),IF($Q$1="Quarterly",YEAR($R5323)*4+ROUNDUP(MONTH($R5323)/3),YEAR($R5323)*12+MONTH($R5323))))</f>
        <v/>
      </c>
      <c r="P5323">
        <f>IF($R5323="","",IF($R5324="",1,IF($O5323&lt;&gt;$O5324,1,0)))</f>
        <v/>
      </c>
      <c r="Q5323">
        <f>IF($P5323=1,SUM($P$7:$P5323),"")</f>
        <v/>
      </c>
      <c r="R5323">
        <f>IF($A5323="","",IF(ISNUMBER($A5323),$A5323,IFERROR(DATEVALUE($A5323),NA())))</f>
        <v/>
      </c>
    </row>
    <row r="5324">
      <c r="O5324">
        <f>IF($R5324="","",IF($Q$1="Weekly",INT(($R5324-2)/7),IF($Q$1="Quarterly",YEAR($R5324)*4+ROUNDUP(MONTH($R5324)/3),YEAR($R5324)*12+MONTH($R5324))))</f>
        <v/>
      </c>
      <c r="P5324">
        <f>IF($R5324="","",IF($R5325="",1,IF($O5324&lt;&gt;$O5325,1,0)))</f>
        <v/>
      </c>
      <c r="Q5324">
        <f>IF($P5324=1,SUM($P$7:$P5324),"")</f>
        <v/>
      </c>
      <c r="R5324">
        <f>IF($A5324="","",IF(ISNUMBER($A5324),$A5324,IFERROR(DATEVALUE($A5324),NA())))</f>
        <v/>
      </c>
    </row>
    <row r="5325">
      <c r="O5325">
        <f>IF($R5325="","",IF($Q$1="Weekly",INT(($R5325-2)/7),IF($Q$1="Quarterly",YEAR($R5325)*4+ROUNDUP(MONTH($R5325)/3),YEAR($R5325)*12+MONTH($R5325))))</f>
        <v/>
      </c>
      <c r="P5325">
        <f>IF($R5325="","",IF($R5326="",1,IF($O5325&lt;&gt;$O5326,1,0)))</f>
        <v/>
      </c>
      <c r="Q5325">
        <f>IF($P5325=1,SUM($P$7:$P5325),"")</f>
        <v/>
      </c>
      <c r="R5325">
        <f>IF($A5325="","",IF(ISNUMBER($A5325),$A5325,IFERROR(DATEVALUE($A5325),NA())))</f>
        <v/>
      </c>
    </row>
    <row r="5326">
      <c r="O5326">
        <f>IF($R5326="","",IF($Q$1="Weekly",INT(($R5326-2)/7),IF($Q$1="Quarterly",YEAR($R5326)*4+ROUNDUP(MONTH($R5326)/3),YEAR($R5326)*12+MONTH($R5326))))</f>
        <v/>
      </c>
      <c r="P5326">
        <f>IF($R5326="","",IF($R5327="",1,IF($O5326&lt;&gt;$O5327,1,0)))</f>
        <v/>
      </c>
      <c r="Q5326">
        <f>IF($P5326=1,SUM($P$7:$P5326),"")</f>
        <v/>
      </c>
      <c r="R5326">
        <f>IF($A5326="","",IF(ISNUMBER($A5326),$A5326,IFERROR(DATEVALUE($A5326),NA())))</f>
        <v/>
      </c>
    </row>
    <row r="5327">
      <c r="O5327">
        <f>IF($R5327="","",IF($Q$1="Weekly",INT(($R5327-2)/7),IF($Q$1="Quarterly",YEAR($R5327)*4+ROUNDUP(MONTH($R5327)/3),YEAR($R5327)*12+MONTH($R5327))))</f>
        <v/>
      </c>
      <c r="P5327">
        <f>IF($R5327="","",IF($R5328="",1,IF($O5327&lt;&gt;$O5328,1,0)))</f>
        <v/>
      </c>
      <c r="Q5327">
        <f>IF($P5327=1,SUM($P$7:$P5327),"")</f>
        <v/>
      </c>
      <c r="R5327">
        <f>IF($A5327="","",IF(ISNUMBER($A5327),$A5327,IFERROR(DATEVALUE($A5327),NA())))</f>
        <v/>
      </c>
    </row>
    <row r="5328">
      <c r="O5328">
        <f>IF($R5328="","",IF($Q$1="Weekly",INT(($R5328-2)/7),IF($Q$1="Quarterly",YEAR($R5328)*4+ROUNDUP(MONTH($R5328)/3),YEAR($R5328)*12+MONTH($R5328))))</f>
        <v/>
      </c>
      <c r="P5328">
        <f>IF($R5328="","",IF($R5329="",1,IF($O5328&lt;&gt;$O5329,1,0)))</f>
        <v/>
      </c>
      <c r="Q5328">
        <f>IF($P5328=1,SUM($P$7:$P5328),"")</f>
        <v/>
      </c>
      <c r="R5328">
        <f>IF($A5328="","",IF(ISNUMBER($A5328),$A5328,IFERROR(DATEVALUE($A5328),NA())))</f>
        <v/>
      </c>
    </row>
    <row r="5329">
      <c r="O5329">
        <f>IF($R5329="","",IF($Q$1="Weekly",INT(($R5329-2)/7),IF($Q$1="Quarterly",YEAR($R5329)*4+ROUNDUP(MONTH($R5329)/3),YEAR($R5329)*12+MONTH($R5329))))</f>
        <v/>
      </c>
      <c r="P5329">
        <f>IF($R5329="","",IF($R5330="",1,IF($O5329&lt;&gt;$O5330,1,0)))</f>
        <v/>
      </c>
      <c r="Q5329">
        <f>IF($P5329=1,SUM($P$7:$P5329),"")</f>
        <v/>
      </c>
      <c r="R5329">
        <f>IF($A5329="","",IF(ISNUMBER($A5329),$A5329,IFERROR(DATEVALUE($A5329),NA())))</f>
        <v/>
      </c>
    </row>
    <row r="5330">
      <c r="O5330">
        <f>IF($R5330="","",IF($Q$1="Weekly",INT(($R5330-2)/7),IF($Q$1="Quarterly",YEAR($R5330)*4+ROUNDUP(MONTH($R5330)/3),YEAR($R5330)*12+MONTH($R5330))))</f>
        <v/>
      </c>
      <c r="P5330">
        <f>IF($R5330="","",IF($R5331="",1,IF($O5330&lt;&gt;$O5331,1,0)))</f>
        <v/>
      </c>
      <c r="Q5330">
        <f>IF($P5330=1,SUM($P$7:$P5330),"")</f>
        <v/>
      </c>
      <c r="R5330">
        <f>IF($A5330="","",IF(ISNUMBER($A5330),$A5330,IFERROR(DATEVALUE($A5330),NA())))</f>
        <v/>
      </c>
    </row>
    <row r="5331">
      <c r="O5331">
        <f>IF($R5331="","",IF($Q$1="Weekly",INT(($R5331-2)/7),IF($Q$1="Quarterly",YEAR($R5331)*4+ROUNDUP(MONTH($R5331)/3),YEAR($R5331)*12+MONTH($R5331))))</f>
        <v/>
      </c>
      <c r="P5331">
        <f>IF($R5331="","",IF($R5332="",1,IF($O5331&lt;&gt;$O5332,1,0)))</f>
        <v/>
      </c>
      <c r="Q5331">
        <f>IF($P5331=1,SUM($P$7:$P5331),"")</f>
        <v/>
      </c>
      <c r="R5331">
        <f>IF($A5331="","",IF(ISNUMBER($A5331),$A5331,IFERROR(DATEVALUE($A5331),NA())))</f>
        <v/>
      </c>
    </row>
    <row r="5332">
      <c r="O5332">
        <f>IF($R5332="","",IF($Q$1="Weekly",INT(($R5332-2)/7),IF($Q$1="Quarterly",YEAR($R5332)*4+ROUNDUP(MONTH($R5332)/3),YEAR($R5332)*12+MONTH($R5332))))</f>
        <v/>
      </c>
      <c r="P5332">
        <f>IF($R5332="","",IF($R5333="",1,IF($O5332&lt;&gt;$O5333,1,0)))</f>
        <v/>
      </c>
      <c r="Q5332">
        <f>IF($P5332=1,SUM($P$7:$P5332),"")</f>
        <v/>
      </c>
      <c r="R5332">
        <f>IF($A5332="","",IF(ISNUMBER($A5332),$A5332,IFERROR(DATEVALUE($A5332),NA())))</f>
        <v/>
      </c>
    </row>
    <row r="5333">
      <c r="O5333">
        <f>IF($R5333="","",IF($Q$1="Weekly",INT(($R5333-2)/7),IF($Q$1="Quarterly",YEAR($R5333)*4+ROUNDUP(MONTH($R5333)/3),YEAR($R5333)*12+MONTH($R5333))))</f>
        <v/>
      </c>
      <c r="P5333">
        <f>IF($R5333="","",IF($R5334="",1,IF($O5333&lt;&gt;$O5334,1,0)))</f>
        <v/>
      </c>
      <c r="Q5333">
        <f>IF($P5333=1,SUM($P$7:$P5333),"")</f>
        <v/>
      </c>
      <c r="R5333">
        <f>IF($A5333="","",IF(ISNUMBER($A5333),$A5333,IFERROR(DATEVALUE($A5333),NA())))</f>
        <v/>
      </c>
    </row>
    <row r="5334">
      <c r="O5334">
        <f>IF($R5334="","",IF($Q$1="Weekly",INT(($R5334-2)/7),IF($Q$1="Quarterly",YEAR($R5334)*4+ROUNDUP(MONTH($R5334)/3),YEAR($R5334)*12+MONTH($R5334))))</f>
        <v/>
      </c>
      <c r="P5334">
        <f>IF($R5334="","",IF($R5335="",1,IF($O5334&lt;&gt;$O5335,1,0)))</f>
        <v/>
      </c>
      <c r="Q5334">
        <f>IF($P5334=1,SUM($P$7:$P5334),"")</f>
        <v/>
      </c>
      <c r="R5334">
        <f>IF($A5334="","",IF(ISNUMBER($A5334),$A5334,IFERROR(DATEVALUE($A5334),NA())))</f>
        <v/>
      </c>
    </row>
    <row r="5335">
      <c r="O5335">
        <f>IF($R5335="","",IF($Q$1="Weekly",INT(($R5335-2)/7),IF($Q$1="Quarterly",YEAR($R5335)*4+ROUNDUP(MONTH($R5335)/3),YEAR($R5335)*12+MONTH($R5335))))</f>
        <v/>
      </c>
      <c r="P5335">
        <f>IF($R5335="","",IF($R5336="",1,IF($O5335&lt;&gt;$O5336,1,0)))</f>
        <v/>
      </c>
      <c r="Q5335">
        <f>IF($P5335=1,SUM($P$7:$P5335),"")</f>
        <v/>
      </c>
      <c r="R5335">
        <f>IF($A5335="","",IF(ISNUMBER($A5335),$A5335,IFERROR(DATEVALUE($A5335),NA())))</f>
        <v/>
      </c>
    </row>
    <row r="5336">
      <c r="O5336">
        <f>IF($R5336="","",IF($Q$1="Weekly",INT(($R5336-2)/7),IF($Q$1="Quarterly",YEAR($R5336)*4+ROUNDUP(MONTH($R5336)/3),YEAR($R5336)*12+MONTH($R5336))))</f>
        <v/>
      </c>
      <c r="P5336">
        <f>IF($R5336="","",IF($R5337="",1,IF($O5336&lt;&gt;$O5337,1,0)))</f>
        <v/>
      </c>
      <c r="Q5336">
        <f>IF($P5336=1,SUM($P$7:$P5336),"")</f>
        <v/>
      </c>
      <c r="R5336">
        <f>IF($A5336="","",IF(ISNUMBER($A5336),$A5336,IFERROR(DATEVALUE($A5336),NA())))</f>
        <v/>
      </c>
    </row>
    <row r="5337">
      <c r="O5337">
        <f>IF($R5337="","",IF($Q$1="Weekly",INT(($R5337-2)/7),IF($Q$1="Quarterly",YEAR($R5337)*4+ROUNDUP(MONTH($R5337)/3),YEAR($R5337)*12+MONTH($R5337))))</f>
        <v/>
      </c>
      <c r="P5337">
        <f>IF($R5337="","",IF($R5338="",1,IF($O5337&lt;&gt;$O5338,1,0)))</f>
        <v/>
      </c>
      <c r="Q5337">
        <f>IF($P5337=1,SUM($P$7:$P5337),"")</f>
        <v/>
      </c>
      <c r="R5337">
        <f>IF($A5337="","",IF(ISNUMBER($A5337),$A5337,IFERROR(DATEVALUE($A5337),NA())))</f>
        <v/>
      </c>
    </row>
    <row r="5338">
      <c r="O5338">
        <f>IF($R5338="","",IF($Q$1="Weekly",INT(($R5338-2)/7),IF($Q$1="Quarterly",YEAR($R5338)*4+ROUNDUP(MONTH($R5338)/3),YEAR($R5338)*12+MONTH($R5338))))</f>
        <v/>
      </c>
      <c r="P5338">
        <f>IF($R5338="","",IF($R5339="",1,IF($O5338&lt;&gt;$O5339,1,0)))</f>
        <v/>
      </c>
      <c r="Q5338">
        <f>IF($P5338=1,SUM($P$7:$P5338),"")</f>
        <v/>
      </c>
      <c r="R5338">
        <f>IF($A5338="","",IF(ISNUMBER($A5338),$A5338,IFERROR(DATEVALUE($A5338),NA())))</f>
        <v/>
      </c>
    </row>
    <row r="5339">
      <c r="O5339">
        <f>IF($R5339="","",IF($Q$1="Weekly",INT(($R5339-2)/7),IF($Q$1="Quarterly",YEAR($R5339)*4+ROUNDUP(MONTH($R5339)/3),YEAR($R5339)*12+MONTH($R5339))))</f>
        <v/>
      </c>
      <c r="P5339">
        <f>IF($R5339="","",IF($R5340="",1,IF($O5339&lt;&gt;$O5340,1,0)))</f>
        <v/>
      </c>
      <c r="Q5339">
        <f>IF($P5339=1,SUM($P$7:$P5339),"")</f>
        <v/>
      </c>
      <c r="R5339">
        <f>IF($A5339="","",IF(ISNUMBER($A5339),$A5339,IFERROR(DATEVALUE($A5339),NA())))</f>
        <v/>
      </c>
    </row>
    <row r="5340">
      <c r="O5340">
        <f>IF($R5340="","",IF($Q$1="Weekly",INT(($R5340-2)/7),IF($Q$1="Quarterly",YEAR($R5340)*4+ROUNDUP(MONTH($R5340)/3),YEAR($R5340)*12+MONTH($R5340))))</f>
        <v/>
      </c>
      <c r="P5340">
        <f>IF($R5340="","",IF($R5341="",1,IF($O5340&lt;&gt;$O5341,1,0)))</f>
        <v/>
      </c>
      <c r="Q5340">
        <f>IF($P5340=1,SUM($P$7:$P5340),"")</f>
        <v/>
      </c>
      <c r="R5340">
        <f>IF($A5340="","",IF(ISNUMBER($A5340),$A5340,IFERROR(DATEVALUE($A5340),NA())))</f>
        <v/>
      </c>
    </row>
    <row r="5341">
      <c r="O5341">
        <f>IF($R5341="","",IF($Q$1="Weekly",INT(($R5341-2)/7),IF($Q$1="Quarterly",YEAR($R5341)*4+ROUNDUP(MONTH($R5341)/3),YEAR($R5341)*12+MONTH($R5341))))</f>
        <v/>
      </c>
      <c r="P5341">
        <f>IF($R5341="","",IF($R5342="",1,IF($O5341&lt;&gt;$O5342,1,0)))</f>
        <v/>
      </c>
      <c r="Q5341">
        <f>IF($P5341=1,SUM($P$7:$P5341),"")</f>
        <v/>
      </c>
      <c r="R5341">
        <f>IF($A5341="","",IF(ISNUMBER($A5341),$A5341,IFERROR(DATEVALUE($A5341),NA())))</f>
        <v/>
      </c>
    </row>
    <row r="5342">
      <c r="O5342">
        <f>IF($R5342="","",IF($Q$1="Weekly",INT(($R5342-2)/7),IF($Q$1="Quarterly",YEAR($R5342)*4+ROUNDUP(MONTH($R5342)/3),YEAR($R5342)*12+MONTH($R5342))))</f>
        <v/>
      </c>
      <c r="P5342">
        <f>IF($R5342="","",IF($R5343="",1,IF($O5342&lt;&gt;$O5343,1,0)))</f>
        <v/>
      </c>
      <c r="Q5342">
        <f>IF($P5342=1,SUM($P$7:$P5342),"")</f>
        <v/>
      </c>
      <c r="R5342">
        <f>IF($A5342="","",IF(ISNUMBER($A5342),$A5342,IFERROR(DATEVALUE($A5342),NA())))</f>
        <v/>
      </c>
    </row>
    <row r="5343">
      <c r="O5343">
        <f>IF($R5343="","",IF($Q$1="Weekly",INT(($R5343-2)/7),IF($Q$1="Quarterly",YEAR($R5343)*4+ROUNDUP(MONTH($R5343)/3),YEAR($R5343)*12+MONTH($R5343))))</f>
        <v/>
      </c>
      <c r="P5343">
        <f>IF($R5343="","",IF($R5344="",1,IF($O5343&lt;&gt;$O5344,1,0)))</f>
        <v/>
      </c>
      <c r="Q5343">
        <f>IF($P5343=1,SUM($P$7:$P5343),"")</f>
        <v/>
      </c>
      <c r="R5343">
        <f>IF($A5343="","",IF(ISNUMBER($A5343),$A5343,IFERROR(DATEVALUE($A5343),NA())))</f>
        <v/>
      </c>
    </row>
    <row r="5344">
      <c r="O5344">
        <f>IF($R5344="","",IF($Q$1="Weekly",INT(($R5344-2)/7),IF($Q$1="Quarterly",YEAR($R5344)*4+ROUNDUP(MONTH($R5344)/3),YEAR($R5344)*12+MONTH($R5344))))</f>
        <v/>
      </c>
      <c r="P5344">
        <f>IF($R5344="","",IF($R5345="",1,IF($O5344&lt;&gt;$O5345,1,0)))</f>
        <v/>
      </c>
      <c r="Q5344">
        <f>IF($P5344=1,SUM($P$7:$P5344),"")</f>
        <v/>
      </c>
      <c r="R5344">
        <f>IF($A5344="","",IF(ISNUMBER($A5344),$A5344,IFERROR(DATEVALUE($A5344),NA())))</f>
        <v/>
      </c>
    </row>
    <row r="5345">
      <c r="O5345">
        <f>IF($R5345="","",IF($Q$1="Weekly",INT(($R5345-2)/7),IF($Q$1="Quarterly",YEAR($R5345)*4+ROUNDUP(MONTH($R5345)/3),YEAR($R5345)*12+MONTH($R5345))))</f>
        <v/>
      </c>
      <c r="P5345">
        <f>IF($R5345="","",IF($R5346="",1,IF($O5345&lt;&gt;$O5346,1,0)))</f>
        <v/>
      </c>
      <c r="Q5345">
        <f>IF($P5345=1,SUM($P$7:$P5345),"")</f>
        <v/>
      </c>
      <c r="R5345">
        <f>IF($A5345="","",IF(ISNUMBER($A5345),$A5345,IFERROR(DATEVALUE($A5345),NA())))</f>
        <v/>
      </c>
    </row>
    <row r="5346">
      <c r="O5346">
        <f>IF($R5346="","",IF($Q$1="Weekly",INT(($R5346-2)/7),IF($Q$1="Quarterly",YEAR($R5346)*4+ROUNDUP(MONTH($R5346)/3),YEAR($R5346)*12+MONTH($R5346))))</f>
        <v/>
      </c>
      <c r="P5346">
        <f>IF($R5346="","",IF($R5347="",1,IF($O5346&lt;&gt;$O5347,1,0)))</f>
        <v/>
      </c>
      <c r="Q5346">
        <f>IF($P5346=1,SUM($P$7:$P5346),"")</f>
        <v/>
      </c>
      <c r="R5346">
        <f>IF($A5346="","",IF(ISNUMBER($A5346),$A5346,IFERROR(DATEVALUE($A5346),NA())))</f>
        <v/>
      </c>
    </row>
    <row r="5347">
      <c r="O5347">
        <f>IF($R5347="","",IF($Q$1="Weekly",INT(($R5347-2)/7),IF($Q$1="Quarterly",YEAR($R5347)*4+ROUNDUP(MONTH($R5347)/3),YEAR($R5347)*12+MONTH($R5347))))</f>
        <v/>
      </c>
      <c r="P5347">
        <f>IF($R5347="","",IF($R5348="",1,IF($O5347&lt;&gt;$O5348,1,0)))</f>
        <v/>
      </c>
      <c r="Q5347">
        <f>IF($P5347=1,SUM($P$7:$P5347),"")</f>
        <v/>
      </c>
      <c r="R5347">
        <f>IF($A5347="","",IF(ISNUMBER($A5347),$A5347,IFERROR(DATEVALUE($A5347),NA())))</f>
        <v/>
      </c>
    </row>
    <row r="5348">
      <c r="O5348">
        <f>IF($R5348="","",IF($Q$1="Weekly",INT(($R5348-2)/7),IF($Q$1="Quarterly",YEAR($R5348)*4+ROUNDUP(MONTH($R5348)/3),YEAR($R5348)*12+MONTH($R5348))))</f>
        <v/>
      </c>
      <c r="P5348">
        <f>IF($R5348="","",IF($R5349="",1,IF($O5348&lt;&gt;$O5349,1,0)))</f>
        <v/>
      </c>
      <c r="Q5348">
        <f>IF($P5348=1,SUM($P$7:$P5348),"")</f>
        <v/>
      </c>
      <c r="R5348">
        <f>IF($A5348="","",IF(ISNUMBER($A5348),$A5348,IFERROR(DATEVALUE($A5348),NA())))</f>
        <v/>
      </c>
    </row>
    <row r="5349">
      <c r="O5349">
        <f>IF($R5349="","",IF($Q$1="Weekly",INT(($R5349-2)/7),IF($Q$1="Quarterly",YEAR($R5349)*4+ROUNDUP(MONTH($R5349)/3),YEAR($R5349)*12+MONTH($R5349))))</f>
        <v/>
      </c>
      <c r="P5349">
        <f>IF($R5349="","",IF($R5350="",1,IF($O5349&lt;&gt;$O5350,1,0)))</f>
        <v/>
      </c>
      <c r="Q5349">
        <f>IF($P5349=1,SUM($P$7:$P5349),"")</f>
        <v/>
      </c>
      <c r="R5349">
        <f>IF($A5349="","",IF(ISNUMBER($A5349),$A5349,IFERROR(DATEVALUE($A5349),NA())))</f>
        <v/>
      </c>
    </row>
    <row r="5350">
      <c r="O5350">
        <f>IF($R5350="","",IF($Q$1="Weekly",INT(($R5350-2)/7),IF($Q$1="Quarterly",YEAR($R5350)*4+ROUNDUP(MONTH($R5350)/3),YEAR($R5350)*12+MONTH($R5350))))</f>
        <v/>
      </c>
      <c r="P5350">
        <f>IF($R5350="","",IF($R5351="",1,IF($O5350&lt;&gt;$O5351,1,0)))</f>
        <v/>
      </c>
      <c r="Q5350">
        <f>IF($P5350=1,SUM($P$7:$P5350),"")</f>
        <v/>
      </c>
      <c r="R5350">
        <f>IF($A5350="","",IF(ISNUMBER($A5350),$A5350,IFERROR(DATEVALUE($A5350),NA())))</f>
        <v/>
      </c>
    </row>
    <row r="5351">
      <c r="O5351">
        <f>IF($R5351="","",IF($Q$1="Weekly",INT(($R5351-2)/7),IF($Q$1="Quarterly",YEAR($R5351)*4+ROUNDUP(MONTH($R5351)/3),YEAR($R5351)*12+MONTH($R5351))))</f>
        <v/>
      </c>
      <c r="P5351">
        <f>IF($R5351="","",IF($R5352="",1,IF($O5351&lt;&gt;$O5352,1,0)))</f>
        <v/>
      </c>
      <c r="Q5351">
        <f>IF($P5351=1,SUM($P$7:$P5351),"")</f>
        <v/>
      </c>
      <c r="R5351">
        <f>IF($A5351="","",IF(ISNUMBER($A5351),$A5351,IFERROR(DATEVALUE($A5351),NA())))</f>
        <v/>
      </c>
    </row>
    <row r="5352">
      <c r="O5352">
        <f>IF($R5352="","",IF($Q$1="Weekly",INT(($R5352-2)/7),IF($Q$1="Quarterly",YEAR($R5352)*4+ROUNDUP(MONTH($R5352)/3),YEAR($R5352)*12+MONTH($R5352))))</f>
        <v/>
      </c>
      <c r="P5352">
        <f>IF($R5352="","",IF($R5353="",1,IF($O5352&lt;&gt;$O5353,1,0)))</f>
        <v/>
      </c>
      <c r="Q5352">
        <f>IF($P5352=1,SUM($P$7:$P5352),"")</f>
        <v/>
      </c>
      <c r="R5352">
        <f>IF($A5352="","",IF(ISNUMBER($A5352),$A5352,IFERROR(DATEVALUE($A5352),NA())))</f>
        <v/>
      </c>
    </row>
    <row r="5353">
      <c r="O5353">
        <f>IF($R5353="","",IF($Q$1="Weekly",INT(($R5353-2)/7),IF($Q$1="Quarterly",YEAR($R5353)*4+ROUNDUP(MONTH($R5353)/3),YEAR($R5353)*12+MONTH($R5353))))</f>
        <v/>
      </c>
      <c r="P5353">
        <f>IF($R5353="","",IF($R5354="",1,IF($O5353&lt;&gt;$O5354,1,0)))</f>
        <v/>
      </c>
      <c r="Q5353">
        <f>IF($P5353=1,SUM($P$7:$P5353),"")</f>
        <v/>
      </c>
      <c r="R5353">
        <f>IF($A5353="","",IF(ISNUMBER($A5353),$A5353,IFERROR(DATEVALUE($A5353),NA())))</f>
        <v/>
      </c>
    </row>
    <row r="5354">
      <c r="O5354">
        <f>IF($R5354="","",IF($Q$1="Weekly",INT(($R5354-2)/7),IF($Q$1="Quarterly",YEAR($R5354)*4+ROUNDUP(MONTH($R5354)/3),YEAR($R5354)*12+MONTH($R5354))))</f>
        <v/>
      </c>
      <c r="P5354">
        <f>IF($R5354="","",IF($R5355="",1,IF($O5354&lt;&gt;$O5355,1,0)))</f>
        <v/>
      </c>
      <c r="Q5354">
        <f>IF($P5354=1,SUM($P$7:$P5354),"")</f>
        <v/>
      </c>
      <c r="R5354">
        <f>IF($A5354="","",IF(ISNUMBER($A5354),$A5354,IFERROR(DATEVALUE($A5354),NA())))</f>
        <v/>
      </c>
    </row>
    <row r="5355">
      <c r="O5355">
        <f>IF($R5355="","",IF($Q$1="Weekly",INT(($R5355-2)/7),IF($Q$1="Quarterly",YEAR($R5355)*4+ROUNDUP(MONTH($R5355)/3),YEAR($R5355)*12+MONTH($R5355))))</f>
        <v/>
      </c>
      <c r="P5355">
        <f>IF($R5355="","",IF($R5356="",1,IF($O5355&lt;&gt;$O5356,1,0)))</f>
        <v/>
      </c>
      <c r="Q5355">
        <f>IF($P5355=1,SUM($P$7:$P5355),"")</f>
        <v/>
      </c>
      <c r="R5355">
        <f>IF($A5355="","",IF(ISNUMBER($A5355),$A5355,IFERROR(DATEVALUE($A5355),NA())))</f>
        <v/>
      </c>
    </row>
    <row r="5356">
      <c r="O5356">
        <f>IF($R5356="","",IF($Q$1="Weekly",INT(($R5356-2)/7),IF($Q$1="Quarterly",YEAR($R5356)*4+ROUNDUP(MONTH($R5356)/3),YEAR($R5356)*12+MONTH($R5356))))</f>
        <v/>
      </c>
      <c r="P5356">
        <f>IF($R5356="","",IF($R5357="",1,IF($O5356&lt;&gt;$O5357,1,0)))</f>
        <v/>
      </c>
      <c r="Q5356">
        <f>IF($P5356=1,SUM($P$7:$P5356),"")</f>
        <v/>
      </c>
      <c r="R5356">
        <f>IF($A5356="","",IF(ISNUMBER($A5356),$A5356,IFERROR(DATEVALUE($A5356),NA())))</f>
        <v/>
      </c>
    </row>
    <row r="5357">
      <c r="O5357">
        <f>IF($R5357="","",IF($Q$1="Weekly",INT(($R5357-2)/7),IF($Q$1="Quarterly",YEAR($R5357)*4+ROUNDUP(MONTH($R5357)/3),YEAR($R5357)*12+MONTH($R5357))))</f>
        <v/>
      </c>
      <c r="P5357">
        <f>IF($R5357="","",IF($R5358="",1,IF($O5357&lt;&gt;$O5358,1,0)))</f>
        <v/>
      </c>
      <c r="Q5357">
        <f>IF($P5357=1,SUM($P$7:$P5357),"")</f>
        <v/>
      </c>
      <c r="R5357">
        <f>IF($A5357="","",IF(ISNUMBER($A5357),$A5357,IFERROR(DATEVALUE($A5357),NA())))</f>
        <v/>
      </c>
    </row>
    <row r="5358">
      <c r="O5358">
        <f>IF($R5358="","",IF($Q$1="Weekly",INT(($R5358-2)/7),IF($Q$1="Quarterly",YEAR($R5358)*4+ROUNDUP(MONTH($R5358)/3),YEAR($R5358)*12+MONTH($R5358))))</f>
        <v/>
      </c>
      <c r="P5358">
        <f>IF($R5358="","",IF($R5359="",1,IF($O5358&lt;&gt;$O5359,1,0)))</f>
        <v/>
      </c>
      <c r="Q5358">
        <f>IF($P5358=1,SUM($P$7:$P5358),"")</f>
        <v/>
      </c>
      <c r="R5358">
        <f>IF($A5358="","",IF(ISNUMBER($A5358),$A5358,IFERROR(DATEVALUE($A5358),NA())))</f>
        <v/>
      </c>
    </row>
    <row r="5359">
      <c r="O5359">
        <f>IF($R5359="","",IF($Q$1="Weekly",INT(($R5359-2)/7),IF($Q$1="Quarterly",YEAR($R5359)*4+ROUNDUP(MONTH($R5359)/3),YEAR($R5359)*12+MONTH($R5359))))</f>
        <v/>
      </c>
      <c r="P5359">
        <f>IF($R5359="","",IF($R5360="",1,IF($O5359&lt;&gt;$O5360,1,0)))</f>
        <v/>
      </c>
      <c r="Q5359">
        <f>IF($P5359=1,SUM($P$7:$P5359),"")</f>
        <v/>
      </c>
      <c r="R5359">
        <f>IF($A5359="","",IF(ISNUMBER($A5359),$A5359,IFERROR(DATEVALUE($A5359),NA())))</f>
        <v/>
      </c>
    </row>
    <row r="5360">
      <c r="O5360">
        <f>IF($R5360="","",IF($Q$1="Weekly",INT(($R5360-2)/7),IF($Q$1="Quarterly",YEAR($R5360)*4+ROUNDUP(MONTH($R5360)/3),YEAR($R5360)*12+MONTH($R5360))))</f>
        <v/>
      </c>
      <c r="P5360">
        <f>IF($R5360="","",IF($R5361="",1,IF($O5360&lt;&gt;$O5361,1,0)))</f>
        <v/>
      </c>
      <c r="Q5360">
        <f>IF($P5360=1,SUM($P$7:$P5360),"")</f>
        <v/>
      </c>
      <c r="R5360">
        <f>IF($A5360="","",IF(ISNUMBER($A5360),$A5360,IFERROR(DATEVALUE($A5360),NA())))</f>
        <v/>
      </c>
    </row>
    <row r="5361">
      <c r="O5361">
        <f>IF($R5361="","",IF($Q$1="Weekly",INT(($R5361-2)/7),IF($Q$1="Quarterly",YEAR($R5361)*4+ROUNDUP(MONTH($R5361)/3),YEAR($R5361)*12+MONTH($R5361))))</f>
        <v/>
      </c>
      <c r="P5361">
        <f>IF($R5361="","",IF($R5362="",1,IF($O5361&lt;&gt;$O5362,1,0)))</f>
        <v/>
      </c>
      <c r="Q5361">
        <f>IF($P5361=1,SUM($P$7:$P5361),"")</f>
        <v/>
      </c>
      <c r="R5361">
        <f>IF($A5361="","",IF(ISNUMBER($A5361),$A5361,IFERROR(DATEVALUE($A5361),NA())))</f>
        <v/>
      </c>
    </row>
    <row r="5362">
      <c r="O5362">
        <f>IF($R5362="","",IF($Q$1="Weekly",INT(($R5362-2)/7),IF($Q$1="Quarterly",YEAR($R5362)*4+ROUNDUP(MONTH($R5362)/3),YEAR($R5362)*12+MONTH($R5362))))</f>
        <v/>
      </c>
      <c r="P5362">
        <f>IF($R5362="","",IF($R5363="",1,IF($O5362&lt;&gt;$O5363,1,0)))</f>
        <v/>
      </c>
      <c r="Q5362">
        <f>IF($P5362=1,SUM($P$7:$P5362),"")</f>
        <v/>
      </c>
      <c r="R5362">
        <f>IF($A5362="","",IF(ISNUMBER($A5362),$A5362,IFERROR(DATEVALUE($A5362),NA())))</f>
        <v/>
      </c>
    </row>
    <row r="5363">
      <c r="O5363">
        <f>IF($R5363="","",IF($Q$1="Weekly",INT(($R5363-2)/7),IF($Q$1="Quarterly",YEAR($R5363)*4+ROUNDUP(MONTH($R5363)/3),YEAR($R5363)*12+MONTH($R5363))))</f>
        <v/>
      </c>
      <c r="P5363">
        <f>IF($R5363="","",IF($R5364="",1,IF($O5363&lt;&gt;$O5364,1,0)))</f>
        <v/>
      </c>
      <c r="Q5363">
        <f>IF($P5363=1,SUM($P$7:$P5363),"")</f>
        <v/>
      </c>
      <c r="R5363">
        <f>IF($A5363="","",IF(ISNUMBER($A5363),$A5363,IFERROR(DATEVALUE($A5363),NA())))</f>
        <v/>
      </c>
    </row>
    <row r="5364">
      <c r="O5364">
        <f>IF($R5364="","",IF($Q$1="Weekly",INT(($R5364-2)/7),IF($Q$1="Quarterly",YEAR($R5364)*4+ROUNDUP(MONTH($R5364)/3),YEAR($R5364)*12+MONTH($R5364))))</f>
        <v/>
      </c>
      <c r="P5364">
        <f>IF($R5364="","",IF($R5365="",1,IF($O5364&lt;&gt;$O5365,1,0)))</f>
        <v/>
      </c>
      <c r="Q5364">
        <f>IF($P5364=1,SUM($P$7:$P5364),"")</f>
        <v/>
      </c>
      <c r="R5364">
        <f>IF($A5364="","",IF(ISNUMBER($A5364),$A5364,IFERROR(DATEVALUE($A5364),NA())))</f>
        <v/>
      </c>
    </row>
    <row r="5365">
      <c r="O5365">
        <f>IF($R5365="","",IF($Q$1="Weekly",INT(($R5365-2)/7),IF($Q$1="Quarterly",YEAR($R5365)*4+ROUNDUP(MONTH($R5365)/3),YEAR($R5365)*12+MONTH($R5365))))</f>
        <v/>
      </c>
      <c r="P5365">
        <f>IF($R5365="","",IF($R5366="",1,IF($O5365&lt;&gt;$O5366,1,0)))</f>
        <v/>
      </c>
      <c r="Q5365">
        <f>IF($P5365=1,SUM($P$7:$P5365),"")</f>
        <v/>
      </c>
      <c r="R5365">
        <f>IF($A5365="","",IF(ISNUMBER($A5365),$A5365,IFERROR(DATEVALUE($A5365),NA())))</f>
        <v/>
      </c>
    </row>
    <row r="5366">
      <c r="O5366">
        <f>IF($R5366="","",IF($Q$1="Weekly",INT(($R5366-2)/7),IF($Q$1="Quarterly",YEAR($R5366)*4+ROUNDUP(MONTH($R5366)/3),YEAR($R5366)*12+MONTH($R5366))))</f>
        <v/>
      </c>
      <c r="P5366">
        <f>IF($R5366="","",IF($R5367="",1,IF($O5366&lt;&gt;$O5367,1,0)))</f>
        <v/>
      </c>
      <c r="Q5366">
        <f>IF($P5366=1,SUM($P$7:$P5366),"")</f>
        <v/>
      </c>
      <c r="R5366">
        <f>IF($A5366="","",IF(ISNUMBER($A5366),$A5366,IFERROR(DATEVALUE($A5366),NA())))</f>
        <v/>
      </c>
    </row>
    <row r="5367">
      <c r="O5367">
        <f>IF($R5367="","",IF($Q$1="Weekly",INT(($R5367-2)/7),IF($Q$1="Quarterly",YEAR($R5367)*4+ROUNDUP(MONTH($R5367)/3),YEAR($R5367)*12+MONTH($R5367))))</f>
        <v/>
      </c>
      <c r="P5367">
        <f>IF($R5367="","",IF($R5368="",1,IF($O5367&lt;&gt;$O5368,1,0)))</f>
        <v/>
      </c>
      <c r="Q5367">
        <f>IF($P5367=1,SUM($P$7:$P5367),"")</f>
        <v/>
      </c>
      <c r="R5367">
        <f>IF($A5367="","",IF(ISNUMBER($A5367),$A5367,IFERROR(DATEVALUE($A5367),NA())))</f>
        <v/>
      </c>
    </row>
    <row r="5368">
      <c r="O5368">
        <f>IF($R5368="","",IF($Q$1="Weekly",INT(($R5368-2)/7),IF($Q$1="Quarterly",YEAR($R5368)*4+ROUNDUP(MONTH($R5368)/3),YEAR($R5368)*12+MONTH($R5368))))</f>
        <v/>
      </c>
      <c r="P5368">
        <f>IF($R5368="","",IF($R5369="",1,IF($O5368&lt;&gt;$O5369,1,0)))</f>
        <v/>
      </c>
      <c r="Q5368">
        <f>IF($P5368=1,SUM($P$7:$P5368),"")</f>
        <v/>
      </c>
      <c r="R5368">
        <f>IF($A5368="","",IF(ISNUMBER($A5368),$A5368,IFERROR(DATEVALUE($A5368),NA())))</f>
        <v/>
      </c>
    </row>
    <row r="5369">
      <c r="O5369">
        <f>IF($R5369="","",IF($Q$1="Weekly",INT(($R5369-2)/7),IF($Q$1="Quarterly",YEAR($R5369)*4+ROUNDUP(MONTH($R5369)/3),YEAR($R5369)*12+MONTH($R5369))))</f>
        <v/>
      </c>
      <c r="P5369">
        <f>IF($R5369="","",IF($R5370="",1,IF($O5369&lt;&gt;$O5370,1,0)))</f>
        <v/>
      </c>
      <c r="Q5369">
        <f>IF($P5369=1,SUM($P$7:$P5369),"")</f>
        <v/>
      </c>
      <c r="R5369">
        <f>IF($A5369="","",IF(ISNUMBER($A5369),$A5369,IFERROR(DATEVALUE($A5369),NA())))</f>
        <v/>
      </c>
    </row>
    <row r="5370">
      <c r="O5370">
        <f>IF($R5370="","",IF($Q$1="Weekly",INT(($R5370-2)/7),IF($Q$1="Quarterly",YEAR($R5370)*4+ROUNDUP(MONTH($R5370)/3),YEAR($R5370)*12+MONTH($R5370))))</f>
        <v/>
      </c>
      <c r="P5370">
        <f>IF($R5370="","",IF($R5371="",1,IF($O5370&lt;&gt;$O5371,1,0)))</f>
        <v/>
      </c>
      <c r="Q5370">
        <f>IF($P5370=1,SUM($P$7:$P5370),"")</f>
        <v/>
      </c>
      <c r="R5370">
        <f>IF($A5370="","",IF(ISNUMBER($A5370),$A5370,IFERROR(DATEVALUE($A5370),NA())))</f>
        <v/>
      </c>
    </row>
    <row r="5371">
      <c r="O5371">
        <f>IF($R5371="","",IF($Q$1="Weekly",INT(($R5371-2)/7),IF($Q$1="Quarterly",YEAR($R5371)*4+ROUNDUP(MONTH($R5371)/3),YEAR($R5371)*12+MONTH($R5371))))</f>
        <v/>
      </c>
      <c r="P5371">
        <f>IF($R5371="","",IF($R5372="",1,IF($O5371&lt;&gt;$O5372,1,0)))</f>
        <v/>
      </c>
      <c r="Q5371">
        <f>IF($P5371=1,SUM($P$7:$P5371),"")</f>
        <v/>
      </c>
      <c r="R5371">
        <f>IF($A5371="","",IF(ISNUMBER($A5371),$A5371,IFERROR(DATEVALUE($A5371),NA())))</f>
        <v/>
      </c>
    </row>
    <row r="5372">
      <c r="O5372">
        <f>IF($R5372="","",IF($Q$1="Weekly",INT(($R5372-2)/7),IF($Q$1="Quarterly",YEAR($R5372)*4+ROUNDUP(MONTH($R5372)/3),YEAR($R5372)*12+MONTH($R5372))))</f>
        <v/>
      </c>
      <c r="P5372">
        <f>IF($R5372="","",IF($R5373="",1,IF($O5372&lt;&gt;$O5373,1,0)))</f>
        <v/>
      </c>
      <c r="Q5372">
        <f>IF($P5372=1,SUM($P$7:$P5372),"")</f>
        <v/>
      </c>
      <c r="R5372">
        <f>IF($A5372="","",IF(ISNUMBER($A5372),$A5372,IFERROR(DATEVALUE($A5372),NA())))</f>
        <v/>
      </c>
    </row>
    <row r="5373">
      <c r="O5373">
        <f>IF($R5373="","",IF($Q$1="Weekly",INT(($R5373-2)/7),IF($Q$1="Quarterly",YEAR($R5373)*4+ROUNDUP(MONTH($R5373)/3),YEAR($R5373)*12+MONTH($R5373))))</f>
        <v/>
      </c>
      <c r="P5373">
        <f>IF($R5373="","",IF($R5374="",1,IF($O5373&lt;&gt;$O5374,1,0)))</f>
        <v/>
      </c>
      <c r="Q5373">
        <f>IF($P5373=1,SUM($P$7:$P5373),"")</f>
        <v/>
      </c>
      <c r="R5373">
        <f>IF($A5373="","",IF(ISNUMBER($A5373),$A5373,IFERROR(DATEVALUE($A5373),NA())))</f>
        <v/>
      </c>
    </row>
    <row r="5374">
      <c r="O5374">
        <f>IF($R5374="","",IF($Q$1="Weekly",INT(($R5374-2)/7),IF($Q$1="Quarterly",YEAR($R5374)*4+ROUNDUP(MONTH($R5374)/3),YEAR($R5374)*12+MONTH($R5374))))</f>
        <v/>
      </c>
      <c r="P5374">
        <f>IF($R5374="","",IF($R5375="",1,IF($O5374&lt;&gt;$O5375,1,0)))</f>
        <v/>
      </c>
      <c r="Q5374">
        <f>IF($P5374=1,SUM($P$7:$P5374),"")</f>
        <v/>
      </c>
      <c r="R5374">
        <f>IF($A5374="","",IF(ISNUMBER($A5374),$A5374,IFERROR(DATEVALUE($A5374),NA())))</f>
        <v/>
      </c>
    </row>
    <row r="5375">
      <c r="O5375">
        <f>IF($R5375="","",IF($Q$1="Weekly",INT(($R5375-2)/7),IF($Q$1="Quarterly",YEAR($R5375)*4+ROUNDUP(MONTH($R5375)/3),YEAR($R5375)*12+MONTH($R5375))))</f>
        <v/>
      </c>
      <c r="P5375">
        <f>IF($R5375="","",IF($R5376="",1,IF($O5375&lt;&gt;$O5376,1,0)))</f>
        <v/>
      </c>
      <c r="Q5375">
        <f>IF($P5375=1,SUM($P$7:$P5375),"")</f>
        <v/>
      </c>
      <c r="R5375">
        <f>IF($A5375="","",IF(ISNUMBER($A5375),$A5375,IFERROR(DATEVALUE($A5375),NA())))</f>
        <v/>
      </c>
    </row>
    <row r="5376">
      <c r="O5376">
        <f>IF($R5376="","",IF($Q$1="Weekly",INT(($R5376-2)/7),IF($Q$1="Quarterly",YEAR($R5376)*4+ROUNDUP(MONTH($R5376)/3),YEAR($R5376)*12+MONTH($R5376))))</f>
        <v/>
      </c>
      <c r="P5376">
        <f>IF($R5376="","",IF($R5377="",1,IF($O5376&lt;&gt;$O5377,1,0)))</f>
        <v/>
      </c>
      <c r="Q5376">
        <f>IF($P5376=1,SUM($P$7:$P5376),"")</f>
        <v/>
      </c>
      <c r="R5376">
        <f>IF($A5376="","",IF(ISNUMBER($A5376),$A5376,IFERROR(DATEVALUE($A5376),NA())))</f>
        <v/>
      </c>
    </row>
    <row r="5377">
      <c r="O5377">
        <f>IF($R5377="","",IF($Q$1="Weekly",INT(($R5377-2)/7),IF($Q$1="Quarterly",YEAR($R5377)*4+ROUNDUP(MONTH($R5377)/3),YEAR($R5377)*12+MONTH($R5377))))</f>
        <v/>
      </c>
      <c r="P5377">
        <f>IF($R5377="","",IF($R5378="",1,IF($O5377&lt;&gt;$O5378,1,0)))</f>
        <v/>
      </c>
      <c r="Q5377">
        <f>IF($P5377=1,SUM($P$7:$P5377),"")</f>
        <v/>
      </c>
      <c r="R5377">
        <f>IF($A5377="","",IF(ISNUMBER($A5377),$A5377,IFERROR(DATEVALUE($A5377),NA())))</f>
        <v/>
      </c>
    </row>
    <row r="5378">
      <c r="O5378">
        <f>IF($R5378="","",IF($Q$1="Weekly",INT(($R5378-2)/7),IF($Q$1="Quarterly",YEAR($R5378)*4+ROUNDUP(MONTH($R5378)/3),YEAR($R5378)*12+MONTH($R5378))))</f>
        <v/>
      </c>
      <c r="P5378">
        <f>IF($R5378="","",IF($R5379="",1,IF($O5378&lt;&gt;$O5379,1,0)))</f>
        <v/>
      </c>
      <c r="Q5378">
        <f>IF($P5378=1,SUM($P$7:$P5378),"")</f>
        <v/>
      </c>
      <c r="R5378">
        <f>IF($A5378="","",IF(ISNUMBER($A5378),$A5378,IFERROR(DATEVALUE($A5378),NA())))</f>
        <v/>
      </c>
    </row>
    <row r="5379">
      <c r="O5379">
        <f>IF($R5379="","",IF($Q$1="Weekly",INT(($R5379-2)/7),IF($Q$1="Quarterly",YEAR($R5379)*4+ROUNDUP(MONTH($R5379)/3),YEAR($R5379)*12+MONTH($R5379))))</f>
        <v/>
      </c>
      <c r="P5379">
        <f>IF($R5379="","",IF($R5380="",1,IF($O5379&lt;&gt;$O5380,1,0)))</f>
        <v/>
      </c>
      <c r="Q5379">
        <f>IF($P5379=1,SUM($P$7:$P5379),"")</f>
        <v/>
      </c>
      <c r="R5379">
        <f>IF($A5379="","",IF(ISNUMBER($A5379),$A5379,IFERROR(DATEVALUE($A5379),NA())))</f>
        <v/>
      </c>
    </row>
    <row r="5380">
      <c r="O5380">
        <f>IF($R5380="","",IF($Q$1="Weekly",INT(($R5380-2)/7),IF($Q$1="Quarterly",YEAR($R5380)*4+ROUNDUP(MONTH($R5380)/3),YEAR($R5380)*12+MONTH($R5380))))</f>
        <v/>
      </c>
      <c r="P5380">
        <f>IF($R5380="","",IF($R5381="",1,IF($O5380&lt;&gt;$O5381,1,0)))</f>
        <v/>
      </c>
      <c r="Q5380">
        <f>IF($P5380=1,SUM($P$7:$P5380),"")</f>
        <v/>
      </c>
      <c r="R5380">
        <f>IF($A5380="","",IF(ISNUMBER($A5380),$A5380,IFERROR(DATEVALUE($A5380),NA())))</f>
        <v/>
      </c>
    </row>
    <row r="5381">
      <c r="O5381">
        <f>IF($R5381="","",IF($Q$1="Weekly",INT(($R5381-2)/7),IF($Q$1="Quarterly",YEAR($R5381)*4+ROUNDUP(MONTH($R5381)/3),YEAR($R5381)*12+MONTH($R5381))))</f>
        <v/>
      </c>
      <c r="P5381">
        <f>IF($R5381="","",IF($R5382="",1,IF($O5381&lt;&gt;$O5382,1,0)))</f>
        <v/>
      </c>
      <c r="Q5381">
        <f>IF($P5381=1,SUM($P$7:$P5381),"")</f>
        <v/>
      </c>
      <c r="R5381">
        <f>IF($A5381="","",IF(ISNUMBER($A5381),$A5381,IFERROR(DATEVALUE($A5381),NA())))</f>
        <v/>
      </c>
    </row>
    <row r="5382">
      <c r="O5382">
        <f>IF($R5382="","",IF($Q$1="Weekly",INT(($R5382-2)/7),IF($Q$1="Quarterly",YEAR($R5382)*4+ROUNDUP(MONTH($R5382)/3),YEAR($R5382)*12+MONTH($R5382))))</f>
        <v/>
      </c>
      <c r="P5382">
        <f>IF($R5382="","",IF($R5383="",1,IF($O5382&lt;&gt;$O5383,1,0)))</f>
        <v/>
      </c>
      <c r="Q5382">
        <f>IF($P5382=1,SUM($P$7:$P5382),"")</f>
        <v/>
      </c>
      <c r="R5382">
        <f>IF($A5382="","",IF(ISNUMBER($A5382),$A5382,IFERROR(DATEVALUE($A5382),NA())))</f>
        <v/>
      </c>
    </row>
    <row r="5383">
      <c r="O5383">
        <f>IF($R5383="","",IF($Q$1="Weekly",INT(($R5383-2)/7),IF($Q$1="Quarterly",YEAR($R5383)*4+ROUNDUP(MONTH($R5383)/3),YEAR($R5383)*12+MONTH($R5383))))</f>
        <v/>
      </c>
      <c r="P5383">
        <f>IF($R5383="","",IF($R5384="",1,IF($O5383&lt;&gt;$O5384,1,0)))</f>
        <v/>
      </c>
      <c r="Q5383">
        <f>IF($P5383=1,SUM($P$7:$P5383),"")</f>
        <v/>
      </c>
      <c r="R5383">
        <f>IF($A5383="","",IF(ISNUMBER($A5383),$A5383,IFERROR(DATEVALUE($A5383),NA())))</f>
        <v/>
      </c>
    </row>
    <row r="5384">
      <c r="O5384">
        <f>IF($R5384="","",IF($Q$1="Weekly",INT(($R5384-2)/7),IF($Q$1="Quarterly",YEAR($R5384)*4+ROUNDUP(MONTH($R5384)/3),YEAR($R5384)*12+MONTH($R5384))))</f>
        <v/>
      </c>
      <c r="P5384">
        <f>IF($R5384="","",IF($R5385="",1,IF($O5384&lt;&gt;$O5385,1,0)))</f>
        <v/>
      </c>
      <c r="Q5384">
        <f>IF($P5384=1,SUM($P$7:$P5384),"")</f>
        <v/>
      </c>
      <c r="R5384">
        <f>IF($A5384="","",IF(ISNUMBER($A5384),$A5384,IFERROR(DATEVALUE($A5384),NA())))</f>
        <v/>
      </c>
    </row>
    <row r="5385">
      <c r="O5385">
        <f>IF($R5385="","",IF($Q$1="Weekly",INT(($R5385-2)/7),IF($Q$1="Quarterly",YEAR($R5385)*4+ROUNDUP(MONTH($R5385)/3),YEAR($R5385)*12+MONTH($R5385))))</f>
        <v/>
      </c>
      <c r="P5385">
        <f>IF($R5385="","",IF($R5386="",1,IF($O5385&lt;&gt;$O5386,1,0)))</f>
        <v/>
      </c>
      <c r="Q5385">
        <f>IF($P5385=1,SUM($P$7:$P5385),"")</f>
        <v/>
      </c>
      <c r="R5385">
        <f>IF($A5385="","",IF(ISNUMBER($A5385),$A5385,IFERROR(DATEVALUE($A5385),NA())))</f>
        <v/>
      </c>
    </row>
    <row r="5386">
      <c r="O5386">
        <f>IF($R5386="","",IF($Q$1="Weekly",INT(($R5386-2)/7),IF($Q$1="Quarterly",YEAR($R5386)*4+ROUNDUP(MONTH($R5386)/3),YEAR($R5386)*12+MONTH($R5386))))</f>
        <v/>
      </c>
      <c r="P5386">
        <f>IF($R5386="","",IF($R5387="",1,IF($O5386&lt;&gt;$O5387,1,0)))</f>
        <v/>
      </c>
      <c r="Q5386">
        <f>IF($P5386=1,SUM($P$7:$P5386),"")</f>
        <v/>
      </c>
      <c r="R5386">
        <f>IF($A5386="","",IF(ISNUMBER($A5386),$A5386,IFERROR(DATEVALUE($A5386),NA())))</f>
        <v/>
      </c>
    </row>
    <row r="5387">
      <c r="O5387">
        <f>IF($R5387="","",IF($Q$1="Weekly",INT(($R5387-2)/7),IF($Q$1="Quarterly",YEAR($R5387)*4+ROUNDUP(MONTH($R5387)/3),YEAR($R5387)*12+MONTH($R5387))))</f>
        <v/>
      </c>
      <c r="P5387">
        <f>IF($R5387="","",IF($R5388="",1,IF($O5387&lt;&gt;$O5388,1,0)))</f>
        <v/>
      </c>
      <c r="Q5387">
        <f>IF($P5387=1,SUM($P$7:$P5387),"")</f>
        <v/>
      </c>
      <c r="R5387">
        <f>IF($A5387="","",IF(ISNUMBER($A5387),$A5387,IFERROR(DATEVALUE($A5387),NA())))</f>
        <v/>
      </c>
    </row>
    <row r="5388">
      <c r="O5388">
        <f>IF($R5388="","",IF($Q$1="Weekly",INT(($R5388-2)/7),IF($Q$1="Quarterly",YEAR($R5388)*4+ROUNDUP(MONTH($R5388)/3),YEAR($R5388)*12+MONTH($R5388))))</f>
        <v/>
      </c>
      <c r="P5388">
        <f>IF($R5388="","",IF($R5389="",1,IF($O5388&lt;&gt;$O5389,1,0)))</f>
        <v/>
      </c>
      <c r="Q5388">
        <f>IF($P5388=1,SUM($P$7:$P5388),"")</f>
        <v/>
      </c>
      <c r="R5388">
        <f>IF($A5388="","",IF(ISNUMBER($A5388),$A5388,IFERROR(DATEVALUE($A5388),NA())))</f>
        <v/>
      </c>
    </row>
    <row r="5389">
      <c r="O5389">
        <f>IF($R5389="","",IF($Q$1="Weekly",INT(($R5389-2)/7),IF($Q$1="Quarterly",YEAR($R5389)*4+ROUNDUP(MONTH($R5389)/3),YEAR($R5389)*12+MONTH($R5389))))</f>
        <v/>
      </c>
      <c r="P5389">
        <f>IF($R5389="","",IF($R5390="",1,IF($O5389&lt;&gt;$O5390,1,0)))</f>
        <v/>
      </c>
      <c r="Q5389">
        <f>IF($P5389=1,SUM($P$7:$P5389),"")</f>
        <v/>
      </c>
      <c r="R5389">
        <f>IF($A5389="","",IF(ISNUMBER($A5389),$A5389,IFERROR(DATEVALUE($A5389),NA())))</f>
        <v/>
      </c>
    </row>
    <row r="5390">
      <c r="O5390">
        <f>IF($R5390="","",IF($Q$1="Weekly",INT(($R5390-2)/7),IF($Q$1="Quarterly",YEAR($R5390)*4+ROUNDUP(MONTH($R5390)/3),YEAR($R5390)*12+MONTH($R5390))))</f>
        <v/>
      </c>
      <c r="P5390">
        <f>IF($R5390="","",IF($R5391="",1,IF($O5390&lt;&gt;$O5391,1,0)))</f>
        <v/>
      </c>
      <c r="Q5390">
        <f>IF($P5390=1,SUM($P$7:$P5390),"")</f>
        <v/>
      </c>
      <c r="R5390">
        <f>IF($A5390="","",IF(ISNUMBER($A5390),$A5390,IFERROR(DATEVALUE($A5390),NA())))</f>
        <v/>
      </c>
    </row>
    <row r="5391">
      <c r="O5391">
        <f>IF($R5391="","",IF($Q$1="Weekly",INT(($R5391-2)/7),IF($Q$1="Quarterly",YEAR($R5391)*4+ROUNDUP(MONTH($R5391)/3),YEAR($R5391)*12+MONTH($R5391))))</f>
        <v/>
      </c>
      <c r="P5391">
        <f>IF($R5391="","",IF($R5392="",1,IF($O5391&lt;&gt;$O5392,1,0)))</f>
        <v/>
      </c>
      <c r="Q5391">
        <f>IF($P5391=1,SUM($P$7:$P5391),"")</f>
        <v/>
      </c>
      <c r="R5391">
        <f>IF($A5391="","",IF(ISNUMBER($A5391),$A5391,IFERROR(DATEVALUE($A5391),NA())))</f>
        <v/>
      </c>
    </row>
    <row r="5392">
      <c r="O5392">
        <f>IF($R5392="","",IF($Q$1="Weekly",INT(($R5392-2)/7),IF($Q$1="Quarterly",YEAR($R5392)*4+ROUNDUP(MONTH($R5392)/3),YEAR($R5392)*12+MONTH($R5392))))</f>
        <v/>
      </c>
      <c r="P5392">
        <f>IF($R5392="","",IF($R5393="",1,IF($O5392&lt;&gt;$O5393,1,0)))</f>
        <v/>
      </c>
      <c r="Q5392">
        <f>IF($P5392=1,SUM($P$7:$P5392),"")</f>
        <v/>
      </c>
      <c r="R5392">
        <f>IF($A5392="","",IF(ISNUMBER($A5392),$A5392,IFERROR(DATEVALUE($A5392),NA())))</f>
        <v/>
      </c>
    </row>
    <row r="5393">
      <c r="O5393">
        <f>IF($R5393="","",IF($Q$1="Weekly",INT(($R5393-2)/7),IF($Q$1="Quarterly",YEAR($R5393)*4+ROUNDUP(MONTH($R5393)/3),YEAR($R5393)*12+MONTH($R5393))))</f>
        <v/>
      </c>
      <c r="P5393">
        <f>IF($R5393="","",IF($R5394="",1,IF($O5393&lt;&gt;$O5394,1,0)))</f>
        <v/>
      </c>
      <c r="Q5393">
        <f>IF($P5393=1,SUM($P$7:$P5393),"")</f>
        <v/>
      </c>
      <c r="R5393">
        <f>IF($A5393="","",IF(ISNUMBER($A5393),$A5393,IFERROR(DATEVALUE($A5393),NA())))</f>
        <v/>
      </c>
    </row>
    <row r="5394">
      <c r="O5394">
        <f>IF($R5394="","",IF($Q$1="Weekly",INT(($R5394-2)/7),IF($Q$1="Quarterly",YEAR($R5394)*4+ROUNDUP(MONTH($R5394)/3),YEAR($R5394)*12+MONTH($R5394))))</f>
        <v/>
      </c>
      <c r="P5394">
        <f>IF($R5394="","",IF($R5395="",1,IF($O5394&lt;&gt;$O5395,1,0)))</f>
        <v/>
      </c>
      <c r="Q5394">
        <f>IF($P5394=1,SUM($P$7:$P5394),"")</f>
        <v/>
      </c>
      <c r="R5394">
        <f>IF($A5394="","",IF(ISNUMBER($A5394),$A5394,IFERROR(DATEVALUE($A5394),NA())))</f>
        <v/>
      </c>
    </row>
    <row r="5395">
      <c r="O5395">
        <f>IF($R5395="","",IF($Q$1="Weekly",INT(($R5395-2)/7),IF($Q$1="Quarterly",YEAR($R5395)*4+ROUNDUP(MONTH($R5395)/3),YEAR($R5395)*12+MONTH($R5395))))</f>
        <v/>
      </c>
      <c r="P5395">
        <f>IF($R5395="","",IF($R5396="",1,IF($O5395&lt;&gt;$O5396,1,0)))</f>
        <v/>
      </c>
      <c r="Q5395">
        <f>IF($P5395=1,SUM($P$7:$P5395),"")</f>
        <v/>
      </c>
      <c r="R5395">
        <f>IF($A5395="","",IF(ISNUMBER($A5395),$A5395,IFERROR(DATEVALUE($A5395),NA())))</f>
        <v/>
      </c>
    </row>
    <row r="5396">
      <c r="O5396">
        <f>IF($R5396="","",IF($Q$1="Weekly",INT(($R5396-2)/7),IF($Q$1="Quarterly",YEAR($R5396)*4+ROUNDUP(MONTH($R5396)/3),YEAR($R5396)*12+MONTH($R5396))))</f>
        <v/>
      </c>
      <c r="P5396">
        <f>IF($R5396="","",IF($R5397="",1,IF($O5396&lt;&gt;$O5397,1,0)))</f>
        <v/>
      </c>
      <c r="Q5396">
        <f>IF($P5396=1,SUM($P$7:$P5396),"")</f>
        <v/>
      </c>
      <c r="R5396">
        <f>IF($A5396="","",IF(ISNUMBER($A5396),$A5396,IFERROR(DATEVALUE($A5396),NA())))</f>
        <v/>
      </c>
    </row>
    <row r="5397">
      <c r="O5397">
        <f>IF($R5397="","",IF($Q$1="Weekly",INT(($R5397-2)/7),IF($Q$1="Quarterly",YEAR($R5397)*4+ROUNDUP(MONTH($R5397)/3),YEAR($R5397)*12+MONTH($R5397))))</f>
        <v/>
      </c>
      <c r="P5397">
        <f>IF($R5397="","",IF($R5398="",1,IF($O5397&lt;&gt;$O5398,1,0)))</f>
        <v/>
      </c>
      <c r="Q5397">
        <f>IF($P5397=1,SUM($P$7:$P5397),"")</f>
        <v/>
      </c>
      <c r="R5397">
        <f>IF($A5397="","",IF(ISNUMBER($A5397),$A5397,IFERROR(DATEVALUE($A5397),NA())))</f>
        <v/>
      </c>
    </row>
    <row r="5398">
      <c r="O5398">
        <f>IF($R5398="","",IF($Q$1="Weekly",INT(($R5398-2)/7),IF($Q$1="Quarterly",YEAR($R5398)*4+ROUNDUP(MONTH($R5398)/3),YEAR($R5398)*12+MONTH($R5398))))</f>
        <v/>
      </c>
      <c r="P5398">
        <f>IF($R5398="","",IF($R5399="",1,IF($O5398&lt;&gt;$O5399,1,0)))</f>
        <v/>
      </c>
      <c r="Q5398">
        <f>IF($P5398=1,SUM($P$7:$P5398),"")</f>
        <v/>
      </c>
      <c r="R5398">
        <f>IF($A5398="","",IF(ISNUMBER($A5398),$A5398,IFERROR(DATEVALUE($A5398),NA())))</f>
        <v/>
      </c>
    </row>
    <row r="5399">
      <c r="O5399">
        <f>IF($R5399="","",IF($Q$1="Weekly",INT(($R5399-2)/7),IF($Q$1="Quarterly",YEAR($R5399)*4+ROUNDUP(MONTH($R5399)/3),YEAR($R5399)*12+MONTH($R5399))))</f>
        <v/>
      </c>
      <c r="P5399">
        <f>IF($R5399="","",IF($R5400="",1,IF($O5399&lt;&gt;$O5400,1,0)))</f>
        <v/>
      </c>
      <c r="Q5399">
        <f>IF($P5399=1,SUM($P$7:$P5399),"")</f>
        <v/>
      </c>
      <c r="R5399">
        <f>IF($A5399="","",IF(ISNUMBER($A5399),$A5399,IFERROR(DATEVALUE($A5399),NA())))</f>
        <v/>
      </c>
    </row>
    <row r="5400">
      <c r="O5400">
        <f>IF($R5400="","",IF($Q$1="Weekly",INT(($R5400-2)/7),IF($Q$1="Quarterly",YEAR($R5400)*4+ROUNDUP(MONTH($R5400)/3),YEAR($R5400)*12+MONTH($R5400))))</f>
        <v/>
      </c>
      <c r="P5400">
        <f>IF($R5400="","",IF($R5401="",1,IF($O5400&lt;&gt;$O5401,1,0)))</f>
        <v/>
      </c>
      <c r="Q5400">
        <f>IF($P5400=1,SUM($P$7:$P5400),"")</f>
        <v/>
      </c>
      <c r="R5400">
        <f>IF($A5400="","",IF(ISNUMBER($A5400),$A5400,IFERROR(DATEVALUE($A5400),NA())))</f>
        <v/>
      </c>
    </row>
    <row r="5401">
      <c r="O5401">
        <f>IF($R5401="","",IF($Q$1="Weekly",INT(($R5401-2)/7),IF($Q$1="Quarterly",YEAR($R5401)*4+ROUNDUP(MONTH($R5401)/3),YEAR($R5401)*12+MONTH($R5401))))</f>
        <v/>
      </c>
      <c r="P5401">
        <f>IF($R5401="","",IF($R5402="",1,IF($O5401&lt;&gt;$O5402,1,0)))</f>
        <v/>
      </c>
      <c r="Q5401">
        <f>IF($P5401=1,SUM($P$7:$P5401),"")</f>
        <v/>
      </c>
      <c r="R5401">
        <f>IF($A5401="","",IF(ISNUMBER($A5401),$A5401,IFERROR(DATEVALUE($A5401),NA())))</f>
        <v/>
      </c>
    </row>
    <row r="5402">
      <c r="O5402">
        <f>IF($R5402="","",IF($Q$1="Weekly",INT(($R5402-2)/7),IF($Q$1="Quarterly",YEAR($R5402)*4+ROUNDUP(MONTH($R5402)/3),YEAR($R5402)*12+MONTH($R5402))))</f>
        <v/>
      </c>
      <c r="P5402">
        <f>IF($R5402="","",IF($R5403="",1,IF($O5402&lt;&gt;$O5403,1,0)))</f>
        <v/>
      </c>
      <c r="Q5402">
        <f>IF($P5402=1,SUM($P$7:$P5402),"")</f>
        <v/>
      </c>
      <c r="R5402">
        <f>IF($A5402="","",IF(ISNUMBER($A5402),$A5402,IFERROR(DATEVALUE($A5402),NA())))</f>
        <v/>
      </c>
    </row>
    <row r="5403">
      <c r="O5403">
        <f>IF($R5403="","",IF($Q$1="Weekly",INT(($R5403-2)/7),IF($Q$1="Quarterly",YEAR($R5403)*4+ROUNDUP(MONTH($R5403)/3),YEAR($R5403)*12+MONTH($R5403))))</f>
        <v/>
      </c>
      <c r="P5403">
        <f>IF($R5403="","",IF($R5404="",1,IF($O5403&lt;&gt;$O5404,1,0)))</f>
        <v/>
      </c>
      <c r="Q5403">
        <f>IF($P5403=1,SUM($P$7:$P5403),"")</f>
        <v/>
      </c>
      <c r="R5403">
        <f>IF($A5403="","",IF(ISNUMBER($A5403),$A5403,IFERROR(DATEVALUE($A5403),NA())))</f>
        <v/>
      </c>
    </row>
    <row r="5404">
      <c r="O5404">
        <f>IF($R5404="","",IF($Q$1="Weekly",INT(($R5404-2)/7),IF($Q$1="Quarterly",YEAR($R5404)*4+ROUNDUP(MONTH($R5404)/3),YEAR($R5404)*12+MONTH($R5404))))</f>
        <v/>
      </c>
      <c r="P5404">
        <f>IF($R5404="","",IF($R5405="",1,IF($O5404&lt;&gt;$O5405,1,0)))</f>
        <v/>
      </c>
      <c r="Q5404">
        <f>IF($P5404=1,SUM($P$7:$P5404),"")</f>
        <v/>
      </c>
      <c r="R5404">
        <f>IF($A5404="","",IF(ISNUMBER($A5404),$A5404,IFERROR(DATEVALUE($A5404),NA())))</f>
        <v/>
      </c>
    </row>
    <row r="5405">
      <c r="O5405">
        <f>IF($R5405="","",IF($Q$1="Weekly",INT(($R5405-2)/7),IF($Q$1="Quarterly",YEAR($R5405)*4+ROUNDUP(MONTH($R5405)/3),YEAR($R5405)*12+MONTH($R5405))))</f>
        <v/>
      </c>
      <c r="P5405">
        <f>IF($R5405="","",IF($R5406="",1,IF($O5405&lt;&gt;$O5406,1,0)))</f>
        <v/>
      </c>
      <c r="Q5405">
        <f>IF($P5405=1,SUM($P$7:$P5405),"")</f>
        <v/>
      </c>
      <c r="R5405">
        <f>IF($A5405="","",IF(ISNUMBER($A5405),$A5405,IFERROR(DATEVALUE($A5405),NA())))</f>
        <v/>
      </c>
    </row>
    <row r="5406">
      <c r="O5406">
        <f>IF($R5406="","",IF($Q$1="Weekly",INT(($R5406-2)/7),IF($Q$1="Quarterly",YEAR($R5406)*4+ROUNDUP(MONTH($R5406)/3),YEAR($R5406)*12+MONTH($R5406))))</f>
        <v/>
      </c>
      <c r="P5406">
        <f>IF($R5406="","",IF($R5407="",1,IF($O5406&lt;&gt;$O5407,1,0)))</f>
        <v/>
      </c>
      <c r="Q5406">
        <f>IF($P5406=1,SUM($P$7:$P5406),"")</f>
        <v/>
      </c>
      <c r="R5406">
        <f>IF($A5406="","",IF(ISNUMBER($A5406),$A5406,IFERROR(DATEVALUE($A5406),NA())))</f>
        <v/>
      </c>
    </row>
    <row r="5407">
      <c r="O5407">
        <f>IF($R5407="","",IF($Q$1="Weekly",INT(($R5407-2)/7),IF($Q$1="Quarterly",YEAR($R5407)*4+ROUNDUP(MONTH($R5407)/3),YEAR($R5407)*12+MONTH($R5407))))</f>
        <v/>
      </c>
      <c r="P5407">
        <f>IF($R5407="","",IF($R5408="",1,IF($O5407&lt;&gt;$O5408,1,0)))</f>
        <v/>
      </c>
      <c r="Q5407">
        <f>IF($P5407=1,SUM($P$7:$P5407),"")</f>
        <v/>
      </c>
      <c r="R5407">
        <f>IF($A5407="","",IF(ISNUMBER($A5407),$A5407,IFERROR(DATEVALUE($A5407),NA())))</f>
        <v/>
      </c>
    </row>
    <row r="5408">
      <c r="O5408">
        <f>IF($R5408="","",IF($Q$1="Weekly",INT(($R5408-2)/7),IF($Q$1="Quarterly",YEAR($R5408)*4+ROUNDUP(MONTH($R5408)/3),YEAR($R5408)*12+MONTH($R5408))))</f>
        <v/>
      </c>
      <c r="P5408">
        <f>IF($R5408="","",IF($R5409="",1,IF($O5408&lt;&gt;$O5409,1,0)))</f>
        <v/>
      </c>
      <c r="Q5408">
        <f>IF($P5408=1,SUM($P$7:$P5408),"")</f>
        <v/>
      </c>
      <c r="R5408">
        <f>IF($A5408="","",IF(ISNUMBER($A5408),$A5408,IFERROR(DATEVALUE($A5408),NA())))</f>
        <v/>
      </c>
    </row>
    <row r="5409">
      <c r="O5409">
        <f>IF($R5409="","",IF($Q$1="Weekly",INT(($R5409-2)/7),IF($Q$1="Quarterly",YEAR($R5409)*4+ROUNDUP(MONTH($R5409)/3),YEAR($R5409)*12+MONTH($R5409))))</f>
        <v/>
      </c>
      <c r="P5409">
        <f>IF($R5409="","",IF($R5410="",1,IF($O5409&lt;&gt;$O5410,1,0)))</f>
        <v/>
      </c>
      <c r="Q5409">
        <f>IF($P5409=1,SUM($P$7:$P5409),"")</f>
        <v/>
      </c>
      <c r="R5409">
        <f>IF($A5409="","",IF(ISNUMBER($A5409),$A5409,IFERROR(DATEVALUE($A5409),NA())))</f>
        <v/>
      </c>
    </row>
    <row r="5410">
      <c r="O5410">
        <f>IF($R5410="","",IF($Q$1="Weekly",INT(($R5410-2)/7),IF($Q$1="Quarterly",YEAR($R5410)*4+ROUNDUP(MONTH($R5410)/3),YEAR($R5410)*12+MONTH($R5410))))</f>
        <v/>
      </c>
      <c r="P5410">
        <f>IF($R5410="","",IF($R5411="",1,IF($O5410&lt;&gt;$O5411,1,0)))</f>
        <v/>
      </c>
      <c r="Q5410">
        <f>IF($P5410=1,SUM($P$7:$P5410),"")</f>
        <v/>
      </c>
      <c r="R5410">
        <f>IF($A5410="","",IF(ISNUMBER($A5410),$A5410,IFERROR(DATEVALUE($A5410),NA())))</f>
        <v/>
      </c>
    </row>
    <row r="5411">
      <c r="O5411">
        <f>IF($R5411="","",IF($Q$1="Weekly",INT(($R5411-2)/7),IF($Q$1="Quarterly",YEAR($R5411)*4+ROUNDUP(MONTH($R5411)/3),YEAR($R5411)*12+MONTH($R5411))))</f>
        <v/>
      </c>
      <c r="P5411">
        <f>IF($R5411="","",IF($R5412="",1,IF($O5411&lt;&gt;$O5412,1,0)))</f>
        <v/>
      </c>
      <c r="Q5411">
        <f>IF($P5411=1,SUM($P$7:$P5411),"")</f>
        <v/>
      </c>
      <c r="R5411">
        <f>IF($A5411="","",IF(ISNUMBER($A5411),$A5411,IFERROR(DATEVALUE($A5411),NA())))</f>
        <v/>
      </c>
    </row>
    <row r="5412">
      <c r="O5412">
        <f>IF($R5412="","",IF($Q$1="Weekly",INT(($R5412-2)/7),IF($Q$1="Quarterly",YEAR($R5412)*4+ROUNDUP(MONTH($R5412)/3),YEAR($R5412)*12+MONTH($R5412))))</f>
        <v/>
      </c>
      <c r="P5412">
        <f>IF($R5412="","",IF($R5413="",1,IF($O5412&lt;&gt;$O5413,1,0)))</f>
        <v/>
      </c>
      <c r="Q5412">
        <f>IF($P5412=1,SUM($P$7:$P5412),"")</f>
        <v/>
      </c>
      <c r="R5412">
        <f>IF($A5412="","",IF(ISNUMBER($A5412),$A5412,IFERROR(DATEVALUE($A5412),NA())))</f>
        <v/>
      </c>
    </row>
    <row r="5413">
      <c r="O5413">
        <f>IF($R5413="","",IF($Q$1="Weekly",INT(($R5413-2)/7),IF($Q$1="Quarterly",YEAR($R5413)*4+ROUNDUP(MONTH($R5413)/3),YEAR($R5413)*12+MONTH($R5413))))</f>
        <v/>
      </c>
      <c r="P5413">
        <f>IF($R5413="","",IF($R5414="",1,IF($O5413&lt;&gt;$O5414,1,0)))</f>
        <v/>
      </c>
      <c r="Q5413">
        <f>IF($P5413=1,SUM($P$7:$P5413),"")</f>
        <v/>
      </c>
      <c r="R5413">
        <f>IF($A5413="","",IF(ISNUMBER($A5413),$A5413,IFERROR(DATEVALUE($A5413),NA())))</f>
        <v/>
      </c>
    </row>
    <row r="5414">
      <c r="O5414">
        <f>IF($R5414="","",IF($Q$1="Weekly",INT(($R5414-2)/7),IF($Q$1="Quarterly",YEAR($R5414)*4+ROUNDUP(MONTH($R5414)/3),YEAR($R5414)*12+MONTH($R5414))))</f>
        <v/>
      </c>
      <c r="P5414">
        <f>IF($R5414="","",IF($R5415="",1,IF($O5414&lt;&gt;$O5415,1,0)))</f>
        <v/>
      </c>
      <c r="Q5414">
        <f>IF($P5414=1,SUM($P$7:$P5414),"")</f>
        <v/>
      </c>
      <c r="R5414">
        <f>IF($A5414="","",IF(ISNUMBER($A5414),$A5414,IFERROR(DATEVALUE($A5414),NA())))</f>
        <v/>
      </c>
    </row>
    <row r="5415">
      <c r="O5415">
        <f>IF($R5415="","",IF($Q$1="Weekly",INT(($R5415-2)/7),IF($Q$1="Quarterly",YEAR($R5415)*4+ROUNDUP(MONTH($R5415)/3),YEAR($R5415)*12+MONTH($R5415))))</f>
        <v/>
      </c>
      <c r="P5415">
        <f>IF($R5415="","",IF($R5416="",1,IF($O5415&lt;&gt;$O5416,1,0)))</f>
        <v/>
      </c>
      <c r="Q5415">
        <f>IF($P5415=1,SUM($P$7:$P5415),"")</f>
        <v/>
      </c>
      <c r="R5415">
        <f>IF($A5415="","",IF(ISNUMBER($A5415),$A5415,IFERROR(DATEVALUE($A5415),NA())))</f>
        <v/>
      </c>
    </row>
    <row r="5416">
      <c r="O5416">
        <f>IF($R5416="","",IF($Q$1="Weekly",INT(($R5416-2)/7),IF($Q$1="Quarterly",YEAR($R5416)*4+ROUNDUP(MONTH($R5416)/3),YEAR($R5416)*12+MONTH($R5416))))</f>
        <v/>
      </c>
      <c r="P5416">
        <f>IF($R5416="","",IF($R5417="",1,IF($O5416&lt;&gt;$O5417,1,0)))</f>
        <v/>
      </c>
      <c r="Q5416">
        <f>IF($P5416=1,SUM($P$7:$P5416),"")</f>
        <v/>
      </c>
      <c r="R5416">
        <f>IF($A5416="","",IF(ISNUMBER($A5416),$A5416,IFERROR(DATEVALUE($A5416),NA())))</f>
        <v/>
      </c>
    </row>
    <row r="5417">
      <c r="O5417">
        <f>IF($R5417="","",IF($Q$1="Weekly",INT(($R5417-2)/7),IF($Q$1="Quarterly",YEAR($R5417)*4+ROUNDUP(MONTH($R5417)/3),YEAR($R5417)*12+MONTH($R5417))))</f>
        <v/>
      </c>
      <c r="P5417">
        <f>IF($R5417="","",IF($R5418="",1,IF($O5417&lt;&gt;$O5418,1,0)))</f>
        <v/>
      </c>
      <c r="Q5417">
        <f>IF($P5417=1,SUM($P$7:$P5417),"")</f>
        <v/>
      </c>
      <c r="R5417">
        <f>IF($A5417="","",IF(ISNUMBER($A5417),$A5417,IFERROR(DATEVALUE($A5417),NA())))</f>
        <v/>
      </c>
    </row>
    <row r="5418">
      <c r="O5418">
        <f>IF($R5418="","",IF($Q$1="Weekly",INT(($R5418-2)/7),IF($Q$1="Quarterly",YEAR($R5418)*4+ROUNDUP(MONTH($R5418)/3),YEAR($R5418)*12+MONTH($R5418))))</f>
        <v/>
      </c>
      <c r="P5418">
        <f>IF($R5418="","",IF($R5419="",1,IF($O5418&lt;&gt;$O5419,1,0)))</f>
        <v/>
      </c>
      <c r="Q5418">
        <f>IF($P5418=1,SUM($P$7:$P5418),"")</f>
        <v/>
      </c>
      <c r="R5418">
        <f>IF($A5418="","",IF(ISNUMBER($A5418),$A5418,IFERROR(DATEVALUE($A5418),NA())))</f>
        <v/>
      </c>
    </row>
    <row r="5419">
      <c r="O5419">
        <f>IF($R5419="","",IF($Q$1="Weekly",INT(($R5419-2)/7),IF($Q$1="Quarterly",YEAR($R5419)*4+ROUNDUP(MONTH($R5419)/3),YEAR($R5419)*12+MONTH($R5419))))</f>
        <v/>
      </c>
      <c r="P5419">
        <f>IF($R5419="","",IF($R5420="",1,IF($O5419&lt;&gt;$O5420,1,0)))</f>
        <v/>
      </c>
      <c r="Q5419">
        <f>IF($P5419=1,SUM($P$7:$P5419),"")</f>
        <v/>
      </c>
      <c r="R5419">
        <f>IF($A5419="","",IF(ISNUMBER($A5419),$A5419,IFERROR(DATEVALUE($A5419),NA())))</f>
        <v/>
      </c>
    </row>
    <row r="5420">
      <c r="O5420">
        <f>IF($R5420="","",IF($Q$1="Weekly",INT(($R5420-2)/7),IF($Q$1="Quarterly",YEAR($R5420)*4+ROUNDUP(MONTH($R5420)/3),YEAR($R5420)*12+MONTH($R5420))))</f>
        <v/>
      </c>
      <c r="P5420">
        <f>IF($R5420="","",IF($R5421="",1,IF($O5420&lt;&gt;$O5421,1,0)))</f>
        <v/>
      </c>
      <c r="Q5420">
        <f>IF($P5420=1,SUM($P$7:$P5420),"")</f>
        <v/>
      </c>
      <c r="R5420">
        <f>IF($A5420="","",IF(ISNUMBER($A5420),$A5420,IFERROR(DATEVALUE($A5420),NA())))</f>
        <v/>
      </c>
    </row>
    <row r="5421">
      <c r="O5421">
        <f>IF($R5421="","",IF($Q$1="Weekly",INT(($R5421-2)/7),IF($Q$1="Quarterly",YEAR($R5421)*4+ROUNDUP(MONTH($R5421)/3),YEAR($R5421)*12+MONTH($R5421))))</f>
        <v/>
      </c>
      <c r="P5421">
        <f>IF($R5421="","",IF($R5422="",1,IF($O5421&lt;&gt;$O5422,1,0)))</f>
        <v/>
      </c>
      <c r="Q5421">
        <f>IF($P5421=1,SUM($P$7:$P5421),"")</f>
        <v/>
      </c>
      <c r="R5421">
        <f>IF($A5421="","",IF(ISNUMBER($A5421),$A5421,IFERROR(DATEVALUE($A5421),NA())))</f>
        <v/>
      </c>
    </row>
    <row r="5422">
      <c r="O5422">
        <f>IF($R5422="","",IF($Q$1="Weekly",INT(($R5422-2)/7),IF($Q$1="Quarterly",YEAR($R5422)*4+ROUNDUP(MONTH($R5422)/3),YEAR($R5422)*12+MONTH($R5422))))</f>
        <v/>
      </c>
      <c r="P5422">
        <f>IF($R5422="","",IF($R5423="",1,IF($O5422&lt;&gt;$O5423,1,0)))</f>
        <v/>
      </c>
      <c r="Q5422">
        <f>IF($P5422=1,SUM($P$7:$P5422),"")</f>
        <v/>
      </c>
      <c r="R5422">
        <f>IF($A5422="","",IF(ISNUMBER($A5422),$A5422,IFERROR(DATEVALUE($A5422),NA())))</f>
        <v/>
      </c>
    </row>
    <row r="5423">
      <c r="O5423">
        <f>IF($R5423="","",IF($Q$1="Weekly",INT(($R5423-2)/7),IF($Q$1="Quarterly",YEAR($R5423)*4+ROUNDUP(MONTH($R5423)/3),YEAR($R5423)*12+MONTH($R5423))))</f>
        <v/>
      </c>
      <c r="P5423">
        <f>IF($R5423="","",IF($R5424="",1,IF($O5423&lt;&gt;$O5424,1,0)))</f>
        <v/>
      </c>
      <c r="Q5423">
        <f>IF($P5423=1,SUM($P$7:$P5423),"")</f>
        <v/>
      </c>
      <c r="R5423">
        <f>IF($A5423="","",IF(ISNUMBER($A5423),$A5423,IFERROR(DATEVALUE($A5423),NA())))</f>
        <v/>
      </c>
    </row>
    <row r="5424">
      <c r="O5424">
        <f>IF($R5424="","",IF($Q$1="Weekly",INT(($R5424-2)/7),IF($Q$1="Quarterly",YEAR($R5424)*4+ROUNDUP(MONTH($R5424)/3),YEAR($R5424)*12+MONTH($R5424))))</f>
        <v/>
      </c>
      <c r="P5424">
        <f>IF($R5424="","",IF($R5425="",1,IF($O5424&lt;&gt;$O5425,1,0)))</f>
        <v/>
      </c>
      <c r="Q5424">
        <f>IF($P5424=1,SUM($P$7:$P5424),"")</f>
        <v/>
      </c>
      <c r="R5424">
        <f>IF($A5424="","",IF(ISNUMBER($A5424),$A5424,IFERROR(DATEVALUE($A5424),NA())))</f>
        <v/>
      </c>
    </row>
    <row r="5425">
      <c r="O5425">
        <f>IF($R5425="","",IF($Q$1="Weekly",INT(($R5425-2)/7),IF($Q$1="Quarterly",YEAR($R5425)*4+ROUNDUP(MONTH($R5425)/3),YEAR($R5425)*12+MONTH($R5425))))</f>
        <v/>
      </c>
      <c r="P5425">
        <f>IF($R5425="","",IF($R5426="",1,IF($O5425&lt;&gt;$O5426,1,0)))</f>
        <v/>
      </c>
      <c r="Q5425">
        <f>IF($P5425=1,SUM($P$7:$P5425),"")</f>
        <v/>
      </c>
      <c r="R5425">
        <f>IF($A5425="","",IF(ISNUMBER($A5425),$A5425,IFERROR(DATEVALUE($A5425),NA())))</f>
        <v/>
      </c>
    </row>
    <row r="5426">
      <c r="O5426">
        <f>IF($R5426="","",IF($Q$1="Weekly",INT(($R5426-2)/7),IF($Q$1="Quarterly",YEAR($R5426)*4+ROUNDUP(MONTH($R5426)/3),YEAR($R5426)*12+MONTH($R5426))))</f>
        <v/>
      </c>
      <c r="P5426">
        <f>IF($R5426="","",IF($R5427="",1,IF($O5426&lt;&gt;$O5427,1,0)))</f>
        <v/>
      </c>
      <c r="Q5426">
        <f>IF($P5426=1,SUM($P$7:$P5426),"")</f>
        <v/>
      </c>
      <c r="R5426">
        <f>IF($A5426="","",IF(ISNUMBER($A5426),$A5426,IFERROR(DATEVALUE($A5426),NA())))</f>
        <v/>
      </c>
    </row>
    <row r="5427">
      <c r="O5427">
        <f>IF($R5427="","",IF($Q$1="Weekly",INT(($R5427-2)/7),IF($Q$1="Quarterly",YEAR($R5427)*4+ROUNDUP(MONTH($R5427)/3),YEAR($R5427)*12+MONTH($R5427))))</f>
        <v/>
      </c>
      <c r="P5427">
        <f>IF($R5427="","",IF($R5428="",1,IF($O5427&lt;&gt;$O5428,1,0)))</f>
        <v/>
      </c>
      <c r="Q5427">
        <f>IF($P5427=1,SUM($P$7:$P5427),"")</f>
        <v/>
      </c>
      <c r="R5427">
        <f>IF($A5427="","",IF(ISNUMBER($A5427),$A5427,IFERROR(DATEVALUE($A5427),NA())))</f>
        <v/>
      </c>
    </row>
    <row r="5428">
      <c r="O5428">
        <f>IF($R5428="","",IF($Q$1="Weekly",INT(($R5428-2)/7),IF($Q$1="Quarterly",YEAR($R5428)*4+ROUNDUP(MONTH($R5428)/3),YEAR($R5428)*12+MONTH($R5428))))</f>
        <v/>
      </c>
      <c r="P5428">
        <f>IF($R5428="","",IF($R5429="",1,IF($O5428&lt;&gt;$O5429,1,0)))</f>
        <v/>
      </c>
      <c r="Q5428">
        <f>IF($P5428=1,SUM($P$7:$P5428),"")</f>
        <v/>
      </c>
      <c r="R5428">
        <f>IF($A5428="","",IF(ISNUMBER($A5428),$A5428,IFERROR(DATEVALUE($A5428),NA())))</f>
        <v/>
      </c>
    </row>
    <row r="5429">
      <c r="O5429">
        <f>IF($R5429="","",IF($Q$1="Weekly",INT(($R5429-2)/7),IF($Q$1="Quarterly",YEAR($R5429)*4+ROUNDUP(MONTH($R5429)/3),YEAR($R5429)*12+MONTH($R5429))))</f>
        <v/>
      </c>
      <c r="P5429">
        <f>IF($R5429="","",IF($R5430="",1,IF($O5429&lt;&gt;$O5430,1,0)))</f>
        <v/>
      </c>
      <c r="Q5429">
        <f>IF($P5429=1,SUM($P$7:$P5429),"")</f>
        <v/>
      </c>
      <c r="R5429">
        <f>IF($A5429="","",IF(ISNUMBER($A5429),$A5429,IFERROR(DATEVALUE($A5429),NA())))</f>
        <v/>
      </c>
    </row>
    <row r="5430">
      <c r="O5430">
        <f>IF($R5430="","",IF($Q$1="Weekly",INT(($R5430-2)/7),IF($Q$1="Quarterly",YEAR($R5430)*4+ROUNDUP(MONTH($R5430)/3),YEAR($R5430)*12+MONTH($R5430))))</f>
        <v/>
      </c>
      <c r="P5430">
        <f>IF($R5430="","",IF($R5431="",1,IF($O5430&lt;&gt;$O5431,1,0)))</f>
        <v/>
      </c>
      <c r="Q5430">
        <f>IF($P5430=1,SUM($P$7:$P5430),"")</f>
        <v/>
      </c>
      <c r="R5430">
        <f>IF($A5430="","",IF(ISNUMBER($A5430),$A5430,IFERROR(DATEVALUE($A5430),NA())))</f>
        <v/>
      </c>
    </row>
    <row r="5431">
      <c r="O5431">
        <f>IF($R5431="","",IF($Q$1="Weekly",INT(($R5431-2)/7),IF($Q$1="Quarterly",YEAR($R5431)*4+ROUNDUP(MONTH($R5431)/3),YEAR($R5431)*12+MONTH($R5431))))</f>
        <v/>
      </c>
      <c r="P5431">
        <f>IF($R5431="","",IF($R5432="",1,IF($O5431&lt;&gt;$O5432,1,0)))</f>
        <v/>
      </c>
      <c r="Q5431">
        <f>IF($P5431=1,SUM($P$7:$P5431),"")</f>
        <v/>
      </c>
      <c r="R5431">
        <f>IF($A5431="","",IF(ISNUMBER($A5431),$A5431,IFERROR(DATEVALUE($A5431),NA())))</f>
        <v/>
      </c>
    </row>
    <row r="5432">
      <c r="O5432">
        <f>IF($R5432="","",IF($Q$1="Weekly",INT(($R5432-2)/7),IF($Q$1="Quarterly",YEAR($R5432)*4+ROUNDUP(MONTH($R5432)/3),YEAR($R5432)*12+MONTH($R5432))))</f>
        <v/>
      </c>
      <c r="P5432">
        <f>IF($R5432="","",IF($R5433="",1,IF($O5432&lt;&gt;$O5433,1,0)))</f>
        <v/>
      </c>
      <c r="Q5432">
        <f>IF($P5432=1,SUM($P$7:$P5432),"")</f>
        <v/>
      </c>
      <c r="R5432">
        <f>IF($A5432="","",IF(ISNUMBER($A5432),$A5432,IFERROR(DATEVALUE($A5432),NA())))</f>
        <v/>
      </c>
    </row>
    <row r="5433">
      <c r="O5433">
        <f>IF($R5433="","",IF($Q$1="Weekly",INT(($R5433-2)/7),IF($Q$1="Quarterly",YEAR($R5433)*4+ROUNDUP(MONTH($R5433)/3),YEAR($R5433)*12+MONTH($R5433))))</f>
        <v/>
      </c>
      <c r="P5433">
        <f>IF($R5433="","",IF($R5434="",1,IF($O5433&lt;&gt;$O5434,1,0)))</f>
        <v/>
      </c>
      <c r="Q5433">
        <f>IF($P5433=1,SUM($P$7:$P5433),"")</f>
        <v/>
      </c>
      <c r="R5433">
        <f>IF($A5433="","",IF(ISNUMBER($A5433),$A5433,IFERROR(DATEVALUE($A5433),NA())))</f>
        <v/>
      </c>
    </row>
    <row r="5434">
      <c r="O5434">
        <f>IF($R5434="","",IF($Q$1="Weekly",INT(($R5434-2)/7),IF($Q$1="Quarterly",YEAR($R5434)*4+ROUNDUP(MONTH($R5434)/3),YEAR($R5434)*12+MONTH($R5434))))</f>
        <v/>
      </c>
      <c r="P5434">
        <f>IF($R5434="","",IF($R5435="",1,IF($O5434&lt;&gt;$O5435,1,0)))</f>
        <v/>
      </c>
      <c r="Q5434">
        <f>IF($P5434=1,SUM($P$7:$P5434),"")</f>
        <v/>
      </c>
      <c r="R5434">
        <f>IF($A5434="","",IF(ISNUMBER($A5434),$A5434,IFERROR(DATEVALUE($A5434),NA())))</f>
        <v/>
      </c>
    </row>
    <row r="5435">
      <c r="O5435">
        <f>IF($R5435="","",IF($Q$1="Weekly",INT(($R5435-2)/7),IF($Q$1="Quarterly",YEAR($R5435)*4+ROUNDUP(MONTH($R5435)/3),YEAR($R5435)*12+MONTH($R5435))))</f>
        <v/>
      </c>
      <c r="P5435">
        <f>IF($R5435="","",IF($R5436="",1,IF($O5435&lt;&gt;$O5436,1,0)))</f>
        <v/>
      </c>
      <c r="Q5435">
        <f>IF($P5435=1,SUM($P$7:$P5435),"")</f>
        <v/>
      </c>
      <c r="R5435">
        <f>IF($A5435="","",IF(ISNUMBER($A5435),$A5435,IFERROR(DATEVALUE($A5435),NA())))</f>
        <v/>
      </c>
    </row>
    <row r="5436">
      <c r="O5436">
        <f>IF($R5436="","",IF($Q$1="Weekly",INT(($R5436-2)/7),IF($Q$1="Quarterly",YEAR($R5436)*4+ROUNDUP(MONTH($R5436)/3),YEAR($R5436)*12+MONTH($R5436))))</f>
        <v/>
      </c>
      <c r="P5436">
        <f>IF($R5436="","",IF($R5437="",1,IF($O5436&lt;&gt;$O5437,1,0)))</f>
        <v/>
      </c>
      <c r="Q5436">
        <f>IF($P5436=1,SUM($P$7:$P5436),"")</f>
        <v/>
      </c>
      <c r="R5436">
        <f>IF($A5436="","",IF(ISNUMBER($A5436),$A5436,IFERROR(DATEVALUE($A5436),NA())))</f>
        <v/>
      </c>
    </row>
    <row r="5437">
      <c r="O5437">
        <f>IF($R5437="","",IF($Q$1="Weekly",INT(($R5437-2)/7),IF($Q$1="Quarterly",YEAR($R5437)*4+ROUNDUP(MONTH($R5437)/3),YEAR($R5437)*12+MONTH($R5437))))</f>
        <v/>
      </c>
      <c r="P5437">
        <f>IF($R5437="","",IF($R5438="",1,IF($O5437&lt;&gt;$O5438,1,0)))</f>
        <v/>
      </c>
      <c r="Q5437">
        <f>IF($P5437=1,SUM($P$7:$P5437),"")</f>
        <v/>
      </c>
      <c r="R5437">
        <f>IF($A5437="","",IF(ISNUMBER($A5437),$A5437,IFERROR(DATEVALUE($A5437),NA())))</f>
        <v/>
      </c>
    </row>
    <row r="5438">
      <c r="O5438">
        <f>IF($R5438="","",IF($Q$1="Weekly",INT(($R5438-2)/7),IF($Q$1="Quarterly",YEAR($R5438)*4+ROUNDUP(MONTH($R5438)/3),YEAR($R5438)*12+MONTH($R5438))))</f>
        <v/>
      </c>
      <c r="P5438">
        <f>IF($R5438="","",IF($R5439="",1,IF($O5438&lt;&gt;$O5439,1,0)))</f>
        <v/>
      </c>
      <c r="Q5438">
        <f>IF($P5438=1,SUM($P$7:$P5438),"")</f>
        <v/>
      </c>
      <c r="R5438">
        <f>IF($A5438="","",IF(ISNUMBER($A5438),$A5438,IFERROR(DATEVALUE($A5438),NA())))</f>
        <v/>
      </c>
    </row>
    <row r="5439">
      <c r="O5439">
        <f>IF($R5439="","",IF($Q$1="Weekly",INT(($R5439-2)/7),IF($Q$1="Quarterly",YEAR($R5439)*4+ROUNDUP(MONTH($R5439)/3),YEAR($R5439)*12+MONTH($R5439))))</f>
        <v/>
      </c>
      <c r="P5439">
        <f>IF($R5439="","",IF($R5440="",1,IF($O5439&lt;&gt;$O5440,1,0)))</f>
        <v/>
      </c>
      <c r="Q5439">
        <f>IF($P5439=1,SUM($P$7:$P5439),"")</f>
        <v/>
      </c>
      <c r="R5439">
        <f>IF($A5439="","",IF(ISNUMBER($A5439),$A5439,IFERROR(DATEVALUE($A5439),NA())))</f>
        <v/>
      </c>
    </row>
    <row r="5440">
      <c r="O5440">
        <f>IF($R5440="","",IF($Q$1="Weekly",INT(($R5440-2)/7),IF($Q$1="Quarterly",YEAR($R5440)*4+ROUNDUP(MONTH($R5440)/3),YEAR($R5440)*12+MONTH($R5440))))</f>
        <v/>
      </c>
      <c r="P5440">
        <f>IF($R5440="","",IF($R5441="",1,IF($O5440&lt;&gt;$O5441,1,0)))</f>
        <v/>
      </c>
      <c r="Q5440">
        <f>IF($P5440=1,SUM($P$7:$P5440),"")</f>
        <v/>
      </c>
      <c r="R5440">
        <f>IF($A5440="","",IF(ISNUMBER($A5440),$A5440,IFERROR(DATEVALUE($A5440),NA())))</f>
        <v/>
      </c>
    </row>
    <row r="5441">
      <c r="O5441">
        <f>IF($R5441="","",IF($Q$1="Weekly",INT(($R5441-2)/7),IF($Q$1="Quarterly",YEAR($R5441)*4+ROUNDUP(MONTH($R5441)/3),YEAR($R5441)*12+MONTH($R5441))))</f>
        <v/>
      </c>
      <c r="P5441">
        <f>IF($R5441="","",IF($R5442="",1,IF($O5441&lt;&gt;$O5442,1,0)))</f>
        <v/>
      </c>
      <c r="Q5441">
        <f>IF($P5441=1,SUM($P$7:$P5441),"")</f>
        <v/>
      </c>
      <c r="R5441">
        <f>IF($A5441="","",IF(ISNUMBER($A5441),$A5441,IFERROR(DATEVALUE($A5441),NA())))</f>
        <v/>
      </c>
    </row>
    <row r="5442">
      <c r="O5442">
        <f>IF($R5442="","",IF($Q$1="Weekly",INT(($R5442-2)/7),IF($Q$1="Quarterly",YEAR($R5442)*4+ROUNDUP(MONTH($R5442)/3),YEAR($R5442)*12+MONTH($R5442))))</f>
        <v/>
      </c>
      <c r="P5442">
        <f>IF($R5442="","",IF($R5443="",1,IF($O5442&lt;&gt;$O5443,1,0)))</f>
        <v/>
      </c>
      <c r="Q5442">
        <f>IF($P5442=1,SUM($P$7:$P5442),"")</f>
        <v/>
      </c>
      <c r="R5442">
        <f>IF($A5442="","",IF(ISNUMBER($A5442),$A5442,IFERROR(DATEVALUE($A5442),NA())))</f>
        <v/>
      </c>
    </row>
    <row r="5443">
      <c r="O5443">
        <f>IF($R5443="","",IF($Q$1="Weekly",INT(($R5443-2)/7),IF($Q$1="Quarterly",YEAR($R5443)*4+ROUNDUP(MONTH($R5443)/3),YEAR($R5443)*12+MONTH($R5443))))</f>
        <v/>
      </c>
      <c r="P5443">
        <f>IF($R5443="","",IF($R5444="",1,IF($O5443&lt;&gt;$O5444,1,0)))</f>
        <v/>
      </c>
      <c r="Q5443">
        <f>IF($P5443=1,SUM($P$7:$P5443),"")</f>
        <v/>
      </c>
      <c r="R5443">
        <f>IF($A5443="","",IF(ISNUMBER($A5443),$A5443,IFERROR(DATEVALUE($A5443),NA())))</f>
        <v/>
      </c>
    </row>
    <row r="5444">
      <c r="O5444">
        <f>IF($R5444="","",IF($Q$1="Weekly",INT(($R5444-2)/7),IF($Q$1="Quarterly",YEAR($R5444)*4+ROUNDUP(MONTH($R5444)/3),YEAR($R5444)*12+MONTH($R5444))))</f>
        <v/>
      </c>
      <c r="P5444">
        <f>IF($R5444="","",IF($R5445="",1,IF($O5444&lt;&gt;$O5445,1,0)))</f>
        <v/>
      </c>
      <c r="Q5444">
        <f>IF($P5444=1,SUM($P$7:$P5444),"")</f>
        <v/>
      </c>
      <c r="R5444">
        <f>IF($A5444="","",IF(ISNUMBER($A5444),$A5444,IFERROR(DATEVALUE($A5444),NA())))</f>
        <v/>
      </c>
    </row>
    <row r="5445">
      <c r="O5445">
        <f>IF($R5445="","",IF($Q$1="Weekly",INT(($R5445-2)/7),IF($Q$1="Quarterly",YEAR($R5445)*4+ROUNDUP(MONTH($R5445)/3),YEAR($R5445)*12+MONTH($R5445))))</f>
        <v/>
      </c>
      <c r="P5445">
        <f>IF($R5445="","",IF($R5446="",1,IF($O5445&lt;&gt;$O5446,1,0)))</f>
        <v/>
      </c>
      <c r="Q5445">
        <f>IF($P5445=1,SUM($P$7:$P5445),"")</f>
        <v/>
      </c>
      <c r="R5445">
        <f>IF($A5445="","",IF(ISNUMBER($A5445),$A5445,IFERROR(DATEVALUE($A5445),NA())))</f>
        <v/>
      </c>
    </row>
    <row r="5446">
      <c r="O5446">
        <f>IF($R5446="","",IF($Q$1="Weekly",INT(($R5446-2)/7),IF($Q$1="Quarterly",YEAR($R5446)*4+ROUNDUP(MONTH($R5446)/3),YEAR($R5446)*12+MONTH($R5446))))</f>
        <v/>
      </c>
      <c r="P5446">
        <f>IF($R5446="","",IF($R5447="",1,IF($O5446&lt;&gt;$O5447,1,0)))</f>
        <v/>
      </c>
      <c r="Q5446">
        <f>IF($P5446=1,SUM($P$7:$P5446),"")</f>
        <v/>
      </c>
      <c r="R5446">
        <f>IF($A5446="","",IF(ISNUMBER($A5446),$A5446,IFERROR(DATEVALUE($A5446),NA())))</f>
        <v/>
      </c>
    </row>
    <row r="5447">
      <c r="O5447">
        <f>IF($R5447="","",IF($Q$1="Weekly",INT(($R5447-2)/7),IF($Q$1="Quarterly",YEAR($R5447)*4+ROUNDUP(MONTH($R5447)/3),YEAR($R5447)*12+MONTH($R5447))))</f>
        <v/>
      </c>
      <c r="P5447">
        <f>IF($R5447="","",IF($R5448="",1,IF($O5447&lt;&gt;$O5448,1,0)))</f>
        <v/>
      </c>
      <c r="Q5447">
        <f>IF($P5447=1,SUM($P$7:$P5447),"")</f>
        <v/>
      </c>
      <c r="R5447">
        <f>IF($A5447="","",IF(ISNUMBER($A5447),$A5447,IFERROR(DATEVALUE($A5447),NA())))</f>
        <v/>
      </c>
    </row>
    <row r="5448">
      <c r="O5448">
        <f>IF($R5448="","",IF($Q$1="Weekly",INT(($R5448-2)/7),IF($Q$1="Quarterly",YEAR($R5448)*4+ROUNDUP(MONTH($R5448)/3),YEAR($R5448)*12+MONTH($R5448))))</f>
        <v/>
      </c>
      <c r="P5448">
        <f>IF($R5448="","",IF($R5449="",1,IF($O5448&lt;&gt;$O5449,1,0)))</f>
        <v/>
      </c>
      <c r="Q5448">
        <f>IF($P5448=1,SUM($P$7:$P5448),"")</f>
        <v/>
      </c>
      <c r="R5448">
        <f>IF($A5448="","",IF(ISNUMBER($A5448),$A5448,IFERROR(DATEVALUE($A5448),NA())))</f>
        <v/>
      </c>
    </row>
    <row r="5449">
      <c r="O5449">
        <f>IF($R5449="","",IF($Q$1="Weekly",INT(($R5449-2)/7),IF($Q$1="Quarterly",YEAR($R5449)*4+ROUNDUP(MONTH($R5449)/3),YEAR($R5449)*12+MONTH($R5449))))</f>
        <v/>
      </c>
      <c r="P5449">
        <f>IF($R5449="","",IF($R5450="",1,IF($O5449&lt;&gt;$O5450,1,0)))</f>
        <v/>
      </c>
      <c r="Q5449">
        <f>IF($P5449=1,SUM($P$7:$P5449),"")</f>
        <v/>
      </c>
      <c r="R5449">
        <f>IF($A5449="","",IF(ISNUMBER($A5449),$A5449,IFERROR(DATEVALUE($A5449),NA())))</f>
        <v/>
      </c>
    </row>
    <row r="5450">
      <c r="O5450">
        <f>IF($R5450="","",IF($Q$1="Weekly",INT(($R5450-2)/7),IF($Q$1="Quarterly",YEAR($R5450)*4+ROUNDUP(MONTH($R5450)/3),YEAR($R5450)*12+MONTH($R5450))))</f>
        <v/>
      </c>
      <c r="P5450">
        <f>IF($R5450="","",IF($R5451="",1,IF($O5450&lt;&gt;$O5451,1,0)))</f>
        <v/>
      </c>
      <c r="Q5450">
        <f>IF($P5450=1,SUM($P$7:$P5450),"")</f>
        <v/>
      </c>
      <c r="R5450">
        <f>IF($A5450="","",IF(ISNUMBER($A5450),$A5450,IFERROR(DATEVALUE($A5450),NA())))</f>
        <v/>
      </c>
    </row>
    <row r="5451">
      <c r="O5451">
        <f>IF($R5451="","",IF($Q$1="Weekly",INT(($R5451-2)/7),IF($Q$1="Quarterly",YEAR($R5451)*4+ROUNDUP(MONTH($R5451)/3),YEAR($R5451)*12+MONTH($R5451))))</f>
        <v/>
      </c>
      <c r="P5451">
        <f>IF($R5451="","",IF($R5452="",1,IF($O5451&lt;&gt;$O5452,1,0)))</f>
        <v/>
      </c>
      <c r="Q5451">
        <f>IF($P5451=1,SUM($P$7:$P5451),"")</f>
        <v/>
      </c>
      <c r="R5451">
        <f>IF($A5451="","",IF(ISNUMBER($A5451),$A5451,IFERROR(DATEVALUE($A5451),NA())))</f>
        <v/>
      </c>
    </row>
    <row r="5452">
      <c r="O5452">
        <f>IF($R5452="","",IF($Q$1="Weekly",INT(($R5452-2)/7),IF($Q$1="Quarterly",YEAR($R5452)*4+ROUNDUP(MONTH($R5452)/3),YEAR($R5452)*12+MONTH($R5452))))</f>
        <v/>
      </c>
      <c r="P5452">
        <f>IF($R5452="","",IF($R5453="",1,IF($O5452&lt;&gt;$O5453,1,0)))</f>
        <v/>
      </c>
      <c r="Q5452">
        <f>IF($P5452=1,SUM($P$7:$P5452),"")</f>
        <v/>
      </c>
      <c r="R5452">
        <f>IF($A5452="","",IF(ISNUMBER($A5452),$A5452,IFERROR(DATEVALUE($A5452),NA())))</f>
        <v/>
      </c>
    </row>
    <row r="5453">
      <c r="O5453">
        <f>IF($R5453="","",IF($Q$1="Weekly",INT(($R5453-2)/7),IF($Q$1="Quarterly",YEAR($R5453)*4+ROUNDUP(MONTH($R5453)/3),YEAR($R5453)*12+MONTH($R5453))))</f>
        <v/>
      </c>
      <c r="P5453">
        <f>IF($R5453="","",IF($R5454="",1,IF($O5453&lt;&gt;$O5454,1,0)))</f>
        <v/>
      </c>
      <c r="Q5453">
        <f>IF($P5453=1,SUM($P$7:$P5453),"")</f>
        <v/>
      </c>
      <c r="R5453">
        <f>IF($A5453="","",IF(ISNUMBER($A5453),$A5453,IFERROR(DATEVALUE($A5453),NA())))</f>
        <v/>
      </c>
    </row>
    <row r="5454">
      <c r="O5454">
        <f>IF($R5454="","",IF($Q$1="Weekly",INT(($R5454-2)/7),IF($Q$1="Quarterly",YEAR($R5454)*4+ROUNDUP(MONTH($R5454)/3),YEAR($R5454)*12+MONTH($R5454))))</f>
        <v/>
      </c>
      <c r="P5454">
        <f>IF($R5454="","",IF($R5455="",1,IF($O5454&lt;&gt;$O5455,1,0)))</f>
        <v/>
      </c>
      <c r="Q5454">
        <f>IF($P5454=1,SUM($P$7:$P5454),"")</f>
        <v/>
      </c>
      <c r="R5454">
        <f>IF($A5454="","",IF(ISNUMBER($A5454),$A5454,IFERROR(DATEVALUE($A5454),NA())))</f>
        <v/>
      </c>
    </row>
    <row r="5455">
      <c r="O5455">
        <f>IF($R5455="","",IF($Q$1="Weekly",INT(($R5455-2)/7),IF($Q$1="Quarterly",YEAR($R5455)*4+ROUNDUP(MONTH($R5455)/3),YEAR($R5455)*12+MONTH($R5455))))</f>
        <v/>
      </c>
      <c r="P5455">
        <f>IF($R5455="","",IF($R5456="",1,IF($O5455&lt;&gt;$O5456,1,0)))</f>
        <v/>
      </c>
      <c r="Q5455">
        <f>IF($P5455=1,SUM($P$7:$P5455),"")</f>
        <v/>
      </c>
      <c r="R5455">
        <f>IF($A5455="","",IF(ISNUMBER($A5455),$A5455,IFERROR(DATEVALUE($A5455),NA())))</f>
        <v/>
      </c>
    </row>
    <row r="5456">
      <c r="O5456">
        <f>IF($R5456="","",IF($Q$1="Weekly",INT(($R5456-2)/7),IF($Q$1="Quarterly",YEAR($R5456)*4+ROUNDUP(MONTH($R5456)/3),YEAR($R5456)*12+MONTH($R5456))))</f>
        <v/>
      </c>
      <c r="P5456">
        <f>IF($R5456="","",IF($R5457="",1,IF($O5456&lt;&gt;$O5457,1,0)))</f>
        <v/>
      </c>
      <c r="Q5456">
        <f>IF($P5456=1,SUM($P$7:$P5456),"")</f>
        <v/>
      </c>
      <c r="R5456">
        <f>IF($A5456="","",IF(ISNUMBER($A5456),$A5456,IFERROR(DATEVALUE($A5456),NA())))</f>
        <v/>
      </c>
    </row>
    <row r="5457">
      <c r="O5457">
        <f>IF($R5457="","",IF($Q$1="Weekly",INT(($R5457-2)/7),IF($Q$1="Quarterly",YEAR($R5457)*4+ROUNDUP(MONTH($R5457)/3),YEAR($R5457)*12+MONTH($R5457))))</f>
        <v/>
      </c>
      <c r="P5457">
        <f>IF($R5457="","",IF($R5458="",1,IF($O5457&lt;&gt;$O5458,1,0)))</f>
        <v/>
      </c>
      <c r="Q5457">
        <f>IF($P5457=1,SUM($P$7:$P5457),"")</f>
        <v/>
      </c>
      <c r="R5457">
        <f>IF($A5457="","",IF(ISNUMBER($A5457),$A5457,IFERROR(DATEVALUE($A5457),NA())))</f>
        <v/>
      </c>
    </row>
    <row r="5458">
      <c r="O5458">
        <f>IF($R5458="","",IF($Q$1="Weekly",INT(($R5458-2)/7),IF($Q$1="Quarterly",YEAR($R5458)*4+ROUNDUP(MONTH($R5458)/3),YEAR($R5458)*12+MONTH($R5458))))</f>
        <v/>
      </c>
      <c r="P5458">
        <f>IF($R5458="","",IF($R5459="",1,IF($O5458&lt;&gt;$O5459,1,0)))</f>
        <v/>
      </c>
      <c r="Q5458">
        <f>IF($P5458=1,SUM($P$7:$P5458),"")</f>
        <v/>
      </c>
      <c r="R5458">
        <f>IF($A5458="","",IF(ISNUMBER($A5458),$A5458,IFERROR(DATEVALUE($A5458),NA())))</f>
        <v/>
      </c>
    </row>
    <row r="5459">
      <c r="O5459">
        <f>IF($R5459="","",IF($Q$1="Weekly",INT(($R5459-2)/7),IF($Q$1="Quarterly",YEAR($R5459)*4+ROUNDUP(MONTH($R5459)/3),YEAR($R5459)*12+MONTH($R5459))))</f>
        <v/>
      </c>
      <c r="P5459">
        <f>IF($R5459="","",IF($R5460="",1,IF($O5459&lt;&gt;$O5460,1,0)))</f>
        <v/>
      </c>
      <c r="Q5459">
        <f>IF($P5459=1,SUM($P$7:$P5459),"")</f>
        <v/>
      </c>
      <c r="R5459">
        <f>IF($A5459="","",IF(ISNUMBER($A5459),$A5459,IFERROR(DATEVALUE($A5459),NA())))</f>
        <v/>
      </c>
    </row>
    <row r="5460">
      <c r="O5460">
        <f>IF($R5460="","",IF($Q$1="Weekly",INT(($R5460-2)/7),IF($Q$1="Quarterly",YEAR($R5460)*4+ROUNDUP(MONTH($R5460)/3),YEAR($R5460)*12+MONTH($R5460))))</f>
        <v/>
      </c>
      <c r="P5460">
        <f>IF($R5460="","",IF($R5461="",1,IF($O5460&lt;&gt;$O5461,1,0)))</f>
        <v/>
      </c>
      <c r="Q5460">
        <f>IF($P5460=1,SUM($P$7:$P5460),"")</f>
        <v/>
      </c>
      <c r="R5460">
        <f>IF($A5460="","",IF(ISNUMBER($A5460),$A5460,IFERROR(DATEVALUE($A5460),NA())))</f>
        <v/>
      </c>
    </row>
    <row r="5461">
      <c r="O5461">
        <f>IF($R5461="","",IF($Q$1="Weekly",INT(($R5461-2)/7),IF($Q$1="Quarterly",YEAR($R5461)*4+ROUNDUP(MONTH($R5461)/3),YEAR($R5461)*12+MONTH($R5461))))</f>
        <v/>
      </c>
      <c r="P5461">
        <f>IF($R5461="","",IF($R5462="",1,IF($O5461&lt;&gt;$O5462,1,0)))</f>
        <v/>
      </c>
      <c r="Q5461">
        <f>IF($P5461=1,SUM($P$7:$P5461),"")</f>
        <v/>
      </c>
      <c r="R5461">
        <f>IF($A5461="","",IF(ISNUMBER($A5461),$A5461,IFERROR(DATEVALUE($A5461),NA())))</f>
        <v/>
      </c>
    </row>
    <row r="5462">
      <c r="O5462">
        <f>IF($R5462="","",IF($Q$1="Weekly",INT(($R5462-2)/7),IF($Q$1="Quarterly",YEAR($R5462)*4+ROUNDUP(MONTH($R5462)/3),YEAR($R5462)*12+MONTH($R5462))))</f>
        <v/>
      </c>
      <c r="P5462">
        <f>IF($R5462="","",IF($R5463="",1,IF($O5462&lt;&gt;$O5463,1,0)))</f>
        <v/>
      </c>
      <c r="Q5462">
        <f>IF($P5462=1,SUM($P$7:$P5462),"")</f>
        <v/>
      </c>
      <c r="R5462">
        <f>IF($A5462="","",IF(ISNUMBER($A5462),$A5462,IFERROR(DATEVALUE($A5462),NA())))</f>
        <v/>
      </c>
    </row>
    <row r="5463">
      <c r="O5463">
        <f>IF($R5463="","",IF($Q$1="Weekly",INT(($R5463-2)/7),IF($Q$1="Quarterly",YEAR($R5463)*4+ROUNDUP(MONTH($R5463)/3),YEAR($R5463)*12+MONTH($R5463))))</f>
        <v/>
      </c>
      <c r="P5463">
        <f>IF($R5463="","",IF($R5464="",1,IF($O5463&lt;&gt;$O5464,1,0)))</f>
        <v/>
      </c>
      <c r="Q5463">
        <f>IF($P5463=1,SUM($P$7:$P5463),"")</f>
        <v/>
      </c>
      <c r="R5463">
        <f>IF($A5463="","",IF(ISNUMBER($A5463),$A5463,IFERROR(DATEVALUE($A5463),NA())))</f>
        <v/>
      </c>
    </row>
    <row r="5464">
      <c r="O5464">
        <f>IF($R5464="","",IF($Q$1="Weekly",INT(($R5464-2)/7),IF($Q$1="Quarterly",YEAR($R5464)*4+ROUNDUP(MONTH($R5464)/3),YEAR($R5464)*12+MONTH($R5464))))</f>
        <v/>
      </c>
      <c r="P5464">
        <f>IF($R5464="","",IF($R5465="",1,IF($O5464&lt;&gt;$O5465,1,0)))</f>
        <v/>
      </c>
      <c r="Q5464">
        <f>IF($P5464=1,SUM($P$7:$P5464),"")</f>
        <v/>
      </c>
      <c r="R5464">
        <f>IF($A5464="","",IF(ISNUMBER($A5464),$A5464,IFERROR(DATEVALUE($A5464),NA())))</f>
        <v/>
      </c>
    </row>
    <row r="5465">
      <c r="O5465">
        <f>IF($R5465="","",IF($Q$1="Weekly",INT(($R5465-2)/7),IF($Q$1="Quarterly",YEAR($R5465)*4+ROUNDUP(MONTH($R5465)/3),YEAR($R5465)*12+MONTH($R5465))))</f>
        <v/>
      </c>
      <c r="P5465">
        <f>IF($R5465="","",IF($R5466="",1,IF($O5465&lt;&gt;$O5466,1,0)))</f>
        <v/>
      </c>
      <c r="Q5465">
        <f>IF($P5465=1,SUM($P$7:$P5465),"")</f>
        <v/>
      </c>
      <c r="R5465">
        <f>IF($A5465="","",IF(ISNUMBER($A5465),$A5465,IFERROR(DATEVALUE($A5465),NA())))</f>
        <v/>
      </c>
    </row>
    <row r="5466">
      <c r="O5466">
        <f>IF($R5466="","",IF($Q$1="Weekly",INT(($R5466-2)/7),IF($Q$1="Quarterly",YEAR($R5466)*4+ROUNDUP(MONTH($R5466)/3),YEAR($R5466)*12+MONTH($R5466))))</f>
        <v/>
      </c>
      <c r="P5466">
        <f>IF($R5466="","",IF($R5467="",1,IF($O5466&lt;&gt;$O5467,1,0)))</f>
        <v/>
      </c>
      <c r="Q5466">
        <f>IF($P5466=1,SUM($P$7:$P5466),"")</f>
        <v/>
      </c>
      <c r="R5466">
        <f>IF($A5466="","",IF(ISNUMBER($A5466),$A5466,IFERROR(DATEVALUE($A5466),NA())))</f>
        <v/>
      </c>
    </row>
    <row r="5467">
      <c r="O5467">
        <f>IF($R5467="","",IF($Q$1="Weekly",INT(($R5467-2)/7),IF($Q$1="Quarterly",YEAR($R5467)*4+ROUNDUP(MONTH($R5467)/3),YEAR($R5467)*12+MONTH($R5467))))</f>
        <v/>
      </c>
      <c r="P5467">
        <f>IF($R5467="","",IF($R5468="",1,IF($O5467&lt;&gt;$O5468,1,0)))</f>
        <v/>
      </c>
      <c r="Q5467">
        <f>IF($P5467=1,SUM($P$7:$P5467),"")</f>
        <v/>
      </c>
      <c r="R5467">
        <f>IF($A5467="","",IF(ISNUMBER($A5467),$A5467,IFERROR(DATEVALUE($A5467),NA())))</f>
        <v/>
      </c>
    </row>
    <row r="5468">
      <c r="O5468">
        <f>IF($R5468="","",IF($Q$1="Weekly",INT(($R5468-2)/7),IF($Q$1="Quarterly",YEAR($R5468)*4+ROUNDUP(MONTH($R5468)/3),YEAR($R5468)*12+MONTH($R5468))))</f>
        <v/>
      </c>
      <c r="P5468">
        <f>IF($R5468="","",IF($R5469="",1,IF($O5468&lt;&gt;$O5469,1,0)))</f>
        <v/>
      </c>
      <c r="Q5468">
        <f>IF($P5468=1,SUM($P$7:$P5468),"")</f>
        <v/>
      </c>
      <c r="R5468">
        <f>IF($A5468="","",IF(ISNUMBER($A5468),$A5468,IFERROR(DATEVALUE($A5468),NA())))</f>
        <v/>
      </c>
    </row>
    <row r="5469">
      <c r="O5469">
        <f>IF($R5469="","",IF($Q$1="Weekly",INT(($R5469-2)/7),IF($Q$1="Quarterly",YEAR($R5469)*4+ROUNDUP(MONTH($R5469)/3),YEAR($R5469)*12+MONTH($R5469))))</f>
        <v/>
      </c>
      <c r="P5469">
        <f>IF($R5469="","",IF($R5470="",1,IF($O5469&lt;&gt;$O5470,1,0)))</f>
        <v/>
      </c>
      <c r="Q5469">
        <f>IF($P5469=1,SUM($P$7:$P5469),"")</f>
        <v/>
      </c>
      <c r="R5469">
        <f>IF($A5469="","",IF(ISNUMBER($A5469),$A5469,IFERROR(DATEVALUE($A5469),NA())))</f>
        <v/>
      </c>
    </row>
    <row r="5470">
      <c r="O5470">
        <f>IF($R5470="","",IF($Q$1="Weekly",INT(($R5470-2)/7),IF($Q$1="Quarterly",YEAR($R5470)*4+ROUNDUP(MONTH($R5470)/3),YEAR($R5470)*12+MONTH($R5470))))</f>
        <v/>
      </c>
      <c r="P5470">
        <f>IF($R5470="","",IF($R5471="",1,IF($O5470&lt;&gt;$O5471,1,0)))</f>
        <v/>
      </c>
      <c r="Q5470">
        <f>IF($P5470=1,SUM($P$7:$P5470),"")</f>
        <v/>
      </c>
      <c r="R5470">
        <f>IF($A5470="","",IF(ISNUMBER($A5470),$A5470,IFERROR(DATEVALUE($A5470),NA())))</f>
        <v/>
      </c>
    </row>
    <row r="5471">
      <c r="O5471">
        <f>IF($R5471="","",IF($Q$1="Weekly",INT(($R5471-2)/7),IF($Q$1="Quarterly",YEAR($R5471)*4+ROUNDUP(MONTH($R5471)/3),YEAR($R5471)*12+MONTH($R5471))))</f>
        <v/>
      </c>
      <c r="P5471">
        <f>IF($R5471="","",IF($R5472="",1,IF($O5471&lt;&gt;$O5472,1,0)))</f>
        <v/>
      </c>
      <c r="Q5471">
        <f>IF($P5471=1,SUM($P$7:$P5471),"")</f>
        <v/>
      </c>
      <c r="R5471">
        <f>IF($A5471="","",IF(ISNUMBER($A5471),$A5471,IFERROR(DATEVALUE($A5471),NA())))</f>
        <v/>
      </c>
    </row>
    <row r="5472">
      <c r="O5472">
        <f>IF($R5472="","",IF($Q$1="Weekly",INT(($R5472-2)/7),IF($Q$1="Quarterly",YEAR($R5472)*4+ROUNDUP(MONTH($R5472)/3),YEAR($R5472)*12+MONTH($R5472))))</f>
        <v/>
      </c>
      <c r="P5472">
        <f>IF($R5472="","",IF($R5473="",1,IF($O5472&lt;&gt;$O5473,1,0)))</f>
        <v/>
      </c>
      <c r="Q5472">
        <f>IF($P5472=1,SUM($P$7:$P5472),"")</f>
        <v/>
      </c>
      <c r="R5472">
        <f>IF($A5472="","",IF(ISNUMBER($A5472),$A5472,IFERROR(DATEVALUE($A5472),NA())))</f>
        <v/>
      </c>
    </row>
    <row r="5473">
      <c r="O5473">
        <f>IF($R5473="","",IF($Q$1="Weekly",INT(($R5473-2)/7),IF($Q$1="Quarterly",YEAR($R5473)*4+ROUNDUP(MONTH($R5473)/3),YEAR($R5473)*12+MONTH($R5473))))</f>
        <v/>
      </c>
      <c r="P5473">
        <f>IF($R5473="","",IF($R5474="",1,IF($O5473&lt;&gt;$O5474,1,0)))</f>
        <v/>
      </c>
      <c r="Q5473">
        <f>IF($P5473=1,SUM($P$7:$P5473),"")</f>
        <v/>
      </c>
      <c r="R5473">
        <f>IF($A5473="","",IF(ISNUMBER($A5473),$A5473,IFERROR(DATEVALUE($A5473),NA())))</f>
        <v/>
      </c>
    </row>
    <row r="5474">
      <c r="O5474">
        <f>IF($R5474="","",IF($Q$1="Weekly",INT(($R5474-2)/7),IF($Q$1="Quarterly",YEAR($R5474)*4+ROUNDUP(MONTH($R5474)/3),YEAR($R5474)*12+MONTH($R5474))))</f>
        <v/>
      </c>
      <c r="P5474">
        <f>IF($R5474="","",IF($R5475="",1,IF($O5474&lt;&gt;$O5475,1,0)))</f>
        <v/>
      </c>
      <c r="Q5474">
        <f>IF($P5474=1,SUM($P$7:$P5474),"")</f>
        <v/>
      </c>
      <c r="R5474">
        <f>IF($A5474="","",IF(ISNUMBER($A5474),$A5474,IFERROR(DATEVALUE($A5474),NA())))</f>
        <v/>
      </c>
    </row>
    <row r="5475">
      <c r="O5475">
        <f>IF($R5475="","",IF($Q$1="Weekly",INT(($R5475-2)/7),IF($Q$1="Quarterly",YEAR($R5475)*4+ROUNDUP(MONTH($R5475)/3),YEAR($R5475)*12+MONTH($R5475))))</f>
        <v/>
      </c>
      <c r="P5475">
        <f>IF($R5475="","",IF($R5476="",1,IF($O5475&lt;&gt;$O5476,1,0)))</f>
        <v/>
      </c>
      <c r="Q5475">
        <f>IF($P5475=1,SUM($P$7:$P5475),"")</f>
        <v/>
      </c>
      <c r="R5475">
        <f>IF($A5475="","",IF(ISNUMBER($A5475),$A5475,IFERROR(DATEVALUE($A5475),NA())))</f>
        <v/>
      </c>
    </row>
    <row r="5476">
      <c r="O5476">
        <f>IF($R5476="","",IF($Q$1="Weekly",INT(($R5476-2)/7),IF($Q$1="Quarterly",YEAR($R5476)*4+ROUNDUP(MONTH($R5476)/3),YEAR($R5476)*12+MONTH($R5476))))</f>
        <v/>
      </c>
      <c r="P5476">
        <f>IF($R5476="","",IF($R5477="",1,IF($O5476&lt;&gt;$O5477,1,0)))</f>
        <v/>
      </c>
      <c r="Q5476">
        <f>IF($P5476=1,SUM($P$7:$P5476),"")</f>
        <v/>
      </c>
      <c r="R5476">
        <f>IF($A5476="","",IF(ISNUMBER($A5476),$A5476,IFERROR(DATEVALUE($A5476),NA())))</f>
        <v/>
      </c>
    </row>
    <row r="5477">
      <c r="O5477">
        <f>IF($R5477="","",IF($Q$1="Weekly",INT(($R5477-2)/7),IF($Q$1="Quarterly",YEAR($R5477)*4+ROUNDUP(MONTH($R5477)/3),YEAR($R5477)*12+MONTH($R5477))))</f>
        <v/>
      </c>
      <c r="P5477">
        <f>IF($R5477="","",IF($R5478="",1,IF($O5477&lt;&gt;$O5478,1,0)))</f>
        <v/>
      </c>
      <c r="Q5477">
        <f>IF($P5477=1,SUM($P$7:$P5477),"")</f>
        <v/>
      </c>
      <c r="R5477">
        <f>IF($A5477="","",IF(ISNUMBER($A5477),$A5477,IFERROR(DATEVALUE($A5477),NA())))</f>
        <v/>
      </c>
    </row>
    <row r="5478">
      <c r="O5478">
        <f>IF($R5478="","",IF($Q$1="Weekly",INT(($R5478-2)/7),IF($Q$1="Quarterly",YEAR($R5478)*4+ROUNDUP(MONTH($R5478)/3),YEAR($R5478)*12+MONTH($R5478))))</f>
        <v/>
      </c>
      <c r="P5478">
        <f>IF($R5478="","",IF($R5479="",1,IF($O5478&lt;&gt;$O5479,1,0)))</f>
        <v/>
      </c>
      <c r="Q5478">
        <f>IF($P5478=1,SUM($P$7:$P5478),"")</f>
        <v/>
      </c>
      <c r="R5478">
        <f>IF($A5478="","",IF(ISNUMBER($A5478),$A5478,IFERROR(DATEVALUE($A5478),NA())))</f>
        <v/>
      </c>
    </row>
    <row r="5479">
      <c r="O5479">
        <f>IF($R5479="","",IF($Q$1="Weekly",INT(($R5479-2)/7),IF($Q$1="Quarterly",YEAR($R5479)*4+ROUNDUP(MONTH($R5479)/3),YEAR($R5479)*12+MONTH($R5479))))</f>
        <v/>
      </c>
      <c r="P5479">
        <f>IF($R5479="","",IF($R5480="",1,IF($O5479&lt;&gt;$O5480,1,0)))</f>
        <v/>
      </c>
      <c r="Q5479">
        <f>IF($P5479=1,SUM($P$7:$P5479),"")</f>
        <v/>
      </c>
      <c r="R5479">
        <f>IF($A5479="","",IF(ISNUMBER($A5479),$A5479,IFERROR(DATEVALUE($A5479),NA())))</f>
        <v/>
      </c>
    </row>
    <row r="5480">
      <c r="O5480">
        <f>IF($R5480="","",IF($Q$1="Weekly",INT(($R5480-2)/7),IF($Q$1="Quarterly",YEAR($R5480)*4+ROUNDUP(MONTH($R5480)/3),YEAR($R5480)*12+MONTH($R5480))))</f>
        <v/>
      </c>
      <c r="P5480">
        <f>IF($R5480="","",IF($R5481="",1,IF($O5480&lt;&gt;$O5481,1,0)))</f>
        <v/>
      </c>
      <c r="Q5480">
        <f>IF($P5480=1,SUM($P$7:$P5480),"")</f>
        <v/>
      </c>
      <c r="R5480">
        <f>IF($A5480="","",IF(ISNUMBER($A5480),$A5480,IFERROR(DATEVALUE($A5480),NA())))</f>
        <v/>
      </c>
    </row>
    <row r="5481">
      <c r="O5481">
        <f>IF($R5481="","",IF($Q$1="Weekly",INT(($R5481-2)/7),IF($Q$1="Quarterly",YEAR($R5481)*4+ROUNDUP(MONTH($R5481)/3),YEAR($R5481)*12+MONTH($R5481))))</f>
        <v/>
      </c>
      <c r="P5481">
        <f>IF($R5481="","",IF($R5482="",1,IF($O5481&lt;&gt;$O5482,1,0)))</f>
        <v/>
      </c>
      <c r="Q5481">
        <f>IF($P5481=1,SUM($P$7:$P5481),"")</f>
        <v/>
      </c>
      <c r="R5481">
        <f>IF($A5481="","",IF(ISNUMBER($A5481),$A5481,IFERROR(DATEVALUE($A5481),NA())))</f>
        <v/>
      </c>
    </row>
    <row r="5482">
      <c r="O5482">
        <f>IF($R5482="","",IF($Q$1="Weekly",INT(($R5482-2)/7),IF($Q$1="Quarterly",YEAR($R5482)*4+ROUNDUP(MONTH($R5482)/3),YEAR($R5482)*12+MONTH($R5482))))</f>
        <v/>
      </c>
      <c r="P5482">
        <f>IF($R5482="","",IF($R5483="",1,IF($O5482&lt;&gt;$O5483,1,0)))</f>
        <v/>
      </c>
      <c r="Q5482">
        <f>IF($P5482=1,SUM($P$7:$P5482),"")</f>
        <v/>
      </c>
      <c r="R5482">
        <f>IF($A5482="","",IF(ISNUMBER($A5482),$A5482,IFERROR(DATEVALUE($A5482),NA())))</f>
        <v/>
      </c>
    </row>
    <row r="5483">
      <c r="O5483">
        <f>IF($R5483="","",IF($Q$1="Weekly",INT(($R5483-2)/7),IF($Q$1="Quarterly",YEAR($R5483)*4+ROUNDUP(MONTH($R5483)/3),YEAR($R5483)*12+MONTH($R5483))))</f>
        <v/>
      </c>
      <c r="P5483">
        <f>IF($R5483="","",IF($R5484="",1,IF($O5483&lt;&gt;$O5484,1,0)))</f>
        <v/>
      </c>
      <c r="Q5483">
        <f>IF($P5483=1,SUM($P$7:$P5483),"")</f>
        <v/>
      </c>
      <c r="R5483">
        <f>IF($A5483="","",IF(ISNUMBER($A5483),$A5483,IFERROR(DATEVALUE($A5483),NA())))</f>
        <v/>
      </c>
    </row>
    <row r="5484">
      <c r="O5484">
        <f>IF($R5484="","",IF($Q$1="Weekly",INT(($R5484-2)/7),IF($Q$1="Quarterly",YEAR($R5484)*4+ROUNDUP(MONTH($R5484)/3),YEAR($R5484)*12+MONTH($R5484))))</f>
        <v/>
      </c>
      <c r="P5484">
        <f>IF($R5484="","",IF($R5485="",1,IF($O5484&lt;&gt;$O5485,1,0)))</f>
        <v/>
      </c>
      <c r="Q5484">
        <f>IF($P5484=1,SUM($P$7:$P5484),"")</f>
        <v/>
      </c>
      <c r="R5484">
        <f>IF($A5484="","",IF(ISNUMBER($A5484),$A5484,IFERROR(DATEVALUE($A5484),NA())))</f>
        <v/>
      </c>
    </row>
    <row r="5485">
      <c r="O5485">
        <f>IF($R5485="","",IF($Q$1="Weekly",INT(($R5485-2)/7),IF($Q$1="Quarterly",YEAR($R5485)*4+ROUNDUP(MONTH($R5485)/3),YEAR($R5485)*12+MONTH($R5485))))</f>
        <v/>
      </c>
      <c r="P5485">
        <f>IF($R5485="","",IF($R5486="",1,IF($O5485&lt;&gt;$O5486,1,0)))</f>
        <v/>
      </c>
      <c r="Q5485">
        <f>IF($P5485=1,SUM($P$7:$P5485),"")</f>
        <v/>
      </c>
      <c r="R5485">
        <f>IF($A5485="","",IF(ISNUMBER($A5485),$A5485,IFERROR(DATEVALUE($A5485),NA())))</f>
        <v/>
      </c>
    </row>
    <row r="5486">
      <c r="O5486">
        <f>IF($R5486="","",IF($Q$1="Weekly",INT(($R5486-2)/7),IF($Q$1="Quarterly",YEAR($R5486)*4+ROUNDUP(MONTH($R5486)/3),YEAR($R5486)*12+MONTH($R5486))))</f>
        <v/>
      </c>
      <c r="P5486">
        <f>IF($R5486="","",IF($R5487="",1,IF($O5486&lt;&gt;$O5487,1,0)))</f>
        <v/>
      </c>
      <c r="Q5486">
        <f>IF($P5486=1,SUM($P$7:$P5486),"")</f>
        <v/>
      </c>
      <c r="R5486">
        <f>IF($A5486="","",IF(ISNUMBER($A5486),$A5486,IFERROR(DATEVALUE($A5486),NA())))</f>
        <v/>
      </c>
    </row>
    <row r="5487">
      <c r="O5487">
        <f>IF($R5487="","",IF($Q$1="Weekly",INT(($R5487-2)/7),IF($Q$1="Quarterly",YEAR($R5487)*4+ROUNDUP(MONTH($R5487)/3),YEAR($R5487)*12+MONTH($R5487))))</f>
        <v/>
      </c>
      <c r="P5487">
        <f>IF($R5487="","",IF($R5488="",1,IF($O5487&lt;&gt;$O5488,1,0)))</f>
        <v/>
      </c>
      <c r="Q5487">
        <f>IF($P5487=1,SUM($P$7:$P5487),"")</f>
        <v/>
      </c>
      <c r="R5487">
        <f>IF($A5487="","",IF(ISNUMBER($A5487),$A5487,IFERROR(DATEVALUE($A5487),NA())))</f>
        <v/>
      </c>
    </row>
    <row r="5488">
      <c r="O5488">
        <f>IF($R5488="","",IF($Q$1="Weekly",INT(($R5488-2)/7),IF($Q$1="Quarterly",YEAR($R5488)*4+ROUNDUP(MONTH($R5488)/3),YEAR($R5488)*12+MONTH($R5488))))</f>
        <v/>
      </c>
      <c r="P5488">
        <f>IF($R5488="","",IF($R5489="",1,IF($O5488&lt;&gt;$O5489,1,0)))</f>
        <v/>
      </c>
      <c r="Q5488">
        <f>IF($P5488=1,SUM($P$7:$P5488),"")</f>
        <v/>
      </c>
      <c r="R5488">
        <f>IF($A5488="","",IF(ISNUMBER($A5488),$A5488,IFERROR(DATEVALUE($A5488),NA())))</f>
        <v/>
      </c>
    </row>
    <row r="5489">
      <c r="O5489">
        <f>IF($R5489="","",IF($Q$1="Weekly",INT(($R5489-2)/7),IF($Q$1="Quarterly",YEAR($R5489)*4+ROUNDUP(MONTH($R5489)/3),YEAR($R5489)*12+MONTH($R5489))))</f>
        <v/>
      </c>
      <c r="P5489">
        <f>IF($R5489="","",IF($R5490="",1,IF($O5489&lt;&gt;$O5490,1,0)))</f>
        <v/>
      </c>
      <c r="Q5489">
        <f>IF($P5489=1,SUM($P$7:$P5489),"")</f>
        <v/>
      </c>
      <c r="R5489">
        <f>IF($A5489="","",IF(ISNUMBER($A5489),$A5489,IFERROR(DATEVALUE($A5489),NA())))</f>
        <v/>
      </c>
    </row>
    <row r="5490">
      <c r="O5490">
        <f>IF($R5490="","",IF($Q$1="Weekly",INT(($R5490-2)/7),IF($Q$1="Quarterly",YEAR($R5490)*4+ROUNDUP(MONTH($R5490)/3),YEAR($R5490)*12+MONTH($R5490))))</f>
        <v/>
      </c>
      <c r="P5490">
        <f>IF($R5490="","",IF($R5491="",1,IF($O5490&lt;&gt;$O5491,1,0)))</f>
        <v/>
      </c>
      <c r="Q5490">
        <f>IF($P5490=1,SUM($P$7:$P5490),"")</f>
        <v/>
      </c>
      <c r="R5490">
        <f>IF($A5490="","",IF(ISNUMBER($A5490),$A5490,IFERROR(DATEVALUE($A5490),NA())))</f>
        <v/>
      </c>
    </row>
    <row r="5491">
      <c r="O5491">
        <f>IF($R5491="","",IF($Q$1="Weekly",INT(($R5491-2)/7),IF($Q$1="Quarterly",YEAR($R5491)*4+ROUNDUP(MONTH($R5491)/3),YEAR($R5491)*12+MONTH($R5491))))</f>
        <v/>
      </c>
      <c r="P5491">
        <f>IF($R5491="","",IF($R5492="",1,IF($O5491&lt;&gt;$O5492,1,0)))</f>
        <v/>
      </c>
      <c r="Q5491">
        <f>IF($P5491=1,SUM($P$7:$P5491),"")</f>
        <v/>
      </c>
      <c r="R5491">
        <f>IF($A5491="","",IF(ISNUMBER($A5491),$A5491,IFERROR(DATEVALUE($A5491),NA())))</f>
        <v/>
      </c>
    </row>
    <row r="5492">
      <c r="O5492">
        <f>IF($R5492="","",IF($Q$1="Weekly",INT(($R5492-2)/7),IF($Q$1="Quarterly",YEAR($R5492)*4+ROUNDUP(MONTH($R5492)/3),YEAR($R5492)*12+MONTH($R5492))))</f>
        <v/>
      </c>
      <c r="P5492">
        <f>IF($R5492="","",IF($R5493="",1,IF($O5492&lt;&gt;$O5493,1,0)))</f>
        <v/>
      </c>
      <c r="Q5492">
        <f>IF($P5492=1,SUM($P$7:$P5492),"")</f>
        <v/>
      </c>
      <c r="R5492">
        <f>IF($A5492="","",IF(ISNUMBER($A5492),$A5492,IFERROR(DATEVALUE($A5492),NA())))</f>
        <v/>
      </c>
    </row>
    <row r="5493">
      <c r="O5493">
        <f>IF($R5493="","",IF($Q$1="Weekly",INT(($R5493-2)/7),IF($Q$1="Quarterly",YEAR($R5493)*4+ROUNDUP(MONTH($R5493)/3),YEAR($R5493)*12+MONTH($R5493))))</f>
        <v/>
      </c>
      <c r="P5493">
        <f>IF($R5493="","",IF($R5494="",1,IF($O5493&lt;&gt;$O5494,1,0)))</f>
        <v/>
      </c>
      <c r="Q5493">
        <f>IF($P5493=1,SUM($P$7:$P5493),"")</f>
        <v/>
      </c>
      <c r="R5493">
        <f>IF($A5493="","",IF(ISNUMBER($A5493),$A5493,IFERROR(DATEVALUE($A5493),NA())))</f>
        <v/>
      </c>
    </row>
    <row r="5494">
      <c r="O5494">
        <f>IF($R5494="","",IF($Q$1="Weekly",INT(($R5494-2)/7),IF($Q$1="Quarterly",YEAR($R5494)*4+ROUNDUP(MONTH($R5494)/3),YEAR($R5494)*12+MONTH($R5494))))</f>
        <v/>
      </c>
      <c r="P5494">
        <f>IF($R5494="","",IF($R5495="",1,IF($O5494&lt;&gt;$O5495,1,0)))</f>
        <v/>
      </c>
      <c r="Q5494">
        <f>IF($P5494=1,SUM($P$7:$P5494),"")</f>
        <v/>
      </c>
      <c r="R5494">
        <f>IF($A5494="","",IF(ISNUMBER($A5494),$A5494,IFERROR(DATEVALUE($A5494),NA())))</f>
        <v/>
      </c>
    </row>
    <row r="5495">
      <c r="O5495">
        <f>IF($R5495="","",IF($Q$1="Weekly",INT(($R5495-2)/7),IF($Q$1="Quarterly",YEAR($R5495)*4+ROUNDUP(MONTH($R5495)/3),YEAR($R5495)*12+MONTH($R5495))))</f>
        <v/>
      </c>
      <c r="P5495">
        <f>IF($R5495="","",IF($R5496="",1,IF($O5495&lt;&gt;$O5496,1,0)))</f>
        <v/>
      </c>
      <c r="Q5495">
        <f>IF($P5495=1,SUM($P$7:$P5495),"")</f>
        <v/>
      </c>
      <c r="R5495">
        <f>IF($A5495="","",IF(ISNUMBER($A5495),$A5495,IFERROR(DATEVALUE($A5495),NA())))</f>
        <v/>
      </c>
    </row>
    <row r="5496">
      <c r="O5496">
        <f>IF($R5496="","",IF($Q$1="Weekly",INT(($R5496-2)/7),IF($Q$1="Quarterly",YEAR($R5496)*4+ROUNDUP(MONTH($R5496)/3),YEAR($R5496)*12+MONTH($R5496))))</f>
        <v/>
      </c>
      <c r="P5496">
        <f>IF($R5496="","",IF($R5497="",1,IF($O5496&lt;&gt;$O5497,1,0)))</f>
        <v/>
      </c>
      <c r="Q5496">
        <f>IF($P5496=1,SUM($P$7:$P5496),"")</f>
        <v/>
      </c>
      <c r="R5496">
        <f>IF($A5496="","",IF(ISNUMBER($A5496),$A5496,IFERROR(DATEVALUE($A5496),NA())))</f>
        <v/>
      </c>
    </row>
    <row r="5497">
      <c r="O5497">
        <f>IF($R5497="","",IF($Q$1="Weekly",INT(($R5497-2)/7),IF($Q$1="Quarterly",YEAR($R5497)*4+ROUNDUP(MONTH($R5497)/3),YEAR($R5497)*12+MONTH($R5497))))</f>
        <v/>
      </c>
      <c r="P5497">
        <f>IF($R5497="","",IF($R5498="",1,IF($O5497&lt;&gt;$O5498,1,0)))</f>
        <v/>
      </c>
      <c r="Q5497">
        <f>IF($P5497=1,SUM($P$7:$P5497),"")</f>
        <v/>
      </c>
      <c r="R5497">
        <f>IF($A5497="","",IF(ISNUMBER($A5497),$A5497,IFERROR(DATEVALUE($A5497),NA())))</f>
        <v/>
      </c>
    </row>
    <row r="5498">
      <c r="O5498">
        <f>IF($R5498="","",IF($Q$1="Weekly",INT(($R5498-2)/7),IF($Q$1="Quarterly",YEAR($R5498)*4+ROUNDUP(MONTH($R5498)/3),YEAR($R5498)*12+MONTH($R5498))))</f>
        <v/>
      </c>
      <c r="P5498">
        <f>IF($R5498="","",IF($R5499="",1,IF($O5498&lt;&gt;$O5499,1,0)))</f>
        <v/>
      </c>
      <c r="Q5498">
        <f>IF($P5498=1,SUM($P$7:$P5498),"")</f>
        <v/>
      </c>
      <c r="R5498">
        <f>IF($A5498="","",IF(ISNUMBER($A5498),$A5498,IFERROR(DATEVALUE($A5498),NA())))</f>
        <v/>
      </c>
    </row>
    <row r="5499">
      <c r="O5499">
        <f>IF($R5499="","",IF($Q$1="Weekly",INT(($R5499-2)/7),IF($Q$1="Quarterly",YEAR($R5499)*4+ROUNDUP(MONTH($R5499)/3),YEAR($R5499)*12+MONTH($R5499))))</f>
        <v/>
      </c>
      <c r="P5499">
        <f>IF($R5499="","",IF($R5500="",1,IF($O5499&lt;&gt;$O5500,1,0)))</f>
        <v/>
      </c>
      <c r="Q5499">
        <f>IF($P5499=1,SUM($P$7:$P5499),"")</f>
        <v/>
      </c>
      <c r="R5499">
        <f>IF($A5499="","",IF(ISNUMBER($A5499),$A5499,IFERROR(DATEVALUE($A5499),NA())))</f>
        <v/>
      </c>
    </row>
    <row r="5500">
      <c r="O5500">
        <f>IF($R5500="","",IF($Q$1="Weekly",INT(($R5500-2)/7),IF($Q$1="Quarterly",YEAR($R5500)*4+ROUNDUP(MONTH($R5500)/3),YEAR($R5500)*12+MONTH($R5500))))</f>
        <v/>
      </c>
      <c r="P5500">
        <f>IF($R5500="","",IF($R5501="",1,IF($O5500&lt;&gt;$O5501,1,0)))</f>
        <v/>
      </c>
      <c r="Q5500">
        <f>IF($P5500=1,SUM($P$7:$P5500),"")</f>
        <v/>
      </c>
      <c r="R5500">
        <f>IF($A5500="","",IF(ISNUMBER($A5500),$A5500,IFERROR(DATEVALUE($A5500),NA())))</f>
        <v/>
      </c>
    </row>
    <row r="5501">
      <c r="O5501">
        <f>IF($R5501="","",IF($Q$1="Weekly",INT(($R5501-2)/7),IF($Q$1="Quarterly",YEAR($R5501)*4+ROUNDUP(MONTH($R5501)/3),YEAR($R5501)*12+MONTH($R5501))))</f>
        <v/>
      </c>
      <c r="P5501">
        <f>IF($R5501="","",IF($R5502="",1,IF($O5501&lt;&gt;$O5502,1,0)))</f>
        <v/>
      </c>
      <c r="Q5501">
        <f>IF($P5501=1,SUM($P$7:$P5501),"")</f>
        <v/>
      </c>
      <c r="R5501">
        <f>IF($A5501="","",IF(ISNUMBER($A5501),$A5501,IFERROR(DATEVALUE($A5501),NA())))</f>
        <v/>
      </c>
    </row>
    <row r="5502">
      <c r="O5502">
        <f>IF($R5502="","",IF($Q$1="Weekly",INT(($R5502-2)/7),IF($Q$1="Quarterly",YEAR($R5502)*4+ROUNDUP(MONTH($R5502)/3),YEAR($R5502)*12+MONTH($R5502))))</f>
        <v/>
      </c>
      <c r="P5502">
        <f>IF($R5502="","",IF($R5503="",1,IF($O5502&lt;&gt;$O5503,1,0)))</f>
        <v/>
      </c>
      <c r="Q5502">
        <f>IF($P5502=1,SUM($P$7:$P5502),"")</f>
        <v/>
      </c>
      <c r="R5502">
        <f>IF($A5502="","",IF(ISNUMBER($A5502),$A5502,IFERROR(DATEVALUE($A5502),NA())))</f>
        <v/>
      </c>
    </row>
    <row r="5503">
      <c r="O5503">
        <f>IF($R5503="","",IF($Q$1="Weekly",INT(($R5503-2)/7),IF($Q$1="Quarterly",YEAR($R5503)*4+ROUNDUP(MONTH($R5503)/3),YEAR($R5503)*12+MONTH($R5503))))</f>
        <v/>
      </c>
      <c r="P5503">
        <f>IF($R5503="","",IF($R5504="",1,IF($O5503&lt;&gt;$O5504,1,0)))</f>
        <v/>
      </c>
      <c r="Q5503">
        <f>IF($P5503=1,SUM($P$7:$P5503),"")</f>
        <v/>
      </c>
      <c r="R5503">
        <f>IF($A5503="","",IF(ISNUMBER($A5503),$A5503,IFERROR(DATEVALUE($A5503),NA())))</f>
        <v/>
      </c>
    </row>
    <row r="5504">
      <c r="O5504">
        <f>IF($R5504="","",IF($Q$1="Weekly",INT(($R5504-2)/7),IF($Q$1="Quarterly",YEAR($R5504)*4+ROUNDUP(MONTH($R5504)/3),YEAR($R5504)*12+MONTH($R5504))))</f>
        <v/>
      </c>
      <c r="P5504">
        <f>IF($R5504="","",IF($R5505="",1,IF($O5504&lt;&gt;$O5505,1,0)))</f>
        <v/>
      </c>
      <c r="Q5504">
        <f>IF($P5504=1,SUM($P$7:$P5504),"")</f>
        <v/>
      </c>
      <c r="R5504">
        <f>IF($A5504="","",IF(ISNUMBER($A5504),$A5504,IFERROR(DATEVALUE($A5504),NA())))</f>
        <v/>
      </c>
    </row>
    <row r="5505">
      <c r="O5505">
        <f>IF($R5505="","",IF($Q$1="Weekly",INT(($R5505-2)/7),IF($Q$1="Quarterly",YEAR($R5505)*4+ROUNDUP(MONTH($R5505)/3),YEAR($R5505)*12+MONTH($R5505))))</f>
        <v/>
      </c>
      <c r="P5505">
        <f>IF($R5505="","",IF($R5506="",1,IF($O5505&lt;&gt;$O5506,1,0)))</f>
        <v/>
      </c>
      <c r="Q5505">
        <f>IF($P5505=1,SUM($P$7:$P5505),"")</f>
        <v/>
      </c>
      <c r="R5505">
        <f>IF($A5505="","",IF(ISNUMBER($A5505),$A5505,IFERROR(DATEVALUE($A5505),NA())))</f>
        <v/>
      </c>
    </row>
    <row r="5506">
      <c r="O5506">
        <f>IF($R5506="","",IF($Q$1="Weekly",INT(($R5506-2)/7),IF($Q$1="Quarterly",YEAR($R5506)*4+ROUNDUP(MONTH($R5506)/3),YEAR($R5506)*12+MONTH($R5506))))</f>
        <v/>
      </c>
      <c r="P5506">
        <f>IF($R5506="","",IF($R5507="",1,IF($O5506&lt;&gt;$O5507,1,0)))</f>
        <v/>
      </c>
      <c r="Q5506">
        <f>IF($P5506=1,SUM($P$7:$P5506),"")</f>
        <v/>
      </c>
      <c r="R5506">
        <f>IF($A5506="","",IF(ISNUMBER($A5506),$A5506,IFERROR(DATEVALUE($A5506),NA())))</f>
        <v/>
      </c>
    </row>
    <row r="5507">
      <c r="O5507">
        <f>IF($R5507="","",IF($Q$1="Weekly",INT(($R5507-2)/7),IF($Q$1="Quarterly",YEAR($R5507)*4+ROUNDUP(MONTH($R5507)/3),YEAR($R5507)*12+MONTH($R5507))))</f>
        <v/>
      </c>
      <c r="P5507">
        <f>IF($R5507="","",IF($R5508="",1,IF($O5507&lt;&gt;$O5508,1,0)))</f>
        <v/>
      </c>
      <c r="Q5507">
        <f>IF($P5507=1,SUM($P$7:$P5507),"")</f>
        <v/>
      </c>
      <c r="R5507">
        <f>IF($A5507="","",IF(ISNUMBER($A5507),$A5507,IFERROR(DATEVALUE($A5507),NA())))</f>
        <v/>
      </c>
    </row>
    <row r="5508">
      <c r="O5508">
        <f>IF($R5508="","",IF($Q$1="Weekly",INT(($R5508-2)/7),IF($Q$1="Quarterly",YEAR($R5508)*4+ROUNDUP(MONTH($R5508)/3),YEAR($R5508)*12+MONTH($R5508))))</f>
        <v/>
      </c>
      <c r="P5508">
        <f>IF($R5508="","",IF($R5509="",1,IF($O5508&lt;&gt;$O5509,1,0)))</f>
        <v/>
      </c>
      <c r="Q5508">
        <f>IF($P5508=1,SUM($P$7:$P5508),"")</f>
        <v/>
      </c>
      <c r="R5508">
        <f>IF($A5508="","",IF(ISNUMBER($A5508),$A5508,IFERROR(DATEVALUE($A5508),NA())))</f>
        <v/>
      </c>
    </row>
    <row r="5509">
      <c r="O5509">
        <f>IF($R5509="","",IF($Q$1="Weekly",INT(($R5509-2)/7),IF($Q$1="Quarterly",YEAR($R5509)*4+ROUNDUP(MONTH($R5509)/3),YEAR($R5509)*12+MONTH($R5509))))</f>
        <v/>
      </c>
      <c r="P5509">
        <f>IF($R5509="","",IF($R5510="",1,IF($O5509&lt;&gt;$O5510,1,0)))</f>
        <v/>
      </c>
      <c r="Q5509">
        <f>IF($P5509=1,SUM($P$7:$P5509),"")</f>
        <v/>
      </c>
      <c r="R5509">
        <f>IF($A5509="","",IF(ISNUMBER($A5509),$A5509,IFERROR(DATEVALUE($A5509),NA())))</f>
        <v/>
      </c>
    </row>
    <row r="5510">
      <c r="O5510">
        <f>IF($R5510="","",IF($Q$1="Weekly",INT(($R5510-2)/7),IF($Q$1="Quarterly",YEAR($R5510)*4+ROUNDUP(MONTH($R5510)/3),YEAR($R5510)*12+MONTH($R5510))))</f>
        <v/>
      </c>
      <c r="P5510">
        <f>IF($R5510="","",IF($R5511="",1,IF($O5510&lt;&gt;$O5511,1,0)))</f>
        <v/>
      </c>
      <c r="Q5510">
        <f>IF($P5510=1,SUM($P$7:$P5510),"")</f>
        <v/>
      </c>
      <c r="R5510">
        <f>IF($A5510="","",IF(ISNUMBER($A5510),$A5510,IFERROR(DATEVALUE($A5510),NA())))</f>
        <v/>
      </c>
    </row>
    <row r="5511">
      <c r="O5511">
        <f>IF($R5511="","",IF($Q$1="Weekly",INT(($R5511-2)/7),IF($Q$1="Quarterly",YEAR($R5511)*4+ROUNDUP(MONTH($R5511)/3),YEAR($R5511)*12+MONTH($R5511))))</f>
        <v/>
      </c>
      <c r="P5511">
        <f>IF($R5511="","",IF($R5512="",1,IF($O5511&lt;&gt;$O5512,1,0)))</f>
        <v/>
      </c>
      <c r="Q5511">
        <f>IF($P5511=1,SUM($P$7:$P5511),"")</f>
        <v/>
      </c>
      <c r="R5511">
        <f>IF($A5511="","",IF(ISNUMBER($A5511),$A5511,IFERROR(DATEVALUE($A5511),NA())))</f>
        <v/>
      </c>
    </row>
    <row r="5512">
      <c r="O5512">
        <f>IF($R5512="","",IF($Q$1="Weekly",INT(($R5512-2)/7),IF($Q$1="Quarterly",YEAR($R5512)*4+ROUNDUP(MONTH($R5512)/3),YEAR($R5512)*12+MONTH($R5512))))</f>
        <v/>
      </c>
      <c r="P5512">
        <f>IF($R5512="","",IF($R5513="",1,IF($O5512&lt;&gt;$O5513,1,0)))</f>
        <v/>
      </c>
      <c r="Q5512">
        <f>IF($P5512=1,SUM($P$7:$P5512),"")</f>
        <v/>
      </c>
      <c r="R5512">
        <f>IF($A5512="","",IF(ISNUMBER($A5512),$A5512,IFERROR(DATEVALUE($A5512),NA())))</f>
        <v/>
      </c>
    </row>
    <row r="5513">
      <c r="O5513">
        <f>IF($R5513="","",IF($Q$1="Weekly",INT(($R5513-2)/7),IF($Q$1="Quarterly",YEAR($R5513)*4+ROUNDUP(MONTH($R5513)/3),YEAR($R5513)*12+MONTH($R5513))))</f>
        <v/>
      </c>
      <c r="P5513">
        <f>IF($R5513="","",IF($R5514="",1,IF($O5513&lt;&gt;$O5514,1,0)))</f>
        <v/>
      </c>
      <c r="Q5513">
        <f>IF($P5513=1,SUM($P$7:$P5513),"")</f>
        <v/>
      </c>
      <c r="R5513">
        <f>IF($A5513="","",IF(ISNUMBER($A5513),$A5513,IFERROR(DATEVALUE($A5513),NA())))</f>
        <v/>
      </c>
    </row>
    <row r="5514">
      <c r="O5514">
        <f>IF($R5514="","",IF($Q$1="Weekly",INT(($R5514-2)/7),IF($Q$1="Quarterly",YEAR($R5514)*4+ROUNDUP(MONTH($R5514)/3),YEAR($R5514)*12+MONTH($R5514))))</f>
        <v/>
      </c>
      <c r="P5514">
        <f>IF($R5514="","",IF($R5515="",1,IF($O5514&lt;&gt;$O5515,1,0)))</f>
        <v/>
      </c>
      <c r="Q5514">
        <f>IF($P5514=1,SUM($P$7:$P5514),"")</f>
        <v/>
      </c>
      <c r="R5514">
        <f>IF($A5514="","",IF(ISNUMBER($A5514),$A5514,IFERROR(DATEVALUE($A5514),NA())))</f>
        <v/>
      </c>
    </row>
    <row r="5515">
      <c r="O5515">
        <f>IF($R5515="","",IF($Q$1="Weekly",INT(($R5515-2)/7),IF($Q$1="Quarterly",YEAR($R5515)*4+ROUNDUP(MONTH($R5515)/3),YEAR($R5515)*12+MONTH($R5515))))</f>
        <v/>
      </c>
      <c r="P5515">
        <f>IF($R5515="","",IF($R5516="",1,IF($O5515&lt;&gt;$O5516,1,0)))</f>
        <v/>
      </c>
      <c r="Q5515">
        <f>IF($P5515=1,SUM($P$7:$P5515),"")</f>
        <v/>
      </c>
      <c r="R5515">
        <f>IF($A5515="","",IF(ISNUMBER($A5515),$A5515,IFERROR(DATEVALUE($A5515),NA())))</f>
        <v/>
      </c>
    </row>
    <row r="5516">
      <c r="O5516">
        <f>IF($R5516="","",IF($Q$1="Weekly",INT(($R5516-2)/7),IF($Q$1="Quarterly",YEAR($R5516)*4+ROUNDUP(MONTH($R5516)/3),YEAR($R5516)*12+MONTH($R5516))))</f>
        <v/>
      </c>
      <c r="P5516">
        <f>IF($R5516="","",IF($R5517="",1,IF($O5516&lt;&gt;$O5517,1,0)))</f>
        <v/>
      </c>
      <c r="Q5516">
        <f>IF($P5516=1,SUM($P$7:$P5516),"")</f>
        <v/>
      </c>
      <c r="R5516">
        <f>IF($A5516="","",IF(ISNUMBER($A5516),$A5516,IFERROR(DATEVALUE($A5516),NA())))</f>
        <v/>
      </c>
    </row>
    <row r="5517">
      <c r="O5517">
        <f>IF($R5517="","",IF($Q$1="Weekly",INT(($R5517-2)/7),IF($Q$1="Quarterly",YEAR($R5517)*4+ROUNDUP(MONTH($R5517)/3),YEAR($R5517)*12+MONTH($R5517))))</f>
        <v/>
      </c>
      <c r="P5517">
        <f>IF($R5517="","",IF($R5518="",1,IF($O5517&lt;&gt;$O5518,1,0)))</f>
        <v/>
      </c>
      <c r="Q5517">
        <f>IF($P5517=1,SUM($P$7:$P5517),"")</f>
        <v/>
      </c>
      <c r="R5517">
        <f>IF($A5517="","",IF(ISNUMBER($A5517),$A5517,IFERROR(DATEVALUE($A5517),NA())))</f>
        <v/>
      </c>
    </row>
    <row r="5518">
      <c r="O5518">
        <f>IF($R5518="","",IF($Q$1="Weekly",INT(($R5518-2)/7),IF($Q$1="Quarterly",YEAR($R5518)*4+ROUNDUP(MONTH($R5518)/3),YEAR($R5518)*12+MONTH($R5518))))</f>
        <v/>
      </c>
      <c r="P5518">
        <f>IF($R5518="","",IF($R5519="",1,IF($O5518&lt;&gt;$O5519,1,0)))</f>
        <v/>
      </c>
      <c r="Q5518">
        <f>IF($P5518=1,SUM($P$7:$P5518),"")</f>
        <v/>
      </c>
      <c r="R5518">
        <f>IF($A5518="","",IF(ISNUMBER($A5518),$A5518,IFERROR(DATEVALUE($A5518),NA())))</f>
        <v/>
      </c>
    </row>
    <row r="5519">
      <c r="O5519">
        <f>IF($R5519="","",IF($Q$1="Weekly",INT(($R5519-2)/7),IF($Q$1="Quarterly",YEAR($R5519)*4+ROUNDUP(MONTH($R5519)/3),YEAR($R5519)*12+MONTH($R5519))))</f>
        <v/>
      </c>
      <c r="P5519">
        <f>IF($R5519="","",IF($R5520="",1,IF($O5519&lt;&gt;$O5520,1,0)))</f>
        <v/>
      </c>
      <c r="Q5519">
        <f>IF($P5519=1,SUM($P$7:$P5519),"")</f>
        <v/>
      </c>
      <c r="R5519">
        <f>IF($A5519="","",IF(ISNUMBER($A5519),$A5519,IFERROR(DATEVALUE($A5519),NA())))</f>
        <v/>
      </c>
    </row>
    <row r="5520">
      <c r="O5520">
        <f>IF($R5520="","",IF($Q$1="Weekly",INT(($R5520-2)/7),IF($Q$1="Quarterly",YEAR($R5520)*4+ROUNDUP(MONTH($R5520)/3),YEAR($R5520)*12+MONTH($R5520))))</f>
        <v/>
      </c>
      <c r="P5520">
        <f>IF($R5520="","",IF($R5521="",1,IF($O5520&lt;&gt;$O5521,1,0)))</f>
        <v/>
      </c>
      <c r="Q5520">
        <f>IF($P5520=1,SUM($P$7:$P5520),"")</f>
        <v/>
      </c>
      <c r="R5520">
        <f>IF($A5520="","",IF(ISNUMBER($A5520),$A5520,IFERROR(DATEVALUE($A5520),NA())))</f>
        <v/>
      </c>
    </row>
    <row r="5521">
      <c r="O5521">
        <f>IF($R5521="","",IF($Q$1="Weekly",INT(($R5521-2)/7),IF($Q$1="Quarterly",YEAR($R5521)*4+ROUNDUP(MONTH($R5521)/3),YEAR($R5521)*12+MONTH($R5521))))</f>
        <v/>
      </c>
      <c r="P5521">
        <f>IF($R5521="","",IF($R5522="",1,IF($O5521&lt;&gt;$O5522,1,0)))</f>
        <v/>
      </c>
      <c r="Q5521">
        <f>IF($P5521=1,SUM($P$7:$P5521),"")</f>
        <v/>
      </c>
      <c r="R5521">
        <f>IF($A5521="","",IF(ISNUMBER($A5521),$A5521,IFERROR(DATEVALUE($A5521),NA())))</f>
        <v/>
      </c>
    </row>
    <row r="5522">
      <c r="O5522">
        <f>IF($R5522="","",IF($Q$1="Weekly",INT(($R5522-2)/7),IF($Q$1="Quarterly",YEAR($R5522)*4+ROUNDUP(MONTH($R5522)/3),YEAR($R5522)*12+MONTH($R5522))))</f>
        <v/>
      </c>
      <c r="P5522">
        <f>IF($R5522="","",IF($R5523="",1,IF($O5522&lt;&gt;$O5523,1,0)))</f>
        <v/>
      </c>
      <c r="Q5522">
        <f>IF($P5522=1,SUM($P$7:$P5522),"")</f>
        <v/>
      </c>
      <c r="R5522">
        <f>IF($A5522="","",IF(ISNUMBER($A5522),$A5522,IFERROR(DATEVALUE($A5522),NA())))</f>
        <v/>
      </c>
    </row>
    <row r="5523">
      <c r="O5523">
        <f>IF($R5523="","",IF($Q$1="Weekly",INT(($R5523-2)/7),IF($Q$1="Quarterly",YEAR($R5523)*4+ROUNDUP(MONTH($R5523)/3),YEAR($R5523)*12+MONTH($R5523))))</f>
        <v/>
      </c>
      <c r="P5523">
        <f>IF($R5523="","",IF($R5524="",1,IF($O5523&lt;&gt;$O5524,1,0)))</f>
        <v/>
      </c>
      <c r="Q5523">
        <f>IF($P5523=1,SUM($P$7:$P5523),"")</f>
        <v/>
      </c>
      <c r="R5523">
        <f>IF($A5523="","",IF(ISNUMBER($A5523),$A5523,IFERROR(DATEVALUE($A5523),NA())))</f>
        <v/>
      </c>
    </row>
    <row r="5524">
      <c r="O5524">
        <f>IF($R5524="","",IF($Q$1="Weekly",INT(($R5524-2)/7),IF($Q$1="Quarterly",YEAR($R5524)*4+ROUNDUP(MONTH($R5524)/3),YEAR($R5524)*12+MONTH($R5524))))</f>
        <v/>
      </c>
      <c r="P5524">
        <f>IF($R5524="","",IF($R5525="",1,IF($O5524&lt;&gt;$O5525,1,0)))</f>
        <v/>
      </c>
      <c r="Q5524">
        <f>IF($P5524=1,SUM($P$7:$P5524),"")</f>
        <v/>
      </c>
      <c r="R5524">
        <f>IF($A5524="","",IF(ISNUMBER($A5524),$A5524,IFERROR(DATEVALUE($A5524),NA())))</f>
        <v/>
      </c>
    </row>
    <row r="5525">
      <c r="O5525">
        <f>IF($R5525="","",IF($Q$1="Weekly",INT(($R5525-2)/7),IF($Q$1="Quarterly",YEAR($R5525)*4+ROUNDUP(MONTH($R5525)/3),YEAR($R5525)*12+MONTH($R5525))))</f>
        <v/>
      </c>
      <c r="P5525">
        <f>IF($R5525="","",IF($R5526="",1,IF($O5525&lt;&gt;$O5526,1,0)))</f>
        <v/>
      </c>
      <c r="Q5525">
        <f>IF($P5525=1,SUM($P$7:$P5525),"")</f>
        <v/>
      </c>
      <c r="R5525">
        <f>IF($A5525="","",IF(ISNUMBER($A5525),$A5525,IFERROR(DATEVALUE($A5525),NA())))</f>
        <v/>
      </c>
    </row>
    <row r="5526">
      <c r="O5526">
        <f>IF($R5526="","",IF($Q$1="Weekly",INT(($R5526-2)/7),IF($Q$1="Quarterly",YEAR($R5526)*4+ROUNDUP(MONTH($R5526)/3),YEAR($R5526)*12+MONTH($R5526))))</f>
        <v/>
      </c>
      <c r="P5526">
        <f>IF($R5526="","",IF($R5527="",1,IF($O5526&lt;&gt;$O5527,1,0)))</f>
        <v/>
      </c>
      <c r="Q5526">
        <f>IF($P5526=1,SUM($P$7:$P5526),"")</f>
        <v/>
      </c>
      <c r="R5526">
        <f>IF($A5526="","",IF(ISNUMBER($A5526),$A5526,IFERROR(DATEVALUE($A5526),NA())))</f>
        <v/>
      </c>
    </row>
    <row r="5527">
      <c r="O5527">
        <f>IF($R5527="","",IF($Q$1="Weekly",INT(($R5527-2)/7),IF($Q$1="Quarterly",YEAR($R5527)*4+ROUNDUP(MONTH($R5527)/3),YEAR($R5527)*12+MONTH($R5527))))</f>
        <v/>
      </c>
      <c r="P5527">
        <f>IF($R5527="","",IF($R5528="",1,IF($O5527&lt;&gt;$O5528,1,0)))</f>
        <v/>
      </c>
      <c r="Q5527">
        <f>IF($P5527=1,SUM($P$7:$P5527),"")</f>
        <v/>
      </c>
      <c r="R5527">
        <f>IF($A5527="","",IF(ISNUMBER($A5527),$A5527,IFERROR(DATEVALUE($A5527),NA())))</f>
        <v/>
      </c>
    </row>
    <row r="5528">
      <c r="O5528">
        <f>IF($R5528="","",IF($Q$1="Weekly",INT(($R5528-2)/7),IF($Q$1="Quarterly",YEAR($R5528)*4+ROUNDUP(MONTH($R5528)/3),YEAR($R5528)*12+MONTH($R5528))))</f>
        <v/>
      </c>
      <c r="P5528">
        <f>IF($R5528="","",IF($R5529="",1,IF($O5528&lt;&gt;$O5529,1,0)))</f>
        <v/>
      </c>
      <c r="Q5528">
        <f>IF($P5528=1,SUM($P$7:$P5528),"")</f>
        <v/>
      </c>
      <c r="R5528">
        <f>IF($A5528="","",IF(ISNUMBER($A5528),$A5528,IFERROR(DATEVALUE($A5528),NA())))</f>
        <v/>
      </c>
    </row>
    <row r="5529">
      <c r="O5529">
        <f>IF($R5529="","",IF($Q$1="Weekly",INT(($R5529-2)/7),IF($Q$1="Quarterly",YEAR($R5529)*4+ROUNDUP(MONTH($R5529)/3),YEAR($R5529)*12+MONTH($R5529))))</f>
        <v/>
      </c>
      <c r="P5529">
        <f>IF($R5529="","",IF($R5530="",1,IF($O5529&lt;&gt;$O5530,1,0)))</f>
        <v/>
      </c>
      <c r="Q5529">
        <f>IF($P5529=1,SUM($P$7:$P5529),"")</f>
        <v/>
      </c>
      <c r="R5529">
        <f>IF($A5529="","",IF(ISNUMBER($A5529),$A5529,IFERROR(DATEVALUE($A5529),NA())))</f>
        <v/>
      </c>
    </row>
    <row r="5530">
      <c r="O5530">
        <f>IF($R5530="","",IF($Q$1="Weekly",INT(($R5530-2)/7),IF($Q$1="Quarterly",YEAR($R5530)*4+ROUNDUP(MONTH($R5530)/3),YEAR($R5530)*12+MONTH($R5530))))</f>
        <v/>
      </c>
      <c r="P5530">
        <f>IF($R5530="","",IF($R5531="",1,IF($O5530&lt;&gt;$O5531,1,0)))</f>
        <v/>
      </c>
      <c r="Q5530">
        <f>IF($P5530=1,SUM($P$7:$P5530),"")</f>
        <v/>
      </c>
      <c r="R5530">
        <f>IF($A5530="","",IF(ISNUMBER($A5530),$A5530,IFERROR(DATEVALUE($A5530),NA())))</f>
        <v/>
      </c>
    </row>
    <row r="5531">
      <c r="O5531">
        <f>IF($R5531="","",IF($Q$1="Weekly",INT(($R5531-2)/7),IF($Q$1="Quarterly",YEAR($R5531)*4+ROUNDUP(MONTH($R5531)/3),YEAR($R5531)*12+MONTH($R5531))))</f>
        <v/>
      </c>
      <c r="P5531">
        <f>IF($R5531="","",IF($R5532="",1,IF($O5531&lt;&gt;$O5532,1,0)))</f>
        <v/>
      </c>
      <c r="Q5531">
        <f>IF($P5531=1,SUM($P$7:$P5531),"")</f>
        <v/>
      </c>
      <c r="R5531">
        <f>IF($A5531="","",IF(ISNUMBER($A5531),$A5531,IFERROR(DATEVALUE($A5531),NA())))</f>
        <v/>
      </c>
    </row>
    <row r="5532">
      <c r="O5532">
        <f>IF($R5532="","",IF($Q$1="Weekly",INT(($R5532-2)/7),IF($Q$1="Quarterly",YEAR($R5532)*4+ROUNDUP(MONTH($R5532)/3),YEAR($R5532)*12+MONTH($R5532))))</f>
        <v/>
      </c>
      <c r="P5532">
        <f>IF($R5532="","",IF($R5533="",1,IF($O5532&lt;&gt;$O5533,1,0)))</f>
        <v/>
      </c>
      <c r="Q5532">
        <f>IF($P5532=1,SUM($P$7:$P5532),"")</f>
        <v/>
      </c>
      <c r="R5532">
        <f>IF($A5532="","",IF(ISNUMBER($A5532),$A5532,IFERROR(DATEVALUE($A5532),NA())))</f>
        <v/>
      </c>
    </row>
    <row r="5533">
      <c r="O5533">
        <f>IF($R5533="","",IF($Q$1="Weekly",INT(($R5533-2)/7),IF($Q$1="Quarterly",YEAR($R5533)*4+ROUNDUP(MONTH($R5533)/3),YEAR($R5533)*12+MONTH($R5533))))</f>
        <v/>
      </c>
      <c r="P5533">
        <f>IF($R5533="","",IF($R5534="",1,IF($O5533&lt;&gt;$O5534,1,0)))</f>
        <v/>
      </c>
      <c r="Q5533">
        <f>IF($P5533=1,SUM($P$7:$P5533),"")</f>
        <v/>
      </c>
      <c r="R5533">
        <f>IF($A5533="","",IF(ISNUMBER($A5533),$A5533,IFERROR(DATEVALUE($A5533),NA())))</f>
        <v/>
      </c>
    </row>
    <row r="5534">
      <c r="O5534">
        <f>IF($R5534="","",IF($Q$1="Weekly",INT(($R5534-2)/7),IF($Q$1="Quarterly",YEAR($R5534)*4+ROUNDUP(MONTH($R5534)/3),YEAR($R5534)*12+MONTH($R5534))))</f>
        <v/>
      </c>
      <c r="P5534">
        <f>IF($R5534="","",IF($R5535="",1,IF($O5534&lt;&gt;$O5535,1,0)))</f>
        <v/>
      </c>
      <c r="Q5534">
        <f>IF($P5534=1,SUM($P$7:$P5534),"")</f>
        <v/>
      </c>
      <c r="R5534">
        <f>IF($A5534="","",IF(ISNUMBER($A5534),$A5534,IFERROR(DATEVALUE($A5534),NA())))</f>
        <v/>
      </c>
    </row>
    <row r="5535">
      <c r="O5535">
        <f>IF($R5535="","",IF($Q$1="Weekly",INT(($R5535-2)/7),IF($Q$1="Quarterly",YEAR($R5535)*4+ROUNDUP(MONTH($R5535)/3),YEAR($R5535)*12+MONTH($R5535))))</f>
        <v/>
      </c>
      <c r="P5535">
        <f>IF($R5535="","",IF($R5536="",1,IF($O5535&lt;&gt;$O5536,1,0)))</f>
        <v/>
      </c>
      <c r="Q5535">
        <f>IF($P5535=1,SUM($P$7:$P5535),"")</f>
        <v/>
      </c>
      <c r="R5535">
        <f>IF($A5535="","",IF(ISNUMBER($A5535),$A5535,IFERROR(DATEVALUE($A5535),NA())))</f>
        <v/>
      </c>
    </row>
    <row r="5536">
      <c r="O5536">
        <f>IF($R5536="","",IF($Q$1="Weekly",INT(($R5536-2)/7),IF($Q$1="Quarterly",YEAR($R5536)*4+ROUNDUP(MONTH($R5536)/3),YEAR($R5536)*12+MONTH($R5536))))</f>
        <v/>
      </c>
      <c r="P5536">
        <f>IF($R5536="","",IF($R5537="",1,IF($O5536&lt;&gt;$O5537,1,0)))</f>
        <v/>
      </c>
      <c r="Q5536">
        <f>IF($P5536=1,SUM($P$7:$P5536),"")</f>
        <v/>
      </c>
      <c r="R5536">
        <f>IF($A5536="","",IF(ISNUMBER($A5536),$A5536,IFERROR(DATEVALUE($A5536),NA())))</f>
        <v/>
      </c>
    </row>
    <row r="5537">
      <c r="O5537">
        <f>IF($R5537="","",IF($Q$1="Weekly",INT(($R5537-2)/7),IF($Q$1="Quarterly",YEAR($R5537)*4+ROUNDUP(MONTH($R5537)/3),YEAR($R5537)*12+MONTH($R5537))))</f>
        <v/>
      </c>
      <c r="P5537">
        <f>IF($R5537="","",IF($R5538="",1,IF($O5537&lt;&gt;$O5538,1,0)))</f>
        <v/>
      </c>
      <c r="Q5537">
        <f>IF($P5537=1,SUM($P$7:$P5537),"")</f>
        <v/>
      </c>
      <c r="R5537">
        <f>IF($A5537="","",IF(ISNUMBER($A5537),$A5537,IFERROR(DATEVALUE($A5537),NA())))</f>
        <v/>
      </c>
    </row>
    <row r="5538">
      <c r="O5538">
        <f>IF($R5538="","",IF($Q$1="Weekly",INT(($R5538-2)/7),IF($Q$1="Quarterly",YEAR($R5538)*4+ROUNDUP(MONTH($R5538)/3),YEAR($R5538)*12+MONTH($R5538))))</f>
        <v/>
      </c>
      <c r="P5538">
        <f>IF($R5538="","",IF($R5539="",1,IF($O5538&lt;&gt;$O5539,1,0)))</f>
        <v/>
      </c>
      <c r="Q5538">
        <f>IF($P5538=1,SUM($P$7:$P5538),"")</f>
        <v/>
      </c>
      <c r="R5538">
        <f>IF($A5538="","",IF(ISNUMBER($A5538),$A5538,IFERROR(DATEVALUE($A5538),NA())))</f>
        <v/>
      </c>
    </row>
    <row r="5539">
      <c r="O5539">
        <f>IF($R5539="","",IF($Q$1="Weekly",INT(($R5539-2)/7),IF($Q$1="Quarterly",YEAR($R5539)*4+ROUNDUP(MONTH($R5539)/3),YEAR($R5539)*12+MONTH($R5539))))</f>
        <v/>
      </c>
      <c r="P5539">
        <f>IF($R5539="","",IF($R5540="",1,IF($O5539&lt;&gt;$O5540,1,0)))</f>
        <v/>
      </c>
      <c r="Q5539">
        <f>IF($P5539=1,SUM($P$7:$P5539),"")</f>
        <v/>
      </c>
      <c r="R5539">
        <f>IF($A5539="","",IF(ISNUMBER($A5539),$A5539,IFERROR(DATEVALUE($A5539),NA())))</f>
        <v/>
      </c>
    </row>
    <row r="5540">
      <c r="O5540">
        <f>IF($R5540="","",IF($Q$1="Weekly",INT(($R5540-2)/7),IF($Q$1="Quarterly",YEAR($R5540)*4+ROUNDUP(MONTH($R5540)/3),YEAR($R5540)*12+MONTH($R5540))))</f>
        <v/>
      </c>
      <c r="P5540">
        <f>IF($R5540="","",IF($R5541="",1,IF($O5540&lt;&gt;$O5541,1,0)))</f>
        <v/>
      </c>
      <c r="Q5540">
        <f>IF($P5540=1,SUM($P$7:$P5540),"")</f>
        <v/>
      </c>
      <c r="R5540">
        <f>IF($A5540="","",IF(ISNUMBER($A5540),$A5540,IFERROR(DATEVALUE($A5540),NA())))</f>
        <v/>
      </c>
    </row>
    <row r="5541">
      <c r="O5541">
        <f>IF($R5541="","",IF($Q$1="Weekly",INT(($R5541-2)/7),IF($Q$1="Quarterly",YEAR($R5541)*4+ROUNDUP(MONTH($R5541)/3),YEAR($R5541)*12+MONTH($R5541))))</f>
        <v/>
      </c>
      <c r="P5541">
        <f>IF($R5541="","",IF($R5542="",1,IF($O5541&lt;&gt;$O5542,1,0)))</f>
        <v/>
      </c>
      <c r="Q5541">
        <f>IF($P5541=1,SUM($P$7:$P5541),"")</f>
        <v/>
      </c>
      <c r="R5541">
        <f>IF($A5541="","",IF(ISNUMBER($A5541),$A5541,IFERROR(DATEVALUE($A5541),NA())))</f>
        <v/>
      </c>
    </row>
    <row r="5542">
      <c r="O5542">
        <f>IF($R5542="","",IF($Q$1="Weekly",INT(($R5542-2)/7),IF($Q$1="Quarterly",YEAR($R5542)*4+ROUNDUP(MONTH($R5542)/3),YEAR($R5542)*12+MONTH($R5542))))</f>
        <v/>
      </c>
      <c r="P5542">
        <f>IF($R5542="","",IF($R5543="",1,IF($O5542&lt;&gt;$O5543,1,0)))</f>
        <v/>
      </c>
      <c r="Q5542">
        <f>IF($P5542=1,SUM($P$7:$P5542),"")</f>
        <v/>
      </c>
      <c r="R5542">
        <f>IF($A5542="","",IF(ISNUMBER($A5542),$A5542,IFERROR(DATEVALUE($A5542),NA())))</f>
        <v/>
      </c>
    </row>
    <row r="5543">
      <c r="O5543">
        <f>IF($R5543="","",IF($Q$1="Weekly",INT(($R5543-2)/7),IF($Q$1="Quarterly",YEAR($R5543)*4+ROUNDUP(MONTH($R5543)/3),YEAR($R5543)*12+MONTH($R5543))))</f>
        <v/>
      </c>
      <c r="P5543">
        <f>IF($R5543="","",IF($R5544="",1,IF($O5543&lt;&gt;$O5544,1,0)))</f>
        <v/>
      </c>
      <c r="Q5543">
        <f>IF($P5543=1,SUM($P$7:$P5543),"")</f>
        <v/>
      </c>
      <c r="R5543">
        <f>IF($A5543="","",IF(ISNUMBER($A5543),$A5543,IFERROR(DATEVALUE($A5543),NA())))</f>
        <v/>
      </c>
    </row>
    <row r="5544">
      <c r="O5544">
        <f>IF($R5544="","",IF($Q$1="Weekly",INT(($R5544-2)/7),IF($Q$1="Quarterly",YEAR($R5544)*4+ROUNDUP(MONTH($R5544)/3),YEAR($R5544)*12+MONTH($R5544))))</f>
        <v/>
      </c>
      <c r="P5544">
        <f>IF($R5544="","",IF($R5545="",1,IF($O5544&lt;&gt;$O5545,1,0)))</f>
        <v/>
      </c>
      <c r="Q5544">
        <f>IF($P5544=1,SUM($P$7:$P5544),"")</f>
        <v/>
      </c>
      <c r="R5544">
        <f>IF($A5544="","",IF(ISNUMBER($A5544),$A5544,IFERROR(DATEVALUE($A5544),NA())))</f>
        <v/>
      </c>
    </row>
    <row r="5545">
      <c r="O5545">
        <f>IF($R5545="","",IF($Q$1="Weekly",INT(($R5545-2)/7),IF($Q$1="Quarterly",YEAR($R5545)*4+ROUNDUP(MONTH($R5545)/3),YEAR($R5545)*12+MONTH($R5545))))</f>
        <v/>
      </c>
      <c r="P5545">
        <f>IF($R5545="","",IF($R5546="",1,IF($O5545&lt;&gt;$O5546,1,0)))</f>
        <v/>
      </c>
      <c r="Q5545">
        <f>IF($P5545=1,SUM($P$7:$P5545),"")</f>
        <v/>
      </c>
      <c r="R5545">
        <f>IF($A5545="","",IF(ISNUMBER($A5545),$A5545,IFERROR(DATEVALUE($A5545),NA())))</f>
        <v/>
      </c>
    </row>
    <row r="5546">
      <c r="O5546">
        <f>IF($R5546="","",IF($Q$1="Weekly",INT(($R5546-2)/7),IF($Q$1="Quarterly",YEAR($R5546)*4+ROUNDUP(MONTH($R5546)/3),YEAR($R5546)*12+MONTH($R5546))))</f>
        <v/>
      </c>
      <c r="P5546">
        <f>IF($R5546="","",IF($R5547="",1,IF($O5546&lt;&gt;$O5547,1,0)))</f>
        <v/>
      </c>
      <c r="Q5546">
        <f>IF($P5546=1,SUM($P$7:$P5546),"")</f>
        <v/>
      </c>
      <c r="R5546">
        <f>IF($A5546="","",IF(ISNUMBER($A5546),$A5546,IFERROR(DATEVALUE($A5546),NA())))</f>
        <v/>
      </c>
    </row>
    <row r="5547">
      <c r="O5547">
        <f>IF($R5547="","",IF($Q$1="Weekly",INT(($R5547-2)/7),IF($Q$1="Quarterly",YEAR($R5547)*4+ROUNDUP(MONTH($R5547)/3),YEAR($R5547)*12+MONTH($R5547))))</f>
        <v/>
      </c>
      <c r="P5547">
        <f>IF($R5547="","",IF($R5548="",1,IF($O5547&lt;&gt;$O5548,1,0)))</f>
        <v/>
      </c>
      <c r="Q5547">
        <f>IF($P5547=1,SUM($P$7:$P5547),"")</f>
        <v/>
      </c>
      <c r="R5547">
        <f>IF($A5547="","",IF(ISNUMBER($A5547),$A5547,IFERROR(DATEVALUE($A5547),NA())))</f>
        <v/>
      </c>
    </row>
    <row r="5548">
      <c r="O5548">
        <f>IF($R5548="","",IF($Q$1="Weekly",INT(($R5548-2)/7),IF($Q$1="Quarterly",YEAR($R5548)*4+ROUNDUP(MONTH($R5548)/3),YEAR($R5548)*12+MONTH($R5548))))</f>
        <v/>
      </c>
      <c r="P5548">
        <f>IF($R5548="","",IF($R5549="",1,IF($O5548&lt;&gt;$O5549,1,0)))</f>
        <v/>
      </c>
      <c r="Q5548">
        <f>IF($P5548=1,SUM($P$7:$P5548),"")</f>
        <v/>
      </c>
      <c r="R5548">
        <f>IF($A5548="","",IF(ISNUMBER($A5548),$A5548,IFERROR(DATEVALUE($A5548),NA())))</f>
        <v/>
      </c>
    </row>
    <row r="5549">
      <c r="O5549">
        <f>IF($R5549="","",IF($Q$1="Weekly",INT(($R5549-2)/7),IF($Q$1="Quarterly",YEAR($R5549)*4+ROUNDUP(MONTH($R5549)/3),YEAR($R5549)*12+MONTH($R5549))))</f>
        <v/>
      </c>
      <c r="P5549">
        <f>IF($R5549="","",IF($R5550="",1,IF($O5549&lt;&gt;$O5550,1,0)))</f>
        <v/>
      </c>
      <c r="Q5549">
        <f>IF($P5549=1,SUM($P$7:$P5549),"")</f>
        <v/>
      </c>
      <c r="R5549">
        <f>IF($A5549="","",IF(ISNUMBER($A5549),$A5549,IFERROR(DATEVALUE($A5549),NA())))</f>
        <v/>
      </c>
    </row>
    <row r="5550">
      <c r="O5550">
        <f>IF($R5550="","",IF($Q$1="Weekly",INT(($R5550-2)/7),IF($Q$1="Quarterly",YEAR($R5550)*4+ROUNDUP(MONTH($R5550)/3),YEAR($R5550)*12+MONTH($R5550))))</f>
        <v/>
      </c>
      <c r="P5550">
        <f>IF($R5550="","",IF($R5551="",1,IF($O5550&lt;&gt;$O5551,1,0)))</f>
        <v/>
      </c>
      <c r="Q5550">
        <f>IF($P5550=1,SUM($P$7:$P5550),"")</f>
        <v/>
      </c>
      <c r="R5550">
        <f>IF($A5550="","",IF(ISNUMBER($A5550),$A5550,IFERROR(DATEVALUE($A5550),NA())))</f>
        <v/>
      </c>
    </row>
    <row r="5551">
      <c r="O5551">
        <f>IF($R5551="","",IF($Q$1="Weekly",INT(($R5551-2)/7),IF($Q$1="Quarterly",YEAR($R5551)*4+ROUNDUP(MONTH($R5551)/3),YEAR($R5551)*12+MONTH($R5551))))</f>
        <v/>
      </c>
      <c r="P5551">
        <f>IF($R5551="","",IF($R5552="",1,IF($O5551&lt;&gt;$O5552,1,0)))</f>
        <v/>
      </c>
      <c r="Q5551">
        <f>IF($P5551=1,SUM($P$7:$P5551),"")</f>
        <v/>
      </c>
      <c r="R5551">
        <f>IF($A5551="","",IF(ISNUMBER($A5551),$A5551,IFERROR(DATEVALUE($A5551),NA())))</f>
        <v/>
      </c>
    </row>
    <row r="5552">
      <c r="O5552">
        <f>IF($R5552="","",IF($Q$1="Weekly",INT(($R5552-2)/7),IF($Q$1="Quarterly",YEAR($R5552)*4+ROUNDUP(MONTH($R5552)/3),YEAR($R5552)*12+MONTH($R5552))))</f>
        <v/>
      </c>
      <c r="P5552">
        <f>IF($R5552="","",IF($R5553="",1,IF($O5552&lt;&gt;$O5553,1,0)))</f>
        <v/>
      </c>
      <c r="Q5552">
        <f>IF($P5552=1,SUM($P$7:$P5552),"")</f>
        <v/>
      </c>
      <c r="R5552">
        <f>IF($A5552="","",IF(ISNUMBER($A5552),$A5552,IFERROR(DATEVALUE($A5552),NA())))</f>
        <v/>
      </c>
    </row>
    <row r="5553">
      <c r="O5553">
        <f>IF($R5553="","",IF($Q$1="Weekly",INT(($R5553-2)/7),IF($Q$1="Quarterly",YEAR($R5553)*4+ROUNDUP(MONTH($R5553)/3),YEAR($R5553)*12+MONTH($R5553))))</f>
        <v/>
      </c>
      <c r="P5553">
        <f>IF($R5553="","",IF($R5554="",1,IF($O5553&lt;&gt;$O5554,1,0)))</f>
        <v/>
      </c>
      <c r="Q5553">
        <f>IF($P5553=1,SUM($P$7:$P5553),"")</f>
        <v/>
      </c>
      <c r="R5553">
        <f>IF($A5553="","",IF(ISNUMBER($A5553),$A5553,IFERROR(DATEVALUE($A5553),NA())))</f>
        <v/>
      </c>
    </row>
    <row r="5554">
      <c r="O5554">
        <f>IF($R5554="","",IF($Q$1="Weekly",INT(($R5554-2)/7),IF($Q$1="Quarterly",YEAR($R5554)*4+ROUNDUP(MONTH($R5554)/3),YEAR($R5554)*12+MONTH($R5554))))</f>
        <v/>
      </c>
      <c r="P5554">
        <f>IF($R5554="","",IF($R5555="",1,IF($O5554&lt;&gt;$O5555,1,0)))</f>
        <v/>
      </c>
      <c r="Q5554">
        <f>IF($P5554=1,SUM($P$7:$P5554),"")</f>
        <v/>
      </c>
      <c r="R5554">
        <f>IF($A5554="","",IF(ISNUMBER($A5554),$A5554,IFERROR(DATEVALUE($A5554),NA())))</f>
        <v/>
      </c>
    </row>
    <row r="5555">
      <c r="O5555">
        <f>IF($R5555="","",IF($Q$1="Weekly",INT(($R5555-2)/7),IF($Q$1="Quarterly",YEAR($R5555)*4+ROUNDUP(MONTH($R5555)/3),YEAR($R5555)*12+MONTH($R5555))))</f>
        <v/>
      </c>
      <c r="P5555">
        <f>IF($R5555="","",IF($R5556="",1,IF($O5555&lt;&gt;$O5556,1,0)))</f>
        <v/>
      </c>
      <c r="Q5555">
        <f>IF($P5555=1,SUM($P$7:$P5555),"")</f>
        <v/>
      </c>
      <c r="R5555">
        <f>IF($A5555="","",IF(ISNUMBER($A5555),$A5555,IFERROR(DATEVALUE($A5555),NA())))</f>
        <v/>
      </c>
    </row>
    <row r="5556">
      <c r="O5556">
        <f>IF($R5556="","",IF($Q$1="Weekly",INT(($R5556-2)/7),IF($Q$1="Quarterly",YEAR($R5556)*4+ROUNDUP(MONTH($R5556)/3),YEAR($R5556)*12+MONTH($R5556))))</f>
        <v/>
      </c>
      <c r="P5556">
        <f>IF($R5556="","",IF($R5557="",1,IF($O5556&lt;&gt;$O5557,1,0)))</f>
        <v/>
      </c>
      <c r="Q5556">
        <f>IF($P5556=1,SUM($P$7:$P5556),"")</f>
        <v/>
      </c>
      <c r="R5556">
        <f>IF($A5556="","",IF(ISNUMBER($A5556),$A5556,IFERROR(DATEVALUE($A5556),NA())))</f>
        <v/>
      </c>
    </row>
    <row r="5557">
      <c r="O5557">
        <f>IF($R5557="","",IF($Q$1="Weekly",INT(($R5557-2)/7),IF($Q$1="Quarterly",YEAR($R5557)*4+ROUNDUP(MONTH($R5557)/3),YEAR($R5557)*12+MONTH($R5557))))</f>
        <v/>
      </c>
      <c r="P5557">
        <f>IF($R5557="","",IF($R5558="",1,IF($O5557&lt;&gt;$O5558,1,0)))</f>
        <v/>
      </c>
      <c r="Q5557">
        <f>IF($P5557=1,SUM($P$7:$P5557),"")</f>
        <v/>
      </c>
      <c r="R5557">
        <f>IF($A5557="","",IF(ISNUMBER($A5557),$A5557,IFERROR(DATEVALUE($A5557),NA())))</f>
        <v/>
      </c>
    </row>
    <row r="5558">
      <c r="O5558">
        <f>IF($R5558="","",IF($Q$1="Weekly",INT(($R5558-2)/7),IF($Q$1="Quarterly",YEAR($R5558)*4+ROUNDUP(MONTH($R5558)/3),YEAR($R5558)*12+MONTH($R5558))))</f>
        <v/>
      </c>
      <c r="P5558">
        <f>IF($R5558="","",IF($R5559="",1,IF($O5558&lt;&gt;$O5559,1,0)))</f>
        <v/>
      </c>
      <c r="Q5558">
        <f>IF($P5558=1,SUM($P$7:$P5558),"")</f>
        <v/>
      </c>
      <c r="R5558">
        <f>IF($A5558="","",IF(ISNUMBER($A5558),$A5558,IFERROR(DATEVALUE($A5558),NA())))</f>
        <v/>
      </c>
    </row>
    <row r="5559">
      <c r="O5559">
        <f>IF($R5559="","",IF($Q$1="Weekly",INT(($R5559-2)/7),IF($Q$1="Quarterly",YEAR($R5559)*4+ROUNDUP(MONTH($R5559)/3),YEAR($R5559)*12+MONTH($R5559))))</f>
        <v/>
      </c>
      <c r="P5559">
        <f>IF($R5559="","",IF($R5560="",1,IF($O5559&lt;&gt;$O5560,1,0)))</f>
        <v/>
      </c>
      <c r="Q5559">
        <f>IF($P5559=1,SUM($P$7:$P5559),"")</f>
        <v/>
      </c>
      <c r="R5559">
        <f>IF($A5559="","",IF(ISNUMBER($A5559),$A5559,IFERROR(DATEVALUE($A5559),NA())))</f>
        <v/>
      </c>
    </row>
    <row r="5560">
      <c r="O5560">
        <f>IF($R5560="","",IF($Q$1="Weekly",INT(($R5560-2)/7),IF($Q$1="Quarterly",YEAR($R5560)*4+ROUNDUP(MONTH($R5560)/3),YEAR($R5560)*12+MONTH($R5560))))</f>
        <v/>
      </c>
      <c r="P5560">
        <f>IF($R5560="","",IF($R5561="",1,IF($O5560&lt;&gt;$O5561,1,0)))</f>
        <v/>
      </c>
      <c r="Q5560">
        <f>IF($P5560=1,SUM($P$7:$P5560),"")</f>
        <v/>
      </c>
      <c r="R5560">
        <f>IF($A5560="","",IF(ISNUMBER($A5560),$A5560,IFERROR(DATEVALUE($A5560),NA())))</f>
        <v/>
      </c>
    </row>
    <row r="5561">
      <c r="O5561">
        <f>IF($R5561="","",IF($Q$1="Weekly",INT(($R5561-2)/7),IF($Q$1="Quarterly",YEAR($R5561)*4+ROUNDUP(MONTH($R5561)/3),YEAR($R5561)*12+MONTH($R5561))))</f>
        <v/>
      </c>
      <c r="P5561">
        <f>IF($R5561="","",IF($R5562="",1,IF($O5561&lt;&gt;$O5562,1,0)))</f>
        <v/>
      </c>
      <c r="Q5561">
        <f>IF($P5561=1,SUM($P$7:$P5561),"")</f>
        <v/>
      </c>
      <c r="R5561">
        <f>IF($A5561="","",IF(ISNUMBER($A5561),$A5561,IFERROR(DATEVALUE($A5561),NA())))</f>
        <v/>
      </c>
    </row>
    <row r="5562">
      <c r="O5562">
        <f>IF($R5562="","",IF($Q$1="Weekly",INT(($R5562-2)/7),IF($Q$1="Quarterly",YEAR($R5562)*4+ROUNDUP(MONTH($R5562)/3),YEAR($R5562)*12+MONTH($R5562))))</f>
        <v/>
      </c>
      <c r="P5562">
        <f>IF($R5562="","",IF($R5563="",1,IF($O5562&lt;&gt;$O5563,1,0)))</f>
        <v/>
      </c>
      <c r="Q5562">
        <f>IF($P5562=1,SUM($P$7:$P5562),"")</f>
        <v/>
      </c>
      <c r="R5562">
        <f>IF($A5562="","",IF(ISNUMBER($A5562),$A5562,IFERROR(DATEVALUE($A5562),NA())))</f>
        <v/>
      </c>
    </row>
    <row r="5563">
      <c r="O5563">
        <f>IF($R5563="","",IF($Q$1="Weekly",INT(($R5563-2)/7),IF($Q$1="Quarterly",YEAR($R5563)*4+ROUNDUP(MONTH($R5563)/3),YEAR($R5563)*12+MONTH($R5563))))</f>
        <v/>
      </c>
      <c r="P5563">
        <f>IF($R5563="","",IF($R5564="",1,IF($O5563&lt;&gt;$O5564,1,0)))</f>
        <v/>
      </c>
      <c r="Q5563">
        <f>IF($P5563=1,SUM($P$7:$P5563),"")</f>
        <v/>
      </c>
      <c r="R5563">
        <f>IF($A5563="","",IF(ISNUMBER($A5563),$A5563,IFERROR(DATEVALUE($A5563),NA())))</f>
        <v/>
      </c>
    </row>
    <row r="5564">
      <c r="O5564">
        <f>IF($R5564="","",IF($Q$1="Weekly",INT(($R5564-2)/7),IF($Q$1="Quarterly",YEAR($R5564)*4+ROUNDUP(MONTH($R5564)/3),YEAR($R5564)*12+MONTH($R5564))))</f>
        <v/>
      </c>
      <c r="P5564">
        <f>IF($R5564="","",IF($R5565="",1,IF($O5564&lt;&gt;$O5565,1,0)))</f>
        <v/>
      </c>
      <c r="Q5564">
        <f>IF($P5564=1,SUM($P$7:$P5564),"")</f>
        <v/>
      </c>
      <c r="R5564">
        <f>IF($A5564="","",IF(ISNUMBER($A5564),$A5564,IFERROR(DATEVALUE($A5564),NA())))</f>
        <v/>
      </c>
    </row>
    <row r="5565">
      <c r="O5565">
        <f>IF($R5565="","",IF($Q$1="Weekly",INT(($R5565-2)/7),IF($Q$1="Quarterly",YEAR($R5565)*4+ROUNDUP(MONTH($R5565)/3),YEAR($R5565)*12+MONTH($R5565))))</f>
        <v/>
      </c>
      <c r="P5565">
        <f>IF($R5565="","",IF($R5566="",1,IF($O5565&lt;&gt;$O5566,1,0)))</f>
        <v/>
      </c>
      <c r="Q5565">
        <f>IF($P5565=1,SUM($P$7:$P5565),"")</f>
        <v/>
      </c>
      <c r="R5565">
        <f>IF($A5565="","",IF(ISNUMBER($A5565),$A5565,IFERROR(DATEVALUE($A5565),NA())))</f>
        <v/>
      </c>
    </row>
    <row r="5566">
      <c r="O5566">
        <f>IF($R5566="","",IF($Q$1="Weekly",INT(($R5566-2)/7),IF($Q$1="Quarterly",YEAR($R5566)*4+ROUNDUP(MONTH($R5566)/3),YEAR($R5566)*12+MONTH($R5566))))</f>
        <v/>
      </c>
      <c r="P5566">
        <f>IF($R5566="","",IF($R5567="",1,IF($O5566&lt;&gt;$O5567,1,0)))</f>
        <v/>
      </c>
      <c r="Q5566">
        <f>IF($P5566=1,SUM($P$7:$P5566),"")</f>
        <v/>
      </c>
      <c r="R5566">
        <f>IF($A5566="","",IF(ISNUMBER($A5566),$A5566,IFERROR(DATEVALUE($A5566),NA())))</f>
        <v/>
      </c>
    </row>
    <row r="5567">
      <c r="O5567">
        <f>IF($R5567="","",IF($Q$1="Weekly",INT(($R5567-2)/7),IF($Q$1="Quarterly",YEAR($R5567)*4+ROUNDUP(MONTH($R5567)/3),YEAR($R5567)*12+MONTH($R5567))))</f>
        <v/>
      </c>
      <c r="P5567">
        <f>IF($R5567="","",IF($R5568="",1,IF($O5567&lt;&gt;$O5568,1,0)))</f>
        <v/>
      </c>
      <c r="Q5567">
        <f>IF($P5567=1,SUM($P$7:$P5567),"")</f>
        <v/>
      </c>
      <c r="R5567">
        <f>IF($A5567="","",IF(ISNUMBER($A5567),$A5567,IFERROR(DATEVALUE($A5567),NA())))</f>
        <v/>
      </c>
    </row>
    <row r="5568">
      <c r="O5568">
        <f>IF($R5568="","",IF($Q$1="Weekly",INT(($R5568-2)/7),IF($Q$1="Quarterly",YEAR($R5568)*4+ROUNDUP(MONTH($R5568)/3),YEAR($R5568)*12+MONTH($R5568))))</f>
        <v/>
      </c>
      <c r="P5568">
        <f>IF($R5568="","",IF($R5569="",1,IF($O5568&lt;&gt;$O5569,1,0)))</f>
        <v/>
      </c>
      <c r="Q5568">
        <f>IF($P5568=1,SUM($P$7:$P5568),"")</f>
        <v/>
      </c>
      <c r="R5568">
        <f>IF($A5568="","",IF(ISNUMBER($A5568),$A5568,IFERROR(DATEVALUE($A5568),NA())))</f>
        <v/>
      </c>
    </row>
    <row r="5569">
      <c r="O5569">
        <f>IF($R5569="","",IF($Q$1="Weekly",INT(($R5569-2)/7),IF($Q$1="Quarterly",YEAR($R5569)*4+ROUNDUP(MONTH($R5569)/3),YEAR($R5569)*12+MONTH($R5569))))</f>
        <v/>
      </c>
      <c r="P5569">
        <f>IF($R5569="","",IF($R5570="",1,IF($O5569&lt;&gt;$O5570,1,0)))</f>
        <v/>
      </c>
      <c r="Q5569">
        <f>IF($P5569=1,SUM($P$7:$P5569),"")</f>
        <v/>
      </c>
      <c r="R5569">
        <f>IF($A5569="","",IF(ISNUMBER($A5569),$A5569,IFERROR(DATEVALUE($A5569),NA())))</f>
        <v/>
      </c>
    </row>
    <row r="5570">
      <c r="O5570">
        <f>IF($R5570="","",IF($Q$1="Weekly",INT(($R5570-2)/7),IF($Q$1="Quarterly",YEAR($R5570)*4+ROUNDUP(MONTH($R5570)/3),YEAR($R5570)*12+MONTH($R5570))))</f>
        <v/>
      </c>
      <c r="P5570">
        <f>IF($R5570="","",IF($R5571="",1,IF($O5570&lt;&gt;$O5571,1,0)))</f>
        <v/>
      </c>
      <c r="Q5570">
        <f>IF($P5570=1,SUM($P$7:$P5570),"")</f>
        <v/>
      </c>
      <c r="R5570">
        <f>IF($A5570="","",IF(ISNUMBER($A5570),$A5570,IFERROR(DATEVALUE($A5570),NA())))</f>
        <v/>
      </c>
    </row>
    <row r="5571">
      <c r="O5571">
        <f>IF($R5571="","",IF($Q$1="Weekly",INT(($R5571-2)/7),IF($Q$1="Quarterly",YEAR($R5571)*4+ROUNDUP(MONTH($R5571)/3),YEAR($R5571)*12+MONTH($R5571))))</f>
        <v/>
      </c>
      <c r="P5571">
        <f>IF($R5571="","",IF($R5572="",1,IF($O5571&lt;&gt;$O5572,1,0)))</f>
        <v/>
      </c>
      <c r="Q5571">
        <f>IF($P5571=1,SUM($P$7:$P5571),"")</f>
        <v/>
      </c>
      <c r="R5571">
        <f>IF($A5571="","",IF(ISNUMBER($A5571),$A5571,IFERROR(DATEVALUE($A5571),NA())))</f>
        <v/>
      </c>
    </row>
    <row r="5572">
      <c r="O5572">
        <f>IF($R5572="","",IF($Q$1="Weekly",INT(($R5572-2)/7),IF($Q$1="Quarterly",YEAR($R5572)*4+ROUNDUP(MONTH($R5572)/3),YEAR($R5572)*12+MONTH($R5572))))</f>
        <v/>
      </c>
      <c r="P5572">
        <f>IF($R5572="","",IF($R5573="",1,IF($O5572&lt;&gt;$O5573,1,0)))</f>
        <v/>
      </c>
      <c r="Q5572">
        <f>IF($P5572=1,SUM($P$7:$P5572),"")</f>
        <v/>
      </c>
      <c r="R5572">
        <f>IF($A5572="","",IF(ISNUMBER($A5572),$A5572,IFERROR(DATEVALUE($A5572),NA())))</f>
        <v/>
      </c>
    </row>
    <row r="5573">
      <c r="O5573">
        <f>IF($R5573="","",IF($Q$1="Weekly",INT(($R5573-2)/7),IF($Q$1="Quarterly",YEAR($R5573)*4+ROUNDUP(MONTH($R5573)/3),YEAR($R5573)*12+MONTH($R5573))))</f>
        <v/>
      </c>
      <c r="P5573">
        <f>IF($R5573="","",IF($R5574="",1,IF($O5573&lt;&gt;$O5574,1,0)))</f>
        <v/>
      </c>
      <c r="Q5573">
        <f>IF($P5573=1,SUM($P$7:$P5573),"")</f>
        <v/>
      </c>
      <c r="R5573">
        <f>IF($A5573="","",IF(ISNUMBER($A5573),$A5573,IFERROR(DATEVALUE($A5573),NA())))</f>
        <v/>
      </c>
    </row>
    <row r="5574">
      <c r="O5574">
        <f>IF($R5574="","",IF($Q$1="Weekly",INT(($R5574-2)/7),IF($Q$1="Quarterly",YEAR($R5574)*4+ROUNDUP(MONTH($R5574)/3),YEAR($R5574)*12+MONTH($R5574))))</f>
        <v/>
      </c>
      <c r="P5574">
        <f>IF($R5574="","",IF($R5575="",1,IF($O5574&lt;&gt;$O5575,1,0)))</f>
        <v/>
      </c>
      <c r="Q5574">
        <f>IF($P5574=1,SUM($P$7:$P5574),"")</f>
        <v/>
      </c>
      <c r="R5574">
        <f>IF($A5574="","",IF(ISNUMBER($A5574),$A5574,IFERROR(DATEVALUE($A5574),NA())))</f>
        <v/>
      </c>
    </row>
    <row r="5575">
      <c r="O5575">
        <f>IF($R5575="","",IF($Q$1="Weekly",INT(($R5575-2)/7),IF($Q$1="Quarterly",YEAR($R5575)*4+ROUNDUP(MONTH($R5575)/3),YEAR($R5575)*12+MONTH($R5575))))</f>
        <v/>
      </c>
      <c r="P5575">
        <f>IF($R5575="","",IF($R5576="",1,IF($O5575&lt;&gt;$O5576,1,0)))</f>
        <v/>
      </c>
      <c r="Q5575">
        <f>IF($P5575=1,SUM($P$7:$P5575),"")</f>
        <v/>
      </c>
      <c r="R5575">
        <f>IF($A5575="","",IF(ISNUMBER($A5575),$A5575,IFERROR(DATEVALUE($A5575),NA())))</f>
        <v/>
      </c>
    </row>
    <row r="5576">
      <c r="O5576">
        <f>IF($R5576="","",IF($Q$1="Weekly",INT(($R5576-2)/7),IF($Q$1="Quarterly",YEAR($R5576)*4+ROUNDUP(MONTH($R5576)/3),YEAR($R5576)*12+MONTH($R5576))))</f>
        <v/>
      </c>
      <c r="P5576">
        <f>IF($R5576="","",IF($R5577="",1,IF($O5576&lt;&gt;$O5577,1,0)))</f>
        <v/>
      </c>
      <c r="Q5576">
        <f>IF($P5576=1,SUM($P$7:$P5576),"")</f>
        <v/>
      </c>
      <c r="R5576">
        <f>IF($A5576="","",IF(ISNUMBER($A5576),$A5576,IFERROR(DATEVALUE($A5576),NA())))</f>
        <v/>
      </c>
    </row>
    <row r="5577">
      <c r="O5577">
        <f>IF($R5577="","",IF($Q$1="Weekly",INT(($R5577-2)/7),IF($Q$1="Quarterly",YEAR($R5577)*4+ROUNDUP(MONTH($R5577)/3),YEAR($R5577)*12+MONTH($R5577))))</f>
        <v/>
      </c>
      <c r="P5577">
        <f>IF($R5577="","",IF($R5578="",1,IF($O5577&lt;&gt;$O5578,1,0)))</f>
        <v/>
      </c>
      <c r="Q5577">
        <f>IF($P5577=1,SUM($P$7:$P5577),"")</f>
        <v/>
      </c>
      <c r="R5577">
        <f>IF($A5577="","",IF(ISNUMBER($A5577),$A5577,IFERROR(DATEVALUE($A5577),NA())))</f>
        <v/>
      </c>
    </row>
    <row r="5578">
      <c r="O5578">
        <f>IF($R5578="","",IF($Q$1="Weekly",INT(($R5578-2)/7),IF($Q$1="Quarterly",YEAR($R5578)*4+ROUNDUP(MONTH($R5578)/3),YEAR($R5578)*12+MONTH($R5578))))</f>
        <v/>
      </c>
      <c r="P5578">
        <f>IF($R5578="","",IF($R5579="",1,IF($O5578&lt;&gt;$O5579,1,0)))</f>
        <v/>
      </c>
      <c r="Q5578">
        <f>IF($P5578=1,SUM($P$7:$P5578),"")</f>
        <v/>
      </c>
      <c r="R5578">
        <f>IF($A5578="","",IF(ISNUMBER($A5578),$A5578,IFERROR(DATEVALUE($A5578),NA())))</f>
        <v/>
      </c>
    </row>
    <row r="5579">
      <c r="O5579">
        <f>IF($R5579="","",IF($Q$1="Weekly",INT(($R5579-2)/7),IF($Q$1="Quarterly",YEAR($R5579)*4+ROUNDUP(MONTH($R5579)/3),YEAR($R5579)*12+MONTH($R5579))))</f>
        <v/>
      </c>
      <c r="P5579">
        <f>IF($R5579="","",IF($R5580="",1,IF($O5579&lt;&gt;$O5580,1,0)))</f>
        <v/>
      </c>
      <c r="Q5579">
        <f>IF($P5579=1,SUM($P$7:$P5579),"")</f>
        <v/>
      </c>
      <c r="R5579">
        <f>IF($A5579="","",IF(ISNUMBER($A5579),$A5579,IFERROR(DATEVALUE($A5579),NA())))</f>
        <v/>
      </c>
    </row>
    <row r="5580">
      <c r="O5580">
        <f>IF($R5580="","",IF($Q$1="Weekly",INT(($R5580-2)/7),IF($Q$1="Quarterly",YEAR($R5580)*4+ROUNDUP(MONTH($R5580)/3),YEAR($R5580)*12+MONTH($R5580))))</f>
        <v/>
      </c>
      <c r="P5580">
        <f>IF($R5580="","",IF($R5581="",1,IF($O5580&lt;&gt;$O5581,1,0)))</f>
        <v/>
      </c>
      <c r="Q5580">
        <f>IF($P5580=1,SUM($P$7:$P5580),"")</f>
        <v/>
      </c>
      <c r="R5580">
        <f>IF($A5580="","",IF(ISNUMBER($A5580),$A5580,IFERROR(DATEVALUE($A5580),NA())))</f>
        <v/>
      </c>
    </row>
    <row r="5581">
      <c r="O5581">
        <f>IF($R5581="","",IF($Q$1="Weekly",INT(($R5581-2)/7),IF($Q$1="Quarterly",YEAR($R5581)*4+ROUNDUP(MONTH($R5581)/3),YEAR($R5581)*12+MONTH($R5581))))</f>
        <v/>
      </c>
      <c r="P5581">
        <f>IF($R5581="","",IF($R5582="",1,IF($O5581&lt;&gt;$O5582,1,0)))</f>
        <v/>
      </c>
      <c r="Q5581">
        <f>IF($P5581=1,SUM($P$7:$P5581),"")</f>
        <v/>
      </c>
      <c r="R5581">
        <f>IF($A5581="","",IF(ISNUMBER($A5581),$A5581,IFERROR(DATEVALUE($A5581),NA())))</f>
        <v/>
      </c>
    </row>
    <row r="5582">
      <c r="O5582">
        <f>IF($R5582="","",IF($Q$1="Weekly",INT(($R5582-2)/7),IF($Q$1="Quarterly",YEAR($R5582)*4+ROUNDUP(MONTH($R5582)/3),YEAR($R5582)*12+MONTH($R5582))))</f>
        <v/>
      </c>
      <c r="P5582">
        <f>IF($R5582="","",IF($R5583="",1,IF($O5582&lt;&gt;$O5583,1,0)))</f>
        <v/>
      </c>
      <c r="Q5582">
        <f>IF($P5582=1,SUM($P$7:$P5582),"")</f>
        <v/>
      </c>
      <c r="R5582">
        <f>IF($A5582="","",IF(ISNUMBER($A5582),$A5582,IFERROR(DATEVALUE($A5582),NA())))</f>
        <v/>
      </c>
    </row>
    <row r="5583">
      <c r="O5583">
        <f>IF($R5583="","",IF($Q$1="Weekly",INT(($R5583-2)/7),IF($Q$1="Quarterly",YEAR($R5583)*4+ROUNDUP(MONTH($R5583)/3),YEAR($R5583)*12+MONTH($R5583))))</f>
        <v/>
      </c>
      <c r="P5583">
        <f>IF($R5583="","",IF($R5584="",1,IF($O5583&lt;&gt;$O5584,1,0)))</f>
        <v/>
      </c>
      <c r="Q5583">
        <f>IF($P5583=1,SUM($P$7:$P5583),"")</f>
        <v/>
      </c>
      <c r="R5583">
        <f>IF($A5583="","",IF(ISNUMBER($A5583),$A5583,IFERROR(DATEVALUE($A5583),NA())))</f>
        <v/>
      </c>
    </row>
    <row r="5584">
      <c r="O5584">
        <f>IF($R5584="","",IF($Q$1="Weekly",INT(($R5584-2)/7),IF($Q$1="Quarterly",YEAR($R5584)*4+ROUNDUP(MONTH($R5584)/3),YEAR($R5584)*12+MONTH($R5584))))</f>
        <v/>
      </c>
      <c r="P5584">
        <f>IF($R5584="","",IF($R5585="",1,IF($O5584&lt;&gt;$O5585,1,0)))</f>
        <v/>
      </c>
      <c r="Q5584">
        <f>IF($P5584=1,SUM($P$7:$P5584),"")</f>
        <v/>
      </c>
      <c r="R5584">
        <f>IF($A5584="","",IF(ISNUMBER($A5584),$A5584,IFERROR(DATEVALUE($A5584),NA())))</f>
        <v/>
      </c>
    </row>
    <row r="5585">
      <c r="O5585">
        <f>IF($R5585="","",IF($Q$1="Weekly",INT(($R5585-2)/7),IF($Q$1="Quarterly",YEAR($R5585)*4+ROUNDUP(MONTH($R5585)/3),YEAR($R5585)*12+MONTH($R5585))))</f>
        <v/>
      </c>
      <c r="P5585">
        <f>IF($R5585="","",IF($R5586="",1,IF($O5585&lt;&gt;$O5586,1,0)))</f>
        <v/>
      </c>
      <c r="Q5585">
        <f>IF($P5585=1,SUM($P$7:$P5585),"")</f>
        <v/>
      </c>
      <c r="R5585">
        <f>IF($A5585="","",IF(ISNUMBER($A5585),$A5585,IFERROR(DATEVALUE($A5585),NA())))</f>
        <v/>
      </c>
    </row>
    <row r="5586">
      <c r="O5586">
        <f>IF($R5586="","",IF($Q$1="Weekly",INT(($R5586-2)/7),IF($Q$1="Quarterly",YEAR($R5586)*4+ROUNDUP(MONTH($R5586)/3),YEAR($R5586)*12+MONTH($R5586))))</f>
        <v/>
      </c>
      <c r="P5586">
        <f>IF($R5586="","",IF($R5587="",1,IF($O5586&lt;&gt;$O5587,1,0)))</f>
        <v/>
      </c>
      <c r="Q5586">
        <f>IF($P5586=1,SUM($P$7:$P5586),"")</f>
        <v/>
      </c>
      <c r="R5586">
        <f>IF($A5586="","",IF(ISNUMBER($A5586),$A5586,IFERROR(DATEVALUE($A5586),NA())))</f>
        <v/>
      </c>
    </row>
    <row r="5587">
      <c r="O5587">
        <f>IF($R5587="","",IF($Q$1="Weekly",INT(($R5587-2)/7),IF($Q$1="Quarterly",YEAR($R5587)*4+ROUNDUP(MONTH($R5587)/3),YEAR($R5587)*12+MONTH($R5587))))</f>
        <v/>
      </c>
      <c r="P5587">
        <f>IF($R5587="","",IF($R5588="",1,IF($O5587&lt;&gt;$O5588,1,0)))</f>
        <v/>
      </c>
      <c r="Q5587">
        <f>IF($P5587=1,SUM($P$7:$P5587),"")</f>
        <v/>
      </c>
      <c r="R5587">
        <f>IF($A5587="","",IF(ISNUMBER($A5587),$A5587,IFERROR(DATEVALUE($A5587),NA())))</f>
        <v/>
      </c>
    </row>
    <row r="5588">
      <c r="O5588">
        <f>IF($R5588="","",IF($Q$1="Weekly",INT(($R5588-2)/7),IF($Q$1="Quarterly",YEAR($R5588)*4+ROUNDUP(MONTH($R5588)/3),YEAR($R5588)*12+MONTH($R5588))))</f>
        <v/>
      </c>
      <c r="P5588">
        <f>IF($R5588="","",IF($R5589="",1,IF($O5588&lt;&gt;$O5589,1,0)))</f>
        <v/>
      </c>
      <c r="Q5588">
        <f>IF($P5588=1,SUM($P$7:$P5588),"")</f>
        <v/>
      </c>
      <c r="R5588">
        <f>IF($A5588="","",IF(ISNUMBER($A5588),$A5588,IFERROR(DATEVALUE($A5588),NA())))</f>
        <v/>
      </c>
    </row>
    <row r="5589">
      <c r="O5589">
        <f>IF($R5589="","",IF($Q$1="Weekly",INT(($R5589-2)/7),IF($Q$1="Quarterly",YEAR($R5589)*4+ROUNDUP(MONTH($R5589)/3),YEAR($R5589)*12+MONTH($R5589))))</f>
        <v/>
      </c>
      <c r="P5589">
        <f>IF($R5589="","",IF($R5590="",1,IF($O5589&lt;&gt;$O5590,1,0)))</f>
        <v/>
      </c>
      <c r="Q5589">
        <f>IF($P5589=1,SUM($P$7:$P5589),"")</f>
        <v/>
      </c>
      <c r="R5589">
        <f>IF($A5589="","",IF(ISNUMBER($A5589),$A5589,IFERROR(DATEVALUE($A5589),NA())))</f>
        <v/>
      </c>
    </row>
    <row r="5590">
      <c r="O5590">
        <f>IF($R5590="","",IF($Q$1="Weekly",INT(($R5590-2)/7),IF($Q$1="Quarterly",YEAR($R5590)*4+ROUNDUP(MONTH($R5590)/3),YEAR($R5590)*12+MONTH($R5590))))</f>
        <v/>
      </c>
      <c r="P5590">
        <f>IF($R5590="","",IF($R5591="",1,IF($O5590&lt;&gt;$O5591,1,0)))</f>
        <v/>
      </c>
      <c r="Q5590">
        <f>IF($P5590=1,SUM($P$7:$P5590),"")</f>
        <v/>
      </c>
      <c r="R5590">
        <f>IF($A5590="","",IF(ISNUMBER($A5590),$A5590,IFERROR(DATEVALUE($A5590),NA())))</f>
        <v/>
      </c>
    </row>
    <row r="5591">
      <c r="O5591">
        <f>IF($R5591="","",IF($Q$1="Weekly",INT(($R5591-2)/7),IF($Q$1="Quarterly",YEAR($R5591)*4+ROUNDUP(MONTH($R5591)/3),YEAR($R5591)*12+MONTH($R5591))))</f>
        <v/>
      </c>
      <c r="P5591">
        <f>IF($R5591="","",IF($R5592="",1,IF($O5591&lt;&gt;$O5592,1,0)))</f>
        <v/>
      </c>
      <c r="Q5591">
        <f>IF($P5591=1,SUM($P$7:$P5591),"")</f>
        <v/>
      </c>
      <c r="R5591">
        <f>IF($A5591="","",IF(ISNUMBER($A5591),$A5591,IFERROR(DATEVALUE($A5591),NA())))</f>
        <v/>
      </c>
    </row>
    <row r="5592">
      <c r="O5592">
        <f>IF($R5592="","",IF($Q$1="Weekly",INT(($R5592-2)/7),IF($Q$1="Quarterly",YEAR($R5592)*4+ROUNDUP(MONTH($R5592)/3),YEAR($R5592)*12+MONTH($R5592))))</f>
        <v/>
      </c>
      <c r="P5592">
        <f>IF($R5592="","",IF($R5593="",1,IF($O5592&lt;&gt;$O5593,1,0)))</f>
        <v/>
      </c>
      <c r="Q5592">
        <f>IF($P5592=1,SUM($P$7:$P5592),"")</f>
        <v/>
      </c>
      <c r="R5592">
        <f>IF($A5592="","",IF(ISNUMBER($A5592),$A5592,IFERROR(DATEVALUE($A5592),NA())))</f>
        <v/>
      </c>
    </row>
    <row r="5593">
      <c r="O5593">
        <f>IF($R5593="","",IF($Q$1="Weekly",INT(($R5593-2)/7),IF($Q$1="Quarterly",YEAR($R5593)*4+ROUNDUP(MONTH($R5593)/3),YEAR($R5593)*12+MONTH($R5593))))</f>
        <v/>
      </c>
      <c r="P5593">
        <f>IF($R5593="","",IF($R5594="",1,IF($O5593&lt;&gt;$O5594,1,0)))</f>
        <v/>
      </c>
      <c r="Q5593">
        <f>IF($P5593=1,SUM($P$7:$P5593),"")</f>
        <v/>
      </c>
      <c r="R5593">
        <f>IF($A5593="","",IF(ISNUMBER($A5593),$A5593,IFERROR(DATEVALUE($A5593),NA())))</f>
        <v/>
      </c>
    </row>
    <row r="5594">
      <c r="O5594">
        <f>IF($R5594="","",IF($Q$1="Weekly",INT(($R5594-2)/7),IF($Q$1="Quarterly",YEAR($R5594)*4+ROUNDUP(MONTH($R5594)/3),YEAR($R5594)*12+MONTH($R5594))))</f>
        <v/>
      </c>
      <c r="P5594">
        <f>IF($R5594="","",IF($R5595="",1,IF($O5594&lt;&gt;$O5595,1,0)))</f>
        <v/>
      </c>
      <c r="Q5594">
        <f>IF($P5594=1,SUM($P$7:$P5594),"")</f>
        <v/>
      </c>
      <c r="R5594">
        <f>IF($A5594="","",IF(ISNUMBER($A5594),$A5594,IFERROR(DATEVALUE($A5594),NA())))</f>
        <v/>
      </c>
    </row>
    <row r="5595">
      <c r="O5595">
        <f>IF($R5595="","",IF($Q$1="Weekly",INT(($R5595-2)/7),IF($Q$1="Quarterly",YEAR($R5595)*4+ROUNDUP(MONTH($R5595)/3),YEAR($R5595)*12+MONTH($R5595))))</f>
        <v/>
      </c>
      <c r="P5595">
        <f>IF($R5595="","",IF($R5596="",1,IF($O5595&lt;&gt;$O5596,1,0)))</f>
        <v/>
      </c>
      <c r="Q5595">
        <f>IF($P5595=1,SUM($P$7:$P5595),"")</f>
        <v/>
      </c>
      <c r="R5595">
        <f>IF($A5595="","",IF(ISNUMBER($A5595),$A5595,IFERROR(DATEVALUE($A5595),NA())))</f>
        <v/>
      </c>
    </row>
    <row r="5596">
      <c r="O5596">
        <f>IF($R5596="","",IF($Q$1="Weekly",INT(($R5596-2)/7),IF($Q$1="Quarterly",YEAR($R5596)*4+ROUNDUP(MONTH($R5596)/3),YEAR($R5596)*12+MONTH($R5596))))</f>
        <v/>
      </c>
      <c r="P5596">
        <f>IF($R5596="","",IF($R5597="",1,IF($O5596&lt;&gt;$O5597,1,0)))</f>
        <v/>
      </c>
      <c r="Q5596">
        <f>IF($P5596=1,SUM($P$7:$P5596),"")</f>
        <v/>
      </c>
      <c r="R5596">
        <f>IF($A5596="","",IF(ISNUMBER($A5596),$A5596,IFERROR(DATEVALUE($A5596),NA())))</f>
        <v/>
      </c>
    </row>
    <row r="5597">
      <c r="O5597">
        <f>IF($R5597="","",IF($Q$1="Weekly",INT(($R5597-2)/7),IF($Q$1="Quarterly",YEAR($R5597)*4+ROUNDUP(MONTH($R5597)/3),YEAR($R5597)*12+MONTH($R5597))))</f>
        <v/>
      </c>
      <c r="P5597">
        <f>IF($R5597="","",IF($R5598="",1,IF($O5597&lt;&gt;$O5598,1,0)))</f>
        <v/>
      </c>
      <c r="Q5597">
        <f>IF($P5597=1,SUM($P$7:$P5597),"")</f>
        <v/>
      </c>
      <c r="R5597">
        <f>IF($A5597="","",IF(ISNUMBER($A5597),$A5597,IFERROR(DATEVALUE($A5597),NA())))</f>
        <v/>
      </c>
    </row>
    <row r="5598">
      <c r="O5598">
        <f>IF($R5598="","",IF($Q$1="Weekly",INT(($R5598-2)/7),IF($Q$1="Quarterly",YEAR($R5598)*4+ROUNDUP(MONTH($R5598)/3),YEAR($R5598)*12+MONTH($R5598))))</f>
        <v/>
      </c>
      <c r="P5598">
        <f>IF($R5598="","",IF($R5599="",1,IF($O5598&lt;&gt;$O5599,1,0)))</f>
        <v/>
      </c>
      <c r="Q5598">
        <f>IF($P5598=1,SUM($P$7:$P5598),"")</f>
        <v/>
      </c>
      <c r="R5598">
        <f>IF($A5598="","",IF(ISNUMBER($A5598),$A5598,IFERROR(DATEVALUE($A5598),NA())))</f>
        <v/>
      </c>
    </row>
    <row r="5599">
      <c r="O5599">
        <f>IF($R5599="","",IF($Q$1="Weekly",INT(($R5599-2)/7),IF($Q$1="Quarterly",YEAR($R5599)*4+ROUNDUP(MONTH($R5599)/3),YEAR($R5599)*12+MONTH($R5599))))</f>
        <v/>
      </c>
      <c r="P5599">
        <f>IF($R5599="","",IF($R5600="",1,IF($O5599&lt;&gt;$O5600,1,0)))</f>
        <v/>
      </c>
      <c r="Q5599">
        <f>IF($P5599=1,SUM($P$7:$P5599),"")</f>
        <v/>
      </c>
      <c r="R5599">
        <f>IF($A5599="","",IF(ISNUMBER($A5599),$A5599,IFERROR(DATEVALUE($A5599),NA())))</f>
        <v/>
      </c>
    </row>
    <row r="5600">
      <c r="O5600">
        <f>IF($R5600="","",IF($Q$1="Weekly",INT(($R5600-2)/7),IF($Q$1="Quarterly",YEAR($R5600)*4+ROUNDUP(MONTH($R5600)/3),YEAR($R5600)*12+MONTH($R5600))))</f>
        <v/>
      </c>
      <c r="P5600">
        <f>IF($R5600="","",IF($R5601="",1,IF($O5600&lt;&gt;$O5601,1,0)))</f>
        <v/>
      </c>
      <c r="Q5600">
        <f>IF($P5600=1,SUM($P$7:$P5600),"")</f>
        <v/>
      </c>
      <c r="R5600">
        <f>IF($A5600="","",IF(ISNUMBER($A5600),$A5600,IFERROR(DATEVALUE($A5600),NA())))</f>
        <v/>
      </c>
    </row>
    <row r="5601">
      <c r="O5601">
        <f>IF($R5601="","",IF($Q$1="Weekly",INT(($R5601-2)/7),IF($Q$1="Quarterly",YEAR($R5601)*4+ROUNDUP(MONTH($R5601)/3),YEAR($R5601)*12+MONTH($R5601))))</f>
        <v/>
      </c>
      <c r="P5601">
        <f>IF($R5601="","",IF($R5602="",1,IF($O5601&lt;&gt;$O5602,1,0)))</f>
        <v/>
      </c>
      <c r="Q5601">
        <f>IF($P5601=1,SUM($P$7:$P5601),"")</f>
        <v/>
      </c>
      <c r="R5601">
        <f>IF($A5601="","",IF(ISNUMBER($A5601),$A5601,IFERROR(DATEVALUE($A5601),NA())))</f>
        <v/>
      </c>
    </row>
    <row r="5602">
      <c r="O5602">
        <f>IF($R5602="","",IF($Q$1="Weekly",INT(($R5602-2)/7),IF($Q$1="Quarterly",YEAR($R5602)*4+ROUNDUP(MONTH($R5602)/3),YEAR($R5602)*12+MONTH($R5602))))</f>
        <v/>
      </c>
      <c r="P5602">
        <f>IF($R5602="","",IF($R5603="",1,IF($O5602&lt;&gt;$O5603,1,0)))</f>
        <v/>
      </c>
      <c r="Q5602">
        <f>IF($P5602=1,SUM($P$7:$P5602),"")</f>
        <v/>
      </c>
      <c r="R5602">
        <f>IF($A5602="","",IF(ISNUMBER($A5602),$A5602,IFERROR(DATEVALUE($A5602),NA())))</f>
        <v/>
      </c>
    </row>
    <row r="5603">
      <c r="O5603">
        <f>IF($R5603="","",IF($Q$1="Weekly",INT(($R5603-2)/7),IF($Q$1="Quarterly",YEAR($R5603)*4+ROUNDUP(MONTH($R5603)/3),YEAR($R5603)*12+MONTH($R5603))))</f>
        <v/>
      </c>
      <c r="P5603">
        <f>IF($R5603="","",IF($R5604="",1,IF($O5603&lt;&gt;$O5604,1,0)))</f>
        <v/>
      </c>
      <c r="Q5603">
        <f>IF($P5603=1,SUM($P$7:$P5603),"")</f>
        <v/>
      </c>
      <c r="R5603">
        <f>IF($A5603="","",IF(ISNUMBER($A5603),$A5603,IFERROR(DATEVALUE($A5603),NA())))</f>
        <v/>
      </c>
    </row>
    <row r="5604">
      <c r="O5604">
        <f>IF($R5604="","",IF($Q$1="Weekly",INT(($R5604-2)/7),IF($Q$1="Quarterly",YEAR($R5604)*4+ROUNDUP(MONTH($R5604)/3),YEAR($R5604)*12+MONTH($R5604))))</f>
        <v/>
      </c>
      <c r="P5604">
        <f>IF($R5604="","",IF($R5605="",1,IF($O5604&lt;&gt;$O5605,1,0)))</f>
        <v/>
      </c>
      <c r="Q5604">
        <f>IF($P5604=1,SUM($P$7:$P5604),"")</f>
        <v/>
      </c>
      <c r="R5604">
        <f>IF($A5604="","",IF(ISNUMBER($A5604),$A5604,IFERROR(DATEVALUE($A5604),NA())))</f>
        <v/>
      </c>
    </row>
    <row r="5605">
      <c r="O5605">
        <f>IF($R5605="","",IF($Q$1="Weekly",INT(($R5605-2)/7),IF($Q$1="Quarterly",YEAR($R5605)*4+ROUNDUP(MONTH($R5605)/3),YEAR($R5605)*12+MONTH($R5605))))</f>
        <v/>
      </c>
      <c r="P5605">
        <f>IF($R5605="","",IF($R5606="",1,IF($O5605&lt;&gt;$O5606,1,0)))</f>
        <v/>
      </c>
      <c r="Q5605">
        <f>IF($P5605=1,SUM($P$7:$P5605),"")</f>
        <v/>
      </c>
      <c r="R5605">
        <f>IF($A5605="","",IF(ISNUMBER($A5605),$A5605,IFERROR(DATEVALUE($A5605),NA())))</f>
        <v/>
      </c>
    </row>
    <row r="5606">
      <c r="O5606">
        <f>IF($R5606="","",IF($Q$1="Weekly",INT(($R5606-2)/7),IF($Q$1="Quarterly",YEAR($R5606)*4+ROUNDUP(MONTH($R5606)/3),YEAR($R5606)*12+MONTH($R5606))))</f>
        <v/>
      </c>
      <c r="P5606">
        <f>IF($R5606="","",IF($R5607="",1,IF($O5606&lt;&gt;$O5607,1,0)))</f>
        <v/>
      </c>
      <c r="Q5606">
        <f>IF($P5606=1,SUM($P$7:$P5606),"")</f>
        <v/>
      </c>
      <c r="R5606">
        <f>IF($A5606="","",IF(ISNUMBER($A5606),$A5606,IFERROR(DATEVALUE($A5606),NA())))</f>
        <v/>
      </c>
    </row>
    <row r="5607">
      <c r="O5607">
        <f>IF($R5607="","",IF($Q$1="Weekly",INT(($R5607-2)/7),IF($Q$1="Quarterly",YEAR($R5607)*4+ROUNDUP(MONTH($R5607)/3),YEAR($R5607)*12+MONTH($R5607))))</f>
        <v/>
      </c>
      <c r="P5607">
        <f>IF($R5607="","",IF($R5608="",1,IF($O5607&lt;&gt;$O5608,1,0)))</f>
        <v/>
      </c>
      <c r="Q5607">
        <f>IF($P5607=1,SUM($P$7:$P5607),"")</f>
        <v/>
      </c>
      <c r="R5607">
        <f>IF($A5607="","",IF(ISNUMBER($A5607),$A5607,IFERROR(DATEVALUE($A5607),NA())))</f>
        <v/>
      </c>
    </row>
    <row r="5608">
      <c r="O5608">
        <f>IF($R5608="","",IF($Q$1="Weekly",INT(($R5608-2)/7),IF($Q$1="Quarterly",YEAR($R5608)*4+ROUNDUP(MONTH($R5608)/3),YEAR($R5608)*12+MONTH($R5608))))</f>
        <v/>
      </c>
      <c r="P5608">
        <f>IF($R5608="","",IF($R5609="",1,IF($O5608&lt;&gt;$O5609,1,0)))</f>
        <v/>
      </c>
      <c r="Q5608">
        <f>IF($P5608=1,SUM($P$7:$P5608),"")</f>
        <v/>
      </c>
      <c r="R5608">
        <f>IF($A5608="","",IF(ISNUMBER($A5608),$A5608,IFERROR(DATEVALUE($A5608),NA())))</f>
        <v/>
      </c>
    </row>
    <row r="5609">
      <c r="O5609">
        <f>IF($R5609="","",IF($Q$1="Weekly",INT(($R5609-2)/7),IF($Q$1="Quarterly",YEAR($R5609)*4+ROUNDUP(MONTH($R5609)/3),YEAR($R5609)*12+MONTH($R5609))))</f>
        <v/>
      </c>
      <c r="P5609">
        <f>IF($R5609="","",IF($R5610="",1,IF($O5609&lt;&gt;$O5610,1,0)))</f>
        <v/>
      </c>
      <c r="Q5609">
        <f>IF($P5609=1,SUM($P$7:$P5609),"")</f>
        <v/>
      </c>
      <c r="R5609">
        <f>IF($A5609="","",IF(ISNUMBER($A5609),$A5609,IFERROR(DATEVALUE($A5609),NA())))</f>
        <v/>
      </c>
    </row>
    <row r="5610">
      <c r="O5610">
        <f>IF($R5610="","",IF($Q$1="Weekly",INT(($R5610-2)/7),IF($Q$1="Quarterly",YEAR($R5610)*4+ROUNDUP(MONTH($R5610)/3),YEAR($R5610)*12+MONTH($R5610))))</f>
        <v/>
      </c>
      <c r="P5610">
        <f>IF($R5610="","",IF($R5611="",1,IF($O5610&lt;&gt;$O5611,1,0)))</f>
        <v/>
      </c>
      <c r="Q5610">
        <f>IF($P5610=1,SUM($P$7:$P5610),"")</f>
        <v/>
      </c>
      <c r="R5610">
        <f>IF($A5610="","",IF(ISNUMBER($A5610),$A5610,IFERROR(DATEVALUE($A5610),NA())))</f>
        <v/>
      </c>
    </row>
    <row r="5611">
      <c r="O5611">
        <f>IF($R5611="","",IF($Q$1="Weekly",INT(($R5611-2)/7),IF($Q$1="Quarterly",YEAR($R5611)*4+ROUNDUP(MONTH($R5611)/3),YEAR($R5611)*12+MONTH($R5611))))</f>
        <v/>
      </c>
      <c r="P5611">
        <f>IF($R5611="","",IF($R5612="",1,IF($O5611&lt;&gt;$O5612,1,0)))</f>
        <v/>
      </c>
      <c r="Q5611">
        <f>IF($P5611=1,SUM($P$7:$P5611),"")</f>
        <v/>
      </c>
      <c r="R5611">
        <f>IF($A5611="","",IF(ISNUMBER($A5611),$A5611,IFERROR(DATEVALUE($A5611),NA())))</f>
        <v/>
      </c>
    </row>
    <row r="5612">
      <c r="O5612">
        <f>IF($R5612="","",IF($Q$1="Weekly",INT(($R5612-2)/7),IF($Q$1="Quarterly",YEAR($R5612)*4+ROUNDUP(MONTH($R5612)/3),YEAR($R5612)*12+MONTH($R5612))))</f>
        <v/>
      </c>
      <c r="P5612">
        <f>IF($R5612="","",IF($R5613="",1,IF($O5612&lt;&gt;$O5613,1,0)))</f>
        <v/>
      </c>
      <c r="Q5612">
        <f>IF($P5612=1,SUM($P$7:$P5612),"")</f>
        <v/>
      </c>
      <c r="R5612">
        <f>IF($A5612="","",IF(ISNUMBER($A5612),$A5612,IFERROR(DATEVALUE($A5612),NA())))</f>
        <v/>
      </c>
    </row>
    <row r="5613">
      <c r="O5613">
        <f>IF($R5613="","",IF($Q$1="Weekly",INT(($R5613-2)/7),IF($Q$1="Quarterly",YEAR($R5613)*4+ROUNDUP(MONTH($R5613)/3),YEAR($R5613)*12+MONTH($R5613))))</f>
        <v/>
      </c>
      <c r="P5613">
        <f>IF($R5613="","",IF($R5614="",1,IF($O5613&lt;&gt;$O5614,1,0)))</f>
        <v/>
      </c>
      <c r="Q5613">
        <f>IF($P5613=1,SUM($P$7:$P5613),"")</f>
        <v/>
      </c>
      <c r="R5613">
        <f>IF($A5613="","",IF(ISNUMBER($A5613),$A5613,IFERROR(DATEVALUE($A5613),NA())))</f>
        <v/>
      </c>
    </row>
    <row r="5614">
      <c r="O5614">
        <f>IF($R5614="","",IF($Q$1="Weekly",INT(($R5614-2)/7),IF($Q$1="Quarterly",YEAR($R5614)*4+ROUNDUP(MONTH($R5614)/3),YEAR($R5614)*12+MONTH($R5614))))</f>
        <v/>
      </c>
      <c r="P5614">
        <f>IF($R5614="","",IF($R5615="",1,IF($O5614&lt;&gt;$O5615,1,0)))</f>
        <v/>
      </c>
      <c r="Q5614">
        <f>IF($P5614=1,SUM($P$7:$P5614),"")</f>
        <v/>
      </c>
      <c r="R5614">
        <f>IF($A5614="","",IF(ISNUMBER($A5614),$A5614,IFERROR(DATEVALUE($A5614),NA())))</f>
        <v/>
      </c>
    </row>
    <row r="5615">
      <c r="O5615">
        <f>IF($R5615="","",IF($Q$1="Weekly",INT(($R5615-2)/7),IF($Q$1="Quarterly",YEAR($R5615)*4+ROUNDUP(MONTH($R5615)/3),YEAR($R5615)*12+MONTH($R5615))))</f>
        <v/>
      </c>
      <c r="P5615">
        <f>IF($R5615="","",IF($R5616="",1,IF($O5615&lt;&gt;$O5616,1,0)))</f>
        <v/>
      </c>
      <c r="Q5615">
        <f>IF($P5615=1,SUM($P$7:$P5615),"")</f>
        <v/>
      </c>
      <c r="R5615">
        <f>IF($A5615="","",IF(ISNUMBER($A5615),$A5615,IFERROR(DATEVALUE($A5615),NA())))</f>
        <v/>
      </c>
    </row>
    <row r="5616">
      <c r="O5616">
        <f>IF($R5616="","",IF($Q$1="Weekly",INT(($R5616-2)/7),IF($Q$1="Quarterly",YEAR($R5616)*4+ROUNDUP(MONTH($R5616)/3),YEAR($R5616)*12+MONTH($R5616))))</f>
        <v/>
      </c>
      <c r="P5616">
        <f>IF($R5616="","",IF($R5617="",1,IF($O5616&lt;&gt;$O5617,1,0)))</f>
        <v/>
      </c>
      <c r="Q5616">
        <f>IF($P5616=1,SUM($P$7:$P5616),"")</f>
        <v/>
      </c>
      <c r="R5616">
        <f>IF($A5616="","",IF(ISNUMBER($A5616),$A5616,IFERROR(DATEVALUE($A5616),NA())))</f>
        <v/>
      </c>
    </row>
    <row r="5617">
      <c r="O5617">
        <f>IF($R5617="","",IF($Q$1="Weekly",INT(($R5617-2)/7),IF($Q$1="Quarterly",YEAR($R5617)*4+ROUNDUP(MONTH($R5617)/3),YEAR($R5617)*12+MONTH($R5617))))</f>
        <v/>
      </c>
      <c r="P5617">
        <f>IF($R5617="","",IF($R5618="",1,IF($O5617&lt;&gt;$O5618,1,0)))</f>
        <v/>
      </c>
      <c r="Q5617">
        <f>IF($P5617=1,SUM($P$7:$P5617),"")</f>
        <v/>
      </c>
      <c r="R5617">
        <f>IF($A5617="","",IF(ISNUMBER($A5617),$A5617,IFERROR(DATEVALUE($A5617),NA())))</f>
        <v/>
      </c>
    </row>
    <row r="5618">
      <c r="O5618">
        <f>IF($R5618="","",IF($Q$1="Weekly",INT(($R5618-2)/7),IF($Q$1="Quarterly",YEAR($R5618)*4+ROUNDUP(MONTH($R5618)/3),YEAR($R5618)*12+MONTH($R5618))))</f>
        <v/>
      </c>
      <c r="P5618">
        <f>IF($R5618="","",IF($R5619="",1,IF($O5618&lt;&gt;$O5619,1,0)))</f>
        <v/>
      </c>
      <c r="Q5618">
        <f>IF($P5618=1,SUM($P$7:$P5618),"")</f>
        <v/>
      </c>
      <c r="R5618">
        <f>IF($A5618="","",IF(ISNUMBER($A5618),$A5618,IFERROR(DATEVALUE($A5618),NA())))</f>
        <v/>
      </c>
    </row>
    <row r="5619">
      <c r="O5619">
        <f>IF($R5619="","",IF($Q$1="Weekly",INT(($R5619-2)/7),IF($Q$1="Quarterly",YEAR($R5619)*4+ROUNDUP(MONTH($R5619)/3),YEAR($R5619)*12+MONTH($R5619))))</f>
        <v/>
      </c>
      <c r="P5619">
        <f>IF($R5619="","",IF($R5620="",1,IF($O5619&lt;&gt;$O5620,1,0)))</f>
        <v/>
      </c>
      <c r="Q5619">
        <f>IF($P5619=1,SUM($P$7:$P5619),"")</f>
        <v/>
      </c>
      <c r="R5619">
        <f>IF($A5619="","",IF(ISNUMBER($A5619),$A5619,IFERROR(DATEVALUE($A5619),NA())))</f>
        <v/>
      </c>
    </row>
    <row r="5620">
      <c r="O5620">
        <f>IF($R5620="","",IF($Q$1="Weekly",INT(($R5620-2)/7),IF($Q$1="Quarterly",YEAR($R5620)*4+ROUNDUP(MONTH($R5620)/3),YEAR($R5620)*12+MONTH($R5620))))</f>
        <v/>
      </c>
      <c r="P5620">
        <f>IF($R5620="","",IF($R5621="",1,IF($O5620&lt;&gt;$O5621,1,0)))</f>
        <v/>
      </c>
      <c r="Q5620">
        <f>IF($P5620=1,SUM($P$7:$P5620),"")</f>
        <v/>
      </c>
      <c r="R5620">
        <f>IF($A5620="","",IF(ISNUMBER($A5620),$A5620,IFERROR(DATEVALUE($A5620),NA())))</f>
        <v/>
      </c>
    </row>
    <row r="5621">
      <c r="O5621">
        <f>IF($R5621="","",IF($Q$1="Weekly",INT(($R5621-2)/7),IF($Q$1="Quarterly",YEAR($R5621)*4+ROUNDUP(MONTH($R5621)/3),YEAR($R5621)*12+MONTH($R5621))))</f>
        <v/>
      </c>
      <c r="P5621">
        <f>IF($R5621="","",IF($R5622="",1,IF($O5621&lt;&gt;$O5622,1,0)))</f>
        <v/>
      </c>
      <c r="Q5621">
        <f>IF($P5621=1,SUM($P$7:$P5621),"")</f>
        <v/>
      </c>
      <c r="R5621">
        <f>IF($A5621="","",IF(ISNUMBER($A5621),$A5621,IFERROR(DATEVALUE($A5621),NA())))</f>
        <v/>
      </c>
    </row>
    <row r="5622">
      <c r="O5622">
        <f>IF($R5622="","",IF($Q$1="Weekly",INT(($R5622-2)/7),IF($Q$1="Quarterly",YEAR($R5622)*4+ROUNDUP(MONTH($R5622)/3),YEAR($R5622)*12+MONTH($R5622))))</f>
        <v/>
      </c>
      <c r="P5622">
        <f>IF($R5622="","",IF($R5623="",1,IF($O5622&lt;&gt;$O5623,1,0)))</f>
        <v/>
      </c>
      <c r="Q5622">
        <f>IF($P5622=1,SUM($P$7:$P5622),"")</f>
        <v/>
      </c>
      <c r="R5622">
        <f>IF($A5622="","",IF(ISNUMBER($A5622),$A5622,IFERROR(DATEVALUE($A5622),NA())))</f>
        <v/>
      </c>
    </row>
    <row r="5623">
      <c r="O5623">
        <f>IF($R5623="","",IF($Q$1="Weekly",INT(($R5623-2)/7),IF($Q$1="Quarterly",YEAR($R5623)*4+ROUNDUP(MONTH($R5623)/3),YEAR($R5623)*12+MONTH($R5623))))</f>
        <v/>
      </c>
      <c r="P5623">
        <f>IF($R5623="","",IF($R5624="",1,IF($O5623&lt;&gt;$O5624,1,0)))</f>
        <v/>
      </c>
      <c r="Q5623">
        <f>IF($P5623=1,SUM($P$7:$P5623),"")</f>
        <v/>
      </c>
      <c r="R5623">
        <f>IF($A5623="","",IF(ISNUMBER($A5623),$A5623,IFERROR(DATEVALUE($A5623),NA())))</f>
        <v/>
      </c>
    </row>
    <row r="5624">
      <c r="O5624">
        <f>IF($R5624="","",IF($Q$1="Weekly",INT(($R5624-2)/7),IF($Q$1="Quarterly",YEAR($R5624)*4+ROUNDUP(MONTH($R5624)/3),YEAR($R5624)*12+MONTH($R5624))))</f>
        <v/>
      </c>
      <c r="P5624">
        <f>IF($R5624="","",IF($R5625="",1,IF($O5624&lt;&gt;$O5625,1,0)))</f>
        <v/>
      </c>
      <c r="Q5624">
        <f>IF($P5624=1,SUM($P$7:$P5624),"")</f>
        <v/>
      </c>
      <c r="R5624">
        <f>IF($A5624="","",IF(ISNUMBER($A5624),$A5624,IFERROR(DATEVALUE($A5624),NA())))</f>
        <v/>
      </c>
    </row>
    <row r="5625">
      <c r="O5625">
        <f>IF($R5625="","",IF($Q$1="Weekly",INT(($R5625-2)/7),IF($Q$1="Quarterly",YEAR($R5625)*4+ROUNDUP(MONTH($R5625)/3),YEAR($R5625)*12+MONTH($R5625))))</f>
        <v/>
      </c>
      <c r="P5625">
        <f>IF($R5625="","",IF($R5626="",1,IF($O5625&lt;&gt;$O5626,1,0)))</f>
        <v/>
      </c>
      <c r="Q5625">
        <f>IF($P5625=1,SUM($P$7:$P5625),"")</f>
        <v/>
      </c>
      <c r="R5625">
        <f>IF($A5625="","",IF(ISNUMBER($A5625),$A5625,IFERROR(DATEVALUE($A5625),NA())))</f>
        <v/>
      </c>
    </row>
    <row r="5626">
      <c r="O5626">
        <f>IF($R5626="","",IF($Q$1="Weekly",INT(($R5626-2)/7),IF($Q$1="Quarterly",YEAR($R5626)*4+ROUNDUP(MONTH($R5626)/3),YEAR($R5626)*12+MONTH($R5626))))</f>
        <v/>
      </c>
      <c r="P5626">
        <f>IF($R5626="","",IF($R5627="",1,IF($O5626&lt;&gt;$O5627,1,0)))</f>
        <v/>
      </c>
      <c r="Q5626">
        <f>IF($P5626=1,SUM($P$7:$P5626),"")</f>
        <v/>
      </c>
      <c r="R5626">
        <f>IF($A5626="","",IF(ISNUMBER($A5626),$A5626,IFERROR(DATEVALUE($A5626),NA())))</f>
        <v/>
      </c>
    </row>
    <row r="5627">
      <c r="O5627">
        <f>IF($R5627="","",IF($Q$1="Weekly",INT(($R5627-2)/7),IF($Q$1="Quarterly",YEAR($R5627)*4+ROUNDUP(MONTH($R5627)/3),YEAR($R5627)*12+MONTH($R5627))))</f>
        <v/>
      </c>
      <c r="P5627">
        <f>IF($R5627="","",IF($R5628="",1,IF($O5627&lt;&gt;$O5628,1,0)))</f>
        <v/>
      </c>
      <c r="Q5627">
        <f>IF($P5627=1,SUM($P$7:$P5627),"")</f>
        <v/>
      </c>
      <c r="R5627">
        <f>IF($A5627="","",IF(ISNUMBER($A5627),$A5627,IFERROR(DATEVALUE($A5627),NA())))</f>
        <v/>
      </c>
    </row>
    <row r="5628">
      <c r="O5628">
        <f>IF($R5628="","",IF($Q$1="Weekly",INT(($R5628-2)/7),IF($Q$1="Quarterly",YEAR($R5628)*4+ROUNDUP(MONTH($R5628)/3),YEAR($R5628)*12+MONTH($R5628))))</f>
        <v/>
      </c>
      <c r="P5628">
        <f>IF($R5628="","",IF($R5629="",1,IF($O5628&lt;&gt;$O5629,1,0)))</f>
        <v/>
      </c>
      <c r="Q5628">
        <f>IF($P5628=1,SUM($P$7:$P5628),"")</f>
        <v/>
      </c>
      <c r="R5628">
        <f>IF($A5628="","",IF(ISNUMBER($A5628),$A5628,IFERROR(DATEVALUE($A5628),NA())))</f>
        <v/>
      </c>
    </row>
    <row r="5629">
      <c r="O5629">
        <f>IF($R5629="","",IF($Q$1="Weekly",INT(($R5629-2)/7),IF($Q$1="Quarterly",YEAR($R5629)*4+ROUNDUP(MONTH($R5629)/3),YEAR($R5629)*12+MONTH($R5629))))</f>
        <v/>
      </c>
      <c r="P5629">
        <f>IF($R5629="","",IF($R5630="",1,IF($O5629&lt;&gt;$O5630,1,0)))</f>
        <v/>
      </c>
      <c r="Q5629">
        <f>IF($P5629=1,SUM($P$7:$P5629),"")</f>
        <v/>
      </c>
      <c r="R5629">
        <f>IF($A5629="","",IF(ISNUMBER($A5629),$A5629,IFERROR(DATEVALUE($A5629),NA())))</f>
        <v/>
      </c>
    </row>
    <row r="5630">
      <c r="O5630">
        <f>IF($R5630="","",IF($Q$1="Weekly",INT(($R5630-2)/7),IF($Q$1="Quarterly",YEAR($R5630)*4+ROUNDUP(MONTH($R5630)/3),YEAR($R5630)*12+MONTH($R5630))))</f>
        <v/>
      </c>
      <c r="P5630">
        <f>IF($R5630="","",IF($R5631="",1,IF($O5630&lt;&gt;$O5631,1,0)))</f>
        <v/>
      </c>
      <c r="Q5630">
        <f>IF($P5630=1,SUM($P$7:$P5630),"")</f>
        <v/>
      </c>
      <c r="R5630">
        <f>IF($A5630="","",IF(ISNUMBER($A5630),$A5630,IFERROR(DATEVALUE($A5630),NA())))</f>
        <v/>
      </c>
    </row>
    <row r="5631">
      <c r="O5631">
        <f>IF($R5631="","",IF($Q$1="Weekly",INT(($R5631-2)/7),IF($Q$1="Quarterly",YEAR($R5631)*4+ROUNDUP(MONTH($R5631)/3),YEAR($R5631)*12+MONTH($R5631))))</f>
        <v/>
      </c>
      <c r="P5631">
        <f>IF($R5631="","",IF($R5632="",1,IF($O5631&lt;&gt;$O5632,1,0)))</f>
        <v/>
      </c>
      <c r="Q5631">
        <f>IF($P5631=1,SUM($P$7:$P5631),"")</f>
        <v/>
      </c>
      <c r="R5631">
        <f>IF($A5631="","",IF(ISNUMBER($A5631),$A5631,IFERROR(DATEVALUE($A5631),NA())))</f>
        <v/>
      </c>
    </row>
    <row r="5632">
      <c r="O5632">
        <f>IF($R5632="","",IF($Q$1="Weekly",INT(($R5632-2)/7),IF($Q$1="Quarterly",YEAR($R5632)*4+ROUNDUP(MONTH($R5632)/3),YEAR($R5632)*12+MONTH($R5632))))</f>
        <v/>
      </c>
      <c r="P5632">
        <f>IF($R5632="","",IF($R5633="",1,IF($O5632&lt;&gt;$O5633,1,0)))</f>
        <v/>
      </c>
      <c r="Q5632">
        <f>IF($P5632=1,SUM($P$7:$P5632),"")</f>
        <v/>
      </c>
      <c r="R5632">
        <f>IF($A5632="","",IF(ISNUMBER($A5632),$A5632,IFERROR(DATEVALUE($A5632),NA())))</f>
        <v/>
      </c>
    </row>
    <row r="5633">
      <c r="O5633">
        <f>IF($R5633="","",IF($Q$1="Weekly",INT(($R5633-2)/7),IF($Q$1="Quarterly",YEAR($R5633)*4+ROUNDUP(MONTH($R5633)/3),YEAR($R5633)*12+MONTH($R5633))))</f>
        <v/>
      </c>
      <c r="P5633">
        <f>IF($R5633="","",IF($R5634="",1,IF($O5633&lt;&gt;$O5634,1,0)))</f>
        <v/>
      </c>
      <c r="Q5633">
        <f>IF($P5633=1,SUM($P$7:$P5633),"")</f>
        <v/>
      </c>
      <c r="R5633">
        <f>IF($A5633="","",IF(ISNUMBER($A5633),$A5633,IFERROR(DATEVALUE($A5633),NA())))</f>
        <v/>
      </c>
    </row>
    <row r="5634">
      <c r="O5634">
        <f>IF($R5634="","",IF($Q$1="Weekly",INT(($R5634-2)/7),IF($Q$1="Quarterly",YEAR($R5634)*4+ROUNDUP(MONTH($R5634)/3),YEAR($R5634)*12+MONTH($R5634))))</f>
        <v/>
      </c>
      <c r="P5634">
        <f>IF($R5634="","",IF($R5635="",1,IF($O5634&lt;&gt;$O5635,1,0)))</f>
        <v/>
      </c>
      <c r="Q5634">
        <f>IF($P5634=1,SUM($P$7:$P5634),"")</f>
        <v/>
      </c>
      <c r="R5634">
        <f>IF($A5634="","",IF(ISNUMBER($A5634),$A5634,IFERROR(DATEVALUE($A5634),NA())))</f>
        <v/>
      </c>
    </row>
    <row r="5635">
      <c r="O5635">
        <f>IF($R5635="","",IF($Q$1="Weekly",INT(($R5635-2)/7),IF($Q$1="Quarterly",YEAR($R5635)*4+ROUNDUP(MONTH($R5635)/3),YEAR($R5635)*12+MONTH($R5635))))</f>
        <v/>
      </c>
      <c r="P5635">
        <f>IF($R5635="","",IF($R5636="",1,IF($O5635&lt;&gt;$O5636,1,0)))</f>
        <v/>
      </c>
      <c r="Q5635">
        <f>IF($P5635=1,SUM($P$7:$P5635),"")</f>
        <v/>
      </c>
      <c r="R5635">
        <f>IF($A5635="","",IF(ISNUMBER($A5635),$A5635,IFERROR(DATEVALUE($A5635),NA())))</f>
        <v/>
      </c>
    </row>
    <row r="5636">
      <c r="O5636">
        <f>IF($R5636="","",IF($Q$1="Weekly",INT(($R5636-2)/7),IF($Q$1="Quarterly",YEAR($R5636)*4+ROUNDUP(MONTH($R5636)/3),YEAR($R5636)*12+MONTH($R5636))))</f>
        <v/>
      </c>
      <c r="P5636">
        <f>IF($R5636="","",IF($R5637="",1,IF($O5636&lt;&gt;$O5637,1,0)))</f>
        <v/>
      </c>
      <c r="Q5636">
        <f>IF($P5636=1,SUM($P$7:$P5636),"")</f>
        <v/>
      </c>
      <c r="R5636">
        <f>IF($A5636="","",IF(ISNUMBER($A5636),$A5636,IFERROR(DATEVALUE($A5636),NA())))</f>
        <v/>
      </c>
    </row>
    <row r="5637">
      <c r="O5637">
        <f>IF($R5637="","",IF($Q$1="Weekly",INT(($R5637-2)/7),IF($Q$1="Quarterly",YEAR($R5637)*4+ROUNDUP(MONTH($R5637)/3),YEAR($R5637)*12+MONTH($R5637))))</f>
        <v/>
      </c>
      <c r="P5637">
        <f>IF($R5637="","",IF($R5638="",1,IF($O5637&lt;&gt;$O5638,1,0)))</f>
        <v/>
      </c>
      <c r="Q5637">
        <f>IF($P5637=1,SUM($P$7:$P5637),"")</f>
        <v/>
      </c>
      <c r="R5637">
        <f>IF($A5637="","",IF(ISNUMBER($A5637),$A5637,IFERROR(DATEVALUE($A5637),NA())))</f>
        <v/>
      </c>
    </row>
    <row r="5638">
      <c r="O5638">
        <f>IF($R5638="","",IF($Q$1="Weekly",INT(($R5638-2)/7),IF($Q$1="Quarterly",YEAR($R5638)*4+ROUNDUP(MONTH($R5638)/3),YEAR($R5638)*12+MONTH($R5638))))</f>
        <v/>
      </c>
      <c r="P5638">
        <f>IF($R5638="","",IF($R5639="",1,IF($O5638&lt;&gt;$O5639,1,0)))</f>
        <v/>
      </c>
      <c r="Q5638">
        <f>IF($P5638=1,SUM($P$7:$P5638),"")</f>
        <v/>
      </c>
      <c r="R5638">
        <f>IF($A5638="","",IF(ISNUMBER($A5638),$A5638,IFERROR(DATEVALUE($A5638),NA())))</f>
        <v/>
      </c>
    </row>
    <row r="5639">
      <c r="O5639">
        <f>IF($R5639="","",IF($Q$1="Weekly",INT(($R5639-2)/7),IF($Q$1="Quarterly",YEAR($R5639)*4+ROUNDUP(MONTH($R5639)/3),YEAR($R5639)*12+MONTH($R5639))))</f>
        <v/>
      </c>
      <c r="P5639">
        <f>IF($R5639="","",IF($R5640="",1,IF($O5639&lt;&gt;$O5640,1,0)))</f>
        <v/>
      </c>
      <c r="Q5639">
        <f>IF($P5639=1,SUM($P$7:$P5639),"")</f>
        <v/>
      </c>
      <c r="R5639">
        <f>IF($A5639="","",IF(ISNUMBER($A5639),$A5639,IFERROR(DATEVALUE($A5639),NA())))</f>
        <v/>
      </c>
    </row>
    <row r="5640">
      <c r="O5640">
        <f>IF($R5640="","",IF($Q$1="Weekly",INT(($R5640-2)/7),IF($Q$1="Quarterly",YEAR($R5640)*4+ROUNDUP(MONTH($R5640)/3),YEAR($R5640)*12+MONTH($R5640))))</f>
        <v/>
      </c>
      <c r="P5640">
        <f>IF($R5640="","",IF($R5641="",1,IF($O5640&lt;&gt;$O5641,1,0)))</f>
        <v/>
      </c>
      <c r="Q5640">
        <f>IF($P5640=1,SUM($P$7:$P5640),"")</f>
        <v/>
      </c>
      <c r="R5640">
        <f>IF($A5640="","",IF(ISNUMBER($A5640),$A5640,IFERROR(DATEVALUE($A5640),NA())))</f>
        <v/>
      </c>
    </row>
    <row r="5641">
      <c r="O5641">
        <f>IF($R5641="","",IF($Q$1="Weekly",INT(($R5641-2)/7),IF($Q$1="Quarterly",YEAR($R5641)*4+ROUNDUP(MONTH($R5641)/3),YEAR($R5641)*12+MONTH($R5641))))</f>
        <v/>
      </c>
      <c r="P5641">
        <f>IF($R5641="","",IF($R5642="",1,IF($O5641&lt;&gt;$O5642,1,0)))</f>
        <v/>
      </c>
      <c r="Q5641">
        <f>IF($P5641=1,SUM($P$7:$P5641),"")</f>
        <v/>
      </c>
      <c r="R5641">
        <f>IF($A5641="","",IF(ISNUMBER($A5641),$A5641,IFERROR(DATEVALUE($A5641),NA())))</f>
        <v/>
      </c>
    </row>
    <row r="5642">
      <c r="O5642">
        <f>IF($R5642="","",IF($Q$1="Weekly",INT(($R5642-2)/7),IF($Q$1="Quarterly",YEAR($R5642)*4+ROUNDUP(MONTH($R5642)/3),YEAR($R5642)*12+MONTH($R5642))))</f>
        <v/>
      </c>
      <c r="P5642">
        <f>IF($R5642="","",IF($R5643="",1,IF($O5642&lt;&gt;$O5643,1,0)))</f>
        <v/>
      </c>
      <c r="Q5642">
        <f>IF($P5642=1,SUM($P$7:$P5642),"")</f>
        <v/>
      </c>
      <c r="R5642">
        <f>IF($A5642="","",IF(ISNUMBER($A5642),$A5642,IFERROR(DATEVALUE($A5642),NA())))</f>
        <v/>
      </c>
    </row>
    <row r="5643">
      <c r="O5643">
        <f>IF($R5643="","",IF($Q$1="Weekly",INT(($R5643-2)/7),IF($Q$1="Quarterly",YEAR($R5643)*4+ROUNDUP(MONTH($R5643)/3),YEAR($R5643)*12+MONTH($R5643))))</f>
        <v/>
      </c>
      <c r="P5643">
        <f>IF($R5643="","",IF($R5644="",1,IF($O5643&lt;&gt;$O5644,1,0)))</f>
        <v/>
      </c>
      <c r="Q5643">
        <f>IF($P5643=1,SUM($P$7:$P5643),"")</f>
        <v/>
      </c>
      <c r="R5643">
        <f>IF($A5643="","",IF(ISNUMBER($A5643),$A5643,IFERROR(DATEVALUE($A5643),NA())))</f>
        <v/>
      </c>
    </row>
    <row r="5644">
      <c r="O5644">
        <f>IF($R5644="","",IF($Q$1="Weekly",INT(($R5644-2)/7),IF($Q$1="Quarterly",YEAR($R5644)*4+ROUNDUP(MONTH($R5644)/3),YEAR($R5644)*12+MONTH($R5644))))</f>
        <v/>
      </c>
      <c r="P5644">
        <f>IF($R5644="","",IF($R5645="",1,IF($O5644&lt;&gt;$O5645,1,0)))</f>
        <v/>
      </c>
      <c r="Q5644">
        <f>IF($P5644=1,SUM($P$7:$P5644),"")</f>
        <v/>
      </c>
      <c r="R5644">
        <f>IF($A5644="","",IF(ISNUMBER($A5644),$A5644,IFERROR(DATEVALUE($A5644),NA())))</f>
        <v/>
      </c>
    </row>
    <row r="5645">
      <c r="O5645">
        <f>IF($R5645="","",IF($Q$1="Weekly",INT(($R5645-2)/7),IF($Q$1="Quarterly",YEAR($R5645)*4+ROUNDUP(MONTH($R5645)/3),YEAR($R5645)*12+MONTH($R5645))))</f>
        <v/>
      </c>
      <c r="P5645">
        <f>IF($R5645="","",IF($R5646="",1,IF($O5645&lt;&gt;$O5646,1,0)))</f>
        <v/>
      </c>
      <c r="Q5645">
        <f>IF($P5645=1,SUM($P$7:$P5645),"")</f>
        <v/>
      </c>
      <c r="R5645">
        <f>IF($A5645="","",IF(ISNUMBER($A5645),$A5645,IFERROR(DATEVALUE($A5645),NA())))</f>
        <v/>
      </c>
    </row>
    <row r="5646">
      <c r="O5646">
        <f>IF($R5646="","",IF($Q$1="Weekly",INT(($R5646-2)/7),IF($Q$1="Quarterly",YEAR($R5646)*4+ROUNDUP(MONTH($R5646)/3),YEAR($R5646)*12+MONTH($R5646))))</f>
        <v/>
      </c>
      <c r="P5646">
        <f>IF($R5646="","",IF($R5647="",1,IF($O5646&lt;&gt;$O5647,1,0)))</f>
        <v/>
      </c>
      <c r="Q5646">
        <f>IF($P5646=1,SUM($P$7:$P5646),"")</f>
        <v/>
      </c>
      <c r="R5646">
        <f>IF($A5646="","",IF(ISNUMBER($A5646),$A5646,IFERROR(DATEVALUE($A5646),NA())))</f>
        <v/>
      </c>
    </row>
    <row r="5647">
      <c r="O5647">
        <f>IF($R5647="","",IF($Q$1="Weekly",INT(($R5647-2)/7),IF($Q$1="Quarterly",YEAR($R5647)*4+ROUNDUP(MONTH($R5647)/3),YEAR($R5647)*12+MONTH($R5647))))</f>
        <v/>
      </c>
      <c r="P5647">
        <f>IF($R5647="","",IF($R5648="",1,IF($O5647&lt;&gt;$O5648,1,0)))</f>
        <v/>
      </c>
      <c r="Q5647">
        <f>IF($P5647=1,SUM($P$7:$P5647),"")</f>
        <v/>
      </c>
      <c r="R5647">
        <f>IF($A5647="","",IF(ISNUMBER($A5647),$A5647,IFERROR(DATEVALUE($A5647),NA())))</f>
        <v/>
      </c>
    </row>
    <row r="5648">
      <c r="O5648">
        <f>IF($R5648="","",IF($Q$1="Weekly",INT(($R5648-2)/7),IF($Q$1="Quarterly",YEAR($R5648)*4+ROUNDUP(MONTH($R5648)/3),YEAR($R5648)*12+MONTH($R5648))))</f>
        <v/>
      </c>
      <c r="P5648">
        <f>IF($R5648="","",IF($R5649="",1,IF($O5648&lt;&gt;$O5649,1,0)))</f>
        <v/>
      </c>
      <c r="Q5648">
        <f>IF($P5648=1,SUM($P$7:$P5648),"")</f>
        <v/>
      </c>
      <c r="R5648">
        <f>IF($A5648="","",IF(ISNUMBER($A5648),$A5648,IFERROR(DATEVALUE($A5648),NA())))</f>
        <v/>
      </c>
    </row>
    <row r="5649">
      <c r="O5649">
        <f>IF($R5649="","",IF($Q$1="Weekly",INT(($R5649-2)/7),IF($Q$1="Quarterly",YEAR($R5649)*4+ROUNDUP(MONTH($R5649)/3),YEAR($R5649)*12+MONTH($R5649))))</f>
        <v/>
      </c>
      <c r="P5649">
        <f>IF($R5649="","",IF($R5650="",1,IF($O5649&lt;&gt;$O5650,1,0)))</f>
        <v/>
      </c>
      <c r="Q5649">
        <f>IF($P5649=1,SUM($P$7:$P5649),"")</f>
        <v/>
      </c>
      <c r="R5649">
        <f>IF($A5649="","",IF(ISNUMBER($A5649),$A5649,IFERROR(DATEVALUE($A5649),NA())))</f>
        <v/>
      </c>
    </row>
    <row r="5650">
      <c r="O5650">
        <f>IF($R5650="","",IF($Q$1="Weekly",INT(($R5650-2)/7),IF($Q$1="Quarterly",YEAR($R5650)*4+ROUNDUP(MONTH($R5650)/3),YEAR($R5650)*12+MONTH($R5650))))</f>
        <v/>
      </c>
      <c r="P5650">
        <f>IF($R5650="","",IF($R5651="",1,IF($O5650&lt;&gt;$O5651,1,0)))</f>
        <v/>
      </c>
      <c r="Q5650">
        <f>IF($P5650=1,SUM($P$7:$P5650),"")</f>
        <v/>
      </c>
      <c r="R5650">
        <f>IF($A5650="","",IF(ISNUMBER($A5650),$A5650,IFERROR(DATEVALUE($A5650),NA())))</f>
        <v/>
      </c>
    </row>
    <row r="5651">
      <c r="O5651">
        <f>IF($R5651="","",IF($Q$1="Weekly",INT(($R5651-2)/7),IF($Q$1="Quarterly",YEAR($R5651)*4+ROUNDUP(MONTH($R5651)/3),YEAR($R5651)*12+MONTH($R5651))))</f>
        <v/>
      </c>
      <c r="P5651">
        <f>IF($R5651="","",IF($R5652="",1,IF($O5651&lt;&gt;$O5652,1,0)))</f>
        <v/>
      </c>
      <c r="Q5651">
        <f>IF($P5651=1,SUM($P$7:$P5651),"")</f>
        <v/>
      </c>
      <c r="R5651">
        <f>IF($A5651="","",IF(ISNUMBER($A5651),$A5651,IFERROR(DATEVALUE($A5651),NA())))</f>
        <v/>
      </c>
    </row>
    <row r="5652">
      <c r="O5652">
        <f>IF($R5652="","",IF($Q$1="Weekly",INT(($R5652-2)/7),IF($Q$1="Quarterly",YEAR($R5652)*4+ROUNDUP(MONTH($R5652)/3),YEAR($R5652)*12+MONTH($R5652))))</f>
        <v/>
      </c>
      <c r="P5652">
        <f>IF($R5652="","",IF($R5653="",1,IF($O5652&lt;&gt;$O5653,1,0)))</f>
        <v/>
      </c>
      <c r="Q5652">
        <f>IF($P5652=1,SUM($P$7:$P5652),"")</f>
        <v/>
      </c>
      <c r="R5652">
        <f>IF($A5652="","",IF(ISNUMBER($A5652),$A5652,IFERROR(DATEVALUE($A5652),NA())))</f>
        <v/>
      </c>
    </row>
    <row r="5653">
      <c r="O5653">
        <f>IF($R5653="","",IF($Q$1="Weekly",INT(($R5653-2)/7),IF($Q$1="Quarterly",YEAR($R5653)*4+ROUNDUP(MONTH($R5653)/3),YEAR($R5653)*12+MONTH($R5653))))</f>
        <v/>
      </c>
      <c r="P5653">
        <f>IF($R5653="","",IF($R5654="",1,IF($O5653&lt;&gt;$O5654,1,0)))</f>
        <v/>
      </c>
      <c r="Q5653">
        <f>IF($P5653=1,SUM($P$7:$P5653),"")</f>
        <v/>
      </c>
      <c r="R5653">
        <f>IF($A5653="","",IF(ISNUMBER($A5653),$A5653,IFERROR(DATEVALUE($A5653),NA())))</f>
        <v/>
      </c>
    </row>
    <row r="5654">
      <c r="O5654">
        <f>IF($R5654="","",IF($Q$1="Weekly",INT(($R5654-2)/7),IF($Q$1="Quarterly",YEAR($R5654)*4+ROUNDUP(MONTH($R5654)/3),YEAR($R5654)*12+MONTH($R5654))))</f>
        <v/>
      </c>
      <c r="P5654">
        <f>IF($R5654="","",IF($R5655="",1,IF($O5654&lt;&gt;$O5655,1,0)))</f>
        <v/>
      </c>
      <c r="Q5654">
        <f>IF($P5654=1,SUM($P$7:$P5654),"")</f>
        <v/>
      </c>
      <c r="R5654">
        <f>IF($A5654="","",IF(ISNUMBER($A5654),$A5654,IFERROR(DATEVALUE($A5654),NA())))</f>
        <v/>
      </c>
    </row>
    <row r="5655">
      <c r="O5655">
        <f>IF($R5655="","",IF($Q$1="Weekly",INT(($R5655-2)/7),IF($Q$1="Quarterly",YEAR($R5655)*4+ROUNDUP(MONTH($R5655)/3),YEAR($R5655)*12+MONTH($R5655))))</f>
        <v/>
      </c>
      <c r="P5655">
        <f>IF($R5655="","",IF($R5656="",1,IF($O5655&lt;&gt;$O5656,1,0)))</f>
        <v/>
      </c>
      <c r="Q5655">
        <f>IF($P5655=1,SUM($P$7:$P5655),"")</f>
        <v/>
      </c>
      <c r="R5655">
        <f>IF($A5655="","",IF(ISNUMBER($A5655),$A5655,IFERROR(DATEVALUE($A5655),NA())))</f>
        <v/>
      </c>
    </row>
    <row r="5656">
      <c r="O5656">
        <f>IF($R5656="","",IF($Q$1="Weekly",INT(($R5656-2)/7),IF($Q$1="Quarterly",YEAR($R5656)*4+ROUNDUP(MONTH($R5656)/3),YEAR($R5656)*12+MONTH($R5656))))</f>
        <v/>
      </c>
      <c r="P5656">
        <f>IF($R5656="","",IF($R5657="",1,IF($O5656&lt;&gt;$O5657,1,0)))</f>
        <v/>
      </c>
      <c r="Q5656">
        <f>IF($P5656=1,SUM($P$7:$P5656),"")</f>
        <v/>
      </c>
      <c r="R5656">
        <f>IF($A5656="","",IF(ISNUMBER($A5656),$A5656,IFERROR(DATEVALUE($A5656),NA())))</f>
        <v/>
      </c>
    </row>
    <row r="5657">
      <c r="O5657">
        <f>IF($R5657="","",IF($Q$1="Weekly",INT(($R5657-2)/7),IF($Q$1="Quarterly",YEAR($R5657)*4+ROUNDUP(MONTH($R5657)/3),YEAR($R5657)*12+MONTH($R5657))))</f>
        <v/>
      </c>
      <c r="P5657">
        <f>IF($R5657="","",IF($R5658="",1,IF($O5657&lt;&gt;$O5658,1,0)))</f>
        <v/>
      </c>
      <c r="Q5657">
        <f>IF($P5657=1,SUM($P$7:$P5657),"")</f>
        <v/>
      </c>
      <c r="R5657">
        <f>IF($A5657="","",IF(ISNUMBER($A5657),$A5657,IFERROR(DATEVALUE($A5657),NA())))</f>
        <v/>
      </c>
    </row>
    <row r="5658">
      <c r="O5658">
        <f>IF($R5658="","",IF($Q$1="Weekly",INT(($R5658-2)/7),IF($Q$1="Quarterly",YEAR($R5658)*4+ROUNDUP(MONTH($R5658)/3),YEAR($R5658)*12+MONTH($R5658))))</f>
        <v/>
      </c>
      <c r="P5658">
        <f>IF($R5658="","",IF($R5659="",1,IF($O5658&lt;&gt;$O5659,1,0)))</f>
        <v/>
      </c>
      <c r="Q5658">
        <f>IF($P5658=1,SUM($P$7:$P5658),"")</f>
        <v/>
      </c>
      <c r="R5658">
        <f>IF($A5658="","",IF(ISNUMBER($A5658),$A5658,IFERROR(DATEVALUE($A5658),NA())))</f>
        <v/>
      </c>
    </row>
    <row r="5659">
      <c r="O5659">
        <f>IF($R5659="","",IF($Q$1="Weekly",INT(($R5659-2)/7),IF($Q$1="Quarterly",YEAR($R5659)*4+ROUNDUP(MONTH($R5659)/3),YEAR($R5659)*12+MONTH($R5659))))</f>
        <v/>
      </c>
      <c r="P5659">
        <f>IF($R5659="","",IF($R5660="",1,IF($O5659&lt;&gt;$O5660,1,0)))</f>
        <v/>
      </c>
      <c r="Q5659">
        <f>IF($P5659=1,SUM($P$7:$P5659),"")</f>
        <v/>
      </c>
      <c r="R5659">
        <f>IF($A5659="","",IF(ISNUMBER($A5659),$A5659,IFERROR(DATEVALUE($A5659),NA())))</f>
        <v/>
      </c>
    </row>
    <row r="5660">
      <c r="O5660">
        <f>IF($R5660="","",IF($Q$1="Weekly",INT(($R5660-2)/7),IF($Q$1="Quarterly",YEAR($R5660)*4+ROUNDUP(MONTH($R5660)/3),YEAR($R5660)*12+MONTH($R5660))))</f>
        <v/>
      </c>
      <c r="P5660">
        <f>IF($R5660="","",IF($R5661="",1,IF($O5660&lt;&gt;$O5661,1,0)))</f>
        <v/>
      </c>
      <c r="Q5660">
        <f>IF($P5660=1,SUM($P$7:$P5660),"")</f>
        <v/>
      </c>
      <c r="R5660">
        <f>IF($A5660="","",IF(ISNUMBER($A5660),$A5660,IFERROR(DATEVALUE($A5660),NA())))</f>
        <v/>
      </c>
    </row>
    <row r="5661">
      <c r="O5661">
        <f>IF($R5661="","",IF($Q$1="Weekly",INT(($R5661-2)/7),IF($Q$1="Quarterly",YEAR($R5661)*4+ROUNDUP(MONTH($R5661)/3),YEAR($R5661)*12+MONTH($R5661))))</f>
        <v/>
      </c>
      <c r="P5661">
        <f>IF($R5661="","",IF($R5662="",1,IF($O5661&lt;&gt;$O5662,1,0)))</f>
        <v/>
      </c>
      <c r="Q5661">
        <f>IF($P5661=1,SUM($P$7:$P5661),"")</f>
        <v/>
      </c>
      <c r="R5661">
        <f>IF($A5661="","",IF(ISNUMBER($A5661),$A5661,IFERROR(DATEVALUE($A5661),NA())))</f>
        <v/>
      </c>
    </row>
    <row r="5662">
      <c r="O5662">
        <f>IF($R5662="","",IF($Q$1="Weekly",INT(($R5662-2)/7),IF($Q$1="Quarterly",YEAR($R5662)*4+ROUNDUP(MONTH($R5662)/3),YEAR($R5662)*12+MONTH($R5662))))</f>
        <v/>
      </c>
      <c r="P5662">
        <f>IF($R5662="","",IF($R5663="",1,IF($O5662&lt;&gt;$O5663,1,0)))</f>
        <v/>
      </c>
      <c r="Q5662">
        <f>IF($P5662=1,SUM($P$7:$P5662),"")</f>
        <v/>
      </c>
      <c r="R5662">
        <f>IF($A5662="","",IF(ISNUMBER($A5662),$A5662,IFERROR(DATEVALUE($A5662),NA())))</f>
        <v/>
      </c>
    </row>
    <row r="5663">
      <c r="O5663">
        <f>IF($R5663="","",IF($Q$1="Weekly",INT(($R5663-2)/7),IF($Q$1="Quarterly",YEAR($R5663)*4+ROUNDUP(MONTH($R5663)/3),YEAR($R5663)*12+MONTH($R5663))))</f>
        <v/>
      </c>
      <c r="P5663">
        <f>IF($R5663="","",IF($R5664="",1,IF($O5663&lt;&gt;$O5664,1,0)))</f>
        <v/>
      </c>
      <c r="Q5663">
        <f>IF($P5663=1,SUM($P$7:$P5663),"")</f>
        <v/>
      </c>
      <c r="R5663">
        <f>IF($A5663="","",IF(ISNUMBER($A5663),$A5663,IFERROR(DATEVALUE($A5663),NA())))</f>
        <v/>
      </c>
    </row>
    <row r="5664">
      <c r="O5664">
        <f>IF($R5664="","",IF($Q$1="Weekly",INT(($R5664-2)/7),IF($Q$1="Quarterly",YEAR($R5664)*4+ROUNDUP(MONTH($R5664)/3),YEAR($R5664)*12+MONTH($R5664))))</f>
        <v/>
      </c>
      <c r="P5664">
        <f>IF($R5664="","",IF($R5665="",1,IF($O5664&lt;&gt;$O5665,1,0)))</f>
        <v/>
      </c>
      <c r="Q5664">
        <f>IF($P5664=1,SUM($P$7:$P5664),"")</f>
        <v/>
      </c>
      <c r="R5664">
        <f>IF($A5664="","",IF(ISNUMBER($A5664),$A5664,IFERROR(DATEVALUE($A5664),NA())))</f>
        <v/>
      </c>
    </row>
    <row r="5665">
      <c r="O5665">
        <f>IF($R5665="","",IF($Q$1="Weekly",INT(($R5665-2)/7),IF($Q$1="Quarterly",YEAR($R5665)*4+ROUNDUP(MONTH($R5665)/3),YEAR($R5665)*12+MONTH($R5665))))</f>
        <v/>
      </c>
      <c r="P5665">
        <f>IF($R5665="","",IF($R5666="",1,IF($O5665&lt;&gt;$O5666,1,0)))</f>
        <v/>
      </c>
      <c r="Q5665">
        <f>IF($P5665=1,SUM($P$7:$P5665),"")</f>
        <v/>
      </c>
      <c r="R5665">
        <f>IF($A5665="","",IF(ISNUMBER($A5665),$A5665,IFERROR(DATEVALUE($A5665),NA())))</f>
        <v/>
      </c>
    </row>
    <row r="5666">
      <c r="O5666">
        <f>IF($R5666="","",IF($Q$1="Weekly",INT(($R5666-2)/7),IF($Q$1="Quarterly",YEAR($R5666)*4+ROUNDUP(MONTH($R5666)/3),YEAR($R5666)*12+MONTH($R5666))))</f>
        <v/>
      </c>
      <c r="P5666">
        <f>IF($R5666="","",IF($R5667="",1,IF($O5666&lt;&gt;$O5667,1,0)))</f>
        <v/>
      </c>
      <c r="Q5666">
        <f>IF($P5666=1,SUM($P$7:$P5666),"")</f>
        <v/>
      </c>
      <c r="R5666">
        <f>IF($A5666="","",IF(ISNUMBER($A5666),$A5666,IFERROR(DATEVALUE($A5666),NA())))</f>
        <v/>
      </c>
    </row>
    <row r="5667">
      <c r="O5667">
        <f>IF($R5667="","",IF($Q$1="Weekly",INT(($R5667-2)/7),IF($Q$1="Quarterly",YEAR($R5667)*4+ROUNDUP(MONTH($R5667)/3),YEAR($R5667)*12+MONTH($R5667))))</f>
        <v/>
      </c>
      <c r="P5667">
        <f>IF($R5667="","",IF($R5668="",1,IF($O5667&lt;&gt;$O5668,1,0)))</f>
        <v/>
      </c>
      <c r="Q5667">
        <f>IF($P5667=1,SUM($P$7:$P5667),"")</f>
        <v/>
      </c>
      <c r="R5667">
        <f>IF($A5667="","",IF(ISNUMBER($A5667),$A5667,IFERROR(DATEVALUE($A5667),NA())))</f>
        <v/>
      </c>
    </row>
    <row r="5668">
      <c r="O5668">
        <f>IF($R5668="","",IF($Q$1="Weekly",INT(($R5668-2)/7),IF($Q$1="Quarterly",YEAR($R5668)*4+ROUNDUP(MONTH($R5668)/3),YEAR($R5668)*12+MONTH($R5668))))</f>
        <v/>
      </c>
      <c r="P5668">
        <f>IF($R5668="","",IF($R5669="",1,IF($O5668&lt;&gt;$O5669,1,0)))</f>
        <v/>
      </c>
      <c r="Q5668">
        <f>IF($P5668=1,SUM($P$7:$P5668),"")</f>
        <v/>
      </c>
      <c r="R5668">
        <f>IF($A5668="","",IF(ISNUMBER($A5668),$A5668,IFERROR(DATEVALUE($A5668),NA())))</f>
        <v/>
      </c>
    </row>
    <row r="5669">
      <c r="O5669">
        <f>IF($R5669="","",IF($Q$1="Weekly",INT(($R5669-2)/7),IF($Q$1="Quarterly",YEAR($R5669)*4+ROUNDUP(MONTH($R5669)/3),YEAR($R5669)*12+MONTH($R5669))))</f>
        <v/>
      </c>
      <c r="P5669">
        <f>IF($R5669="","",IF($R5670="",1,IF($O5669&lt;&gt;$O5670,1,0)))</f>
        <v/>
      </c>
      <c r="Q5669">
        <f>IF($P5669=1,SUM($P$7:$P5669),"")</f>
        <v/>
      </c>
      <c r="R5669">
        <f>IF($A5669="","",IF(ISNUMBER($A5669),$A5669,IFERROR(DATEVALUE($A5669),NA())))</f>
        <v/>
      </c>
    </row>
    <row r="5670">
      <c r="O5670">
        <f>IF($R5670="","",IF($Q$1="Weekly",INT(($R5670-2)/7),IF($Q$1="Quarterly",YEAR($R5670)*4+ROUNDUP(MONTH($R5670)/3),YEAR($R5670)*12+MONTH($R5670))))</f>
        <v/>
      </c>
      <c r="P5670">
        <f>IF($R5670="","",IF($R5671="",1,IF($O5670&lt;&gt;$O5671,1,0)))</f>
        <v/>
      </c>
      <c r="Q5670">
        <f>IF($P5670=1,SUM($P$7:$P5670),"")</f>
        <v/>
      </c>
      <c r="R5670">
        <f>IF($A5670="","",IF(ISNUMBER($A5670),$A5670,IFERROR(DATEVALUE($A5670),NA())))</f>
        <v/>
      </c>
    </row>
    <row r="5671">
      <c r="O5671">
        <f>IF($R5671="","",IF($Q$1="Weekly",INT(($R5671-2)/7),IF($Q$1="Quarterly",YEAR($R5671)*4+ROUNDUP(MONTH($R5671)/3),YEAR($R5671)*12+MONTH($R5671))))</f>
        <v/>
      </c>
      <c r="P5671">
        <f>IF($R5671="","",IF($R5672="",1,IF($O5671&lt;&gt;$O5672,1,0)))</f>
        <v/>
      </c>
      <c r="Q5671">
        <f>IF($P5671=1,SUM($P$7:$P5671),"")</f>
        <v/>
      </c>
      <c r="R5671">
        <f>IF($A5671="","",IF(ISNUMBER($A5671),$A5671,IFERROR(DATEVALUE($A5671),NA())))</f>
        <v/>
      </c>
    </row>
    <row r="5672">
      <c r="O5672">
        <f>IF($R5672="","",IF($Q$1="Weekly",INT(($R5672-2)/7),IF($Q$1="Quarterly",YEAR($R5672)*4+ROUNDUP(MONTH($R5672)/3),YEAR($R5672)*12+MONTH($R5672))))</f>
        <v/>
      </c>
      <c r="P5672">
        <f>IF($R5672="","",IF($R5673="",1,IF($O5672&lt;&gt;$O5673,1,0)))</f>
        <v/>
      </c>
      <c r="Q5672">
        <f>IF($P5672=1,SUM($P$7:$P5672),"")</f>
        <v/>
      </c>
      <c r="R5672">
        <f>IF($A5672="","",IF(ISNUMBER($A5672),$A5672,IFERROR(DATEVALUE($A5672),NA())))</f>
        <v/>
      </c>
    </row>
    <row r="5673">
      <c r="O5673">
        <f>IF($R5673="","",IF($Q$1="Weekly",INT(($R5673-2)/7),IF($Q$1="Quarterly",YEAR($R5673)*4+ROUNDUP(MONTH($R5673)/3),YEAR($R5673)*12+MONTH($R5673))))</f>
        <v/>
      </c>
      <c r="P5673">
        <f>IF($R5673="","",IF($R5674="",1,IF($O5673&lt;&gt;$O5674,1,0)))</f>
        <v/>
      </c>
      <c r="Q5673">
        <f>IF($P5673=1,SUM($P$7:$P5673),"")</f>
        <v/>
      </c>
      <c r="R5673">
        <f>IF($A5673="","",IF(ISNUMBER($A5673),$A5673,IFERROR(DATEVALUE($A5673),NA())))</f>
        <v/>
      </c>
    </row>
    <row r="5674">
      <c r="O5674">
        <f>IF($R5674="","",IF($Q$1="Weekly",INT(($R5674-2)/7),IF($Q$1="Quarterly",YEAR($R5674)*4+ROUNDUP(MONTH($R5674)/3),YEAR($R5674)*12+MONTH($R5674))))</f>
        <v/>
      </c>
      <c r="P5674">
        <f>IF($R5674="","",IF($R5675="",1,IF($O5674&lt;&gt;$O5675,1,0)))</f>
        <v/>
      </c>
      <c r="Q5674">
        <f>IF($P5674=1,SUM($P$7:$P5674),"")</f>
        <v/>
      </c>
      <c r="R5674">
        <f>IF($A5674="","",IF(ISNUMBER($A5674),$A5674,IFERROR(DATEVALUE($A5674),NA())))</f>
        <v/>
      </c>
    </row>
    <row r="5675">
      <c r="O5675">
        <f>IF($R5675="","",IF($Q$1="Weekly",INT(($R5675-2)/7),IF($Q$1="Quarterly",YEAR($R5675)*4+ROUNDUP(MONTH($R5675)/3),YEAR($R5675)*12+MONTH($R5675))))</f>
        <v/>
      </c>
      <c r="P5675">
        <f>IF($R5675="","",IF($R5676="",1,IF($O5675&lt;&gt;$O5676,1,0)))</f>
        <v/>
      </c>
      <c r="Q5675">
        <f>IF($P5675=1,SUM($P$7:$P5675),"")</f>
        <v/>
      </c>
      <c r="R5675">
        <f>IF($A5675="","",IF(ISNUMBER($A5675),$A5675,IFERROR(DATEVALUE($A5675),NA())))</f>
        <v/>
      </c>
    </row>
    <row r="5676">
      <c r="O5676">
        <f>IF($R5676="","",IF($Q$1="Weekly",INT(($R5676-2)/7),IF($Q$1="Quarterly",YEAR($R5676)*4+ROUNDUP(MONTH($R5676)/3),YEAR($R5676)*12+MONTH($R5676))))</f>
        <v/>
      </c>
      <c r="P5676">
        <f>IF($R5676="","",IF($R5677="",1,IF($O5676&lt;&gt;$O5677,1,0)))</f>
        <v/>
      </c>
      <c r="Q5676">
        <f>IF($P5676=1,SUM($P$7:$P5676),"")</f>
        <v/>
      </c>
      <c r="R5676">
        <f>IF($A5676="","",IF(ISNUMBER($A5676),$A5676,IFERROR(DATEVALUE($A5676),NA())))</f>
        <v/>
      </c>
    </row>
    <row r="5677">
      <c r="O5677">
        <f>IF($R5677="","",IF($Q$1="Weekly",INT(($R5677-2)/7),IF($Q$1="Quarterly",YEAR($R5677)*4+ROUNDUP(MONTH($R5677)/3),YEAR($R5677)*12+MONTH($R5677))))</f>
        <v/>
      </c>
      <c r="P5677">
        <f>IF($R5677="","",IF($R5678="",1,IF($O5677&lt;&gt;$O5678,1,0)))</f>
        <v/>
      </c>
      <c r="Q5677">
        <f>IF($P5677=1,SUM($P$7:$P5677),"")</f>
        <v/>
      </c>
      <c r="R5677">
        <f>IF($A5677="","",IF(ISNUMBER($A5677),$A5677,IFERROR(DATEVALUE($A5677),NA())))</f>
        <v/>
      </c>
    </row>
    <row r="5678">
      <c r="O5678">
        <f>IF($R5678="","",IF($Q$1="Weekly",INT(($R5678-2)/7),IF($Q$1="Quarterly",YEAR($R5678)*4+ROUNDUP(MONTH($R5678)/3),YEAR($R5678)*12+MONTH($R5678))))</f>
        <v/>
      </c>
      <c r="P5678">
        <f>IF($R5678="","",IF($R5679="",1,IF($O5678&lt;&gt;$O5679,1,0)))</f>
        <v/>
      </c>
      <c r="Q5678">
        <f>IF($P5678=1,SUM($P$7:$P5678),"")</f>
        <v/>
      </c>
      <c r="R5678">
        <f>IF($A5678="","",IF(ISNUMBER($A5678),$A5678,IFERROR(DATEVALUE($A5678),NA())))</f>
        <v/>
      </c>
    </row>
    <row r="5679">
      <c r="O5679">
        <f>IF($R5679="","",IF($Q$1="Weekly",INT(($R5679-2)/7),IF($Q$1="Quarterly",YEAR($R5679)*4+ROUNDUP(MONTH($R5679)/3),YEAR($R5679)*12+MONTH($R5679))))</f>
        <v/>
      </c>
      <c r="P5679">
        <f>IF($R5679="","",IF($R5680="",1,IF($O5679&lt;&gt;$O5680,1,0)))</f>
        <v/>
      </c>
      <c r="Q5679">
        <f>IF($P5679=1,SUM($P$7:$P5679),"")</f>
        <v/>
      </c>
      <c r="R5679">
        <f>IF($A5679="","",IF(ISNUMBER($A5679),$A5679,IFERROR(DATEVALUE($A5679),NA())))</f>
        <v/>
      </c>
    </row>
    <row r="5680">
      <c r="O5680">
        <f>IF($R5680="","",IF($Q$1="Weekly",INT(($R5680-2)/7),IF($Q$1="Quarterly",YEAR($R5680)*4+ROUNDUP(MONTH($R5680)/3),YEAR($R5680)*12+MONTH($R5680))))</f>
        <v/>
      </c>
      <c r="P5680">
        <f>IF($R5680="","",IF($R5681="",1,IF($O5680&lt;&gt;$O5681,1,0)))</f>
        <v/>
      </c>
      <c r="Q5680">
        <f>IF($P5680=1,SUM($P$7:$P5680),"")</f>
        <v/>
      </c>
      <c r="R5680">
        <f>IF($A5680="","",IF(ISNUMBER($A5680),$A5680,IFERROR(DATEVALUE($A5680),NA())))</f>
        <v/>
      </c>
    </row>
    <row r="5681">
      <c r="O5681">
        <f>IF($R5681="","",IF($Q$1="Weekly",INT(($R5681-2)/7),IF($Q$1="Quarterly",YEAR($R5681)*4+ROUNDUP(MONTH($R5681)/3),YEAR($R5681)*12+MONTH($R5681))))</f>
        <v/>
      </c>
      <c r="P5681">
        <f>IF($R5681="","",IF($R5682="",1,IF($O5681&lt;&gt;$O5682,1,0)))</f>
        <v/>
      </c>
      <c r="Q5681">
        <f>IF($P5681=1,SUM($P$7:$P5681),"")</f>
        <v/>
      </c>
      <c r="R5681">
        <f>IF($A5681="","",IF(ISNUMBER($A5681),$A5681,IFERROR(DATEVALUE($A5681),NA())))</f>
        <v/>
      </c>
    </row>
    <row r="5682">
      <c r="O5682">
        <f>IF($R5682="","",IF($Q$1="Weekly",INT(($R5682-2)/7),IF($Q$1="Quarterly",YEAR($R5682)*4+ROUNDUP(MONTH($R5682)/3),YEAR($R5682)*12+MONTH($R5682))))</f>
        <v/>
      </c>
      <c r="P5682">
        <f>IF($R5682="","",IF($R5683="",1,IF($O5682&lt;&gt;$O5683,1,0)))</f>
        <v/>
      </c>
      <c r="Q5682">
        <f>IF($P5682=1,SUM($P$7:$P5682),"")</f>
        <v/>
      </c>
      <c r="R5682">
        <f>IF($A5682="","",IF(ISNUMBER($A5682),$A5682,IFERROR(DATEVALUE($A5682),NA())))</f>
        <v/>
      </c>
    </row>
    <row r="5683">
      <c r="O5683">
        <f>IF($R5683="","",IF($Q$1="Weekly",INT(($R5683-2)/7),IF($Q$1="Quarterly",YEAR($R5683)*4+ROUNDUP(MONTH($R5683)/3),YEAR($R5683)*12+MONTH($R5683))))</f>
        <v/>
      </c>
      <c r="P5683">
        <f>IF($R5683="","",IF($R5684="",1,IF($O5683&lt;&gt;$O5684,1,0)))</f>
        <v/>
      </c>
      <c r="Q5683">
        <f>IF($P5683=1,SUM($P$7:$P5683),"")</f>
        <v/>
      </c>
      <c r="R5683">
        <f>IF($A5683="","",IF(ISNUMBER($A5683),$A5683,IFERROR(DATEVALUE($A5683),NA())))</f>
        <v/>
      </c>
    </row>
    <row r="5684">
      <c r="O5684">
        <f>IF($R5684="","",IF($Q$1="Weekly",INT(($R5684-2)/7),IF($Q$1="Quarterly",YEAR($R5684)*4+ROUNDUP(MONTH($R5684)/3),YEAR($R5684)*12+MONTH($R5684))))</f>
        <v/>
      </c>
      <c r="P5684">
        <f>IF($R5684="","",IF($R5685="",1,IF($O5684&lt;&gt;$O5685,1,0)))</f>
        <v/>
      </c>
      <c r="Q5684">
        <f>IF($P5684=1,SUM($P$7:$P5684),"")</f>
        <v/>
      </c>
      <c r="R5684">
        <f>IF($A5684="","",IF(ISNUMBER($A5684),$A5684,IFERROR(DATEVALUE($A5684),NA())))</f>
        <v/>
      </c>
    </row>
    <row r="5685">
      <c r="O5685">
        <f>IF($R5685="","",IF($Q$1="Weekly",INT(($R5685-2)/7),IF($Q$1="Quarterly",YEAR($R5685)*4+ROUNDUP(MONTH($R5685)/3),YEAR($R5685)*12+MONTH($R5685))))</f>
        <v/>
      </c>
      <c r="P5685">
        <f>IF($R5685="","",IF($R5686="",1,IF($O5685&lt;&gt;$O5686,1,0)))</f>
        <v/>
      </c>
      <c r="Q5685">
        <f>IF($P5685=1,SUM($P$7:$P5685),"")</f>
        <v/>
      </c>
      <c r="R5685">
        <f>IF($A5685="","",IF(ISNUMBER($A5685),$A5685,IFERROR(DATEVALUE($A5685),NA())))</f>
        <v/>
      </c>
    </row>
    <row r="5686">
      <c r="O5686">
        <f>IF($R5686="","",IF($Q$1="Weekly",INT(($R5686-2)/7),IF($Q$1="Quarterly",YEAR($R5686)*4+ROUNDUP(MONTH($R5686)/3),YEAR($R5686)*12+MONTH($R5686))))</f>
        <v/>
      </c>
      <c r="P5686">
        <f>IF($R5686="","",IF($R5687="",1,IF($O5686&lt;&gt;$O5687,1,0)))</f>
        <v/>
      </c>
      <c r="Q5686">
        <f>IF($P5686=1,SUM($P$7:$P5686),"")</f>
        <v/>
      </c>
      <c r="R5686">
        <f>IF($A5686="","",IF(ISNUMBER($A5686),$A5686,IFERROR(DATEVALUE($A5686),NA())))</f>
        <v/>
      </c>
    </row>
    <row r="5687">
      <c r="O5687">
        <f>IF($R5687="","",IF($Q$1="Weekly",INT(($R5687-2)/7),IF($Q$1="Quarterly",YEAR($R5687)*4+ROUNDUP(MONTH($R5687)/3),YEAR($R5687)*12+MONTH($R5687))))</f>
        <v/>
      </c>
      <c r="P5687">
        <f>IF($R5687="","",IF($R5688="",1,IF($O5687&lt;&gt;$O5688,1,0)))</f>
        <v/>
      </c>
      <c r="Q5687">
        <f>IF($P5687=1,SUM($P$7:$P5687),"")</f>
        <v/>
      </c>
      <c r="R5687">
        <f>IF($A5687="","",IF(ISNUMBER($A5687),$A5687,IFERROR(DATEVALUE($A5687),NA())))</f>
        <v/>
      </c>
    </row>
    <row r="5688">
      <c r="O5688">
        <f>IF($R5688="","",IF($Q$1="Weekly",INT(($R5688-2)/7),IF($Q$1="Quarterly",YEAR($R5688)*4+ROUNDUP(MONTH($R5688)/3),YEAR($R5688)*12+MONTH($R5688))))</f>
        <v/>
      </c>
      <c r="P5688">
        <f>IF($R5688="","",IF($R5689="",1,IF($O5688&lt;&gt;$O5689,1,0)))</f>
        <v/>
      </c>
      <c r="Q5688">
        <f>IF($P5688=1,SUM($P$7:$P5688),"")</f>
        <v/>
      </c>
      <c r="R5688">
        <f>IF($A5688="","",IF(ISNUMBER($A5688),$A5688,IFERROR(DATEVALUE($A5688),NA())))</f>
        <v/>
      </c>
    </row>
    <row r="5689">
      <c r="O5689">
        <f>IF($R5689="","",IF($Q$1="Weekly",INT(($R5689-2)/7),IF($Q$1="Quarterly",YEAR($R5689)*4+ROUNDUP(MONTH($R5689)/3),YEAR($R5689)*12+MONTH($R5689))))</f>
        <v/>
      </c>
      <c r="P5689">
        <f>IF($R5689="","",IF($R5690="",1,IF($O5689&lt;&gt;$O5690,1,0)))</f>
        <v/>
      </c>
      <c r="Q5689">
        <f>IF($P5689=1,SUM($P$7:$P5689),"")</f>
        <v/>
      </c>
      <c r="R5689">
        <f>IF($A5689="","",IF(ISNUMBER($A5689),$A5689,IFERROR(DATEVALUE($A5689),NA())))</f>
        <v/>
      </c>
    </row>
    <row r="5690">
      <c r="O5690">
        <f>IF($R5690="","",IF($Q$1="Weekly",INT(($R5690-2)/7),IF($Q$1="Quarterly",YEAR($R5690)*4+ROUNDUP(MONTH($R5690)/3),YEAR($R5690)*12+MONTH($R5690))))</f>
        <v/>
      </c>
      <c r="P5690">
        <f>IF($R5690="","",IF($R5691="",1,IF($O5690&lt;&gt;$O5691,1,0)))</f>
        <v/>
      </c>
      <c r="Q5690">
        <f>IF($P5690=1,SUM($P$7:$P5690),"")</f>
        <v/>
      </c>
      <c r="R5690">
        <f>IF($A5690="","",IF(ISNUMBER($A5690),$A5690,IFERROR(DATEVALUE($A5690),NA())))</f>
        <v/>
      </c>
    </row>
    <row r="5691">
      <c r="O5691">
        <f>IF($R5691="","",IF($Q$1="Weekly",INT(($R5691-2)/7),IF($Q$1="Quarterly",YEAR($R5691)*4+ROUNDUP(MONTH($R5691)/3),YEAR($R5691)*12+MONTH($R5691))))</f>
        <v/>
      </c>
      <c r="P5691">
        <f>IF($R5691="","",IF($R5692="",1,IF($O5691&lt;&gt;$O5692,1,0)))</f>
        <v/>
      </c>
      <c r="Q5691">
        <f>IF($P5691=1,SUM($P$7:$P5691),"")</f>
        <v/>
      </c>
      <c r="R5691">
        <f>IF($A5691="","",IF(ISNUMBER($A5691),$A5691,IFERROR(DATEVALUE($A5691),NA())))</f>
        <v/>
      </c>
    </row>
    <row r="5692">
      <c r="O5692">
        <f>IF($R5692="","",IF($Q$1="Weekly",INT(($R5692-2)/7),IF($Q$1="Quarterly",YEAR($R5692)*4+ROUNDUP(MONTH($R5692)/3),YEAR($R5692)*12+MONTH($R5692))))</f>
        <v/>
      </c>
      <c r="P5692">
        <f>IF($R5692="","",IF($R5693="",1,IF($O5692&lt;&gt;$O5693,1,0)))</f>
        <v/>
      </c>
      <c r="Q5692">
        <f>IF($P5692=1,SUM($P$7:$P5692),"")</f>
        <v/>
      </c>
      <c r="R5692">
        <f>IF($A5692="","",IF(ISNUMBER($A5692),$A5692,IFERROR(DATEVALUE($A5692),NA())))</f>
        <v/>
      </c>
    </row>
    <row r="5693">
      <c r="O5693">
        <f>IF($R5693="","",IF($Q$1="Weekly",INT(($R5693-2)/7),IF($Q$1="Quarterly",YEAR($R5693)*4+ROUNDUP(MONTH($R5693)/3),YEAR($R5693)*12+MONTH($R5693))))</f>
        <v/>
      </c>
      <c r="P5693">
        <f>IF($R5693="","",IF($R5694="",1,IF($O5693&lt;&gt;$O5694,1,0)))</f>
        <v/>
      </c>
      <c r="Q5693">
        <f>IF($P5693=1,SUM($P$7:$P5693),"")</f>
        <v/>
      </c>
      <c r="R5693">
        <f>IF($A5693="","",IF(ISNUMBER($A5693),$A5693,IFERROR(DATEVALUE($A5693),NA())))</f>
        <v/>
      </c>
    </row>
    <row r="5694">
      <c r="O5694">
        <f>IF($R5694="","",IF($Q$1="Weekly",INT(($R5694-2)/7),IF($Q$1="Quarterly",YEAR($R5694)*4+ROUNDUP(MONTH($R5694)/3),YEAR($R5694)*12+MONTH($R5694))))</f>
        <v/>
      </c>
      <c r="P5694">
        <f>IF($R5694="","",IF($R5695="",1,IF($O5694&lt;&gt;$O5695,1,0)))</f>
        <v/>
      </c>
      <c r="Q5694">
        <f>IF($P5694=1,SUM($P$7:$P5694),"")</f>
        <v/>
      </c>
      <c r="R5694">
        <f>IF($A5694="","",IF(ISNUMBER($A5694),$A5694,IFERROR(DATEVALUE($A5694),NA())))</f>
        <v/>
      </c>
    </row>
    <row r="5695">
      <c r="O5695">
        <f>IF($R5695="","",IF($Q$1="Weekly",INT(($R5695-2)/7),IF($Q$1="Quarterly",YEAR($R5695)*4+ROUNDUP(MONTH($R5695)/3),YEAR($R5695)*12+MONTH($R5695))))</f>
        <v/>
      </c>
      <c r="P5695">
        <f>IF($R5695="","",IF($R5696="",1,IF($O5695&lt;&gt;$O5696,1,0)))</f>
        <v/>
      </c>
      <c r="Q5695">
        <f>IF($P5695=1,SUM($P$7:$P5695),"")</f>
        <v/>
      </c>
      <c r="R5695">
        <f>IF($A5695="","",IF(ISNUMBER($A5695),$A5695,IFERROR(DATEVALUE($A5695),NA())))</f>
        <v/>
      </c>
    </row>
    <row r="5696">
      <c r="O5696">
        <f>IF($R5696="","",IF($Q$1="Weekly",INT(($R5696-2)/7),IF($Q$1="Quarterly",YEAR($R5696)*4+ROUNDUP(MONTH($R5696)/3),YEAR($R5696)*12+MONTH($R5696))))</f>
        <v/>
      </c>
      <c r="P5696">
        <f>IF($R5696="","",IF($R5697="",1,IF($O5696&lt;&gt;$O5697,1,0)))</f>
        <v/>
      </c>
      <c r="Q5696">
        <f>IF($P5696=1,SUM($P$7:$P5696),"")</f>
        <v/>
      </c>
      <c r="R5696">
        <f>IF($A5696="","",IF(ISNUMBER($A5696),$A5696,IFERROR(DATEVALUE($A5696),NA())))</f>
        <v/>
      </c>
    </row>
    <row r="5697">
      <c r="O5697">
        <f>IF($R5697="","",IF($Q$1="Weekly",INT(($R5697-2)/7),IF($Q$1="Quarterly",YEAR($R5697)*4+ROUNDUP(MONTH($R5697)/3),YEAR($R5697)*12+MONTH($R5697))))</f>
        <v/>
      </c>
      <c r="P5697">
        <f>IF($R5697="","",IF($R5698="",1,IF($O5697&lt;&gt;$O5698,1,0)))</f>
        <v/>
      </c>
      <c r="Q5697">
        <f>IF($P5697=1,SUM($P$7:$P5697),"")</f>
        <v/>
      </c>
      <c r="R5697">
        <f>IF($A5697="","",IF(ISNUMBER($A5697),$A5697,IFERROR(DATEVALUE($A5697),NA())))</f>
        <v/>
      </c>
    </row>
    <row r="5698">
      <c r="O5698">
        <f>IF($R5698="","",IF($Q$1="Weekly",INT(($R5698-2)/7),IF($Q$1="Quarterly",YEAR($R5698)*4+ROUNDUP(MONTH($R5698)/3),YEAR($R5698)*12+MONTH($R5698))))</f>
        <v/>
      </c>
      <c r="P5698">
        <f>IF($R5698="","",IF($R5699="",1,IF($O5698&lt;&gt;$O5699,1,0)))</f>
        <v/>
      </c>
      <c r="Q5698">
        <f>IF($P5698=1,SUM($P$7:$P5698),"")</f>
        <v/>
      </c>
      <c r="R5698">
        <f>IF($A5698="","",IF(ISNUMBER($A5698),$A5698,IFERROR(DATEVALUE($A5698),NA())))</f>
        <v/>
      </c>
    </row>
    <row r="5699">
      <c r="O5699">
        <f>IF($R5699="","",IF($Q$1="Weekly",INT(($R5699-2)/7),IF($Q$1="Quarterly",YEAR($R5699)*4+ROUNDUP(MONTH($R5699)/3),YEAR($R5699)*12+MONTH($R5699))))</f>
        <v/>
      </c>
      <c r="P5699">
        <f>IF($R5699="","",IF($R5700="",1,IF($O5699&lt;&gt;$O5700,1,0)))</f>
        <v/>
      </c>
      <c r="Q5699">
        <f>IF($P5699=1,SUM($P$7:$P5699),"")</f>
        <v/>
      </c>
      <c r="R5699">
        <f>IF($A5699="","",IF(ISNUMBER($A5699),$A5699,IFERROR(DATEVALUE($A5699),NA())))</f>
        <v/>
      </c>
    </row>
    <row r="5700">
      <c r="O5700">
        <f>IF($R5700="","",IF($Q$1="Weekly",INT(($R5700-2)/7),IF($Q$1="Quarterly",YEAR($R5700)*4+ROUNDUP(MONTH($R5700)/3),YEAR($R5700)*12+MONTH($R5700))))</f>
        <v/>
      </c>
      <c r="P5700">
        <f>IF($R5700="","",IF($R5701="",1,IF($O5700&lt;&gt;$O5701,1,0)))</f>
        <v/>
      </c>
      <c r="Q5700">
        <f>IF($P5700=1,SUM($P$7:$P5700),"")</f>
        <v/>
      </c>
      <c r="R5700">
        <f>IF($A5700="","",IF(ISNUMBER($A5700),$A5700,IFERROR(DATEVALUE($A5700),NA())))</f>
        <v/>
      </c>
    </row>
    <row r="5701">
      <c r="O5701">
        <f>IF($R5701="","",IF($Q$1="Weekly",INT(($R5701-2)/7),IF($Q$1="Quarterly",YEAR($R5701)*4+ROUNDUP(MONTH($R5701)/3),YEAR($R5701)*12+MONTH($R5701))))</f>
        <v/>
      </c>
      <c r="P5701">
        <f>IF($R5701="","",IF($R5702="",1,IF($O5701&lt;&gt;$O5702,1,0)))</f>
        <v/>
      </c>
      <c r="Q5701">
        <f>IF($P5701=1,SUM($P$7:$P5701),"")</f>
        <v/>
      </c>
      <c r="R5701">
        <f>IF($A5701="","",IF(ISNUMBER($A5701),$A5701,IFERROR(DATEVALUE($A5701),NA())))</f>
        <v/>
      </c>
    </row>
    <row r="5702">
      <c r="O5702">
        <f>IF($R5702="","",IF($Q$1="Weekly",INT(($R5702-2)/7),IF($Q$1="Quarterly",YEAR($R5702)*4+ROUNDUP(MONTH($R5702)/3),YEAR($R5702)*12+MONTH($R5702))))</f>
        <v/>
      </c>
      <c r="P5702">
        <f>IF($R5702="","",IF($R5703="",1,IF($O5702&lt;&gt;$O5703,1,0)))</f>
        <v/>
      </c>
      <c r="Q5702">
        <f>IF($P5702=1,SUM($P$7:$P5702),"")</f>
        <v/>
      </c>
      <c r="R5702">
        <f>IF($A5702="","",IF(ISNUMBER($A5702),$A5702,IFERROR(DATEVALUE($A5702),NA())))</f>
        <v/>
      </c>
    </row>
    <row r="5703">
      <c r="O5703">
        <f>IF($R5703="","",IF($Q$1="Weekly",INT(($R5703-2)/7),IF($Q$1="Quarterly",YEAR($R5703)*4+ROUNDUP(MONTH($R5703)/3),YEAR($R5703)*12+MONTH($R5703))))</f>
        <v/>
      </c>
      <c r="P5703">
        <f>IF($R5703="","",IF($R5704="",1,IF($O5703&lt;&gt;$O5704,1,0)))</f>
        <v/>
      </c>
      <c r="Q5703">
        <f>IF($P5703=1,SUM($P$7:$P5703),"")</f>
        <v/>
      </c>
      <c r="R5703">
        <f>IF($A5703="","",IF(ISNUMBER($A5703),$A5703,IFERROR(DATEVALUE($A5703),NA())))</f>
        <v/>
      </c>
    </row>
    <row r="5704">
      <c r="O5704">
        <f>IF($R5704="","",IF($Q$1="Weekly",INT(($R5704-2)/7),IF($Q$1="Quarterly",YEAR($R5704)*4+ROUNDUP(MONTH($R5704)/3),YEAR($R5704)*12+MONTH($R5704))))</f>
        <v/>
      </c>
      <c r="P5704">
        <f>IF($R5704="","",IF($R5705="",1,IF($O5704&lt;&gt;$O5705,1,0)))</f>
        <v/>
      </c>
      <c r="Q5704">
        <f>IF($P5704=1,SUM($P$7:$P5704),"")</f>
        <v/>
      </c>
      <c r="R5704">
        <f>IF($A5704="","",IF(ISNUMBER($A5704),$A5704,IFERROR(DATEVALUE($A5704),NA())))</f>
        <v/>
      </c>
    </row>
    <row r="5705">
      <c r="O5705">
        <f>IF($R5705="","",IF($Q$1="Weekly",INT(($R5705-2)/7),IF($Q$1="Quarterly",YEAR($R5705)*4+ROUNDUP(MONTH($R5705)/3),YEAR($R5705)*12+MONTH($R5705))))</f>
        <v/>
      </c>
      <c r="P5705">
        <f>IF($R5705="","",IF($R5706="",1,IF($O5705&lt;&gt;$O5706,1,0)))</f>
        <v/>
      </c>
      <c r="Q5705">
        <f>IF($P5705=1,SUM($P$7:$P5705),"")</f>
        <v/>
      </c>
      <c r="R5705">
        <f>IF($A5705="","",IF(ISNUMBER($A5705),$A5705,IFERROR(DATEVALUE($A5705),NA())))</f>
        <v/>
      </c>
    </row>
    <row r="5706">
      <c r="O5706">
        <f>IF($R5706="","",IF($Q$1="Weekly",INT(($R5706-2)/7),IF($Q$1="Quarterly",YEAR($R5706)*4+ROUNDUP(MONTH($R5706)/3),YEAR($R5706)*12+MONTH($R5706))))</f>
        <v/>
      </c>
      <c r="P5706">
        <f>IF($R5706="","",IF($R5707="",1,IF($O5706&lt;&gt;$O5707,1,0)))</f>
        <v/>
      </c>
      <c r="Q5706">
        <f>IF($P5706=1,SUM($P$7:$P5706),"")</f>
        <v/>
      </c>
      <c r="R5706">
        <f>IF($A5706="","",IF(ISNUMBER($A5706),$A5706,IFERROR(DATEVALUE($A5706),NA())))</f>
        <v/>
      </c>
    </row>
    <row r="5707">
      <c r="O5707">
        <f>IF($R5707="","",IF($Q$1="Weekly",INT(($R5707-2)/7),IF($Q$1="Quarterly",YEAR($R5707)*4+ROUNDUP(MONTH($R5707)/3),YEAR($R5707)*12+MONTH($R5707))))</f>
        <v/>
      </c>
      <c r="P5707">
        <f>IF($R5707="","",IF($R5708="",1,IF($O5707&lt;&gt;$O5708,1,0)))</f>
        <v/>
      </c>
      <c r="Q5707">
        <f>IF($P5707=1,SUM($P$7:$P5707),"")</f>
        <v/>
      </c>
      <c r="R5707">
        <f>IF($A5707="","",IF(ISNUMBER($A5707),$A5707,IFERROR(DATEVALUE($A5707),NA())))</f>
        <v/>
      </c>
    </row>
    <row r="5708">
      <c r="O5708">
        <f>IF($R5708="","",IF($Q$1="Weekly",INT(($R5708-2)/7),IF($Q$1="Quarterly",YEAR($R5708)*4+ROUNDUP(MONTH($R5708)/3),YEAR($R5708)*12+MONTH($R5708))))</f>
        <v/>
      </c>
      <c r="P5708">
        <f>IF($R5708="","",IF($R5709="",1,IF($O5708&lt;&gt;$O5709,1,0)))</f>
        <v/>
      </c>
      <c r="Q5708">
        <f>IF($P5708=1,SUM($P$7:$P5708),"")</f>
        <v/>
      </c>
      <c r="R5708">
        <f>IF($A5708="","",IF(ISNUMBER($A5708),$A5708,IFERROR(DATEVALUE($A5708),NA())))</f>
        <v/>
      </c>
    </row>
    <row r="5709">
      <c r="O5709">
        <f>IF($R5709="","",IF($Q$1="Weekly",INT(($R5709-2)/7),IF($Q$1="Quarterly",YEAR($R5709)*4+ROUNDUP(MONTH($R5709)/3),YEAR($R5709)*12+MONTH($R5709))))</f>
        <v/>
      </c>
      <c r="P5709">
        <f>IF($R5709="","",IF($R5710="",1,IF($O5709&lt;&gt;$O5710,1,0)))</f>
        <v/>
      </c>
      <c r="Q5709">
        <f>IF($P5709=1,SUM($P$7:$P5709),"")</f>
        <v/>
      </c>
      <c r="R5709">
        <f>IF($A5709="","",IF(ISNUMBER($A5709),$A5709,IFERROR(DATEVALUE($A5709),NA())))</f>
        <v/>
      </c>
    </row>
    <row r="5710">
      <c r="O5710">
        <f>IF($R5710="","",IF($Q$1="Weekly",INT(($R5710-2)/7),IF($Q$1="Quarterly",YEAR($R5710)*4+ROUNDUP(MONTH($R5710)/3),YEAR($R5710)*12+MONTH($R5710))))</f>
        <v/>
      </c>
      <c r="P5710">
        <f>IF($R5710="","",IF($R5711="",1,IF($O5710&lt;&gt;$O5711,1,0)))</f>
        <v/>
      </c>
      <c r="Q5710">
        <f>IF($P5710=1,SUM($P$7:$P5710),"")</f>
        <v/>
      </c>
      <c r="R5710">
        <f>IF($A5710="","",IF(ISNUMBER($A5710),$A5710,IFERROR(DATEVALUE($A5710),NA())))</f>
        <v/>
      </c>
    </row>
    <row r="5711">
      <c r="O5711">
        <f>IF($R5711="","",IF($Q$1="Weekly",INT(($R5711-2)/7),IF($Q$1="Quarterly",YEAR($R5711)*4+ROUNDUP(MONTH($R5711)/3),YEAR($R5711)*12+MONTH($R5711))))</f>
        <v/>
      </c>
      <c r="P5711">
        <f>IF($R5711="","",IF($R5712="",1,IF($O5711&lt;&gt;$O5712,1,0)))</f>
        <v/>
      </c>
      <c r="Q5711">
        <f>IF($P5711=1,SUM($P$7:$P5711),"")</f>
        <v/>
      </c>
      <c r="R5711">
        <f>IF($A5711="","",IF(ISNUMBER($A5711),$A5711,IFERROR(DATEVALUE($A5711),NA())))</f>
        <v/>
      </c>
    </row>
    <row r="5712">
      <c r="O5712">
        <f>IF($R5712="","",IF($Q$1="Weekly",INT(($R5712-2)/7),IF($Q$1="Quarterly",YEAR($R5712)*4+ROUNDUP(MONTH($R5712)/3),YEAR($R5712)*12+MONTH($R5712))))</f>
        <v/>
      </c>
      <c r="P5712">
        <f>IF($R5712="","",IF($R5713="",1,IF($O5712&lt;&gt;$O5713,1,0)))</f>
        <v/>
      </c>
      <c r="Q5712">
        <f>IF($P5712=1,SUM($P$7:$P5712),"")</f>
        <v/>
      </c>
      <c r="R5712">
        <f>IF($A5712="","",IF(ISNUMBER($A5712),$A5712,IFERROR(DATEVALUE($A5712),NA())))</f>
        <v/>
      </c>
    </row>
    <row r="5713">
      <c r="O5713">
        <f>IF($R5713="","",IF($Q$1="Weekly",INT(($R5713-2)/7),IF($Q$1="Quarterly",YEAR($R5713)*4+ROUNDUP(MONTH($R5713)/3),YEAR($R5713)*12+MONTH($R5713))))</f>
        <v/>
      </c>
      <c r="P5713">
        <f>IF($R5713="","",IF($R5714="",1,IF($O5713&lt;&gt;$O5714,1,0)))</f>
        <v/>
      </c>
      <c r="Q5713">
        <f>IF($P5713=1,SUM($P$7:$P5713),"")</f>
        <v/>
      </c>
      <c r="R5713">
        <f>IF($A5713="","",IF(ISNUMBER($A5713),$A5713,IFERROR(DATEVALUE($A5713),NA())))</f>
        <v/>
      </c>
    </row>
    <row r="5714">
      <c r="O5714">
        <f>IF($R5714="","",IF($Q$1="Weekly",INT(($R5714-2)/7),IF($Q$1="Quarterly",YEAR($R5714)*4+ROUNDUP(MONTH($R5714)/3),YEAR($R5714)*12+MONTH($R5714))))</f>
        <v/>
      </c>
      <c r="P5714">
        <f>IF($R5714="","",IF($R5715="",1,IF($O5714&lt;&gt;$O5715,1,0)))</f>
        <v/>
      </c>
      <c r="Q5714">
        <f>IF($P5714=1,SUM($P$7:$P5714),"")</f>
        <v/>
      </c>
      <c r="R5714">
        <f>IF($A5714="","",IF(ISNUMBER($A5714),$A5714,IFERROR(DATEVALUE($A5714),NA())))</f>
        <v/>
      </c>
    </row>
    <row r="5715">
      <c r="O5715">
        <f>IF($R5715="","",IF($Q$1="Weekly",INT(($R5715-2)/7),IF($Q$1="Quarterly",YEAR($R5715)*4+ROUNDUP(MONTH($R5715)/3),YEAR($R5715)*12+MONTH($R5715))))</f>
        <v/>
      </c>
      <c r="P5715">
        <f>IF($R5715="","",IF($R5716="",1,IF($O5715&lt;&gt;$O5716,1,0)))</f>
        <v/>
      </c>
      <c r="Q5715">
        <f>IF($P5715=1,SUM($P$7:$P5715),"")</f>
        <v/>
      </c>
      <c r="R5715">
        <f>IF($A5715="","",IF(ISNUMBER($A5715),$A5715,IFERROR(DATEVALUE($A5715),NA())))</f>
        <v/>
      </c>
    </row>
    <row r="5716">
      <c r="O5716">
        <f>IF($R5716="","",IF($Q$1="Weekly",INT(($R5716-2)/7),IF($Q$1="Quarterly",YEAR($R5716)*4+ROUNDUP(MONTH($R5716)/3),YEAR($R5716)*12+MONTH($R5716))))</f>
        <v/>
      </c>
      <c r="P5716">
        <f>IF($R5716="","",IF($R5717="",1,IF($O5716&lt;&gt;$O5717,1,0)))</f>
        <v/>
      </c>
      <c r="Q5716">
        <f>IF($P5716=1,SUM($P$7:$P5716),"")</f>
        <v/>
      </c>
      <c r="R5716">
        <f>IF($A5716="","",IF(ISNUMBER($A5716),$A5716,IFERROR(DATEVALUE($A5716),NA())))</f>
        <v/>
      </c>
    </row>
    <row r="5717">
      <c r="O5717">
        <f>IF($R5717="","",IF($Q$1="Weekly",INT(($R5717-2)/7),IF($Q$1="Quarterly",YEAR($R5717)*4+ROUNDUP(MONTH($R5717)/3),YEAR($R5717)*12+MONTH($R5717))))</f>
        <v/>
      </c>
      <c r="P5717">
        <f>IF($R5717="","",IF($R5718="",1,IF($O5717&lt;&gt;$O5718,1,0)))</f>
        <v/>
      </c>
      <c r="Q5717">
        <f>IF($P5717=1,SUM($P$7:$P5717),"")</f>
        <v/>
      </c>
      <c r="R5717">
        <f>IF($A5717="","",IF(ISNUMBER($A5717),$A5717,IFERROR(DATEVALUE($A5717),NA())))</f>
        <v/>
      </c>
    </row>
    <row r="5718">
      <c r="O5718">
        <f>IF($R5718="","",IF($Q$1="Weekly",INT(($R5718-2)/7),IF($Q$1="Quarterly",YEAR($R5718)*4+ROUNDUP(MONTH($R5718)/3),YEAR($R5718)*12+MONTH($R5718))))</f>
        <v/>
      </c>
      <c r="P5718">
        <f>IF($R5718="","",IF($R5719="",1,IF($O5718&lt;&gt;$O5719,1,0)))</f>
        <v/>
      </c>
      <c r="Q5718">
        <f>IF($P5718=1,SUM($P$7:$P5718),"")</f>
        <v/>
      </c>
      <c r="R5718">
        <f>IF($A5718="","",IF(ISNUMBER($A5718),$A5718,IFERROR(DATEVALUE($A5718),NA())))</f>
        <v/>
      </c>
    </row>
    <row r="5719">
      <c r="O5719">
        <f>IF($R5719="","",IF($Q$1="Weekly",INT(($R5719-2)/7),IF($Q$1="Quarterly",YEAR($R5719)*4+ROUNDUP(MONTH($R5719)/3),YEAR($R5719)*12+MONTH($R5719))))</f>
        <v/>
      </c>
      <c r="P5719">
        <f>IF($R5719="","",IF($R5720="",1,IF($O5719&lt;&gt;$O5720,1,0)))</f>
        <v/>
      </c>
      <c r="Q5719">
        <f>IF($P5719=1,SUM($P$7:$P5719),"")</f>
        <v/>
      </c>
      <c r="R5719">
        <f>IF($A5719="","",IF(ISNUMBER($A5719),$A5719,IFERROR(DATEVALUE($A5719),NA())))</f>
        <v/>
      </c>
    </row>
    <row r="5720">
      <c r="O5720">
        <f>IF($R5720="","",IF($Q$1="Weekly",INT(($R5720-2)/7),IF($Q$1="Quarterly",YEAR($R5720)*4+ROUNDUP(MONTH($R5720)/3),YEAR($R5720)*12+MONTH($R5720))))</f>
        <v/>
      </c>
      <c r="P5720">
        <f>IF($R5720="","",IF($R5721="",1,IF($O5720&lt;&gt;$O5721,1,0)))</f>
        <v/>
      </c>
      <c r="Q5720">
        <f>IF($P5720=1,SUM($P$7:$P5720),"")</f>
        <v/>
      </c>
      <c r="R5720">
        <f>IF($A5720="","",IF(ISNUMBER($A5720),$A5720,IFERROR(DATEVALUE($A5720),NA())))</f>
        <v/>
      </c>
    </row>
    <row r="5721">
      <c r="O5721">
        <f>IF($R5721="","",IF($Q$1="Weekly",INT(($R5721-2)/7),IF($Q$1="Quarterly",YEAR($R5721)*4+ROUNDUP(MONTH($R5721)/3),YEAR($R5721)*12+MONTH($R5721))))</f>
        <v/>
      </c>
      <c r="P5721">
        <f>IF($R5721="","",IF($R5722="",1,IF($O5721&lt;&gt;$O5722,1,0)))</f>
        <v/>
      </c>
      <c r="Q5721">
        <f>IF($P5721=1,SUM($P$7:$P5721),"")</f>
        <v/>
      </c>
      <c r="R5721">
        <f>IF($A5721="","",IF(ISNUMBER($A5721),$A5721,IFERROR(DATEVALUE($A5721),NA())))</f>
        <v/>
      </c>
    </row>
    <row r="5722">
      <c r="O5722">
        <f>IF($R5722="","",IF($Q$1="Weekly",INT(($R5722-2)/7),IF($Q$1="Quarterly",YEAR($R5722)*4+ROUNDUP(MONTH($R5722)/3),YEAR($R5722)*12+MONTH($R5722))))</f>
        <v/>
      </c>
      <c r="P5722">
        <f>IF($R5722="","",IF($R5723="",1,IF($O5722&lt;&gt;$O5723,1,0)))</f>
        <v/>
      </c>
      <c r="Q5722">
        <f>IF($P5722=1,SUM($P$7:$P5722),"")</f>
        <v/>
      </c>
      <c r="R5722">
        <f>IF($A5722="","",IF(ISNUMBER($A5722),$A5722,IFERROR(DATEVALUE($A5722),NA())))</f>
        <v/>
      </c>
    </row>
    <row r="5723">
      <c r="O5723">
        <f>IF($R5723="","",IF($Q$1="Weekly",INT(($R5723-2)/7),IF($Q$1="Quarterly",YEAR($R5723)*4+ROUNDUP(MONTH($R5723)/3),YEAR($R5723)*12+MONTH($R5723))))</f>
        <v/>
      </c>
      <c r="P5723">
        <f>IF($R5723="","",IF($R5724="",1,IF($O5723&lt;&gt;$O5724,1,0)))</f>
        <v/>
      </c>
      <c r="Q5723">
        <f>IF($P5723=1,SUM($P$7:$P5723),"")</f>
        <v/>
      </c>
      <c r="R5723">
        <f>IF($A5723="","",IF(ISNUMBER($A5723),$A5723,IFERROR(DATEVALUE($A5723),NA())))</f>
        <v/>
      </c>
    </row>
    <row r="5724">
      <c r="O5724">
        <f>IF($R5724="","",IF($Q$1="Weekly",INT(($R5724-2)/7),IF($Q$1="Quarterly",YEAR($R5724)*4+ROUNDUP(MONTH($R5724)/3),YEAR($R5724)*12+MONTH($R5724))))</f>
        <v/>
      </c>
      <c r="P5724">
        <f>IF($R5724="","",IF($R5725="",1,IF($O5724&lt;&gt;$O5725,1,0)))</f>
        <v/>
      </c>
      <c r="Q5724">
        <f>IF($P5724=1,SUM($P$7:$P5724),"")</f>
        <v/>
      </c>
      <c r="R5724">
        <f>IF($A5724="","",IF(ISNUMBER($A5724),$A5724,IFERROR(DATEVALUE($A5724),NA())))</f>
        <v/>
      </c>
    </row>
    <row r="5725">
      <c r="O5725">
        <f>IF($R5725="","",IF($Q$1="Weekly",INT(($R5725-2)/7),IF($Q$1="Quarterly",YEAR($R5725)*4+ROUNDUP(MONTH($R5725)/3),YEAR($R5725)*12+MONTH($R5725))))</f>
        <v/>
      </c>
      <c r="P5725">
        <f>IF($R5725="","",IF($R5726="",1,IF($O5725&lt;&gt;$O5726,1,0)))</f>
        <v/>
      </c>
      <c r="Q5725">
        <f>IF($P5725=1,SUM($P$7:$P5725),"")</f>
        <v/>
      </c>
      <c r="R5725">
        <f>IF($A5725="","",IF(ISNUMBER($A5725),$A5725,IFERROR(DATEVALUE($A5725),NA())))</f>
        <v/>
      </c>
    </row>
    <row r="5726">
      <c r="O5726">
        <f>IF($R5726="","",IF($Q$1="Weekly",INT(($R5726-2)/7),IF($Q$1="Quarterly",YEAR($R5726)*4+ROUNDUP(MONTH($R5726)/3),YEAR($R5726)*12+MONTH($R5726))))</f>
        <v/>
      </c>
      <c r="P5726">
        <f>IF($R5726="","",IF($R5727="",1,IF($O5726&lt;&gt;$O5727,1,0)))</f>
        <v/>
      </c>
      <c r="Q5726">
        <f>IF($P5726=1,SUM($P$7:$P5726),"")</f>
        <v/>
      </c>
      <c r="R5726">
        <f>IF($A5726="","",IF(ISNUMBER($A5726),$A5726,IFERROR(DATEVALUE($A5726),NA())))</f>
        <v/>
      </c>
    </row>
    <row r="5727">
      <c r="O5727">
        <f>IF($R5727="","",IF($Q$1="Weekly",INT(($R5727-2)/7),IF($Q$1="Quarterly",YEAR($R5727)*4+ROUNDUP(MONTH($R5727)/3),YEAR($R5727)*12+MONTH($R5727))))</f>
        <v/>
      </c>
      <c r="P5727">
        <f>IF($R5727="","",IF($R5728="",1,IF($O5727&lt;&gt;$O5728,1,0)))</f>
        <v/>
      </c>
      <c r="Q5727">
        <f>IF($P5727=1,SUM($P$7:$P5727),"")</f>
        <v/>
      </c>
      <c r="R5727">
        <f>IF($A5727="","",IF(ISNUMBER($A5727),$A5727,IFERROR(DATEVALUE($A5727),NA())))</f>
        <v/>
      </c>
    </row>
    <row r="5728">
      <c r="O5728">
        <f>IF($R5728="","",IF($Q$1="Weekly",INT(($R5728-2)/7),IF($Q$1="Quarterly",YEAR($R5728)*4+ROUNDUP(MONTH($R5728)/3),YEAR($R5728)*12+MONTH($R5728))))</f>
        <v/>
      </c>
      <c r="P5728">
        <f>IF($R5728="","",IF($R5729="",1,IF($O5728&lt;&gt;$O5729,1,0)))</f>
        <v/>
      </c>
      <c r="Q5728">
        <f>IF($P5728=1,SUM($P$7:$P5728),"")</f>
        <v/>
      </c>
      <c r="R5728">
        <f>IF($A5728="","",IF(ISNUMBER($A5728),$A5728,IFERROR(DATEVALUE($A5728),NA())))</f>
        <v/>
      </c>
    </row>
    <row r="5729">
      <c r="O5729">
        <f>IF($R5729="","",IF($Q$1="Weekly",INT(($R5729-2)/7),IF($Q$1="Quarterly",YEAR($R5729)*4+ROUNDUP(MONTH($R5729)/3),YEAR($R5729)*12+MONTH($R5729))))</f>
        <v/>
      </c>
      <c r="P5729">
        <f>IF($R5729="","",IF($R5730="",1,IF($O5729&lt;&gt;$O5730,1,0)))</f>
        <v/>
      </c>
      <c r="Q5729">
        <f>IF($P5729=1,SUM($P$7:$P5729),"")</f>
        <v/>
      </c>
      <c r="R5729">
        <f>IF($A5729="","",IF(ISNUMBER($A5729),$A5729,IFERROR(DATEVALUE($A5729),NA())))</f>
        <v/>
      </c>
    </row>
    <row r="5730">
      <c r="O5730">
        <f>IF($R5730="","",IF($Q$1="Weekly",INT(($R5730-2)/7),IF($Q$1="Quarterly",YEAR($R5730)*4+ROUNDUP(MONTH($R5730)/3),YEAR($R5730)*12+MONTH($R5730))))</f>
        <v/>
      </c>
      <c r="P5730">
        <f>IF($R5730="","",IF($R5731="",1,IF($O5730&lt;&gt;$O5731,1,0)))</f>
        <v/>
      </c>
      <c r="Q5730">
        <f>IF($P5730=1,SUM($P$7:$P5730),"")</f>
        <v/>
      </c>
      <c r="R5730">
        <f>IF($A5730="","",IF(ISNUMBER($A5730),$A5730,IFERROR(DATEVALUE($A5730),NA())))</f>
        <v/>
      </c>
    </row>
    <row r="5731">
      <c r="O5731">
        <f>IF($R5731="","",IF($Q$1="Weekly",INT(($R5731-2)/7),IF($Q$1="Quarterly",YEAR($R5731)*4+ROUNDUP(MONTH($R5731)/3),YEAR($R5731)*12+MONTH($R5731))))</f>
        <v/>
      </c>
      <c r="P5731">
        <f>IF($R5731="","",IF($R5732="",1,IF($O5731&lt;&gt;$O5732,1,0)))</f>
        <v/>
      </c>
      <c r="Q5731">
        <f>IF($P5731=1,SUM($P$7:$P5731),"")</f>
        <v/>
      </c>
      <c r="R5731">
        <f>IF($A5731="","",IF(ISNUMBER($A5731),$A5731,IFERROR(DATEVALUE($A5731),NA())))</f>
        <v/>
      </c>
    </row>
    <row r="5732">
      <c r="O5732">
        <f>IF($R5732="","",IF($Q$1="Weekly",INT(($R5732-2)/7),IF($Q$1="Quarterly",YEAR($R5732)*4+ROUNDUP(MONTH($R5732)/3),YEAR($R5732)*12+MONTH($R5732))))</f>
        <v/>
      </c>
      <c r="P5732">
        <f>IF($R5732="","",IF($R5733="",1,IF($O5732&lt;&gt;$O5733,1,0)))</f>
        <v/>
      </c>
      <c r="Q5732">
        <f>IF($P5732=1,SUM($P$7:$P5732),"")</f>
        <v/>
      </c>
      <c r="R5732">
        <f>IF($A5732="","",IF(ISNUMBER($A5732),$A5732,IFERROR(DATEVALUE($A5732),NA())))</f>
        <v/>
      </c>
    </row>
    <row r="5733">
      <c r="O5733">
        <f>IF($R5733="","",IF($Q$1="Weekly",INT(($R5733-2)/7),IF($Q$1="Quarterly",YEAR($R5733)*4+ROUNDUP(MONTH($R5733)/3),YEAR($R5733)*12+MONTH($R5733))))</f>
        <v/>
      </c>
      <c r="P5733">
        <f>IF($R5733="","",IF($R5734="",1,IF($O5733&lt;&gt;$O5734,1,0)))</f>
        <v/>
      </c>
      <c r="Q5733">
        <f>IF($P5733=1,SUM($P$7:$P5733),"")</f>
        <v/>
      </c>
      <c r="R5733">
        <f>IF($A5733="","",IF(ISNUMBER($A5733),$A5733,IFERROR(DATEVALUE($A5733),NA())))</f>
        <v/>
      </c>
    </row>
    <row r="5734">
      <c r="O5734">
        <f>IF($R5734="","",IF($Q$1="Weekly",INT(($R5734-2)/7),IF($Q$1="Quarterly",YEAR($R5734)*4+ROUNDUP(MONTH($R5734)/3),YEAR($R5734)*12+MONTH($R5734))))</f>
        <v/>
      </c>
      <c r="P5734">
        <f>IF($R5734="","",IF($R5735="",1,IF($O5734&lt;&gt;$O5735,1,0)))</f>
        <v/>
      </c>
      <c r="Q5734">
        <f>IF($P5734=1,SUM($P$7:$P5734),"")</f>
        <v/>
      </c>
      <c r="R5734">
        <f>IF($A5734="","",IF(ISNUMBER($A5734),$A5734,IFERROR(DATEVALUE($A5734),NA())))</f>
        <v/>
      </c>
    </row>
    <row r="5735">
      <c r="O5735">
        <f>IF($R5735="","",IF($Q$1="Weekly",INT(($R5735-2)/7),IF($Q$1="Quarterly",YEAR($R5735)*4+ROUNDUP(MONTH($R5735)/3),YEAR($R5735)*12+MONTH($R5735))))</f>
        <v/>
      </c>
      <c r="P5735">
        <f>IF($R5735="","",IF($R5736="",1,IF($O5735&lt;&gt;$O5736,1,0)))</f>
        <v/>
      </c>
      <c r="Q5735">
        <f>IF($P5735=1,SUM($P$7:$P5735),"")</f>
        <v/>
      </c>
      <c r="R5735">
        <f>IF($A5735="","",IF(ISNUMBER($A5735),$A5735,IFERROR(DATEVALUE($A5735),NA())))</f>
        <v/>
      </c>
    </row>
    <row r="5736">
      <c r="O5736">
        <f>IF($R5736="","",IF($Q$1="Weekly",INT(($R5736-2)/7),IF($Q$1="Quarterly",YEAR($R5736)*4+ROUNDUP(MONTH($R5736)/3),YEAR($R5736)*12+MONTH($R5736))))</f>
        <v/>
      </c>
      <c r="P5736">
        <f>IF($R5736="","",IF($R5737="",1,IF($O5736&lt;&gt;$O5737,1,0)))</f>
        <v/>
      </c>
      <c r="Q5736">
        <f>IF($P5736=1,SUM($P$7:$P5736),"")</f>
        <v/>
      </c>
      <c r="R5736">
        <f>IF($A5736="","",IF(ISNUMBER($A5736),$A5736,IFERROR(DATEVALUE($A5736),NA())))</f>
        <v/>
      </c>
    </row>
    <row r="5737">
      <c r="O5737">
        <f>IF($R5737="","",IF($Q$1="Weekly",INT(($R5737-2)/7),IF($Q$1="Quarterly",YEAR($R5737)*4+ROUNDUP(MONTH($R5737)/3),YEAR($R5737)*12+MONTH($R5737))))</f>
        <v/>
      </c>
      <c r="P5737">
        <f>IF($R5737="","",IF($R5738="",1,IF($O5737&lt;&gt;$O5738,1,0)))</f>
        <v/>
      </c>
      <c r="Q5737">
        <f>IF($P5737=1,SUM($P$7:$P5737),"")</f>
        <v/>
      </c>
      <c r="R5737">
        <f>IF($A5737="","",IF(ISNUMBER($A5737),$A5737,IFERROR(DATEVALUE($A5737),NA())))</f>
        <v/>
      </c>
    </row>
    <row r="5738">
      <c r="O5738">
        <f>IF($R5738="","",IF($Q$1="Weekly",INT(($R5738-2)/7),IF($Q$1="Quarterly",YEAR($R5738)*4+ROUNDUP(MONTH($R5738)/3),YEAR($R5738)*12+MONTH($R5738))))</f>
        <v/>
      </c>
      <c r="P5738">
        <f>IF($R5738="","",IF($R5739="",1,IF($O5738&lt;&gt;$O5739,1,0)))</f>
        <v/>
      </c>
      <c r="Q5738">
        <f>IF($P5738=1,SUM($P$7:$P5738),"")</f>
        <v/>
      </c>
      <c r="R5738">
        <f>IF($A5738="","",IF(ISNUMBER($A5738),$A5738,IFERROR(DATEVALUE($A5738),NA())))</f>
        <v/>
      </c>
    </row>
    <row r="5739">
      <c r="O5739">
        <f>IF($R5739="","",IF($Q$1="Weekly",INT(($R5739-2)/7),IF($Q$1="Quarterly",YEAR($R5739)*4+ROUNDUP(MONTH($R5739)/3),YEAR($R5739)*12+MONTH($R5739))))</f>
        <v/>
      </c>
      <c r="P5739">
        <f>IF($R5739="","",IF($R5740="",1,IF($O5739&lt;&gt;$O5740,1,0)))</f>
        <v/>
      </c>
      <c r="Q5739">
        <f>IF($P5739=1,SUM($P$7:$P5739),"")</f>
        <v/>
      </c>
      <c r="R5739">
        <f>IF($A5739="","",IF(ISNUMBER($A5739),$A5739,IFERROR(DATEVALUE($A5739),NA())))</f>
        <v/>
      </c>
    </row>
    <row r="5740">
      <c r="O5740">
        <f>IF($R5740="","",IF($Q$1="Weekly",INT(($R5740-2)/7),IF($Q$1="Quarterly",YEAR($R5740)*4+ROUNDUP(MONTH($R5740)/3),YEAR($R5740)*12+MONTH($R5740))))</f>
        <v/>
      </c>
      <c r="P5740">
        <f>IF($R5740="","",IF($R5741="",1,IF($O5740&lt;&gt;$O5741,1,0)))</f>
        <v/>
      </c>
      <c r="Q5740">
        <f>IF($P5740=1,SUM($P$7:$P5740),"")</f>
        <v/>
      </c>
      <c r="R5740">
        <f>IF($A5740="","",IF(ISNUMBER($A5740),$A5740,IFERROR(DATEVALUE($A5740),NA())))</f>
        <v/>
      </c>
    </row>
    <row r="5741">
      <c r="O5741">
        <f>IF($R5741="","",IF($Q$1="Weekly",INT(($R5741-2)/7),IF($Q$1="Quarterly",YEAR($R5741)*4+ROUNDUP(MONTH($R5741)/3),YEAR($R5741)*12+MONTH($R5741))))</f>
        <v/>
      </c>
      <c r="P5741">
        <f>IF($R5741="","",IF($R5742="",1,IF($O5741&lt;&gt;$O5742,1,0)))</f>
        <v/>
      </c>
      <c r="Q5741">
        <f>IF($P5741=1,SUM($P$7:$P5741),"")</f>
        <v/>
      </c>
      <c r="R5741">
        <f>IF($A5741="","",IF(ISNUMBER($A5741),$A5741,IFERROR(DATEVALUE($A5741),NA())))</f>
        <v/>
      </c>
    </row>
    <row r="5742">
      <c r="O5742">
        <f>IF($R5742="","",IF($Q$1="Weekly",INT(($R5742-2)/7),IF($Q$1="Quarterly",YEAR($R5742)*4+ROUNDUP(MONTH($R5742)/3),YEAR($R5742)*12+MONTH($R5742))))</f>
        <v/>
      </c>
      <c r="P5742">
        <f>IF($R5742="","",IF($R5743="",1,IF($O5742&lt;&gt;$O5743,1,0)))</f>
        <v/>
      </c>
      <c r="Q5742">
        <f>IF($P5742=1,SUM($P$7:$P5742),"")</f>
        <v/>
      </c>
      <c r="R5742">
        <f>IF($A5742="","",IF(ISNUMBER($A5742),$A5742,IFERROR(DATEVALUE($A5742),NA())))</f>
        <v/>
      </c>
    </row>
    <row r="5743">
      <c r="O5743">
        <f>IF($R5743="","",IF($Q$1="Weekly",INT(($R5743-2)/7),IF($Q$1="Quarterly",YEAR($R5743)*4+ROUNDUP(MONTH($R5743)/3),YEAR($R5743)*12+MONTH($R5743))))</f>
        <v/>
      </c>
      <c r="P5743">
        <f>IF($R5743="","",IF($R5744="",1,IF($O5743&lt;&gt;$O5744,1,0)))</f>
        <v/>
      </c>
      <c r="Q5743">
        <f>IF($P5743=1,SUM($P$7:$P5743),"")</f>
        <v/>
      </c>
      <c r="R5743">
        <f>IF($A5743="","",IF(ISNUMBER($A5743),$A5743,IFERROR(DATEVALUE($A5743),NA())))</f>
        <v/>
      </c>
    </row>
    <row r="5744">
      <c r="O5744">
        <f>IF($R5744="","",IF($Q$1="Weekly",INT(($R5744-2)/7),IF($Q$1="Quarterly",YEAR($R5744)*4+ROUNDUP(MONTH($R5744)/3),YEAR($R5744)*12+MONTH($R5744))))</f>
        <v/>
      </c>
      <c r="P5744">
        <f>IF($R5744="","",IF($R5745="",1,IF($O5744&lt;&gt;$O5745,1,0)))</f>
        <v/>
      </c>
      <c r="Q5744">
        <f>IF($P5744=1,SUM($P$7:$P5744),"")</f>
        <v/>
      </c>
      <c r="R5744">
        <f>IF($A5744="","",IF(ISNUMBER($A5744),$A5744,IFERROR(DATEVALUE($A5744),NA())))</f>
        <v/>
      </c>
    </row>
    <row r="5745">
      <c r="O5745">
        <f>IF($R5745="","",IF($Q$1="Weekly",INT(($R5745-2)/7),IF($Q$1="Quarterly",YEAR($R5745)*4+ROUNDUP(MONTH($R5745)/3),YEAR($R5745)*12+MONTH($R5745))))</f>
        <v/>
      </c>
      <c r="P5745">
        <f>IF($R5745="","",IF($R5746="",1,IF($O5745&lt;&gt;$O5746,1,0)))</f>
        <v/>
      </c>
      <c r="Q5745">
        <f>IF($P5745=1,SUM($P$7:$P5745),"")</f>
        <v/>
      </c>
      <c r="R5745">
        <f>IF($A5745="","",IF(ISNUMBER($A5745),$A5745,IFERROR(DATEVALUE($A5745),NA())))</f>
        <v/>
      </c>
    </row>
    <row r="5746">
      <c r="O5746">
        <f>IF($R5746="","",IF($Q$1="Weekly",INT(($R5746-2)/7),IF($Q$1="Quarterly",YEAR($R5746)*4+ROUNDUP(MONTH($R5746)/3),YEAR($R5746)*12+MONTH($R5746))))</f>
        <v/>
      </c>
      <c r="P5746">
        <f>IF($R5746="","",IF($R5747="",1,IF($O5746&lt;&gt;$O5747,1,0)))</f>
        <v/>
      </c>
      <c r="Q5746">
        <f>IF($P5746=1,SUM($P$7:$P5746),"")</f>
        <v/>
      </c>
      <c r="R5746">
        <f>IF($A5746="","",IF(ISNUMBER($A5746),$A5746,IFERROR(DATEVALUE($A5746),NA())))</f>
        <v/>
      </c>
    </row>
    <row r="5747">
      <c r="O5747">
        <f>IF($R5747="","",IF($Q$1="Weekly",INT(($R5747-2)/7),IF($Q$1="Quarterly",YEAR($R5747)*4+ROUNDUP(MONTH($R5747)/3),YEAR($R5747)*12+MONTH($R5747))))</f>
        <v/>
      </c>
      <c r="P5747">
        <f>IF($R5747="","",IF($R5748="",1,IF($O5747&lt;&gt;$O5748,1,0)))</f>
        <v/>
      </c>
      <c r="Q5747">
        <f>IF($P5747=1,SUM($P$7:$P5747),"")</f>
        <v/>
      </c>
      <c r="R5747">
        <f>IF($A5747="","",IF(ISNUMBER($A5747),$A5747,IFERROR(DATEVALUE($A5747),NA())))</f>
        <v/>
      </c>
    </row>
    <row r="5748">
      <c r="O5748">
        <f>IF($R5748="","",IF($Q$1="Weekly",INT(($R5748-2)/7),IF($Q$1="Quarterly",YEAR($R5748)*4+ROUNDUP(MONTH($R5748)/3),YEAR($R5748)*12+MONTH($R5748))))</f>
        <v/>
      </c>
      <c r="P5748">
        <f>IF($R5748="","",IF($R5749="",1,IF($O5748&lt;&gt;$O5749,1,0)))</f>
        <v/>
      </c>
      <c r="Q5748">
        <f>IF($P5748=1,SUM($P$7:$P5748),"")</f>
        <v/>
      </c>
      <c r="R5748">
        <f>IF($A5748="","",IF(ISNUMBER($A5748),$A5748,IFERROR(DATEVALUE($A5748),NA())))</f>
        <v/>
      </c>
    </row>
    <row r="5749">
      <c r="O5749">
        <f>IF($R5749="","",IF($Q$1="Weekly",INT(($R5749-2)/7),IF($Q$1="Quarterly",YEAR($R5749)*4+ROUNDUP(MONTH($R5749)/3),YEAR($R5749)*12+MONTH($R5749))))</f>
        <v/>
      </c>
      <c r="P5749">
        <f>IF($R5749="","",IF($R5750="",1,IF($O5749&lt;&gt;$O5750,1,0)))</f>
        <v/>
      </c>
      <c r="Q5749">
        <f>IF($P5749=1,SUM($P$7:$P5749),"")</f>
        <v/>
      </c>
      <c r="R5749">
        <f>IF($A5749="","",IF(ISNUMBER($A5749),$A5749,IFERROR(DATEVALUE($A5749),NA())))</f>
        <v/>
      </c>
    </row>
    <row r="5750">
      <c r="O5750">
        <f>IF($R5750="","",IF($Q$1="Weekly",INT(($R5750-2)/7),IF($Q$1="Quarterly",YEAR($R5750)*4+ROUNDUP(MONTH($R5750)/3),YEAR($R5750)*12+MONTH($R5750))))</f>
        <v/>
      </c>
      <c r="P5750">
        <f>IF($R5750="","",IF($R5751="",1,IF($O5750&lt;&gt;$O5751,1,0)))</f>
        <v/>
      </c>
      <c r="Q5750">
        <f>IF($P5750=1,SUM($P$7:$P5750),"")</f>
        <v/>
      </c>
      <c r="R5750">
        <f>IF($A5750="","",IF(ISNUMBER($A5750),$A5750,IFERROR(DATEVALUE($A5750),NA())))</f>
        <v/>
      </c>
    </row>
    <row r="5751">
      <c r="O5751">
        <f>IF($R5751="","",IF($Q$1="Weekly",INT(($R5751-2)/7),IF($Q$1="Quarterly",YEAR($R5751)*4+ROUNDUP(MONTH($R5751)/3),YEAR($R5751)*12+MONTH($R5751))))</f>
        <v/>
      </c>
      <c r="P5751">
        <f>IF($R5751="","",IF($R5752="",1,IF($O5751&lt;&gt;$O5752,1,0)))</f>
        <v/>
      </c>
      <c r="Q5751">
        <f>IF($P5751=1,SUM($P$7:$P5751),"")</f>
        <v/>
      </c>
      <c r="R5751">
        <f>IF($A5751="","",IF(ISNUMBER($A5751),$A5751,IFERROR(DATEVALUE($A5751),NA())))</f>
        <v/>
      </c>
    </row>
    <row r="5752">
      <c r="O5752">
        <f>IF($R5752="","",IF($Q$1="Weekly",INT(($R5752-2)/7),IF($Q$1="Quarterly",YEAR($R5752)*4+ROUNDUP(MONTH($R5752)/3),YEAR($R5752)*12+MONTH($R5752))))</f>
        <v/>
      </c>
      <c r="P5752">
        <f>IF($R5752="","",IF($R5753="",1,IF($O5752&lt;&gt;$O5753,1,0)))</f>
        <v/>
      </c>
      <c r="Q5752">
        <f>IF($P5752=1,SUM($P$7:$P5752),"")</f>
        <v/>
      </c>
      <c r="R5752">
        <f>IF($A5752="","",IF(ISNUMBER($A5752),$A5752,IFERROR(DATEVALUE($A5752),NA())))</f>
        <v/>
      </c>
    </row>
    <row r="5753">
      <c r="O5753">
        <f>IF($R5753="","",IF($Q$1="Weekly",INT(($R5753-2)/7),IF($Q$1="Quarterly",YEAR($R5753)*4+ROUNDUP(MONTH($R5753)/3),YEAR($R5753)*12+MONTH($R5753))))</f>
        <v/>
      </c>
      <c r="P5753">
        <f>IF($R5753="","",IF($R5754="",1,IF($O5753&lt;&gt;$O5754,1,0)))</f>
        <v/>
      </c>
      <c r="Q5753">
        <f>IF($P5753=1,SUM($P$7:$P5753),"")</f>
        <v/>
      </c>
      <c r="R5753">
        <f>IF($A5753="","",IF(ISNUMBER($A5753),$A5753,IFERROR(DATEVALUE($A5753),NA())))</f>
        <v/>
      </c>
    </row>
    <row r="5754">
      <c r="O5754">
        <f>IF($R5754="","",IF($Q$1="Weekly",INT(($R5754-2)/7),IF($Q$1="Quarterly",YEAR($R5754)*4+ROUNDUP(MONTH($R5754)/3),YEAR($R5754)*12+MONTH($R5754))))</f>
        <v/>
      </c>
      <c r="P5754">
        <f>IF($R5754="","",IF($R5755="",1,IF($O5754&lt;&gt;$O5755,1,0)))</f>
        <v/>
      </c>
      <c r="Q5754">
        <f>IF($P5754=1,SUM($P$7:$P5754),"")</f>
        <v/>
      </c>
      <c r="R5754">
        <f>IF($A5754="","",IF(ISNUMBER($A5754),$A5754,IFERROR(DATEVALUE($A5754),NA())))</f>
        <v/>
      </c>
    </row>
    <row r="5755">
      <c r="O5755">
        <f>IF($R5755="","",IF($Q$1="Weekly",INT(($R5755-2)/7),IF($Q$1="Quarterly",YEAR($R5755)*4+ROUNDUP(MONTH($R5755)/3),YEAR($R5755)*12+MONTH($R5755))))</f>
        <v/>
      </c>
      <c r="P5755">
        <f>IF($R5755="","",IF($R5756="",1,IF($O5755&lt;&gt;$O5756,1,0)))</f>
        <v/>
      </c>
      <c r="Q5755">
        <f>IF($P5755=1,SUM($P$7:$P5755),"")</f>
        <v/>
      </c>
      <c r="R5755">
        <f>IF($A5755="","",IF(ISNUMBER($A5755),$A5755,IFERROR(DATEVALUE($A5755),NA())))</f>
        <v/>
      </c>
    </row>
    <row r="5756">
      <c r="O5756">
        <f>IF($R5756="","",IF($Q$1="Weekly",INT(($R5756-2)/7),IF($Q$1="Quarterly",YEAR($R5756)*4+ROUNDUP(MONTH($R5756)/3),YEAR($R5756)*12+MONTH($R5756))))</f>
        <v/>
      </c>
      <c r="P5756">
        <f>IF($R5756="","",IF($R5757="",1,IF($O5756&lt;&gt;$O5757,1,0)))</f>
        <v/>
      </c>
      <c r="Q5756">
        <f>IF($P5756=1,SUM($P$7:$P5756),"")</f>
        <v/>
      </c>
      <c r="R5756">
        <f>IF($A5756="","",IF(ISNUMBER($A5756),$A5756,IFERROR(DATEVALUE($A5756),NA())))</f>
        <v/>
      </c>
    </row>
    <row r="5757">
      <c r="O5757">
        <f>IF($R5757="","",IF($Q$1="Weekly",INT(($R5757-2)/7),IF($Q$1="Quarterly",YEAR($R5757)*4+ROUNDUP(MONTH($R5757)/3),YEAR($R5757)*12+MONTH($R5757))))</f>
        <v/>
      </c>
      <c r="P5757">
        <f>IF($R5757="","",IF($R5758="",1,IF($O5757&lt;&gt;$O5758,1,0)))</f>
        <v/>
      </c>
      <c r="Q5757">
        <f>IF($P5757=1,SUM($P$7:$P5757),"")</f>
        <v/>
      </c>
      <c r="R5757">
        <f>IF($A5757="","",IF(ISNUMBER($A5757),$A5757,IFERROR(DATEVALUE($A5757),NA())))</f>
        <v/>
      </c>
    </row>
    <row r="5758">
      <c r="O5758">
        <f>IF($R5758="","",IF($Q$1="Weekly",INT(($R5758-2)/7),IF($Q$1="Quarterly",YEAR($R5758)*4+ROUNDUP(MONTH($R5758)/3),YEAR($R5758)*12+MONTH($R5758))))</f>
        <v/>
      </c>
      <c r="P5758">
        <f>IF($R5758="","",IF($R5759="",1,IF($O5758&lt;&gt;$O5759,1,0)))</f>
        <v/>
      </c>
      <c r="Q5758">
        <f>IF($P5758=1,SUM($P$7:$P5758),"")</f>
        <v/>
      </c>
      <c r="R5758">
        <f>IF($A5758="","",IF(ISNUMBER($A5758),$A5758,IFERROR(DATEVALUE($A5758),NA())))</f>
        <v/>
      </c>
    </row>
    <row r="5759">
      <c r="O5759">
        <f>IF($R5759="","",IF($Q$1="Weekly",INT(($R5759-2)/7),IF($Q$1="Quarterly",YEAR($R5759)*4+ROUNDUP(MONTH($R5759)/3),YEAR($R5759)*12+MONTH($R5759))))</f>
        <v/>
      </c>
      <c r="P5759">
        <f>IF($R5759="","",IF($R5760="",1,IF($O5759&lt;&gt;$O5760,1,0)))</f>
        <v/>
      </c>
      <c r="Q5759">
        <f>IF($P5759=1,SUM($P$7:$P5759),"")</f>
        <v/>
      </c>
      <c r="R5759">
        <f>IF($A5759="","",IF(ISNUMBER($A5759),$A5759,IFERROR(DATEVALUE($A5759),NA())))</f>
        <v/>
      </c>
    </row>
    <row r="5760">
      <c r="O5760">
        <f>IF($R5760="","",IF($Q$1="Weekly",INT(($R5760-2)/7),IF($Q$1="Quarterly",YEAR($R5760)*4+ROUNDUP(MONTH($R5760)/3),YEAR($R5760)*12+MONTH($R5760))))</f>
        <v/>
      </c>
      <c r="P5760">
        <f>IF($R5760="","",IF($R5761="",1,IF($O5760&lt;&gt;$O5761,1,0)))</f>
        <v/>
      </c>
      <c r="Q5760">
        <f>IF($P5760=1,SUM($P$7:$P5760),"")</f>
        <v/>
      </c>
      <c r="R5760">
        <f>IF($A5760="","",IF(ISNUMBER($A5760),$A5760,IFERROR(DATEVALUE($A5760),NA())))</f>
        <v/>
      </c>
    </row>
    <row r="5761">
      <c r="O5761">
        <f>IF($R5761="","",IF($Q$1="Weekly",INT(($R5761-2)/7),IF($Q$1="Quarterly",YEAR($R5761)*4+ROUNDUP(MONTH($R5761)/3),YEAR($R5761)*12+MONTH($R5761))))</f>
        <v/>
      </c>
      <c r="P5761">
        <f>IF($R5761="","",IF($R5762="",1,IF($O5761&lt;&gt;$O5762,1,0)))</f>
        <v/>
      </c>
      <c r="Q5761">
        <f>IF($P5761=1,SUM($P$7:$P5761),"")</f>
        <v/>
      </c>
      <c r="R5761">
        <f>IF($A5761="","",IF(ISNUMBER($A5761),$A5761,IFERROR(DATEVALUE($A5761),NA())))</f>
        <v/>
      </c>
    </row>
    <row r="5762">
      <c r="O5762">
        <f>IF($R5762="","",IF($Q$1="Weekly",INT(($R5762-2)/7),IF($Q$1="Quarterly",YEAR($R5762)*4+ROUNDUP(MONTH($R5762)/3),YEAR($R5762)*12+MONTH($R5762))))</f>
        <v/>
      </c>
      <c r="P5762">
        <f>IF($R5762="","",IF($R5763="",1,IF($O5762&lt;&gt;$O5763,1,0)))</f>
        <v/>
      </c>
      <c r="Q5762">
        <f>IF($P5762=1,SUM($P$7:$P5762),"")</f>
        <v/>
      </c>
      <c r="R5762">
        <f>IF($A5762="","",IF(ISNUMBER($A5762),$A5762,IFERROR(DATEVALUE($A5762),NA())))</f>
        <v/>
      </c>
    </row>
    <row r="5763">
      <c r="O5763">
        <f>IF($R5763="","",IF($Q$1="Weekly",INT(($R5763-2)/7),IF($Q$1="Quarterly",YEAR($R5763)*4+ROUNDUP(MONTH($R5763)/3),YEAR($R5763)*12+MONTH($R5763))))</f>
        <v/>
      </c>
      <c r="P5763">
        <f>IF($R5763="","",IF($R5764="",1,IF($O5763&lt;&gt;$O5764,1,0)))</f>
        <v/>
      </c>
      <c r="Q5763">
        <f>IF($P5763=1,SUM($P$7:$P5763),"")</f>
        <v/>
      </c>
      <c r="R5763">
        <f>IF($A5763="","",IF(ISNUMBER($A5763),$A5763,IFERROR(DATEVALUE($A5763),NA())))</f>
        <v/>
      </c>
    </row>
    <row r="5764">
      <c r="O5764">
        <f>IF($R5764="","",IF($Q$1="Weekly",INT(($R5764-2)/7),IF($Q$1="Quarterly",YEAR($R5764)*4+ROUNDUP(MONTH($R5764)/3),YEAR($R5764)*12+MONTH($R5764))))</f>
        <v/>
      </c>
      <c r="P5764">
        <f>IF($R5764="","",IF($R5765="",1,IF($O5764&lt;&gt;$O5765,1,0)))</f>
        <v/>
      </c>
      <c r="Q5764">
        <f>IF($P5764=1,SUM($P$7:$P5764),"")</f>
        <v/>
      </c>
      <c r="R5764">
        <f>IF($A5764="","",IF(ISNUMBER($A5764),$A5764,IFERROR(DATEVALUE($A5764),NA())))</f>
        <v/>
      </c>
    </row>
    <row r="5765">
      <c r="O5765">
        <f>IF($R5765="","",IF($Q$1="Weekly",INT(($R5765-2)/7),IF($Q$1="Quarterly",YEAR($R5765)*4+ROUNDUP(MONTH($R5765)/3),YEAR($R5765)*12+MONTH($R5765))))</f>
        <v/>
      </c>
      <c r="P5765">
        <f>IF($R5765="","",IF($R5766="",1,IF($O5765&lt;&gt;$O5766,1,0)))</f>
        <v/>
      </c>
      <c r="Q5765">
        <f>IF($P5765=1,SUM($P$7:$P5765),"")</f>
        <v/>
      </c>
      <c r="R5765">
        <f>IF($A5765="","",IF(ISNUMBER($A5765),$A5765,IFERROR(DATEVALUE($A5765),NA())))</f>
        <v/>
      </c>
    </row>
    <row r="5766">
      <c r="O5766">
        <f>IF($R5766="","",IF($Q$1="Weekly",INT(($R5766-2)/7),IF($Q$1="Quarterly",YEAR($R5766)*4+ROUNDUP(MONTH($R5766)/3),YEAR($R5766)*12+MONTH($R5766))))</f>
        <v/>
      </c>
      <c r="P5766">
        <f>IF($R5766="","",IF($R5767="",1,IF($O5766&lt;&gt;$O5767,1,0)))</f>
        <v/>
      </c>
      <c r="Q5766">
        <f>IF($P5766=1,SUM($P$7:$P5766),"")</f>
        <v/>
      </c>
      <c r="R5766">
        <f>IF($A5766="","",IF(ISNUMBER($A5766),$A5766,IFERROR(DATEVALUE($A5766),NA())))</f>
        <v/>
      </c>
    </row>
    <row r="5767">
      <c r="O5767">
        <f>IF($R5767="","",IF($Q$1="Weekly",INT(($R5767-2)/7),IF($Q$1="Quarterly",YEAR($R5767)*4+ROUNDUP(MONTH($R5767)/3),YEAR($R5767)*12+MONTH($R5767))))</f>
        <v/>
      </c>
      <c r="P5767">
        <f>IF($R5767="","",IF($R5768="",1,IF($O5767&lt;&gt;$O5768,1,0)))</f>
        <v/>
      </c>
      <c r="Q5767">
        <f>IF($P5767=1,SUM($P$7:$P5767),"")</f>
        <v/>
      </c>
      <c r="R5767">
        <f>IF($A5767="","",IF(ISNUMBER($A5767),$A5767,IFERROR(DATEVALUE($A5767),NA())))</f>
        <v/>
      </c>
    </row>
    <row r="5768">
      <c r="O5768">
        <f>IF($R5768="","",IF($Q$1="Weekly",INT(($R5768-2)/7),IF($Q$1="Quarterly",YEAR($R5768)*4+ROUNDUP(MONTH($R5768)/3),YEAR($R5768)*12+MONTH($R5768))))</f>
        <v/>
      </c>
      <c r="P5768">
        <f>IF($R5768="","",IF($R5769="",1,IF($O5768&lt;&gt;$O5769,1,0)))</f>
        <v/>
      </c>
      <c r="Q5768">
        <f>IF($P5768=1,SUM($P$7:$P5768),"")</f>
        <v/>
      </c>
      <c r="R5768">
        <f>IF($A5768="","",IF(ISNUMBER($A5768),$A5768,IFERROR(DATEVALUE($A5768),NA())))</f>
        <v/>
      </c>
    </row>
    <row r="5769">
      <c r="O5769">
        <f>IF($R5769="","",IF($Q$1="Weekly",INT(($R5769-2)/7),IF($Q$1="Quarterly",YEAR($R5769)*4+ROUNDUP(MONTH($R5769)/3),YEAR($R5769)*12+MONTH($R5769))))</f>
        <v/>
      </c>
      <c r="P5769">
        <f>IF($R5769="","",IF($R5770="",1,IF($O5769&lt;&gt;$O5770,1,0)))</f>
        <v/>
      </c>
      <c r="Q5769">
        <f>IF($P5769=1,SUM($P$7:$P5769),"")</f>
        <v/>
      </c>
      <c r="R5769">
        <f>IF($A5769="","",IF(ISNUMBER($A5769),$A5769,IFERROR(DATEVALUE($A5769),NA())))</f>
        <v/>
      </c>
    </row>
    <row r="5770">
      <c r="O5770">
        <f>IF($R5770="","",IF($Q$1="Weekly",INT(($R5770-2)/7),IF($Q$1="Quarterly",YEAR($R5770)*4+ROUNDUP(MONTH($R5770)/3),YEAR($R5770)*12+MONTH($R5770))))</f>
        <v/>
      </c>
      <c r="P5770">
        <f>IF($R5770="","",IF($R5771="",1,IF($O5770&lt;&gt;$O5771,1,0)))</f>
        <v/>
      </c>
      <c r="Q5770">
        <f>IF($P5770=1,SUM($P$7:$P5770),"")</f>
        <v/>
      </c>
      <c r="R5770">
        <f>IF($A5770="","",IF(ISNUMBER($A5770),$A5770,IFERROR(DATEVALUE($A5770),NA())))</f>
        <v/>
      </c>
    </row>
    <row r="5771">
      <c r="O5771">
        <f>IF($R5771="","",IF($Q$1="Weekly",INT(($R5771-2)/7),IF($Q$1="Quarterly",YEAR($R5771)*4+ROUNDUP(MONTH($R5771)/3),YEAR($R5771)*12+MONTH($R5771))))</f>
        <v/>
      </c>
      <c r="P5771">
        <f>IF($R5771="","",IF($R5772="",1,IF($O5771&lt;&gt;$O5772,1,0)))</f>
        <v/>
      </c>
      <c r="Q5771">
        <f>IF($P5771=1,SUM($P$7:$P5771),"")</f>
        <v/>
      </c>
      <c r="R5771">
        <f>IF($A5771="","",IF(ISNUMBER($A5771),$A5771,IFERROR(DATEVALUE($A5771),NA())))</f>
        <v/>
      </c>
    </row>
    <row r="5772">
      <c r="O5772">
        <f>IF($R5772="","",IF($Q$1="Weekly",INT(($R5772-2)/7),IF($Q$1="Quarterly",YEAR($R5772)*4+ROUNDUP(MONTH($R5772)/3),YEAR($R5772)*12+MONTH($R5772))))</f>
        <v/>
      </c>
      <c r="P5772">
        <f>IF($R5772="","",IF($R5773="",1,IF($O5772&lt;&gt;$O5773,1,0)))</f>
        <v/>
      </c>
      <c r="Q5772">
        <f>IF($P5772=1,SUM($P$7:$P5772),"")</f>
        <v/>
      </c>
      <c r="R5772">
        <f>IF($A5772="","",IF(ISNUMBER($A5772),$A5772,IFERROR(DATEVALUE($A5772),NA())))</f>
        <v/>
      </c>
    </row>
    <row r="5773">
      <c r="O5773">
        <f>IF($R5773="","",IF($Q$1="Weekly",INT(($R5773-2)/7),IF($Q$1="Quarterly",YEAR($R5773)*4+ROUNDUP(MONTH($R5773)/3),YEAR($R5773)*12+MONTH($R5773))))</f>
        <v/>
      </c>
      <c r="P5773">
        <f>IF($R5773="","",IF($R5774="",1,IF($O5773&lt;&gt;$O5774,1,0)))</f>
        <v/>
      </c>
      <c r="Q5773">
        <f>IF($P5773=1,SUM($P$7:$P5773),"")</f>
        <v/>
      </c>
      <c r="R5773">
        <f>IF($A5773="","",IF(ISNUMBER($A5773),$A5773,IFERROR(DATEVALUE($A5773),NA())))</f>
        <v/>
      </c>
    </row>
    <row r="5774">
      <c r="O5774">
        <f>IF($R5774="","",IF($Q$1="Weekly",INT(($R5774-2)/7),IF($Q$1="Quarterly",YEAR($R5774)*4+ROUNDUP(MONTH($R5774)/3),YEAR($R5774)*12+MONTH($R5774))))</f>
        <v/>
      </c>
      <c r="P5774">
        <f>IF($R5774="","",IF($R5775="",1,IF($O5774&lt;&gt;$O5775,1,0)))</f>
        <v/>
      </c>
      <c r="Q5774">
        <f>IF($P5774=1,SUM($P$7:$P5774),"")</f>
        <v/>
      </c>
      <c r="R5774">
        <f>IF($A5774="","",IF(ISNUMBER($A5774),$A5774,IFERROR(DATEVALUE($A5774),NA())))</f>
        <v/>
      </c>
    </row>
    <row r="5775">
      <c r="O5775">
        <f>IF($R5775="","",IF($Q$1="Weekly",INT(($R5775-2)/7),IF($Q$1="Quarterly",YEAR($R5775)*4+ROUNDUP(MONTH($R5775)/3),YEAR($R5775)*12+MONTH($R5775))))</f>
        <v/>
      </c>
      <c r="P5775">
        <f>IF($R5775="","",IF($R5776="",1,IF($O5775&lt;&gt;$O5776,1,0)))</f>
        <v/>
      </c>
      <c r="Q5775">
        <f>IF($P5775=1,SUM($P$7:$P5775),"")</f>
        <v/>
      </c>
      <c r="R5775">
        <f>IF($A5775="","",IF(ISNUMBER($A5775),$A5775,IFERROR(DATEVALUE($A5775),NA())))</f>
        <v/>
      </c>
    </row>
    <row r="5776">
      <c r="O5776">
        <f>IF($R5776="","",IF($Q$1="Weekly",INT(($R5776-2)/7),IF($Q$1="Quarterly",YEAR($R5776)*4+ROUNDUP(MONTH($R5776)/3),YEAR($R5776)*12+MONTH($R5776))))</f>
        <v/>
      </c>
      <c r="P5776">
        <f>IF($R5776="","",IF($R5777="",1,IF($O5776&lt;&gt;$O5777,1,0)))</f>
        <v/>
      </c>
      <c r="Q5776">
        <f>IF($P5776=1,SUM($P$7:$P5776),"")</f>
        <v/>
      </c>
      <c r="R5776">
        <f>IF($A5776="","",IF(ISNUMBER($A5776),$A5776,IFERROR(DATEVALUE($A5776),NA())))</f>
        <v/>
      </c>
    </row>
    <row r="5777">
      <c r="O5777">
        <f>IF($R5777="","",IF($Q$1="Weekly",INT(($R5777-2)/7),IF($Q$1="Quarterly",YEAR($R5777)*4+ROUNDUP(MONTH($R5777)/3),YEAR($R5777)*12+MONTH($R5777))))</f>
        <v/>
      </c>
      <c r="P5777">
        <f>IF($R5777="","",IF($R5778="",1,IF($O5777&lt;&gt;$O5778,1,0)))</f>
        <v/>
      </c>
      <c r="Q5777">
        <f>IF($P5777=1,SUM($P$7:$P5777),"")</f>
        <v/>
      </c>
      <c r="R5777">
        <f>IF($A5777="","",IF(ISNUMBER($A5777),$A5777,IFERROR(DATEVALUE($A5777),NA())))</f>
        <v/>
      </c>
    </row>
    <row r="5778">
      <c r="O5778">
        <f>IF($R5778="","",IF($Q$1="Weekly",INT(($R5778-2)/7),IF($Q$1="Quarterly",YEAR($R5778)*4+ROUNDUP(MONTH($R5778)/3),YEAR($R5778)*12+MONTH($R5778))))</f>
        <v/>
      </c>
      <c r="P5778">
        <f>IF($R5778="","",IF($R5779="",1,IF($O5778&lt;&gt;$O5779,1,0)))</f>
        <v/>
      </c>
      <c r="Q5778">
        <f>IF($P5778=1,SUM($P$7:$P5778),"")</f>
        <v/>
      </c>
      <c r="R5778">
        <f>IF($A5778="","",IF(ISNUMBER($A5778),$A5778,IFERROR(DATEVALUE($A5778),NA())))</f>
        <v/>
      </c>
    </row>
    <row r="5779">
      <c r="O5779">
        <f>IF($R5779="","",IF($Q$1="Weekly",INT(($R5779-2)/7),IF($Q$1="Quarterly",YEAR($R5779)*4+ROUNDUP(MONTH($R5779)/3),YEAR($R5779)*12+MONTH($R5779))))</f>
        <v/>
      </c>
      <c r="P5779">
        <f>IF($R5779="","",IF($R5780="",1,IF($O5779&lt;&gt;$O5780,1,0)))</f>
        <v/>
      </c>
      <c r="Q5779">
        <f>IF($P5779=1,SUM($P$7:$P5779),"")</f>
        <v/>
      </c>
      <c r="R5779">
        <f>IF($A5779="","",IF(ISNUMBER($A5779),$A5779,IFERROR(DATEVALUE($A5779),NA())))</f>
        <v/>
      </c>
    </row>
    <row r="5780">
      <c r="O5780">
        <f>IF($R5780="","",IF($Q$1="Weekly",INT(($R5780-2)/7),IF($Q$1="Quarterly",YEAR($R5780)*4+ROUNDUP(MONTH($R5780)/3),YEAR($R5780)*12+MONTH($R5780))))</f>
        <v/>
      </c>
      <c r="P5780">
        <f>IF($R5780="","",IF($R5781="",1,IF($O5780&lt;&gt;$O5781,1,0)))</f>
        <v/>
      </c>
      <c r="Q5780">
        <f>IF($P5780=1,SUM($P$7:$P5780),"")</f>
        <v/>
      </c>
      <c r="R5780">
        <f>IF($A5780="","",IF(ISNUMBER($A5780),$A5780,IFERROR(DATEVALUE($A5780),NA())))</f>
        <v/>
      </c>
    </row>
    <row r="5781">
      <c r="O5781">
        <f>IF($R5781="","",IF($Q$1="Weekly",INT(($R5781-2)/7),IF($Q$1="Quarterly",YEAR($R5781)*4+ROUNDUP(MONTH($R5781)/3),YEAR($R5781)*12+MONTH($R5781))))</f>
        <v/>
      </c>
      <c r="P5781">
        <f>IF($R5781="","",IF($R5782="",1,IF($O5781&lt;&gt;$O5782,1,0)))</f>
        <v/>
      </c>
      <c r="Q5781">
        <f>IF($P5781=1,SUM($P$7:$P5781),"")</f>
        <v/>
      </c>
      <c r="R5781">
        <f>IF($A5781="","",IF(ISNUMBER($A5781),$A5781,IFERROR(DATEVALUE($A5781),NA())))</f>
        <v/>
      </c>
    </row>
    <row r="5782">
      <c r="O5782">
        <f>IF($R5782="","",IF($Q$1="Weekly",INT(($R5782-2)/7),IF($Q$1="Quarterly",YEAR($R5782)*4+ROUNDUP(MONTH($R5782)/3),YEAR($R5782)*12+MONTH($R5782))))</f>
        <v/>
      </c>
      <c r="P5782">
        <f>IF($R5782="","",IF($R5783="",1,IF($O5782&lt;&gt;$O5783,1,0)))</f>
        <v/>
      </c>
      <c r="Q5782">
        <f>IF($P5782=1,SUM($P$7:$P5782),"")</f>
        <v/>
      </c>
      <c r="R5782">
        <f>IF($A5782="","",IF(ISNUMBER($A5782),$A5782,IFERROR(DATEVALUE($A5782),NA())))</f>
        <v/>
      </c>
    </row>
    <row r="5783">
      <c r="O5783">
        <f>IF($R5783="","",IF($Q$1="Weekly",INT(($R5783-2)/7),IF($Q$1="Quarterly",YEAR($R5783)*4+ROUNDUP(MONTH($R5783)/3),YEAR($R5783)*12+MONTH($R5783))))</f>
        <v/>
      </c>
      <c r="P5783">
        <f>IF($R5783="","",IF($R5784="",1,IF($O5783&lt;&gt;$O5784,1,0)))</f>
        <v/>
      </c>
      <c r="Q5783">
        <f>IF($P5783=1,SUM($P$7:$P5783),"")</f>
        <v/>
      </c>
      <c r="R5783">
        <f>IF($A5783="","",IF(ISNUMBER($A5783),$A5783,IFERROR(DATEVALUE($A5783),NA())))</f>
        <v/>
      </c>
    </row>
    <row r="5784">
      <c r="O5784">
        <f>IF($R5784="","",IF($Q$1="Weekly",INT(($R5784-2)/7),IF($Q$1="Quarterly",YEAR($R5784)*4+ROUNDUP(MONTH($R5784)/3),YEAR($R5784)*12+MONTH($R5784))))</f>
        <v/>
      </c>
      <c r="P5784">
        <f>IF($R5784="","",IF($R5785="",1,IF($O5784&lt;&gt;$O5785,1,0)))</f>
        <v/>
      </c>
      <c r="Q5784">
        <f>IF($P5784=1,SUM($P$7:$P5784),"")</f>
        <v/>
      </c>
      <c r="R5784">
        <f>IF($A5784="","",IF(ISNUMBER($A5784),$A5784,IFERROR(DATEVALUE($A5784),NA())))</f>
        <v/>
      </c>
    </row>
    <row r="5785">
      <c r="O5785">
        <f>IF($R5785="","",IF($Q$1="Weekly",INT(($R5785-2)/7),IF($Q$1="Quarterly",YEAR($R5785)*4+ROUNDUP(MONTH($R5785)/3),YEAR($R5785)*12+MONTH($R5785))))</f>
        <v/>
      </c>
      <c r="P5785">
        <f>IF($R5785="","",IF($R5786="",1,IF($O5785&lt;&gt;$O5786,1,0)))</f>
        <v/>
      </c>
      <c r="Q5785">
        <f>IF($P5785=1,SUM($P$7:$P5785),"")</f>
        <v/>
      </c>
      <c r="R5785">
        <f>IF($A5785="","",IF(ISNUMBER($A5785),$A5785,IFERROR(DATEVALUE($A5785),NA())))</f>
        <v/>
      </c>
    </row>
    <row r="5786">
      <c r="O5786">
        <f>IF($R5786="","",IF($Q$1="Weekly",INT(($R5786-2)/7),IF($Q$1="Quarterly",YEAR($R5786)*4+ROUNDUP(MONTH($R5786)/3),YEAR($R5786)*12+MONTH($R5786))))</f>
        <v/>
      </c>
      <c r="P5786">
        <f>IF($R5786="","",IF($R5787="",1,IF($O5786&lt;&gt;$O5787,1,0)))</f>
        <v/>
      </c>
      <c r="Q5786">
        <f>IF($P5786=1,SUM($P$7:$P5786),"")</f>
        <v/>
      </c>
      <c r="R5786">
        <f>IF($A5786="","",IF(ISNUMBER($A5786),$A5786,IFERROR(DATEVALUE($A5786),NA())))</f>
        <v/>
      </c>
    </row>
    <row r="5787">
      <c r="O5787">
        <f>IF($R5787="","",IF($Q$1="Weekly",INT(($R5787-2)/7),IF($Q$1="Quarterly",YEAR($R5787)*4+ROUNDUP(MONTH($R5787)/3),YEAR($R5787)*12+MONTH($R5787))))</f>
        <v/>
      </c>
      <c r="P5787">
        <f>IF($R5787="","",IF($R5788="",1,IF($O5787&lt;&gt;$O5788,1,0)))</f>
        <v/>
      </c>
      <c r="Q5787">
        <f>IF($P5787=1,SUM($P$7:$P5787),"")</f>
        <v/>
      </c>
      <c r="R5787">
        <f>IF($A5787="","",IF(ISNUMBER($A5787),$A5787,IFERROR(DATEVALUE($A5787),NA())))</f>
        <v/>
      </c>
    </row>
    <row r="5788">
      <c r="O5788">
        <f>IF($R5788="","",IF($Q$1="Weekly",INT(($R5788-2)/7),IF($Q$1="Quarterly",YEAR($R5788)*4+ROUNDUP(MONTH($R5788)/3),YEAR($R5788)*12+MONTH($R5788))))</f>
        <v/>
      </c>
      <c r="P5788">
        <f>IF($R5788="","",IF($R5789="",1,IF($O5788&lt;&gt;$O5789,1,0)))</f>
        <v/>
      </c>
      <c r="Q5788">
        <f>IF($P5788=1,SUM($P$7:$P5788),"")</f>
        <v/>
      </c>
      <c r="R5788">
        <f>IF($A5788="","",IF(ISNUMBER($A5788),$A5788,IFERROR(DATEVALUE($A5788),NA())))</f>
        <v/>
      </c>
    </row>
    <row r="5789">
      <c r="O5789">
        <f>IF($R5789="","",IF($Q$1="Weekly",INT(($R5789-2)/7),IF($Q$1="Quarterly",YEAR($R5789)*4+ROUNDUP(MONTH($R5789)/3),YEAR($R5789)*12+MONTH($R5789))))</f>
        <v/>
      </c>
      <c r="P5789">
        <f>IF($R5789="","",IF($R5790="",1,IF($O5789&lt;&gt;$O5790,1,0)))</f>
        <v/>
      </c>
      <c r="Q5789">
        <f>IF($P5789=1,SUM($P$7:$P5789),"")</f>
        <v/>
      </c>
      <c r="R5789">
        <f>IF($A5789="","",IF(ISNUMBER($A5789),$A5789,IFERROR(DATEVALUE($A5789),NA())))</f>
        <v/>
      </c>
    </row>
    <row r="5790">
      <c r="O5790">
        <f>IF($R5790="","",IF($Q$1="Weekly",INT(($R5790-2)/7),IF($Q$1="Quarterly",YEAR($R5790)*4+ROUNDUP(MONTH($R5790)/3),YEAR($R5790)*12+MONTH($R5790))))</f>
        <v/>
      </c>
      <c r="P5790">
        <f>IF($R5790="","",IF($R5791="",1,IF($O5790&lt;&gt;$O5791,1,0)))</f>
        <v/>
      </c>
      <c r="Q5790">
        <f>IF($P5790=1,SUM($P$7:$P5790),"")</f>
        <v/>
      </c>
      <c r="R5790">
        <f>IF($A5790="","",IF(ISNUMBER($A5790),$A5790,IFERROR(DATEVALUE($A5790),NA())))</f>
        <v/>
      </c>
    </row>
    <row r="5791">
      <c r="O5791">
        <f>IF($R5791="","",IF($Q$1="Weekly",INT(($R5791-2)/7),IF($Q$1="Quarterly",YEAR($R5791)*4+ROUNDUP(MONTH($R5791)/3),YEAR($R5791)*12+MONTH($R5791))))</f>
        <v/>
      </c>
      <c r="P5791">
        <f>IF($R5791="","",IF($R5792="",1,IF($O5791&lt;&gt;$O5792,1,0)))</f>
        <v/>
      </c>
      <c r="Q5791">
        <f>IF($P5791=1,SUM($P$7:$P5791),"")</f>
        <v/>
      </c>
      <c r="R5791">
        <f>IF($A5791="","",IF(ISNUMBER($A5791),$A5791,IFERROR(DATEVALUE($A5791),NA())))</f>
        <v/>
      </c>
    </row>
    <row r="5792">
      <c r="O5792">
        <f>IF($R5792="","",IF($Q$1="Weekly",INT(($R5792-2)/7),IF($Q$1="Quarterly",YEAR($R5792)*4+ROUNDUP(MONTH($R5792)/3),YEAR($R5792)*12+MONTH($R5792))))</f>
        <v/>
      </c>
      <c r="P5792">
        <f>IF($R5792="","",IF($R5793="",1,IF($O5792&lt;&gt;$O5793,1,0)))</f>
        <v/>
      </c>
      <c r="Q5792">
        <f>IF($P5792=1,SUM($P$7:$P5792),"")</f>
        <v/>
      </c>
      <c r="R5792">
        <f>IF($A5792="","",IF(ISNUMBER($A5792),$A5792,IFERROR(DATEVALUE($A5792),NA())))</f>
        <v/>
      </c>
    </row>
    <row r="5793">
      <c r="O5793">
        <f>IF($R5793="","",IF($Q$1="Weekly",INT(($R5793-2)/7),IF($Q$1="Quarterly",YEAR($R5793)*4+ROUNDUP(MONTH($R5793)/3),YEAR($R5793)*12+MONTH($R5793))))</f>
        <v/>
      </c>
      <c r="P5793">
        <f>IF($R5793="","",IF($R5794="",1,IF($O5793&lt;&gt;$O5794,1,0)))</f>
        <v/>
      </c>
      <c r="Q5793">
        <f>IF($P5793=1,SUM($P$7:$P5793),"")</f>
        <v/>
      </c>
      <c r="R5793">
        <f>IF($A5793="","",IF(ISNUMBER($A5793),$A5793,IFERROR(DATEVALUE($A5793),NA())))</f>
        <v/>
      </c>
    </row>
    <row r="5794">
      <c r="O5794">
        <f>IF($R5794="","",IF($Q$1="Weekly",INT(($R5794-2)/7),IF($Q$1="Quarterly",YEAR($R5794)*4+ROUNDUP(MONTH($R5794)/3),YEAR($R5794)*12+MONTH($R5794))))</f>
        <v/>
      </c>
      <c r="P5794">
        <f>IF($R5794="","",IF($R5795="",1,IF($O5794&lt;&gt;$O5795,1,0)))</f>
        <v/>
      </c>
      <c r="Q5794">
        <f>IF($P5794=1,SUM($P$7:$P5794),"")</f>
        <v/>
      </c>
      <c r="R5794">
        <f>IF($A5794="","",IF(ISNUMBER($A5794),$A5794,IFERROR(DATEVALUE($A5794),NA())))</f>
        <v/>
      </c>
    </row>
    <row r="5795">
      <c r="O5795">
        <f>IF($R5795="","",IF($Q$1="Weekly",INT(($R5795-2)/7),IF($Q$1="Quarterly",YEAR($R5795)*4+ROUNDUP(MONTH($R5795)/3),YEAR($R5795)*12+MONTH($R5795))))</f>
        <v/>
      </c>
      <c r="P5795">
        <f>IF($R5795="","",IF($R5796="",1,IF($O5795&lt;&gt;$O5796,1,0)))</f>
        <v/>
      </c>
      <c r="Q5795">
        <f>IF($P5795=1,SUM($P$7:$P5795),"")</f>
        <v/>
      </c>
      <c r="R5795">
        <f>IF($A5795="","",IF(ISNUMBER($A5795),$A5795,IFERROR(DATEVALUE($A5795),NA())))</f>
        <v/>
      </c>
    </row>
    <row r="5796">
      <c r="O5796">
        <f>IF($R5796="","",IF($Q$1="Weekly",INT(($R5796-2)/7),IF($Q$1="Quarterly",YEAR($R5796)*4+ROUNDUP(MONTH($R5796)/3),YEAR($R5796)*12+MONTH($R5796))))</f>
        <v/>
      </c>
      <c r="P5796">
        <f>IF($R5796="","",IF($R5797="",1,IF($O5796&lt;&gt;$O5797,1,0)))</f>
        <v/>
      </c>
      <c r="Q5796">
        <f>IF($P5796=1,SUM($P$7:$P5796),"")</f>
        <v/>
      </c>
      <c r="R5796">
        <f>IF($A5796="","",IF(ISNUMBER($A5796),$A5796,IFERROR(DATEVALUE($A5796),NA())))</f>
        <v/>
      </c>
    </row>
    <row r="5797">
      <c r="O5797">
        <f>IF($R5797="","",IF($Q$1="Weekly",INT(($R5797-2)/7),IF($Q$1="Quarterly",YEAR($R5797)*4+ROUNDUP(MONTH($R5797)/3),YEAR($R5797)*12+MONTH($R5797))))</f>
        <v/>
      </c>
      <c r="P5797">
        <f>IF($R5797="","",IF($R5798="",1,IF($O5797&lt;&gt;$O5798,1,0)))</f>
        <v/>
      </c>
      <c r="Q5797">
        <f>IF($P5797=1,SUM($P$7:$P5797),"")</f>
        <v/>
      </c>
      <c r="R5797">
        <f>IF($A5797="","",IF(ISNUMBER($A5797),$A5797,IFERROR(DATEVALUE($A5797),NA())))</f>
        <v/>
      </c>
    </row>
    <row r="5798">
      <c r="O5798">
        <f>IF($R5798="","",IF($Q$1="Weekly",INT(($R5798-2)/7),IF($Q$1="Quarterly",YEAR($R5798)*4+ROUNDUP(MONTH($R5798)/3),YEAR($R5798)*12+MONTH($R5798))))</f>
        <v/>
      </c>
      <c r="P5798">
        <f>IF($R5798="","",IF($R5799="",1,IF($O5798&lt;&gt;$O5799,1,0)))</f>
        <v/>
      </c>
      <c r="Q5798">
        <f>IF($P5798=1,SUM($P$7:$P5798),"")</f>
        <v/>
      </c>
      <c r="R5798">
        <f>IF($A5798="","",IF(ISNUMBER($A5798),$A5798,IFERROR(DATEVALUE($A5798),NA())))</f>
        <v/>
      </c>
    </row>
    <row r="5799">
      <c r="O5799">
        <f>IF($R5799="","",IF($Q$1="Weekly",INT(($R5799-2)/7),IF($Q$1="Quarterly",YEAR($R5799)*4+ROUNDUP(MONTH($R5799)/3),YEAR($R5799)*12+MONTH($R5799))))</f>
        <v/>
      </c>
      <c r="P5799">
        <f>IF($R5799="","",IF($R5800="",1,IF($O5799&lt;&gt;$O5800,1,0)))</f>
        <v/>
      </c>
      <c r="Q5799">
        <f>IF($P5799=1,SUM($P$7:$P5799),"")</f>
        <v/>
      </c>
      <c r="R5799">
        <f>IF($A5799="","",IF(ISNUMBER($A5799),$A5799,IFERROR(DATEVALUE($A5799),NA())))</f>
        <v/>
      </c>
    </row>
    <row r="5800">
      <c r="O5800">
        <f>IF($R5800="","",IF($Q$1="Weekly",INT(($R5800-2)/7),IF($Q$1="Quarterly",YEAR($R5800)*4+ROUNDUP(MONTH($R5800)/3),YEAR($R5800)*12+MONTH($R5800))))</f>
        <v/>
      </c>
      <c r="P5800">
        <f>IF($R5800="","",IF($R5801="",1,IF($O5800&lt;&gt;$O5801,1,0)))</f>
        <v/>
      </c>
      <c r="Q5800">
        <f>IF($P5800=1,SUM($P$7:$P5800),"")</f>
        <v/>
      </c>
      <c r="R5800">
        <f>IF($A5800="","",IF(ISNUMBER($A5800),$A5800,IFERROR(DATEVALUE($A5800),NA())))</f>
        <v/>
      </c>
    </row>
    <row r="5801">
      <c r="O5801">
        <f>IF($R5801="","",IF($Q$1="Weekly",INT(($R5801-2)/7),IF($Q$1="Quarterly",YEAR($R5801)*4+ROUNDUP(MONTH($R5801)/3),YEAR($R5801)*12+MONTH($R5801))))</f>
        <v/>
      </c>
      <c r="P5801">
        <f>IF($R5801="","",IF($R5802="",1,IF($O5801&lt;&gt;$O5802,1,0)))</f>
        <v/>
      </c>
      <c r="Q5801">
        <f>IF($P5801=1,SUM($P$7:$P5801),"")</f>
        <v/>
      </c>
      <c r="R5801">
        <f>IF($A5801="","",IF(ISNUMBER($A5801),$A5801,IFERROR(DATEVALUE($A5801),NA())))</f>
        <v/>
      </c>
    </row>
    <row r="5802">
      <c r="O5802">
        <f>IF($R5802="","",IF($Q$1="Weekly",INT(($R5802-2)/7),IF($Q$1="Quarterly",YEAR($R5802)*4+ROUNDUP(MONTH($R5802)/3),YEAR($R5802)*12+MONTH($R5802))))</f>
        <v/>
      </c>
      <c r="P5802">
        <f>IF($R5802="","",IF($R5803="",1,IF($O5802&lt;&gt;$O5803,1,0)))</f>
        <v/>
      </c>
      <c r="Q5802">
        <f>IF($P5802=1,SUM($P$7:$P5802),"")</f>
        <v/>
      </c>
      <c r="R5802">
        <f>IF($A5802="","",IF(ISNUMBER($A5802),$A5802,IFERROR(DATEVALUE($A5802),NA())))</f>
        <v/>
      </c>
    </row>
    <row r="5803">
      <c r="O5803">
        <f>IF($R5803="","",IF($Q$1="Weekly",INT(($R5803-2)/7),IF($Q$1="Quarterly",YEAR($R5803)*4+ROUNDUP(MONTH($R5803)/3),YEAR($R5803)*12+MONTH($R5803))))</f>
        <v/>
      </c>
      <c r="P5803">
        <f>IF($R5803="","",IF($R5804="",1,IF($O5803&lt;&gt;$O5804,1,0)))</f>
        <v/>
      </c>
      <c r="Q5803">
        <f>IF($P5803=1,SUM($P$7:$P5803),"")</f>
        <v/>
      </c>
      <c r="R5803">
        <f>IF($A5803="","",IF(ISNUMBER($A5803),$A5803,IFERROR(DATEVALUE($A5803),NA())))</f>
        <v/>
      </c>
    </row>
    <row r="5804">
      <c r="O5804">
        <f>IF($R5804="","",IF($Q$1="Weekly",INT(($R5804-2)/7),IF($Q$1="Quarterly",YEAR($R5804)*4+ROUNDUP(MONTH($R5804)/3),YEAR($R5804)*12+MONTH($R5804))))</f>
        <v/>
      </c>
      <c r="P5804">
        <f>IF($R5804="","",IF($R5805="",1,IF($O5804&lt;&gt;$O5805,1,0)))</f>
        <v/>
      </c>
      <c r="Q5804">
        <f>IF($P5804=1,SUM($P$7:$P5804),"")</f>
        <v/>
      </c>
      <c r="R5804">
        <f>IF($A5804="","",IF(ISNUMBER($A5804),$A5804,IFERROR(DATEVALUE($A5804),NA())))</f>
        <v/>
      </c>
    </row>
    <row r="5805">
      <c r="O5805">
        <f>IF($R5805="","",IF($Q$1="Weekly",INT(($R5805-2)/7),IF($Q$1="Quarterly",YEAR($R5805)*4+ROUNDUP(MONTH($R5805)/3),YEAR($R5805)*12+MONTH($R5805))))</f>
        <v/>
      </c>
      <c r="P5805">
        <f>IF($R5805="","",IF($R5806="",1,IF($O5805&lt;&gt;$O5806,1,0)))</f>
        <v/>
      </c>
      <c r="Q5805">
        <f>IF($P5805=1,SUM($P$7:$P5805),"")</f>
        <v/>
      </c>
      <c r="R5805">
        <f>IF($A5805="","",IF(ISNUMBER($A5805),$A5805,IFERROR(DATEVALUE($A5805),NA())))</f>
        <v/>
      </c>
    </row>
    <row r="5806">
      <c r="O5806">
        <f>IF($R5806="","",IF($Q$1="Weekly",INT(($R5806-2)/7),IF($Q$1="Quarterly",YEAR($R5806)*4+ROUNDUP(MONTH($R5806)/3),YEAR($R5806)*12+MONTH($R5806))))</f>
        <v/>
      </c>
      <c r="P5806">
        <f>IF($R5806="","",IF($R5807="",1,IF($O5806&lt;&gt;$O5807,1,0)))</f>
        <v/>
      </c>
      <c r="Q5806">
        <f>IF($P5806=1,SUM($P$7:$P5806),"")</f>
        <v/>
      </c>
      <c r="R5806">
        <f>IF($A5806="","",IF(ISNUMBER($A5806),$A5806,IFERROR(DATEVALUE($A5806),NA())))</f>
        <v/>
      </c>
    </row>
    <row r="5807">
      <c r="O5807">
        <f>IF($R5807="","",IF($Q$1="Weekly",INT(($R5807-2)/7),IF($Q$1="Quarterly",YEAR($R5807)*4+ROUNDUP(MONTH($R5807)/3),YEAR($R5807)*12+MONTH($R5807))))</f>
        <v/>
      </c>
      <c r="P5807">
        <f>IF($R5807="","",IF($R5808="",1,IF($O5807&lt;&gt;$O5808,1,0)))</f>
        <v/>
      </c>
      <c r="Q5807">
        <f>IF($P5807=1,SUM($P$7:$P5807),"")</f>
        <v/>
      </c>
      <c r="R5807">
        <f>IF($A5807="","",IF(ISNUMBER($A5807),$A5807,IFERROR(DATEVALUE($A5807),NA())))</f>
        <v/>
      </c>
    </row>
    <row r="5808">
      <c r="O5808">
        <f>IF($R5808="","",IF($Q$1="Weekly",INT(($R5808-2)/7),IF($Q$1="Quarterly",YEAR($R5808)*4+ROUNDUP(MONTH($R5808)/3),YEAR($R5808)*12+MONTH($R5808))))</f>
        <v/>
      </c>
      <c r="P5808">
        <f>IF($R5808="","",IF($R5809="",1,IF($O5808&lt;&gt;$O5809,1,0)))</f>
        <v/>
      </c>
      <c r="Q5808">
        <f>IF($P5808=1,SUM($P$7:$P5808),"")</f>
        <v/>
      </c>
      <c r="R5808">
        <f>IF($A5808="","",IF(ISNUMBER($A5808),$A5808,IFERROR(DATEVALUE($A5808),NA())))</f>
        <v/>
      </c>
    </row>
    <row r="5809">
      <c r="O5809">
        <f>IF($R5809="","",IF($Q$1="Weekly",INT(($R5809-2)/7),IF($Q$1="Quarterly",YEAR($R5809)*4+ROUNDUP(MONTH($R5809)/3),YEAR($R5809)*12+MONTH($R5809))))</f>
        <v/>
      </c>
      <c r="P5809">
        <f>IF($R5809="","",IF($R5810="",1,IF($O5809&lt;&gt;$O5810,1,0)))</f>
        <v/>
      </c>
      <c r="Q5809">
        <f>IF($P5809=1,SUM($P$7:$P5809),"")</f>
        <v/>
      </c>
      <c r="R5809">
        <f>IF($A5809="","",IF(ISNUMBER($A5809),$A5809,IFERROR(DATEVALUE($A5809),NA())))</f>
        <v/>
      </c>
    </row>
    <row r="5810">
      <c r="O5810">
        <f>IF($R5810="","",IF($Q$1="Weekly",INT(($R5810-2)/7),IF($Q$1="Quarterly",YEAR($R5810)*4+ROUNDUP(MONTH($R5810)/3),YEAR($R5810)*12+MONTH($R5810))))</f>
        <v/>
      </c>
      <c r="P5810">
        <f>IF($R5810="","",IF($R5811="",1,IF($O5810&lt;&gt;$O5811,1,0)))</f>
        <v/>
      </c>
      <c r="Q5810">
        <f>IF($P5810=1,SUM($P$7:$P5810),"")</f>
        <v/>
      </c>
      <c r="R5810">
        <f>IF($A5810="","",IF(ISNUMBER($A5810),$A5810,IFERROR(DATEVALUE($A5810),NA())))</f>
        <v/>
      </c>
    </row>
    <row r="5811">
      <c r="O5811">
        <f>IF($R5811="","",IF($Q$1="Weekly",INT(($R5811-2)/7),IF($Q$1="Quarterly",YEAR($R5811)*4+ROUNDUP(MONTH($R5811)/3),YEAR($R5811)*12+MONTH($R5811))))</f>
        <v/>
      </c>
      <c r="P5811">
        <f>IF($R5811="","",IF($R5812="",1,IF($O5811&lt;&gt;$O5812,1,0)))</f>
        <v/>
      </c>
      <c r="Q5811">
        <f>IF($P5811=1,SUM($P$7:$P5811),"")</f>
        <v/>
      </c>
      <c r="R5811">
        <f>IF($A5811="","",IF(ISNUMBER($A5811),$A5811,IFERROR(DATEVALUE($A5811),NA())))</f>
        <v/>
      </c>
    </row>
    <row r="5812">
      <c r="O5812">
        <f>IF($R5812="","",IF($Q$1="Weekly",INT(($R5812-2)/7),IF($Q$1="Quarterly",YEAR($R5812)*4+ROUNDUP(MONTH($R5812)/3),YEAR($R5812)*12+MONTH($R5812))))</f>
        <v/>
      </c>
      <c r="P5812">
        <f>IF($R5812="","",IF($R5813="",1,IF($O5812&lt;&gt;$O5813,1,0)))</f>
        <v/>
      </c>
      <c r="Q5812">
        <f>IF($P5812=1,SUM($P$7:$P5812),"")</f>
        <v/>
      </c>
      <c r="R5812">
        <f>IF($A5812="","",IF(ISNUMBER($A5812),$A5812,IFERROR(DATEVALUE($A5812),NA())))</f>
        <v/>
      </c>
    </row>
    <row r="5813">
      <c r="O5813">
        <f>IF($R5813="","",IF($Q$1="Weekly",INT(($R5813-2)/7),IF($Q$1="Quarterly",YEAR($R5813)*4+ROUNDUP(MONTH($R5813)/3),YEAR($R5813)*12+MONTH($R5813))))</f>
        <v/>
      </c>
      <c r="P5813">
        <f>IF($R5813="","",IF($R5814="",1,IF($O5813&lt;&gt;$O5814,1,0)))</f>
        <v/>
      </c>
      <c r="Q5813">
        <f>IF($P5813=1,SUM($P$7:$P5813),"")</f>
        <v/>
      </c>
      <c r="R5813">
        <f>IF($A5813="","",IF(ISNUMBER($A5813),$A5813,IFERROR(DATEVALUE($A5813),NA())))</f>
        <v/>
      </c>
    </row>
    <row r="5814">
      <c r="O5814">
        <f>IF($R5814="","",IF($Q$1="Weekly",INT(($R5814-2)/7),IF($Q$1="Quarterly",YEAR($R5814)*4+ROUNDUP(MONTH($R5814)/3),YEAR($R5814)*12+MONTH($R5814))))</f>
        <v/>
      </c>
      <c r="P5814">
        <f>IF($R5814="","",IF($R5815="",1,IF($O5814&lt;&gt;$O5815,1,0)))</f>
        <v/>
      </c>
      <c r="Q5814">
        <f>IF($P5814=1,SUM($P$7:$P5814),"")</f>
        <v/>
      </c>
      <c r="R5814">
        <f>IF($A5814="","",IF(ISNUMBER($A5814),$A5814,IFERROR(DATEVALUE($A5814),NA())))</f>
        <v/>
      </c>
    </row>
    <row r="5815">
      <c r="O5815">
        <f>IF($R5815="","",IF($Q$1="Weekly",INT(($R5815-2)/7),IF($Q$1="Quarterly",YEAR($R5815)*4+ROUNDUP(MONTH($R5815)/3),YEAR($R5815)*12+MONTH($R5815))))</f>
        <v/>
      </c>
      <c r="P5815">
        <f>IF($R5815="","",IF($R5816="",1,IF($O5815&lt;&gt;$O5816,1,0)))</f>
        <v/>
      </c>
      <c r="Q5815">
        <f>IF($P5815=1,SUM($P$7:$P5815),"")</f>
        <v/>
      </c>
      <c r="R5815">
        <f>IF($A5815="","",IF(ISNUMBER($A5815),$A5815,IFERROR(DATEVALUE($A5815),NA())))</f>
        <v/>
      </c>
    </row>
    <row r="5816">
      <c r="O5816">
        <f>IF($R5816="","",IF($Q$1="Weekly",INT(($R5816-2)/7),IF($Q$1="Quarterly",YEAR($R5816)*4+ROUNDUP(MONTH($R5816)/3),YEAR($R5816)*12+MONTH($R5816))))</f>
        <v/>
      </c>
      <c r="P5816">
        <f>IF($R5816="","",IF($R5817="",1,IF($O5816&lt;&gt;$O5817,1,0)))</f>
        <v/>
      </c>
      <c r="Q5816">
        <f>IF($P5816=1,SUM($P$7:$P5816),"")</f>
        <v/>
      </c>
      <c r="R5816">
        <f>IF($A5816="","",IF(ISNUMBER($A5816),$A5816,IFERROR(DATEVALUE($A5816),NA())))</f>
        <v/>
      </c>
    </row>
    <row r="5817">
      <c r="O5817">
        <f>IF($R5817="","",IF($Q$1="Weekly",INT(($R5817-2)/7),IF($Q$1="Quarterly",YEAR($R5817)*4+ROUNDUP(MONTH($R5817)/3),YEAR($R5817)*12+MONTH($R5817))))</f>
        <v/>
      </c>
      <c r="P5817">
        <f>IF($R5817="","",IF($R5818="",1,IF($O5817&lt;&gt;$O5818,1,0)))</f>
        <v/>
      </c>
      <c r="Q5817">
        <f>IF($P5817=1,SUM($P$7:$P5817),"")</f>
        <v/>
      </c>
      <c r="R5817">
        <f>IF($A5817="","",IF(ISNUMBER($A5817),$A5817,IFERROR(DATEVALUE($A5817),NA())))</f>
        <v/>
      </c>
    </row>
    <row r="5818">
      <c r="O5818">
        <f>IF($R5818="","",IF($Q$1="Weekly",INT(($R5818-2)/7),IF($Q$1="Quarterly",YEAR($R5818)*4+ROUNDUP(MONTH($R5818)/3),YEAR($R5818)*12+MONTH($R5818))))</f>
        <v/>
      </c>
      <c r="P5818">
        <f>IF($R5818="","",IF($R5819="",1,IF($O5818&lt;&gt;$O5819,1,0)))</f>
        <v/>
      </c>
      <c r="Q5818">
        <f>IF($P5818=1,SUM($P$7:$P5818),"")</f>
        <v/>
      </c>
      <c r="R5818">
        <f>IF($A5818="","",IF(ISNUMBER($A5818),$A5818,IFERROR(DATEVALUE($A5818),NA())))</f>
        <v/>
      </c>
    </row>
    <row r="5819">
      <c r="O5819">
        <f>IF($R5819="","",IF($Q$1="Weekly",INT(($R5819-2)/7),IF($Q$1="Quarterly",YEAR($R5819)*4+ROUNDUP(MONTH($R5819)/3),YEAR($R5819)*12+MONTH($R5819))))</f>
        <v/>
      </c>
      <c r="P5819">
        <f>IF($R5819="","",IF($R5820="",1,IF($O5819&lt;&gt;$O5820,1,0)))</f>
        <v/>
      </c>
      <c r="Q5819">
        <f>IF($P5819=1,SUM($P$7:$P5819),"")</f>
        <v/>
      </c>
      <c r="R5819">
        <f>IF($A5819="","",IF(ISNUMBER($A5819),$A5819,IFERROR(DATEVALUE($A5819),NA())))</f>
        <v/>
      </c>
    </row>
    <row r="5820">
      <c r="O5820">
        <f>IF($R5820="","",IF($Q$1="Weekly",INT(($R5820-2)/7),IF($Q$1="Quarterly",YEAR($R5820)*4+ROUNDUP(MONTH($R5820)/3),YEAR($R5820)*12+MONTH($R5820))))</f>
        <v/>
      </c>
      <c r="P5820">
        <f>IF($R5820="","",IF($R5821="",1,IF($O5820&lt;&gt;$O5821,1,0)))</f>
        <v/>
      </c>
      <c r="Q5820">
        <f>IF($P5820=1,SUM($P$7:$P5820),"")</f>
        <v/>
      </c>
      <c r="R5820">
        <f>IF($A5820="","",IF(ISNUMBER($A5820),$A5820,IFERROR(DATEVALUE($A5820),NA())))</f>
        <v/>
      </c>
    </row>
    <row r="5821">
      <c r="O5821">
        <f>IF($R5821="","",IF($Q$1="Weekly",INT(($R5821-2)/7),IF($Q$1="Quarterly",YEAR($R5821)*4+ROUNDUP(MONTH($R5821)/3),YEAR($R5821)*12+MONTH($R5821))))</f>
        <v/>
      </c>
      <c r="P5821">
        <f>IF($R5821="","",IF($R5822="",1,IF($O5821&lt;&gt;$O5822,1,0)))</f>
        <v/>
      </c>
      <c r="Q5821">
        <f>IF($P5821=1,SUM($P$7:$P5821),"")</f>
        <v/>
      </c>
      <c r="R5821">
        <f>IF($A5821="","",IF(ISNUMBER($A5821),$A5821,IFERROR(DATEVALUE($A5821),NA())))</f>
        <v/>
      </c>
    </row>
    <row r="5822">
      <c r="O5822">
        <f>IF($R5822="","",IF($Q$1="Weekly",INT(($R5822-2)/7),IF($Q$1="Quarterly",YEAR($R5822)*4+ROUNDUP(MONTH($R5822)/3),YEAR($R5822)*12+MONTH($R5822))))</f>
        <v/>
      </c>
      <c r="P5822">
        <f>IF($R5822="","",IF($R5823="",1,IF($O5822&lt;&gt;$O5823,1,0)))</f>
        <v/>
      </c>
      <c r="Q5822">
        <f>IF($P5822=1,SUM($P$7:$P5822),"")</f>
        <v/>
      </c>
      <c r="R5822">
        <f>IF($A5822="","",IF(ISNUMBER($A5822),$A5822,IFERROR(DATEVALUE($A5822),NA())))</f>
        <v/>
      </c>
    </row>
    <row r="5823">
      <c r="O5823">
        <f>IF($R5823="","",IF($Q$1="Weekly",INT(($R5823-2)/7),IF($Q$1="Quarterly",YEAR($R5823)*4+ROUNDUP(MONTH($R5823)/3),YEAR($R5823)*12+MONTH($R5823))))</f>
        <v/>
      </c>
      <c r="P5823">
        <f>IF($R5823="","",IF($R5824="",1,IF($O5823&lt;&gt;$O5824,1,0)))</f>
        <v/>
      </c>
      <c r="Q5823">
        <f>IF($P5823=1,SUM($P$7:$P5823),"")</f>
        <v/>
      </c>
      <c r="R5823">
        <f>IF($A5823="","",IF(ISNUMBER($A5823),$A5823,IFERROR(DATEVALUE($A5823),NA())))</f>
        <v/>
      </c>
    </row>
    <row r="5824">
      <c r="O5824">
        <f>IF($R5824="","",IF($Q$1="Weekly",INT(($R5824-2)/7),IF($Q$1="Quarterly",YEAR($R5824)*4+ROUNDUP(MONTH($R5824)/3),YEAR($R5824)*12+MONTH($R5824))))</f>
        <v/>
      </c>
      <c r="P5824">
        <f>IF($R5824="","",IF($R5825="",1,IF($O5824&lt;&gt;$O5825,1,0)))</f>
        <v/>
      </c>
      <c r="Q5824">
        <f>IF($P5824=1,SUM($P$7:$P5824),"")</f>
        <v/>
      </c>
      <c r="R5824">
        <f>IF($A5824="","",IF(ISNUMBER($A5824),$A5824,IFERROR(DATEVALUE($A5824),NA())))</f>
        <v/>
      </c>
    </row>
    <row r="5825">
      <c r="O5825">
        <f>IF($R5825="","",IF($Q$1="Weekly",INT(($R5825-2)/7),IF($Q$1="Quarterly",YEAR($R5825)*4+ROUNDUP(MONTH($R5825)/3),YEAR($R5825)*12+MONTH($R5825))))</f>
        <v/>
      </c>
      <c r="P5825">
        <f>IF($R5825="","",IF($R5826="",1,IF($O5825&lt;&gt;$O5826,1,0)))</f>
        <v/>
      </c>
      <c r="Q5825">
        <f>IF($P5825=1,SUM($P$7:$P5825),"")</f>
        <v/>
      </c>
      <c r="R5825">
        <f>IF($A5825="","",IF(ISNUMBER($A5825),$A5825,IFERROR(DATEVALUE($A5825),NA())))</f>
        <v/>
      </c>
    </row>
    <row r="5826">
      <c r="O5826">
        <f>IF($R5826="","",IF($Q$1="Weekly",INT(($R5826-2)/7),IF($Q$1="Quarterly",YEAR($R5826)*4+ROUNDUP(MONTH($R5826)/3),YEAR($R5826)*12+MONTH($R5826))))</f>
        <v/>
      </c>
      <c r="P5826">
        <f>IF($R5826="","",IF($R5827="",1,IF($O5826&lt;&gt;$O5827,1,0)))</f>
        <v/>
      </c>
      <c r="Q5826">
        <f>IF($P5826=1,SUM($P$7:$P5826),"")</f>
        <v/>
      </c>
      <c r="R5826">
        <f>IF($A5826="","",IF(ISNUMBER($A5826),$A5826,IFERROR(DATEVALUE($A5826),NA())))</f>
        <v/>
      </c>
    </row>
    <row r="5827">
      <c r="O5827">
        <f>IF($R5827="","",IF($Q$1="Weekly",INT(($R5827-2)/7),IF($Q$1="Quarterly",YEAR($R5827)*4+ROUNDUP(MONTH($R5827)/3),YEAR($R5827)*12+MONTH($R5827))))</f>
        <v/>
      </c>
      <c r="P5827">
        <f>IF($R5827="","",IF($R5828="",1,IF($O5827&lt;&gt;$O5828,1,0)))</f>
        <v/>
      </c>
      <c r="Q5827">
        <f>IF($P5827=1,SUM($P$7:$P5827),"")</f>
        <v/>
      </c>
      <c r="R5827">
        <f>IF($A5827="","",IF(ISNUMBER($A5827),$A5827,IFERROR(DATEVALUE($A5827),NA())))</f>
        <v/>
      </c>
    </row>
    <row r="5828">
      <c r="O5828">
        <f>IF($R5828="","",IF($Q$1="Weekly",INT(($R5828-2)/7),IF($Q$1="Quarterly",YEAR($R5828)*4+ROUNDUP(MONTH($R5828)/3),YEAR($R5828)*12+MONTH($R5828))))</f>
        <v/>
      </c>
      <c r="P5828">
        <f>IF($R5828="","",IF($R5829="",1,IF($O5828&lt;&gt;$O5829,1,0)))</f>
        <v/>
      </c>
      <c r="Q5828">
        <f>IF($P5828=1,SUM($P$7:$P5828),"")</f>
        <v/>
      </c>
      <c r="R5828">
        <f>IF($A5828="","",IF(ISNUMBER($A5828),$A5828,IFERROR(DATEVALUE($A5828),NA())))</f>
        <v/>
      </c>
    </row>
    <row r="5829">
      <c r="O5829">
        <f>IF($R5829="","",IF($Q$1="Weekly",INT(($R5829-2)/7),IF($Q$1="Quarterly",YEAR($R5829)*4+ROUNDUP(MONTH($R5829)/3),YEAR($R5829)*12+MONTH($R5829))))</f>
        <v/>
      </c>
      <c r="P5829">
        <f>IF($R5829="","",IF($R5830="",1,IF($O5829&lt;&gt;$O5830,1,0)))</f>
        <v/>
      </c>
      <c r="Q5829">
        <f>IF($P5829=1,SUM($P$7:$P5829),"")</f>
        <v/>
      </c>
      <c r="R5829">
        <f>IF($A5829="","",IF(ISNUMBER($A5829),$A5829,IFERROR(DATEVALUE($A5829),NA())))</f>
        <v/>
      </c>
    </row>
    <row r="5830">
      <c r="O5830">
        <f>IF($R5830="","",IF($Q$1="Weekly",INT(($R5830-2)/7),IF($Q$1="Quarterly",YEAR($R5830)*4+ROUNDUP(MONTH($R5830)/3),YEAR($R5830)*12+MONTH($R5830))))</f>
        <v/>
      </c>
      <c r="P5830">
        <f>IF($R5830="","",IF($R5831="",1,IF($O5830&lt;&gt;$O5831,1,0)))</f>
        <v/>
      </c>
      <c r="Q5830">
        <f>IF($P5830=1,SUM($P$7:$P5830),"")</f>
        <v/>
      </c>
      <c r="R5830">
        <f>IF($A5830="","",IF(ISNUMBER($A5830),$A5830,IFERROR(DATEVALUE($A5830),NA())))</f>
        <v/>
      </c>
    </row>
    <row r="5831">
      <c r="O5831">
        <f>IF($R5831="","",IF($Q$1="Weekly",INT(($R5831-2)/7),IF($Q$1="Quarterly",YEAR($R5831)*4+ROUNDUP(MONTH($R5831)/3),YEAR($R5831)*12+MONTH($R5831))))</f>
        <v/>
      </c>
      <c r="P5831">
        <f>IF($R5831="","",IF($R5832="",1,IF($O5831&lt;&gt;$O5832,1,0)))</f>
        <v/>
      </c>
      <c r="Q5831">
        <f>IF($P5831=1,SUM($P$7:$P5831),"")</f>
        <v/>
      </c>
      <c r="R5831">
        <f>IF($A5831="","",IF(ISNUMBER($A5831),$A5831,IFERROR(DATEVALUE($A5831),NA())))</f>
        <v/>
      </c>
    </row>
    <row r="5832">
      <c r="O5832">
        <f>IF($R5832="","",IF($Q$1="Weekly",INT(($R5832-2)/7),IF($Q$1="Quarterly",YEAR($R5832)*4+ROUNDUP(MONTH($R5832)/3),YEAR($R5832)*12+MONTH($R5832))))</f>
        <v/>
      </c>
      <c r="P5832">
        <f>IF($R5832="","",IF($R5833="",1,IF($O5832&lt;&gt;$O5833,1,0)))</f>
        <v/>
      </c>
      <c r="Q5832">
        <f>IF($P5832=1,SUM($P$7:$P5832),"")</f>
        <v/>
      </c>
      <c r="R5832">
        <f>IF($A5832="","",IF(ISNUMBER($A5832),$A5832,IFERROR(DATEVALUE($A5832),NA())))</f>
        <v/>
      </c>
    </row>
    <row r="5833">
      <c r="O5833">
        <f>IF($R5833="","",IF($Q$1="Weekly",INT(($R5833-2)/7),IF($Q$1="Quarterly",YEAR($R5833)*4+ROUNDUP(MONTH($R5833)/3),YEAR($R5833)*12+MONTH($R5833))))</f>
        <v/>
      </c>
      <c r="P5833">
        <f>IF($R5833="","",IF($R5834="",1,IF($O5833&lt;&gt;$O5834,1,0)))</f>
        <v/>
      </c>
      <c r="Q5833">
        <f>IF($P5833=1,SUM($P$7:$P5833),"")</f>
        <v/>
      </c>
      <c r="R5833">
        <f>IF($A5833="","",IF(ISNUMBER($A5833),$A5833,IFERROR(DATEVALUE($A5833),NA())))</f>
        <v/>
      </c>
    </row>
    <row r="5834">
      <c r="O5834">
        <f>IF($R5834="","",IF($Q$1="Weekly",INT(($R5834-2)/7),IF($Q$1="Quarterly",YEAR($R5834)*4+ROUNDUP(MONTH($R5834)/3),YEAR($R5834)*12+MONTH($R5834))))</f>
        <v/>
      </c>
      <c r="P5834">
        <f>IF($R5834="","",IF($R5835="",1,IF($O5834&lt;&gt;$O5835,1,0)))</f>
        <v/>
      </c>
      <c r="Q5834">
        <f>IF($P5834=1,SUM($P$7:$P5834),"")</f>
        <v/>
      </c>
      <c r="R5834">
        <f>IF($A5834="","",IF(ISNUMBER($A5834),$A5834,IFERROR(DATEVALUE($A5834),NA())))</f>
        <v/>
      </c>
    </row>
    <row r="5835">
      <c r="O5835">
        <f>IF($R5835="","",IF($Q$1="Weekly",INT(($R5835-2)/7),IF($Q$1="Quarterly",YEAR($R5835)*4+ROUNDUP(MONTH($R5835)/3),YEAR($R5835)*12+MONTH($R5835))))</f>
        <v/>
      </c>
      <c r="P5835">
        <f>IF($R5835="","",IF($R5836="",1,IF($O5835&lt;&gt;$O5836,1,0)))</f>
        <v/>
      </c>
      <c r="Q5835">
        <f>IF($P5835=1,SUM($P$7:$P5835),"")</f>
        <v/>
      </c>
      <c r="R5835">
        <f>IF($A5835="","",IF(ISNUMBER($A5835),$A5835,IFERROR(DATEVALUE($A5835),NA())))</f>
        <v/>
      </c>
    </row>
    <row r="5836">
      <c r="O5836">
        <f>IF($R5836="","",IF($Q$1="Weekly",INT(($R5836-2)/7),IF($Q$1="Quarterly",YEAR($R5836)*4+ROUNDUP(MONTH($R5836)/3),YEAR($R5836)*12+MONTH($R5836))))</f>
        <v/>
      </c>
      <c r="P5836">
        <f>IF($R5836="","",IF($R5837="",1,IF($O5836&lt;&gt;$O5837,1,0)))</f>
        <v/>
      </c>
      <c r="Q5836">
        <f>IF($P5836=1,SUM($P$7:$P5836),"")</f>
        <v/>
      </c>
      <c r="R5836">
        <f>IF($A5836="","",IF(ISNUMBER($A5836),$A5836,IFERROR(DATEVALUE($A5836),NA())))</f>
        <v/>
      </c>
    </row>
    <row r="5837">
      <c r="O5837">
        <f>IF($R5837="","",IF($Q$1="Weekly",INT(($R5837-2)/7),IF($Q$1="Quarterly",YEAR($R5837)*4+ROUNDUP(MONTH($R5837)/3),YEAR($R5837)*12+MONTH($R5837))))</f>
        <v/>
      </c>
      <c r="P5837">
        <f>IF($R5837="","",IF($R5838="",1,IF($O5837&lt;&gt;$O5838,1,0)))</f>
        <v/>
      </c>
      <c r="Q5837">
        <f>IF($P5837=1,SUM($P$7:$P5837),"")</f>
        <v/>
      </c>
      <c r="R5837">
        <f>IF($A5837="","",IF(ISNUMBER($A5837),$A5837,IFERROR(DATEVALUE($A5837),NA())))</f>
        <v/>
      </c>
    </row>
    <row r="5838">
      <c r="O5838">
        <f>IF($R5838="","",IF($Q$1="Weekly",INT(($R5838-2)/7),IF($Q$1="Quarterly",YEAR($R5838)*4+ROUNDUP(MONTH($R5838)/3),YEAR($R5838)*12+MONTH($R5838))))</f>
        <v/>
      </c>
      <c r="P5838">
        <f>IF($R5838="","",IF($R5839="",1,IF($O5838&lt;&gt;$O5839,1,0)))</f>
        <v/>
      </c>
      <c r="Q5838">
        <f>IF($P5838=1,SUM($P$7:$P5838),"")</f>
        <v/>
      </c>
      <c r="R5838">
        <f>IF($A5838="","",IF(ISNUMBER($A5838),$A5838,IFERROR(DATEVALUE($A5838),NA())))</f>
        <v/>
      </c>
    </row>
    <row r="5839">
      <c r="O5839">
        <f>IF($R5839="","",IF($Q$1="Weekly",INT(($R5839-2)/7),IF($Q$1="Quarterly",YEAR($R5839)*4+ROUNDUP(MONTH($R5839)/3),YEAR($R5839)*12+MONTH($R5839))))</f>
        <v/>
      </c>
      <c r="P5839">
        <f>IF($R5839="","",IF($R5840="",1,IF($O5839&lt;&gt;$O5840,1,0)))</f>
        <v/>
      </c>
      <c r="Q5839">
        <f>IF($P5839=1,SUM($P$7:$P5839),"")</f>
        <v/>
      </c>
      <c r="R5839">
        <f>IF($A5839="","",IF(ISNUMBER($A5839),$A5839,IFERROR(DATEVALUE($A5839),NA())))</f>
        <v/>
      </c>
    </row>
    <row r="5840">
      <c r="O5840">
        <f>IF($R5840="","",IF($Q$1="Weekly",INT(($R5840-2)/7),IF($Q$1="Quarterly",YEAR($R5840)*4+ROUNDUP(MONTH($R5840)/3),YEAR($R5840)*12+MONTH($R5840))))</f>
        <v/>
      </c>
      <c r="P5840">
        <f>IF($R5840="","",IF($R5841="",1,IF($O5840&lt;&gt;$O5841,1,0)))</f>
        <v/>
      </c>
      <c r="Q5840">
        <f>IF($P5840=1,SUM($P$7:$P5840),"")</f>
        <v/>
      </c>
      <c r="R5840">
        <f>IF($A5840="","",IF(ISNUMBER($A5840),$A5840,IFERROR(DATEVALUE($A5840),NA())))</f>
        <v/>
      </c>
    </row>
    <row r="5841">
      <c r="O5841">
        <f>IF($R5841="","",IF($Q$1="Weekly",INT(($R5841-2)/7),IF($Q$1="Quarterly",YEAR($R5841)*4+ROUNDUP(MONTH($R5841)/3),YEAR($R5841)*12+MONTH($R5841))))</f>
        <v/>
      </c>
      <c r="P5841">
        <f>IF($R5841="","",IF($R5842="",1,IF($O5841&lt;&gt;$O5842,1,0)))</f>
        <v/>
      </c>
      <c r="Q5841">
        <f>IF($P5841=1,SUM($P$7:$P5841),"")</f>
        <v/>
      </c>
      <c r="R5841">
        <f>IF($A5841="","",IF(ISNUMBER($A5841),$A5841,IFERROR(DATEVALUE($A5841),NA())))</f>
        <v/>
      </c>
    </row>
    <row r="5842">
      <c r="O5842">
        <f>IF($R5842="","",IF($Q$1="Weekly",INT(($R5842-2)/7),IF($Q$1="Quarterly",YEAR($R5842)*4+ROUNDUP(MONTH($R5842)/3),YEAR($R5842)*12+MONTH($R5842))))</f>
        <v/>
      </c>
      <c r="P5842">
        <f>IF($R5842="","",IF($R5843="",1,IF($O5842&lt;&gt;$O5843,1,0)))</f>
        <v/>
      </c>
      <c r="Q5842">
        <f>IF($P5842=1,SUM($P$7:$P5842),"")</f>
        <v/>
      </c>
      <c r="R5842">
        <f>IF($A5842="","",IF(ISNUMBER($A5842),$A5842,IFERROR(DATEVALUE($A5842),NA())))</f>
        <v/>
      </c>
    </row>
    <row r="5843">
      <c r="O5843">
        <f>IF($R5843="","",IF($Q$1="Weekly",INT(($R5843-2)/7),IF($Q$1="Quarterly",YEAR($R5843)*4+ROUNDUP(MONTH($R5843)/3),YEAR($R5843)*12+MONTH($R5843))))</f>
        <v/>
      </c>
      <c r="P5843">
        <f>IF($R5843="","",IF($R5844="",1,IF($O5843&lt;&gt;$O5844,1,0)))</f>
        <v/>
      </c>
      <c r="Q5843">
        <f>IF($P5843=1,SUM($P$7:$P5843),"")</f>
        <v/>
      </c>
      <c r="R5843">
        <f>IF($A5843="","",IF(ISNUMBER($A5843),$A5843,IFERROR(DATEVALUE($A5843),NA())))</f>
        <v/>
      </c>
    </row>
    <row r="5844">
      <c r="O5844">
        <f>IF($R5844="","",IF($Q$1="Weekly",INT(($R5844-2)/7),IF($Q$1="Quarterly",YEAR($R5844)*4+ROUNDUP(MONTH($R5844)/3),YEAR($R5844)*12+MONTH($R5844))))</f>
        <v/>
      </c>
      <c r="P5844">
        <f>IF($R5844="","",IF($R5845="",1,IF($O5844&lt;&gt;$O5845,1,0)))</f>
        <v/>
      </c>
      <c r="Q5844">
        <f>IF($P5844=1,SUM($P$7:$P5844),"")</f>
        <v/>
      </c>
      <c r="R5844">
        <f>IF($A5844="","",IF(ISNUMBER($A5844),$A5844,IFERROR(DATEVALUE($A5844),NA())))</f>
        <v/>
      </c>
    </row>
    <row r="5845">
      <c r="O5845">
        <f>IF($R5845="","",IF($Q$1="Weekly",INT(($R5845-2)/7),IF($Q$1="Quarterly",YEAR($R5845)*4+ROUNDUP(MONTH($R5845)/3),YEAR($R5845)*12+MONTH($R5845))))</f>
        <v/>
      </c>
      <c r="P5845">
        <f>IF($R5845="","",IF($R5846="",1,IF($O5845&lt;&gt;$O5846,1,0)))</f>
        <v/>
      </c>
      <c r="Q5845">
        <f>IF($P5845=1,SUM($P$7:$P5845),"")</f>
        <v/>
      </c>
      <c r="R5845">
        <f>IF($A5845="","",IF(ISNUMBER($A5845),$A5845,IFERROR(DATEVALUE($A5845),NA())))</f>
        <v/>
      </c>
    </row>
    <row r="5846">
      <c r="O5846">
        <f>IF($R5846="","",IF($Q$1="Weekly",INT(($R5846-2)/7),IF($Q$1="Quarterly",YEAR($R5846)*4+ROUNDUP(MONTH($R5846)/3),YEAR($R5846)*12+MONTH($R5846))))</f>
        <v/>
      </c>
      <c r="P5846">
        <f>IF($R5846="","",IF($R5847="",1,IF($O5846&lt;&gt;$O5847,1,0)))</f>
        <v/>
      </c>
      <c r="Q5846">
        <f>IF($P5846=1,SUM($P$7:$P5846),"")</f>
        <v/>
      </c>
      <c r="R5846">
        <f>IF($A5846="","",IF(ISNUMBER($A5846),$A5846,IFERROR(DATEVALUE($A5846),NA())))</f>
        <v/>
      </c>
    </row>
    <row r="5847">
      <c r="O5847">
        <f>IF($R5847="","",IF($Q$1="Weekly",INT(($R5847-2)/7),IF($Q$1="Quarterly",YEAR($R5847)*4+ROUNDUP(MONTH($R5847)/3),YEAR($R5847)*12+MONTH($R5847))))</f>
        <v/>
      </c>
      <c r="P5847">
        <f>IF($R5847="","",IF($R5848="",1,IF($O5847&lt;&gt;$O5848,1,0)))</f>
        <v/>
      </c>
      <c r="Q5847">
        <f>IF($P5847=1,SUM($P$7:$P5847),"")</f>
        <v/>
      </c>
      <c r="R5847">
        <f>IF($A5847="","",IF(ISNUMBER($A5847),$A5847,IFERROR(DATEVALUE($A5847),NA())))</f>
        <v/>
      </c>
    </row>
    <row r="5848">
      <c r="O5848">
        <f>IF($R5848="","",IF($Q$1="Weekly",INT(($R5848-2)/7),IF($Q$1="Quarterly",YEAR($R5848)*4+ROUNDUP(MONTH($R5848)/3),YEAR($R5848)*12+MONTH($R5848))))</f>
        <v/>
      </c>
      <c r="P5848">
        <f>IF($R5848="","",IF($R5849="",1,IF($O5848&lt;&gt;$O5849,1,0)))</f>
        <v/>
      </c>
      <c r="Q5848">
        <f>IF($P5848=1,SUM($P$7:$P5848),"")</f>
        <v/>
      </c>
      <c r="R5848">
        <f>IF($A5848="","",IF(ISNUMBER($A5848),$A5848,IFERROR(DATEVALUE($A5848),NA())))</f>
        <v/>
      </c>
    </row>
    <row r="5849">
      <c r="O5849">
        <f>IF($R5849="","",IF($Q$1="Weekly",INT(($R5849-2)/7),IF($Q$1="Quarterly",YEAR($R5849)*4+ROUNDUP(MONTH($R5849)/3),YEAR($R5849)*12+MONTH($R5849))))</f>
        <v/>
      </c>
      <c r="P5849">
        <f>IF($R5849="","",IF($R5850="",1,IF($O5849&lt;&gt;$O5850,1,0)))</f>
        <v/>
      </c>
      <c r="Q5849">
        <f>IF($P5849=1,SUM($P$7:$P5849),"")</f>
        <v/>
      </c>
      <c r="R5849">
        <f>IF($A5849="","",IF(ISNUMBER($A5849),$A5849,IFERROR(DATEVALUE($A5849),NA())))</f>
        <v/>
      </c>
    </row>
    <row r="5850">
      <c r="O5850">
        <f>IF($R5850="","",IF($Q$1="Weekly",INT(($R5850-2)/7),IF($Q$1="Quarterly",YEAR($R5850)*4+ROUNDUP(MONTH($R5850)/3),YEAR($R5850)*12+MONTH($R5850))))</f>
        <v/>
      </c>
      <c r="P5850">
        <f>IF($R5850="","",IF($R5851="",1,IF($O5850&lt;&gt;$O5851,1,0)))</f>
        <v/>
      </c>
      <c r="Q5850">
        <f>IF($P5850=1,SUM($P$7:$P5850),"")</f>
        <v/>
      </c>
      <c r="R5850">
        <f>IF($A5850="","",IF(ISNUMBER($A5850),$A5850,IFERROR(DATEVALUE($A5850),NA())))</f>
        <v/>
      </c>
    </row>
    <row r="5851">
      <c r="O5851">
        <f>IF($R5851="","",IF($Q$1="Weekly",INT(($R5851-2)/7),IF($Q$1="Quarterly",YEAR($R5851)*4+ROUNDUP(MONTH($R5851)/3),YEAR($R5851)*12+MONTH($R5851))))</f>
        <v/>
      </c>
      <c r="P5851">
        <f>IF($R5851="","",IF($R5852="",1,IF($O5851&lt;&gt;$O5852,1,0)))</f>
        <v/>
      </c>
      <c r="Q5851">
        <f>IF($P5851=1,SUM($P$7:$P5851),"")</f>
        <v/>
      </c>
      <c r="R5851">
        <f>IF($A5851="","",IF(ISNUMBER($A5851),$A5851,IFERROR(DATEVALUE($A5851),NA())))</f>
        <v/>
      </c>
    </row>
    <row r="5852">
      <c r="O5852">
        <f>IF($R5852="","",IF($Q$1="Weekly",INT(($R5852-2)/7),IF($Q$1="Quarterly",YEAR($R5852)*4+ROUNDUP(MONTH($R5852)/3),YEAR($R5852)*12+MONTH($R5852))))</f>
        <v/>
      </c>
      <c r="P5852">
        <f>IF($R5852="","",IF($R5853="",1,IF($O5852&lt;&gt;$O5853,1,0)))</f>
        <v/>
      </c>
      <c r="Q5852">
        <f>IF($P5852=1,SUM($P$7:$P5852),"")</f>
        <v/>
      </c>
      <c r="R5852">
        <f>IF($A5852="","",IF(ISNUMBER($A5852),$A5852,IFERROR(DATEVALUE($A5852),NA())))</f>
        <v/>
      </c>
    </row>
    <row r="5853">
      <c r="O5853">
        <f>IF($R5853="","",IF($Q$1="Weekly",INT(($R5853-2)/7),IF($Q$1="Quarterly",YEAR($R5853)*4+ROUNDUP(MONTH($R5853)/3),YEAR($R5853)*12+MONTH($R5853))))</f>
        <v/>
      </c>
      <c r="P5853">
        <f>IF($R5853="","",IF($R5854="",1,IF($O5853&lt;&gt;$O5854,1,0)))</f>
        <v/>
      </c>
      <c r="Q5853">
        <f>IF($P5853=1,SUM($P$7:$P5853),"")</f>
        <v/>
      </c>
      <c r="R5853">
        <f>IF($A5853="","",IF(ISNUMBER($A5853),$A5853,IFERROR(DATEVALUE($A5853),NA())))</f>
        <v/>
      </c>
    </row>
    <row r="5854">
      <c r="O5854">
        <f>IF($R5854="","",IF($Q$1="Weekly",INT(($R5854-2)/7),IF($Q$1="Quarterly",YEAR($R5854)*4+ROUNDUP(MONTH($R5854)/3),YEAR($R5854)*12+MONTH($R5854))))</f>
        <v/>
      </c>
      <c r="P5854">
        <f>IF($R5854="","",IF($R5855="",1,IF($O5854&lt;&gt;$O5855,1,0)))</f>
        <v/>
      </c>
      <c r="Q5854">
        <f>IF($P5854=1,SUM($P$7:$P5854),"")</f>
        <v/>
      </c>
      <c r="R5854">
        <f>IF($A5854="","",IF(ISNUMBER($A5854),$A5854,IFERROR(DATEVALUE($A5854),NA())))</f>
        <v/>
      </c>
    </row>
    <row r="5855">
      <c r="O5855">
        <f>IF($R5855="","",IF($Q$1="Weekly",INT(($R5855-2)/7),IF($Q$1="Quarterly",YEAR($R5855)*4+ROUNDUP(MONTH($R5855)/3),YEAR($R5855)*12+MONTH($R5855))))</f>
        <v/>
      </c>
      <c r="P5855">
        <f>IF($R5855="","",IF($R5856="",1,IF($O5855&lt;&gt;$O5856,1,0)))</f>
        <v/>
      </c>
      <c r="Q5855">
        <f>IF($P5855=1,SUM($P$7:$P5855),"")</f>
        <v/>
      </c>
      <c r="R5855">
        <f>IF($A5855="","",IF(ISNUMBER($A5855),$A5855,IFERROR(DATEVALUE($A5855),NA())))</f>
        <v/>
      </c>
    </row>
    <row r="5856">
      <c r="O5856">
        <f>IF($R5856="","",IF($Q$1="Weekly",INT(($R5856-2)/7),IF($Q$1="Quarterly",YEAR($R5856)*4+ROUNDUP(MONTH($R5856)/3),YEAR($R5856)*12+MONTH($R5856))))</f>
        <v/>
      </c>
      <c r="P5856">
        <f>IF($R5856="","",IF($R5857="",1,IF($O5856&lt;&gt;$O5857,1,0)))</f>
        <v/>
      </c>
      <c r="Q5856">
        <f>IF($P5856=1,SUM($P$7:$P5856),"")</f>
        <v/>
      </c>
      <c r="R5856">
        <f>IF($A5856="","",IF(ISNUMBER($A5856),$A5856,IFERROR(DATEVALUE($A5856),NA())))</f>
        <v/>
      </c>
    </row>
    <row r="5857">
      <c r="O5857">
        <f>IF($R5857="","",IF($Q$1="Weekly",INT(($R5857-2)/7),IF($Q$1="Quarterly",YEAR($R5857)*4+ROUNDUP(MONTH($R5857)/3),YEAR($R5857)*12+MONTH($R5857))))</f>
        <v/>
      </c>
      <c r="P5857">
        <f>IF($R5857="","",IF($R5858="",1,IF($O5857&lt;&gt;$O5858,1,0)))</f>
        <v/>
      </c>
      <c r="Q5857">
        <f>IF($P5857=1,SUM($P$7:$P5857),"")</f>
        <v/>
      </c>
      <c r="R5857">
        <f>IF($A5857="","",IF(ISNUMBER($A5857),$A5857,IFERROR(DATEVALUE($A5857),NA())))</f>
        <v/>
      </c>
    </row>
    <row r="5858">
      <c r="O5858">
        <f>IF($R5858="","",IF($Q$1="Weekly",INT(($R5858-2)/7),IF($Q$1="Quarterly",YEAR($R5858)*4+ROUNDUP(MONTH($R5858)/3),YEAR($R5858)*12+MONTH($R5858))))</f>
        <v/>
      </c>
      <c r="P5858">
        <f>IF($R5858="","",IF($R5859="",1,IF($O5858&lt;&gt;$O5859,1,0)))</f>
        <v/>
      </c>
      <c r="Q5858">
        <f>IF($P5858=1,SUM($P$7:$P5858),"")</f>
        <v/>
      </c>
      <c r="R5858">
        <f>IF($A5858="","",IF(ISNUMBER($A5858),$A5858,IFERROR(DATEVALUE($A5858),NA())))</f>
        <v/>
      </c>
    </row>
    <row r="5859">
      <c r="O5859">
        <f>IF($R5859="","",IF($Q$1="Weekly",INT(($R5859-2)/7),IF($Q$1="Quarterly",YEAR($R5859)*4+ROUNDUP(MONTH($R5859)/3),YEAR($R5859)*12+MONTH($R5859))))</f>
        <v/>
      </c>
      <c r="P5859">
        <f>IF($R5859="","",IF($R5860="",1,IF($O5859&lt;&gt;$O5860,1,0)))</f>
        <v/>
      </c>
      <c r="Q5859">
        <f>IF($P5859=1,SUM($P$7:$P5859),"")</f>
        <v/>
      </c>
      <c r="R5859">
        <f>IF($A5859="","",IF(ISNUMBER($A5859),$A5859,IFERROR(DATEVALUE($A5859),NA())))</f>
        <v/>
      </c>
    </row>
    <row r="5860">
      <c r="O5860">
        <f>IF($R5860="","",IF($Q$1="Weekly",INT(($R5860-2)/7),IF($Q$1="Quarterly",YEAR($R5860)*4+ROUNDUP(MONTH($R5860)/3),YEAR($R5860)*12+MONTH($R5860))))</f>
        <v/>
      </c>
      <c r="P5860">
        <f>IF($R5860="","",IF($R5861="",1,IF($O5860&lt;&gt;$O5861,1,0)))</f>
        <v/>
      </c>
      <c r="Q5860">
        <f>IF($P5860=1,SUM($P$7:$P5860),"")</f>
        <v/>
      </c>
      <c r="R5860">
        <f>IF($A5860="","",IF(ISNUMBER($A5860),$A5860,IFERROR(DATEVALUE($A5860),NA())))</f>
        <v/>
      </c>
    </row>
    <row r="5861">
      <c r="O5861">
        <f>IF($R5861="","",IF($Q$1="Weekly",INT(($R5861-2)/7),IF($Q$1="Quarterly",YEAR($R5861)*4+ROUNDUP(MONTH($R5861)/3),YEAR($R5861)*12+MONTH($R5861))))</f>
        <v/>
      </c>
      <c r="P5861">
        <f>IF($R5861="","",IF($R5862="",1,IF($O5861&lt;&gt;$O5862,1,0)))</f>
        <v/>
      </c>
      <c r="Q5861">
        <f>IF($P5861=1,SUM($P$7:$P5861),"")</f>
        <v/>
      </c>
      <c r="R5861">
        <f>IF($A5861="","",IF(ISNUMBER($A5861),$A5861,IFERROR(DATEVALUE($A5861),NA())))</f>
        <v/>
      </c>
    </row>
    <row r="5862">
      <c r="O5862">
        <f>IF($R5862="","",IF($Q$1="Weekly",INT(($R5862-2)/7),IF($Q$1="Quarterly",YEAR($R5862)*4+ROUNDUP(MONTH($R5862)/3),YEAR($R5862)*12+MONTH($R5862))))</f>
        <v/>
      </c>
      <c r="P5862">
        <f>IF($R5862="","",IF($R5863="",1,IF($O5862&lt;&gt;$O5863,1,0)))</f>
        <v/>
      </c>
      <c r="Q5862">
        <f>IF($P5862=1,SUM($P$7:$P5862),"")</f>
        <v/>
      </c>
      <c r="R5862">
        <f>IF($A5862="","",IF(ISNUMBER($A5862),$A5862,IFERROR(DATEVALUE($A5862),NA())))</f>
        <v/>
      </c>
    </row>
    <row r="5863">
      <c r="O5863">
        <f>IF($R5863="","",IF($Q$1="Weekly",INT(($R5863-2)/7),IF($Q$1="Quarterly",YEAR($R5863)*4+ROUNDUP(MONTH($R5863)/3),YEAR($R5863)*12+MONTH($R5863))))</f>
        <v/>
      </c>
      <c r="P5863">
        <f>IF($R5863="","",IF($R5864="",1,IF($O5863&lt;&gt;$O5864,1,0)))</f>
        <v/>
      </c>
      <c r="Q5863">
        <f>IF($P5863=1,SUM($P$7:$P5863),"")</f>
        <v/>
      </c>
      <c r="R5863">
        <f>IF($A5863="","",IF(ISNUMBER($A5863),$A5863,IFERROR(DATEVALUE($A5863),NA())))</f>
        <v/>
      </c>
    </row>
    <row r="5864">
      <c r="O5864">
        <f>IF($R5864="","",IF($Q$1="Weekly",INT(($R5864-2)/7),IF($Q$1="Quarterly",YEAR($R5864)*4+ROUNDUP(MONTH($R5864)/3),YEAR($R5864)*12+MONTH($R5864))))</f>
        <v/>
      </c>
      <c r="P5864">
        <f>IF($R5864="","",IF($R5865="",1,IF($O5864&lt;&gt;$O5865,1,0)))</f>
        <v/>
      </c>
      <c r="Q5864">
        <f>IF($P5864=1,SUM($P$7:$P5864),"")</f>
        <v/>
      </c>
      <c r="R5864">
        <f>IF($A5864="","",IF(ISNUMBER($A5864),$A5864,IFERROR(DATEVALUE($A5864),NA())))</f>
        <v/>
      </c>
    </row>
    <row r="5865">
      <c r="O5865">
        <f>IF($R5865="","",IF($Q$1="Weekly",INT(($R5865-2)/7),IF($Q$1="Quarterly",YEAR($R5865)*4+ROUNDUP(MONTH($R5865)/3),YEAR($R5865)*12+MONTH($R5865))))</f>
        <v/>
      </c>
      <c r="P5865">
        <f>IF($R5865="","",IF($R5866="",1,IF($O5865&lt;&gt;$O5866,1,0)))</f>
        <v/>
      </c>
      <c r="Q5865">
        <f>IF($P5865=1,SUM($P$7:$P5865),"")</f>
        <v/>
      </c>
      <c r="R5865">
        <f>IF($A5865="","",IF(ISNUMBER($A5865),$A5865,IFERROR(DATEVALUE($A5865),NA())))</f>
        <v/>
      </c>
    </row>
    <row r="5866">
      <c r="O5866">
        <f>IF($R5866="","",IF($Q$1="Weekly",INT(($R5866-2)/7),IF($Q$1="Quarterly",YEAR($R5866)*4+ROUNDUP(MONTH($R5866)/3),YEAR($R5866)*12+MONTH($R5866))))</f>
        <v/>
      </c>
      <c r="P5866">
        <f>IF($R5866="","",IF($R5867="",1,IF($O5866&lt;&gt;$O5867,1,0)))</f>
        <v/>
      </c>
      <c r="Q5866">
        <f>IF($P5866=1,SUM($P$7:$P5866),"")</f>
        <v/>
      </c>
      <c r="R5866">
        <f>IF($A5866="","",IF(ISNUMBER($A5866),$A5866,IFERROR(DATEVALUE($A5866),NA())))</f>
        <v/>
      </c>
    </row>
    <row r="5867">
      <c r="O5867">
        <f>IF($R5867="","",IF($Q$1="Weekly",INT(($R5867-2)/7),IF($Q$1="Quarterly",YEAR($R5867)*4+ROUNDUP(MONTH($R5867)/3),YEAR($R5867)*12+MONTH($R5867))))</f>
        <v/>
      </c>
      <c r="P5867">
        <f>IF($R5867="","",IF($R5868="",1,IF($O5867&lt;&gt;$O5868,1,0)))</f>
        <v/>
      </c>
      <c r="Q5867">
        <f>IF($P5867=1,SUM($P$7:$P5867),"")</f>
        <v/>
      </c>
      <c r="R5867">
        <f>IF($A5867="","",IF(ISNUMBER($A5867),$A5867,IFERROR(DATEVALUE($A5867),NA())))</f>
        <v/>
      </c>
    </row>
    <row r="5868">
      <c r="O5868">
        <f>IF($R5868="","",IF($Q$1="Weekly",INT(($R5868-2)/7),IF($Q$1="Quarterly",YEAR($R5868)*4+ROUNDUP(MONTH($R5868)/3),YEAR($R5868)*12+MONTH($R5868))))</f>
        <v/>
      </c>
      <c r="P5868">
        <f>IF($R5868="","",IF($R5869="",1,IF($O5868&lt;&gt;$O5869,1,0)))</f>
        <v/>
      </c>
      <c r="Q5868">
        <f>IF($P5868=1,SUM($P$7:$P5868),"")</f>
        <v/>
      </c>
      <c r="R5868">
        <f>IF($A5868="","",IF(ISNUMBER($A5868),$A5868,IFERROR(DATEVALUE($A5868),NA())))</f>
        <v/>
      </c>
    </row>
    <row r="5869">
      <c r="O5869">
        <f>IF($R5869="","",IF($Q$1="Weekly",INT(($R5869-2)/7),IF($Q$1="Quarterly",YEAR($R5869)*4+ROUNDUP(MONTH($R5869)/3),YEAR($R5869)*12+MONTH($R5869))))</f>
        <v/>
      </c>
      <c r="P5869">
        <f>IF($R5869="","",IF($R5870="",1,IF($O5869&lt;&gt;$O5870,1,0)))</f>
        <v/>
      </c>
      <c r="Q5869">
        <f>IF($P5869=1,SUM($P$7:$P5869),"")</f>
        <v/>
      </c>
      <c r="R5869">
        <f>IF($A5869="","",IF(ISNUMBER($A5869),$A5869,IFERROR(DATEVALUE($A5869),NA())))</f>
        <v/>
      </c>
    </row>
    <row r="5870">
      <c r="O5870">
        <f>IF($R5870="","",IF($Q$1="Weekly",INT(($R5870-2)/7),IF($Q$1="Quarterly",YEAR($R5870)*4+ROUNDUP(MONTH($R5870)/3),YEAR($R5870)*12+MONTH($R5870))))</f>
        <v/>
      </c>
      <c r="P5870">
        <f>IF($R5870="","",IF($R5871="",1,IF($O5870&lt;&gt;$O5871,1,0)))</f>
        <v/>
      </c>
      <c r="Q5870">
        <f>IF($P5870=1,SUM($P$7:$P5870),"")</f>
        <v/>
      </c>
      <c r="R5870">
        <f>IF($A5870="","",IF(ISNUMBER($A5870),$A5870,IFERROR(DATEVALUE($A5870),NA())))</f>
        <v/>
      </c>
    </row>
    <row r="5871">
      <c r="O5871">
        <f>IF($R5871="","",IF($Q$1="Weekly",INT(($R5871-2)/7),IF($Q$1="Quarterly",YEAR($R5871)*4+ROUNDUP(MONTH($R5871)/3),YEAR($R5871)*12+MONTH($R5871))))</f>
        <v/>
      </c>
      <c r="P5871">
        <f>IF($R5871="","",IF($R5872="",1,IF($O5871&lt;&gt;$O5872,1,0)))</f>
        <v/>
      </c>
      <c r="Q5871">
        <f>IF($P5871=1,SUM($P$7:$P5871),"")</f>
        <v/>
      </c>
      <c r="R5871">
        <f>IF($A5871="","",IF(ISNUMBER($A5871),$A5871,IFERROR(DATEVALUE($A5871),NA())))</f>
        <v/>
      </c>
    </row>
    <row r="5872">
      <c r="O5872">
        <f>IF($R5872="","",IF($Q$1="Weekly",INT(($R5872-2)/7),IF($Q$1="Quarterly",YEAR($R5872)*4+ROUNDUP(MONTH($R5872)/3),YEAR($R5872)*12+MONTH($R5872))))</f>
        <v/>
      </c>
      <c r="P5872">
        <f>IF($R5872="","",IF($R5873="",1,IF($O5872&lt;&gt;$O5873,1,0)))</f>
        <v/>
      </c>
      <c r="Q5872">
        <f>IF($P5872=1,SUM($P$7:$P5872),"")</f>
        <v/>
      </c>
      <c r="R5872">
        <f>IF($A5872="","",IF(ISNUMBER($A5872),$A5872,IFERROR(DATEVALUE($A5872),NA())))</f>
        <v/>
      </c>
    </row>
    <row r="5873">
      <c r="O5873">
        <f>IF($R5873="","",IF($Q$1="Weekly",INT(($R5873-2)/7),IF($Q$1="Quarterly",YEAR($R5873)*4+ROUNDUP(MONTH($R5873)/3),YEAR($R5873)*12+MONTH($R5873))))</f>
        <v/>
      </c>
      <c r="P5873">
        <f>IF($R5873="","",IF($R5874="",1,IF($O5873&lt;&gt;$O5874,1,0)))</f>
        <v/>
      </c>
      <c r="Q5873">
        <f>IF($P5873=1,SUM($P$7:$P5873),"")</f>
        <v/>
      </c>
      <c r="R5873">
        <f>IF($A5873="","",IF(ISNUMBER($A5873),$A5873,IFERROR(DATEVALUE($A5873),NA())))</f>
        <v/>
      </c>
    </row>
    <row r="5874">
      <c r="O5874">
        <f>IF($R5874="","",IF($Q$1="Weekly",INT(($R5874-2)/7),IF($Q$1="Quarterly",YEAR($R5874)*4+ROUNDUP(MONTH($R5874)/3),YEAR($R5874)*12+MONTH($R5874))))</f>
        <v/>
      </c>
      <c r="P5874">
        <f>IF($R5874="","",IF($R5875="",1,IF($O5874&lt;&gt;$O5875,1,0)))</f>
        <v/>
      </c>
      <c r="Q5874">
        <f>IF($P5874=1,SUM($P$7:$P5874),"")</f>
        <v/>
      </c>
      <c r="R5874">
        <f>IF($A5874="","",IF(ISNUMBER($A5874),$A5874,IFERROR(DATEVALUE($A5874),NA())))</f>
        <v/>
      </c>
    </row>
    <row r="5875">
      <c r="O5875">
        <f>IF($R5875="","",IF($Q$1="Weekly",INT(($R5875-2)/7),IF($Q$1="Quarterly",YEAR($R5875)*4+ROUNDUP(MONTH($R5875)/3),YEAR($R5875)*12+MONTH($R5875))))</f>
        <v/>
      </c>
      <c r="P5875">
        <f>IF($R5875="","",IF($R5876="",1,IF($O5875&lt;&gt;$O5876,1,0)))</f>
        <v/>
      </c>
      <c r="Q5875">
        <f>IF($P5875=1,SUM($P$7:$P5875),"")</f>
        <v/>
      </c>
      <c r="R5875">
        <f>IF($A5875="","",IF(ISNUMBER($A5875),$A5875,IFERROR(DATEVALUE($A5875),NA())))</f>
        <v/>
      </c>
    </row>
    <row r="5876">
      <c r="O5876">
        <f>IF($R5876="","",IF($Q$1="Weekly",INT(($R5876-2)/7),IF($Q$1="Quarterly",YEAR($R5876)*4+ROUNDUP(MONTH($R5876)/3),YEAR($R5876)*12+MONTH($R5876))))</f>
        <v/>
      </c>
      <c r="P5876">
        <f>IF($R5876="","",IF($R5877="",1,IF($O5876&lt;&gt;$O5877,1,0)))</f>
        <v/>
      </c>
      <c r="Q5876">
        <f>IF($P5876=1,SUM($P$7:$P5876),"")</f>
        <v/>
      </c>
      <c r="R5876">
        <f>IF($A5876="","",IF(ISNUMBER($A5876),$A5876,IFERROR(DATEVALUE($A5876),NA())))</f>
        <v/>
      </c>
    </row>
    <row r="5877">
      <c r="O5877">
        <f>IF($R5877="","",IF($Q$1="Weekly",INT(($R5877-2)/7),IF($Q$1="Quarterly",YEAR($R5877)*4+ROUNDUP(MONTH($R5877)/3),YEAR($R5877)*12+MONTH($R5877))))</f>
        <v/>
      </c>
      <c r="P5877">
        <f>IF($R5877="","",IF($R5878="",1,IF($O5877&lt;&gt;$O5878,1,0)))</f>
        <v/>
      </c>
      <c r="Q5877">
        <f>IF($P5877=1,SUM($P$7:$P5877),"")</f>
        <v/>
      </c>
      <c r="R5877">
        <f>IF($A5877="","",IF(ISNUMBER($A5877),$A5877,IFERROR(DATEVALUE($A5877),NA())))</f>
        <v/>
      </c>
    </row>
    <row r="5878">
      <c r="O5878">
        <f>IF($R5878="","",IF($Q$1="Weekly",INT(($R5878-2)/7),IF($Q$1="Quarterly",YEAR($R5878)*4+ROUNDUP(MONTH($R5878)/3),YEAR($R5878)*12+MONTH($R5878))))</f>
        <v/>
      </c>
      <c r="P5878">
        <f>IF($R5878="","",IF($R5879="",1,IF($O5878&lt;&gt;$O5879,1,0)))</f>
        <v/>
      </c>
      <c r="Q5878">
        <f>IF($P5878=1,SUM($P$7:$P5878),"")</f>
        <v/>
      </c>
      <c r="R5878">
        <f>IF($A5878="","",IF(ISNUMBER($A5878),$A5878,IFERROR(DATEVALUE($A5878),NA())))</f>
        <v/>
      </c>
    </row>
    <row r="5879">
      <c r="O5879">
        <f>IF($R5879="","",IF($Q$1="Weekly",INT(($R5879-2)/7),IF($Q$1="Quarterly",YEAR($R5879)*4+ROUNDUP(MONTH($R5879)/3),YEAR($R5879)*12+MONTH($R5879))))</f>
        <v/>
      </c>
      <c r="P5879">
        <f>IF($R5879="","",IF($R5880="",1,IF($O5879&lt;&gt;$O5880,1,0)))</f>
        <v/>
      </c>
      <c r="Q5879">
        <f>IF($P5879=1,SUM($P$7:$P5879),"")</f>
        <v/>
      </c>
      <c r="R5879">
        <f>IF($A5879="","",IF(ISNUMBER($A5879),$A5879,IFERROR(DATEVALUE($A5879),NA())))</f>
        <v/>
      </c>
    </row>
    <row r="5880">
      <c r="O5880">
        <f>IF($R5880="","",IF($Q$1="Weekly",INT(($R5880-2)/7),IF($Q$1="Quarterly",YEAR($R5880)*4+ROUNDUP(MONTH($R5880)/3),YEAR($R5880)*12+MONTH($R5880))))</f>
        <v/>
      </c>
      <c r="P5880">
        <f>IF($R5880="","",IF($R5881="",1,IF($O5880&lt;&gt;$O5881,1,0)))</f>
        <v/>
      </c>
      <c r="Q5880">
        <f>IF($P5880=1,SUM($P$7:$P5880),"")</f>
        <v/>
      </c>
      <c r="R5880">
        <f>IF($A5880="","",IF(ISNUMBER($A5880),$A5880,IFERROR(DATEVALUE($A5880),NA())))</f>
        <v/>
      </c>
    </row>
    <row r="5881">
      <c r="O5881">
        <f>IF($R5881="","",IF($Q$1="Weekly",INT(($R5881-2)/7),IF($Q$1="Quarterly",YEAR($R5881)*4+ROUNDUP(MONTH($R5881)/3),YEAR($R5881)*12+MONTH($R5881))))</f>
        <v/>
      </c>
      <c r="P5881">
        <f>IF($R5881="","",IF($R5882="",1,IF($O5881&lt;&gt;$O5882,1,0)))</f>
        <v/>
      </c>
      <c r="Q5881">
        <f>IF($P5881=1,SUM($P$7:$P5881),"")</f>
        <v/>
      </c>
      <c r="R5881">
        <f>IF($A5881="","",IF(ISNUMBER($A5881),$A5881,IFERROR(DATEVALUE($A5881),NA())))</f>
        <v/>
      </c>
    </row>
    <row r="5882">
      <c r="O5882">
        <f>IF($R5882="","",IF($Q$1="Weekly",INT(($R5882-2)/7),IF($Q$1="Quarterly",YEAR($R5882)*4+ROUNDUP(MONTH($R5882)/3),YEAR($R5882)*12+MONTH($R5882))))</f>
        <v/>
      </c>
      <c r="P5882">
        <f>IF($R5882="","",IF($R5883="",1,IF($O5882&lt;&gt;$O5883,1,0)))</f>
        <v/>
      </c>
      <c r="Q5882">
        <f>IF($P5882=1,SUM($P$7:$P5882),"")</f>
        <v/>
      </c>
      <c r="R5882">
        <f>IF($A5882="","",IF(ISNUMBER($A5882),$A5882,IFERROR(DATEVALUE($A5882),NA())))</f>
        <v/>
      </c>
    </row>
    <row r="5883">
      <c r="O5883">
        <f>IF($R5883="","",IF($Q$1="Weekly",INT(($R5883-2)/7),IF($Q$1="Quarterly",YEAR($R5883)*4+ROUNDUP(MONTH($R5883)/3),YEAR($R5883)*12+MONTH($R5883))))</f>
        <v/>
      </c>
      <c r="P5883">
        <f>IF($R5883="","",IF($R5884="",1,IF($O5883&lt;&gt;$O5884,1,0)))</f>
        <v/>
      </c>
      <c r="Q5883">
        <f>IF($P5883=1,SUM($P$7:$P5883),"")</f>
        <v/>
      </c>
      <c r="R5883">
        <f>IF($A5883="","",IF(ISNUMBER($A5883),$A5883,IFERROR(DATEVALUE($A5883),NA())))</f>
        <v/>
      </c>
    </row>
    <row r="5884">
      <c r="O5884">
        <f>IF($R5884="","",IF($Q$1="Weekly",INT(($R5884-2)/7),IF($Q$1="Quarterly",YEAR($R5884)*4+ROUNDUP(MONTH($R5884)/3),YEAR($R5884)*12+MONTH($R5884))))</f>
        <v/>
      </c>
      <c r="P5884">
        <f>IF($R5884="","",IF($R5885="",1,IF($O5884&lt;&gt;$O5885,1,0)))</f>
        <v/>
      </c>
      <c r="Q5884">
        <f>IF($P5884=1,SUM($P$7:$P5884),"")</f>
        <v/>
      </c>
      <c r="R5884">
        <f>IF($A5884="","",IF(ISNUMBER($A5884),$A5884,IFERROR(DATEVALUE($A5884),NA())))</f>
        <v/>
      </c>
    </row>
    <row r="5885">
      <c r="O5885">
        <f>IF($R5885="","",IF($Q$1="Weekly",INT(($R5885-2)/7),IF($Q$1="Quarterly",YEAR($R5885)*4+ROUNDUP(MONTH($R5885)/3),YEAR($R5885)*12+MONTH($R5885))))</f>
        <v/>
      </c>
      <c r="P5885">
        <f>IF($R5885="","",IF($R5886="",1,IF($O5885&lt;&gt;$O5886,1,0)))</f>
        <v/>
      </c>
      <c r="Q5885">
        <f>IF($P5885=1,SUM($P$7:$P5885),"")</f>
        <v/>
      </c>
      <c r="R5885">
        <f>IF($A5885="","",IF(ISNUMBER($A5885),$A5885,IFERROR(DATEVALUE($A5885),NA())))</f>
        <v/>
      </c>
    </row>
    <row r="5886">
      <c r="O5886">
        <f>IF($R5886="","",IF($Q$1="Weekly",INT(($R5886-2)/7),IF($Q$1="Quarterly",YEAR($R5886)*4+ROUNDUP(MONTH($R5886)/3),YEAR($R5886)*12+MONTH($R5886))))</f>
        <v/>
      </c>
      <c r="P5886">
        <f>IF($R5886="","",IF($R5887="",1,IF($O5886&lt;&gt;$O5887,1,0)))</f>
        <v/>
      </c>
      <c r="Q5886">
        <f>IF($P5886=1,SUM($P$7:$P5886),"")</f>
        <v/>
      </c>
      <c r="R5886">
        <f>IF($A5886="","",IF(ISNUMBER($A5886),$A5886,IFERROR(DATEVALUE($A5886),NA())))</f>
        <v/>
      </c>
    </row>
    <row r="5887">
      <c r="O5887">
        <f>IF($R5887="","",IF($Q$1="Weekly",INT(($R5887-2)/7),IF($Q$1="Quarterly",YEAR($R5887)*4+ROUNDUP(MONTH($R5887)/3),YEAR($R5887)*12+MONTH($R5887))))</f>
        <v/>
      </c>
      <c r="P5887">
        <f>IF($R5887="","",IF($R5888="",1,IF($O5887&lt;&gt;$O5888,1,0)))</f>
        <v/>
      </c>
      <c r="Q5887">
        <f>IF($P5887=1,SUM($P$7:$P5887),"")</f>
        <v/>
      </c>
      <c r="R5887">
        <f>IF($A5887="","",IF(ISNUMBER($A5887),$A5887,IFERROR(DATEVALUE($A5887),NA())))</f>
        <v/>
      </c>
    </row>
    <row r="5888">
      <c r="O5888">
        <f>IF($R5888="","",IF($Q$1="Weekly",INT(($R5888-2)/7),IF($Q$1="Quarterly",YEAR($R5888)*4+ROUNDUP(MONTH($R5888)/3),YEAR($R5888)*12+MONTH($R5888))))</f>
        <v/>
      </c>
      <c r="P5888">
        <f>IF($R5888="","",IF($R5889="",1,IF($O5888&lt;&gt;$O5889,1,0)))</f>
        <v/>
      </c>
      <c r="Q5888">
        <f>IF($P5888=1,SUM($P$7:$P5888),"")</f>
        <v/>
      </c>
      <c r="R5888">
        <f>IF($A5888="","",IF(ISNUMBER($A5888),$A5888,IFERROR(DATEVALUE($A5888),NA())))</f>
        <v/>
      </c>
    </row>
    <row r="5889">
      <c r="O5889">
        <f>IF($R5889="","",IF($Q$1="Weekly",INT(($R5889-2)/7),IF($Q$1="Quarterly",YEAR($R5889)*4+ROUNDUP(MONTH($R5889)/3),YEAR($R5889)*12+MONTH($R5889))))</f>
        <v/>
      </c>
      <c r="P5889">
        <f>IF($R5889="","",IF($R5890="",1,IF($O5889&lt;&gt;$O5890,1,0)))</f>
        <v/>
      </c>
      <c r="Q5889">
        <f>IF($P5889=1,SUM($P$7:$P5889),"")</f>
        <v/>
      </c>
      <c r="R5889">
        <f>IF($A5889="","",IF(ISNUMBER($A5889),$A5889,IFERROR(DATEVALUE($A5889),NA())))</f>
        <v/>
      </c>
    </row>
    <row r="5890">
      <c r="O5890">
        <f>IF($R5890="","",IF($Q$1="Weekly",INT(($R5890-2)/7),IF($Q$1="Quarterly",YEAR($R5890)*4+ROUNDUP(MONTH($R5890)/3),YEAR($R5890)*12+MONTH($R5890))))</f>
        <v/>
      </c>
      <c r="P5890">
        <f>IF($R5890="","",IF($R5891="",1,IF($O5890&lt;&gt;$O5891,1,0)))</f>
        <v/>
      </c>
      <c r="Q5890">
        <f>IF($P5890=1,SUM($P$7:$P5890),"")</f>
        <v/>
      </c>
      <c r="R5890">
        <f>IF($A5890="","",IF(ISNUMBER($A5890),$A5890,IFERROR(DATEVALUE($A5890),NA())))</f>
        <v/>
      </c>
    </row>
    <row r="5891">
      <c r="O5891">
        <f>IF($R5891="","",IF($Q$1="Weekly",INT(($R5891-2)/7),IF($Q$1="Quarterly",YEAR($R5891)*4+ROUNDUP(MONTH($R5891)/3),YEAR($R5891)*12+MONTH($R5891))))</f>
        <v/>
      </c>
      <c r="P5891">
        <f>IF($R5891="","",IF($R5892="",1,IF($O5891&lt;&gt;$O5892,1,0)))</f>
        <v/>
      </c>
      <c r="Q5891">
        <f>IF($P5891=1,SUM($P$7:$P5891),"")</f>
        <v/>
      </c>
      <c r="R5891">
        <f>IF($A5891="","",IF(ISNUMBER($A5891),$A5891,IFERROR(DATEVALUE($A5891),NA())))</f>
        <v/>
      </c>
    </row>
    <row r="5892">
      <c r="O5892">
        <f>IF($R5892="","",IF($Q$1="Weekly",INT(($R5892-2)/7),IF($Q$1="Quarterly",YEAR($R5892)*4+ROUNDUP(MONTH($R5892)/3),YEAR($R5892)*12+MONTH($R5892))))</f>
        <v/>
      </c>
      <c r="P5892">
        <f>IF($R5892="","",IF($R5893="",1,IF($O5892&lt;&gt;$O5893,1,0)))</f>
        <v/>
      </c>
      <c r="Q5892">
        <f>IF($P5892=1,SUM($P$7:$P5892),"")</f>
        <v/>
      </c>
      <c r="R5892">
        <f>IF($A5892="","",IF(ISNUMBER($A5892),$A5892,IFERROR(DATEVALUE($A5892),NA())))</f>
        <v/>
      </c>
    </row>
    <row r="5893">
      <c r="O5893">
        <f>IF($R5893="","",IF($Q$1="Weekly",INT(($R5893-2)/7),IF($Q$1="Quarterly",YEAR($R5893)*4+ROUNDUP(MONTH($R5893)/3),YEAR($R5893)*12+MONTH($R5893))))</f>
        <v/>
      </c>
      <c r="P5893">
        <f>IF($R5893="","",IF($R5894="",1,IF($O5893&lt;&gt;$O5894,1,0)))</f>
        <v/>
      </c>
      <c r="Q5893">
        <f>IF($P5893=1,SUM($P$7:$P5893),"")</f>
        <v/>
      </c>
      <c r="R5893">
        <f>IF($A5893="","",IF(ISNUMBER($A5893),$A5893,IFERROR(DATEVALUE($A5893),NA())))</f>
        <v/>
      </c>
    </row>
    <row r="5894">
      <c r="O5894">
        <f>IF($R5894="","",IF($Q$1="Weekly",INT(($R5894-2)/7),IF($Q$1="Quarterly",YEAR($R5894)*4+ROUNDUP(MONTH($R5894)/3),YEAR($R5894)*12+MONTH($R5894))))</f>
        <v/>
      </c>
      <c r="P5894">
        <f>IF($R5894="","",IF($R5895="",1,IF($O5894&lt;&gt;$O5895,1,0)))</f>
        <v/>
      </c>
      <c r="Q5894">
        <f>IF($P5894=1,SUM($P$7:$P5894),"")</f>
        <v/>
      </c>
      <c r="R5894">
        <f>IF($A5894="","",IF(ISNUMBER($A5894),$A5894,IFERROR(DATEVALUE($A5894),NA())))</f>
        <v/>
      </c>
    </row>
    <row r="5895">
      <c r="O5895">
        <f>IF($R5895="","",IF($Q$1="Weekly",INT(($R5895-2)/7),IF($Q$1="Quarterly",YEAR($R5895)*4+ROUNDUP(MONTH($R5895)/3),YEAR($R5895)*12+MONTH($R5895))))</f>
        <v/>
      </c>
      <c r="P5895">
        <f>IF($R5895="","",IF($R5896="",1,IF($O5895&lt;&gt;$O5896,1,0)))</f>
        <v/>
      </c>
      <c r="Q5895">
        <f>IF($P5895=1,SUM($P$7:$P5895),"")</f>
        <v/>
      </c>
      <c r="R5895">
        <f>IF($A5895="","",IF(ISNUMBER($A5895),$A5895,IFERROR(DATEVALUE($A5895),NA())))</f>
        <v/>
      </c>
    </row>
    <row r="5896">
      <c r="O5896">
        <f>IF($R5896="","",IF($Q$1="Weekly",INT(($R5896-2)/7),IF($Q$1="Quarterly",YEAR($R5896)*4+ROUNDUP(MONTH($R5896)/3),YEAR($R5896)*12+MONTH($R5896))))</f>
        <v/>
      </c>
      <c r="P5896">
        <f>IF($R5896="","",IF($R5897="",1,IF($O5896&lt;&gt;$O5897,1,0)))</f>
        <v/>
      </c>
      <c r="Q5896">
        <f>IF($P5896=1,SUM($P$7:$P5896),"")</f>
        <v/>
      </c>
      <c r="R5896">
        <f>IF($A5896="","",IF(ISNUMBER($A5896),$A5896,IFERROR(DATEVALUE($A5896),NA())))</f>
        <v/>
      </c>
    </row>
    <row r="5897">
      <c r="O5897">
        <f>IF($R5897="","",IF($Q$1="Weekly",INT(($R5897-2)/7),IF($Q$1="Quarterly",YEAR($R5897)*4+ROUNDUP(MONTH($R5897)/3),YEAR($R5897)*12+MONTH($R5897))))</f>
        <v/>
      </c>
      <c r="P5897">
        <f>IF($R5897="","",IF($R5898="",1,IF($O5897&lt;&gt;$O5898,1,0)))</f>
        <v/>
      </c>
      <c r="Q5897">
        <f>IF($P5897=1,SUM($P$7:$P5897),"")</f>
        <v/>
      </c>
      <c r="R5897">
        <f>IF($A5897="","",IF(ISNUMBER($A5897),$A5897,IFERROR(DATEVALUE($A5897),NA())))</f>
        <v/>
      </c>
    </row>
    <row r="5898">
      <c r="O5898">
        <f>IF($R5898="","",IF($Q$1="Weekly",INT(($R5898-2)/7),IF($Q$1="Quarterly",YEAR($R5898)*4+ROUNDUP(MONTH($R5898)/3),YEAR($R5898)*12+MONTH($R5898))))</f>
        <v/>
      </c>
      <c r="P5898">
        <f>IF($R5898="","",IF($R5899="",1,IF($O5898&lt;&gt;$O5899,1,0)))</f>
        <v/>
      </c>
      <c r="Q5898">
        <f>IF($P5898=1,SUM($P$7:$P5898),"")</f>
        <v/>
      </c>
      <c r="R5898">
        <f>IF($A5898="","",IF(ISNUMBER($A5898),$A5898,IFERROR(DATEVALUE($A5898),NA())))</f>
        <v/>
      </c>
    </row>
    <row r="5899">
      <c r="O5899">
        <f>IF($R5899="","",IF($Q$1="Weekly",INT(($R5899-2)/7),IF($Q$1="Quarterly",YEAR($R5899)*4+ROUNDUP(MONTH($R5899)/3),YEAR($R5899)*12+MONTH($R5899))))</f>
        <v/>
      </c>
      <c r="P5899">
        <f>IF($R5899="","",IF($R5900="",1,IF($O5899&lt;&gt;$O5900,1,0)))</f>
        <v/>
      </c>
      <c r="Q5899">
        <f>IF($P5899=1,SUM($P$7:$P5899),"")</f>
        <v/>
      </c>
      <c r="R5899">
        <f>IF($A5899="","",IF(ISNUMBER($A5899),$A5899,IFERROR(DATEVALUE($A5899),NA())))</f>
        <v/>
      </c>
    </row>
    <row r="5900">
      <c r="O5900">
        <f>IF($R5900="","",IF($Q$1="Weekly",INT(($R5900-2)/7),IF($Q$1="Quarterly",YEAR($R5900)*4+ROUNDUP(MONTH($R5900)/3),YEAR($R5900)*12+MONTH($R5900))))</f>
        <v/>
      </c>
      <c r="P5900">
        <f>IF($R5900="","",IF($R5901="",1,IF($O5900&lt;&gt;$O5901,1,0)))</f>
        <v/>
      </c>
      <c r="Q5900">
        <f>IF($P5900=1,SUM($P$7:$P5900),"")</f>
        <v/>
      </c>
      <c r="R5900">
        <f>IF($A5900="","",IF(ISNUMBER($A5900),$A5900,IFERROR(DATEVALUE($A5900),NA())))</f>
        <v/>
      </c>
    </row>
    <row r="5901">
      <c r="O5901">
        <f>IF($R5901="","",IF($Q$1="Weekly",INT(($R5901-2)/7),IF($Q$1="Quarterly",YEAR($R5901)*4+ROUNDUP(MONTH($R5901)/3),YEAR($R5901)*12+MONTH($R5901))))</f>
        <v/>
      </c>
      <c r="P5901">
        <f>IF($R5901="","",IF($R5902="",1,IF($O5901&lt;&gt;$O5902,1,0)))</f>
        <v/>
      </c>
      <c r="Q5901">
        <f>IF($P5901=1,SUM($P$7:$P5901),"")</f>
        <v/>
      </c>
      <c r="R5901">
        <f>IF($A5901="","",IF(ISNUMBER($A5901),$A5901,IFERROR(DATEVALUE($A5901),NA())))</f>
        <v/>
      </c>
    </row>
    <row r="5902">
      <c r="O5902">
        <f>IF($R5902="","",IF($Q$1="Weekly",INT(($R5902-2)/7),IF($Q$1="Quarterly",YEAR($R5902)*4+ROUNDUP(MONTH($R5902)/3),YEAR($R5902)*12+MONTH($R5902))))</f>
        <v/>
      </c>
      <c r="P5902">
        <f>IF($R5902="","",IF($R5903="",1,IF($O5902&lt;&gt;$O5903,1,0)))</f>
        <v/>
      </c>
      <c r="Q5902">
        <f>IF($P5902=1,SUM($P$7:$P5902),"")</f>
        <v/>
      </c>
      <c r="R5902">
        <f>IF($A5902="","",IF(ISNUMBER($A5902),$A5902,IFERROR(DATEVALUE($A5902),NA())))</f>
        <v/>
      </c>
    </row>
    <row r="5903">
      <c r="O5903">
        <f>IF($R5903="","",IF($Q$1="Weekly",INT(($R5903-2)/7),IF($Q$1="Quarterly",YEAR($R5903)*4+ROUNDUP(MONTH($R5903)/3),YEAR($R5903)*12+MONTH($R5903))))</f>
        <v/>
      </c>
      <c r="P5903">
        <f>IF($R5903="","",IF($R5904="",1,IF($O5903&lt;&gt;$O5904,1,0)))</f>
        <v/>
      </c>
      <c r="Q5903">
        <f>IF($P5903=1,SUM($P$7:$P5903),"")</f>
        <v/>
      </c>
      <c r="R5903">
        <f>IF($A5903="","",IF(ISNUMBER($A5903),$A5903,IFERROR(DATEVALUE($A5903),NA())))</f>
        <v/>
      </c>
    </row>
    <row r="5904">
      <c r="O5904">
        <f>IF($R5904="","",IF($Q$1="Weekly",INT(($R5904-2)/7),IF($Q$1="Quarterly",YEAR($R5904)*4+ROUNDUP(MONTH($R5904)/3),YEAR($R5904)*12+MONTH($R5904))))</f>
        <v/>
      </c>
      <c r="P5904">
        <f>IF($R5904="","",IF($R5905="",1,IF($O5904&lt;&gt;$O5905,1,0)))</f>
        <v/>
      </c>
      <c r="Q5904">
        <f>IF($P5904=1,SUM($P$7:$P5904),"")</f>
        <v/>
      </c>
      <c r="R5904">
        <f>IF($A5904="","",IF(ISNUMBER($A5904),$A5904,IFERROR(DATEVALUE($A5904),NA())))</f>
        <v/>
      </c>
    </row>
    <row r="5905">
      <c r="O5905">
        <f>IF($R5905="","",IF($Q$1="Weekly",INT(($R5905-2)/7),IF($Q$1="Quarterly",YEAR($R5905)*4+ROUNDUP(MONTH($R5905)/3),YEAR($R5905)*12+MONTH($R5905))))</f>
        <v/>
      </c>
      <c r="P5905">
        <f>IF($R5905="","",IF($R5906="",1,IF($O5905&lt;&gt;$O5906,1,0)))</f>
        <v/>
      </c>
      <c r="Q5905">
        <f>IF($P5905=1,SUM($P$7:$P5905),"")</f>
        <v/>
      </c>
      <c r="R5905">
        <f>IF($A5905="","",IF(ISNUMBER($A5905),$A5905,IFERROR(DATEVALUE($A5905),NA())))</f>
        <v/>
      </c>
    </row>
    <row r="5906">
      <c r="O5906">
        <f>IF($R5906="","",IF($Q$1="Weekly",INT(($R5906-2)/7),IF($Q$1="Quarterly",YEAR($R5906)*4+ROUNDUP(MONTH($R5906)/3),YEAR($R5906)*12+MONTH($R5906))))</f>
        <v/>
      </c>
      <c r="P5906">
        <f>IF($R5906="","",IF($R5907="",1,IF($O5906&lt;&gt;$O5907,1,0)))</f>
        <v/>
      </c>
      <c r="Q5906">
        <f>IF($P5906=1,SUM($P$7:$P5906),"")</f>
        <v/>
      </c>
      <c r="R5906">
        <f>IF($A5906="","",IF(ISNUMBER($A5906),$A5906,IFERROR(DATEVALUE($A5906),NA())))</f>
        <v/>
      </c>
    </row>
    <row r="5907">
      <c r="O5907">
        <f>IF($R5907="","",IF($Q$1="Weekly",INT(($R5907-2)/7),IF($Q$1="Quarterly",YEAR($R5907)*4+ROUNDUP(MONTH($R5907)/3),YEAR($R5907)*12+MONTH($R5907))))</f>
        <v/>
      </c>
      <c r="P5907">
        <f>IF($R5907="","",IF($R5908="",1,IF($O5907&lt;&gt;$O5908,1,0)))</f>
        <v/>
      </c>
      <c r="Q5907">
        <f>IF($P5907=1,SUM($P$7:$P5907),"")</f>
        <v/>
      </c>
      <c r="R5907">
        <f>IF($A5907="","",IF(ISNUMBER($A5907),$A5907,IFERROR(DATEVALUE($A5907),NA())))</f>
        <v/>
      </c>
    </row>
    <row r="5908">
      <c r="O5908">
        <f>IF($R5908="","",IF($Q$1="Weekly",INT(($R5908-2)/7),IF($Q$1="Quarterly",YEAR($R5908)*4+ROUNDUP(MONTH($R5908)/3),YEAR($R5908)*12+MONTH($R5908))))</f>
        <v/>
      </c>
      <c r="P5908">
        <f>IF($R5908="","",IF($R5909="",1,IF($O5908&lt;&gt;$O5909,1,0)))</f>
        <v/>
      </c>
      <c r="Q5908">
        <f>IF($P5908=1,SUM($P$7:$P5908),"")</f>
        <v/>
      </c>
      <c r="R5908">
        <f>IF($A5908="","",IF(ISNUMBER($A5908),$A5908,IFERROR(DATEVALUE($A5908),NA())))</f>
        <v/>
      </c>
    </row>
    <row r="5909">
      <c r="O5909">
        <f>IF($R5909="","",IF($Q$1="Weekly",INT(($R5909-2)/7),IF($Q$1="Quarterly",YEAR($R5909)*4+ROUNDUP(MONTH($R5909)/3),YEAR($R5909)*12+MONTH($R5909))))</f>
        <v/>
      </c>
      <c r="P5909">
        <f>IF($R5909="","",IF($R5910="",1,IF($O5909&lt;&gt;$O5910,1,0)))</f>
        <v/>
      </c>
      <c r="Q5909">
        <f>IF($P5909=1,SUM($P$7:$P5909),"")</f>
        <v/>
      </c>
      <c r="R5909">
        <f>IF($A5909="","",IF(ISNUMBER($A5909),$A5909,IFERROR(DATEVALUE($A5909),NA())))</f>
        <v/>
      </c>
    </row>
    <row r="5910">
      <c r="O5910">
        <f>IF($R5910="","",IF($Q$1="Weekly",INT(($R5910-2)/7),IF($Q$1="Quarterly",YEAR($R5910)*4+ROUNDUP(MONTH($R5910)/3),YEAR($R5910)*12+MONTH($R5910))))</f>
        <v/>
      </c>
      <c r="P5910">
        <f>IF($R5910="","",IF($R5911="",1,IF($O5910&lt;&gt;$O5911,1,0)))</f>
        <v/>
      </c>
      <c r="Q5910">
        <f>IF($P5910=1,SUM($P$7:$P5910),"")</f>
        <v/>
      </c>
      <c r="R5910">
        <f>IF($A5910="","",IF(ISNUMBER($A5910),$A5910,IFERROR(DATEVALUE($A5910),NA())))</f>
        <v/>
      </c>
    </row>
    <row r="5911">
      <c r="O5911">
        <f>IF($R5911="","",IF($Q$1="Weekly",INT(($R5911-2)/7),IF($Q$1="Quarterly",YEAR($R5911)*4+ROUNDUP(MONTH($R5911)/3),YEAR($R5911)*12+MONTH($R5911))))</f>
        <v/>
      </c>
      <c r="P5911">
        <f>IF($R5911="","",IF($R5912="",1,IF($O5911&lt;&gt;$O5912,1,0)))</f>
        <v/>
      </c>
      <c r="Q5911">
        <f>IF($P5911=1,SUM($P$7:$P5911),"")</f>
        <v/>
      </c>
      <c r="R5911">
        <f>IF($A5911="","",IF(ISNUMBER($A5911),$A5911,IFERROR(DATEVALUE($A5911),NA())))</f>
        <v/>
      </c>
    </row>
    <row r="5912">
      <c r="O5912">
        <f>IF($R5912="","",IF($Q$1="Weekly",INT(($R5912-2)/7),IF($Q$1="Quarterly",YEAR($R5912)*4+ROUNDUP(MONTH($R5912)/3),YEAR($R5912)*12+MONTH($R5912))))</f>
        <v/>
      </c>
      <c r="P5912">
        <f>IF($R5912="","",IF($R5913="",1,IF($O5912&lt;&gt;$O5913,1,0)))</f>
        <v/>
      </c>
      <c r="Q5912">
        <f>IF($P5912=1,SUM($P$7:$P5912),"")</f>
        <v/>
      </c>
      <c r="R5912">
        <f>IF($A5912="","",IF(ISNUMBER($A5912),$A5912,IFERROR(DATEVALUE($A5912),NA())))</f>
        <v/>
      </c>
    </row>
    <row r="5913">
      <c r="O5913">
        <f>IF($R5913="","",IF($Q$1="Weekly",INT(($R5913-2)/7),IF($Q$1="Quarterly",YEAR($R5913)*4+ROUNDUP(MONTH($R5913)/3),YEAR($R5913)*12+MONTH($R5913))))</f>
        <v/>
      </c>
      <c r="P5913">
        <f>IF($R5913="","",IF($R5914="",1,IF($O5913&lt;&gt;$O5914,1,0)))</f>
        <v/>
      </c>
      <c r="Q5913">
        <f>IF($P5913=1,SUM($P$7:$P5913),"")</f>
        <v/>
      </c>
      <c r="R5913">
        <f>IF($A5913="","",IF(ISNUMBER($A5913),$A5913,IFERROR(DATEVALUE($A5913),NA())))</f>
        <v/>
      </c>
    </row>
    <row r="5914">
      <c r="O5914">
        <f>IF($R5914="","",IF($Q$1="Weekly",INT(($R5914-2)/7),IF($Q$1="Quarterly",YEAR($R5914)*4+ROUNDUP(MONTH($R5914)/3),YEAR($R5914)*12+MONTH($R5914))))</f>
        <v/>
      </c>
      <c r="P5914">
        <f>IF($R5914="","",IF($R5915="",1,IF($O5914&lt;&gt;$O5915,1,0)))</f>
        <v/>
      </c>
      <c r="Q5914">
        <f>IF($P5914=1,SUM($P$7:$P5914),"")</f>
        <v/>
      </c>
      <c r="R5914">
        <f>IF($A5914="","",IF(ISNUMBER($A5914),$A5914,IFERROR(DATEVALUE($A5914),NA())))</f>
        <v/>
      </c>
    </row>
    <row r="5915">
      <c r="O5915">
        <f>IF($R5915="","",IF($Q$1="Weekly",INT(($R5915-2)/7),IF($Q$1="Quarterly",YEAR($R5915)*4+ROUNDUP(MONTH($R5915)/3),YEAR($R5915)*12+MONTH($R5915))))</f>
        <v/>
      </c>
      <c r="P5915">
        <f>IF($R5915="","",IF($R5916="",1,IF($O5915&lt;&gt;$O5916,1,0)))</f>
        <v/>
      </c>
      <c r="Q5915">
        <f>IF($P5915=1,SUM($P$7:$P5915),"")</f>
        <v/>
      </c>
      <c r="R5915">
        <f>IF($A5915="","",IF(ISNUMBER($A5915),$A5915,IFERROR(DATEVALUE($A5915),NA())))</f>
        <v/>
      </c>
    </row>
    <row r="5916">
      <c r="O5916">
        <f>IF($R5916="","",IF($Q$1="Weekly",INT(($R5916-2)/7),IF($Q$1="Quarterly",YEAR($R5916)*4+ROUNDUP(MONTH($R5916)/3),YEAR($R5916)*12+MONTH($R5916))))</f>
        <v/>
      </c>
      <c r="P5916">
        <f>IF($R5916="","",IF($R5917="",1,IF($O5916&lt;&gt;$O5917,1,0)))</f>
        <v/>
      </c>
      <c r="Q5916">
        <f>IF($P5916=1,SUM($P$7:$P5916),"")</f>
        <v/>
      </c>
      <c r="R5916">
        <f>IF($A5916="","",IF(ISNUMBER($A5916),$A5916,IFERROR(DATEVALUE($A5916),NA())))</f>
        <v/>
      </c>
    </row>
    <row r="5917">
      <c r="O5917">
        <f>IF($R5917="","",IF($Q$1="Weekly",INT(($R5917-2)/7),IF($Q$1="Quarterly",YEAR($R5917)*4+ROUNDUP(MONTH($R5917)/3),YEAR($R5917)*12+MONTH($R5917))))</f>
        <v/>
      </c>
      <c r="P5917">
        <f>IF($R5917="","",IF($R5918="",1,IF($O5917&lt;&gt;$O5918,1,0)))</f>
        <v/>
      </c>
      <c r="Q5917">
        <f>IF($P5917=1,SUM($P$7:$P5917),"")</f>
        <v/>
      </c>
      <c r="R5917">
        <f>IF($A5917="","",IF(ISNUMBER($A5917),$A5917,IFERROR(DATEVALUE($A5917),NA())))</f>
        <v/>
      </c>
    </row>
    <row r="5918">
      <c r="O5918">
        <f>IF($R5918="","",IF($Q$1="Weekly",INT(($R5918-2)/7),IF($Q$1="Quarterly",YEAR($R5918)*4+ROUNDUP(MONTH($R5918)/3),YEAR($R5918)*12+MONTH($R5918))))</f>
        <v/>
      </c>
      <c r="P5918">
        <f>IF($R5918="","",IF($R5919="",1,IF($O5918&lt;&gt;$O5919,1,0)))</f>
        <v/>
      </c>
      <c r="Q5918">
        <f>IF($P5918=1,SUM($P$7:$P5918),"")</f>
        <v/>
      </c>
      <c r="R5918">
        <f>IF($A5918="","",IF(ISNUMBER($A5918),$A5918,IFERROR(DATEVALUE($A5918),NA())))</f>
        <v/>
      </c>
    </row>
    <row r="5919">
      <c r="O5919">
        <f>IF($R5919="","",IF($Q$1="Weekly",INT(($R5919-2)/7),IF($Q$1="Quarterly",YEAR($R5919)*4+ROUNDUP(MONTH($R5919)/3),YEAR($R5919)*12+MONTH($R5919))))</f>
        <v/>
      </c>
      <c r="P5919">
        <f>IF($R5919="","",IF($R5920="",1,IF($O5919&lt;&gt;$O5920,1,0)))</f>
        <v/>
      </c>
      <c r="Q5919">
        <f>IF($P5919=1,SUM($P$7:$P5919),"")</f>
        <v/>
      </c>
      <c r="R5919">
        <f>IF($A5919="","",IF(ISNUMBER($A5919),$A5919,IFERROR(DATEVALUE($A5919),NA())))</f>
        <v/>
      </c>
    </row>
    <row r="5920">
      <c r="O5920">
        <f>IF($R5920="","",IF($Q$1="Weekly",INT(($R5920-2)/7),IF($Q$1="Quarterly",YEAR($R5920)*4+ROUNDUP(MONTH($R5920)/3),YEAR($R5920)*12+MONTH($R5920))))</f>
        <v/>
      </c>
      <c r="P5920">
        <f>IF($R5920="","",IF($R5921="",1,IF($O5920&lt;&gt;$O5921,1,0)))</f>
        <v/>
      </c>
      <c r="Q5920">
        <f>IF($P5920=1,SUM($P$7:$P5920),"")</f>
        <v/>
      </c>
      <c r="R5920">
        <f>IF($A5920="","",IF(ISNUMBER($A5920),$A5920,IFERROR(DATEVALUE($A5920),NA())))</f>
        <v/>
      </c>
    </row>
    <row r="5921">
      <c r="O5921">
        <f>IF($R5921="","",IF($Q$1="Weekly",INT(($R5921-2)/7),IF($Q$1="Quarterly",YEAR($R5921)*4+ROUNDUP(MONTH($R5921)/3),YEAR($R5921)*12+MONTH($R5921))))</f>
        <v/>
      </c>
      <c r="P5921">
        <f>IF($R5921="","",IF($R5922="",1,IF($O5921&lt;&gt;$O5922,1,0)))</f>
        <v/>
      </c>
      <c r="Q5921">
        <f>IF($P5921=1,SUM($P$7:$P5921),"")</f>
        <v/>
      </c>
      <c r="R5921">
        <f>IF($A5921="","",IF(ISNUMBER($A5921),$A5921,IFERROR(DATEVALUE($A5921),NA())))</f>
        <v/>
      </c>
    </row>
    <row r="5922">
      <c r="O5922">
        <f>IF($R5922="","",IF($Q$1="Weekly",INT(($R5922-2)/7),IF($Q$1="Quarterly",YEAR($R5922)*4+ROUNDUP(MONTH($R5922)/3),YEAR($R5922)*12+MONTH($R5922))))</f>
        <v/>
      </c>
      <c r="P5922">
        <f>IF($R5922="","",IF($R5923="",1,IF($O5922&lt;&gt;$O5923,1,0)))</f>
        <v/>
      </c>
      <c r="Q5922">
        <f>IF($P5922=1,SUM($P$7:$P5922),"")</f>
        <v/>
      </c>
      <c r="R5922">
        <f>IF($A5922="","",IF(ISNUMBER($A5922),$A5922,IFERROR(DATEVALUE($A5922),NA())))</f>
        <v/>
      </c>
    </row>
    <row r="5923">
      <c r="O5923">
        <f>IF($R5923="","",IF($Q$1="Weekly",INT(($R5923-2)/7),IF($Q$1="Quarterly",YEAR($R5923)*4+ROUNDUP(MONTH($R5923)/3),YEAR($R5923)*12+MONTH($R5923))))</f>
        <v/>
      </c>
      <c r="P5923">
        <f>IF($R5923="","",IF($R5924="",1,IF($O5923&lt;&gt;$O5924,1,0)))</f>
        <v/>
      </c>
      <c r="Q5923">
        <f>IF($P5923=1,SUM($P$7:$P5923),"")</f>
        <v/>
      </c>
      <c r="R5923">
        <f>IF($A5923="","",IF(ISNUMBER($A5923),$A5923,IFERROR(DATEVALUE($A5923),NA())))</f>
        <v/>
      </c>
    </row>
    <row r="5924">
      <c r="O5924">
        <f>IF($R5924="","",IF($Q$1="Weekly",INT(($R5924-2)/7),IF($Q$1="Quarterly",YEAR($R5924)*4+ROUNDUP(MONTH($R5924)/3),YEAR($R5924)*12+MONTH($R5924))))</f>
        <v/>
      </c>
      <c r="P5924">
        <f>IF($R5924="","",IF($R5925="",1,IF($O5924&lt;&gt;$O5925,1,0)))</f>
        <v/>
      </c>
      <c r="Q5924">
        <f>IF($P5924=1,SUM($P$7:$P5924),"")</f>
        <v/>
      </c>
      <c r="R5924">
        <f>IF($A5924="","",IF(ISNUMBER($A5924),$A5924,IFERROR(DATEVALUE($A5924),NA())))</f>
        <v/>
      </c>
    </row>
    <row r="5925">
      <c r="O5925">
        <f>IF($R5925="","",IF($Q$1="Weekly",INT(($R5925-2)/7),IF($Q$1="Quarterly",YEAR($R5925)*4+ROUNDUP(MONTH($R5925)/3),YEAR($R5925)*12+MONTH($R5925))))</f>
        <v/>
      </c>
      <c r="P5925">
        <f>IF($R5925="","",IF($R5926="",1,IF($O5925&lt;&gt;$O5926,1,0)))</f>
        <v/>
      </c>
      <c r="Q5925">
        <f>IF($P5925=1,SUM($P$7:$P5925),"")</f>
        <v/>
      </c>
      <c r="R5925">
        <f>IF($A5925="","",IF(ISNUMBER($A5925),$A5925,IFERROR(DATEVALUE($A5925),NA())))</f>
        <v/>
      </c>
    </row>
    <row r="5926">
      <c r="O5926">
        <f>IF($R5926="","",IF($Q$1="Weekly",INT(($R5926-2)/7),IF($Q$1="Quarterly",YEAR($R5926)*4+ROUNDUP(MONTH($R5926)/3),YEAR($R5926)*12+MONTH($R5926))))</f>
        <v/>
      </c>
      <c r="P5926">
        <f>IF($R5926="","",IF($R5927="",1,IF($O5926&lt;&gt;$O5927,1,0)))</f>
        <v/>
      </c>
      <c r="Q5926">
        <f>IF($P5926=1,SUM($P$7:$P5926),"")</f>
        <v/>
      </c>
      <c r="R5926">
        <f>IF($A5926="","",IF(ISNUMBER($A5926),$A5926,IFERROR(DATEVALUE($A5926),NA())))</f>
        <v/>
      </c>
    </row>
    <row r="5927">
      <c r="O5927">
        <f>IF($R5927="","",IF($Q$1="Weekly",INT(($R5927-2)/7),IF($Q$1="Quarterly",YEAR($R5927)*4+ROUNDUP(MONTH($R5927)/3),YEAR($R5927)*12+MONTH($R5927))))</f>
        <v/>
      </c>
      <c r="P5927">
        <f>IF($R5927="","",IF($R5928="",1,IF($O5927&lt;&gt;$O5928,1,0)))</f>
        <v/>
      </c>
      <c r="Q5927">
        <f>IF($P5927=1,SUM($P$7:$P5927),"")</f>
        <v/>
      </c>
      <c r="R5927">
        <f>IF($A5927="","",IF(ISNUMBER($A5927),$A5927,IFERROR(DATEVALUE($A5927),NA())))</f>
        <v/>
      </c>
    </row>
    <row r="5928">
      <c r="O5928">
        <f>IF($R5928="","",IF($Q$1="Weekly",INT(($R5928-2)/7),IF($Q$1="Quarterly",YEAR($R5928)*4+ROUNDUP(MONTH($R5928)/3),YEAR($R5928)*12+MONTH($R5928))))</f>
        <v/>
      </c>
      <c r="P5928">
        <f>IF($R5928="","",IF($R5929="",1,IF($O5928&lt;&gt;$O5929,1,0)))</f>
        <v/>
      </c>
      <c r="Q5928">
        <f>IF($P5928=1,SUM($P$7:$P5928),"")</f>
        <v/>
      </c>
      <c r="R5928">
        <f>IF($A5928="","",IF(ISNUMBER($A5928),$A5928,IFERROR(DATEVALUE($A5928),NA())))</f>
        <v/>
      </c>
    </row>
    <row r="5929">
      <c r="O5929">
        <f>IF($R5929="","",IF($Q$1="Weekly",INT(($R5929-2)/7),IF($Q$1="Quarterly",YEAR($R5929)*4+ROUNDUP(MONTH($R5929)/3),YEAR($R5929)*12+MONTH($R5929))))</f>
        <v/>
      </c>
      <c r="P5929">
        <f>IF($R5929="","",IF($R5930="",1,IF($O5929&lt;&gt;$O5930,1,0)))</f>
        <v/>
      </c>
      <c r="Q5929">
        <f>IF($P5929=1,SUM($P$7:$P5929),"")</f>
        <v/>
      </c>
      <c r="R5929">
        <f>IF($A5929="","",IF(ISNUMBER($A5929),$A5929,IFERROR(DATEVALUE($A5929),NA())))</f>
        <v/>
      </c>
    </row>
    <row r="5930">
      <c r="O5930">
        <f>IF($R5930="","",IF($Q$1="Weekly",INT(($R5930-2)/7),IF($Q$1="Quarterly",YEAR($R5930)*4+ROUNDUP(MONTH($R5930)/3),YEAR($R5930)*12+MONTH($R5930))))</f>
        <v/>
      </c>
      <c r="P5930">
        <f>IF($R5930="","",IF($R5931="",1,IF($O5930&lt;&gt;$O5931,1,0)))</f>
        <v/>
      </c>
      <c r="Q5930">
        <f>IF($P5930=1,SUM($P$7:$P5930),"")</f>
        <v/>
      </c>
      <c r="R5930">
        <f>IF($A5930="","",IF(ISNUMBER($A5930),$A5930,IFERROR(DATEVALUE($A5930),NA())))</f>
        <v/>
      </c>
    </row>
    <row r="5931">
      <c r="O5931">
        <f>IF($R5931="","",IF($Q$1="Weekly",INT(($R5931-2)/7),IF($Q$1="Quarterly",YEAR($R5931)*4+ROUNDUP(MONTH($R5931)/3),YEAR($R5931)*12+MONTH($R5931))))</f>
        <v/>
      </c>
      <c r="P5931">
        <f>IF($R5931="","",IF($R5932="",1,IF($O5931&lt;&gt;$O5932,1,0)))</f>
        <v/>
      </c>
      <c r="Q5931">
        <f>IF($P5931=1,SUM($P$7:$P5931),"")</f>
        <v/>
      </c>
      <c r="R5931">
        <f>IF($A5931="","",IF(ISNUMBER($A5931),$A5931,IFERROR(DATEVALUE($A5931),NA())))</f>
        <v/>
      </c>
    </row>
    <row r="5932">
      <c r="O5932">
        <f>IF($R5932="","",IF($Q$1="Weekly",INT(($R5932-2)/7),IF($Q$1="Quarterly",YEAR($R5932)*4+ROUNDUP(MONTH($R5932)/3),YEAR($R5932)*12+MONTH($R5932))))</f>
        <v/>
      </c>
      <c r="P5932">
        <f>IF($R5932="","",IF($R5933="",1,IF($O5932&lt;&gt;$O5933,1,0)))</f>
        <v/>
      </c>
      <c r="Q5932">
        <f>IF($P5932=1,SUM($P$7:$P5932),"")</f>
        <v/>
      </c>
      <c r="R5932">
        <f>IF($A5932="","",IF(ISNUMBER($A5932),$A5932,IFERROR(DATEVALUE($A5932),NA())))</f>
        <v/>
      </c>
    </row>
    <row r="5933">
      <c r="O5933">
        <f>IF($R5933="","",IF($Q$1="Weekly",INT(($R5933-2)/7),IF($Q$1="Quarterly",YEAR($R5933)*4+ROUNDUP(MONTH($R5933)/3),YEAR($R5933)*12+MONTH($R5933))))</f>
        <v/>
      </c>
      <c r="P5933">
        <f>IF($R5933="","",IF($R5934="",1,IF($O5933&lt;&gt;$O5934,1,0)))</f>
        <v/>
      </c>
      <c r="Q5933">
        <f>IF($P5933=1,SUM($P$7:$P5933),"")</f>
        <v/>
      </c>
      <c r="R5933">
        <f>IF($A5933="","",IF(ISNUMBER($A5933),$A5933,IFERROR(DATEVALUE($A5933),NA())))</f>
        <v/>
      </c>
    </row>
    <row r="5934">
      <c r="O5934">
        <f>IF($R5934="","",IF($Q$1="Weekly",INT(($R5934-2)/7),IF($Q$1="Quarterly",YEAR($R5934)*4+ROUNDUP(MONTH($R5934)/3),YEAR($R5934)*12+MONTH($R5934))))</f>
        <v/>
      </c>
      <c r="P5934">
        <f>IF($R5934="","",IF($R5935="",1,IF($O5934&lt;&gt;$O5935,1,0)))</f>
        <v/>
      </c>
      <c r="Q5934">
        <f>IF($P5934=1,SUM($P$7:$P5934),"")</f>
        <v/>
      </c>
      <c r="R5934">
        <f>IF($A5934="","",IF(ISNUMBER($A5934),$A5934,IFERROR(DATEVALUE($A5934),NA())))</f>
        <v/>
      </c>
    </row>
    <row r="5935">
      <c r="O5935">
        <f>IF($R5935="","",IF($Q$1="Weekly",INT(($R5935-2)/7),IF($Q$1="Quarterly",YEAR($R5935)*4+ROUNDUP(MONTH($R5935)/3),YEAR($R5935)*12+MONTH($R5935))))</f>
        <v/>
      </c>
      <c r="P5935">
        <f>IF($R5935="","",IF($R5936="",1,IF($O5935&lt;&gt;$O5936,1,0)))</f>
        <v/>
      </c>
      <c r="Q5935">
        <f>IF($P5935=1,SUM($P$7:$P5935),"")</f>
        <v/>
      </c>
      <c r="R5935">
        <f>IF($A5935="","",IF(ISNUMBER($A5935),$A5935,IFERROR(DATEVALUE($A5935),NA())))</f>
        <v/>
      </c>
    </row>
    <row r="5936">
      <c r="O5936">
        <f>IF($R5936="","",IF($Q$1="Weekly",INT(($R5936-2)/7),IF($Q$1="Quarterly",YEAR($R5936)*4+ROUNDUP(MONTH($R5936)/3),YEAR($R5936)*12+MONTH($R5936))))</f>
        <v/>
      </c>
      <c r="P5936">
        <f>IF($R5936="","",IF($R5937="",1,IF($O5936&lt;&gt;$O5937,1,0)))</f>
        <v/>
      </c>
      <c r="Q5936">
        <f>IF($P5936=1,SUM($P$7:$P5936),"")</f>
        <v/>
      </c>
      <c r="R5936">
        <f>IF($A5936="","",IF(ISNUMBER($A5936),$A5936,IFERROR(DATEVALUE($A5936),NA())))</f>
        <v/>
      </c>
    </row>
    <row r="5937">
      <c r="O5937">
        <f>IF($R5937="","",IF($Q$1="Weekly",INT(($R5937-2)/7),IF($Q$1="Quarterly",YEAR($R5937)*4+ROUNDUP(MONTH($R5937)/3),YEAR($R5937)*12+MONTH($R5937))))</f>
        <v/>
      </c>
      <c r="P5937">
        <f>IF($R5937="","",IF($R5938="",1,IF($O5937&lt;&gt;$O5938,1,0)))</f>
        <v/>
      </c>
      <c r="Q5937">
        <f>IF($P5937=1,SUM($P$7:$P5937),"")</f>
        <v/>
      </c>
      <c r="R5937">
        <f>IF($A5937="","",IF(ISNUMBER($A5937),$A5937,IFERROR(DATEVALUE($A5937),NA())))</f>
        <v/>
      </c>
    </row>
    <row r="5938">
      <c r="O5938">
        <f>IF($R5938="","",IF($Q$1="Weekly",INT(($R5938-2)/7),IF($Q$1="Quarterly",YEAR($R5938)*4+ROUNDUP(MONTH($R5938)/3),YEAR($R5938)*12+MONTH($R5938))))</f>
        <v/>
      </c>
      <c r="P5938">
        <f>IF($R5938="","",IF($R5939="",1,IF($O5938&lt;&gt;$O5939,1,0)))</f>
        <v/>
      </c>
      <c r="Q5938">
        <f>IF($P5938=1,SUM($P$7:$P5938),"")</f>
        <v/>
      </c>
      <c r="R5938">
        <f>IF($A5938="","",IF(ISNUMBER($A5938),$A5938,IFERROR(DATEVALUE($A5938),NA())))</f>
        <v/>
      </c>
    </row>
    <row r="5939">
      <c r="O5939">
        <f>IF($R5939="","",IF($Q$1="Weekly",INT(($R5939-2)/7),IF($Q$1="Quarterly",YEAR($R5939)*4+ROUNDUP(MONTH($R5939)/3),YEAR($R5939)*12+MONTH($R5939))))</f>
        <v/>
      </c>
      <c r="P5939">
        <f>IF($R5939="","",IF($R5940="",1,IF($O5939&lt;&gt;$O5940,1,0)))</f>
        <v/>
      </c>
      <c r="Q5939">
        <f>IF($P5939=1,SUM($P$7:$P5939),"")</f>
        <v/>
      </c>
      <c r="R5939">
        <f>IF($A5939="","",IF(ISNUMBER($A5939),$A5939,IFERROR(DATEVALUE($A5939),NA())))</f>
        <v/>
      </c>
    </row>
    <row r="5940">
      <c r="O5940">
        <f>IF($R5940="","",IF($Q$1="Weekly",INT(($R5940-2)/7),IF($Q$1="Quarterly",YEAR($R5940)*4+ROUNDUP(MONTH($R5940)/3),YEAR($R5940)*12+MONTH($R5940))))</f>
        <v/>
      </c>
      <c r="P5940">
        <f>IF($R5940="","",IF($R5941="",1,IF($O5940&lt;&gt;$O5941,1,0)))</f>
        <v/>
      </c>
      <c r="Q5940">
        <f>IF($P5940=1,SUM($P$7:$P5940),"")</f>
        <v/>
      </c>
      <c r="R5940">
        <f>IF($A5940="","",IF(ISNUMBER($A5940),$A5940,IFERROR(DATEVALUE($A5940),NA())))</f>
        <v/>
      </c>
    </row>
    <row r="5941">
      <c r="O5941">
        <f>IF($R5941="","",IF($Q$1="Weekly",INT(($R5941-2)/7),IF($Q$1="Quarterly",YEAR($R5941)*4+ROUNDUP(MONTH($R5941)/3),YEAR($R5941)*12+MONTH($R5941))))</f>
        <v/>
      </c>
      <c r="P5941">
        <f>IF($R5941="","",IF($R5942="",1,IF($O5941&lt;&gt;$O5942,1,0)))</f>
        <v/>
      </c>
      <c r="Q5941">
        <f>IF($P5941=1,SUM($P$7:$P5941),"")</f>
        <v/>
      </c>
      <c r="R5941">
        <f>IF($A5941="","",IF(ISNUMBER($A5941),$A5941,IFERROR(DATEVALUE($A5941),NA())))</f>
        <v/>
      </c>
    </row>
    <row r="5942">
      <c r="O5942">
        <f>IF($R5942="","",IF($Q$1="Weekly",INT(($R5942-2)/7),IF($Q$1="Quarterly",YEAR($R5942)*4+ROUNDUP(MONTH($R5942)/3),YEAR($R5942)*12+MONTH($R5942))))</f>
        <v/>
      </c>
      <c r="P5942">
        <f>IF($R5942="","",IF($R5943="",1,IF($O5942&lt;&gt;$O5943,1,0)))</f>
        <v/>
      </c>
      <c r="Q5942">
        <f>IF($P5942=1,SUM($P$7:$P5942),"")</f>
        <v/>
      </c>
      <c r="R5942">
        <f>IF($A5942="","",IF(ISNUMBER($A5942),$A5942,IFERROR(DATEVALUE($A5942),NA())))</f>
        <v/>
      </c>
    </row>
    <row r="5943">
      <c r="O5943">
        <f>IF($R5943="","",IF($Q$1="Weekly",INT(($R5943-2)/7),IF($Q$1="Quarterly",YEAR($R5943)*4+ROUNDUP(MONTH($R5943)/3),YEAR($R5943)*12+MONTH($R5943))))</f>
        <v/>
      </c>
      <c r="P5943">
        <f>IF($R5943="","",IF($R5944="",1,IF($O5943&lt;&gt;$O5944,1,0)))</f>
        <v/>
      </c>
      <c r="Q5943">
        <f>IF($P5943=1,SUM($P$7:$P5943),"")</f>
        <v/>
      </c>
      <c r="R5943">
        <f>IF($A5943="","",IF(ISNUMBER($A5943),$A5943,IFERROR(DATEVALUE($A5943),NA())))</f>
        <v/>
      </c>
    </row>
    <row r="5944">
      <c r="O5944">
        <f>IF($R5944="","",IF($Q$1="Weekly",INT(($R5944-2)/7),IF($Q$1="Quarterly",YEAR($R5944)*4+ROUNDUP(MONTH($R5944)/3),YEAR($R5944)*12+MONTH($R5944))))</f>
        <v/>
      </c>
      <c r="P5944">
        <f>IF($R5944="","",IF($R5945="",1,IF($O5944&lt;&gt;$O5945,1,0)))</f>
        <v/>
      </c>
      <c r="Q5944">
        <f>IF($P5944=1,SUM($P$7:$P5944),"")</f>
        <v/>
      </c>
      <c r="R5944">
        <f>IF($A5944="","",IF(ISNUMBER($A5944),$A5944,IFERROR(DATEVALUE($A5944),NA())))</f>
        <v/>
      </c>
    </row>
    <row r="5945">
      <c r="O5945">
        <f>IF($R5945="","",IF($Q$1="Weekly",INT(($R5945-2)/7),IF($Q$1="Quarterly",YEAR($R5945)*4+ROUNDUP(MONTH($R5945)/3),YEAR($R5945)*12+MONTH($R5945))))</f>
        <v/>
      </c>
      <c r="P5945">
        <f>IF($R5945="","",IF($R5946="",1,IF($O5945&lt;&gt;$O5946,1,0)))</f>
        <v/>
      </c>
      <c r="Q5945">
        <f>IF($P5945=1,SUM($P$7:$P5945),"")</f>
        <v/>
      </c>
      <c r="R5945">
        <f>IF($A5945="","",IF(ISNUMBER($A5945),$A5945,IFERROR(DATEVALUE($A5945),NA())))</f>
        <v/>
      </c>
    </row>
    <row r="5946">
      <c r="O5946">
        <f>IF($R5946="","",IF($Q$1="Weekly",INT(($R5946-2)/7),IF($Q$1="Quarterly",YEAR($R5946)*4+ROUNDUP(MONTH($R5946)/3),YEAR($R5946)*12+MONTH($R5946))))</f>
        <v/>
      </c>
      <c r="P5946">
        <f>IF($R5946="","",IF($R5947="",1,IF($O5946&lt;&gt;$O5947,1,0)))</f>
        <v/>
      </c>
      <c r="Q5946">
        <f>IF($P5946=1,SUM($P$7:$P5946),"")</f>
        <v/>
      </c>
      <c r="R5946">
        <f>IF($A5946="","",IF(ISNUMBER($A5946),$A5946,IFERROR(DATEVALUE($A5946),NA())))</f>
        <v/>
      </c>
    </row>
    <row r="5947">
      <c r="O5947">
        <f>IF($R5947="","",IF($Q$1="Weekly",INT(($R5947-2)/7),IF($Q$1="Quarterly",YEAR($R5947)*4+ROUNDUP(MONTH($R5947)/3),YEAR($R5947)*12+MONTH($R5947))))</f>
        <v/>
      </c>
      <c r="P5947">
        <f>IF($R5947="","",IF($R5948="",1,IF($O5947&lt;&gt;$O5948,1,0)))</f>
        <v/>
      </c>
      <c r="Q5947">
        <f>IF($P5947=1,SUM($P$7:$P5947),"")</f>
        <v/>
      </c>
      <c r="R5947">
        <f>IF($A5947="","",IF(ISNUMBER($A5947),$A5947,IFERROR(DATEVALUE($A5947),NA())))</f>
        <v/>
      </c>
    </row>
    <row r="5948">
      <c r="O5948">
        <f>IF($R5948="","",IF($Q$1="Weekly",INT(($R5948-2)/7),IF($Q$1="Quarterly",YEAR($R5948)*4+ROUNDUP(MONTH($R5948)/3),YEAR($R5948)*12+MONTH($R5948))))</f>
        <v/>
      </c>
      <c r="P5948">
        <f>IF($R5948="","",IF($R5949="",1,IF($O5948&lt;&gt;$O5949,1,0)))</f>
        <v/>
      </c>
      <c r="Q5948">
        <f>IF($P5948=1,SUM($P$7:$P5948),"")</f>
        <v/>
      </c>
      <c r="R5948">
        <f>IF($A5948="","",IF(ISNUMBER($A5948),$A5948,IFERROR(DATEVALUE($A5948),NA())))</f>
        <v/>
      </c>
    </row>
    <row r="5949">
      <c r="O5949">
        <f>IF($R5949="","",IF($Q$1="Weekly",INT(($R5949-2)/7),IF($Q$1="Quarterly",YEAR($R5949)*4+ROUNDUP(MONTH($R5949)/3),YEAR($R5949)*12+MONTH($R5949))))</f>
        <v/>
      </c>
      <c r="P5949">
        <f>IF($R5949="","",IF($R5950="",1,IF($O5949&lt;&gt;$O5950,1,0)))</f>
        <v/>
      </c>
      <c r="Q5949">
        <f>IF($P5949=1,SUM($P$7:$P5949),"")</f>
        <v/>
      </c>
      <c r="R5949">
        <f>IF($A5949="","",IF(ISNUMBER($A5949),$A5949,IFERROR(DATEVALUE($A5949),NA())))</f>
        <v/>
      </c>
    </row>
    <row r="5950">
      <c r="O5950">
        <f>IF($R5950="","",IF($Q$1="Weekly",INT(($R5950-2)/7),IF($Q$1="Quarterly",YEAR($R5950)*4+ROUNDUP(MONTH($R5950)/3),YEAR($R5950)*12+MONTH($R5950))))</f>
        <v/>
      </c>
      <c r="P5950">
        <f>IF($R5950="","",IF($R5951="",1,IF($O5950&lt;&gt;$O5951,1,0)))</f>
        <v/>
      </c>
      <c r="Q5950">
        <f>IF($P5950=1,SUM($P$7:$P5950),"")</f>
        <v/>
      </c>
      <c r="R5950">
        <f>IF($A5950="","",IF(ISNUMBER($A5950),$A5950,IFERROR(DATEVALUE($A5950),NA())))</f>
        <v/>
      </c>
    </row>
    <row r="5951">
      <c r="O5951">
        <f>IF($R5951="","",IF($Q$1="Weekly",INT(($R5951-2)/7),IF($Q$1="Quarterly",YEAR($R5951)*4+ROUNDUP(MONTH($R5951)/3),YEAR($R5951)*12+MONTH($R5951))))</f>
        <v/>
      </c>
      <c r="P5951">
        <f>IF($R5951="","",IF($R5952="",1,IF($O5951&lt;&gt;$O5952,1,0)))</f>
        <v/>
      </c>
      <c r="Q5951">
        <f>IF($P5951=1,SUM($P$7:$P5951),"")</f>
        <v/>
      </c>
      <c r="R5951">
        <f>IF($A5951="","",IF(ISNUMBER($A5951),$A5951,IFERROR(DATEVALUE($A5951),NA())))</f>
        <v/>
      </c>
    </row>
    <row r="5952">
      <c r="O5952">
        <f>IF($R5952="","",IF($Q$1="Weekly",INT(($R5952-2)/7),IF($Q$1="Quarterly",YEAR($R5952)*4+ROUNDUP(MONTH($R5952)/3),YEAR($R5952)*12+MONTH($R5952))))</f>
        <v/>
      </c>
      <c r="P5952">
        <f>IF($R5952="","",IF($R5953="",1,IF($O5952&lt;&gt;$O5953,1,0)))</f>
        <v/>
      </c>
      <c r="Q5952">
        <f>IF($P5952=1,SUM($P$7:$P5952),"")</f>
        <v/>
      </c>
      <c r="R5952">
        <f>IF($A5952="","",IF(ISNUMBER($A5952),$A5952,IFERROR(DATEVALUE($A5952),NA())))</f>
        <v/>
      </c>
    </row>
    <row r="5953">
      <c r="O5953">
        <f>IF($R5953="","",IF($Q$1="Weekly",INT(($R5953-2)/7),IF($Q$1="Quarterly",YEAR($R5953)*4+ROUNDUP(MONTH($R5953)/3),YEAR($R5953)*12+MONTH($R5953))))</f>
        <v/>
      </c>
      <c r="P5953">
        <f>IF($R5953="","",IF($R5954="",1,IF($O5953&lt;&gt;$O5954,1,0)))</f>
        <v/>
      </c>
      <c r="Q5953">
        <f>IF($P5953=1,SUM($P$7:$P5953),"")</f>
        <v/>
      </c>
      <c r="R5953">
        <f>IF($A5953="","",IF(ISNUMBER($A5953),$A5953,IFERROR(DATEVALUE($A5953),NA())))</f>
        <v/>
      </c>
    </row>
    <row r="5954">
      <c r="O5954">
        <f>IF($R5954="","",IF($Q$1="Weekly",INT(($R5954-2)/7),IF($Q$1="Quarterly",YEAR($R5954)*4+ROUNDUP(MONTH($R5954)/3),YEAR($R5954)*12+MONTH($R5954))))</f>
        <v/>
      </c>
      <c r="P5954">
        <f>IF($R5954="","",IF($R5955="",1,IF($O5954&lt;&gt;$O5955,1,0)))</f>
        <v/>
      </c>
      <c r="Q5954">
        <f>IF($P5954=1,SUM($P$7:$P5954),"")</f>
        <v/>
      </c>
      <c r="R5954">
        <f>IF($A5954="","",IF(ISNUMBER($A5954),$A5954,IFERROR(DATEVALUE($A5954),NA())))</f>
        <v/>
      </c>
    </row>
    <row r="5955">
      <c r="O5955">
        <f>IF($R5955="","",IF($Q$1="Weekly",INT(($R5955-2)/7),IF($Q$1="Quarterly",YEAR($R5955)*4+ROUNDUP(MONTH($R5955)/3),YEAR($R5955)*12+MONTH($R5955))))</f>
        <v/>
      </c>
      <c r="P5955">
        <f>IF($R5955="","",IF($R5956="",1,IF($O5955&lt;&gt;$O5956,1,0)))</f>
        <v/>
      </c>
      <c r="Q5955">
        <f>IF($P5955=1,SUM($P$7:$P5955),"")</f>
        <v/>
      </c>
      <c r="R5955">
        <f>IF($A5955="","",IF(ISNUMBER($A5955),$A5955,IFERROR(DATEVALUE($A5955),NA())))</f>
        <v/>
      </c>
    </row>
    <row r="5956">
      <c r="O5956">
        <f>IF($R5956="","",IF($Q$1="Weekly",INT(($R5956-2)/7),IF($Q$1="Quarterly",YEAR($R5956)*4+ROUNDUP(MONTH($R5956)/3),YEAR($R5956)*12+MONTH($R5956))))</f>
        <v/>
      </c>
      <c r="P5956">
        <f>IF($R5956="","",IF($R5957="",1,IF($O5956&lt;&gt;$O5957,1,0)))</f>
        <v/>
      </c>
      <c r="Q5956">
        <f>IF($P5956=1,SUM($P$7:$P5956),"")</f>
        <v/>
      </c>
      <c r="R5956">
        <f>IF($A5956="","",IF(ISNUMBER($A5956),$A5956,IFERROR(DATEVALUE($A5956),NA())))</f>
        <v/>
      </c>
    </row>
    <row r="5957">
      <c r="O5957">
        <f>IF($R5957="","",IF($Q$1="Weekly",INT(($R5957-2)/7),IF($Q$1="Quarterly",YEAR($R5957)*4+ROUNDUP(MONTH($R5957)/3),YEAR($R5957)*12+MONTH($R5957))))</f>
        <v/>
      </c>
      <c r="P5957">
        <f>IF($R5957="","",IF($R5958="",1,IF($O5957&lt;&gt;$O5958,1,0)))</f>
        <v/>
      </c>
      <c r="Q5957">
        <f>IF($P5957=1,SUM($P$7:$P5957),"")</f>
        <v/>
      </c>
      <c r="R5957">
        <f>IF($A5957="","",IF(ISNUMBER($A5957),$A5957,IFERROR(DATEVALUE($A5957),NA())))</f>
        <v/>
      </c>
    </row>
    <row r="5958">
      <c r="O5958">
        <f>IF($R5958="","",IF($Q$1="Weekly",INT(($R5958-2)/7),IF($Q$1="Quarterly",YEAR($R5958)*4+ROUNDUP(MONTH($R5958)/3),YEAR($R5958)*12+MONTH($R5958))))</f>
        <v/>
      </c>
      <c r="P5958">
        <f>IF($R5958="","",IF($R5959="",1,IF($O5958&lt;&gt;$O5959,1,0)))</f>
        <v/>
      </c>
      <c r="Q5958">
        <f>IF($P5958=1,SUM($P$7:$P5958),"")</f>
        <v/>
      </c>
      <c r="R5958">
        <f>IF($A5958="","",IF(ISNUMBER($A5958),$A5958,IFERROR(DATEVALUE($A5958),NA())))</f>
        <v/>
      </c>
    </row>
    <row r="5959">
      <c r="O5959">
        <f>IF($R5959="","",IF($Q$1="Weekly",INT(($R5959-2)/7),IF($Q$1="Quarterly",YEAR($R5959)*4+ROUNDUP(MONTH($R5959)/3),YEAR($R5959)*12+MONTH($R5959))))</f>
        <v/>
      </c>
      <c r="P5959">
        <f>IF($R5959="","",IF($R5960="",1,IF($O5959&lt;&gt;$O5960,1,0)))</f>
        <v/>
      </c>
      <c r="Q5959">
        <f>IF($P5959=1,SUM($P$7:$P5959),"")</f>
        <v/>
      </c>
      <c r="R5959">
        <f>IF($A5959="","",IF(ISNUMBER($A5959),$A5959,IFERROR(DATEVALUE($A5959),NA())))</f>
        <v/>
      </c>
    </row>
    <row r="5960">
      <c r="O5960">
        <f>IF($R5960="","",IF($Q$1="Weekly",INT(($R5960-2)/7),IF($Q$1="Quarterly",YEAR($R5960)*4+ROUNDUP(MONTH($R5960)/3),YEAR($R5960)*12+MONTH($R5960))))</f>
        <v/>
      </c>
      <c r="P5960">
        <f>IF($R5960="","",IF($R5961="",1,IF($O5960&lt;&gt;$O5961,1,0)))</f>
        <v/>
      </c>
      <c r="Q5960">
        <f>IF($P5960=1,SUM($P$7:$P5960),"")</f>
        <v/>
      </c>
      <c r="R5960">
        <f>IF($A5960="","",IF(ISNUMBER($A5960),$A5960,IFERROR(DATEVALUE($A5960),NA())))</f>
        <v/>
      </c>
    </row>
    <row r="5961">
      <c r="O5961">
        <f>IF($R5961="","",IF($Q$1="Weekly",INT(($R5961-2)/7),IF($Q$1="Quarterly",YEAR($R5961)*4+ROUNDUP(MONTH($R5961)/3),YEAR($R5961)*12+MONTH($R5961))))</f>
        <v/>
      </c>
      <c r="P5961">
        <f>IF($R5961="","",IF($R5962="",1,IF($O5961&lt;&gt;$O5962,1,0)))</f>
        <v/>
      </c>
      <c r="Q5961">
        <f>IF($P5961=1,SUM($P$7:$P5961),"")</f>
        <v/>
      </c>
      <c r="R5961">
        <f>IF($A5961="","",IF(ISNUMBER($A5961),$A5961,IFERROR(DATEVALUE($A5961),NA())))</f>
        <v/>
      </c>
    </row>
    <row r="5962">
      <c r="O5962">
        <f>IF($R5962="","",IF($Q$1="Weekly",INT(($R5962-2)/7),IF($Q$1="Quarterly",YEAR($R5962)*4+ROUNDUP(MONTH($R5962)/3),YEAR($R5962)*12+MONTH($R5962))))</f>
        <v/>
      </c>
      <c r="P5962">
        <f>IF($R5962="","",IF($R5963="",1,IF($O5962&lt;&gt;$O5963,1,0)))</f>
        <v/>
      </c>
      <c r="Q5962">
        <f>IF($P5962=1,SUM($P$7:$P5962),"")</f>
        <v/>
      </c>
      <c r="R5962">
        <f>IF($A5962="","",IF(ISNUMBER($A5962),$A5962,IFERROR(DATEVALUE($A5962),NA())))</f>
        <v/>
      </c>
    </row>
    <row r="5963">
      <c r="O5963">
        <f>IF($R5963="","",IF($Q$1="Weekly",INT(($R5963-2)/7),IF($Q$1="Quarterly",YEAR($R5963)*4+ROUNDUP(MONTH($R5963)/3),YEAR($R5963)*12+MONTH($R5963))))</f>
        <v/>
      </c>
      <c r="P5963">
        <f>IF($R5963="","",IF($R5964="",1,IF($O5963&lt;&gt;$O5964,1,0)))</f>
        <v/>
      </c>
      <c r="Q5963">
        <f>IF($P5963=1,SUM($P$7:$P5963),"")</f>
        <v/>
      </c>
      <c r="R5963">
        <f>IF($A5963="","",IF(ISNUMBER($A5963),$A5963,IFERROR(DATEVALUE($A5963),NA())))</f>
        <v/>
      </c>
    </row>
    <row r="5964">
      <c r="O5964">
        <f>IF($R5964="","",IF($Q$1="Weekly",INT(($R5964-2)/7),IF($Q$1="Quarterly",YEAR($R5964)*4+ROUNDUP(MONTH($R5964)/3),YEAR($R5964)*12+MONTH($R5964))))</f>
        <v/>
      </c>
      <c r="P5964">
        <f>IF($R5964="","",IF($R5965="",1,IF($O5964&lt;&gt;$O5965,1,0)))</f>
        <v/>
      </c>
      <c r="Q5964">
        <f>IF($P5964=1,SUM($P$7:$P5964),"")</f>
        <v/>
      </c>
      <c r="R5964">
        <f>IF($A5964="","",IF(ISNUMBER($A5964),$A5964,IFERROR(DATEVALUE($A5964),NA())))</f>
        <v/>
      </c>
    </row>
    <row r="5965">
      <c r="O5965">
        <f>IF($R5965="","",IF($Q$1="Weekly",INT(($R5965-2)/7),IF($Q$1="Quarterly",YEAR($R5965)*4+ROUNDUP(MONTH($R5965)/3),YEAR($R5965)*12+MONTH($R5965))))</f>
        <v/>
      </c>
      <c r="P5965">
        <f>IF($R5965="","",IF($R5966="",1,IF($O5965&lt;&gt;$O5966,1,0)))</f>
        <v/>
      </c>
      <c r="Q5965">
        <f>IF($P5965=1,SUM($P$7:$P5965),"")</f>
        <v/>
      </c>
      <c r="R5965">
        <f>IF($A5965="","",IF(ISNUMBER($A5965),$A5965,IFERROR(DATEVALUE($A5965),NA())))</f>
        <v/>
      </c>
    </row>
    <row r="5966">
      <c r="O5966">
        <f>IF($R5966="","",IF($Q$1="Weekly",INT(($R5966-2)/7),IF($Q$1="Quarterly",YEAR($R5966)*4+ROUNDUP(MONTH($R5966)/3),YEAR($R5966)*12+MONTH($R5966))))</f>
        <v/>
      </c>
      <c r="P5966">
        <f>IF($R5966="","",IF($R5967="",1,IF($O5966&lt;&gt;$O5967,1,0)))</f>
        <v/>
      </c>
      <c r="Q5966">
        <f>IF($P5966=1,SUM($P$7:$P5966),"")</f>
        <v/>
      </c>
      <c r="R5966">
        <f>IF($A5966="","",IF(ISNUMBER($A5966),$A5966,IFERROR(DATEVALUE($A5966),NA())))</f>
        <v/>
      </c>
    </row>
    <row r="5967">
      <c r="O5967">
        <f>IF($R5967="","",IF($Q$1="Weekly",INT(($R5967-2)/7),IF($Q$1="Quarterly",YEAR($R5967)*4+ROUNDUP(MONTH($R5967)/3),YEAR($R5967)*12+MONTH($R5967))))</f>
        <v/>
      </c>
      <c r="P5967">
        <f>IF($R5967="","",IF($R5968="",1,IF($O5967&lt;&gt;$O5968,1,0)))</f>
        <v/>
      </c>
      <c r="Q5967">
        <f>IF($P5967=1,SUM($P$7:$P5967),"")</f>
        <v/>
      </c>
      <c r="R5967">
        <f>IF($A5967="","",IF(ISNUMBER($A5967),$A5967,IFERROR(DATEVALUE($A5967),NA())))</f>
        <v/>
      </c>
    </row>
    <row r="5968">
      <c r="O5968">
        <f>IF($R5968="","",IF($Q$1="Weekly",INT(($R5968-2)/7),IF($Q$1="Quarterly",YEAR($R5968)*4+ROUNDUP(MONTH($R5968)/3),YEAR($R5968)*12+MONTH($R5968))))</f>
        <v/>
      </c>
      <c r="P5968">
        <f>IF($R5968="","",IF($R5969="",1,IF($O5968&lt;&gt;$O5969,1,0)))</f>
        <v/>
      </c>
      <c r="Q5968">
        <f>IF($P5968=1,SUM($P$7:$P5968),"")</f>
        <v/>
      </c>
      <c r="R5968">
        <f>IF($A5968="","",IF(ISNUMBER($A5968),$A5968,IFERROR(DATEVALUE($A5968),NA())))</f>
        <v/>
      </c>
    </row>
    <row r="5969">
      <c r="O5969">
        <f>IF($R5969="","",IF($Q$1="Weekly",INT(($R5969-2)/7),IF($Q$1="Quarterly",YEAR($R5969)*4+ROUNDUP(MONTH($R5969)/3),YEAR($R5969)*12+MONTH($R5969))))</f>
        <v/>
      </c>
      <c r="P5969">
        <f>IF($R5969="","",IF($R5970="",1,IF($O5969&lt;&gt;$O5970,1,0)))</f>
        <v/>
      </c>
      <c r="Q5969">
        <f>IF($P5969=1,SUM($P$7:$P5969),"")</f>
        <v/>
      </c>
      <c r="R5969">
        <f>IF($A5969="","",IF(ISNUMBER($A5969),$A5969,IFERROR(DATEVALUE($A5969),NA())))</f>
        <v/>
      </c>
    </row>
    <row r="5970">
      <c r="O5970">
        <f>IF($R5970="","",IF($Q$1="Weekly",INT(($R5970-2)/7),IF($Q$1="Quarterly",YEAR($R5970)*4+ROUNDUP(MONTH($R5970)/3),YEAR($R5970)*12+MONTH($R5970))))</f>
        <v/>
      </c>
      <c r="P5970">
        <f>IF($R5970="","",IF($R5971="",1,IF($O5970&lt;&gt;$O5971,1,0)))</f>
        <v/>
      </c>
      <c r="Q5970">
        <f>IF($P5970=1,SUM($P$7:$P5970),"")</f>
        <v/>
      </c>
      <c r="R5970">
        <f>IF($A5970="","",IF(ISNUMBER($A5970),$A5970,IFERROR(DATEVALUE($A5970),NA())))</f>
        <v/>
      </c>
    </row>
    <row r="5971">
      <c r="O5971">
        <f>IF($R5971="","",IF($Q$1="Weekly",INT(($R5971-2)/7),IF($Q$1="Quarterly",YEAR($R5971)*4+ROUNDUP(MONTH($R5971)/3),YEAR($R5971)*12+MONTH($R5971))))</f>
        <v/>
      </c>
      <c r="P5971">
        <f>IF($R5971="","",IF($R5972="",1,IF($O5971&lt;&gt;$O5972,1,0)))</f>
        <v/>
      </c>
      <c r="Q5971">
        <f>IF($P5971=1,SUM($P$7:$P5971),"")</f>
        <v/>
      </c>
      <c r="R5971">
        <f>IF($A5971="","",IF(ISNUMBER($A5971),$A5971,IFERROR(DATEVALUE($A5971),NA())))</f>
        <v/>
      </c>
    </row>
    <row r="5972">
      <c r="O5972">
        <f>IF($R5972="","",IF($Q$1="Weekly",INT(($R5972-2)/7),IF($Q$1="Quarterly",YEAR($R5972)*4+ROUNDUP(MONTH($R5972)/3),YEAR($R5972)*12+MONTH($R5972))))</f>
        <v/>
      </c>
      <c r="P5972">
        <f>IF($R5972="","",IF($R5973="",1,IF($O5972&lt;&gt;$O5973,1,0)))</f>
        <v/>
      </c>
      <c r="Q5972">
        <f>IF($P5972=1,SUM($P$7:$P5972),"")</f>
        <v/>
      </c>
      <c r="R5972">
        <f>IF($A5972="","",IF(ISNUMBER($A5972),$A5972,IFERROR(DATEVALUE($A5972),NA())))</f>
        <v/>
      </c>
    </row>
    <row r="5973">
      <c r="O5973">
        <f>IF($R5973="","",IF($Q$1="Weekly",INT(($R5973-2)/7),IF($Q$1="Quarterly",YEAR($R5973)*4+ROUNDUP(MONTH($R5973)/3),YEAR($R5973)*12+MONTH($R5973))))</f>
        <v/>
      </c>
      <c r="P5973">
        <f>IF($R5973="","",IF($R5974="",1,IF($O5973&lt;&gt;$O5974,1,0)))</f>
        <v/>
      </c>
      <c r="Q5973">
        <f>IF($P5973=1,SUM($P$7:$P5973),"")</f>
        <v/>
      </c>
      <c r="R5973">
        <f>IF($A5973="","",IF(ISNUMBER($A5973),$A5973,IFERROR(DATEVALUE($A5973),NA())))</f>
        <v/>
      </c>
    </row>
    <row r="5974">
      <c r="O5974">
        <f>IF($R5974="","",IF($Q$1="Weekly",INT(($R5974-2)/7),IF($Q$1="Quarterly",YEAR($R5974)*4+ROUNDUP(MONTH($R5974)/3),YEAR($R5974)*12+MONTH($R5974))))</f>
        <v/>
      </c>
      <c r="P5974">
        <f>IF($R5974="","",IF($R5975="",1,IF($O5974&lt;&gt;$O5975,1,0)))</f>
        <v/>
      </c>
      <c r="Q5974">
        <f>IF($P5974=1,SUM($P$7:$P5974),"")</f>
        <v/>
      </c>
      <c r="R5974">
        <f>IF($A5974="","",IF(ISNUMBER($A5974),$A5974,IFERROR(DATEVALUE($A5974),NA())))</f>
        <v/>
      </c>
    </row>
    <row r="5975">
      <c r="O5975">
        <f>IF($R5975="","",IF($Q$1="Weekly",INT(($R5975-2)/7),IF($Q$1="Quarterly",YEAR($R5975)*4+ROUNDUP(MONTH($R5975)/3),YEAR($R5975)*12+MONTH($R5975))))</f>
        <v/>
      </c>
      <c r="P5975">
        <f>IF($R5975="","",IF($R5976="",1,IF($O5975&lt;&gt;$O5976,1,0)))</f>
        <v/>
      </c>
      <c r="Q5975">
        <f>IF($P5975=1,SUM($P$7:$P5975),"")</f>
        <v/>
      </c>
      <c r="R5975">
        <f>IF($A5975="","",IF(ISNUMBER($A5975),$A5975,IFERROR(DATEVALUE($A5975),NA())))</f>
        <v/>
      </c>
    </row>
    <row r="5976">
      <c r="O5976">
        <f>IF($R5976="","",IF($Q$1="Weekly",INT(($R5976-2)/7),IF($Q$1="Quarterly",YEAR($R5976)*4+ROUNDUP(MONTH($R5976)/3),YEAR($R5976)*12+MONTH($R5976))))</f>
        <v/>
      </c>
      <c r="P5976">
        <f>IF($R5976="","",IF($R5977="",1,IF($O5976&lt;&gt;$O5977,1,0)))</f>
        <v/>
      </c>
      <c r="Q5976">
        <f>IF($P5976=1,SUM($P$7:$P5976),"")</f>
        <v/>
      </c>
      <c r="R5976">
        <f>IF($A5976="","",IF(ISNUMBER($A5976),$A5976,IFERROR(DATEVALUE($A5976),NA())))</f>
        <v/>
      </c>
    </row>
    <row r="5977">
      <c r="O5977">
        <f>IF($R5977="","",IF($Q$1="Weekly",INT(($R5977-2)/7),IF($Q$1="Quarterly",YEAR($R5977)*4+ROUNDUP(MONTH($R5977)/3),YEAR($R5977)*12+MONTH($R5977))))</f>
        <v/>
      </c>
      <c r="P5977">
        <f>IF($R5977="","",IF($R5978="",1,IF($O5977&lt;&gt;$O5978,1,0)))</f>
        <v/>
      </c>
      <c r="Q5977">
        <f>IF($P5977=1,SUM($P$7:$P5977),"")</f>
        <v/>
      </c>
      <c r="R5977">
        <f>IF($A5977="","",IF(ISNUMBER($A5977),$A5977,IFERROR(DATEVALUE($A5977),NA())))</f>
        <v/>
      </c>
    </row>
    <row r="5978">
      <c r="O5978">
        <f>IF($R5978="","",IF($Q$1="Weekly",INT(($R5978-2)/7),IF($Q$1="Quarterly",YEAR($R5978)*4+ROUNDUP(MONTH($R5978)/3),YEAR($R5978)*12+MONTH($R5978))))</f>
        <v/>
      </c>
      <c r="P5978">
        <f>IF($R5978="","",IF($R5979="",1,IF($O5978&lt;&gt;$O5979,1,0)))</f>
        <v/>
      </c>
      <c r="Q5978">
        <f>IF($P5978=1,SUM($P$7:$P5978),"")</f>
        <v/>
      </c>
      <c r="R5978">
        <f>IF($A5978="","",IF(ISNUMBER($A5978),$A5978,IFERROR(DATEVALUE($A5978),NA())))</f>
        <v/>
      </c>
    </row>
    <row r="5979">
      <c r="O5979">
        <f>IF($R5979="","",IF($Q$1="Weekly",INT(($R5979-2)/7),IF($Q$1="Quarterly",YEAR($R5979)*4+ROUNDUP(MONTH($R5979)/3),YEAR($R5979)*12+MONTH($R5979))))</f>
        <v/>
      </c>
      <c r="P5979">
        <f>IF($R5979="","",IF($R5980="",1,IF($O5979&lt;&gt;$O5980,1,0)))</f>
        <v/>
      </c>
      <c r="Q5979">
        <f>IF($P5979=1,SUM($P$7:$P5979),"")</f>
        <v/>
      </c>
      <c r="R5979">
        <f>IF($A5979="","",IF(ISNUMBER($A5979),$A5979,IFERROR(DATEVALUE($A5979),NA())))</f>
        <v/>
      </c>
    </row>
    <row r="5980">
      <c r="O5980">
        <f>IF($R5980="","",IF($Q$1="Weekly",INT(($R5980-2)/7),IF($Q$1="Quarterly",YEAR($R5980)*4+ROUNDUP(MONTH($R5980)/3),YEAR($R5980)*12+MONTH($R5980))))</f>
        <v/>
      </c>
      <c r="P5980">
        <f>IF($R5980="","",IF($R5981="",1,IF($O5980&lt;&gt;$O5981,1,0)))</f>
        <v/>
      </c>
      <c r="Q5980">
        <f>IF($P5980=1,SUM($P$7:$P5980),"")</f>
        <v/>
      </c>
      <c r="R5980">
        <f>IF($A5980="","",IF(ISNUMBER($A5980),$A5980,IFERROR(DATEVALUE($A5980),NA())))</f>
        <v/>
      </c>
    </row>
    <row r="5981">
      <c r="O5981">
        <f>IF($R5981="","",IF($Q$1="Weekly",INT(($R5981-2)/7),IF($Q$1="Quarterly",YEAR($R5981)*4+ROUNDUP(MONTH($R5981)/3),YEAR($R5981)*12+MONTH($R5981))))</f>
        <v/>
      </c>
      <c r="P5981">
        <f>IF($R5981="","",IF($R5982="",1,IF($O5981&lt;&gt;$O5982,1,0)))</f>
        <v/>
      </c>
      <c r="Q5981">
        <f>IF($P5981=1,SUM($P$7:$P5981),"")</f>
        <v/>
      </c>
      <c r="R5981">
        <f>IF($A5981="","",IF(ISNUMBER($A5981),$A5981,IFERROR(DATEVALUE($A5981),NA())))</f>
        <v/>
      </c>
    </row>
    <row r="5982">
      <c r="O5982">
        <f>IF($R5982="","",IF($Q$1="Weekly",INT(($R5982-2)/7),IF($Q$1="Quarterly",YEAR($R5982)*4+ROUNDUP(MONTH($R5982)/3),YEAR($R5982)*12+MONTH($R5982))))</f>
        <v/>
      </c>
      <c r="P5982">
        <f>IF($R5982="","",IF($R5983="",1,IF($O5982&lt;&gt;$O5983,1,0)))</f>
        <v/>
      </c>
      <c r="Q5982">
        <f>IF($P5982=1,SUM($P$7:$P5982),"")</f>
        <v/>
      </c>
      <c r="R5982">
        <f>IF($A5982="","",IF(ISNUMBER($A5982),$A5982,IFERROR(DATEVALUE($A5982),NA())))</f>
        <v/>
      </c>
    </row>
    <row r="5983">
      <c r="O5983">
        <f>IF($R5983="","",IF($Q$1="Weekly",INT(($R5983-2)/7),IF($Q$1="Quarterly",YEAR($R5983)*4+ROUNDUP(MONTH($R5983)/3),YEAR($R5983)*12+MONTH($R5983))))</f>
        <v/>
      </c>
      <c r="P5983">
        <f>IF($R5983="","",IF($R5984="",1,IF($O5983&lt;&gt;$O5984,1,0)))</f>
        <v/>
      </c>
      <c r="Q5983">
        <f>IF($P5983=1,SUM($P$7:$P5983),"")</f>
        <v/>
      </c>
      <c r="R5983">
        <f>IF($A5983="","",IF(ISNUMBER($A5983),$A5983,IFERROR(DATEVALUE($A5983),NA())))</f>
        <v/>
      </c>
    </row>
    <row r="5984">
      <c r="O5984">
        <f>IF($R5984="","",IF($Q$1="Weekly",INT(($R5984-2)/7),IF($Q$1="Quarterly",YEAR($R5984)*4+ROUNDUP(MONTH($R5984)/3),YEAR($R5984)*12+MONTH($R5984))))</f>
        <v/>
      </c>
      <c r="P5984">
        <f>IF($R5984="","",IF($R5985="",1,IF($O5984&lt;&gt;$O5985,1,0)))</f>
        <v/>
      </c>
      <c r="Q5984">
        <f>IF($P5984=1,SUM($P$7:$P5984),"")</f>
        <v/>
      </c>
      <c r="R5984">
        <f>IF($A5984="","",IF(ISNUMBER($A5984),$A5984,IFERROR(DATEVALUE($A5984),NA())))</f>
        <v/>
      </c>
    </row>
    <row r="5985">
      <c r="O5985">
        <f>IF($R5985="","",IF($Q$1="Weekly",INT(($R5985-2)/7),IF($Q$1="Quarterly",YEAR($R5985)*4+ROUNDUP(MONTH($R5985)/3),YEAR($R5985)*12+MONTH($R5985))))</f>
        <v/>
      </c>
      <c r="P5985">
        <f>IF($R5985="","",IF($R5986="",1,IF($O5985&lt;&gt;$O5986,1,0)))</f>
        <v/>
      </c>
      <c r="Q5985">
        <f>IF($P5985=1,SUM($P$7:$P5985),"")</f>
        <v/>
      </c>
      <c r="R5985">
        <f>IF($A5985="","",IF(ISNUMBER($A5985),$A5985,IFERROR(DATEVALUE($A5985),NA())))</f>
        <v/>
      </c>
    </row>
    <row r="5986">
      <c r="O5986">
        <f>IF($R5986="","",IF($Q$1="Weekly",INT(($R5986-2)/7),IF($Q$1="Quarterly",YEAR($R5986)*4+ROUNDUP(MONTH($R5986)/3),YEAR($R5986)*12+MONTH($R5986))))</f>
        <v/>
      </c>
      <c r="P5986">
        <f>IF($R5986="","",IF($R5987="",1,IF($O5986&lt;&gt;$O5987,1,0)))</f>
        <v/>
      </c>
      <c r="Q5986">
        <f>IF($P5986=1,SUM($P$7:$P5986),"")</f>
        <v/>
      </c>
      <c r="R5986">
        <f>IF($A5986="","",IF(ISNUMBER($A5986),$A5986,IFERROR(DATEVALUE($A5986),NA())))</f>
        <v/>
      </c>
    </row>
    <row r="5987">
      <c r="O5987">
        <f>IF($R5987="","",IF($Q$1="Weekly",INT(($R5987-2)/7),IF($Q$1="Quarterly",YEAR($R5987)*4+ROUNDUP(MONTH($R5987)/3),YEAR($R5987)*12+MONTH($R5987))))</f>
        <v/>
      </c>
      <c r="P5987">
        <f>IF($R5987="","",IF($R5988="",1,IF($O5987&lt;&gt;$O5988,1,0)))</f>
        <v/>
      </c>
      <c r="Q5987">
        <f>IF($P5987=1,SUM($P$7:$P5987),"")</f>
        <v/>
      </c>
      <c r="R5987">
        <f>IF($A5987="","",IF(ISNUMBER($A5987),$A5987,IFERROR(DATEVALUE($A5987),NA())))</f>
        <v/>
      </c>
    </row>
    <row r="5988">
      <c r="O5988">
        <f>IF($R5988="","",IF($Q$1="Weekly",INT(($R5988-2)/7),IF($Q$1="Quarterly",YEAR($R5988)*4+ROUNDUP(MONTH($R5988)/3),YEAR($R5988)*12+MONTH($R5988))))</f>
        <v/>
      </c>
      <c r="P5988">
        <f>IF($R5988="","",IF($R5989="",1,IF($O5988&lt;&gt;$O5989,1,0)))</f>
        <v/>
      </c>
      <c r="Q5988">
        <f>IF($P5988=1,SUM($P$7:$P5988),"")</f>
        <v/>
      </c>
      <c r="R5988">
        <f>IF($A5988="","",IF(ISNUMBER($A5988),$A5988,IFERROR(DATEVALUE($A5988),NA())))</f>
        <v/>
      </c>
    </row>
    <row r="5989">
      <c r="O5989">
        <f>IF($R5989="","",IF($Q$1="Weekly",INT(($R5989-2)/7),IF($Q$1="Quarterly",YEAR($R5989)*4+ROUNDUP(MONTH($R5989)/3),YEAR($R5989)*12+MONTH($R5989))))</f>
        <v/>
      </c>
      <c r="P5989">
        <f>IF($R5989="","",IF($R5990="",1,IF($O5989&lt;&gt;$O5990,1,0)))</f>
        <v/>
      </c>
      <c r="Q5989">
        <f>IF($P5989=1,SUM($P$7:$P5989),"")</f>
        <v/>
      </c>
      <c r="R5989">
        <f>IF($A5989="","",IF(ISNUMBER($A5989),$A5989,IFERROR(DATEVALUE($A5989),NA())))</f>
        <v/>
      </c>
    </row>
    <row r="5990">
      <c r="O5990">
        <f>IF($R5990="","",IF($Q$1="Weekly",INT(($R5990-2)/7),IF($Q$1="Quarterly",YEAR($R5990)*4+ROUNDUP(MONTH($R5990)/3),YEAR($R5990)*12+MONTH($R5990))))</f>
        <v/>
      </c>
      <c r="P5990">
        <f>IF($R5990="","",IF($R5991="",1,IF($O5990&lt;&gt;$O5991,1,0)))</f>
        <v/>
      </c>
      <c r="Q5990">
        <f>IF($P5990=1,SUM($P$7:$P5990),"")</f>
        <v/>
      </c>
      <c r="R5990">
        <f>IF($A5990="","",IF(ISNUMBER($A5990),$A5990,IFERROR(DATEVALUE($A5990),NA())))</f>
        <v/>
      </c>
    </row>
    <row r="5991">
      <c r="O5991">
        <f>IF($R5991="","",IF($Q$1="Weekly",INT(($R5991-2)/7),IF($Q$1="Quarterly",YEAR($R5991)*4+ROUNDUP(MONTH($R5991)/3),YEAR($R5991)*12+MONTH($R5991))))</f>
        <v/>
      </c>
      <c r="P5991">
        <f>IF($R5991="","",IF($R5992="",1,IF($O5991&lt;&gt;$O5992,1,0)))</f>
        <v/>
      </c>
      <c r="Q5991">
        <f>IF($P5991=1,SUM($P$7:$P5991),"")</f>
        <v/>
      </c>
      <c r="R5991">
        <f>IF($A5991="","",IF(ISNUMBER($A5991),$A5991,IFERROR(DATEVALUE($A5991),NA())))</f>
        <v/>
      </c>
    </row>
    <row r="5992">
      <c r="O5992">
        <f>IF($R5992="","",IF($Q$1="Weekly",INT(($R5992-2)/7),IF($Q$1="Quarterly",YEAR($R5992)*4+ROUNDUP(MONTH($R5992)/3),YEAR($R5992)*12+MONTH($R5992))))</f>
        <v/>
      </c>
      <c r="P5992">
        <f>IF($R5992="","",IF($R5993="",1,IF($O5992&lt;&gt;$O5993,1,0)))</f>
        <v/>
      </c>
      <c r="Q5992">
        <f>IF($P5992=1,SUM($P$7:$P5992),"")</f>
        <v/>
      </c>
      <c r="R5992">
        <f>IF($A5992="","",IF(ISNUMBER($A5992),$A5992,IFERROR(DATEVALUE($A5992),NA())))</f>
        <v/>
      </c>
    </row>
    <row r="5993">
      <c r="O5993">
        <f>IF($R5993="","",IF($Q$1="Weekly",INT(($R5993-2)/7),IF($Q$1="Quarterly",YEAR($R5993)*4+ROUNDUP(MONTH($R5993)/3),YEAR($R5993)*12+MONTH($R5993))))</f>
        <v/>
      </c>
      <c r="P5993">
        <f>IF($R5993="","",IF($R5994="",1,IF($O5993&lt;&gt;$O5994,1,0)))</f>
        <v/>
      </c>
      <c r="Q5993">
        <f>IF($P5993=1,SUM($P$7:$P5993),"")</f>
        <v/>
      </c>
      <c r="R5993">
        <f>IF($A5993="","",IF(ISNUMBER($A5993),$A5993,IFERROR(DATEVALUE($A5993),NA())))</f>
        <v/>
      </c>
    </row>
    <row r="5994">
      <c r="O5994">
        <f>IF($R5994="","",IF($Q$1="Weekly",INT(($R5994-2)/7),IF($Q$1="Quarterly",YEAR($R5994)*4+ROUNDUP(MONTH($R5994)/3),YEAR($R5994)*12+MONTH($R5994))))</f>
        <v/>
      </c>
      <c r="P5994">
        <f>IF($R5994="","",IF($R5995="",1,IF($O5994&lt;&gt;$O5995,1,0)))</f>
        <v/>
      </c>
      <c r="Q5994">
        <f>IF($P5994=1,SUM($P$7:$P5994),"")</f>
        <v/>
      </c>
      <c r="R5994">
        <f>IF($A5994="","",IF(ISNUMBER($A5994),$A5994,IFERROR(DATEVALUE($A5994),NA())))</f>
        <v/>
      </c>
    </row>
    <row r="5995">
      <c r="O5995">
        <f>IF($R5995="","",IF($Q$1="Weekly",INT(($R5995-2)/7),IF($Q$1="Quarterly",YEAR($R5995)*4+ROUNDUP(MONTH($R5995)/3),YEAR($R5995)*12+MONTH($R5995))))</f>
        <v/>
      </c>
      <c r="P5995">
        <f>IF($R5995="","",IF($R5996="",1,IF($O5995&lt;&gt;$O5996,1,0)))</f>
        <v/>
      </c>
      <c r="Q5995">
        <f>IF($P5995=1,SUM($P$7:$P5995),"")</f>
        <v/>
      </c>
      <c r="R5995">
        <f>IF($A5995="","",IF(ISNUMBER($A5995),$A5995,IFERROR(DATEVALUE($A5995),NA())))</f>
        <v/>
      </c>
    </row>
    <row r="5996">
      <c r="O5996">
        <f>IF($R5996="","",IF($Q$1="Weekly",INT(($R5996-2)/7),IF($Q$1="Quarterly",YEAR($R5996)*4+ROUNDUP(MONTH($R5996)/3),YEAR($R5996)*12+MONTH($R5996))))</f>
        <v/>
      </c>
      <c r="P5996">
        <f>IF($R5996="","",IF($R5997="",1,IF($O5996&lt;&gt;$O5997,1,0)))</f>
        <v/>
      </c>
      <c r="Q5996">
        <f>IF($P5996=1,SUM($P$7:$P5996),"")</f>
        <v/>
      </c>
      <c r="R5996">
        <f>IF($A5996="","",IF(ISNUMBER($A5996),$A5996,IFERROR(DATEVALUE($A5996),NA())))</f>
        <v/>
      </c>
    </row>
    <row r="5997">
      <c r="O5997">
        <f>IF($R5997="","",IF($Q$1="Weekly",INT(($R5997-2)/7),IF($Q$1="Quarterly",YEAR($R5997)*4+ROUNDUP(MONTH($R5997)/3),YEAR($R5997)*12+MONTH($R5997))))</f>
        <v/>
      </c>
      <c r="P5997">
        <f>IF($R5997="","",IF($R5998="",1,IF($O5997&lt;&gt;$O5998,1,0)))</f>
        <v/>
      </c>
      <c r="Q5997">
        <f>IF($P5997=1,SUM($P$7:$P5997),"")</f>
        <v/>
      </c>
      <c r="R5997">
        <f>IF($A5997="","",IF(ISNUMBER($A5997),$A5997,IFERROR(DATEVALUE($A5997),NA())))</f>
        <v/>
      </c>
    </row>
    <row r="5998">
      <c r="O5998">
        <f>IF($R5998="","",IF($Q$1="Weekly",INT(($R5998-2)/7),IF($Q$1="Quarterly",YEAR($R5998)*4+ROUNDUP(MONTH($R5998)/3),YEAR($R5998)*12+MONTH($R5998))))</f>
        <v/>
      </c>
      <c r="P5998">
        <f>IF($R5998="","",IF($R5999="",1,IF($O5998&lt;&gt;$O5999,1,0)))</f>
        <v/>
      </c>
      <c r="Q5998">
        <f>IF($P5998=1,SUM($P$7:$P5998),"")</f>
        <v/>
      </c>
      <c r="R5998">
        <f>IF($A5998="","",IF(ISNUMBER($A5998),$A5998,IFERROR(DATEVALUE($A5998),NA())))</f>
        <v/>
      </c>
    </row>
    <row r="5999">
      <c r="O5999">
        <f>IF($R5999="","",IF($Q$1="Weekly",INT(($R5999-2)/7),IF($Q$1="Quarterly",YEAR($R5999)*4+ROUNDUP(MONTH($R5999)/3),YEAR($R5999)*12+MONTH($R5999))))</f>
        <v/>
      </c>
      <c r="P5999">
        <f>IF($R5999="","",IF($R6000="",1,IF($O5999&lt;&gt;$O6000,1,0)))</f>
        <v/>
      </c>
      <c r="Q5999">
        <f>IF($P5999=1,SUM($P$7:$P5999),"")</f>
        <v/>
      </c>
      <c r="R5999">
        <f>IF($A5999="","",IF(ISNUMBER($A5999),$A5999,IFERROR(DATEVALUE($A5999),NA())))</f>
        <v/>
      </c>
    </row>
    <row r="6000">
      <c r="O6000">
        <f>IF($R6000="","",IF($Q$1="Weekly",INT(($R6000-2)/7),IF($Q$1="Quarterly",YEAR($R6000)*4+ROUNDUP(MONTH($R6000)/3),YEAR($R6000)*12+MONTH($R6000))))</f>
        <v/>
      </c>
      <c r="P6000">
        <f>IF($R6000="","",IF($R6001="",1,IF($O6000&lt;&gt;$O6001,1,0)))</f>
        <v/>
      </c>
      <c r="Q6000">
        <f>IF($P6000=1,SUM($P$7:$P6000),"")</f>
        <v/>
      </c>
      <c r="R6000">
        <f>IF($A6000="","",IF(ISNUMBER($A6000),$A6000,IFERROR(DATEVALUE($A6000),NA())))</f>
        <v/>
      </c>
    </row>
    <row r="6001">
      <c r="O6001">
        <f>IF($R6001="","",IF($Q$1="Weekly",INT(($R6001-2)/7),IF($Q$1="Quarterly",YEAR($R6001)*4+ROUNDUP(MONTH($R6001)/3),YEAR($R6001)*12+MONTH($R6001))))</f>
        <v/>
      </c>
      <c r="P6001">
        <f>IF($R6001="","",IF($R6002="",1,IF($O6001&lt;&gt;$O6002,1,0)))</f>
        <v/>
      </c>
      <c r="Q6001">
        <f>IF($P6001=1,SUM($P$7:$P6001),"")</f>
        <v/>
      </c>
      <c r="R6001">
        <f>IF($A6001="","",IF(ISNUMBER($A6001),$A6001,IFERROR(DATEVALUE($A6001),NA())))</f>
        <v/>
      </c>
    </row>
    <row r="6002">
      <c r="O6002">
        <f>IF($R6002="","",IF($Q$1="Weekly",INT(($R6002-2)/7),IF($Q$1="Quarterly",YEAR($R6002)*4+ROUNDUP(MONTH($R6002)/3),YEAR($R6002)*12+MONTH($R6002))))</f>
        <v/>
      </c>
      <c r="P6002">
        <f>IF($R6002="","",IF($R6003="",1,IF($O6002&lt;&gt;$O6003,1,0)))</f>
        <v/>
      </c>
      <c r="Q6002">
        <f>IF($P6002=1,SUM($P$7:$P6002),"")</f>
        <v/>
      </c>
      <c r="R6002">
        <f>IF($A6002="","",IF(ISNUMBER($A6002),$A6002,IFERROR(DATEVALUE($A6002),NA())))</f>
        <v/>
      </c>
    </row>
    <row r="6003">
      <c r="O6003">
        <f>IF($R6003="","",IF($Q$1="Weekly",INT(($R6003-2)/7),IF($Q$1="Quarterly",YEAR($R6003)*4+ROUNDUP(MONTH($R6003)/3),YEAR($R6003)*12+MONTH($R6003))))</f>
        <v/>
      </c>
      <c r="P6003">
        <f>IF($R6003="","",IF($R6004="",1,IF($O6003&lt;&gt;$O6004,1,0)))</f>
        <v/>
      </c>
      <c r="Q6003">
        <f>IF($P6003=1,SUM($P$7:$P6003),"")</f>
        <v/>
      </c>
      <c r="R6003">
        <f>IF($A6003="","",IF(ISNUMBER($A6003),$A6003,IFERROR(DATEVALUE($A6003),NA())))</f>
        <v/>
      </c>
    </row>
    <row r="6004">
      <c r="O6004">
        <f>IF($R6004="","",IF($Q$1="Weekly",INT(($R6004-2)/7),IF($Q$1="Quarterly",YEAR($R6004)*4+ROUNDUP(MONTH($R6004)/3),YEAR($R6004)*12+MONTH($R6004))))</f>
        <v/>
      </c>
      <c r="P6004">
        <f>IF($R6004="","",IF($R6005="",1,IF($O6004&lt;&gt;$O6005,1,0)))</f>
        <v/>
      </c>
      <c r="Q6004">
        <f>IF($P6004=1,SUM($P$7:$P6004),"")</f>
        <v/>
      </c>
      <c r="R6004">
        <f>IF($A6004="","",IF(ISNUMBER($A6004),$A6004,IFERROR(DATEVALUE($A6004),NA())))</f>
        <v/>
      </c>
    </row>
    <row r="6005">
      <c r="O6005">
        <f>IF($R6005="","",IF($Q$1="Weekly",INT(($R6005-2)/7),IF($Q$1="Quarterly",YEAR($R6005)*4+ROUNDUP(MONTH($R6005)/3),YEAR($R6005)*12+MONTH($R6005))))</f>
        <v/>
      </c>
      <c r="P6005">
        <f>IF($R6005="","",IF($R6006="",1,IF($O6005&lt;&gt;$O6006,1,0)))</f>
        <v/>
      </c>
      <c r="Q6005">
        <f>IF($P6005=1,SUM($P$7:$P6005),"")</f>
        <v/>
      </c>
      <c r="R6005">
        <f>IF($A6005="","",IF(ISNUMBER($A6005),$A6005,IFERROR(DATEVALUE($A6005),NA())))</f>
        <v/>
      </c>
    </row>
    <row r="6006">
      <c r="O6006">
        <f>IF($R6006="","",IF($Q$1="Weekly",INT(($R6006-2)/7),IF($Q$1="Quarterly",YEAR($R6006)*4+ROUNDUP(MONTH($R6006)/3),YEAR($R6006)*12+MONTH($R6006))))</f>
        <v/>
      </c>
      <c r="P6006">
        <f>IF($R6006="","",IF($R6007="",1,IF($O6006&lt;&gt;$O6007,1,0)))</f>
        <v/>
      </c>
      <c r="Q6006">
        <f>IF($P6006=1,SUM($P$7:$P6006),"")</f>
        <v/>
      </c>
      <c r="R6006">
        <f>IF($A6006="","",IF(ISNUMBER($A6006),$A6006,IFERROR(DATEVALUE($A6006),NA())))</f>
        <v/>
      </c>
    </row>
    <row r="6007">
      <c r="O6007">
        <f>IF($R6007="","",IF($Q$1="Weekly",INT(($R6007-2)/7),IF($Q$1="Quarterly",YEAR($R6007)*4+ROUNDUP(MONTH($R6007)/3),YEAR($R6007)*12+MONTH($R6007))))</f>
        <v/>
      </c>
      <c r="P6007">
        <f>IF($R6007="","",IF($R6008="",1,IF($O6007&lt;&gt;$O6008,1,0)))</f>
        <v/>
      </c>
      <c r="Q6007">
        <f>IF($P6007=1,SUM($P$7:$P6007),"")</f>
        <v/>
      </c>
      <c r="R6007">
        <f>IF($A6007="","",IF(ISNUMBER($A6007),$A6007,IFERROR(DATEVALUE($A6007),NA())))</f>
        <v/>
      </c>
    </row>
    <row r="6008">
      <c r="O6008">
        <f>IF($R6008="","",IF($Q$1="Weekly",INT(($R6008-2)/7),IF($Q$1="Quarterly",YEAR($R6008)*4+ROUNDUP(MONTH($R6008)/3),YEAR($R6008)*12+MONTH($R6008))))</f>
        <v/>
      </c>
      <c r="P6008">
        <f>IF($R6008="","",IF($R6009="",1,IF($O6008&lt;&gt;$O6009,1,0)))</f>
        <v/>
      </c>
      <c r="Q6008">
        <f>IF($P6008=1,SUM($P$7:$P6008),"")</f>
        <v/>
      </c>
      <c r="R6008">
        <f>IF($A6008="","",IF(ISNUMBER($A6008),$A6008,IFERROR(DATEVALUE($A6008),NA())))</f>
        <v/>
      </c>
    </row>
    <row r="6009">
      <c r="O6009">
        <f>IF($R6009="","",IF($Q$1="Weekly",INT(($R6009-2)/7),IF($Q$1="Quarterly",YEAR($R6009)*4+ROUNDUP(MONTH($R6009)/3),YEAR($R6009)*12+MONTH($R6009))))</f>
        <v/>
      </c>
      <c r="P6009">
        <f>IF($R6009="","",IF($R6010="",1,IF($O6009&lt;&gt;$O6010,1,0)))</f>
        <v/>
      </c>
      <c r="Q6009">
        <f>IF($P6009=1,SUM($P$7:$P6009),"")</f>
        <v/>
      </c>
      <c r="R6009">
        <f>IF($A6009="","",IF(ISNUMBER($A6009),$A6009,IFERROR(DATEVALUE($A6009),NA())))</f>
        <v/>
      </c>
    </row>
    <row r="6010">
      <c r="O6010">
        <f>IF($R6010="","",IF($Q$1="Weekly",INT(($R6010-2)/7),IF($Q$1="Quarterly",YEAR($R6010)*4+ROUNDUP(MONTH($R6010)/3),YEAR($R6010)*12+MONTH($R6010))))</f>
        <v/>
      </c>
      <c r="P6010">
        <f>IF($R6010="","",IF($R6011="",1,IF($O6010&lt;&gt;$O6011,1,0)))</f>
        <v/>
      </c>
      <c r="Q6010">
        <f>IF($P6010=1,SUM($P$7:$P6010),"")</f>
        <v/>
      </c>
      <c r="R6010">
        <f>IF($A6010="","",IF(ISNUMBER($A6010),$A6010,IFERROR(DATEVALUE($A6010),NA())))</f>
        <v/>
      </c>
    </row>
    <row r="6011">
      <c r="O6011">
        <f>IF($R6011="","",IF($Q$1="Weekly",INT(($R6011-2)/7),IF($Q$1="Quarterly",YEAR($R6011)*4+ROUNDUP(MONTH($R6011)/3),YEAR($R6011)*12+MONTH($R6011))))</f>
        <v/>
      </c>
      <c r="P6011">
        <f>IF($R6011="","",IF($R6012="",1,IF($O6011&lt;&gt;$O6012,1,0)))</f>
        <v/>
      </c>
      <c r="Q6011">
        <f>IF($P6011=1,SUM($P$7:$P6011),"")</f>
        <v/>
      </c>
      <c r="R6011">
        <f>IF($A6011="","",IF(ISNUMBER($A6011),$A6011,IFERROR(DATEVALUE($A6011),NA())))</f>
        <v/>
      </c>
    </row>
    <row r="6012">
      <c r="O6012">
        <f>IF($R6012="","",IF($Q$1="Weekly",INT(($R6012-2)/7),IF($Q$1="Quarterly",YEAR($R6012)*4+ROUNDUP(MONTH($R6012)/3),YEAR($R6012)*12+MONTH($R6012))))</f>
        <v/>
      </c>
      <c r="P6012">
        <f>IF($R6012="","",IF($R6013="",1,IF($O6012&lt;&gt;$O6013,1,0)))</f>
        <v/>
      </c>
      <c r="Q6012">
        <f>IF($P6012=1,SUM($P$7:$P6012),"")</f>
        <v/>
      </c>
      <c r="R6012">
        <f>IF($A6012="","",IF(ISNUMBER($A6012),$A6012,IFERROR(DATEVALUE($A6012),NA())))</f>
        <v/>
      </c>
    </row>
    <row r="6013">
      <c r="O6013">
        <f>IF($R6013="","",IF($Q$1="Weekly",INT(($R6013-2)/7),IF($Q$1="Quarterly",YEAR($R6013)*4+ROUNDUP(MONTH($R6013)/3),YEAR($R6013)*12+MONTH($R6013))))</f>
        <v/>
      </c>
      <c r="P6013">
        <f>IF($R6013="","",IF($R6014="",1,IF($O6013&lt;&gt;$O6014,1,0)))</f>
        <v/>
      </c>
      <c r="Q6013">
        <f>IF($P6013=1,SUM($P$7:$P6013),"")</f>
        <v/>
      </c>
      <c r="R6013">
        <f>IF($A6013="","",IF(ISNUMBER($A6013),$A6013,IFERROR(DATEVALUE($A6013),NA())))</f>
        <v/>
      </c>
    </row>
    <row r="6014">
      <c r="O6014">
        <f>IF($R6014="","",IF($Q$1="Weekly",INT(($R6014-2)/7),IF($Q$1="Quarterly",YEAR($R6014)*4+ROUNDUP(MONTH($R6014)/3),YEAR($R6014)*12+MONTH($R6014))))</f>
        <v/>
      </c>
      <c r="P6014">
        <f>IF($R6014="","",IF($R6015="",1,IF($O6014&lt;&gt;$O6015,1,0)))</f>
        <v/>
      </c>
      <c r="Q6014">
        <f>IF($P6014=1,SUM($P$7:$P6014),"")</f>
        <v/>
      </c>
      <c r="R6014">
        <f>IF($A6014="","",IF(ISNUMBER($A6014),$A6014,IFERROR(DATEVALUE($A6014),NA())))</f>
        <v/>
      </c>
    </row>
    <row r="6015">
      <c r="O6015">
        <f>IF($R6015="","",IF($Q$1="Weekly",INT(($R6015-2)/7),IF($Q$1="Quarterly",YEAR($R6015)*4+ROUNDUP(MONTH($R6015)/3),YEAR($R6015)*12+MONTH($R6015))))</f>
        <v/>
      </c>
      <c r="P6015">
        <f>IF($R6015="","",IF($R6016="",1,IF($O6015&lt;&gt;$O6016,1,0)))</f>
        <v/>
      </c>
      <c r="Q6015">
        <f>IF($P6015=1,SUM($P$7:$P6015),"")</f>
        <v/>
      </c>
      <c r="R6015">
        <f>IF($A6015="","",IF(ISNUMBER($A6015),$A6015,IFERROR(DATEVALUE($A6015),NA())))</f>
        <v/>
      </c>
    </row>
    <row r="6016">
      <c r="O6016">
        <f>IF($R6016="","",IF($Q$1="Weekly",INT(($R6016-2)/7),IF($Q$1="Quarterly",YEAR($R6016)*4+ROUNDUP(MONTH($R6016)/3),YEAR($R6016)*12+MONTH($R6016))))</f>
        <v/>
      </c>
      <c r="P6016">
        <f>IF($R6016="","",IF($R6017="",1,IF($O6016&lt;&gt;$O6017,1,0)))</f>
        <v/>
      </c>
      <c r="Q6016">
        <f>IF($P6016=1,SUM($P$7:$P6016),"")</f>
        <v/>
      </c>
      <c r="R6016">
        <f>IF($A6016="","",IF(ISNUMBER($A6016),$A6016,IFERROR(DATEVALUE($A6016),NA())))</f>
        <v/>
      </c>
    </row>
    <row r="6017">
      <c r="O6017">
        <f>IF($R6017="","",IF($Q$1="Weekly",INT(($R6017-2)/7),IF($Q$1="Quarterly",YEAR($R6017)*4+ROUNDUP(MONTH($R6017)/3),YEAR($R6017)*12+MONTH($R6017))))</f>
        <v/>
      </c>
      <c r="P6017">
        <f>IF($R6017="","",IF($R6018="",1,IF($O6017&lt;&gt;$O6018,1,0)))</f>
        <v/>
      </c>
      <c r="Q6017">
        <f>IF($P6017=1,SUM($P$7:$P6017),"")</f>
        <v/>
      </c>
      <c r="R6017">
        <f>IF($A6017="","",IF(ISNUMBER($A6017),$A6017,IFERROR(DATEVALUE($A6017),NA())))</f>
        <v/>
      </c>
    </row>
    <row r="6018">
      <c r="O6018">
        <f>IF($R6018="","",IF($Q$1="Weekly",INT(($R6018-2)/7),IF($Q$1="Quarterly",YEAR($R6018)*4+ROUNDUP(MONTH($R6018)/3),YEAR($R6018)*12+MONTH($R6018))))</f>
        <v/>
      </c>
      <c r="P6018">
        <f>IF($R6018="","",IF($R6019="",1,IF($O6018&lt;&gt;$O6019,1,0)))</f>
        <v/>
      </c>
      <c r="Q6018">
        <f>IF($P6018=1,SUM($P$7:$P6018),"")</f>
        <v/>
      </c>
      <c r="R6018">
        <f>IF($A6018="","",IF(ISNUMBER($A6018),$A6018,IFERROR(DATEVALUE($A6018),NA())))</f>
        <v/>
      </c>
    </row>
    <row r="6019">
      <c r="O6019">
        <f>IF($R6019="","",IF($Q$1="Weekly",INT(($R6019-2)/7),IF($Q$1="Quarterly",YEAR($R6019)*4+ROUNDUP(MONTH($R6019)/3),YEAR($R6019)*12+MONTH($R6019))))</f>
        <v/>
      </c>
      <c r="P6019">
        <f>IF($R6019="","",IF($R6020="",1,IF($O6019&lt;&gt;$O6020,1,0)))</f>
        <v/>
      </c>
      <c r="Q6019">
        <f>IF($P6019=1,SUM($P$7:$P6019),"")</f>
        <v/>
      </c>
      <c r="R6019">
        <f>IF($A6019="","",IF(ISNUMBER($A6019),$A6019,IFERROR(DATEVALUE($A6019),NA())))</f>
        <v/>
      </c>
    </row>
    <row r="6020">
      <c r="O6020">
        <f>IF($R6020="","",IF($Q$1="Weekly",INT(($R6020-2)/7),IF($Q$1="Quarterly",YEAR($R6020)*4+ROUNDUP(MONTH($R6020)/3),YEAR($R6020)*12+MONTH($R6020))))</f>
        <v/>
      </c>
      <c r="P6020">
        <f>IF($R6020="","",IF($R6021="",1,IF($O6020&lt;&gt;$O6021,1,0)))</f>
        <v/>
      </c>
      <c r="Q6020">
        <f>IF($P6020=1,SUM($P$7:$P6020),"")</f>
        <v/>
      </c>
      <c r="R6020">
        <f>IF($A6020="","",IF(ISNUMBER($A6020),$A6020,IFERROR(DATEVALUE($A6020),NA())))</f>
        <v/>
      </c>
    </row>
    <row r="6021">
      <c r="O6021">
        <f>IF($R6021="","",IF($Q$1="Weekly",INT(($R6021-2)/7),IF($Q$1="Quarterly",YEAR($R6021)*4+ROUNDUP(MONTH($R6021)/3),YEAR($R6021)*12+MONTH($R6021))))</f>
        <v/>
      </c>
      <c r="P6021">
        <f>IF($R6021="","",IF($R6022="",1,IF($O6021&lt;&gt;$O6022,1,0)))</f>
        <v/>
      </c>
      <c r="Q6021">
        <f>IF($P6021=1,SUM($P$7:$P6021),"")</f>
        <v/>
      </c>
      <c r="R6021">
        <f>IF($A6021="","",IF(ISNUMBER($A6021),$A6021,IFERROR(DATEVALUE($A6021),NA())))</f>
        <v/>
      </c>
    </row>
    <row r="6022">
      <c r="O6022">
        <f>IF($R6022="","",IF($Q$1="Weekly",INT(($R6022-2)/7),IF($Q$1="Quarterly",YEAR($R6022)*4+ROUNDUP(MONTH($R6022)/3),YEAR($R6022)*12+MONTH($R6022))))</f>
        <v/>
      </c>
      <c r="P6022">
        <f>IF($R6022="","",IF($R6023="",1,IF($O6022&lt;&gt;$O6023,1,0)))</f>
        <v/>
      </c>
      <c r="Q6022">
        <f>IF($P6022=1,SUM($P$7:$P6022),"")</f>
        <v/>
      </c>
      <c r="R6022">
        <f>IF($A6022="","",IF(ISNUMBER($A6022),$A6022,IFERROR(DATEVALUE($A6022),NA())))</f>
        <v/>
      </c>
    </row>
    <row r="6023">
      <c r="O6023">
        <f>IF($R6023="","",IF($Q$1="Weekly",INT(($R6023-2)/7),IF($Q$1="Quarterly",YEAR($R6023)*4+ROUNDUP(MONTH($R6023)/3),YEAR($R6023)*12+MONTH($R6023))))</f>
        <v/>
      </c>
      <c r="P6023">
        <f>IF($R6023="","",IF($R6024="",1,IF($O6023&lt;&gt;$O6024,1,0)))</f>
        <v/>
      </c>
      <c r="Q6023">
        <f>IF($P6023=1,SUM($P$7:$P6023),"")</f>
        <v/>
      </c>
      <c r="R6023">
        <f>IF($A6023="","",IF(ISNUMBER($A6023),$A6023,IFERROR(DATEVALUE($A6023),NA())))</f>
        <v/>
      </c>
    </row>
    <row r="6024">
      <c r="O6024">
        <f>IF($R6024="","",IF($Q$1="Weekly",INT(($R6024-2)/7),IF($Q$1="Quarterly",YEAR($R6024)*4+ROUNDUP(MONTH($R6024)/3),YEAR($R6024)*12+MONTH($R6024))))</f>
        <v/>
      </c>
      <c r="P6024">
        <f>IF($R6024="","",IF($R6025="",1,IF($O6024&lt;&gt;$O6025,1,0)))</f>
        <v/>
      </c>
      <c r="Q6024">
        <f>IF($P6024=1,SUM($P$7:$P6024),"")</f>
        <v/>
      </c>
      <c r="R6024">
        <f>IF($A6024="","",IF(ISNUMBER($A6024),$A6024,IFERROR(DATEVALUE($A6024),NA())))</f>
        <v/>
      </c>
    </row>
    <row r="6025">
      <c r="O6025">
        <f>IF($R6025="","",IF($Q$1="Weekly",INT(($R6025-2)/7),IF($Q$1="Quarterly",YEAR($R6025)*4+ROUNDUP(MONTH($R6025)/3),YEAR($R6025)*12+MONTH($R6025))))</f>
        <v/>
      </c>
      <c r="P6025">
        <f>IF($R6025="","",IF($R6026="",1,IF($O6025&lt;&gt;$O6026,1,0)))</f>
        <v/>
      </c>
      <c r="Q6025">
        <f>IF($P6025=1,SUM($P$7:$P6025),"")</f>
        <v/>
      </c>
      <c r="R6025">
        <f>IF($A6025="","",IF(ISNUMBER($A6025),$A6025,IFERROR(DATEVALUE($A6025),NA())))</f>
        <v/>
      </c>
    </row>
    <row r="6026">
      <c r="O6026">
        <f>IF($R6026="","",IF($Q$1="Weekly",INT(($R6026-2)/7),IF($Q$1="Quarterly",YEAR($R6026)*4+ROUNDUP(MONTH($R6026)/3),YEAR($R6026)*12+MONTH($R6026))))</f>
        <v/>
      </c>
      <c r="P6026">
        <f>IF($R6026="","",IF($R6027="",1,IF($O6026&lt;&gt;$O6027,1,0)))</f>
        <v/>
      </c>
      <c r="Q6026">
        <f>IF($P6026=1,SUM($P$7:$P6026),"")</f>
        <v/>
      </c>
      <c r="R6026">
        <f>IF($A6026="","",IF(ISNUMBER($A6026),$A6026,IFERROR(DATEVALUE($A6026),NA())))</f>
        <v/>
      </c>
    </row>
    <row r="6027">
      <c r="O6027">
        <f>IF($R6027="","",IF($Q$1="Weekly",INT(($R6027-2)/7),IF($Q$1="Quarterly",YEAR($R6027)*4+ROUNDUP(MONTH($R6027)/3),YEAR($R6027)*12+MONTH($R6027))))</f>
        <v/>
      </c>
      <c r="P6027">
        <f>IF($R6027="","",IF($R6028="",1,IF($O6027&lt;&gt;$O6028,1,0)))</f>
        <v/>
      </c>
      <c r="Q6027">
        <f>IF($P6027=1,SUM($P$7:$P6027),"")</f>
        <v/>
      </c>
      <c r="R6027">
        <f>IF($A6027="","",IF(ISNUMBER($A6027),$A6027,IFERROR(DATEVALUE($A6027),NA())))</f>
        <v/>
      </c>
    </row>
    <row r="6028">
      <c r="O6028">
        <f>IF($R6028="","",IF($Q$1="Weekly",INT(($R6028-2)/7),IF($Q$1="Quarterly",YEAR($R6028)*4+ROUNDUP(MONTH($R6028)/3),YEAR($R6028)*12+MONTH($R6028))))</f>
        <v/>
      </c>
      <c r="P6028">
        <f>IF($R6028="","",IF($R6029="",1,IF($O6028&lt;&gt;$O6029,1,0)))</f>
        <v/>
      </c>
      <c r="Q6028">
        <f>IF($P6028=1,SUM($P$7:$P6028),"")</f>
        <v/>
      </c>
      <c r="R6028">
        <f>IF($A6028="","",IF(ISNUMBER($A6028),$A6028,IFERROR(DATEVALUE($A6028),NA())))</f>
        <v/>
      </c>
    </row>
    <row r="6029">
      <c r="O6029">
        <f>IF($R6029="","",IF($Q$1="Weekly",INT(($R6029-2)/7),IF($Q$1="Quarterly",YEAR($R6029)*4+ROUNDUP(MONTH($R6029)/3),YEAR($R6029)*12+MONTH($R6029))))</f>
        <v/>
      </c>
      <c r="P6029">
        <f>IF($R6029="","",IF($R6030="",1,IF($O6029&lt;&gt;$O6030,1,0)))</f>
        <v/>
      </c>
      <c r="Q6029">
        <f>IF($P6029=1,SUM($P$7:$P6029),"")</f>
        <v/>
      </c>
      <c r="R6029">
        <f>IF($A6029="","",IF(ISNUMBER($A6029),$A6029,IFERROR(DATEVALUE($A6029),NA())))</f>
        <v/>
      </c>
    </row>
    <row r="6030">
      <c r="O6030">
        <f>IF($R6030="","",IF($Q$1="Weekly",INT(($R6030-2)/7),IF($Q$1="Quarterly",YEAR($R6030)*4+ROUNDUP(MONTH($R6030)/3),YEAR($R6030)*12+MONTH($R6030))))</f>
        <v/>
      </c>
      <c r="P6030">
        <f>IF($R6030="","",IF($R6031="",1,IF($O6030&lt;&gt;$O6031,1,0)))</f>
        <v/>
      </c>
      <c r="Q6030">
        <f>IF($P6030=1,SUM($P$7:$P6030),"")</f>
        <v/>
      </c>
      <c r="R6030">
        <f>IF($A6030="","",IF(ISNUMBER($A6030),$A6030,IFERROR(DATEVALUE($A6030),NA())))</f>
        <v/>
      </c>
    </row>
    <row r="6031">
      <c r="O6031">
        <f>IF($R6031="","",IF($Q$1="Weekly",INT(($R6031-2)/7),IF($Q$1="Quarterly",YEAR($R6031)*4+ROUNDUP(MONTH($R6031)/3),YEAR($R6031)*12+MONTH($R6031))))</f>
        <v/>
      </c>
      <c r="P6031">
        <f>IF($R6031="","",IF($R6032="",1,IF($O6031&lt;&gt;$O6032,1,0)))</f>
        <v/>
      </c>
      <c r="Q6031">
        <f>IF($P6031=1,SUM($P$7:$P6031),"")</f>
        <v/>
      </c>
      <c r="R6031">
        <f>IF($A6031="","",IF(ISNUMBER($A6031),$A6031,IFERROR(DATEVALUE($A6031),NA())))</f>
        <v/>
      </c>
    </row>
    <row r="6032">
      <c r="O6032">
        <f>IF($R6032="","",IF($Q$1="Weekly",INT(($R6032-2)/7),IF($Q$1="Quarterly",YEAR($R6032)*4+ROUNDUP(MONTH($R6032)/3),YEAR($R6032)*12+MONTH($R6032))))</f>
        <v/>
      </c>
      <c r="P6032">
        <f>IF($R6032="","",IF($R6033="",1,IF($O6032&lt;&gt;$O6033,1,0)))</f>
        <v/>
      </c>
      <c r="Q6032">
        <f>IF($P6032=1,SUM($P$7:$P6032),"")</f>
        <v/>
      </c>
      <c r="R6032">
        <f>IF($A6032="","",IF(ISNUMBER($A6032),$A6032,IFERROR(DATEVALUE($A6032),NA())))</f>
        <v/>
      </c>
    </row>
    <row r="6033">
      <c r="O6033">
        <f>IF($R6033="","",IF($Q$1="Weekly",INT(($R6033-2)/7),IF($Q$1="Quarterly",YEAR($R6033)*4+ROUNDUP(MONTH($R6033)/3),YEAR($R6033)*12+MONTH($R6033))))</f>
        <v/>
      </c>
      <c r="P6033">
        <f>IF($R6033="","",IF($R6034="",1,IF($O6033&lt;&gt;$O6034,1,0)))</f>
        <v/>
      </c>
      <c r="Q6033">
        <f>IF($P6033=1,SUM($P$7:$P6033),"")</f>
        <v/>
      </c>
      <c r="R6033">
        <f>IF($A6033="","",IF(ISNUMBER($A6033),$A6033,IFERROR(DATEVALUE($A6033),NA())))</f>
        <v/>
      </c>
    </row>
    <row r="6034">
      <c r="O6034">
        <f>IF($R6034="","",IF($Q$1="Weekly",INT(($R6034-2)/7),IF($Q$1="Quarterly",YEAR($R6034)*4+ROUNDUP(MONTH($R6034)/3),YEAR($R6034)*12+MONTH($R6034))))</f>
        <v/>
      </c>
      <c r="P6034">
        <f>IF($R6034="","",IF($R6035="",1,IF($O6034&lt;&gt;$O6035,1,0)))</f>
        <v/>
      </c>
      <c r="Q6034">
        <f>IF($P6034=1,SUM($P$7:$P6034),"")</f>
        <v/>
      </c>
      <c r="R6034">
        <f>IF($A6034="","",IF(ISNUMBER($A6034),$A6034,IFERROR(DATEVALUE($A6034),NA())))</f>
        <v/>
      </c>
    </row>
    <row r="6035">
      <c r="O6035">
        <f>IF($R6035="","",IF($Q$1="Weekly",INT(($R6035-2)/7),IF($Q$1="Quarterly",YEAR($R6035)*4+ROUNDUP(MONTH($R6035)/3),YEAR($R6035)*12+MONTH($R6035))))</f>
        <v/>
      </c>
      <c r="P6035">
        <f>IF($R6035="","",IF($R6036="",1,IF($O6035&lt;&gt;$O6036,1,0)))</f>
        <v/>
      </c>
      <c r="Q6035">
        <f>IF($P6035=1,SUM($P$7:$P6035),"")</f>
        <v/>
      </c>
      <c r="R6035">
        <f>IF($A6035="","",IF(ISNUMBER($A6035),$A6035,IFERROR(DATEVALUE($A6035),NA())))</f>
        <v/>
      </c>
    </row>
    <row r="6036">
      <c r="O6036">
        <f>IF($R6036="","",IF($Q$1="Weekly",INT(($R6036-2)/7),IF($Q$1="Quarterly",YEAR($R6036)*4+ROUNDUP(MONTH($R6036)/3),YEAR($R6036)*12+MONTH($R6036))))</f>
        <v/>
      </c>
      <c r="P6036">
        <f>IF($R6036="","",IF($R6037="",1,IF($O6036&lt;&gt;$O6037,1,0)))</f>
        <v/>
      </c>
      <c r="Q6036">
        <f>IF($P6036=1,SUM($P$7:$P6036),"")</f>
        <v/>
      </c>
      <c r="R6036">
        <f>IF($A6036="","",IF(ISNUMBER($A6036),$A6036,IFERROR(DATEVALUE($A6036),NA())))</f>
        <v/>
      </c>
    </row>
    <row r="6037">
      <c r="O6037">
        <f>IF($R6037="","",IF($Q$1="Weekly",INT(($R6037-2)/7),IF($Q$1="Quarterly",YEAR($R6037)*4+ROUNDUP(MONTH($R6037)/3),YEAR($R6037)*12+MONTH($R6037))))</f>
        <v/>
      </c>
      <c r="P6037">
        <f>IF($R6037="","",IF($R6038="",1,IF($O6037&lt;&gt;$O6038,1,0)))</f>
        <v/>
      </c>
      <c r="Q6037">
        <f>IF($P6037=1,SUM($P$7:$P6037),"")</f>
        <v/>
      </c>
      <c r="R6037">
        <f>IF($A6037="","",IF(ISNUMBER($A6037),$A6037,IFERROR(DATEVALUE($A6037),NA())))</f>
        <v/>
      </c>
    </row>
    <row r="6038">
      <c r="O6038">
        <f>IF($R6038="","",IF($Q$1="Weekly",INT(($R6038-2)/7),IF($Q$1="Quarterly",YEAR($R6038)*4+ROUNDUP(MONTH($R6038)/3),YEAR($R6038)*12+MONTH($R6038))))</f>
        <v/>
      </c>
      <c r="P6038">
        <f>IF($R6038="","",IF($R6039="",1,IF($O6038&lt;&gt;$O6039,1,0)))</f>
        <v/>
      </c>
      <c r="Q6038">
        <f>IF($P6038=1,SUM($P$7:$P6038),"")</f>
        <v/>
      </c>
      <c r="R6038">
        <f>IF($A6038="","",IF(ISNUMBER($A6038),$A6038,IFERROR(DATEVALUE($A6038),NA())))</f>
        <v/>
      </c>
    </row>
    <row r="6039">
      <c r="O6039">
        <f>IF($R6039="","",IF($Q$1="Weekly",INT(($R6039-2)/7),IF($Q$1="Quarterly",YEAR($R6039)*4+ROUNDUP(MONTH($R6039)/3),YEAR($R6039)*12+MONTH($R6039))))</f>
        <v/>
      </c>
      <c r="P6039">
        <f>IF($R6039="","",IF($R6040="",1,IF($O6039&lt;&gt;$O6040,1,0)))</f>
        <v/>
      </c>
      <c r="Q6039">
        <f>IF($P6039=1,SUM($P$7:$P6039),"")</f>
        <v/>
      </c>
      <c r="R6039">
        <f>IF($A6039="","",IF(ISNUMBER($A6039),$A6039,IFERROR(DATEVALUE($A6039),NA())))</f>
        <v/>
      </c>
    </row>
    <row r="6040">
      <c r="O6040">
        <f>IF($R6040="","",IF($Q$1="Weekly",INT(($R6040-2)/7),IF($Q$1="Quarterly",YEAR($R6040)*4+ROUNDUP(MONTH($R6040)/3),YEAR($R6040)*12+MONTH($R6040))))</f>
        <v/>
      </c>
      <c r="P6040">
        <f>IF($R6040="","",IF($R6041="",1,IF($O6040&lt;&gt;$O6041,1,0)))</f>
        <v/>
      </c>
      <c r="Q6040">
        <f>IF($P6040=1,SUM($P$7:$P6040),"")</f>
        <v/>
      </c>
      <c r="R6040">
        <f>IF($A6040="","",IF(ISNUMBER($A6040),$A6040,IFERROR(DATEVALUE($A6040),NA())))</f>
        <v/>
      </c>
    </row>
    <row r="6041">
      <c r="O6041">
        <f>IF($R6041="","",IF($Q$1="Weekly",INT(($R6041-2)/7),IF($Q$1="Quarterly",YEAR($R6041)*4+ROUNDUP(MONTH($R6041)/3),YEAR($R6041)*12+MONTH($R6041))))</f>
        <v/>
      </c>
      <c r="P6041">
        <f>IF($R6041="","",IF($R6042="",1,IF($O6041&lt;&gt;$O6042,1,0)))</f>
        <v/>
      </c>
      <c r="Q6041">
        <f>IF($P6041=1,SUM($P$7:$P6041),"")</f>
        <v/>
      </c>
      <c r="R6041">
        <f>IF($A6041="","",IF(ISNUMBER($A6041),$A6041,IFERROR(DATEVALUE($A6041),NA())))</f>
        <v/>
      </c>
    </row>
    <row r="6042">
      <c r="O6042">
        <f>IF($R6042="","",IF($Q$1="Weekly",INT(($R6042-2)/7),IF($Q$1="Quarterly",YEAR($R6042)*4+ROUNDUP(MONTH($R6042)/3),YEAR($R6042)*12+MONTH($R6042))))</f>
        <v/>
      </c>
      <c r="P6042">
        <f>IF($R6042="","",IF($R6043="",1,IF($O6042&lt;&gt;$O6043,1,0)))</f>
        <v/>
      </c>
      <c r="Q6042">
        <f>IF($P6042=1,SUM($P$7:$P6042),"")</f>
        <v/>
      </c>
      <c r="R6042">
        <f>IF($A6042="","",IF(ISNUMBER($A6042),$A6042,IFERROR(DATEVALUE($A6042),NA())))</f>
        <v/>
      </c>
    </row>
    <row r="6043">
      <c r="O6043">
        <f>IF($R6043="","",IF($Q$1="Weekly",INT(($R6043-2)/7),IF($Q$1="Quarterly",YEAR($R6043)*4+ROUNDUP(MONTH($R6043)/3),YEAR($R6043)*12+MONTH($R6043))))</f>
        <v/>
      </c>
      <c r="P6043">
        <f>IF($R6043="","",IF($R6044="",1,IF($O6043&lt;&gt;$O6044,1,0)))</f>
        <v/>
      </c>
      <c r="Q6043">
        <f>IF($P6043=1,SUM($P$7:$P6043),"")</f>
        <v/>
      </c>
      <c r="R6043">
        <f>IF($A6043="","",IF(ISNUMBER($A6043),$A6043,IFERROR(DATEVALUE($A6043),NA())))</f>
        <v/>
      </c>
    </row>
    <row r="6044">
      <c r="O6044">
        <f>IF($R6044="","",IF($Q$1="Weekly",INT(($R6044-2)/7),IF($Q$1="Quarterly",YEAR($R6044)*4+ROUNDUP(MONTH($R6044)/3),YEAR($R6044)*12+MONTH($R6044))))</f>
        <v/>
      </c>
      <c r="P6044">
        <f>IF($R6044="","",IF($R6045="",1,IF($O6044&lt;&gt;$O6045,1,0)))</f>
        <v/>
      </c>
      <c r="Q6044">
        <f>IF($P6044=1,SUM($P$7:$P6044),"")</f>
        <v/>
      </c>
      <c r="R6044">
        <f>IF($A6044="","",IF(ISNUMBER($A6044),$A6044,IFERROR(DATEVALUE($A6044),NA())))</f>
        <v/>
      </c>
    </row>
    <row r="6045">
      <c r="O6045">
        <f>IF($R6045="","",IF($Q$1="Weekly",INT(($R6045-2)/7),IF($Q$1="Quarterly",YEAR($R6045)*4+ROUNDUP(MONTH($R6045)/3),YEAR($R6045)*12+MONTH($R6045))))</f>
        <v/>
      </c>
      <c r="P6045">
        <f>IF($R6045="","",IF($R6046="",1,IF($O6045&lt;&gt;$O6046,1,0)))</f>
        <v/>
      </c>
      <c r="Q6045">
        <f>IF($P6045=1,SUM($P$7:$P6045),"")</f>
        <v/>
      </c>
      <c r="R6045">
        <f>IF($A6045="","",IF(ISNUMBER($A6045),$A6045,IFERROR(DATEVALUE($A6045),NA())))</f>
        <v/>
      </c>
    </row>
    <row r="6046">
      <c r="O6046">
        <f>IF($R6046="","",IF($Q$1="Weekly",INT(($R6046-2)/7),IF($Q$1="Quarterly",YEAR($R6046)*4+ROUNDUP(MONTH($R6046)/3),YEAR($R6046)*12+MONTH($R6046))))</f>
        <v/>
      </c>
      <c r="P6046">
        <f>IF($R6046="","",IF($R6047="",1,IF($O6046&lt;&gt;$O6047,1,0)))</f>
        <v/>
      </c>
      <c r="Q6046">
        <f>IF($P6046=1,SUM($P$7:$P6046),"")</f>
        <v/>
      </c>
      <c r="R6046">
        <f>IF($A6046="","",IF(ISNUMBER($A6046),$A6046,IFERROR(DATEVALUE($A6046),NA())))</f>
        <v/>
      </c>
    </row>
    <row r="6047">
      <c r="O6047">
        <f>IF($R6047="","",IF($Q$1="Weekly",INT(($R6047-2)/7),IF($Q$1="Quarterly",YEAR($R6047)*4+ROUNDUP(MONTH($R6047)/3),YEAR($R6047)*12+MONTH($R6047))))</f>
        <v/>
      </c>
      <c r="P6047">
        <f>IF($R6047="","",IF($R6048="",1,IF($O6047&lt;&gt;$O6048,1,0)))</f>
        <v/>
      </c>
      <c r="Q6047">
        <f>IF($P6047=1,SUM($P$7:$P6047),"")</f>
        <v/>
      </c>
      <c r="R6047">
        <f>IF($A6047="","",IF(ISNUMBER($A6047),$A6047,IFERROR(DATEVALUE($A6047),NA())))</f>
        <v/>
      </c>
    </row>
    <row r="6048">
      <c r="O6048">
        <f>IF($R6048="","",IF($Q$1="Weekly",INT(($R6048-2)/7),IF($Q$1="Quarterly",YEAR($R6048)*4+ROUNDUP(MONTH($R6048)/3),YEAR($R6048)*12+MONTH($R6048))))</f>
        <v/>
      </c>
      <c r="P6048">
        <f>IF($R6048="","",IF($R6049="",1,IF($O6048&lt;&gt;$O6049,1,0)))</f>
        <v/>
      </c>
      <c r="Q6048">
        <f>IF($P6048=1,SUM($P$7:$P6048),"")</f>
        <v/>
      </c>
      <c r="R6048">
        <f>IF($A6048="","",IF(ISNUMBER($A6048),$A6048,IFERROR(DATEVALUE($A6048),NA())))</f>
        <v/>
      </c>
    </row>
    <row r="6049">
      <c r="O6049">
        <f>IF($R6049="","",IF($Q$1="Weekly",INT(($R6049-2)/7),IF($Q$1="Quarterly",YEAR($R6049)*4+ROUNDUP(MONTH($R6049)/3),YEAR($R6049)*12+MONTH($R6049))))</f>
        <v/>
      </c>
      <c r="P6049">
        <f>IF($R6049="","",IF($R6050="",1,IF($O6049&lt;&gt;$O6050,1,0)))</f>
        <v/>
      </c>
      <c r="Q6049">
        <f>IF($P6049=1,SUM($P$7:$P6049),"")</f>
        <v/>
      </c>
      <c r="R6049">
        <f>IF($A6049="","",IF(ISNUMBER($A6049),$A6049,IFERROR(DATEVALUE($A6049),NA())))</f>
        <v/>
      </c>
    </row>
    <row r="6050">
      <c r="O6050">
        <f>IF($R6050="","",IF($Q$1="Weekly",INT(($R6050-2)/7),IF($Q$1="Quarterly",YEAR($R6050)*4+ROUNDUP(MONTH($R6050)/3),YEAR($R6050)*12+MONTH($R6050))))</f>
        <v/>
      </c>
      <c r="P6050">
        <f>IF($R6050="","",IF($R6051="",1,IF($O6050&lt;&gt;$O6051,1,0)))</f>
        <v/>
      </c>
      <c r="Q6050">
        <f>IF($P6050=1,SUM($P$7:$P6050),"")</f>
        <v/>
      </c>
      <c r="R6050">
        <f>IF($A6050="","",IF(ISNUMBER($A6050),$A6050,IFERROR(DATEVALUE($A6050),NA())))</f>
        <v/>
      </c>
    </row>
    <row r="6051">
      <c r="O6051">
        <f>IF($R6051="","",IF($Q$1="Weekly",INT(($R6051-2)/7),IF($Q$1="Quarterly",YEAR($R6051)*4+ROUNDUP(MONTH($R6051)/3),YEAR($R6051)*12+MONTH($R6051))))</f>
        <v/>
      </c>
      <c r="P6051">
        <f>IF($R6051="","",IF($R6052="",1,IF($O6051&lt;&gt;$O6052,1,0)))</f>
        <v/>
      </c>
      <c r="Q6051">
        <f>IF($P6051=1,SUM($P$7:$P6051),"")</f>
        <v/>
      </c>
      <c r="R6051">
        <f>IF($A6051="","",IF(ISNUMBER($A6051),$A6051,IFERROR(DATEVALUE($A6051),NA())))</f>
        <v/>
      </c>
    </row>
    <row r="6052">
      <c r="O6052">
        <f>IF($R6052="","",IF($Q$1="Weekly",INT(($R6052-2)/7),IF($Q$1="Quarterly",YEAR($R6052)*4+ROUNDUP(MONTH($R6052)/3),YEAR($R6052)*12+MONTH($R6052))))</f>
        <v/>
      </c>
      <c r="P6052">
        <f>IF($R6052="","",IF($R6053="",1,IF($O6052&lt;&gt;$O6053,1,0)))</f>
        <v/>
      </c>
      <c r="Q6052">
        <f>IF($P6052=1,SUM($P$7:$P6052),"")</f>
        <v/>
      </c>
      <c r="R6052">
        <f>IF($A6052="","",IF(ISNUMBER($A6052),$A6052,IFERROR(DATEVALUE($A6052),NA())))</f>
        <v/>
      </c>
    </row>
    <row r="6053">
      <c r="O6053">
        <f>IF($R6053="","",IF($Q$1="Weekly",INT(($R6053-2)/7),IF($Q$1="Quarterly",YEAR($R6053)*4+ROUNDUP(MONTH($R6053)/3),YEAR($R6053)*12+MONTH($R6053))))</f>
        <v/>
      </c>
      <c r="P6053">
        <f>IF($R6053="","",IF($R6054="",1,IF($O6053&lt;&gt;$O6054,1,0)))</f>
        <v/>
      </c>
      <c r="Q6053">
        <f>IF($P6053=1,SUM($P$7:$P6053),"")</f>
        <v/>
      </c>
      <c r="R6053">
        <f>IF($A6053="","",IF(ISNUMBER($A6053),$A6053,IFERROR(DATEVALUE($A6053),NA())))</f>
        <v/>
      </c>
    </row>
    <row r="6054">
      <c r="O6054">
        <f>IF($R6054="","",IF($Q$1="Weekly",INT(($R6054-2)/7),IF($Q$1="Quarterly",YEAR($R6054)*4+ROUNDUP(MONTH($R6054)/3),YEAR($R6054)*12+MONTH($R6054))))</f>
        <v/>
      </c>
      <c r="P6054">
        <f>IF($R6054="","",IF($R6055="",1,IF($O6054&lt;&gt;$O6055,1,0)))</f>
        <v/>
      </c>
      <c r="Q6054">
        <f>IF($P6054=1,SUM($P$7:$P6054),"")</f>
        <v/>
      </c>
      <c r="R6054">
        <f>IF($A6054="","",IF(ISNUMBER($A6054),$A6054,IFERROR(DATEVALUE($A6054),NA())))</f>
        <v/>
      </c>
    </row>
    <row r="6055">
      <c r="O6055">
        <f>IF($R6055="","",IF($Q$1="Weekly",INT(($R6055-2)/7),IF($Q$1="Quarterly",YEAR($R6055)*4+ROUNDUP(MONTH($R6055)/3),YEAR($R6055)*12+MONTH($R6055))))</f>
        <v/>
      </c>
      <c r="P6055">
        <f>IF($R6055="","",IF($R6056="",1,IF($O6055&lt;&gt;$O6056,1,0)))</f>
        <v/>
      </c>
      <c r="Q6055">
        <f>IF($P6055=1,SUM($P$7:$P6055),"")</f>
        <v/>
      </c>
      <c r="R6055">
        <f>IF($A6055="","",IF(ISNUMBER($A6055),$A6055,IFERROR(DATEVALUE($A6055),NA())))</f>
        <v/>
      </c>
    </row>
    <row r="6056">
      <c r="O6056">
        <f>IF($R6056="","",IF($Q$1="Weekly",INT(($R6056-2)/7),IF($Q$1="Quarterly",YEAR($R6056)*4+ROUNDUP(MONTH($R6056)/3),YEAR($R6056)*12+MONTH($R6056))))</f>
        <v/>
      </c>
      <c r="P6056">
        <f>IF($R6056="","",IF($R6057="",1,IF($O6056&lt;&gt;$O6057,1,0)))</f>
        <v/>
      </c>
      <c r="Q6056">
        <f>IF($P6056=1,SUM($P$7:$P6056),"")</f>
        <v/>
      </c>
      <c r="R6056">
        <f>IF($A6056="","",IF(ISNUMBER($A6056),$A6056,IFERROR(DATEVALUE($A6056),NA())))</f>
        <v/>
      </c>
    </row>
    <row r="6057">
      <c r="O6057">
        <f>IF($R6057="","",IF($Q$1="Weekly",INT(($R6057-2)/7),IF($Q$1="Quarterly",YEAR($R6057)*4+ROUNDUP(MONTH($R6057)/3),YEAR($R6057)*12+MONTH($R6057))))</f>
        <v/>
      </c>
      <c r="P6057">
        <f>IF($R6057="","",IF($R6058="",1,IF($O6057&lt;&gt;$O6058,1,0)))</f>
        <v/>
      </c>
      <c r="Q6057">
        <f>IF($P6057=1,SUM($P$7:$P6057),"")</f>
        <v/>
      </c>
      <c r="R6057">
        <f>IF($A6057="","",IF(ISNUMBER($A6057),$A6057,IFERROR(DATEVALUE($A6057),NA())))</f>
        <v/>
      </c>
    </row>
    <row r="6058">
      <c r="O6058">
        <f>IF($R6058="","",IF($Q$1="Weekly",INT(($R6058-2)/7),IF($Q$1="Quarterly",YEAR($R6058)*4+ROUNDUP(MONTH($R6058)/3),YEAR($R6058)*12+MONTH($R6058))))</f>
        <v/>
      </c>
      <c r="P6058">
        <f>IF($R6058="","",IF($R6059="",1,IF($O6058&lt;&gt;$O6059,1,0)))</f>
        <v/>
      </c>
      <c r="Q6058">
        <f>IF($P6058=1,SUM($P$7:$P6058),"")</f>
        <v/>
      </c>
      <c r="R6058">
        <f>IF($A6058="","",IF(ISNUMBER($A6058),$A6058,IFERROR(DATEVALUE($A6058),NA())))</f>
        <v/>
      </c>
    </row>
    <row r="6059">
      <c r="O6059">
        <f>IF($R6059="","",IF($Q$1="Weekly",INT(($R6059-2)/7),IF($Q$1="Quarterly",YEAR($R6059)*4+ROUNDUP(MONTH($R6059)/3),YEAR($R6059)*12+MONTH($R6059))))</f>
        <v/>
      </c>
      <c r="P6059">
        <f>IF($R6059="","",IF($R6060="",1,IF($O6059&lt;&gt;$O6060,1,0)))</f>
        <v/>
      </c>
      <c r="Q6059">
        <f>IF($P6059=1,SUM($P$7:$P6059),"")</f>
        <v/>
      </c>
      <c r="R6059">
        <f>IF($A6059="","",IF(ISNUMBER($A6059),$A6059,IFERROR(DATEVALUE($A6059),NA())))</f>
        <v/>
      </c>
    </row>
    <row r="6060">
      <c r="O6060">
        <f>IF($R6060="","",IF($Q$1="Weekly",INT(($R6060-2)/7),IF($Q$1="Quarterly",YEAR($R6060)*4+ROUNDUP(MONTH($R6060)/3),YEAR($R6060)*12+MONTH($R6060))))</f>
        <v/>
      </c>
      <c r="P6060">
        <f>IF($R6060="","",IF($R6061="",1,IF($O6060&lt;&gt;$O6061,1,0)))</f>
        <v/>
      </c>
      <c r="Q6060">
        <f>IF($P6060=1,SUM($P$7:$P6060),"")</f>
        <v/>
      </c>
      <c r="R6060">
        <f>IF($A6060="","",IF(ISNUMBER($A6060),$A6060,IFERROR(DATEVALUE($A6060),NA())))</f>
        <v/>
      </c>
    </row>
    <row r="6061">
      <c r="O6061">
        <f>IF($R6061="","",IF($Q$1="Weekly",INT(($R6061-2)/7),IF($Q$1="Quarterly",YEAR($R6061)*4+ROUNDUP(MONTH($R6061)/3),YEAR($R6061)*12+MONTH($R6061))))</f>
        <v/>
      </c>
      <c r="P6061">
        <f>IF($R6061="","",IF($R6062="",1,IF($O6061&lt;&gt;$O6062,1,0)))</f>
        <v/>
      </c>
      <c r="Q6061">
        <f>IF($P6061=1,SUM($P$7:$P6061),"")</f>
        <v/>
      </c>
      <c r="R6061">
        <f>IF($A6061="","",IF(ISNUMBER($A6061),$A6061,IFERROR(DATEVALUE($A6061),NA())))</f>
        <v/>
      </c>
    </row>
    <row r="6062">
      <c r="O6062">
        <f>IF($R6062="","",IF($Q$1="Weekly",INT(($R6062-2)/7),IF($Q$1="Quarterly",YEAR($R6062)*4+ROUNDUP(MONTH($R6062)/3),YEAR($R6062)*12+MONTH($R6062))))</f>
        <v/>
      </c>
      <c r="P6062">
        <f>IF($R6062="","",IF($R6063="",1,IF($O6062&lt;&gt;$O6063,1,0)))</f>
        <v/>
      </c>
      <c r="Q6062">
        <f>IF($P6062=1,SUM($P$7:$P6062),"")</f>
        <v/>
      </c>
      <c r="R6062">
        <f>IF($A6062="","",IF(ISNUMBER($A6062),$A6062,IFERROR(DATEVALUE($A6062),NA())))</f>
        <v/>
      </c>
    </row>
    <row r="6063">
      <c r="O6063">
        <f>IF($R6063="","",IF($Q$1="Weekly",INT(($R6063-2)/7),IF($Q$1="Quarterly",YEAR($R6063)*4+ROUNDUP(MONTH($R6063)/3),YEAR($R6063)*12+MONTH($R6063))))</f>
        <v/>
      </c>
      <c r="P6063">
        <f>IF($R6063="","",IF($R6064="",1,IF($O6063&lt;&gt;$O6064,1,0)))</f>
        <v/>
      </c>
      <c r="Q6063">
        <f>IF($P6063=1,SUM($P$7:$P6063),"")</f>
        <v/>
      </c>
      <c r="R6063">
        <f>IF($A6063="","",IF(ISNUMBER($A6063),$A6063,IFERROR(DATEVALUE($A6063),NA())))</f>
        <v/>
      </c>
    </row>
    <row r="6064">
      <c r="O6064">
        <f>IF($R6064="","",IF($Q$1="Weekly",INT(($R6064-2)/7),IF($Q$1="Quarterly",YEAR($R6064)*4+ROUNDUP(MONTH($R6064)/3),YEAR($R6064)*12+MONTH($R6064))))</f>
        <v/>
      </c>
      <c r="P6064">
        <f>IF($R6064="","",IF($R6065="",1,IF($O6064&lt;&gt;$O6065,1,0)))</f>
        <v/>
      </c>
      <c r="Q6064">
        <f>IF($P6064=1,SUM($P$7:$P6064),"")</f>
        <v/>
      </c>
      <c r="R6064">
        <f>IF($A6064="","",IF(ISNUMBER($A6064),$A6064,IFERROR(DATEVALUE($A6064),NA())))</f>
        <v/>
      </c>
    </row>
    <row r="6065">
      <c r="O6065">
        <f>IF($R6065="","",IF($Q$1="Weekly",INT(($R6065-2)/7),IF($Q$1="Quarterly",YEAR($R6065)*4+ROUNDUP(MONTH($R6065)/3),YEAR($R6065)*12+MONTH($R6065))))</f>
        <v/>
      </c>
      <c r="P6065">
        <f>IF($R6065="","",IF($R6066="",1,IF($O6065&lt;&gt;$O6066,1,0)))</f>
        <v/>
      </c>
      <c r="Q6065">
        <f>IF($P6065=1,SUM($P$7:$P6065),"")</f>
        <v/>
      </c>
      <c r="R6065">
        <f>IF($A6065="","",IF(ISNUMBER($A6065),$A6065,IFERROR(DATEVALUE($A6065),NA())))</f>
        <v/>
      </c>
    </row>
    <row r="6066">
      <c r="O6066">
        <f>IF($R6066="","",IF($Q$1="Weekly",INT(($R6066-2)/7),IF($Q$1="Quarterly",YEAR($R6066)*4+ROUNDUP(MONTH($R6066)/3),YEAR($R6066)*12+MONTH($R6066))))</f>
        <v/>
      </c>
      <c r="P6066">
        <f>IF($R6066="","",IF($R6067="",1,IF($O6066&lt;&gt;$O6067,1,0)))</f>
        <v/>
      </c>
      <c r="Q6066">
        <f>IF($P6066=1,SUM($P$7:$P6066),"")</f>
        <v/>
      </c>
      <c r="R6066">
        <f>IF($A6066="","",IF(ISNUMBER($A6066),$A6066,IFERROR(DATEVALUE($A6066),NA())))</f>
        <v/>
      </c>
    </row>
    <row r="6067">
      <c r="O6067">
        <f>IF($R6067="","",IF($Q$1="Weekly",INT(($R6067-2)/7),IF($Q$1="Quarterly",YEAR($R6067)*4+ROUNDUP(MONTH($R6067)/3),YEAR($R6067)*12+MONTH($R6067))))</f>
        <v/>
      </c>
      <c r="P6067">
        <f>IF($R6067="","",IF($R6068="",1,IF($O6067&lt;&gt;$O6068,1,0)))</f>
        <v/>
      </c>
      <c r="Q6067">
        <f>IF($P6067=1,SUM($P$7:$P6067),"")</f>
        <v/>
      </c>
      <c r="R6067">
        <f>IF($A6067="","",IF(ISNUMBER($A6067),$A6067,IFERROR(DATEVALUE($A6067),NA())))</f>
        <v/>
      </c>
    </row>
    <row r="6068">
      <c r="O6068">
        <f>IF($R6068="","",IF($Q$1="Weekly",INT(($R6068-2)/7),IF($Q$1="Quarterly",YEAR($R6068)*4+ROUNDUP(MONTH($R6068)/3),YEAR($R6068)*12+MONTH($R6068))))</f>
        <v/>
      </c>
      <c r="P6068">
        <f>IF($R6068="","",IF($R6069="",1,IF($O6068&lt;&gt;$O6069,1,0)))</f>
        <v/>
      </c>
      <c r="Q6068">
        <f>IF($P6068=1,SUM($P$7:$P6068),"")</f>
        <v/>
      </c>
      <c r="R6068">
        <f>IF($A6068="","",IF(ISNUMBER($A6068),$A6068,IFERROR(DATEVALUE($A6068),NA())))</f>
        <v/>
      </c>
    </row>
    <row r="6069">
      <c r="O6069">
        <f>IF($R6069="","",IF($Q$1="Weekly",INT(($R6069-2)/7),IF($Q$1="Quarterly",YEAR($R6069)*4+ROUNDUP(MONTH($R6069)/3),YEAR($R6069)*12+MONTH($R6069))))</f>
        <v/>
      </c>
      <c r="P6069">
        <f>IF($R6069="","",IF($R6070="",1,IF($O6069&lt;&gt;$O6070,1,0)))</f>
        <v/>
      </c>
      <c r="Q6069">
        <f>IF($P6069=1,SUM($P$7:$P6069),"")</f>
        <v/>
      </c>
      <c r="R6069">
        <f>IF($A6069="","",IF(ISNUMBER($A6069),$A6069,IFERROR(DATEVALUE($A6069),NA())))</f>
        <v/>
      </c>
    </row>
    <row r="6070">
      <c r="O6070">
        <f>IF($R6070="","",IF($Q$1="Weekly",INT(($R6070-2)/7),IF($Q$1="Quarterly",YEAR($R6070)*4+ROUNDUP(MONTH($R6070)/3),YEAR($R6070)*12+MONTH($R6070))))</f>
        <v/>
      </c>
      <c r="P6070">
        <f>IF($R6070="","",IF($R6071="",1,IF($O6070&lt;&gt;$O6071,1,0)))</f>
        <v/>
      </c>
      <c r="Q6070">
        <f>IF($P6070=1,SUM($P$7:$P6070),"")</f>
        <v/>
      </c>
      <c r="R6070">
        <f>IF($A6070="","",IF(ISNUMBER($A6070),$A6070,IFERROR(DATEVALUE($A6070),NA())))</f>
        <v/>
      </c>
    </row>
    <row r="6071">
      <c r="O6071">
        <f>IF($R6071="","",IF($Q$1="Weekly",INT(($R6071-2)/7),IF($Q$1="Quarterly",YEAR($R6071)*4+ROUNDUP(MONTH($R6071)/3),YEAR($R6071)*12+MONTH($R6071))))</f>
        <v/>
      </c>
      <c r="P6071">
        <f>IF($R6071="","",IF($R6072="",1,IF($O6071&lt;&gt;$O6072,1,0)))</f>
        <v/>
      </c>
      <c r="Q6071">
        <f>IF($P6071=1,SUM($P$7:$P6071),"")</f>
        <v/>
      </c>
      <c r="R6071">
        <f>IF($A6071="","",IF(ISNUMBER($A6071),$A6071,IFERROR(DATEVALUE($A6071),NA())))</f>
        <v/>
      </c>
    </row>
    <row r="6072">
      <c r="O6072">
        <f>IF($R6072="","",IF($Q$1="Weekly",INT(($R6072-2)/7),IF($Q$1="Quarterly",YEAR($R6072)*4+ROUNDUP(MONTH($R6072)/3),YEAR($R6072)*12+MONTH($R6072))))</f>
        <v/>
      </c>
      <c r="P6072">
        <f>IF($R6072="","",IF($R6073="",1,IF($O6072&lt;&gt;$O6073,1,0)))</f>
        <v/>
      </c>
      <c r="Q6072">
        <f>IF($P6072=1,SUM($P$7:$P6072),"")</f>
        <v/>
      </c>
      <c r="R6072">
        <f>IF($A6072="","",IF(ISNUMBER($A6072),$A6072,IFERROR(DATEVALUE($A6072),NA())))</f>
        <v/>
      </c>
    </row>
    <row r="6073">
      <c r="O6073">
        <f>IF($R6073="","",IF($Q$1="Weekly",INT(($R6073-2)/7),IF($Q$1="Quarterly",YEAR($R6073)*4+ROUNDUP(MONTH($R6073)/3),YEAR($R6073)*12+MONTH($R6073))))</f>
        <v/>
      </c>
      <c r="P6073">
        <f>IF($R6073="","",IF($R6074="",1,IF($O6073&lt;&gt;$O6074,1,0)))</f>
        <v/>
      </c>
      <c r="Q6073">
        <f>IF($P6073=1,SUM($P$7:$P6073),"")</f>
        <v/>
      </c>
      <c r="R6073">
        <f>IF($A6073="","",IF(ISNUMBER($A6073),$A6073,IFERROR(DATEVALUE($A6073),NA())))</f>
        <v/>
      </c>
    </row>
    <row r="6074">
      <c r="O6074">
        <f>IF($R6074="","",IF($Q$1="Weekly",INT(($R6074-2)/7),IF($Q$1="Quarterly",YEAR($R6074)*4+ROUNDUP(MONTH($R6074)/3),YEAR($R6074)*12+MONTH($R6074))))</f>
        <v/>
      </c>
      <c r="P6074">
        <f>IF($R6074="","",IF($R6075="",1,IF($O6074&lt;&gt;$O6075,1,0)))</f>
        <v/>
      </c>
      <c r="Q6074">
        <f>IF($P6074=1,SUM($P$7:$P6074),"")</f>
        <v/>
      </c>
      <c r="R6074">
        <f>IF($A6074="","",IF(ISNUMBER($A6074),$A6074,IFERROR(DATEVALUE($A6074),NA())))</f>
        <v/>
      </c>
    </row>
    <row r="6075">
      <c r="O6075">
        <f>IF($R6075="","",IF($Q$1="Weekly",INT(($R6075-2)/7),IF($Q$1="Quarterly",YEAR($R6075)*4+ROUNDUP(MONTH($R6075)/3),YEAR($R6075)*12+MONTH($R6075))))</f>
        <v/>
      </c>
      <c r="P6075">
        <f>IF($R6075="","",IF($R6076="",1,IF($O6075&lt;&gt;$O6076,1,0)))</f>
        <v/>
      </c>
      <c r="Q6075">
        <f>IF($P6075=1,SUM($P$7:$P6075),"")</f>
        <v/>
      </c>
      <c r="R6075">
        <f>IF($A6075="","",IF(ISNUMBER($A6075),$A6075,IFERROR(DATEVALUE($A6075),NA())))</f>
        <v/>
      </c>
    </row>
    <row r="6076">
      <c r="O6076">
        <f>IF($R6076="","",IF($Q$1="Weekly",INT(($R6076-2)/7),IF($Q$1="Quarterly",YEAR($R6076)*4+ROUNDUP(MONTH($R6076)/3),YEAR($R6076)*12+MONTH($R6076))))</f>
        <v/>
      </c>
      <c r="P6076">
        <f>IF($R6076="","",IF($R6077="",1,IF($O6076&lt;&gt;$O6077,1,0)))</f>
        <v/>
      </c>
      <c r="Q6076">
        <f>IF($P6076=1,SUM($P$7:$P6076),"")</f>
        <v/>
      </c>
      <c r="R6076">
        <f>IF($A6076="","",IF(ISNUMBER($A6076),$A6076,IFERROR(DATEVALUE($A6076),NA())))</f>
        <v/>
      </c>
    </row>
    <row r="6077">
      <c r="O6077">
        <f>IF($R6077="","",IF($Q$1="Weekly",INT(($R6077-2)/7),IF($Q$1="Quarterly",YEAR($R6077)*4+ROUNDUP(MONTH($R6077)/3),YEAR($R6077)*12+MONTH($R6077))))</f>
        <v/>
      </c>
      <c r="P6077">
        <f>IF($R6077="","",IF($R6078="",1,IF($O6077&lt;&gt;$O6078,1,0)))</f>
        <v/>
      </c>
      <c r="Q6077">
        <f>IF($P6077=1,SUM($P$7:$P6077),"")</f>
        <v/>
      </c>
      <c r="R6077">
        <f>IF($A6077="","",IF(ISNUMBER($A6077),$A6077,IFERROR(DATEVALUE($A6077),NA())))</f>
        <v/>
      </c>
    </row>
    <row r="6078">
      <c r="O6078">
        <f>IF($R6078="","",IF($Q$1="Weekly",INT(($R6078-2)/7),IF($Q$1="Quarterly",YEAR($R6078)*4+ROUNDUP(MONTH($R6078)/3),YEAR($R6078)*12+MONTH($R6078))))</f>
        <v/>
      </c>
      <c r="P6078">
        <f>IF($R6078="","",IF($R6079="",1,IF($O6078&lt;&gt;$O6079,1,0)))</f>
        <v/>
      </c>
      <c r="Q6078">
        <f>IF($P6078=1,SUM($P$7:$P6078),"")</f>
        <v/>
      </c>
      <c r="R6078">
        <f>IF($A6078="","",IF(ISNUMBER($A6078),$A6078,IFERROR(DATEVALUE($A6078),NA())))</f>
        <v/>
      </c>
    </row>
    <row r="6079">
      <c r="O6079">
        <f>IF($R6079="","",IF($Q$1="Weekly",INT(($R6079-2)/7),IF($Q$1="Quarterly",YEAR($R6079)*4+ROUNDUP(MONTH($R6079)/3),YEAR($R6079)*12+MONTH($R6079))))</f>
        <v/>
      </c>
      <c r="P6079">
        <f>IF($R6079="","",IF($R6080="",1,IF($O6079&lt;&gt;$O6080,1,0)))</f>
        <v/>
      </c>
      <c r="Q6079">
        <f>IF($P6079=1,SUM($P$7:$P6079),"")</f>
        <v/>
      </c>
      <c r="R6079">
        <f>IF($A6079="","",IF(ISNUMBER($A6079),$A6079,IFERROR(DATEVALUE($A6079),NA())))</f>
        <v/>
      </c>
    </row>
    <row r="6080">
      <c r="O6080">
        <f>IF($R6080="","",IF($Q$1="Weekly",INT(($R6080-2)/7),IF($Q$1="Quarterly",YEAR($R6080)*4+ROUNDUP(MONTH($R6080)/3),YEAR($R6080)*12+MONTH($R6080))))</f>
        <v/>
      </c>
      <c r="P6080">
        <f>IF($R6080="","",IF($R6081="",1,IF($O6080&lt;&gt;$O6081,1,0)))</f>
        <v/>
      </c>
      <c r="Q6080">
        <f>IF($P6080=1,SUM($P$7:$P6080),"")</f>
        <v/>
      </c>
      <c r="R6080">
        <f>IF($A6080="","",IF(ISNUMBER($A6080),$A6080,IFERROR(DATEVALUE($A6080),NA())))</f>
        <v/>
      </c>
    </row>
    <row r="6081">
      <c r="O6081">
        <f>IF($R6081="","",IF($Q$1="Weekly",INT(($R6081-2)/7),IF($Q$1="Quarterly",YEAR($R6081)*4+ROUNDUP(MONTH($R6081)/3),YEAR($R6081)*12+MONTH($R6081))))</f>
        <v/>
      </c>
      <c r="P6081">
        <f>IF($R6081="","",IF($R6082="",1,IF($O6081&lt;&gt;$O6082,1,0)))</f>
        <v/>
      </c>
      <c r="Q6081">
        <f>IF($P6081=1,SUM($P$7:$P6081),"")</f>
        <v/>
      </c>
      <c r="R6081">
        <f>IF($A6081="","",IF(ISNUMBER($A6081),$A6081,IFERROR(DATEVALUE($A6081),NA())))</f>
        <v/>
      </c>
    </row>
    <row r="6082">
      <c r="O6082">
        <f>IF($R6082="","",IF($Q$1="Weekly",INT(($R6082-2)/7),IF($Q$1="Quarterly",YEAR($R6082)*4+ROUNDUP(MONTH($R6082)/3),YEAR($R6082)*12+MONTH($R6082))))</f>
        <v/>
      </c>
      <c r="P6082">
        <f>IF($R6082="","",IF($R6083="",1,IF($O6082&lt;&gt;$O6083,1,0)))</f>
        <v/>
      </c>
      <c r="Q6082">
        <f>IF($P6082=1,SUM($P$7:$P6082),"")</f>
        <v/>
      </c>
      <c r="R6082">
        <f>IF($A6082="","",IF(ISNUMBER($A6082),$A6082,IFERROR(DATEVALUE($A6082),NA())))</f>
        <v/>
      </c>
    </row>
    <row r="6083">
      <c r="O6083">
        <f>IF($R6083="","",IF($Q$1="Weekly",INT(($R6083-2)/7),IF($Q$1="Quarterly",YEAR($R6083)*4+ROUNDUP(MONTH($R6083)/3),YEAR($R6083)*12+MONTH($R6083))))</f>
        <v/>
      </c>
      <c r="P6083">
        <f>IF($R6083="","",IF($R6084="",1,IF($O6083&lt;&gt;$O6084,1,0)))</f>
        <v/>
      </c>
      <c r="Q6083">
        <f>IF($P6083=1,SUM($P$7:$P6083),"")</f>
        <v/>
      </c>
      <c r="R6083">
        <f>IF($A6083="","",IF(ISNUMBER($A6083),$A6083,IFERROR(DATEVALUE($A6083),NA())))</f>
        <v/>
      </c>
    </row>
    <row r="6084">
      <c r="O6084">
        <f>IF($R6084="","",IF($Q$1="Weekly",INT(($R6084-2)/7),IF($Q$1="Quarterly",YEAR($R6084)*4+ROUNDUP(MONTH($R6084)/3),YEAR($R6084)*12+MONTH($R6084))))</f>
        <v/>
      </c>
      <c r="P6084">
        <f>IF($R6084="","",IF($R6085="",1,IF($O6084&lt;&gt;$O6085,1,0)))</f>
        <v/>
      </c>
      <c r="Q6084">
        <f>IF($P6084=1,SUM($P$7:$P6084),"")</f>
        <v/>
      </c>
      <c r="R6084">
        <f>IF($A6084="","",IF(ISNUMBER($A6084),$A6084,IFERROR(DATEVALUE($A6084),NA())))</f>
        <v/>
      </c>
    </row>
    <row r="6085">
      <c r="O6085">
        <f>IF($R6085="","",IF($Q$1="Weekly",INT(($R6085-2)/7),IF($Q$1="Quarterly",YEAR($R6085)*4+ROUNDUP(MONTH($R6085)/3),YEAR($R6085)*12+MONTH($R6085))))</f>
        <v/>
      </c>
      <c r="P6085">
        <f>IF($R6085="","",IF($R6086="",1,IF($O6085&lt;&gt;$O6086,1,0)))</f>
        <v/>
      </c>
      <c r="Q6085">
        <f>IF($P6085=1,SUM($P$7:$P6085),"")</f>
        <v/>
      </c>
      <c r="R6085">
        <f>IF($A6085="","",IF(ISNUMBER($A6085),$A6085,IFERROR(DATEVALUE($A6085),NA())))</f>
        <v/>
      </c>
    </row>
    <row r="6086">
      <c r="O6086">
        <f>IF($R6086="","",IF($Q$1="Weekly",INT(($R6086-2)/7),IF($Q$1="Quarterly",YEAR($R6086)*4+ROUNDUP(MONTH($R6086)/3),YEAR($R6086)*12+MONTH($R6086))))</f>
        <v/>
      </c>
      <c r="P6086">
        <f>IF($R6086="","",IF($R6087="",1,IF($O6086&lt;&gt;$O6087,1,0)))</f>
        <v/>
      </c>
      <c r="Q6086">
        <f>IF($P6086=1,SUM($P$7:$P6086),"")</f>
        <v/>
      </c>
      <c r="R6086">
        <f>IF($A6086="","",IF(ISNUMBER($A6086),$A6086,IFERROR(DATEVALUE($A6086),NA())))</f>
        <v/>
      </c>
    </row>
    <row r="6087">
      <c r="O6087">
        <f>IF($R6087="","",IF($Q$1="Weekly",INT(($R6087-2)/7),IF($Q$1="Quarterly",YEAR($R6087)*4+ROUNDUP(MONTH($R6087)/3),YEAR($R6087)*12+MONTH($R6087))))</f>
        <v/>
      </c>
      <c r="P6087">
        <f>IF($R6087="","",IF($R6088="",1,IF($O6087&lt;&gt;$O6088,1,0)))</f>
        <v/>
      </c>
      <c r="Q6087">
        <f>IF($P6087=1,SUM($P$7:$P6087),"")</f>
        <v/>
      </c>
      <c r="R6087">
        <f>IF($A6087="","",IF(ISNUMBER($A6087),$A6087,IFERROR(DATEVALUE($A6087),NA())))</f>
        <v/>
      </c>
    </row>
    <row r="6088">
      <c r="O6088">
        <f>IF($R6088="","",IF($Q$1="Weekly",INT(($R6088-2)/7),IF($Q$1="Quarterly",YEAR($R6088)*4+ROUNDUP(MONTH($R6088)/3),YEAR($R6088)*12+MONTH($R6088))))</f>
        <v/>
      </c>
      <c r="P6088">
        <f>IF($R6088="","",IF($R6089="",1,IF($O6088&lt;&gt;$O6089,1,0)))</f>
        <v/>
      </c>
      <c r="Q6088">
        <f>IF($P6088=1,SUM($P$7:$P6088),"")</f>
        <v/>
      </c>
      <c r="R6088">
        <f>IF($A6088="","",IF(ISNUMBER($A6088),$A6088,IFERROR(DATEVALUE($A6088),NA())))</f>
        <v/>
      </c>
    </row>
    <row r="6089">
      <c r="O6089">
        <f>IF($R6089="","",IF($Q$1="Weekly",INT(($R6089-2)/7),IF($Q$1="Quarterly",YEAR($R6089)*4+ROUNDUP(MONTH($R6089)/3),YEAR($R6089)*12+MONTH($R6089))))</f>
        <v/>
      </c>
      <c r="P6089">
        <f>IF($R6089="","",IF($R6090="",1,IF($O6089&lt;&gt;$O6090,1,0)))</f>
        <v/>
      </c>
      <c r="Q6089">
        <f>IF($P6089=1,SUM($P$7:$P6089),"")</f>
        <v/>
      </c>
      <c r="R6089">
        <f>IF($A6089="","",IF(ISNUMBER($A6089),$A6089,IFERROR(DATEVALUE($A6089),NA())))</f>
        <v/>
      </c>
    </row>
    <row r="6090">
      <c r="O6090">
        <f>IF($R6090="","",IF($Q$1="Weekly",INT(($R6090-2)/7),IF($Q$1="Quarterly",YEAR($R6090)*4+ROUNDUP(MONTH($R6090)/3),YEAR($R6090)*12+MONTH($R6090))))</f>
        <v/>
      </c>
      <c r="P6090">
        <f>IF($R6090="","",IF($R6091="",1,IF($O6090&lt;&gt;$O6091,1,0)))</f>
        <v/>
      </c>
      <c r="Q6090">
        <f>IF($P6090=1,SUM($P$7:$P6090),"")</f>
        <v/>
      </c>
      <c r="R6090">
        <f>IF($A6090="","",IF(ISNUMBER($A6090),$A6090,IFERROR(DATEVALUE($A6090),NA())))</f>
        <v/>
      </c>
    </row>
    <row r="6091">
      <c r="O6091">
        <f>IF($R6091="","",IF($Q$1="Weekly",INT(($R6091-2)/7),IF($Q$1="Quarterly",YEAR($R6091)*4+ROUNDUP(MONTH($R6091)/3),YEAR($R6091)*12+MONTH($R6091))))</f>
        <v/>
      </c>
      <c r="P6091">
        <f>IF($R6091="","",IF($R6092="",1,IF($O6091&lt;&gt;$O6092,1,0)))</f>
        <v/>
      </c>
      <c r="Q6091">
        <f>IF($P6091=1,SUM($P$7:$P6091),"")</f>
        <v/>
      </c>
      <c r="R6091">
        <f>IF($A6091="","",IF(ISNUMBER($A6091),$A6091,IFERROR(DATEVALUE($A6091),NA())))</f>
        <v/>
      </c>
    </row>
    <row r="6092">
      <c r="O6092">
        <f>IF($R6092="","",IF($Q$1="Weekly",INT(($R6092-2)/7),IF($Q$1="Quarterly",YEAR($R6092)*4+ROUNDUP(MONTH($R6092)/3),YEAR($R6092)*12+MONTH($R6092))))</f>
        <v/>
      </c>
      <c r="P6092">
        <f>IF($R6092="","",IF($R6093="",1,IF($O6092&lt;&gt;$O6093,1,0)))</f>
        <v/>
      </c>
      <c r="Q6092">
        <f>IF($P6092=1,SUM($P$7:$P6092),"")</f>
        <v/>
      </c>
      <c r="R6092">
        <f>IF($A6092="","",IF(ISNUMBER($A6092),$A6092,IFERROR(DATEVALUE($A6092),NA())))</f>
        <v/>
      </c>
    </row>
    <row r="6093">
      <c r="O6093">
        <f>IF($R6093="","",IF($Q$1="Weekly",INT(($R6093-2)/7),IF($Q$1="Quarterly",YEAR($R6093)*4+ROUNDUP(MONTH($R6093)/3),YEAR($R6093)*12+MONTH($R6093))))</f>
        <v/>
      </c>
      <c r="P6093">
        <f>IF($R6093="","",IF($R6094="",1,IF($O6093&lt;&gt;$O6094,1,0)))</f>
        <v/>
      </c>
      <c r="Q6093">
        <f>IF($P6093=1,SUM($P$7:$P6093),"")</f>
        <v/>
      </c>
      <c r="R6093">
        <f>IF($A6093="","",IF(ISNUMBER($A6093),$A6093,IFERROR(DATEVALUE($A6093),NA())))</f>
        <v/>
      </c>
    </row>
    <row r="6094">
      <c r="O6094">
        <f>IF($R6094="","",IF($Q$1="Weekly",INT(($R6094-2)/7),IF($Q$1="Quarterly",YEAR($R6094)*4+ROUNDUP(MONTH($R6094)/3),YEAR($R6094)*12+MONTH($R6094))))</f>
        <v/>
      </c>
      <c r="P6094">
        <f>IF($R6094="","",IF($R6095="",1,IF($O6094&lt;&gt;$O6095,1,0)))</f>
        <v/>
      </c>
      <c r="Q6094">
        <f>IF($P6094=1,SUM($P$7:$P6094),"")</f>
        <v/>
      </c>
      <c r="R6094">
        <f>IF($A6094="","",IF(ISNUMBER($A6094),$A6094,IFERROR(DATEVALUE($A6094),NA())))</f>
        <v/>
      </c>
    </row>
    <row r="6095">
      <c r="O6095">
        <f>IF($R6095="","",IF($Q$1="Weekly",INT(($R6095-2)/7),IF($Q$1="Quarterly",YEAR($R6095)*4+ROUNDUP(MONTH($R6095)/3),YEAR($R6095)*12+MONTH($R6095))))</f>
        <v/>
      </c>
      <c r="P6095">
        <f>IF($R6095="","",IF($R6096="",1,IF($O6095&lt;&gt;$O6096,1,0)))</f>
        <v/>
      </c>
      <c r="Q6095">
        <f>IF($P6095=1,SUM($P$7:$P6095),"")</f>
        <v/>
      </c>
      <c r="R6095">
        <f>IF($A6095="","",IF(ISNUMBER($A6095),$A6095,IFERROR(DATEVALUE($A6095),NA())))</f>
        <v/>
      </c>
    </row>
    <row r="6096">
      <c r="O6096">
        <f>IF($R6096="","",IF($Q$1="Weekly",INT(($R6096-2)/7),IF($Q$1="Quarterly",YEAR($R6096)*4+ROUNDUP(MONTH($R6096)/3),YEAR($R6096)*12+MONTH($R6096))))</f>
        <v/>
      </c>
      <c r="P6096">
        <f>IF($R6096="","",IF($R6097="",1,IF($O6096&lt;&gt;$O6097,1,0)))</f>
        <v/>
      </c>
      <c r="Q6096">
        <f>IF($P6096=1,SUM($P$7:$P6096),"")</f>
        <v/>
      </c>
      <c r="R6096">
        <f>IF($A6096="","",IF(ISNUMBER($A6096),$A6096,IFERROR(DATEVALUE($A6096),NA())))</f>
        <v/>
      </c>
    </row>
    <row r="6097">
      <c r="O6097">
        <f>IF($R6097="","",IF($Q$1="Weekly",INT(($R6097-2)/7),IF($Q$1="Quarterly",YEAR($R6097)*4+ROUNDUP(MONTH($R6097)/3),YEAR($R6097)*12+MONTH($R6097))))</f>
        <v/>
      </c>
      <c r="P6097">
        <f>IF($R6097="","",IF($R6098="",1,IF($O6097&lt;&gt;$O6098,1,0)))</f>
        <v/>
      </c>
      <c r="Q6097">
        <f>IF($P6097=1,SUM($P$7:$P6097),"")</f>
        <v/>
      </c>
      <c r="R6097">
        <f>IF($A6097="","",IF(ISNUMBER($A6097),$A6097,IFERROR(DATEVALUE($A6097),NA())))</f>
        <v/>
      </c>
    </row>
    <row r="6098">
      <c r="O6098">
        <f>IF($R6098="","",IF($Q$1="Weekly",INT(($R6098-2)/7),IF($Q$1="Quarterly",YEAR($R6098)*4+ROUNDUP(MONTH($R6098)/3),YEAR($R6098)*12+MONTH($R6098))))</f>
        <v/>
      </c>
      <c r="P6098">
        <f>IF($R6098="","",IF($R6099="",1,IF($O6098&lt;&gt;$O6099,1,0)))</f>
        <v/>
      </c>
      <c r="Q6098">
        <f>IF($P6098=1,SUM($P$7:$P6098),"")</f>
        <v/>
      </c>
      <c r="R6098">
        <f>IF($A6098="","",IF(ISNUMBER($A6098),$A6098,IFERROR(DATEVALUE($A6098),NA())))</f>
        <v/>
      </c>
    </row>
    <row r="6099">
      <c r="O6099">
        <f>IF($R6099="","",IF($Q$1="Weekly",INT(($R6099-2)/7),IF($Q$1="Quarterly",YEAR($R6099)*4+ROUNDUP(MONTH($R6099)/3),YEAR($R6099)*12+MONTH($R6099))))</f>
        <v/>
      </c>
      <c r="P6099">
        <f>IF($R6099="","",IF($R6100="",1,IF($O6099&lt;&gt;$O6100,1,0)))</f>
        <v/>
      </c>
      <c r="Q6099">
        <f>IF($P6099=1,SUM($P$7:$P6099),"")</f>
        <v/>
      </c>
      <c r="R6099">
        <f>IF($A6099="","",IF(ISNUMBER($A6099),$A6099,IFERROR(DATEVALUE($A6099),NA())))</f>
        <v/>
      </c>
    </row>
    <row r="6100">
      <c r="O6100">
        <f>IF($R6100="","",IF($Q$1="Weekly",INT(($R6100-2)/7),IF($Q$1="Quarterly",YEAR($R6100)*4+ROUNDUP(MONTH($R6100)/3),YEAR($R6100)*12+MONTH($R6100))))</f>
        <v/>
      </c>
      <c r="P6100">
        <f>IF($R6100="","",IF($R6101="",1,IF($O6100&lt;&gt;$O6101,1,0)))</f>
        <v/>
      </c>
      <c r="Q6100">
        <f>IF($P6100=1,SUM($P$7:$P6100),"")</f>
        <v/>
      </c>
      <c r="R6100">
        <f>IF($A6100="","",IF(ISNUMBER($A6100),$A6100,IFERROR(DATEVALUE($A6100),NA())))</f>
        <v/>
      </c>
    </row>
    <row r="6101">
      <c r="O6101">
        <f>IF($R6101="","",IF($Q$1="Weekly",INT(($R6101-2)/7),IF($Q$1="Quarterly",YEAR($R6101)*4+ROUNDUP(MONTH($R6101)/3),YEAR($R6101)*12+MONTH($R6101))))</f>
        <v/>
      </c>
      <c r="P6101">
        <f>IF($R6101="","",IF($R6102="",1,IF($O6101&lt;&gt;$O6102,1,0)))</f>
        <v/>
      </c>
      <c r="Q6101">
        <f>IF($P6101=1,SUM($P$7:$P6101),"")</f>
        <v/>
      </c>
      <c r="R6101">
        <f>IF($A6101="","",IF(ISNUMBER($A6101),$A6101,IFERROR(DATEVALUE($A6101),NA())))</f>
        <v/>
      </c>
    </row>
    <row r="6102">
      <c r="O6102">
        <f>IF($R6102="","",IF($Q$1="Weekly",INT(($R6102-2)/7),IF($Q$1="Quarterly",YEAR($R6102)*4+ROUNDUP(MONTH($R6102)/3),YEAR($R6102)*12+MONTH($R6102))))</f>
        <v/>
      </c>
      <c r="P6102">
        <f>IF($R6102="","",IF($R6103="",1,IF($O6102&lt;&gt;$O6103,1,0)))</f>
        <v/>
      </c>
      <c r="Q6102">
        <f>IF($P6102=1,SUM($P$7:$P6102),"")</f>
        <v/>
      </c>
      <c r="R6102">
        <f>IF($A6102="","",IF(ISNUMBER($A6102),$A6102,IFERROR(DATEVALUE($A6102),NA())))</f>
        <v/>
      </c>
    </row>
    <row r="6103">
      <c r="O6103">
        <f>IF($R6103="","",IF($Q$1="Weekly",INT(($R6103-2)/7),IF($Q$1="Quarterly",YEAR($R6103)*4+ROUNDUP(MONTH($R6103)/3),YEAR($R6103)*12+MONTH($R6103))))</f>
        <v/>
      </c>
      <c r="P6103">
        <f>IF($R6103="","",IF($R6104="",1,IF($O6103&lt;&gt;$O6104,1,0)))</f>
        <v/>
      </c>
      <c r="Q6103">
        <f>IF($P6103=1,SUM($P$7:$P6103),"")</f>
        <v/>
      </c>
      <c r="R6103">
        <f>IF($A6103="","",IF(ISNUMBER($A6103),$A6103,IFERROR(DATEVALUE($A6103),NA())))</f>
        <v/>
      </c>
    </row>
    <row r="6104">
      <c r="O6104">
        <f>IF($R6104="","",IF($Q$1="Weekly",INT(($R6104-2)/7),IF($Q$1="Quarterly",YEAR($R6104)*4+ROUNDUP(MONTH($R6104)/3),YEAR($R6104)*12+MONTH($R6104))))</f>
        <v/>
      </c>
      <c r="P6104">
        <f>IF($R6104="","",IF($R6105="",1,IF($O6104&lt;&gt;$O6105,1,0)))</f>
        <v/>
      </c>
      <c r="Q6104">
        <f>IF($P6104=1,SUM($P$7:$P6104),"")</f>
        <v/>
      </c>
      <c r="R6104">
        <f>IF($A6104="","",IF(ISNUMBER($A6104),$A6104,IFERROR(DATEVALUE($A6104),NA())))</f>
        <v/>
      </c>
    </row>
    <row r="6105">
      <c r="O6105">
        <f>IF($R6105="","",IF($Q$1="Weekly",INT(($R6105-2)/7),IF($Q$1="Quarterly",YEAR($R6105)*4+ROUNDUP(MONTH($R6105)/3),YEAR($R6105)*12+MONTH($R6105))))</f>
        <v/>
      </c>
      <c r="P6105">
        <f>IF($R6105="","",IF($R6106="",1,IF($O6105&lt;&gt;$O6106,1,0)))</f>
        <v/>
      </c>
      <c r="Q6105">
        <f>IF($P6105=1,SUM($P$7:$P6105),"")</f>
        <v/>
      </c>
      <c r="R6105">
        <f>IF($A6105="","",IF(ISNUMBER($A6105),$A6105,IFERROR(DATEVALUE($A6105),NA())))</f>
        <v/>
      </c>
    </row>
    <row r="6106">
      <c r="O6106">
        <f>IF($R6106="","",IF($Q$1="Weekly",INT(($R6106-2)/7),IF($Q$1="Quarterly",YEAR($R6106)*4+ROUNDUP(MONTH($R6106)/3),YEAR($R6106)*12+MONTH($R6106))))</f>
        <v/>
      </c>
      <c r="P6106">
        <f>IF($R6106="","",IF($R6107="",1,IF($O6106&lt;&gt;$O6107,1,0)))</f>
        <v/>
      </c>
      <c r="Q6106">
        <f>IF($P6106=1,SUM($P$7:$P6106),"")</f>
        <v/>
      </c>
      <c r="R6106">
        <f>IF($A6106="","",IF(ISNUMBER($A6106),$A6106,IFERROR(DATEVALUE($A6106),NA())))</f>
        <v/>
      </c>
    </row>
    <row r="6107">
      <c r="O6107">
        <f>IF($R6107="","",IF($Q$1="Weekly",INT(($R6107-2)/7),IF($Q$1="Quarterly",YEAR($R6107)*4+ROUNDUP(MONTH($R6107)/3),YEAR($R6107)*12+MONTH($R6107))))</f>
        <v/>
      </c>
      <c r="P6107">
        <f>IF($R6107="","",IF($R6108="",1,IF($O6107&lt;&gt;$O6108,1,0)))</f>
        <v/>
      </c>
      <c r="Q6107">
        <f>IF($P6107=1,SUM($P$7:$P6107),"")</f>
        <v/>
      </c>
      <c r="R6107">
        <f>IF($A6107="","",IF(ISNUMBER($A6107),$A6107,IFERROR(DATEVALUE($A6107),NA())))</f>
        <v/>
      </c>
    </row>
    <row r="6108">
      <c r="O6108">
        <f>IF($R6108="","",IF($Q$1="Weekly",INT(($R6108-2)/7),IF($Q$1="Quarterly",YEAR($R6108)*4+ROUNDUP(MONTH($R6108)/3),YEAR($R6108)*12+MONTH($R6108))))</f>
        <v/>
      </c>
      <c r="P6108">
        <f>IF($R6108="","",IF($R6109="",1,IF($O6108&lt;&gt;$O6109,1,0)))</f>
        <v/>
      </c>
      <c r="Q6108">
        <f>IF($P6108=1,SUM($P$7:$P6108),"")</f>
        <v/>
      </c>
      <c r="R6108">
        <f>IF($A6108="","",IF(ISNUMBER($A6108),$A6108,IFERROR(DATEVALUE($A6108),NA())))</f>
        <v/>
      </c>
    </row>
    <row r="6109">
      <c r="O6109">
        <f>IF($R6109="","",IF($Q$1="Weekly",INT(($R6109-2)/7),IF($Q$1="Quarterly",YEAR($R6109)*4+ROUNDUP(MONTH($R6109)/3),YEAR($R6109)*12+MONTH($R6109))))</f>
        <v/>
      </c>
      <c r="P6109">
        <f>IF($R6109="","",IF($R6110="",1,IF($O6109&lt;&gt;$O6110,1,0)))</f>
        <v/>
      </c>
      <c r="Q6109">
        <f>IF($P6109=1,SUM($P$7:$P6109),"")</f>
        <v/>
      </c>
      <c r="R6109">
        <f>IF($A6109="","",IF(ISNUMBER($A6109),$A6109,IFERROR(DATEVALUE($A6109),NA())))</f>
        <v/>
      </c>
    </row>
    <row r="6110">
      <c r="O6110">
        <f>IF($R6110="","",IF($Q$1="Weekly",INT(($R6110-2)/7),IF($Q$1="Quarterly",YEAR($R6110)*4+ROUNDUP(MONTH($R6110)/3),YEAR($R6110)*12+MONTH($R6110))))</f>
        <v/>
      </c>
      <c r="P6110">
        <f>IF($R6110="","",IF($R6111="",1,IF($O6110&lt;&gt;$O6111,1,0)))</f>
        <v/>
      </c>
      <c r="Q6110">
        <f>IF($P6110=1,SUM($P$7:$P6110),"")</f>
        <v/>
      </c>
      <c r="R6110">
        <f>IF($A6110="","",IF(ISNUMBER($A6110),$A6110,IFERROR(DATEVALUE($A6110),NA())))</f>
        <v/>
      </c>
    </row>
    <row r="6111">
      <c r="O6111">
        <f>IF($R6111="","",IF($Q$1="Weekly",INT(($R6111-2)/7),IF($Q$1="Quarterly",YEAR($R6111)*4+ROUNDUP(MONTH($R6111)/3),YEAR($R6111)*12+MONTH($R6111))))</f>
        <v/>
      </c>
      <c r="P6111">
        <f>IF($R6111="","",IF($R6112="",1,IF($O6111&lt;&gt;$O6112,1,0)))</f>
        <v/>
      </c>
      <c r="Q6111">
        <f>IF($P6111=1,SUM($P$7:$P6111),"")</f>
        <v/>
      </c>
      <c r="R6111">
        <f>IF($A6111="","",IF(ISNUMBER($A6111),$A6111,IFERROR(DATEVALUE($A6111),NA())))</f>
        <v/>
      </c>
    </row>
    <row r="6112">
      <c r="O6112">
        <f>IF($R6112="","",IF($Q$1="Weekly",INT(($R6112-2)/7),IF($Q$1="Quarterly",YEAR($R6112)*4+ROUNDUP(MONTH($R6112)/3),YEAR($R6112)*12+MONTH($R6112))))</f>
        <v/>
      </c>
      <c r="P6112">
        <f>IF($R6112="","",IF($R6113="",1,IF($O6112&lt;&gt;$O6113,1,0)))</f>
        <v/>
      </c>
      <c r="Q6112">
        <f>IF($P6112=1,SUM($P$7:$P6112),"")</f>
        <v/>
      </c>
      <c r="R6112">
        <f>IF($A6112="","",IF(ISNUMBER($A6112),$A6112,IFERROR(DATEVALUE($A6112),NA())))</f>
        <v/>
      </c>
    </row>
    <row r="6113">
      <c r="O6113">
        <f>IF($R6113="","",IF($Q$1="Weekly",INT(($R6113-2)/7),IF($Q$1="Quarterly",YEAR($R6113)*4+ROUNDUP(MONTH($R6113)/3),YEAR($R6113)*12+MONTH($R6113))))</f>
        <v/>
      </c>
      <c r="P6113">
        <f>IF($R6113="","",IF($R6114="",1,IF($O6113&lt;&gt;$O6114,1,0)))</f>
        <v/>
      </c>
      <c r="Q6113">
        <f>IF($P6113=1,SUM($P$7:$P6113),"")</f>
        <v/>
      </c>
      <c r="R6113">
        <f>IF($A6113="","",IF(ISNUMBER($A6113),$A6113,IFERROR(DATEVALUE($A6113),NA())))</f>
        <v/>
      </c>
    </row>
    <row r="6114">
      <c r="O6114">
        <f>IF($R6114="","",IF($Q$1="Weekly",INT(($R6114-2)/7),IF($Q$1="Quarterly",YEAR($R6114)*4+ROUNDUP(MONTH($R6114)/3),YEAR($R6114)*12+MONTH($R6114))))</f>
        <v/>
      </c>
      <c r="P6114">
        <f>IF($R6114="","",IF($R6115="",1,IF($O6114&lt;&gt;$O6115,1,0)))</f>
        <v/>
      </c>
      <c r="Q6114">
        <f>IF($P6114=1,SUM($P$7:$P6114),"")</f>
        <v/>
      </c>
      <c r="R6114">
        <f>IF($A6114="","",IF(ISNUMBER($A6114),$A6114,IFERROR(DATEVALUE($A6114),NA())))</f>
        <v/>
      </c>
    </row>
    <row r="6115">
      <c r="O6115">
        <f>IF($R6115="","",IF($Q$1="Weekly",INT(($R6115-2)/7),IF($Q$1="Quarterly",YEAR($R6115)*4+ROUNDUP(MONTH($R6115)/3),YEAR($R6115)*12+MONTH($R6115))))</f>
        <v/>
      </c>
      <c r="P6115">
        <f>IF($R6115="","",IF($R6116="",1,IF($O6115&lt;&gt;$O6116,1,0)))</f>
        <v/>
      </c>
      <c r="Q6115">
        <f>IF($P6115=1,SUM($P$7:$P6115),"")</f>
        <v/>
      </c>
      <c r="R6115">
        <f>IF($A6115="","",IF(ISNUMBER($A6115),$A6115,IFERROR(DATEVALUE($A6115),NA())))</f>
        <v/>
      </c>
    </row>
    <row r="6116">
      <c r="O6116">
        <f>IF($R6116="","",IF($Q$1="Weekly",INT(($R6116-2)/7),IF($Q$1="Quarterly",YEAR($R6116)*4+ROUNDUP(MONTH($R6116)/3),YEAR($R6116)*12+MONTH($R6116))))</f>
        <v/>
      </c>
      <c r="P6116">
        <f>IF($R6116="","",IF($R6117="",1,IF($O6116&lt;&gt;$O6117,1,0)))</f>
        <v/>
      </c>
      <c r="Q6116">
        <f>IF($P6116=1,SUM($P$7:$P6116),"")</f>
        <v/>
      </c>
      <c r="R6116">
        <f>IF($A6116="","",IF(ISNUMBER($A6116),$A6116,IFERROR(DATEVALUE($A6116),NA())))</f>
        <v/>
      </c>
    </row>
    <row r="6117">
      <c r="O6117">
        <f>IF($R6117="","",IF($Q$1="Weekly",INT(($R6117-2)/7),IF($Q$1="Quarterly",YEAR($R6117)*4+ROUNDUP(MONTH($R6117)/3),YEAR($R6117)*12+MONTH($R6117))))</f>
        <v/>
      </c>
      <c r="P6117">
        <f>IF($R6117="","",IF($R6118="",1,IF($O6117&lt;&gt;$O6118,1,0)))</f>
        <v/>
      </c>
      <c r="Q6117">
        <f>IF($P6117=1,SUM($P$7:$P6117),"")</f>
        <v/>
      </c>
      <c r="R6117">
        <f>IF($A6117="","",IF(ISNUMBER($A6117),$A6117,IFERROR(DATEVALUE($A6117),NA())))</f>
        <v/>
      </c>
    </row>
    <row r="6118">
      <c r="O6118">
        <f>IF($R6118="","",IF($Q$1="Weekly",INT(($R6118-2)/7),IF($Q$1="Quarterly",YEAR($R6118)*4+ROUNDUP(MONTH($R6118)/3),YEAR($R6118)*12+MONTH($R6118))))</f>
        <v/>
      </c>
      <c r="P6118">
        <f>IF($R6118="","",IF($R6119="",1,IF($O6118&lt;&gt;$O6119,1,0)))</f>
        <v/>
      </c>
      <c r="Q6118">
        <f>IF($P6118=1,SUM($P$7:$P6118),"")</f>
        <v/>
      </c>
      <c r="R6118">
        <f>IF($A6118="","",IF(ISNUMBER($A6118),$A6118,IFERROR(DATEVALUE($A6118),NA())))</f>
        <v/>
      </c>
    </row>
    <row r="6119">
      <c r="O6119">
        <f>IF($R6119="","",IF($Q$1="Weekly",INT(($R6119-2)/7),IF($Q$1="Quarterly",YEAR($R6119)*4+ROUNDUP(MONTH($R6119)/3),YEAR($R6119)*12+MONTH($R6119))))</f>
        <v/>
      </c>
      <c r="P6119">
        <f>IF($R6119="","",IF($R6120="",1,IF($O6119&lt;&gt;$O6120,1,0)))</f>
        <v/>
      </c>
      <c r="Q6119">
        <f>IF($P6119=1,SUM($P$7:$P6119),"")</f>
        <v/>
      </c>
      <c r="R6119">
        <f>IF($A6119="","",IF(ISNUMBER($A6119),$A6119,IFERROR(DATEVALUE($A6119),NA())))</f>
        <v/>
      </c>
    </row>
    <row r="6120">
      <c r="O6120">
        <f>IF($R6120="","",IF($Q$1="Weekly",INT(($R6120-2)/7),IF($Q$1="Quarterly",YEAR($R6120)*4+ROUNDUP(MONTH($R6120)/3),YEAR($R6120)*12+MONTH($R6120))))</f>
        <v/>
      </c>
      <c r="P6120">
        <f>IF($R6120="","",IF($R6121="",1,IF($O6120&lt;&gt;$O6121,1,0)))</f>
        <v/>
      </c>
      <c r="Q6120">
        <f>IF($P6120=1,SUM($P$7:$P6120),"")</f>
        <v/>
      </c>
      <c r="R6120">
        <f>IF($A6120="","",IF(ISNUMBER($A6120),$A6120,IFERROR(DATEVALUE($A6120),NA())))</f>
        <v/>
      </c>
    </row>
    <row r="6121">
      <c r="O6121">
        <f>IF($R6121="","",IF($Q$1="Weekly",INT(($R6121-2)/7),IF($Q$1="Quarterly",YEAR($R6121)*4+ROUNDUP(MONTH($R6121)/3),YEAR($R6121)*12+MONTH($R6121))))</f>
        <v/>
      </c>
      <c r="P6121">
        <f>IF($R6121="","",IF($R6122="",1,IF($O6121&lt;&gt;$O6122,1,0)))</f>
        <v/>
      </c>
      <c r="Q6121">
        <f>IF($P6121=1,SUM($P$7:$P6121),"")</f>
        <v/>
      </c>
      <c r="R6121">
        <f>IF($A6121="","",IF(ISNUMBER($A6121),$A6121,IFERROR(DATEVALUE($A6121),NA())))</f>
        <v/>
      </c>
    </row>
    <row r="6122">
      <c r="O6122">
        <f>IF($R6122="","",IF($Q$1="Weekly",INT(($R6122-2)/7),IF($Q$1="Quarterly",YEAR($R6122)*4+ROUNDUP(MONTH($R6122)/3),YEAR($R6122)*12+MONTH($R6122))))</f>
        <v/>
      </c>
      <c r="P6122">
        <f>IF($R6122="","",IF($R6123="",1,IF($O6122&lt;&gt;$O6123,1,0)))</f>
        <v/>
      </c>
      <c r="Q6122">
        <f>IF($P6122=1,SUM($P$7:$P6122),"")</f>
        <v/>
      </c>
      <c r="R6122">
        <f>IF($A6122="","",IF(ISNUMBER($A6122),$A6122,IFERROR(DATEVALUE($A6122),NA())))</f>
        <v/>
      </c>
    </row>
    <row r="6123">
      <c r="O6123">
        <f>IF($R6123="","",IF($Q$1="Weekly",INT(($R6123-2)/7),IF($Q$1="Quarterly",YEAR($R6123)*4+ROUNDUP(MONTH($R6123)/3),YEAR($R6123)*12+MONTH($R6123))))</f>
        <v/>
      </c>
      <c r="P6123">
        <f>IF($R6123="","",IF($R6124="",1,IF($O6123&lt;&gt;$O6124,1,0)))</f>
        <v/>
      </c>
      <c r="Q6123">
        <f>IF($P6123=1,SUM($P$7:$P6123),"")</f>
        <v/>
      </c>
      <c r="R6123">
        <f>IF($A6123="","",IF(ISNUMBER($A6123),$A6123,IFERROR(DATEVALUE($A6123),NA())))</f>
        <v/>
      </c>
    </row>
    <row r="6124">
      <c r="O6124">
        <f>IF($R6124="","",IF($Q$1="Weekly",INT(($R6124-2)/7),IF($Q$1="Quarterly",YEAR($R6124)*4+ROUNDUP(MONTH($R6124)/3),YEAR($R6124)*12+MONTH($R6124))))</f>
        <v/>
      </c>
      <c r="P6124">
        <f>IF($R6124="","",IF($R6125="",1,IF($O6124&lt;&gt;$O6125,1,0)))</f>
        <v/>
      </c>
      <c r="Q6124">
        <f>IF($P6124=1,SUM($P$7:$P6124),"")</f>
        <v/>
      </c>
      <c r="R6124">
        <f>IF($A6124="","",IF(ISNUMBER($A6124),$A6124,IFERROR(DATEVALUE($A6124),NA())))</f>
        <v/>
      </c>
    </row>
    <row r="6125">
      <c r="O6125">
        <f>IF($R6125="","",IF($Q$1="Weekly",INT(($R6125-2)/7),IF($Q$1="Quarterly",YEAR($R6125)*4+ROUNDUP(MONTH($R6125)/3),YEAR($R6125)*12+MONTH($R6125))))</f>
        <v/>
      </c>
      <c r="P6125">
        <f>IF($R6125="","",IF($R6126="",1,IF($O6125&lt;&gt;$O6126,1,0)))</f>
        <v/>
      </c>
      <c r="Q6125">
        <f>IF($P6125=1,SUM($P$7:$P6125),"")</f>
        <v/>
      </c>
      <c r="R6125">
        <f>IF($A6125="","",IF(ISNUMBER($A6125),$A6125,IFERROR(DATEVALUE($A6125),NA())))</f>
        <v/>
      </c>
    </row>
    <row r="6126">
      <c r="O6126">
        <f>IF($R6126="","",IF($Q$1="Weekly",INT(($R6126-2)/7),IF($Q$1="Quarterly",YEAR($R6126)*4+ROUNDUP(MONTH($R6126)/3),YEAR($R6126)*12+MONTH($R6126))))</f>
        <v/>
      </c>
      <c r="P6126">
        <f>IF($R6126="","",IF($R6127="",1,IF($O6126&lt;&gt;$O6127,1,0)))</f>
        <v/>
      </c>
      <c r="Q6126">
        <f>IF($P6126=1,SUM($P$7:$P6126),"")</f>
        <v/>
      </c>
      <c r="R6126">
        <f>IF($A6126="","",IF(ISNUMBER($A6126),$A6126,IFERROR(DATEVALUE($A6126),NA())))</f>
        <v/>
      </c>
    </row>
    <row r="6127">
      <c r="O6127">
        <f>IF($R6127="","",IF($Q$1="Weekly",INT(($R6127-2)/7),IF($Q$1="Quarterly",YEAR($R6127)*4+ROUNDUP(MONTH($R6127)/3),YEAR($R6127)*12+MONTH($R6127))))</f>
        <v/>
      </c>
      <c r="P6127">
        <f>IF($R6127="","",IF($R6128="",1,IF($O6127&lt;&gt;$O6128,1,0)))</f>
        <v/>
      </c>
      <c r="Q6127">
        <f>IF($P6127=1,SUM($P$7:$P6127),"")</f>
        <v/>
      </c>
      <c r="R6127">
        <f>IF($A6127="","",IF(ISNUMBER($A6127),$A6127,IFERROR(DATEVALUE($A6127),NA())))</f>
        <v/>
      </c>
    </row>
    <row r="6128">
      <c r="O6128">
        <f>IF($R6128="","",IF($Q$1="Weekly",INT(($R6128-2)/7),IF($Q$1="Quarterly",YEAR($R6128)*4+ROUNDUP(MONTH($R6128)/3),YEAR($R6128)*12+MONTH($R6128))))</f>
        <v/>
      </c>
      <c r="P6128">
        <f>IF($R6128="","",IF($R6129="",1,IF($O6128&lt;&gt;$O6129,1,0)))</f>
        <v/>
      </c>
      <c r="Q6128">
        <f>IF($P6128=1,SUM($P$7:$P6128),"")</f>
        <v/>
      </c>
      <c r="R6128">
        <f>IF($A6128="","",IF(ISNUMBER($A6128),$A6128,IFERROR(DATEVALUE($A6128),NA())))</f>
        <v/>
      </c>
    </row>
    <row r="6129">
      <c r="O6129">
        <f>IF($R6129="","",IF($Q$1="Weekly",INT(($R6129-2)/7),IF($Q$1="Quarterly",YEAR($R6129)*4+ROUNDUP(MONTH($R6129)/3),YEAR($R6129)*12+MONTH($R6129))))</f>
        <v/>
      </c>
      <c r="P6129">
        <f>IF($R6129="","",IF($R6130="",1,IF($O6129&lt;&gt;$O6130,1,0)))</f>
        <v/>
      </c>
      <c r="Q6129">
        <f>IF($P6129=1,SUM($P$7:$P6129),"")</f>
        <v/>
      </c>
      <c r="R6129">
        <f>IF($A6129="","",IF(ISNUMBER($A6129),$A6129,IFERROR(DATEVALUE($A6129),NA())))</f>
        <v/>
      </c>
    </row>
    <row r="6130">
      <c r="O6130">
        <f>IF($R6130="","",IF($Q$1="Weekly",INT(($R6130-2)/7),IF($Q$1="Quarterly",YEAR($R6130)*4+ROUNDUP(MONTH($R6130)/3),YEAR($R6130)*12+MONTH($R6130))))</f>
        <v/>
      </c>
      <c r="P6130">
        <f>IF($R6130="","",IF($R6131="",1,IF($O6130&lt;&gt;$O6131,1,0)))</f>
        <v/>
      </c>
      <c r="Q6130">
        <f>IF($P6130=1,SUM($P$7:$P6130),"")</f>
        <v/>
      </c>
      <c r="R6130">
        <f>IF($A6130="","",IF(ISNUMBER($A6130),$A6130,IFERROR(DATEVALUE($A6130),NA())))</f>
        <v/>
      </c>
    </row>
    <row r="6131">
      <c r="O6131">
        <f>IF($R6131="","",IF($Q$1="Weekly",INT(($R6131-2)/7),IF($Q$1="Quarterly",YEAR($R6131)*4+ROUNDUP(MONTH($R6131)/3),YEAR($R6131)*12+MONTH($R6131))))</f>
        <v/>
      </c>
      <c r="P6131">
        <f>IF($R6131="","",IF($R6132="",1,IF($O6131&lt;&gt;$O6132,1,0)))</f>
        <v/>
      </c>
      <c r="Q6131">
        <f>IF($P6131=1,SUM($P$7:$P6131),"")</f>
        <v/>
      </c>
      <c r="R6131">
        <f>IF($A6131="","",IF(ISNUMBER($A6131),$A6131,IFERROR(DATEVALUE($A6131),NA())))</f>
        <v/>
      </c>
    </row>
    <row r="6132">
      <c r="O6132">
        <f>IF($R6132="","",IF($Q$1="Weekly",INT(($R6132-2)/7),IF($Q$1="Quarterly",YEAR($R6132)*4+ROUNDUP(MONTH($R6132)/3),YEAR($R6132)*12+MONTH($R6132))))</f>
        <v/>
      </c>
      <c r="P6132">
        <f>IF($R6132="","",IF($R6133="",1,IF($O6132&lt;&gt;$O6133,1,0)))</f>
        <v/>
      </c>
      <c r="Q6132">
        <f>IF($P6132=1,SUM($P$7:$P6132),"")</f>
        <v/>
      </c>
      <c r="R6132">
        <f>IF($A6132="","",IF(ISNUMBER($A6132),$A6132,IFERROR(DATEVALUE($A6132),NA())))</f>
        <v/>
      </c>
    </row>
    <row r="6133">
      <c r="O6133">
        <f>IF($R6133="","",IF($Q$1="Weekly",INT(($R6133-2)/7),IF($Q$1="Quarterly",YEAR($R6133)*4+ROUNDUP(MONTH($R6133)/3),YEAR($R6133)*12+MONTH($R6133))))</f>
        <v/>
      </c>
      <c r="P6133">
        <f>IF($R6133="","",IF($R6134="",1,IF($O6133&lt;&gt;$O6134,1,0)))</f>
        <v/>
      </c>
      <c r="Q6133">
        <f>IF($P6133=1,SUM($P$7:$P6133),"")</f>
        <v/>
      </c>
      <c r="R6133">
        <f>IF($A6133="","",IF(ISNUMBER($A6133),$A6133,IFERROR(DATEVALUE($A6133),NA())))</f>
        <v/>
      </c>
    </row>
    <row r="6134">
      <c r="O6134">
        <f>IF($R6134="","",IF($Q$1="Weekly",INT(($R6134-2)/7),IF($Q$1="Quarterly",YEAR($R6134)*4+ROUNDUP(MONTH($R6134)/3),YEAR($R6134)*12+MONTH($R6134))))</f>
        <v/>
      </c>
      <c r="P6134">
        <f>IF($R6134="","",IF($R6135="",1,IF($O6134&lt;&gt;$O6135,1,0)))</f>
        <v/>
      </c>
      <c r="Q6134">
        <f>IF($P6134=1,SUM($P$7:$P6134),"")</f>
        <v/>
      </c>
      <c r="R6134">
        <f>IF($A6134="","",IF(ISNUMBER($A6134),$A6134,IFERROR(DATEVALUE($A6134),NA())))</f>
        <v/>
      </c>
    </row>
    <row r="6135">
      <c r="O6135">
        <f>IF($R6135="","",IF($Q$1="Weekly",INT(($R6135-2)/7),IF($Q$1="Quarterly",YEAR($R6135)*4+ROUNDUP(MONTH($R6135)/3),YEAR($R6135)*12+MONTH($R6135))))</f>
        <v/>
      </c>
      <c r="P6135">
        <f>IF($R6135="","",IF($R6136="",1,IF($O6135&lt;&gt;$O6136,1,0)))</f>
        <v/>
      </c>
      <c r="Q6135">
        <f>IF($P6135=1,SUM($P$7:$P6135),"")</f>
        <v/>
      </c>
      <c r="R6135">
        <f>IF($A6135="","",IF(ISNUMBER($A6135),$A6135,IFERROR(DATEVALUE($A6135),NA())))</f>
        <v/>
      </c>
    </row>
    <row r="6136">
      <c r="O6136">
        <f>IF($R6136="","",IF($Q$1="Weekly",INT(($R6136-2)/7),IF($Q$1="Quarterly",YEAR($R6136)*4+ROUNDUP(MONTH($R6136)/3),YEAR($R6136)*12+MONTH($R6136))))</f>
        <v/>
      </c>
      <c r="P6136">
        <f>IF($R6136="","",IF($R6137="",1,IF($O6136&lt;&gt;$O6137,1,0)))</f>
        <v/>
      </c>
      <c r="Q6136">
        <f>IF($P6136=1,SUM($P$7:$P6136),"")</f>
        <v/>
      </c>
      <c r="R6136">
        <f>IF($A6136="","",IF(ISNUMBER($A6136),$A6136,IFERROR(DATEVALUE($A6136),NA())))</f>
        <v/>
      </c>
    </row>
    <row r="6137">
      <c r="O6137">
        <f>IF($R6137="","",IF($Q$1="Weekly",INT(($R6137-2)/7),IF($Q$1="Quarterly",YEAR($R6137)*4+ROUNDUP(MONTH($R6137)/3),YEAR($R6137)*12+MONTH($R6137))))</f>
        <v/>
      </c>
      <c r="P6137">
        <f>IF($R6137="","",IF($R6138="",1,IF($O6137&lt;&gt;$O6138,1,0)))</f>
        <v/>
      </c>
      <c r="Q6137">
        <f>IF($P6137=1,SUM($P$7:$P6137),"")</f>
        <v/>
      </c>
      <c r="R6137">
        <f>IF($A6137="","",IF(ISNUMBER($A6137),$A6137,IFERROR(DATEVALUE($A6137),NA())))</f>
        <v/>
      </c>
    </row>
    <row r="6138">
      <c r="O6138">
        <f>IF($R6138="","",IF($Q$1="Weekly",INT(($R6138-2)/7),IF($Q$1="Quarterly",YEAR($R6138)*4+ROUNDUP(MONTH($R6138)/3),YEAR($R6138)*12+MONTH($R6138))))</f>
        <v/>
      </c>
      <c r="P6138">
        <f>IF($R6138="","",IF($R6139="",1,IF($O6138&lt;&gt;$O6139,1,0)))</f>
        <v/>
      </c>
      <c r="Q6138">
        <f>IF($P6138=1,SUM($P$7:$P6138),"")</f>
        <v/>
      </c>
      <c r="R6138">
        <f>IF($A6138="","",IF(ISNUMBER($A6138),$A6138,IFERROR(DATEVALUE($A6138),NA())))</f>
        <v/>
      </c>
    </row>
    <row r="6139">
      <c r="O6139">
        <f>IF($R6139="","",IF($Q$1="Weekly",INT(($R6139-2)/7),IF($Q$1="Quarterly",YEAR($R6139)*4+ROUNDUP(MONTH($R6139)/3),YEAR($R6139)*12+MONTH($R6139))))</f>
        <v/>
      </c>
      <c r="P6139">
        <f>IF($R6139="","",IF($R6140="",1,IF($O6139&lt;&gt;$O6140,1,0)))</f>
        <v/>
      </c>
      <c r="Q6139">
        <f>IF($P6139=1,SUM($P$7:$P6139),"")</f>
        <v/>
      </c>
      <c r="R6139">
        <f>IF($A6139="","",IF(ISNUMBER($A6139),$A6139,IFERROR(DATEVALUE($A6139),NA())))</f>
        <v/>
      </c>
    </row>
    <row r="6140">
      <c r="O6140">
        <f>IF($R6140="","",IF($Q$1="Weekly",INT(($R6140-2)/7),IF($Q$1="Quarterly",YEAR($R6140)*4+ROUNDUP(MONTH($R6140)/3),YEAR($R6140)*12+MONTH($R6140))))</f>
        <v/>
      </c>
      <c r="P6140">
        <f>IF($R6140="","",IF($R6141="",1,IF($O6140&lt;&gt;$O6141,1,0)))</f>
        <v/>
      </c>
      <c r="Q6140">
        <f>IF($P6140=1,SUM($P$7:$P6140),"")</f>
        <v/>
      </c>
      <c r="R6140">
        <f>IF($A6140="","",IF(ISNUMBER($A6140),$A6140,IFERROR(DATEVALUE($A6140),NA())))</f>
        <v/>
      </c>
    </row>
    <row r="6141">
      <c r="O6141">
        <f>IF($R6141="","",IF($Q$1="Weekly",INT(($R6141-2)/7),IF($Q$1="Quarterly",YEAR($R6141)*4+ROUNDUP(MONTH($R6141)/3),YEAR($R6141)*12+MONTH($R6141))))</f>
        <v/>
      </c>
      <c r="P6141">
        <f>IF($R6141="","",IF($R6142="",1,IF($O6141&lt;&gt;$O6142,1,0)))</f>
        <v/>
      </c>
      <c r="Q6141">
        <f>IF($P6141=1,SUM($P$7:$P6141),"")</f>
        <v/>
      </c>
      <c r="R6141">
        <f>IF($A6141="","",IF(ISNUMBER($A6141),$A6141,IFERROR(DATEVALUE($A6141),NA())))</f>
        <v/>
      </c>
    </row>
    <row r="6142">
      <c r="O6142">
        <f>IF($R6142="","",IF($Q$1="Weekly",INT(($R6142-2)/7),IF($Q$1="Quarterly",YEAR($R6142)*4+ROUNDUP(MONTH($R6142)/3),YEAR($R6142)*12+MONTH($R6142))))</f>
        <v/>
      </c>
      <c r="P6142">
        <f>IF($R6142="","",IF($R6143="",1,IF($O6142&lt;&gt;$O6143,1,0)))</f>
        <v/>
      </c>
      <c r="Q6142">
        <f>IF($P6142=1,SUM($P$7:$P6142),"")</f>
        <v/>
      </c>
      <c r="R6142">
        <f>IF($A6142="","",IF(ISNUMBER($A6142),$A6142,IFERROR(DATEVALUE($A6142),NA())))</f>
        <v/>
      </c>
    </row>
    <row r="6143">
      <c r="O6143">
        <f>IF($R6143="","",IF($Q$1="Weekly",INT(($R6143-2)/7),IF($Q$1="Quarterly",YEAR($R6143)*4+ROUNDUP(MONTH($R6143)/3),YEAR($R6143)*12+MONTH($R6143))))</f>
        <v/>
      </c>
      <c r="P6143">
        <f>IF($R6143="","",IF($R6144="",1,IF($O6143&lt;&gt;$O6144,1,0)))</f>
        <v/>
      </c>
      <c r="Q6143">
        <f>IF($P6143=1,SUM($P$7:$P6143),"")</f>
        <v/>
      </c>
      <c r="R6143">
        <f>IF($A6143="","",IF(ISNUMBER($A6143),$A6143,IFERROR(DATEVALUE($A6143),NA())))</f>
        <v/>
      </c>
    </row>
    <row r="6144">
      <c r="O6144">
        <f>IF($R6144="","",IF($Q$1="Weekly",INT(($R6144-2)/7),IF($Q$1="Quarterly",YEAR($R6144)*4+ROUNDUP(MONTH($R6144)/3),YEAR($R6144)*12+MONTH($R6144))))</f>
        <v/>
      </c>
      <c r="P6144">
        <f>IF($R6144="","",IF($R6145="",1,IF($O6144&lt;&gt;$O6145,1,0)))</f>
        <v/>
      </c>
      <c r="Q6144">
        <f>IF($P6144=1,SUM($P$7:$P6144),"")</f>
        <v/>
      </c>
      <c r="R6144">
        <f>IF($A6144="","",IF(ISNUMBER($A6144),$A6144,IFERROR(DATEVALUE($A6144),NA())))</f>
        <v/>
      </c>
    </row>
    <row r="6145">
      <c r="O6145">
        <f>IF($R6145="","",IF($Q$1="Weekly",INT(($R6145-2)/7),IF($Q$1="Quarterly",YEAR($R6145)*4+ROUNDUP(MONTH($R6145)/3),YEAR($R6145)*12+MONTH($R6145))))</f>
        <v/>
      </c>
      <c r="P6145">
        <f>IF($R6145="","",IF($R6146="",1,IF($O6145&lt;&gt;$O6146,1,0)))</f>
        <v/>
      </c>
      <c r="Q6145">
        <f>IF($P6145=1,SUM($P$7:$P6145),"")</f>
        <v/>
      </c>
      <c r="R6145">
        <f>IF($A6145="","",IF(ISNUMBER($A6145),$A6145,IFERROR(DATEVALUE($A6145),NA())))</f>
        <v/>
      </c>
    </row>
    <row r="6146">
      <c r="O6146">
        <f>IF($R6146="","",IF($Q$1="Weekly",INT(($R6146-2)/7),IF($Q$1="Quarterly",YEAR($R6146)*4+ROUNDUP(MONTH($R6146)/3),YEAR($R6146)*12+MONTH($R6146))))</f>
        <v/>
      </c>
      <c r="P6146">
        <f>IF($R6146="","",IF($R6147="",1,IF($O6146&lt;&gt;$O6147,1,0)))</f>
        <v/>
      </c>
      <c r="Q6146">
        <f>IF($P6146=1,SUM($P$7:$P6146),"")</f>
        <v/>
      </c>
      <c r="R6146">
        <f>IF($A6146="","",IF(ISNUMBER($A6146),$A6146,IFERROR(DATEVALUE($A6146),NA())))</f>
        <v/>
      </c>
    </row>
    <row r="6147">
      <c r="O6147">
        <f>IF($R6147="","",IF($Q$1="Weekly",INT(($R6147-2)/7),IF($Q$1="Quarterly",YEAR($R6147)*4+ROUNDUP(MONTH($R6147)/3),YEAR($R6147)*12+MONTH($R6147))))</f>
        <v/>
      </c>
      <c r="P6147">
        <f>IF($R6147="","",IF($R6148="",1,IF($O6147&lt;&gt;$O6148,1,0)))</f>
        <v/>
      </c>
      <c r="Q6147">
        <f>IF($P6147=1,SUM($P$7:$P6147),"")</f>
        <v/>
      </c>
      <c r="R6147">
        <f>IF($A6147="","",IF(ISNUMBER($A6147),$A6147,IFERROR(DATEVALUE($A6147),NA())))</f>
        <v/>
      </c>
    </row>
    <row r="6148">
      <c r="O6148">
        <f>IF($R6148="","",IF($Q$1="Weekly",INT(($R6148-2)/7),IF($Q$1="Quarterly",YEAR($R6148)*4+ROUNDUP(MONTH($R6148)/3),YEAR($R6148)*12+MONTH($R6148))))</f>
        <v/>
      </c>
      <c r="P6148">
        <f>IF($R6148="","",IF($R6149="",1,IF($O6148&lt;&gt;$O6149,1,0)))</f>
        <v/>
      </c>
      <c r="Q6148">
        <f>IF($P6148=1,SUM($P$7:$P6148),"")</f>
        <v/>
      </c>
      <c r="R6148">
        <f>IF($A6148="","",IF(ISNUMBER($A6148),$A6148,IFERROR(DATEVALUE($A6148),NA())))</f>
        <v/>
      </c>
    </row>
    <row r="6149">
      <c r="O6149">
        <f>IF($R6149="","",IF($Q$1="Weekly",INT(($R6149-2)/7),IF($Q$1="Quarterly",YEAR($R6149)*4+ROUNDUP(MONTH($R6149)/3),YEAR($R6149)*12+MONTH($R6149))))</f>
        <v/>
      </c>
      <c r="P6149">
        <f>IF($R6149="","",IF($R6150="",1,IF($O6149&lt;&gt;$O6150,1,0)))</f>
        <v/>
      </c>
      <c r="Q6149">
        <f>IF($P6149=1,SUM($P$7:$P6149),"")</f>
        <v/>
      </c>
      <c r="R6149">
        <f>IF($A6149="","",IF(ISNUMBER($A6149),$A6149,IFERROR(DATEVALUE($A6149),NA())))</f>
        <v/>
      </c>
    </row>
    <row r="6150">
      <c r="O6150">
        <f>IF($R6150="","",IF($Q$1="Weekly",INT(($R6150-2)/7),IF($Q$1="Quarterly",YEAR($R6150)*4+ROUNDUP(MONTH($R6150)/3),YEAR($R6150)*12+MONTH($R6150))))</f>
        <v/>
      </c>
      <c r="P6150">
        <f>IF($R6150="","",IF($R6151="",1,IF($O6150&lt;&gt;$O6151,1,0)))</f>
        <v/>
      </c>
      <c r="Q6150">
        <f>IF($P6150=1,SUM($P$7:$P6150),"")</f>
        <v/>
      </c>
      <c r="R6150">
        <f>IF($A6150="","",IF(ISNUMBER($A6150),$A6150,IFERROR(DATEVALUE($A6150),NA())))</f>
        <v/>
      </c>
    </row>
    <row r="6151">
      <c r="O6151">
        <f>IF($R6151="","",IF($Q$1="Weekly",INT(($R6151-2)/7),IF($Q$1="Quarterly",YEAR($R6151)*4+ROUNDUP(MONTH($R6151)/3),YEAR($R6151)*12+MONTH($R6151))))</f>
        <v/>
      </c>
      <c r="P6151">
        <f>IF($R6151="","",IF($R6152="",1,IF($O6151&lt;&gt;$O6152,1,0)))</f>
        <v/>
      </c>
      <c r="Q6151">
        <f>IF($P6151=1,SUM($P$7:$P6151),"")</f>
        <v/>
      </c>
      <c r="R6151">
        <f>IF($A6151="","",IF(ISNUMBER($A6151),$A6151,IFERROR(DATEVALUE($A6151),NA())))</f>
        <v/>
      </c>
    </row>
    <row r="6152">
      <c r="O6152">
        <f>IF($R6152="","",IF($Q$1="Weekly",INT(($R6152-2)/7),IF($Q$1="Quarterly",YEAR($R6152)*4+ROUNDUP(MONTH($R6152)/3),YEAR($R6152)*12+MONTH($R6152))))</f>
        <v/>
      </c>
      <c r="P6152">
        <f>IF($R6152="","",IF($R6153="",1,IF($O6152&lt;&gt;$O6153,1,0)))</f>
        <v/>
      </c>
      <c r="Q6152">
        <f>IF($P6152=1,SUM($P$7:$P6152),"")</f>
        <v/>
      </c>
      <c r="R6152">
        <f>IF($A6152="","",IF(ISNUMBER($A6152),$A6152,IFERROR(DATEVALUE($A6152),NA())))</f>
        <v/>
      </c>
    </row>
    <row r="6153">
      <c r="O6153">
        <f>IF($R6153="","",IF($Q$1="Weekly",INT(($R6153-2)/7),IF($Q$1="Quarterly",YEAR($R6153)*4+ROUNDUP(MONTH($R6153)/3),YEAR($R6153)*12+MONTH($R6153))))</f>
        <v/>
      </c>
      <c r="P6153">
        <f>IF($R6153="","",IF($R6154="",1,IF($O6153&lt;&gt;$O6154,1,0)))</f>
        <v/>
      </c>
      <c r="Q6153">
        <f>IF($P6153=1,SUM($P$7:$P6153),"")</f>
        <v/>
      </c>
      <c r="R6153">
        <f>IF($A6153="","",IF(ISNUMBER($A6153),$A6153,IFERROR(DATEVALUE($A6153),NA())))</f>
        <v/>
      </c>
    </row>
    <row r="6154">
      <c r="O6154">
        <f>IF($R6154="","",IF($Q$1="Weekly",INT(($R6154-2)/7),IF($Q$1="Quarterly",YEAR($R6154)*4+ROUNDUP(MONTH($R6154)/3),YEAR($R6154)*12+MONTH($R6154))))</f>
        <v/>
      </c>
      <c r="P6154">
        <f>IF($R6154="","",IF($R6155="",1,IF($O6154&lt;&gt;$O6155,1,0)))</f>
        <v/>
      </c>
      <c r="Q6154">
        <f>IF($P6154=1,SUM($P$7:$P6154),"")</f>
        <v/>
      </c>
      <c r="R6154">
        <f>IF($A6154="","",IF(ISNUMBER($A6154),$A6154,IFERROR(DATEVALUE($A6154),NA())))</f>
        <v/>
      </c>
    </row>
    <row r="6155">
      <c r="O6155">
        <f>IF($R6155="","",IF($Q$1="Weekly",INT(($R6155-2)/7),IF($Q$1="Quarterly",YEAR($R6155)*4+ROUNDUP(MONTH($R6155)/3),YEAR($R6155)*12+MONTH($R6155))))</f>
        <v/>
      </c>
      <c r="P6155">
        <f>IF($R6155="","",IF($R6156="",1,IF($O6155&lt;&gt;$O6156,1,0)))</f>
        <v/>
      </c>
      <c r="Q6155">
        <f>IF($P6155=1,SUM($P$7:$P6155),"")</f>
        <v/>
      </c>
      <c r="R6155">
        <f>IF($A6155="","",IF(ISNUMBER($A6155),$A6155,IFERROR(DATEVALUE($A6155),NA())))</f>
        <v/>
      </c>
    </row>
    <row r="6156">
      <c r="O6156">
        <f>IF($R6156="","",IF($Q$1="Weekly",INT(($R6156-2)/7),IF($Q$1="Quarterly",YEAR($R6156)*4+ROUNDUP(MONTH($R6156)/3),YEAR($R6156)*12+MONTH($R6156))))</f>
        <v/>
      </c>
      <c r="P6156">
        <f>IF($R6156="","",IF($R6157="",1,IF($O6156&lt;&gt;$O6157,1,0)))</f>
        <v/>
      </c>
      <c r="Q6156">
        <f>IF($P6156=1,SUM($P$7:$P6156),"")</f>
        <v/>
      </c>
      <c r="R6156">
        <f>IF($A6156="","",IF(ISNUMBER($A6156),$A6156,IFERROR(DATEVALUE($A6156),NA())))</f>
        <v/>
      </c>
    </row>
    <row r="6157">
      <c r="O6157">
        <f>IF($R6157="","",IF($Q$1="Weekly",INT(($R6157-2)/7),IF($Q$1="Quarterly",YEAR($R6157)*4+ROUNDUP(MONTH($R6157)/3),YEAR($R6157)*12+MONTH($R6157))))</f>
        <v/>
      </c>
      <c r="P6157">
        <f>IF($R6157="","",IF($R6158="",1,IF($O6157&lt;&gt;$O6158,1,0)))</f>
        <v/>
      </c>
      <c r="Q6157">
        <f>IF($P6157=1,SUM($P$7:$P6157),"")</f>
        <v/>
      </c>
      <c r="R6157">
        <f>IF($A6157="","",IF(ISNUMBER($A6157),$A6157,IFERROR(DATEVALUE($A6157),NA())))</f>
        <v/>
      </c>
    </row>
    <row r="6158">
      <c r="O6158">
        <f>IF($R6158="","",IF($Q$1="Weekly",INT(($R6158-2)/7),IF($Q$1="Quarterly",YEAR($R6158)*4+ROUNDUP(MONTH($R6158)/3),YEAR($R6158)*12+MONTH($R6158))))</f>
        <v/>
      </c>
      <c r="P6158">
        <f>IF($R6158="","",IF($R6159="",1,IF($O6158&lt;&gt;$O6159,1,0)))</f>
        <v/>
      </c>
      <c r="Q6158">
        <f>IF($P6158=1,SUM($P$7:$P6158),"")</f>
        <v/>
      </c>
      <c r="R6158">
        <f>IF($A6158="","",IF(ISNUMBER($A6158),$A6158,IFERROR(DATEVALUE($A6158),NA())))</f>
        <v/>
      </c>
    </row>
    <row r="6159">
      <c r="O6159">
        <f>IF($R6159="","",IF($Q$1="Weekly",INT(($R6159-2)/7),IF($Q$1="Quarterly",YEAR($R6159)*4+ROUNDUP(MONTH($R6159)/3),YEAR($R6159)*12+MONTH($R6159))))</f>
        <v/>
      </c>
      <c r="P6159">
        <f>IF($R6159="","",IF($R6160="",1,IF($O6159&lt;&gt;$O6160,1,0)))</f>
        <v/>
      </c>
      <c r="Q6159">
        <f>IF($P6159=1,SUM($P$7:$P6159),"")</f>
        <v/>
      </c>
      <c r="R6159">
        <f>IF($A6159="","",IF(ISNUMBER($A6159),$A6159,IFERROR(DATEVALUE($A6159),NA())))</f>
        <v/>
      </c>
    </row>
    <row r="6160">
      <c r="O6160">
        <f>IF($R6160="","",IF($Q$1="Weekly",INT(($R6160-2)/7),IF($Q$1="Quarterly",YEAR($R6160)*4+ROUNDUP(MONTH($R6160)/3),YEAR($R6160)*12+MONTH($R6160))))</f>
        <v/>
      </c>
      <c r="P6160">
        <f>IF($R6160="","",IF($R6161="",1,IF($O6160&lt;&gt;$O6161,1,0)))</f>
        <v/>
      </c>
      <c r="Q6160">
        <f>IF($P6160=1,SUM($P$7:$P6160),"")</f>
        <v/>
      </c>
      <c r="R6160">
        <f>IF($A6160="","",IF(ISNUMBER($A6160),$A6160,IFERROR(DATEVALUE($A6160),NA())))</f>
        <v/>
      </c>
    </row>
    <row r="6161">
      <c r="O6161">
        <f>IF($R6161="","",IF($Q$1="Weekly",INT(($R6161-2)/7),IF($Q$1="Quarterly",YEAR($R6161)*4+ROUNDUP(MONTH($R6161)/3),YEAR($R6161)*12+MONTH($R6161))))</f>
        <v/>
      </c>
      <c r="P6161">
        <f>IF($R6161="","",IF($R6162="",1,IF($O6161&lt;&gt;$O6162,1,0)))</f>
        <v/>
      </c>
      <c r="Q6161">
        <f>IF($P6161=1,SUM($P$7:$P6161),"")</f>
        <v/>
      </c>
      <c r="R6161">
        <f>IF($A6161="","",IF(ISNUMBER($A6161),$A6161,IFERROR(DATEVALUE($A6161),NA())))</f>
        <v/>
      </c>
    </row>
    <row r="6162">
      <c r="O6162">
        <f>IF($R6162="","",IF($Q$1="Weekly",INT(($R6162-2)/7),IF($Q$1="Quarterly",YEAR($R6162)*4+ROUNDUP(MONTH($R6162)/3),YEAR($R6162)*12+MONTH($R6162))))</f>
        <v/>
      </c>
      <c r="P6162">
        <f>IF($R6162="","",IF($R6163="",1,IF($O6162&lt;&gt;$O6163,1,0)))</f>
        <v/>
      </c>
      <c r="Q6162">
        <f>IF($P6162=1,SUM($P$7:$P6162),"")</f>
        <v/>
      </c>
      <c r="R6162">
        <f>IF($A6162="","",IF(ISNUMBER($A6162),$A6162,IFERROR(DATEVALUE($A6162),NA())))</f>
        <v/>
      </c>
    </row>
    <row r="6163">
      <c r="O6163">
        <f>IF($R6163="","",IF($Q$1="Weekly",INT(($R6163-2)/7),IF($Q$1="Quarterly",YEAR($R6163)*4+ROUNDUP(MONTH($R6163)/3),YEAR($R6163)*12+MONTH($R6163))))</f>
        <v/>
      </c>
      <c r="P6163">
        <f>IF($R6163="","",IF($R6164="",1,IF($O6163&lt;&gt;$O6164,1,0)))</f>
        <v/>
      </c>
      <c r="Q6163">
        <f>IF($P6163=1,SUM($P$7:$P6163),"")</f>
        <v/>
      </c>
      <c r="R6163">
        <f>IF($A6163="","",IF(ISNUMBER($A6163),$A6163,IFERROR(DATEVALUE($A6163),NA())))</f>
        <v/>
      </c>
    </row>
    <row r="6164">
      <c r="O6164">
        <f>IF($R6164="","",IF($Q$1="Weekly",INT(($R6164-2)/7),IF($Q$1="Quarterly",YEAR($R6164)*4+ROUNDUP(MONTH($R6164)/3),YEAR($R6164)*12+MONTH($R6164))))</f>
        <v/>
      </c>
      <c r="P6164">
        <f>IF($R6164="","",IF($R6165="",1,IF($O6164&lt;&gt;$O6165,1,0)))</f>
        <v/>
      </c>
      <c r="Q6164">
        <f>IF($P6164=1,SUM($P$7:$P6164),"")</f>
        <v/>
      </c>
      <c r="R6164">
        <f>IF($A6164="","",IF(ISNUMBER($A6164),$A6164,IFERROR(DATEVALUE($A6164),NA())))</f>
        <v/>
      </c>
    </row>
    <row r="6165">
      <c r="O6165">
        <f>IF($R6165="","",IF($Q$1="Weekly",INT(($R6165-2)/7),IF($Q$1="Quarterly",YEAR($R6165)*4+ROUNDUP(MONTH($R6165)/3),YEAR($R6165)*12+MONTH($R6165))))</f>
        <v/>
      </c>
      <c r="P6165">
        <f>IF($R6165="","",IF($R6166="",1,IF($O6165&lt;&gt;$O6166,1,0)))</f>
        <v/>
      </c>
      <c r="Q6165">
        <f>IF($P6165=1,SUM($P$7:$P6165),"")</f>
        <v/>
      </c>
      <c r="R6165">
        <f>IF($A6165="","",IF(ISNUMBER($A6165),$A6165,IFERROR(DATEVALUE($A6165),NA())))</f>
        <v/>
      </c>
    </row>
    <row r="6166">
      <c r="O6166">
        <f>IF($R6166="","",IF($Q$1="Weekly",INT(($R6166-2)/7),IF($Q$1="Quarterly",YEAR($R6166)*4+ROUNDUP(MONTH($R6166)/3),YEAR($R6166)*12+MONTH($R6166))))</f>
        <v/>
      </c>
      <c r="P6166">
        <f>IF($R6166="","",IF($R6167="",1,IF($O6166&lt;&gt;$O6167,1,0)))</f>
        <v/>
      </c>
      <c r="Q6166">
        <f>IF($P6166=1,SUM($P$7:$P6166),"")</f>
        <v/>
      </c>
      <c r="R6166">
        <f>IF($A6166="","",IF(ISNUMBER($A6166),$A6166,IFERROR(DATEVALUE($A6166),NA())))</f>
        <v/>
      </c>
    </row>
    <row r="6167">
      <c r="O6167">
        <f>IF($R6167="","",IF($Q$1="Weekly",INT(($R6167-2)/7),IF($Q$1="Quarterly",YEAR($R6167)*4+ROUNDUP(MONTH($R6167)/3),YEAR($R6167)*12+MONTH($R6167))))</f>
        <v/>
      </c>
      <c r="P6167">
        <f>IF($R6167="","",IF($R6168="",1,IF($O6167&lt;&gt;$O6168,1,0)))</f>
        <v/>
      </c>
      <c r="Q6167">
        <f>IF($P6167=1,SUM($P$7:$P6167),"")</f>
        <v/>
      </c>
      <c r="R6167">
        <f>IF($A6167="","",IF(ISNUMBER($A6167),$A6167,IFERROR(DATEVALUE($A6167),NA())))</f>
        <v/>
      </c>
    </row>
    <row r="6168">
      <c r="O6168">
        <f>IF($R6168="","",IF($Q$1="Weekly",INT(($R6168-2)/7),IF($Q$1="Quarterly",YEAR($R6168)*4+ROUNDUP(MONTH($R6168)/3),YEAR($R6168)*12+MONTH($R6168))))</f>
        <v/>
      </c>
      <c r="P6168">
        <f>IF($R6168="","",IF($R6169="",1,IF($O6168&lt;&gt;$O6169,1,0)))</f>
        <v/>
      </c>
      <c r="Q6168">
        <f>IF($P6168=1,SUM($P$7:$P6168),"")</f>
        <v/>
      </c>
      <c r="R6168">
        <f>IF($A6168="","",IF(ISNUMBER($A6168),$A6168,IFERROR(DATEVALUE($A6168),NA())))</f>
        <v/>
      </c>
    </row>
    <row r="6169">
      <c r="O6169">
        <f>IF($R6169="","",IF($Q$1="Weekly",INT(($R6169-2)/7),IF($Q$1="Quarterly",YEAR($R6169)*4+ROUNDUP(MONTH($R6169)/3),YEAR($R6169)*12+MONTH($R6169))))</f>
        <v/>
      </c>
      <c r="P6169">
        <f>IF($R6169="","",IF($R6170="",1,IF($O6169&lt;&gt;$O6170,1,0)))</f>
        <v/>
      </c>
      <c r="Q6169">
        <f>IF($P6169=1,SUM($P$7:$P6169),"")</f>
        <v/>
      </c>
      <c r="R6169">
        <f>IF($A6169="","",IF(ISNUMBER($A6169),$A6169,IFERROR(DATEVALUE($A6169),NA())))</f>
        <v/>
      </c>
    </row>
    <row r="6170">
      <c r="O6170">
        <f>IF($R6170="","",IF($Q$1="Weekly",INT(($R6170-2)/7),IF($Q$1="Quarterly",YEAR($R6170)*4+ROUNDUP(MONTH($R6170)/3),YEAR($R6170)*12+MONTH($R6170))))</f>
        <v/>
      </c>
      <c r="P6170">
        <f>IF($R6170="","",IF($R6171="",1,IF($O6170&lt;&gt;$O6171,1,0)))</f>
        <v/>
      </c>
      <c r="Q6170">
        <f>IF($P6170=1,SUM($P$7:$P6170),"")</f>
        <v/>
      </c>
      <c r="R6170">
        <f>IF($A6170="","",IF(ISNUMBER($A6170),$A6170,IFERROR(DATEVALUE($A6170),NA())))</f>
        <v/>
      </c>
    </row>
    <row r="6171">
      <c r="O6171">
        <f>IF($R6171="","",IF($Q$1="Weekly",INT(($R6171-2)/7),IF($Q$1="Quarterly",YEAR($R6171)*4+ROUNDUP(MONTH($R6171)/3),YEAR($R6171)*12+MONTH($R6171))))</f>
        <v/>
      </c>
      <c r="P6171">
        <f>IF($R6171="","",IF($R6172="",1,IF($O6171&lt;&gt;$O6172,1,0)))</f>
        <v/>
      </c>
      <c r="Q6171">
        <f>IF($P6171=1,SUM($P$7:$P6171),"")</f>
        <v/>
      </c>
      <c r="R6171">
        <f>IF($A6171="","",IF(ISNUMBER($A6171),$A6171,IFERROR(DATEVALUE($A6171),NA())))</f>
        <v/>
      </c>
    </row>
    <row r="6172">
      <c r="O6172">
        <f>IF($R6172="","",IF($Q$1="Weekly",INT(($R6172-2)/7),IF($Q$1="Quarterly",YEAR($R6172)*4+ROUNDUP(MONTH($R6172)/3),YEAR($R6172)*12+MONTH($R6172))))</f>
        <v/>
      </c>
      <c r="P6172">
        <f>IF($R6172="","",IF($R6173="",1,IF($O6172&lt;&gt;$O6173,1,0)))</f>
        <v/>
      </c>
      <c r="Q6172">
        <f>IF($P6172=1,SUM($P$7:$P6172),"")</f>
        <v/>
      </c>
      <c r="R6172">
        <f>IF($A6172="","",IF(ISNUMBER($A6172),$A6172,IFERROR(DATEVALUE($A6172),NA())))</f>
        <v/>
      </c>
    </row>
    <row r="6173">
      <c r="O6173">
        <f>IF($R6173="","",IF($Q$1="Weekly",INT(($R6173-2)/7),IF($Q$1="Quarterly",YEAR($R6173)*4+ROUNDUP(MONTH($R6173)/3),YEAR($R6173)*12+MONTH($R6173))))</f>
        <v/>
      </c>
      <c r="P6173">
        <f>IF($R6173="","",IF($R6174="",1,IF($O6173&lt;&gt;$O6174,1,0)))</f>
        <v/>
      </c>
      <c r="Q6173">
        <f>IF($P6173=1,SUM($P$7:$P6173),"")</f>
        <v/>
      </c>
      <c r="R6173">
        <f>IF($A6173="","",IF(ISNUMBER($A6173),$A6173,IFERROR(DATEVALUE($A6173),NA())))</f>
        <v/>
      </c>
    </row>
    <row r="6174">
      <c r="O6174">
        <f>IF($R6174="","",IF($Q$1="Weekly",INT(($R6174-2)/7),IF($Q$1="Quarterly",YEAR($R6174)*4+ROUNDUP(MONTH($R6174)/3),YEAR($R6174)*12+MONTH($R6174))))</f>
        <v/>
      </c>
      <c r="P6174">
        <f>IF($R6174="","",IF($R6175="",1,IF($O6174&lt;&gt;$O6175,1,0)))</f>
        <v/>
      </c>
      <c r="Q6174">
        <f>IF($P6174=1,SUM($P$7:$P6174),"")</f>
        <v/>
      </c>
      <c r="R6174">
        <f>IF($A6174="","",IF(ISNUMBER($A6174),$A6174,IFERROR(DATEVALUE($A6174),NA())))</f>
        <v/>
      </c>
    </row>
    <row r="6175">
      <c r="O6175">
        <f>IF($R6175="","",IF($Q$1="Weekly",INT(($R6175-2)/7),IF($Q$1="Quarterly",YEAR($R6175)*4+ROUNDUP(MONTH($R6175)/3),YEAR($R6175)*12+MONTH($R6175))))</f>
        <v/>
      </c>
      <c r="P6175">
        <f>IF($R6175="","",IF($R6176="",1,IF($O6175&lt;&gt;$O6176,1,0)))</f>
        <v/>
      </c>
      <c r="Q6175">
        <f>IF($P6175=1,SUM($P$7:$P6175),"")</f>
        <v/>
      </c>
      <c r="R6175">
        <f>IF($A6175="","",IF(ISNUMBER($A6175),$A6175,IFERROR(DATEVALUE($A6175),NA())))</f>
        <v/>
      </c>
    </row>
    <row r="6176">
      <c r="O6176">
        <f>IF($R6176="","",IF($Q$1="Weekly",INT(($R6176-2)/7),IF($Q$1="Quarterly",YEAR($R6176)*4+ROUNDUP(MONTH($R6176)/3),YEAR($R6176)*12+MONTH($R6176))))</f>
        <v/>
      </c>
      <c r="P6176">
        <f>IF($R6176="","",IF($R6177="",1,IF($O6176&lt;&gt;$O6177,1,0)))</f>
        <v/>
      </c>
      <c r="Q6176">
        <f>IF($P6176=1,SUM($P$7:$P6176),"")</f>
        <v/>
      </c>
      <c r="R6176">
        <f>IF($A6176="","",IF(ISNUMBER($A6176),$A6176,IFERROR(DATEVALUE($A6176),NA())))</f>
        <v/>
      </c>
    </row>
    <row r="6177">
      <c r="O6177">
        <f>IF($R6177="","",IF($Q$1="Weekly",INT(($R6177-2)/7),IF($Q$1="Quarterly",YEAR($R6177)*4+ROUNDUP(MONTH($R6177)/3),YEAR($R6177)*12+MONTH($R6177))))</f>
        <v/>
      </c>
      <c r="P6177">
        <f>IF($R6177="","",IF($R6178="",1,IF($O6177&lt;&gt;$O6178,1,0)))</f>
        <v/>
      </c>
      <c r="Q6177">
        <f>IF($P6177=1,SUM($P$7:$P6177),"")</f>
        <v/>
      </c>
      <c r="R6177">
        <f>IF($A6177="","",IF(ISNUMBER($A6177),$A6177,IFERROR(DATEVALUE($A6177),NA())))</f>
        <v/>
      </c>
    </row>
    <row r="6178">
      <c r="O6178">
        <f>IF($R6178="","",IF($Q$1="Weekly",INT(($R6178-2)/7),IF($Q$1="Quarterly",YEAR($R6178)*4+ROUNDUP(MONTH($R6178)/3),YEAR($R6178)*12+MONTH($R6178))))</f>
        <v/>
      </c>
      <c r="P6178">
        <f>IF($R6178="","",IF($R6179="",1,IF($O6178&lt;&gt;$O6179,1,0)))</f>
        <v/>
      </c>
      <c r="Q6178">
        <f>IF($P6178=1,SUM($P$7:$P6178),"")</f>
        <v/>
      </c>
      <c r="R6178">
        <f>IF($A6178="","",IF(ISNUMBER($A6178),$A6178,IFERROR(DATEVALUE($A6178),NA())))</f>
        <v/>
      </c>
    </row>
    <row r="6179">
      <c r="O6179">
        <f>IF($R6179="","",IF($Q$1="Weekly",INT(($R6179-2)/7),IF($Q$1="Quarterly",YEAR($R6179)*4+ROUNDUP(MONTH($R6179)/3),YEAR($R6179)*12+MONTH($R6179))))</f>
        <v/>
      </c>
      <c r="P6179">
        <f>IF($R6179="","",IF($R6180="",1,IF($O6179&lt;&gt;$O6180,1,0)))</f>
        <v/>
      </c>
      <c r="Q6179">
        <f>IF($P6179=1,SUM($P$7:$P6179),"")</f>
        <v/>
      </c>
      <c r="R6179">
        <f>IF($A6179="","",IF(ISNUMBER($A6179),$A6179,IFERROR(DATEVALUE($A6179),NA())))</f>
        <v/>
      </c>
    </row>
    <row r="6180">
      <c r="O6180">
        <f>IF($R6180="","",IF($Q$1="Weekly",INT(($R6180-2)/7),IF($Q$1="Quarterly",YEAR($R6180)*4+ROUNDUP(MONTH($R6180)/3),YEAR($R6180)*12+MONTH($R6180))))</f>
        <v/>
      </c>
      <c r="P6180">
        <f>IF($R6180="","",IF($R6181="",1,IF($O6180&lt;&gt;$O6181,1,0)))</f>
        <v/>
      </c>
      <c r="Q6180">
        <f>IF($P6180=1,SUM($P$7:$P6180),"")</f>
        <v/>
      </c>
      <c r="R6180">
        <f>IF($A6180="","",IF(ISNUMBER($A6180),$A6180,IFERROR(DATEVALUE($A6180),NA())))</f>
        <v/>
      </c>
    </row>
    <row r="6181">
      <c r="O6181">
        <f>IF($R6181="","",IF($Q$1="Weekly",INT(($R6181-2)/7),IF($Q$1="Quarterly",YEAR($R6181)*4+ROUNDUP(MONTH($R6181)/3),YEAR($R6181)*12+MONTH($R6181))))</f>
        <v/>
      </c>
      <c r="P6181">
        <f>IF($R6181="","",IF($R6182="",1,IF($O6181&lt;&gt;$O6182,1,0)))</f>
        <v/>
      </c>
      <c r="Q6181">
        <f>IF($P6181=1,SUM($P$7:$P6181),"")</f>
        <v/>
      </c>
      <c r="R6181">
        <f>IF($A6181="","",IF(ISNUMBER($A6181),$A6181,IFERROR(DATEVALUE($A6181),NA())))</f>
        <v/>
      </c>
    </row>
    <row r="6182">
      <c r="O6182">
        <f>IF($R6182="","",IF($Q$1="Weekly",INT(($R6182-2)/7),IF($Q$1="Quarterly",YEAR($R6182)*4+ROUNDUP(MONTH($R6182)/3),YEAR($R6182)*12+MONTH($R6182))))</f>
        <v/>
      </c>
      <c r="P6182">
        <f>IF($R6182="","",IF($R6183="",1,IF($O6182&lt;&gt;$O6183,1,0)))</f>
        <v/>
      </c>
      <c r="Q6182">
        <f>IF($P6182=1,SUM($P$7:$P6182),"")</f>
        <v/>
      </c>
      <c r="R6182">
        <f>IF($A6182="","",IF(ISNUMBER($A6182),$A6182,IFERROR(DATEVALUE($A6182),NA())))</f>
        <v/>
      </c>
    </row>
    <row r="6183">
      <c r="O6183">
        <f>IF($R6183="","",IF($Q$1="Weekly",INT(($R6183-2)/7),IF($Q$1="Quarterly",YEAR($R6183)*4+ROUNDUP(MONTH($R6183)/3),YEAR($R6183)*12+MONTH($R6183))))</f>
        <v/>
      </c>
      <c r="P6183">
        <f>IF($R6183="","",IF($R6184="",1,IF($O6183&lt;&gt;$O6184,1,0)))</f>
        <v/>
      </c>
      <c r="Q6183">
        <f>IF($P6183=1,SUM($P$7:$P6183),"")</f>
        <v/>
      </c>
      <c r="R6183">
        <f>IF($A6183="","",IF(ISNUMBER($A6183),$A6183,IFERROR(DATEVALUE($A6183),NA())))</f>
        <v/>
      </c>
    </row>
    <row r="6184">
      <c r="O6184">
        <f>IF($R6184="","",IF($Q$1="Weekly",INT(($R6184-2)/7),IF($Q$1="Quarterly",YEAR($R6184)*4+ROUNDUP(MONTH($R6184)/3),YEAR($R6184)*12+MONTH($R6184))))</f>
        <v/>
      </c>
      <c r="P6184">
        <f>IF($R6184="","",IF($R6185="",1,IF($O6184&lt;&gt;$O6185,1,0)))</f>
        <v/>
      </c>
      <c r="Q6184">
        <f>IF($P6184=1,SUM($P$7:$P6184),"")</f>
        <v/>
      </c>
      <c r="R6184">
        <f>IF($A6184="","",IF(ISNUMBER($A6184),$A6184,IFERROR(DATEVALUE($A6184),NA())))</f>
        <v/>
      </c>
    </row>
    <row r="6185">
      <c r="O6185">
        <f>IF($R6185="","",IF($Q$1="Weekly",INT(($R6185-2)/7),IF($Q$1="Quarterly",YEAR($R6185)*4+ROUNDUP(MONTH($R6185)/3),YEAR($R6185)*12+MONTH($R6185))))</f>
        <v/>
      </c>
      <c r="P6185">
        <f>IF($R6185="","",IF($R6186="",1,IF($O6185&lt;&gt;$O6186,1,0)))</f>
        <v/>
      </c>
      <c r="Q6185">
        <f>IF($P6185=1,SUM($P$7:$P6185),"")</f>
        <v/>
      </c>
      <c r="R6185">
        <f>IF($A6185="","",IF(ISNUMBER($A6185),$A6185,IFERROR(DATEVALUE($A6185),NA())))</f>
        <v/>
      </c>
    </row>
    <row r="6186">
      <c r="O6186">
        <f>IF($R6186="","",IF($Q$1="Weekly",INT(($R6186-2)/7),IF($Q$1="Quarterly",YEAR($R6186)*4+ROUNDUP(MONTH($R6186)/3),YEAR($R6186)*12+MONTH($R6186))))</f>
        <v/>
      </c>
      <c r="P6186">
        <f>IF($R6186="","",IF($R6187="",1,IF($O6186&lt;&gt;$O6187,1,0)))</f>
        <v/>
      </c>
      <c r="Q6186">
        <f>IF($P6186=1,SUM($P$7:$P6186),"")</f>
        <v/>
      </c>
      <c r="R6186">
        <f>IF($A6186="","",IF(ISNUMBER($A6186),$A6186,IFERROR(DATEVALUE($A6186),NA())))</f>
        <v/>
      </c>
    </row>
    <row r="6187">
      <c r="O6187">
        <f>IF($R6187="","",IF($Q$1="Weekly",INT(($R6187-2)/7),IF($Q$1="Quarterly",YEAR($R6187)*4+ROUNDUP(MONTH($R6187)/3),YEAR($R6187)*12+MONTH($R6187))))</f>
        <v/>
      </c>
      <c r="P6187">
        <f>IF($R6187="","",IF($R6188="",1,IF($O6187&lt;&gt;$O6188,1,0)))</f>
        <v/>
      </c>
      <c r="Q6187">
        <f>IF($P6187=1,SUM($P$7:$P6187),"")</f>
        <v/>
      </c>
      <c r="R6187">
        <f>IF($A6187="","",IF(ISNUMBER($A6187),$A6187,IFERROR(DATEVALUE($A6187),NA())))</f>
        <v/>
      </c>
    </row>
    <row r="6188">
      <c r="O6188">
        <f>IF($R6188="","",IF($Q$1="Weekly",INT(($R6188-2)/7),IF($Q$1="Quarterly",YEAR($R6188)*4+ROUNDUP(MONTH($R6188)/3),YEAR($R6188)*12+MONTH($R6188))))</f>
        <v/>
      </c>
      <c r="P6188">
        <f>IF($R6188="","",IF($R6189="",1,IF($O6188&lt;&gt;$O6189,1,0)))</f>
        <v/>
      </c>
      <c r="Q6188">
        <f>IF($P6188=1,SUM($P$7:$P6188),"")</f>
        <v/>
      </c>
      <c r="R6188">
        <f>IF($A6188="","",IF(ISNUMBER($A6188),$A6188,IFERROR(DATEVALUE($A6188),NA())))</f>
        <v/>
      </c>
    </row>
    <row r="6189">
      <c r="O6189">
        <f>IF($R6189="","",IF($Q$1="Weekly",INT(($R6189-2)/7),IF($Q$1="Quarterly",YEAR($R6189)*4+ROUNDUP(MONTH($R6189)/3),YEAR($R6189)*12+MONTH($R6189))))</f>
        <v/>
      </c>
      <c r="P6189">
        <f>IF($R6189="","",IF($R6190="",1,IF($O6189&lt;&gt;$O6190,1,0)))</f>
        <v/>
      </c>
      <c r="Q6189">
        <f>IF($P6189=1,SUM($P$7:$P6189),"")</f>
        <v/>
      </c>
      <c r="R6189">
        <f>IF($A6189="","",IF(ISNUMBER($A6189),$A6189,IFERROR(DATEVALUE($A6189),NA())))</f>
        <v/>
      </c>
    </row>
    <row r="6190">
      <c r="O6190">
        <f>IF($R6190="","",IF($Q$1="Weekly",INT(($R6190-2)/7),IF($Q$1="Quarterly",YEAR($R6190)*4+ROUNDUP(MONTH($R6190)/3),YEAR($R6190)*12+MONTH($R6190))))</f>
        <v/>
      </c>
      <c r="P6190">
        <f>IF($R6190="","",IF($R6191="",1,IF($O6190&lt;&gt;$O6191,1,0)))</f>
        <v/>
      </c>
      <c r="Q6190">
        <f>IF($P6190=1,SUM($P$7:$P6190),"")</f>
        <v/>
      </c>
      <c r="R6190">
        <f>IF($A6190="","",IF(ISNUMBER($A6190),$A6190,IFERROR(DATEVALUE($A6190),NA())))</f>
        <v/>
      </c>
    </row>
    <row r="6191">
      <c r="O6191">
        <f>IF($R6191="","",IF($Q$1="Weekly",INT(($R6191-2)/7),IF($Q$1="Quarterly",YEAR($R6191)*4+ROUNDUP(MONTH($R6191)/3),YEAR($R6191)*12+MONTH($R6191))))</f>
        <v/>
      </c>
      <c r="P6191">
        <f>IF($R6191="","",IF($R6192="",1,IF($O6191&lt;&gt;$O6192,1,0)))</f>
        <v/>
      </c>
      <c r="Q6191">
        <f>IF($P6191=1,SUM($P$7:$P6191),"")</f>
        <v/>
      </c>
      <c r="R6191">
        <f>IF($A6191="","",IF(ISNUMBER($A6191),$A6191,IFERROR(DATEVALUE($A6191),NA())))</f>
        <v/>
      </c>
    </row>
    <row r="6192">
      <c r="O6192">
        <f>IF($R6192="","",IF($Q$1="Weekly",INT(($R6192-2)/7),IF($Q$1="Quarterly",YEAR($R6192)*4+ROUNDUP(MONTH($R6192)/3),YEAR($R6192)*12+MONTH($R6192))))</f>
        <v/>
      </c>
      <c r="P6192">
        <f>IF($R6192="","",IF($R6193="",1,IF($O6192&lt;&gt;$O6193,1,0)))</f>
        <v/>
      </c>
      <c r="Q6192">
        <f>IF($P6192=1,SUM($P$7:$P6192),"")</f>
        <v/>
      </c>
      <c r="R6192">
        <f>IF($A6192="","",IF(ISNUMBER($A6192),$A6192,IFERROR(DATEVALUE($A6192),NA())))</f>
        <v/>
      </c>
    </row>
    <row r="6193">
      <c r="O6193">
        <f>IF($R6193="","",IF($Q$1="Weekly",INT(($R6193-2)/7),IF($Q$1="Quarterly",YEAR($R6193)*4+ROUNDUP(MONTH($R6193)/3),YEAR($R6193)*12+MONTH($R6193))))</f>
        <v/>
      </c>
      <c r="P6193">
        <f>IF($R6193="","",IF($R6194="",1,IF($O6193&lt;&gt;$O6194,1,0)))</f>
        <v/>
      </c>
      <c r="Q6193">
        <f>IF($P6193=1,SUM($P$7:$P6193),"")</f>
        <v/>
      </c>
      <c r="R6193">
        <f>IF($A6193="","",IF(ISNUMBER($A6193),$A6193,IFERROR(DATEVALUE($A6193),NA())))</f>
        <v/>
      </c>
    </row>
    <row r="6194">
      <c r="O6194">
        <f>IF($R6194="","",IF($Q$1="Weekly",INT(($R6194-2)/7),IF($Q$1="Quarterly",YEAR($R6194)*4+ROUNDUP(MONTH($R6194)/3),YEAR($R6194)*12+MONTH($R6194))))</f>
        <v/>
      </c>
      <c r="P6194">
        <f>IF($R6194="","",IF($R6195="",1,IF($O6194&lt;&gt;$O6195,1,0)))</f>
        <v/>
      </c>
      <c r="Q6194">
        <f>IF($P6194=1,SUM($P$7:$P6194),"")</f>
        <v/>
      </c>
      <c r="R6194">
        <f>IF($A6194="","",IF(ISNUMBER($A6194),$A6194,IFERROR(DATEVALUE($A6194),NA())))</f>
        <v/>
      </c>
    </row>
    <row r="6195">
      <c r="O6195">
        <f>IF($R6195="","",IF($Q$1="Weekly",INT(($R6195-2)/7),IF($Q$1="Quarterly",YEAR($R6195)*4+ROUNDUP(MONTH($R6195)/3),YEAR($R6195)*12+MONTH($R6195))))</f>
        <v/>
      </c>
      <c r="P6195">
        <f>IF($R6195="","",IF($R6196="",1,IF($O6195&lt;&gt;$O6196,1,0)))</f>
        <v/>
      </c>
      <c r="Q6195">
        <f>IF($P6195=1,SUM($P$7:$P6195),"")</f>
        <v/>
      </c>
      <c r="R6195">
        <f>IF($A6195="","",IF(ISNUMBER($A6195),$A6195,IFERROR(DATEVALUE($A6195),NA())))</f>
        <v/>
      </c>
    </row>
    <row r="6196">
      <c r="O6196">
        <f>IF($R6196="","",IF($Q$1="Weekly",INT(($R6196-2)/7),IF($Q$1="Quarterly",YEAR($R6196)*4+ROUNDUP(MONTH($R6196)/3),YEAR($R6196)*12+MONTH($R6196))))</f>
        <v/>
      </c>
      <c r="P6196">
        <f>IF($R6196="","",IF($R6197="",1,IF($O6196&lt;&gt;$O6197,1,0)))</f>
        <v/>
      </c>
      <c r="Q6196">
        <f>IF($P6196=1,SUM($P$7:$P6196),"")</f>
        <v/>
      </c>
      <c r="R6196">
        <f>IF($A6196="","",IF(ISNUMBER($A6196),$A6196,IFERROR(DATEVALUE($A6196),NA())))</f>
        <v/>
      </c>
    </row>
    <row r="6197">
      <c r="O6197">
        <f>IF($R6197="","",IF($Q$1="Weekly",INT(($R6197-2)/7),IF($Q$1="Quarterly",YEAR($R6197)*4+ROUNDUP(MONTH($R6197)/3),YEAR($R6197)*12+MONTH($R6197))))</f>
        <v/>
      </c>
      <c r="P6197">
        <f>IF($R6197="","",IF($R6198="",1,IF($O6197&lt;&gt;$O6198,1,0)))</f>
        <v/>
      </c>
      <c r="Q6197">
        <f>IF($P6197=1,SUM($P$7:$P6197),"")</f>
        <v/>
      </c>
      <c r="R6197">
        <f>IF($A6197="","",IF(ISNUMBER($A6197),$A6197,IFERROR(DATEVALUE($A6197),NA())))</f>
        <v/>
      </c>
    </row>
    <row r="6198">
      <c r="O6198">
        <f>IF($R6198="","",IF($Q$1="Weekly",INT(($R6198-2)/7),IF($Q$1="Quarterly",YEAR($R6198)*4+ROUNDUP(MONTH($R6198)/3),YEAR($R6198)*12+MONTH($R6198))))</f>
        <v/>
      </c>
      <c r="P6198">
        <f>IF($R6198="","",IF($R6199="",1,IF($O6198&lt;&gt;$O6199,1,0)))</f>
        <v/>
      </c>
      <c r="Q6198">
        <f>IF($P6198=1,SUM($P$7:$P6198),"")</f>
        <v/>
      </c>
      <c r="R6198">
        <f>IF($A6198="","",IF(ISNUMBER($A6198),$A6198,IFERROR(DATEVALUE($A6198),NA())))</f>
        <v/>
      </c>
    </row>
    <row r="6199">
      <c r="O6199">
        <f>IF($R6199="","",IF($Q$1="Weekly",INT(($R6199-2)/7),IF($Q$1="Quarterly",YEAR($R6199)*4+ROUNDUP(MONTH($R6199)/3),YEAR($R6199)*12+MONTH($R6199))))</f>
        <v/>
      </c>
      <c r="P6199">
        <f>IF($R6199="","",IF($R6200="",1,IF($O6199&lt;&gt;$O6200,1,0)))</f>
        <v/>
      </c>
      <c r="Q6199">
        <f>IF($P6199=1,SUM($P$7:$P6199),"")</f>
        <v/>
      </c>
      <c r="R6199">
        <f>IF($A6199="","",IF(ISNUMBER($A6199),$A6199,IFERROR(DATEVALUE($A6199),NA())))</f>
        <v/>
      </c>
    </row>
    <row r="6200">
      <c r="O6200">
        <f>IF($R6200="","",IF($Q$1="Weekly",INT(($R6200-2)/7),IF($Q$1="Quarterly",YEAR($R6200)*4+ROUNDUP(MONTH($R6200)/3),YEAR($R6200)*12+MONTH($R6200))))</f>
        <v/>
      </c>
      <c r="P6200">
        <f>IF($R6200="","",IF($R6201="",1,IF($O6200&lt;&gt;$O6201,1,0)))</f>
        <v/>
      </c>
      <c r="Q6200">
        <f>IF($P6200=1,SUM($P$7:$P6200),"")</f>
        <v/>
      </c>
      <c r="R6200">
        <f>IF($A6200="","",IF(ISNUMBER($A6200),$A6200,IFERROR(DATEVALUE($A6200),NA())))</f>
        <v/>
      </c>
    </row>
    <row r="6201">
      <c r="O6201">
        <f>IF($R6201="","",IF($Q$1="Weekly",INT(($R6201-2)/7),IF($Q$1="Quarterly",YEAR($R6201)*4+ROUNDUP(MONTH($R6201)/3),YEAR($R6201)*12+MONTH($R6201))))</f>
        <v/>
      </c>
      <c r="P6201">
        <f>IF($R6201="","",IF($R6202="",1,IF($O6201&lt;&gt;$O6202,1,0)))</f>
        <v/>
      </c>
      <c r="Q6201">
        <f>IF($P6201=1,SUM($P$7:$P6201),"")</f>
        <v/>
      </c>
      <c r="R6201">
        <f>IF($A6201="","",IF(ISNUMBER($A6201),$A6201,IFERROR(DATEVALUE($A6201),NA())))</f>
        <v/>
      </c>
    </row>
    <row r="6202">
      <c r="O6202">
        <f>IF($R6202="","",IF($Q$1="Weekly",INT(($R6202-2)/7),IF($Q$1="Quarterly",YEAR($R6202)*4+ROUNDUP(MONTH($R6202)/3),YEAR($R6202)*12+MONTH($R6202))))</f>
        <v/>
      </c>
      <c r="P6202">
        <f>IF($R6202="","",IF($R6203="",1,IF($O6202&lt;&gt;$O6203,1,0)))</f>
        <v/>
      </c>
      <c r="Q6202">
        <f>IF($P6202=1,SUM($P$7:$P6202),"")</f>
        <v/>
      </c>
      <c r="R6202">
        <f>IF($A6202="","",IF(ISNUMBER($A6202),$A6202,IFERROR(DATEVALUE($A6202),NA())))</f>
        <v/>
      </c>
    </row>
    <row r="6203">
      <c r="O6203">
        <f>IF($R6203="","",IF($Q$1="Weekly",INT(($R6203-2)/7),IF($Q$1="Quarterly",YEAR($R6203)*4+ROUNDUP(MONTH($R6203)/3),YEAR($R6203)*12+MONTH($R6203))))</f>
        <v/>
      </c>
      <c r="P6203">
        <f>IF($R6203="","",IF($R6204="",1,IF($O6203&lt;&gt;$O6204,1,0)))</f>
        <v/>
      </c>
      <c r="Q6203">
        <f>IF($P6203=1,SUM($P$7:$P6203),"")</f>
        <v/>
      </c>
      <c r="R6203">
        <f>IF($A6203="","",IF(ISNUMBER($A6203),$A6203,IFERROR(DATEVALUE($A6203),NA())))</f>
        <v/>
      </c>
    </row>
    <row r="6204">
      <c r="O6204">
        <f>IF($R6204="","",IF($Q$1="Weekly",INT(($R6204-2)/7),IF($Q$1="Quarterly",YEAR($R6204)*4+ROUNDUP(MONTH($R6204)/3),YEAR($R6204)*12+MONTH($R6204))))</f>
        <v/>
      </c>
      <c r="P6204">
        <f>IF($R6204="","",IF($R6205="",1,IF($O6204&lt;&gt;$O6205,1,0)))</f>
        <v/>
      </c>
      <c r="Q6204">
        <f>IF($P6204=1,SUM($P$7:$P6204),"")</f>
        <v/>
      </c>
      <c r="R6204">
        <f>IF($A6204="","",IF(ISNUMBER($A6204),$A6204,IFERROR(DATEVALUE($A6204),NA())))</f>
        <v/>
      </c>
    </row>
    <row r="6205">
      <c r="O6205">
        <f>IF($R6205="","",IF($Q$1="Weekly",INT(($R6205-2)/7),IF($Q$1="Quarterly",YEAR($R6205)*4+ROUNDUP(MONTH($R6205)/3),YEAR($R6205)*12+MONTH($R6205))))</f>
        <v/>
      </c>
      <c r="P6205">
        <f>IF($R6205="","",IF($R6206="",1,IF($O6205&lt;&gt;$O6206,1,0)))</f>
        <v/>
      </c>
      <c r="Q6205">
        <f>IF($P6205=1,SUM($P$7:$P6205),"")</f>
        <v/>
      </c>
      <c r="R6205">
        <f>IF($A6205="","",IF(ISNUMBER($A6205),$A6205,IFERROR(DATEVALUE($A6205),NA())))</f>
        <v/>
      </c>
    </row>
    <row r="6206">
      <c r="O6206">
        <f>IF($R6206="","",IF($Q$1="Weekly",INT(($R6206-2)/7),IF($Q$1="Quarterly",YEAR($R6206)*4+ROUNDUP(MONTH($R6206)/3),YEAR($R6206)*12+MONTH($R6206))))</f>
        <v/>
      </c>
      <c r="P6206">
        <f>IF($R6206="","",IF($R6207="",1,IF($O6206&lt;&gt;$O6207,1,0)))</f>
        <v/>
      </c>
      <c r="Q6206">
        <f>IF($P6206=1,SUM($P$7:$P6206),"")</f>
        <v/>
      </c>
      <c r="R6206">
        <f>IF($A6206="","",IF(ISNUMBER($A6206),$A6206,IFERROR(DATEVALUE($A6206),NA())))</f>
        <v/>
      </c>
    </row>
    <row r="6207">
      <c r="O6207">
        <f>IF($R6207="","",IF($Q$1="Weekly",INT(($R6207-2)/7),IF($Q$1="Quarterly",YEAR($R6207)*4+ROUNDUP(MONTH($R6207)/3),YEAR($R6207)*12+MONTH($R6207))))</f>
        <v/>
      </c>
      <c r="P6207">
        <f>IF($R6207="","",IF($R6208="",1,IF($O6207&lt;&gt;$O6208,1,0)))</f>
        <v/>
      </c>
      <c r="Q6207">
        <f>IF($P6207=1,SUM($P$7:$P6207),"")</f>
        <v/>
      </c>
      <c r="R6207">
        <f>IF($A6207="","",IF(ISNUMBER($A6207),$A6207,IFERROR(DATEVALUE($A6207),NA())))</f>
        <v/>
      </c>
    </row>
    <row r="6208">
      <c r="O6208">
        <f>IF($R6208="","",IF($Q$1="Weekly",INT(($R6208-2)/7),IF($Q$1="Quarterly",YEAR($R6208)*4+ROUNDUP(MONTH($R6208)/3),YEAR($R6208)*12+MONTH($R6208))))</f>
        <v/>
      </c>
      <c r="P6208">
        <f>IF($R6208="","",IF($R6209="",1,IF($O6208&lt;&gt;$O6209,1,0)))</f>
        <v/>
      </c>
      <c r="Q6208">
        <f>IF($P6208=1,SUM($P$7:$P6208),"")</f>
        <v/>
      </c>
      <c r="R6208">
        <f>IF($A6208="","",IF(ISNUMBER($A6208),$A6208,IFERROR(DATEVALUE($A6208),NA())))</f>
        <v/>
      </c>
    </row>
    <row r="6209">
      <c r="O6209">
        <f>IF($R6209="","",IF($Q$1="Weekly",INT(($R6209-2)/7),IF($Q$1="Quarterly",YEAR($R6209)*4+ROUNDUP(MONTH($R6209)/3),YEAR($R6209)*12+MONTH($R6209))))</f>
        <v/>
      </c>
      <c r="P6209">
        <f>IF($R6209="","",IF($R6210="",1,IF($O6209&lt;&gt;$O6210,1,0)))</f>
        <v/>
      </c>
      <c r="Q6209">
        <f>IF($P6209=1,SUM($P$7:$P6209),"")</f>
        <v/>
      </c>
      <c r="R6209">
        <f>IF($A6209="","",IF(ISNUMBER($A6209),$A6209,IFERROR(DATEVALUE($A6209),NA())))</f>
        <v/>
      </c>
    </row>
    <row r="6210">
      <c r="O6210">
        <f>IF($R6210="","",IF($Q$1="Weekly",INT(($R6210-2)/7),IF($Q$1="Quarterly",YEAR($R6210)*4+ROUNDUP(MONTH($R6210)/3),YEAR($R6210)*12+MONTH($R6210))))</f>
        <v/>
      </c>
      <c r="P6210">
        <f>IF($R6210="","",IF($R6211="",1,IF($O6210&lt;&gt;$O6211,1,0)))</f>
        <v/>
      </c>
      <c r="Q6210">
        <f>IF($P6210=1,SUM($P$7:$P6210),"")</f>
        <v/>
      </c>
      <c r="R6210">
        <f>IF($A6210="","",IF(ISNUMBER($A6210),$A6210,IFERROR(DATEVALUE($A6210),NA())))</f>
        <v/>
      </c>
    </row>
    <row r="6211">
      <c r="O6211">
        <f>IF($R6211="","",IF($Q$1="Weekly",INT(($R6211-2)/7),IF($Q$1="Quarterly",YEAR($R6211)*4+ROUNDUP(MONTH($R6211)/3),YEAR($R6211)*12+MONTH($R6211))))</f>
        <v/>
      </c>
      <c r="P6211">
        <f>IF($R6211="","",IF($R6212="",1,IF($O6211&lt;&gt;$O6212,1,0)))</f>
        <v/>
      </c>
      <c r="Q6211">
        <f>IF($P6211=1,SUM($P$7:$P6211),"")</f>
        <v/>
      </c>
      <c r="R6211">
        <f>IF($A6211="","",IF(ISNUMBER($A6211),$A6211,IFERROR(DATEVALUE($A6211),NA())))</f>
        <v/>
      </c>
    </row>
    <row r="6212">
      <c r="O6212">
        <f>IF($R6212="","",IF($Q$1="Weekly",INT(($R6212-2)/7),IF($Q$1="Quarterly",YEAR($R6212)*4+ROUNDUP(MONTH($R6212)/3),YEAR($R6212)*12+MONTH($R6212))))</f>
        <v/>
      </c>
      <c r="P6212">
        <f>IF($R6212="","",IF($R6213="",1,IF($O6212&lt;&gt;$O6213,1,0)))</f>
        <v/>
      </c>
      <c r="Q6212">
        <f>IF($P6212=1,SUM($P$7:$P6212),"")</f>
        <v/>
      </c>
      <c r="R6212">
        <f>IF($A6212="","",IF(ISNUMBER($A6212),$A6212,IFERROR(DATEVALUE($A6212),NA())))</f>
        <v/>
      </c>
    </row>
    <row r="6213">
      <c r="O6213">
        <f>IF($R6213="","",IF($Q$1="Weekly",INT(($R6213-2)/7),IF($Q$1="Quarterly",YEAR($R6213)*4+ROUNDUP(MONTH($R6213)/3),YEAR($R6213)*12+MONTH($R6213))))</f>
        <v/>
      </c>
      <c r="P6213">
        <f>IF($R6213="","",IF($R6214="",1,IF($O6213&lt;&gt;$O6214,1,0)))</f>
        <v/>
      </c>
      <c r="Q6213">
        <f>IF($P6213=1,SUM($P$7:$P6213),"")</f>
        <v/>
      </c>
      <c r="R6213">
        <f>IF($A6213="","",IF(ISNUMBER($A6213),$A6213,IFERROR(DATEVALUE($A6213),NA())))</f>
        <v/>
      </c>
    </row>
    <row r="6214">
      <c r="O6214">
        <f>IF($R6214="","",IF($Q$1="Weekly",INT(($R6214-2)/7),IF($Q$1="Quarterly",YEAR($R6214)*4+ROUNDUP(MONTH($R6214)/3),YEAR($R6214)*12+MONTH($R6214))))</f>
        <v/>
      </c>
      <c r="P6214">
        <f>IF($R6214="","",IF($R6215="",1,IF($O6214&lt;&gt;$O6215,1,0)))</f>
        <v/>
      </c>
      <c r="Q6214">
        <f>IF($P6214=1,SUM($P$7:$P6214),"")</f>
        <v/>
      </c>
      <c r="R6214">
        <f>IF($A6214="","",IF(ISNUMBER($A6214),$A6214,IFERROR(DATEVALUE($A6214),NA())))</f>
        <v/>
      </c>
    </row>
    <row r="6215">
      <c r="O6215">
        <f>IF($R6215="","",IF($Q$1="Weekly",INT(($R6215-2)/7),IF($Q$1="Quarterly",YEAR($R6215)*4+ROUNDUP(MONTH($R6215)/3),YEAR($R6215)*12+MONTH($R6215))))</f>
        <v/>
      </c>
      <c r="P6215">
        <f>IF($R6215="","",IF($R6216="",1,IF($O6215&lt;&gt;$O6216,1,0)))</f>
        <v/>
      </c>
      <c r="Q6215">
        <f>IF($P6215=1,SUM($P$7:$P6215),"")</f>
        <v/>
      </c>
      <c r="R6215">
        <f>IF($A6215="","",IF(ISNUMBER($A6215),$A6215,IFERROR(DATEVALUE($A6215),NA())))</f>
        <v/>
      </c>
    </row>
    <row r="6216">
      <c r="O6216">
        <f>IF($R6216="","",IF($Q$1="Weekly",INT(($R6216-2)/7),IF($Q$1="Quarterly",YEAR($R6216)*4+ROUNDUP(MONTH($R6216)/3),YEAR($R6216)*12+MONTH($R6216))))</f>
        <v/>
      </c>
      <c r="P6216">
        <f>IF($R6216="","",IF($R6217="",1,IF($O6216&lt;&gt;$O6217,1,0)))</f>
        <v/>
      </c>
      <c r="Q6216">
        <f>IF($P6216=1,SUM($P$7:$P6216),"")</f>
        <v/>
      </c>
      <c r="R6216">
        <f>IF($A6216="","",IF(ISNUMBER($A6216),$A6216,IFERROR(DATEVALUE($A6216),NA())))</f>
        <v/>
      </c>
    </row>
    <row r="6217">
      <c r="O6217">
        <f>IF($R6217="","",IF($Q$1="Weekly",INT(($R6217-2)/7),IF($Q$1="Quarterly",YEAR($R6217)*4+ROUNDUP(MONTH($R6217)/3),YEAR($R6217)*12+MONTH($R6217))))</f>
        <v/>
      </c>
      <c r="P6217">
        <f>IF($R6217="","",IF($R6218="",1,IF($O6217&lt;&gt;$O6218,1,0)))</f>
        <v/>
      </c>
      <c r="Q6217">
        <f>IF($P6217=1,SUM($P$7:$P6217),"")</f>
        <v/>
      </c>
      <c r="R6217">
        <f>IF($A6217="","",IF(ISNUMBER($A6217),$A6217,IFERROR(DATEVALUE($A6217),NA())))</f>
        <v/>
      </c>
    </row>
    <row r="6218">
      <c r="O6218">
        <f>IF($R6218="","",IF($Q$1="Weekly",INT(($R6218-2)/7),IF($Q$1="Quarterly",YEAR($R6218)*4+ROUNDUP(MONTH($R6218)/3),YEAR($R6218)*12+MONTH($R6218))))</f>
        <v/>
      </c>
      <c r="P6218">
        <f>IF($R6218="","",IF($R6219="",1,IF($O6218&lt;&gt;$O6219,1,0)))</f>
        <v/>
      </c>
      <c r="Q6218">
        <f>IF($P6218=1,SUM($P$7:$P6218),"")</f>
        <v/>
      </c>
      <c r="R6218">
        <f>IF($A6218="","",IF(ISNUMBER($A6218),$A6218,IFERROR(DATEVALUE($A6218),NA())))</f>
        <v/>
      </c>
    </row>
    <row r="6219">
      <c r="O6219">
        <f>IF($R6219="","",IF($Q$1="Weekly",INT(($R6219-2)/7),IF($Q$1="Quarterly",YEAR($R6219)*4+ROUNDUP(MONTH($R6219)/3),YEAR($R6219)*12+MONTH($R6219))))</f>
        <v/>
      </c>
      <c r="P6219">
        <f>IF($R6219="","",IF($R6220="",1,IF($O6219&lt;&gt;$O6220,1,0)))</f>
        <v/>
      </c>
      <c r="Q6219">
        <f>IF($P6219=1,SUM($P$7:$P6219),"")</f>
        <v/>
      </c>
      <c r="R6219">
        <f>IF($A6219="","",IF(ISNUMBER($A6219),$A6219,IFERROR(DATEVALUE($A6219),NA())))</f>
        <v/>
      </c>
    </row>
    <row r="6220">
      <c r="O6220">
        <f>IF($R6220="","",IF($Q$1="Weekly",INT(($R6220-2)/7),IF($Q$1="Quarterly",YEAR($R6220)*4+ROUNDUP(MONTH($R6220)/3),YEAR($R6220)*12+MONTH($R6220))))</f>
        <v/>
      </c>
      <c r="P6220">
        <f>IF($R6220="","",IF($R6221="",1,IF($O6220&lt;&gt;$O6221,1,0)))</f>
        <v/>
      </c>
      <c r="Q6220">
        <f>IF($P6220=1,SUM($P$7:$P6220),"")</f>
        <v/>
      </c>
      <c r="R6220">
        <f>IF($A6220="","",IF(ISNUMBER($A6220),$A6220,IFERROR(DATEVALUE($A6220),NA())))</f>
        <v/>
      </c>
    </row>
    <row r="6221">
      <c r="O6221">
        <f>IF($R6221="","",IF($Q$1="Weekly",INT(($R6221-2)/7),IF($Q$1="Quarterly",YEAR($R6221)*4+ROUNDUP(MONTH($R6221)/3),YEAR($R6221)*12+MONTH($R6221))))</f>
        <v/>
      </c>
      <c r="P6221">
        <f>IF($R6221="","",IF($R6222="",1,IF($O6221&lt;&gt;$O6222,1,0)))</f>
        <v/>
      </c>
      <c r="Q6221">
        <f>IF($P6221=1,SUM($P$7:$P6221),"")</f>
        <v/>
      </c>
      <c r="R6221">
        <f>IF($A6221="","",IF(ISNUMBER($A6221),$A6221,IFERROR(DATEVALUE($A6221),NA())))</f>
        <v/>
      </c>
    </row>
    <row r="6222">
      <c r="O6222">
        <f>IF($R6222="","",IF($Q$1="Weekly",INT(($R6222-2)/7),IF($Q$1="Quarterly",YEAR($R6222)*4+ROUNDUP(MONTH($R6222)/3),YEAR($R6222)*12+MONTH($R6222))))</f>
        <v/>
      </c>
      <c r="P6222">
        <f>IF($R6222="","",IF($R6223="",1,IF($O6222&lt;&gt;$O6223,1,0)))</f>
        <v/>
      </c>
      <c r="Q6222">
        <f>IF($P6222=1,SUM($P$7:$P6222),"")</f>
        <v/>
      </c>
      <c r="R6222">
        <f>IF($A6222="","",IF(ISNUMBER($A6222),$A6222,IFERROR(DATEVALUE($A6222),NA())))</f>
        <v/>
      </c>
    </row>
    <row r="6223">
      <c r="O6223">
        <f>IF($R6223="","",IF($Q$1="Weekly",INT(($R6223-2)/7),IF($Q$1="Quarterly",YEAR($R6223)*4+ROUNDUP(MONTH($R6223)/3),YEAR($R6223)*12+MONTH($R6223))))</f>
        <v/>
      </c>
      <c r="P6223">
        <f>IF($R6223="","",IF($R6224="",1,IF($O6223&lt;&gt;$O6224,1,0)))</f>
        <v/>
      </c>
      <c r="Q6223">
        <f>IF($P6223=1,SUM($P$7:$P6223),"")</f>
        <v/>
      </c>
      <c r="R6223">
        <f>IF($A6223="","",IF(ISNUMBER($A6223),$A6223,IFERROR(DATEVALUE($A6223),NA())))</f>
        <v/>
      </c>
    </row>
    <row r="6224">
      <c r="O6224">
        <f>IF($R6224="","",IF($Q$1="Weekly",INT(($R6224-2)/7),IF($Q$1="Quarterly",YEAR($R6224)*4+ROUNDUP(MONTH($R6224)/3),YEAR($R6224)*12+MONTH($R6224))))</f>
        <v/>
      </c>
      <c r="P6224">
        <f>IF($R6224="","",IF($R6225="",1,IF($O6224&lt;&gt;$O6225,1,0)))</f>
        <v/>
      </c>
      <c r="Q6224">
        <f>IF($P6224=1,SUM($P$7:$P6224),"")</f>
        <v/>
      </c>
      <c r="R6224">
        <f>IF($A6224="","",IF(ISNUMBER($A6224),$A6224,IFERROR(DATEVALUE($A6224),NA())))</f>
        <v/>
      </c>
    </row>
    <row r="6225">
      <c r="O6225">
        <f>IF($R6225="","",IF($Q$1="Weekly",INT(($R6225-2)/7),IF($Q$1="Quarterly",YEAR($R6225)*4+ROUNDUP(MONTH($R6225)/3),YEAR($R6225)*12+MONTH($R6225))))</f>
        <v/>
      </c>
      <c r="P6225">
        <f>IF($R6225="","",IF($R6226="",1,IF($O6225&lt;&gt;$O6226,1,0)))</f>
        <v/>
      </c>
      <c r="Q6225">
        <f>IF($P6225=1,SUM($P$7:$P6225),"")</f>
        <v/>
      </c>
      <c r="R6225">
        <f>IF($A6225="","",IF(ISNUMBER($A6225),$A6225,IFERROR(DATEVALUE($A6225),NA())))</f>
        <v/>
      </c>
    </row>
    <row r="6226">
      <c r="O6226">
        <f>IF($R6226="","",IF($Q$1="Weekly",INT(($R6226-2)/7),IF($Q$1="Quarterly",YEAR($R6226)*4+ROUNDUP(MONTH($R6226)/3),YEAR($R6226)*12+MONTH($R6226))))</f>
        <v/>
      </c>
      <c r="P6226">
        <f>IF($R6226="","",IF($R6227="",1,IF($O6226&lt;&gt;$O6227,1,0)))</f>
        <v/>
      </c>
      <c r="Q6226">
        <f>IF($P6226=1,SUM($P$7:$P6226),"")</f>
        <v/>
      </c>
      <c r="R6226">
        <f>IF($A6226="","",IF(ISNUMBER($A6226),$A6226,IFERROR(DATEVALUE($A6226),NA())))</f>
        <v/>
      </c>
    </row>
    <row r="6227">
      <c r="O6227">
        <f>IF($R6227="","",IF($Q$1="Weekly",INT(($R6227-2)/7),IF($Q$1="Quarterly",YEAR($R6227)*4+ROUNDUP(MONTH($R6227)/3),YEAR($R6227)*12+MONTH($R6227))))</f>
        <v/>
      </c>
      <c r="P6227">
        <f>IF($R6227="","",IF($R6228="",1,IF($O6227&lt;&gt;$O6228,1,0)))</f>
        <v/>
      </c>
      <c r="Q6227">
        <f>IF($P6227=1,SUM($P$7:$P6227),"")</f>
        <v/>
      </c>
      <c r="R6227">
        <f>IF($A6227="","",IF(ISNUMBER($A6227),$A6227,IFERROR(DATEVALUE($A6227),NA())))</f>
        <v/>
      </c>
    </row>
    <row r="6228">
      <c r="O6228">
        <f>IF($R6228="","",IF($Q$1="Weekly",INT(($R6228-2)/7),IF($Q$1="Quarterly",YEAR($R6228)*4+ROUNDUP(MONTH($R6228)/3),YEAR($R6228)*12+MONTH($R6228))))</f>
        <v/>
      </c>
      <c r="P6228">
        <f>IF($R6228="","",IF($R6229="",1,IF($O6228&lt;&gt;$O6229,1,0)))</f>
        <v/>
      </c>
      <c r="Q6228">
        <f>IF($P6228=1,SUM($P$7:$P6228),"")</f>
        <v/>
      </c>
      <c r="R6228">
        <f>IF($A6228="","",IF(ISNUMBER($A6228),$A6228,IFERROR(DATEVALUE($A6228),NA())))</f>
        <v/>
      </c>
    </row>
    <row r="6229">
      <c r="O6229">
        <f>IF($R6229="","",IF($Q$1="Weekly",INT(($R6229-2)/7),IF($Q$1="Quarterly",YEAR($R6229)*4+ROUNDUP(MONTH($R6229)/3),YEAR($R6229)*12+MONTH($R6229))))</f>
        <v/>
      </c>
      <c r="P6229">
        <f>IF($R6229="","",IF($R6230="",1,IF($O6229&lt;&gt;$O6230,1,0)))</f>
        <v/>
      </c>
      <c r="Q6229">
        <f>IF($P6229=1,SUM($P$7:$P6229),"")</f>
        <v/>
      </c>
      <c r="R6229">
        <f>IF($A6229="","",IF(ISNUMBER($A6229),$A6229,IFERROR(DATEVALUE($A6229),NA())))</f>
        <v/>
      </c>
    </row>
    <row r="6230">
      <c r="O6230">
        <f>IF($R6230="","",IF($Q$1="Weekly",INT(($R6230-2)/7),IF($Q$1="Quarterly",YEAR($R6230)*4+ROUNDUP(MONTH($R6230)/3),YEAR($R6230)*12+MONTH($R6230))))</f>
        <v/>
      </c>
      <c r="P6230">
        <f>IF($R6230="","",IF($R6231="",1,IF($O6230&lt;&gt;$O6231,1,0)))</f>
        <v/>
      </c>
      <c r="Q6230">
        <f>IF($P6230=1,SUM($P$7:$P6230),"")</f>
        <v/>
      </c>
      <c r="R6230">
        <f>IF($A6230="","",IF(ISNUMBER($A6230),$A6230,IFERROR(DATEVALUE($A6230),NA())))</f>
        <v/>
      </c>
    </row>
    <row r="6231">
      <c r="O6231">
        <f>IF($R6231="","",IF($Q$1="Weekly",INT(($R6231-2)/7),IF($Q$1="Quarterly",YEAR($R6231)*4+ROUNDUP(MONTH($R6231)/3),YEAR($R6231)*12+MONTH($R6231))))</f>
        <v/>
      </c>
      <c r="P6231">
        <f>IF($R6231="","",IF($R6232="",1,IF($O6231&lt;&gt;$O6232,1,0)))</f>
        <v/>
      </c>
      <c r="Q6231">
        <f>IF($P6231=1,SUM($P$7:$P6231),"")</f>
        <v/>
      </c>
      <c r="R6231">
        <f>IF($A6231="","",IF(ISNUMBER($A6231),$A6231,IFERROR(DATEVALUE($A6231),NA())))</f>
        <v/>
      </c>
    </row>
    <row r="6232">
      <c r="O6232">
        <f>IF($R6232="","",IF($Q$1="Weekly",INT(($R6232-2)/7),IF($Q$1="Quarterly",YEAR($R6232)*4+ROUNDUP(MONTH($R6232)/3),YEAR($R6232)*12+MONTH($R6232))))</f>
        <v/>
      </c>
      <c r="P6232">
        <f>IF($R6232="","",IF($R6233="",1,IF($O6232&lt;&gt;$O6233,1,0)))</f>
        <v/>
      </c>
      <c r="Q6232">
        <f>IF($P6232=1,SUM($P$7:$P6232),"")</f>
        <v/>
      </c>
      <c r="R6232">
        <f>IF($A6232="","",IF(ISNUMBER($A6232),$A6232,IFERROR(DATEVALUE($A6232),NA())))</f>
        <v/>
      </c>
    </row>
    <row r="6233">
      <c r="O6233">
        <f>IF($R6233="","",IF($Q$1="Weekly",INT(($R6233-2)/7),IF($Q$1="Quarterly",YEAR($R6233)*4+ROUNDUP(MONTH($R6233)/3),YEAR($R6233)*12+MONTH($R6233))))</f>
        <v/>
      </c>
      <c r="P6233">
        <f>IF($R6233="","",IF($R6234="",1,IF($O6233&lt;&gt;$O6234,1,0)))</f>
        <v/>
      </c>
      <c r="Q6233">
        <f>IF($P6233=1,SUM($P$7:$P6233),"")</f>
        <v/>
      </c>
      <c r="R6233">
        <f>IF($A6233="","",IF(ISNUMBER($A6233),$A6233,IFERROR(DATEVALUE($A6233),NA())))</f>
        <v/>
      </c>
    </row>
    <row r="6234">
      <c r="O6234">
        <f>IF($R6234="","",IF($Q$1="Weekly",INT(($R6234-2)/7),IF($Q$1="Quarterly",YEAR($R6234)*4+ROUNDUP(MONTH($R6234)/3),YEAR($R6234)*12+MONTH($R6234))))</f>
        <v/>
      </c>
      <c r="P6234">
        <f>IF($R6234="","",IF($R6235="",1,IF($O6234&lt;&gt;$O6235,1,0)))</f>
        <v/>
      </c>
      <c r="Q6234">
        <f>IF($P6234=1,SUM($P$7:$P6234),"")</f>
        <v/>
      </c>
      <c r="R6234">
        <f>IF($A6234="","",IF(ISNUMBER($A6234),$A6234,IFERROR(DATEVALUE($A6234),NA())))</f>
        <v/>
      </c>
    </row>
    <row r="6235">
      <c r="O6235">
        <f>IF($R6235="","",IF($Q$1="Weekly",INT(($R6235-2)/7),IF($Q$1="Quarterly",YEAR($R6235)*4+ROUNDUP(MONTH($R6235)/3),YEAR($R6235)*12+MONTH($R6235))))</f>
        <v/>
      </c>
      <c r="P6235">
        <f>IF($R6235="","",IF($R6236="",1,IF($O6235&lt;&gt;$O6236,1,0)))</f>
        <v/>
      </c>
      <c r="Q6235">
        <f>IF($P6235=1,SUM($P$7:$P6235),"")</f>
        <v/>
      </c>
      <c r="R6235">
        <f>IF($A6235="","",IF(ISNUMBER($A6235),$A6235,IFERROR(DATEVALUE($A6235),NA())))</f>
        <v/>
      </c>
    </row>
    <row r="6236">
      <c r="O6236">
        <f>IF($R6236="","",IF($Q$1="Weekly",INT(($R6236-2)/7),IF($Q$1="Quarterly",YEAR($R6236)*4+ROUNDUP(MONTH($R6236)/3),YEAR($R6236)*12+MONTH($R6236))))</f>
        <v/>
      </c>
      <c r="P6236">
        <f>IF($R6236="","",IF($R6237="",1,IF($O6236&lt;&gt;$O6237,1,0)))</f>
        <v/>
      </c>
      <c r="Q6236">
        <f>IF($P6236=1,SUM($P$7:$P6236),"")</f>
        <v/>
      </c>
      <c r="R6236">
        <f>IF($A6236="","",IF(ISNUMBER($A6236),$A6236,IFERROR(DATEVALUE($A6236),NA())))</f>
        <v/>
      </c>
    </row>
    <row r="6237">
      <c r="O6237">
        <f>IF($R6237="","",IF($Q$1="Weekly",INT(($R6237-2)/7),IF($Q$1="Quarterly",YEAR($R6237)*4+ROUNDUP(MONTH($R6237)/3),YEAR($R6237)*12+MONTH($R6237))))</f>
        <v/>
      </c>
      <c r="P6237">
        <f>IF($R6237="","",IF($R6238="",1,IF($O6237&lt;&gt;$O6238,1,0)))</f>
        <v/>
      </c>
      <c r="Q6237">
        <f>IF($P6237=1,SUM($P$7:$P6237),"")</f>
        <v/>
      </c>
      <c r="R6237">
        <f>IF($A6237="","",IF(ISNUMBER($A6237),$A6237,IFERROR(DATEVALUE($A6237),NA())))</f>
        <v/>
      </c>
    </row>
    <row r="6238">
      <c r="O6238">
        <f>IF($R6238="","",IF($Q$1="Weekly",INT(($R6238-2)/7),IF($Q$1="Quarterly",YEAR($R6238)*4+ROUNDUP(MONTH($R6238)/3),YEAR($R6238)*12+MONTH($R6238))))</f>
        <v/>
      </c>
      <c r="P6238">
        <f>IF($R6238="","",IF($R6239="",1,IF($O6238&lt;&gt;$O6239,1,0)))</f>
        <v/>
      </c>
      <c r="Q6238">
        <f>IF($P6238=1,SUM($P$7:$P6238),"")</f>
        <v/>
      </c>
      <c r="R6238">
        <f>IF($A6238="","",IF(ISNUMBER($A6238),$A6238,IFERROR(DATEVALUE($A6238),NA())))</f>
        <v/>
      </c>
    </row>
    <row r="6239">
      <c r="O6239">
        <f>IF($R6239="","",IF($Q$1="Weekly",INT(($R6239-2)/7),IF($Q$1="Quarterly",YEAR($R6239)*4+ROUNDUP(MONTH($R6239)/3),YEAR($R6239)*12+MONTH($R6239))))</f>
        <v/>
      </c>
      <c r="P6239">
        <f>IF($R6239="","",IF($R6240="",1,IF($O6239&lt;&gt;$O6240,1,0)))</f>
        <v/>
      </c>
      <c r="Q6239">
        <f>IF($P6239=1,SUM($P$7:$P6239),"")</f>
        <v/>
      </c>
      <c r="R6239">
        <f>IF($A6239="","",IF(ISNUMBER($A6239),$A6239,IFERROR(DATEVALUE($A6239),NA())))</f>
        <v/>
      </c>
    </row>
    <row r="6240">
      <c r="O6240">
        <f>IF($R6240="","",IF($Q$1="Weekly",INT(($R6240-2)/7),IF($Q$1="Quarterly",YEAR($R6240)*4+ROUNDUP(MONTH($R6240)/3),YEAR($R6240)*12+MONTH($R6240))))</f>
        <v/>
      </c>
      <c r="P6240">
        <f>IF($R6240="","",IF($R6241="",1,IF($O6240&lt;&gt;$O6241,1,0)))</f>
        <v/>
      </c>
      <c r="Q6240">
        <f>IF($P6240=1,SUM($P$7:$P6240),"")</f>
        <v/>
      </c>
      <c r="R6240">
        <f>IF($A6240="","",IF(ISNUMBER($A6240),$A6240,IFERROR(DATEVALUE($A6240),NA())))</f>
        <v/>
      </c>
    </row>
    <row r="6241">
      <c r="O6241">
        <f>IF($R6241="","",IF($Q$1="Weekly",INT(($R6241-2)/7),IF($Q$1="Quarterly",YEAR($R6241)*4+ROUNDUP(MONTH($R6241)/3),YEAR($R6241)*12+MONTH($R6241))))</f>
        <v/>
      </c>
      <c r="P6241">
        <f>IF($R6241="","",IF($R6242="",1,IF($O6241&lt;&gt;$O6242,1,0)))</f>
        <v/>
      </c>
      <c r="Q6241">
        <f>IF($P6241=1,SUM($P$7:$P6241),"")</f>
        <v/>
      </c>
      <c r="R6241">
        <f>IF($A6241="","",IF(ISNUMBER($A6241),$A6241,IFERROR(DATEVALUE($A6241),NA())))</f>
        <v/>
      </c>
    </row>
    <row r="6242">
      <c r="O6242">
        <f>IF($R6242="","",IF($Q$1="Weekly",INT(($R6242-2)/7),IF($Q$1="Quarterly",YEAR($R6242)*4+ROUNDUP(MONTH($R6242)/3),YEAR($R6242)*12+MONTH($R6242))))</f>
        <v/>
      </c>
      <c r="P6242">
        <f>IF($R6242="","",IF($R6243="",1,IF($O6242&lt;&gt;$O6243,1,0)))</f>
        <v/>
      </c>
      <c r="Q6242">
        <f>IF($P6242=1,SUM($P$7:$P6242),"")</f>
        <v/>
      </c>
      <c r="R6242">
        <f>IF($A6242="","",IF(ISNUMBER($A6242),$A6242,IFERROR(DATEVALUE($A6242),NA())))</f>
        <v/>
      </c>
    </row>
    <row r="6243">
      <c r="O6243">
        <f>IF($R6243="","",IF($Q$1="Weekly",INT(($R6243-2)/7),IF($Q$1="Quarterly",YEAR($R6243)*4+ROUNDUP(MONTH($R6243)/3),YEAR($R6243)*12+MONTH($R6243))))</f>
        <v/>
      </c>
      <c r="P6243">
        <f>IF($R6243="","",IF($R6244="",1,IF($O6243&lt;&gt;$O6244,1,0)))</f>
        <v/>
      </c>
      <c r="Q6243">
        <f>IF($P6243=1,SUM($P$7:$P6243),"")</f>
        <v/>
      </c>
      <c r="R6243">
        <f>IF($A6243="","",IF(ISNUMBER($A6243),$A6243,IFERROR(DATEVALUE($A6243),NA())))</f>
        <v/>
      </c>
    </row>
    <row r="6244">
      <c r="O6244">
        <f>IF($R6244="","",IF($Q$1="Weekly",INT(($R6244-2)/7),IF($Q$1="Quarterly",YEAR($R6244)*4+ROUNDUP(MONTH($R6244)/3),YEAR($R6244)*12+MONTH($R6244))))</f>
        <v/>
      </c>
      <c r="P6244">
        <f>IF($R6244="","",IF($R6245="",1,IF($O6244&lt;&gt;$O6245,1,0)))</f>
        <v/>
      </c>
      <c r="Q6244">
        <f>IF($P6244=1,SUM($P$7:$P6244),"")</f>
        <v/>
      </c>
      <c r="R6244">
        <f>IF($A6244="","",IF(ISNUMBER($A6244),$A6244,IFERROR(DATEVALUE($A6244),NA())))</f>
        <v/>
      </c>
    </row>
    <row r="6245">
      <c r="O6245">
        <f>IF($R6245="","",IF($Q$1="Weekly",INT(($R6245-2)/7),IF($Q$1="Quarterly",YEAR($R6245)*4+ROUNDUP(MONTH($R6245)/3),YEAR($R6245)*12+MONTH($R6245))))</f>
        <v/>
      </c>
      <c r="P6245">
        <f>IF($R6245="","",IF($R6246="",1,IF($O6245&lt;&gt;$O6246,1,0)))</f>
        <v/>
      </c>
      <c r="Q6245">
        <f>IF($P6245=1,SUM($P$7:$P6245),"")</f>
        <v/>
      </c>
      <c r="R6245">
        <f>IF($A6245="","",IF(ISNUMBER($A6245),$A6245,IFERROR(DATEVALUE($A6245),NA())))</f>
        <v/>
      </c>
    </row>
    <row r="6246">
      <c r="O6246">
        <f>IF($R6246="","",IF($Q$1="Weekly",INT(($R6246-2)/7),IF($Q$1="Quarterly",YEAR($R6246)*4+ROUNDUP(MONTH($R6246)/3),YEAR($R6246)*12+MONTH($R6246))))</f>
        <v/>
      </c>
      <c r="P6246">
        <f>IF($R6246="","",IF($R6247="",1,IF($O6246&lt;&gt;$O6247,1,0)))</f>
        <v/>
      </c>
      <c r="Q6246">
        <f>IF($P6246=1,SUM($P$7:$P6246),"")</f>
        <v/>
      </c>
      <c r="R6246">
        <f>IF($A6246="","",IF(ISNUMBER($A6246),$A6246,IFERROR(DATEVALUE($A6246),NA())))</f>
        <v/>
      </c>
    </row>
    <row r="6247">
      <c r="O6247">
        <f>IF($R6247="","",IF($Q$1="Weekly",INT(($R6247-2)/7),IF($Q$1="Quarterly",YEAR($R6247)*4+ROUNDUP(MONTH($R6247)/3),YEAR($R6247)*12+MONTH($R6247))))</f>
        <v/>
      </c>
      <c r="P6247">
        <f>IF($R6247="","",IF($R6248="",1,IF($O6247&lt;&gt;$O6248,1,0)))</f>
        <v/>
      </c>
      <c r="Q6247">
        <f>IF($P6247=1,SUM($P$7:$P6247),"")</f>
        <v/>
      </c>
      <c r="R6247">
        <f>IF($A6247="","",IF(ISNUMBER($A6247),$A6247,IFERROR(DATEVALUE($A6247),NA())))</f>
        <v/>
      </c>
    </row>
    <row r="6248">
      <c r="O6248">
        <f>IF($R6248="","",IF($Q$1="Weekly",INT(($R6248-2)/7),IF($Q$1="Quarterly",YEAR($R6248)*4+ROUNDUP(MONTH($R6248)/3),YEAR($R6248)*12+MONTH($R6248))))</f>
        <v/>
      </c>
      <c r="P6248">
        <f>IF($R6248="","",IF($R6249="",1,IF($O6248&lt;&gt;$O6249,1,0)))</f>
        <v/>
      </c>
      <c r="Q6248">
        <f>IF($P6248=1,SUM($P$7:$P6248),"")</f>
        <v/>
      </c>
      <c r="R6248">
        <f>IF($A6248="","",IF(ISNUMBER($A6248),$A6248,IFERROR(DATEVALUE($A6248),NA())))</f>
        <v/>
      </c>
    </row>
    <row r="6249">
      <c r="O6249">
        <f>IF($R6249="","",IF($Q$1="Weekly",INT(($R6249-2)/7),IF($Q$1="Quarterly",YEAR($R6249)*4+ROUNDUP(MONTH($R6249)/3),YEAR($R6249)*12+MONTH($R6249))))</f>
        <v/>
      </c>
      <c r="P6249">
        <f>IF($R6249="","",IF($R6250="",1,IF($O6249&lt;&gt;$O6250,1,0)))</f>
        <v/>
      </c>
      <c r="Q6249">
        <f>IF($P6249=1,SUM($P$7:$P6249),"")</f>
        <v/>
      </c>
      <c r="R6249">
        <f>IF($A6249="","",IF(ISNUMBER($A6249),$A6249,IFERROR(DATEVALUE($A6249),NA())))</f>
        <v/>
      </c>
    </row>
    <row r="6250">
      <c r="O6250">
        <f>IF($R6250="","",IF($Q$1="Weekly",INT(($R6250-2)/7),IF($Q$1="Quarterly",YEAR($R6250)*4+ROUNDUP(MONTH($R6250)/3),YEAR($R6250)*12+MONTH($R6250))))</f>
        <v/>
      </c>
      <c r="P6250">
        <f>IF($R6250="","",IF($R6251="",1,IF($O6250&lt;&gt;$O6251,1,0)))</f>
        <v/>
      </c>
      <c r="Q6250">
        <f>IF($P6250=1,SUM($P$7:$P6250),"")</f>
        <v/>
      </c>
      <c r="R6250">
        <f>IF($A6250="","",IF(ISNUMBER($A6250),$A6250,IFERROR(DATEVALUE($A6250),NA())))</f>
        <v/>
      </c>
    </row>
    <row r="6251">
      <c r="O6251">
        <f>IF($R6251="","",IF($Q$1="Weekly",INT(($R6251-2)/7),IF($Q$1="Quarterly",YEAR($R6251)*4+ROUNDUP(MONTH($R6251)/3),YEAR($R6251)*12+MONTH($R6251))))</f>
        <v/>
      </c>
      <c r="P6251">
        <f>IF($R6251="","",IF($R6252="",1,IF($O6251&lt;&gt;$O6252,1,0)))</f>
        <v/>
      </c>
      <c r="Q6251">
        <f>IF($P6251=1,SUM($P$7:$P6251),"")</f>
        <v/>
      </c>
      <c r="R6251">
        <f>IF($A6251="","",IF(ISNUMBER($A6251),$A6251,IFERROR(DATEVALUE($A6251),NA())))</f>
        <v/>
      </c>
    </row>
    <row r="6252">
      <c r="O6252">
        <f>IF($R6252="","",IF($Q$1="Weekly",INT(($R6252-2)/7),IF($Q$1="Quarterly",YEAR($R6252)*4+ROUNDUP(MONTH($R6252)/3),YEAR($R6252)*12+MONTH($R6252))))</f>
        <v/>
      </c>
      <c r="P6252">
        <f>IF($R6252="","",IF($R6253="",1,IF($O6252&lt;&gt;$O6253,1,0)))</f>
        <v/>
      </c>
      <c r="Q6252">
        <f>IF($P6252=1,SUM($P$7:$P6252),"")</f>
        <v/>
      </c>
      <c r="R6252">
        <f>IF($A6252="","",IF(ISNUMBER($A6252),$A6252,IFERROR(DATEVALUE($A6252),NA())))</f>
        <v/>
      </c>
    </row>
    <row r="6253">
      <c r="O6253">
        <f>IF($R6253="","",IF($Q$1="Weekly",INT(($R6253-2)/7),IF($Q$1="Quarterly",YEAR($R6253)*4+ROUNDUP(MONTH($R6253)/3),YEAR($R6253)*12+MONTH($R6253))))</f>
        <v/>
      </c>
      <c r="P6253">
        <f>IF($R6253="","",IF($R6254="",1,IF($O6253&lt;&gt;$O6254,1,0)))</f>
        <v/>
      </c>
      <c r="Q6253">
        <f>IF($P6253=1,SUM($P$7:$P6253),"")</f>
        <v/>
      </c>
      <c r="R6253">
        <f>IF($A6253="","",IF(ISNUMBER($A6253),$A6253,IFERROR(DATEVALUE($A6253),NA())))</f>
        <v/>
      </c>
    </row>
    <row r="6254">
      <c r="O6254">
        <f>IF($R6254="","",IF($Q$1="Weekly",INT(($R6254-2)/7),IF($Q$1="Quarterly",YEAR($R6254)*4+ROUNDUP(MONTH($R6254)/3),YEAR($R6254)*12+MONTH($R6254))))</f>
        <v/>
      </c>
      <c r="P6254">
        <f>IF($R6254="","",IF($R6255="",1,IF($O6254&lt;&gt;$O6255,1,0)))</f>
        <v/>
      </c>
      <c r="Q6254">
        <f>IF($P6254=1,SUM($P$7:$P6254),"")</f>
        <v/>
      </c>
      <c r="R6254">
        <f>IF($A6254="","",IF(ISNUMBER($A6254),$A6254,IFERROR(DATEVALUE($A6254),NA())))</f>
        <v/>
      </c>
    </row>
    <row r="6255">
      <c r="O6255">
        <f>IF($R6255="","",IF($Q$1="Weekly",INT(($R6255-2)/7),IF($Q$1="Quarterly",YEAR($R6255)*4+ROUNDUP(MONTH($R6255)/3),YEAR($R6255)*12+MONTH($R6255))))</f>
        <v/>
      </c>
      <c r="P6255">
        <f>IF($R6255="","",IF($R6256="",1,IF($O6255&lt;&gt;$O6256,1,0)))</f>
        <v/>
      </c>
      <c r="Q6255">
        <f>IF($P6255=1,SUM($P$7:$P6255),"")</f>
        <v/>
      </c>
      <c r="R6255">
        <f>IF($A6255="","",IF(ISNUMBER($A6255),$A6255,IFERROR(DATEVALUE($A6255),NA())))</f>
        <v/>
      </c>
    </row>
    <row r="6256">
      <c r="O6256">
        <f>IF($R6256="","",IF($Q$1="Weekly",INT(($R6256-2)/7),IF($Q$1="Quarterly",YEAR($R6256)*4+ROUNDUP(MONTH($R6256)/3),YEAR($R6256)*12+MONTH($R6256))))</f>
        <v/>
      </c>
      <c r="P6256">
        <f>IF($R6256="","",IF($R6257="",1,IF($O6256&lt;&gt;$O6257,1,0)))</f>
        <v/>
      </c>
      <c r="Q6256">
        <f>IF($P6256=1,SUM($P$7:$P6256),"")</f>
        <v/>
      </c>
      <c r="R6256">
        <f>IF($A6256="","",IF(ISNUMBER($A6256),$A6256,IFERROR(DATEVALUE($A6256),NA())))</f>
        <v/>
      </c>
    </row>
    <row r="6257">
      <c r="O6257">
        <f>IF($R6257="","",IF($Q$1="Weekly",INT(($R6257-2)/7),IF($Q$1="Quarterly",YEAR($R6257)*4+ROUNDUP(MONTH($R6257)/3),YEAR($R6257)*12+MONTH($R6257))))</f>
        <v/>
      </c>
      <c r="P6257">
        <f>IF($R6257="","",IF($R6258="",1,IF($O6257&lt;&gt;$O6258,1,0)))</f>
        <v/>
      </c>
      <c r="Q6257">
        <f>IF($P6257=1,SUM($P$7:$P6257),"")</f>
        <v/>
      </c>
      <c r="R6257">
        <f>IF($A6257="","",IF(ISNUMBER($A6257),$A6257,IFERROR(DATEVALUE($A6257),NA())))</f>
        <v/>
      </c>
    </row>
    <row r="6258">
      <c r="O6258">
        <f>IF($R6258="","",IF($Q$1="Weekly",INT(($R6258-2)/7),IF($Q$1="Quarterly",YEAR($R6258)*4+ROUNDUP(MONTH($R6258)/3),YEAR($R6258)*12+MONTH($R6258))))</f>
        <v/>
      </c>
      <c r="P6258">
        <f>IF($R6258="","",IF($R6259="",1,IF($O6258&lt;&gt;$O6259,1,0)))</f>
        <v/>
      </c>
      <c r="Q6258">
        <f>IF($P6258=1,SUM($P$7:$P6258),"")</f>
        <v/>
      </c>
      <c r="R6258">
        <f>IF($A6258="","",IF(ISNUMBER($A6258),$A6258,IFERROR(DATEVALUE($A6258),NA())))</f>
        <v/>
      </c>
    </row>
    <row r="6259">
      <c r="O6259">
        <f>IF($R6259="","",IF($Q$1="Weekly",INT(($R6259-2)/7),IF($Q$1="Quarterly",YEAR($R6259)*4+ROUNDUP(MONTH($R6259)/3),YEAR($R6259)*12+MONTH($R6259))))</f>
        <v/>
      </c>
      <c r="P6259">
        <f>IF($R6259="","",IF($R6260="",1,IF($O6259&lt;&gt;$O6260,1,0)))</f>
        <v/>
      </c>
      <c r="Q6259">
        <f>IF($P6259=1,SUM($P$7:$P6259),"")</f>
        <v/>
      </c>
      <c r="R6259">
        <f>IF($A6259="","",IF(ISNUMBER($A6259),$A6259,IFERROR(DATEVALUE($A6259),NA())))</f>
        <v/>
      </c>
    </row>
    <row r="6260">
      <c r="O6260">
        <f>IF($R6260="","",IF($Q$1="Weekly",INT(($R6260-2)/7),IF($Q$1="Quarterly",YEAR($R6260)*4+ROUNDUP(MONTH($R6260)/3),YEAR($R6260)*12+MONTH($R6260))))</f>
        <v/>
      </c>
      <c r="P6260">
        <f>IF($R6260="","",IF($R6261="",1,IF($O6260&lt;&gt;$O6261,1,0)))</f>
        <v/>
      </c>
      <c r="Q6260">
        <f>IF($P6260=1,SUM($P$7:$P6260),"")</f>
        <v/>
      </c>
      <c r="R6260">
        <f>IF($A6260="","",IF(ISNUMBER($A6260),$A6260,IFERROR(DATEVALUE($A6260),NA())))</f>
        <v/>
      </c>
    </row>
    <row r="6261">
      <c r="O6261">
        <f>IF($R6261="","",IF($Q$1="Weekly",INT(($R6261-2)/7),IF($Q$1="Quarterly",YEAR($R6261)*4+ROUNDUP(MONTH($R6261)/3),YEAR($R6261)*12+MONTH($R6261))))</f>
        <v/>
      </c>
      <c r="P6261">
        <f>IF($R6261="","",IF($R6262="",1,IF($O6261&lt;&gt;$O6262,1,0)))</f>
        <v/>
      </c>
      <c r="Q6261">
        <f>IF($P6261=1,SUM($P$7:$P6261),"")</f>
        <v/>
      </c>
      <c r="R6261">
        <f>IF($A6261="","",IF(ISNUMBER($A6261),$A6261,IFERROR(DATEVALUE($A6261),NA())))</f>
        <v/>
      </c>
    </row>
    <row r="6262">
      <c r="O6262">
        <f>IF($R6262="","",IF($Q$1="Weekly",INT(($R6262-2)/7),IF($Q$1="Quarterly",YEAR($R6262)*4+ROUNDUP(MONTH($R6262)/3),YEAR($R6262)*12+MONTH($R6262))))</f>
        <v/>
      </c>
      <c r="P6262">
        <f>IF($R6262="","",IF($R6263="",1,IF($O6262&lt;&gt;$O6263,1,0)))</f>
        <v/>
      </c>
      <c r="Q6262">
        <f>IF($P6262=1,SUM($P$7:$P6262),"")</f>
        <v/>
      </c>
      <c r="R6262">
        <f>IF($A6262="","",IF(ISNUMBER($A6262),$A6262,IFERROR(DATEVALUE($A6262),NA())))</f>
        <v/>
      </c>
    </row>
    <row r="6263">
      <c r="O6263">
        <f>IF($R6263="","",IF($Q$1="Weekly",INT(($R6263-2)/7),IF($Q$1="Quarterly",YEAR($R6263)*4+ROUNDUP(MONTH($R6263)/3),YEAR($R6263)*12+MONTH($R6263))))</f>
        <v/>
      </c>
      <c r="P6263">
        <f>IF($R6263="","",IF($R6264="",1,IF($O6263&lt;&gt;$O6264,1,0)))</f>
        <v/>
      </c>
      <c r="Q6263">
        <f>IF($P6263=1,SUM($P$7:$P6263),"")</f>
        <v/>
      </c>
      <c r="R6263">
        <f>IF($A6263="","",IF(ISNUMBER($A6263),$A6263,IFERROR(DATEVALUE($A6263),NA())))</f>
        <v/>
      </c>
    </row>
    <row r="6264">
      <c r="O6264">
        <f>IF($R6264="","",IF($Q$1="Weekly",INT(($R6264-2)/7),IF($Q$1="Quarterly",YEAR($R6264)*4+ROUNDUP(MONTH($R6264)/3),YEAR($R6264)*12+MONTH($R6264))))</f>
        <v/>
      </c>
      <c r="P6264">
        <f>IF($R6264="","",IF($R6265="",1,IF($O6264&lt;&gt;$O6265,1,0)))</f>
        <v/>
      </c>
      <c r="Q6264">
        <f>IF($P6264=1,SUM($P$7:$P6264),"")</f>
        <v/>
      </c>
      <c r="R6264">
        <f>IF($A6264="","",IF(ISNUMBER($A6264),$A6264,IFERROR(DATEVALUE($A6264),NA())))</f>
        <v/>
      </c>
    </row>
    <row r="6265">
      <c r="O6265">
        <f>IF($R6265="","",IF($Q$1="Weekly",INT(($R6265-2)/7),IF($Q$1="Quarterly",YEAR($R6265)*4+ROUNDUP(MONTH($R6265)/3),YEAR($R6265)*12+MONTH($R6265))))</f>
        <v/>
      </c>
      <c r="P6265">
        <f>IF($R6265="","",IF($R6266="",1,IF($O6265&lt;&gt;$O6266,1,0)))</f>
        <v/>
      </c>
      <c r="Q6265">
        <f>IF($P6265=1,SUM($P$7:$P6265),"")</f>
        <v/>
      </c>
      <c r="R6265">
        <f>IF($A6265="","",IF(ISNUMBER($A6265),$A6265,IFERROR(DATEVALUE($A6265),NA())))</f>
        <v/>
      </c>
    </row>
    <row r="6266">
      <c r="O6266">
        <f>IF($R6266="","",IF($Q$1="Weekly",INT(($R6266-2)/7),IF($Q$1="Quarterly",YEAR($R6266)*4+ROUNDUP(MONTH($R6266)/3),YEAR($R6266)*12+MONTH($R6266))))</f>
        <v/>
      </c>
      <c r="P6266">
        <f>IF($R6266="","",IF($R6267="",1,IF($O6266&lt;&gt;$O6267,1,0)))</f>
        <v/>
      </c>
      <c r="Q6266">
        <f>IF($P6266=1,SUM($P$7:$P6266),"")</f>
        <v/>
      </c>
      <c r="R6266">
        <f>IF($A6266="","",IF(ISNUMBER($A6266),$A6266,IFERROR(DATEVALUE($A6266),NA())))</f>
        <v/>
      </c>
    </row>
    <row r="6267">
      <c r="O6267">
        <f>IF($R6267="","",IF($Q$1="Weekly",INT(($R6267-2)/7),IF($Q$1="Quarterly",YEAR($R6267)*4+ROUNDUP(MONTH($R6267)/3),YEAR($R6267)*12+MONTH($R6267))))</f>
        <v/>
      </c>
      <c r="P6267">
        <f>IF($R6267="","",IF($R6268="",1,IF($O6267&lt;&gt;$O6268,1,0)))</f>
        <v/>
      </c>
      <c r="Q6267">
        <f>IF($P6267=1,SUM($P$7:$P6267),"")</f>
        <v/>
      </c>
      <c r="R6267">
        <f>IF($A6267="","",IF(ISNUMBER($A6267),$A6267,IFERROR(DATEVALUE($A6267),NA())))</f>
        <v/>
      </c>
    </row>
    <row r="6268">
      <c r="O6268">
        <f>IF($R6268="","",IF($Q$1="Weekly",INT(($R6268-2)/7),IF($Q$1="Quarterly",YEAR($R6268)*4+ROUNDUP(MONTH($R6268)/3),YEAR($R6268)*12+MONTH($R6268))))</f>
        <v/>
      </c>
      <c r="P6268">
        <f>IF($R6268="","",IF($R6269="",1,IF($O6268&lt;&gt;$O6269,1,0)))</f>
        <v/>
      </c>
      <c r="Q6268">
        <f>IF($P6268=1,SUM($P$7:$P6268),"")</f>
        <v/>
      </c>
      <c r="R6268">
        <f>IF($A6268="","",IF(ISNUMBER($A6268),$A6268,IFERROR(DATEVALUE($A6268),NA())))</f>
        <v/>
      </c>
    </row>
    <row r="6269">
      <c r="O6269">
        <f>IF($R6269="","",IF($Q$1="Weekly",INT(($R6269-2)/7),IF($Q$1="Quarterly",YEAR($R6269)*4+ROUNDUP(MONTH($R6269)/3),YEAR($R6269)*12+MONTH($R6269))))</f>
        <v/>
      </c>
      <c r="P6269">
        <f>IF($R6269="","",IF($R6270="",1,IF($O6269&lt;&gt;$O6270,1,0)))</f>
        <v/>
      </c>
      <c r="Q6269">
        <f>IF($P6269=1,SUM($P$7:$P6269),"")</f>
        <v/>
      </c>
      <c r="R6269">
        <f>IF($A6269="","",IF(ISNUMBER($A6269),$A6269,IFERROR(DATEVALUE($A6269),NA())))</f>
        <v/>
      </c>
    </row>
    <row r="6270">
      <c r="O6270">
        <f>IF($R6270="","",IF($Q$1="Weekly",INT(($R6270-2)/7),IF($Q$1="Quarterly",YEAR($R6270)*4+ROUNDUP(MONTH($R6270)/3),YEAR($R6270)*12+MONTH($R6270))))</f>
        <v/>
      </c>
      <c r="P6270">
        <f>IF($R6270="","",IF($R6271="",1,IF($O6270&lt;&gt;$O6271,1,0)))</f>
        <v/>
      </c>
      <c r="Q6270">
        <f>IF($P6270=1,SUM($P$7:$P6270),"")</f>
        <v/>
      </c>
      <c r="R6270">
        <f>IF($A6270="","",IF(ISNUMBER($A6270),$A6270,IFERROR(DATEVALUE($A6270),NA())))</f>
        <v/>
      </c>
    </row>
    <row r="6271">
      <c r="O6271">
        <f>IF($R6271="","",IF($Q$1="Weekly",INT(($R6271-2)/7),IF($Q$1="Quarterly",YEAR($R6271)*4+ROUNDUP(MONTH($R6271)/3),YEAR($R6271)*12+MONTH($R6271))))</f>
        <v/>
      </c>
      <c r="P6271">
        <f>IF($R6271="","",IF($R6272="",1,IF($O6271&lt;&gt;$O6272,1,0)))</f>
        <v/>
      </c>
      <c r="Q6271">
        <f>IF($P6271=1,SUM($P$7:$P6271),"")</f>
        <v/>
      </c>
      <c r="R6271">
        <f>IF($A6271="","",IF(ISNUMBER($A6271),$A6271,IFERROR(DATEVALUE($A6271),NA())))</f>
        <v/>
      </c>
    </row>
    <row r="6272">
      <c r="O6272">
        <f>IF($R6272="","",IF($Q$1="Weekly",INT(($R6272-2)/7),IF($Q$1="Quarterly",YEAR($R6272)*4+ROUNDUP(MONTH($R6272)/3),YEAR($R6272)*12+MONTH($R6272))))</f>
        <v/>
      </c>
      <c r="P6272">
        <f>IF($R6272="","",IF($R6273="",1,IF($O6272&lt;&gt;$O6273,1,0)))</f>
        <v/>
      </c>
      <c r="Q6272">
        <f>IF($P6272=1,SUM($P$7:$P6272),"")</f>
        <v/>
      </c>
      <c r="R6272">
        <f>IF($A6272="","",IF(ISNUMBER($A6272),$A6272,IFERROR(DATEVALUE($A6272),NA())))</f>
        <v/>
      </c>
    </row>
    <row r="6273">
      <c r="O6273">
        <f>IF($R6273="","",IF($Q$1="Weekly",INT(($R6273-2)/7),IF($Q$1="Quarterly",YEAR($R6273)*4+ROUNDUP(MONTH($R6273)/3),YEAR($R6273)*12+MONTH($R6273))))</f>
        <v/>
      </c>
      <c r="P6273">
        <f>IF($R6273="","",IF($R6274="",1,IF($O6273&lt;&gt;$O6274,1,0)))</f>
        <v/>
      </c>
      <c r="Q6273">
        <f>IF($P6273=1,SUM($P$7:$P6273),"")</f>
        <v/>
      </c>
      <c r="R6273">
        <f>IF($A6273="","",IF(ISNUMBER($A6273),$A6273,IFERROR(DATEVALUE($A6273),NA())))</f>
        <v/>
      </c>
    </row>
    <row r="6274">
      <c r="O6274">
        <f>IF($R6274="","",IF($Q$1="Weekly",INT(($R6274-2)/7),IF($Q$1="Quarterly",YEAR($R6274)*4+ROUNDUP(MONTH($R6274)/3),YEAR($R6274)*12+MONTH($R6274))))</f>
        <v/>
      </c>
      <c r="P6274">
        <f>IF($R6274="","",IF($R6275="",1,IF($O6274&lt;&gt;$O6275,1,0)))</f>
        <v/>
      </c>
      <c r="Q6274">
        <f>IF($P6274=1,SUM($P$7:$P6274),"")</f>
        <v/>
      </c>
      <c r="R6274">
        <f>IF($A6274="","",IF(ISNUMBER($A6274),$A6274,IFERROR(DATEVALUE($A6274),NA())))</f>
        <v/>
      </c>
    </row>
    <row r="6275">
      <c r="O6275">
        <f>IF($R6275="","",IF($Q$1="Weekly",INT(($R6275-2)/7),IF($Q$1="Quarterly",YEAR($R6275)*4+ROUNDUP(MONTH($R6275)/3),YEAR($R6275)*12+MONTH($R6275))))</f>
        <v/>
      </c>
      <c r="P6275">
        <f>IF($R6275="","",IF($R6276="",1,IF($O6275&lt;&gt;$O6276,1,0)))</f>
        <v/>
      </c>
      <c r="Q6275">
        <f>IF($P6275=1,SUM($P$7:$P6275),"")</f>
        <v/>
      </c>
      <c r="R6275">
        <f>IF($A6275="","",IF(ISNUMBER($A6275),$A6275,IFERROR(DATEVALUE($A6275),NA())))</f>
        <v/>
      </c>
    </row>
    <row r="6276">
      <c r="O6276">
        <f>IF($R6276="","",IF($Q$1="Weekly",INT(($R6276-2)/7),IF($Q$1="Quarterly",YEAR($R6276)*4+ROUNDUP(MONTH($R6276)/3),YEAR($R6276)*12+MONTH($R6276))))</f>
        <v/>
      </c>
      <c r="P6276">
        <f>IF($R6276="","",IF($R6277="",1,IF($O6276&lt;&gt;$O6277,1,0)))</f>
        <v/>
      </c>
      <c r="Q6276">
        <f>IF($P6276=1,SUM($P$7:$P6276),"")</f>
        <v/>
      </c>
      <c r="R6276">
        <f>IF($A6276="","",IF(ISNUMBER($A6276),$A6276,IFERROR(DATEVALUE($A6276),NA())))</f>
        <v/>
      </c>
    </row>
    <row r="6277">
      <c r="O6277">
        <f>IF($R6277="","",IF($Q$1="Weekly",INT(($R6277-2)/7),IF($Q$1="Quarterly",YEAR($R6277)*4+ROUNDUP(MONTH($R6277)/3),YEAR($R6277)*12+MONTH($R6277))))</f>
        <v/>
      </c>
      <c r="P6277">
        <f>IF($R6277="","",IF($R6278="",1,IF($O6277&lt;&gt;$O6278,1,0)))</f>
        <v/>
      </c>
      <c r="Q6277">
        <f>IF($P6277=1,SUM($P$7:$P6277),"")</f>
        <v/>
      </c>
      <c r="R6277">
        <f>IF($A6277="","",IF(ISNUMBER($A6277),$A6277,IFERROR(DATEVALUE($A6277),NA())))</f>
        <v/>
      </c>
    </row>
    <row r="6278">
      <c r="O6278">
        <f>IF($R6278="","",IF($Q$1="Weekly",INT(($R6278-2)/7),IF($Q$1="Quarterly",YEAR($R6278)*4+ROUNDUP(MONTH($R6278)/3),YEAR($R6278)*12+MONTH($R6278))))</f>
        <v/>
      </c>
      <c r="P6278">
        <f>IF($R6278="","",IF($R6279="",1,IF($O6278&lt;&gt;$O6279,1,0)))</f>
        <v/>
      </c>
      <c r="Q6278">
        <f>IF($P6278=1,SUM($P$7:$P6278),"")</f>
        <v/>
      </c>
      <c r="R6278">
        <f>IF($A6278="","",IF(ISNUMBER($A6278),$A6278,IFERROR(DATEVALUE($A6278),NA())))</f>
        <v/>
      </c>
    </row>
    <row r="6279">
      <c r="O6279">
        <f>IF($R6279="","",IF($Q$1="Weekly",INT(($R6279-2)/7),IF($Q$1="Quarterly",YEAR($R6279)*4+ROUNDUP(MONTH($R6279)/3),YEAR($R6279)*12+MONTH($R6279))))</f>
        <v/>
      </c>
      <c r="P6279">
        <f>IF($R6279="","",IF($R6280="",1,IF($O6279&lt;&gt;$O6280,1,0)))</f>
        <v/>
      </c>
      <c r="Q6279">
        <f>IF($P6279=1,SUM($P$7:$P6279),"")</f>
        <v/>
      </c>
      <c r="R6279">
        <f>IF($A6279="","",IF(ISNUMBER($A6279),$A6279,IFERROR(DATEVALUE($A6279),NA())))</f>
        <v/>
      </c>
    </row>
    <row r="6280">
      <c r="O6280">
        <f>IF($R6280="","",IF($Q$1="Weekly",INT(($R6280-2)/7),IF($Q$1="Quarterly",YEAR($R6280)*4+ROUNDUP(MONTH($R6280)/3),YEAR($R6280)*12+MONTH($R6280))))</f>
        <v/>
      </c>
      <c r="P6280">
        <f>IF($R6280="","",IF($R6281="",1,IF($O6280&lt;&gt;$O6281,1,0)))</f>
        <v/>
      </c>
      <c r="Q6280">
        <f>IF($P6280=1,SUM($P$7:$P6280),"")</f>
        <v/>
      </c>
      <c r="R6280">
        <f>IF($A6280="","",IF(ISNUMBER($A6280),$A6280,IFERROR(DATEVALUE($A6280),NA())))</f>
        <v/>
      </c>
    </row>
    <row r="6281">
      <c r="O6281">
        <f>IF($R6281="","",IF($Q$1="Weekly",INT(($R6281-2)/7),IF($Q$1="Quarterly",YEAR($R6281)*4+ROUNDUP(MONTH($R6281)/3),YEAR($R6281)*12+MONTH($R6281))))</f>
        <v/>
      </c>
      <c r="P6281">
        <f>IF($R6281="","",IF($R6282="",1,IF($O6281&lt;&gt;$O6282,1,0)))</f>
        <v/>
      </c>
      <c r="Q6281">
        <f>IF($P6281=1,SUM($P$7:$P6281),"")</f>
        <v/>
      </c>
      <c r="R6281">
        <f>IF($A6281="","",IF(ISNUMBER($A6281),$A6281,IFERROR(DATEVALUE($A6281),NA())))</f>
        <v/>
      </c>
    </row>
    <row r="6282">
      <c r="O6282">
        <f>IF($R6282="","",IF($Q$1="Weekly",INT(($R6282-2)/7),IF($Q$1="Quarterly",YEAR($R6282)*4+ROUNDUP(MONTH($R6282)/3),YEAR($R6282)*12+MONTH($R6282))))</f>
        <v/>
      </c>
      <c r="P6282">
        <f>IF($R6282="","",IF($R6283="",1,IF($O6282&lt;&gt;$O6283,1,0)))</f>
        <v/>
      </c>
      <c r="Q6282">
        <f>IF($P6282=1,SUM($P$7:$P6282),"")</f>
        <v/>
      </c>
      <c r="R6282">
        <f>IF($A6282="","",IF(ISNUMBER($A6282),$A6282,IFERROR(DATEVALUE($A6282),NA())))</f>
        <v/>
      </c>
    </row>
    <row r="6283">
      <c r="O6283">
        <f>IF($R6283="","",IF($Q$1="Weekly",INT(($R6283-2)/7),IF($Q$1="Quarterly",YEAR($R6283)*4+ROUNDUP(MONTH($R6283)/3),YEAR($R6283)*12+MONTH($R6283))))</f>
        <v/>
      </c>
      <c r="P6283">
        <f>IF($R6283="","",IF($R6284="",1,IF($O6283&lt;&gt;$O6284,1,0)))</f>
        <v/>
      </c>
      <c r="Q6283">
        <f>IF($P6283=1,SUM($P$7:$P6283),"")</f>
        <v/>
      </c>
      <c r="R6283">
        <f>IF($A6283="","",IF(ISNUMBER($A6283),$A6283,IFERROR(DATEVALUE($A6283),NA())))</f>
        <v/>
      </c>
    </row>
    <row r="6284">
      <c r="O6284">
        <f>IF($R6284="","",IF($Q$1="Weekly",INT(($R6284-2)/7),IF($Q$1="Quarterly",YEAR($R6284)*4+ROUNDUP(MONTH($R6284)/3),YEAR($R6284)*12+MONTH($R6284))))</f>
        <v/>
      </c>
      <c r="P6284">
        <f>IF($R6284="","",IF($R6285="",1,IF($O6284&lt;&gt;$O6285,1,0)))</f>
        <v/>
      </c>
      <c r="Q6284">
        <f>IF($P6284=1,SUM($P$7:$P6284),"")</f>
        <v/>
      </c>
      <c r="R6284">
        <f>IF($A6284="","",IF(ISNUMBER($A6284),$A6284,IFERROR(DATEVALUE($A6284),NA())))</f>
        <v/>
      </c>
    </row>
    <row r="6285">
      <c r="O6285">
        <f>IF($R6285="","",IF($Q$1="Weekly",INT(($R6285-2)/7),IF($Q$1="Quarterly",YEAR($R6285)*4+ROUNDUP(MONTH($R6285)/3),YEAR($R6285)*12+MONTH($R6285))))</f>
        <v/>
      </c>
      <c r="P6285">
        <f>IF($R6285="","",IF($R6286="",1,IF($O6285&lt;&gt;$O6286,1,0)))</f>
        <v/>
      </c>
      <c r="Q6285">
        <f>IF($P6285=1,SUM($P$7:$P6285),"")</f>
        <v/>
      </c>
      <c r="R6285">
        <f>IF($A6285="","",IF(ISNUMBER($A6285),$A6285,IFERROR(DATEVALUE($A6285),NA())))</f>
        <v/>
      </c>
    </row>
    <row r="6286">
      <c r="O6286">
        <f>IF($R6286="","",IF($Q$1="Weekly",INT(($R6286-2)/7),IF($Q$1="Quarterly",YEAR($R6286)*4+ROUNDUP(MONTH($R6286)/3),YEAR($R6286)*12+MONTH($R6286))))</f>
        <v/>
      </c>
      <c r="P6286">
        <f>IF($R6286="","",IF($R6287="",1,IF($O6286&lt;&gt;$O6287,1,0)))</f>
        <v/>
      </c>
      <c r="Q6286">
        <f>IF($P6286=1,SUM($P$7:$P6286),"")</f>
        <v/>
      </c>
      <c r="R6286">
        <f>IF($A6286="","",IF(ISNUMBER($A6286),$A6286,IFERROR(DATEVALUE($A6286),NA())))</f>
        <v/>
      </c>
    </row>
    <row r="6287">
      <c r="O6287">
        <f>IF($R6287="","",IF($Q$1="Weekly",INT(($R6287-2)/7),IF($Q$1="Quarterly",YEAR($R6287)*4+ROUNDUP(MONTH($R6287)/3),YEAR($R6287)*12+MONTH($R6287))))</f>
        <v/>
      </c>
      <c r="P6287">
        <f>IF($R6287="","",IF($R6288="",1,IF($O6287&lt;&gt;$O6288,1,0)))</f>
        <v/>
      </c>
      <c r="Q6287">
        <f>IF($P6287=1,SUM($P$7:$P6287),"")</f>
        <v/>
      </c>
      <c r="R6287">
        <f>IF($A6287="","",IF(ISNUMBER($A6287),$A6287,IFERROR(DATEVALUE($A6287),NA())))</f>
        <v/>
      </c>
    </row>
    <row r="6288">
      <c r="O6288">
        <f>IF($R6288="","",IF($Q$1="Weekly",INT(($R6288-2)/7),IF($Q$1="Quarterly",YEAR($R6288)*4+ROUNDUP(MONTH($R6288)/3),YEAR($R6288)*12+MONTH($R6288))))</f>
        <v/>
      </c>
      <c r="P6288">
        <f>IF($R6288="","",IF($R6289="",1,IF($O6288&lt;&gt;$O6289,1,0)))</f>
        <v/>
      </c>
      <c r="Q6288">
        <f>IF($P6288=1,SUM($P$7:$P6288),"")</f>
        <v/>
      </c>
      <c r="R6288">
        <f>IF($A6288="","",IF(ISNUMBER($A6288),$A6288,IFERROR(DATEVALUE($A6288),NA())))</f>
        <v/>
      </c>
    </row>
    <row r="6289">
      <c r="O6289">
        <f>IF($R6289="","",IF($Q$1="Weekly",INT(($R6289-2)/7),IF($Q$1="Quarterly",YEAR($R6289)*4+ROUNDUP(MONTH($R6289)/3),YEAR($R6289)*12+MONTH($R6289))))</f>
        <v/>
      </c>
      <c r="P6289">
        <f>IF($R6289="","",IF($R6290="",1,IF($O6289&lt;&gt;$O6290,1,0)))</f>
        <v/>
      </c>
      <c r="Q6289">
        <f>IF($P6289=1,SUM($P$7:$P6289),"")</f>
        <v/>
      </c>
      <c r="R6289">
        <f>IF($A6289="","",IF(ISNUMBER($A6289),$A6289,IFERROR(DATEVALUE($A6289),NA())))</f>
        <v/>
      </c>
    </row>
    <row r="6290">
      <c r="O6290">
        <f>IF($R6290="","",IF($Q$1="Weekly",INT(($R6290-2)/7),IF($Q$1="Quarterly",YEAR($R6290)*4+ROUNDUP(MONTH($R6290)/3),YEAR($R6290)*12+MONTH($R6290))))</f>
        <v/>
      </c>
      <c r="P6290">
        <f>IF($R6290="","",IF($R6291="",1,IF($O6290&lt;&gt;$O6291,1,0)))</f>
        <v/>
      </c>
      <c r="Q6290">
        <f>IF($P6290=1,SUM($P$7:$P6290),"")</f>
        <v/>
      </c>
      <c r="R6290">
        <f>IF($A6290="","",IF(ISNUMBER($A6290),$A6290,IFERROR(DATEVALUE($A6290),NA())))</f>
        <v/>
      </c>
    </row>
    <row r="6291">
      <c r="O6291">
        <f>IF($R6291="","",IF($Q$1="Weekly",INT(($R6291-2)/7),IF($Q$1="Quarterly",YEAR($R6291)*4+ROUNDUP(MONTH($R6291)/3),YEAR($R6291)*12+MONTH($R6291))))</f>
        <v/>
      </c>
      <c r="P6291">
        <f>IF($R6291="","",IF($R6292="",1,IF($O6291&lt;&gt;$O6292,1,0)))</f>
        <v/>
      </c>
      <c r="Q6291">
        <f>IF($P6291=1,SUM($P$7:$P6291),"")</f>
        <v/>
      </c>
      <c r="R6291">
        <f>IF($A6291="","",IF(ISNUMBER($A6291),$A6291,IFERROR(DATEVALUE($A6291),NA())))</f>
        <v/>
      </c>
    </row>
    <row r="6292">
      <c r="O6292">
        <f>IF($R6292="","",IF($Q$1="Weekly",INT(($R6292-2)/7),IF($Q$1="Quarterly",YEAR($R6292)*4+ROUNDUP(MONTH($R6292)/3),YEAR($R6292)*12+MONTH($R6292))))</f>
        <v/>
      </c>
      <c r="P6292">
        <f>IF($R6292="","",IF($R6293="",1,IF($O6292&lt;&gt;$O6293,1,0)))</f>
        <v/>
      </c>
      <c r="Q6292">
        <f>IF($P6292=1,SUM($P$7:$P6292),"")</f>
        <v/>
      </c>
      <c r="R6292">
        <f>IF($A6292="","",IF(ISNUMBER($A6292),$A6292,IFERROR(DATEVALUE($A6292),NA())))</f>
        <v/>
      </c>
    </row>
    <row r="6293">
      <c r="O6293">
        <f>IF($R6293="","",IF($Q$1="Weekly",INT(($R6293-2)/7),IF($Q$1="Quarterly",YEAR($R6293)*4+ROUNDUP(MONTH($R6293)/3),YEAR($R6293)*12+MONTH($R6293))))</f>
        <v/>
      </c>
      <c r="P6293">
        <f>IF($R6293="","",IF($R6294="",1,IF($O6293&lt;&gt;$O6294,1,0)))</f>
        <v/>
      </c>
      <c r="Q6293">
        <f>IF($P6293=1,SUM($P$7:$P6293),"")</f>
        <v/>
      </c>
      <c r="R6293">
        <f>IF($A6293="","",IF(ISNUMBER($A6293),$A6293,IFERROR(DATEVALUE($A6293),NA())))</f>
        <v/>
      </c>
    </row>
    <row r="6294">
      <c r="O6294">
        <f>IF($R6294="","",IF($Q$1="Weekly",INT(($R6294-2)/7),IF($Q$1="Quarterly",YEAR($R6294)*4+ROUNDUP(MONTH($R6294)/3),YEAR($R6294)*12+MONTH($R6294))))</f>
        <v/>
      </c>
      <c r="P6294">
        <f>IF($R6294="","",IF($R6295="",1,IF($O6294&lt;&gt;$O6295,1,0)))</f>
        <v/>
      </c>
      <c r="Q6294">
        <f>IF($P6294=1,SUM($P$7:$P6294),"")</f>
        <v/>
      </c>
      <c r="R6294">
        <f>IF($A6294="","",IF(ISNUMBER($A6294),$A6294,IFERROR(DATEVALUE($A6294),NA())))</f>
        <v/>
      </c>
    </row>
    <row r="6295">
      <c r="O6295">
        <f>IF($R6295="","",IF($Q$1="Weekly",INT(($R6295-2)/7),IF($Q$1="Quarterly",YEAR($R6295)*4+ROUNDUP(MONTH($R6295)/3),YEAR($R6295)*12+MONTH($R6295))))</f>
        <v/>
      </c>
      <c r="P6295">
        <f>IF($R6295="","",IF($R6296="",1,IF($O6295&lt;&gt;$O6296,1,0)))</f>
        <v/>
      </c>
      <c r="Q6295">
        <f>IF($P6295=1,SUM($P$7:$P6295),"")</f>
        <v/>
      </c>
      <c r="R6295">
        <f>IF($A6295="","",IF(ISNUMBER($A6295),$A6295,IFERROR(DATEVALUE($A6295),NA())))</f>
        <v/>
      </c>
    </row>
    <row r="6296">
      <c r="O6296">
        <f>IF($R6296="","",IF($Q$1="Weekly",INT(($R6296-2)/7),IF($Q$1="Quarterly",YEAR($R6296)*4+ROUNDUP(MONTH($R6296)/3),YEAR($R6296)*12+MONTH($R6296))))</f>
        <v/>
      </c>
      <c r="P6296">
        <f>IF($R6296="","",IF($R6297="",1,IF($O6296&lt;&gt;$O6297,1,0)))</f>
        <v/>
      </c>
      <c r="Q6296">
        <f>IF($P6296=1,SUM($P$7:$P6296),"")</f>
        <v/>
      </c>
      <c r="R6296">
        <f>IF($A6296="","",IF(ISNUMBER($A6296),$A6296,IFERROR(DATEVALUE($A6296),NA())))</f>
        <v/>
      </c>
    </row>
    <row r="6297">
      <c r="O6297">
        <f>IF($R6297="","",IF($Q$1="Weekly",INT(($R6297-2)/7),IF($Q$1="Quarterly",YEAR($R6297)*4+ROUNDUP(MONTH($R6297)/3),YEAR($R6297)*12+MONTH($R6297))))</f>
        <v/>
      </c>
      <c r="P6297">
        <f>IF($R6297="","",IF($R6298="",1,IF($O6297&lt;&gt;$O6298,1,0)))</f>
        <v/>
      </c>
      <c r="Q6297">
        <f>IF($P6297=1,SUM($P$7:$P6297),"")</f>
        <v/>
      </c>
      <c r="R6297">
        <f>IF($A6297="","",IF(ISNUMBER($A6297),$A6297,IFERROR(DATEVALUE($A6297),NA())))</f>
        <v/>
      </c>
    </row>
    <row r="6298">
      <c r="O6298">
        <f>IF($R6298="","",IF($Q$1="Weekly",INT(($R6298-2)/7),IF($Q$1="Quarterly",YEAR($R6298)*4+ROUNDUP(MONTH($R6298)/3),YEAR($R6298)*12+MONTH($R6298))))</f>
        <v/>
      </c>
      <c r="P6298">
        <f>IF($R6298="","",IF($R6299="",1,IF($O6298&lt;&gt;$O6299,1,0)))</f>
        <v/>
      </c>
      <c r="Q6298">
        <f>IF($P6298=1,SUM($P$7:$P6298),"")</f>
        <v/>
      </c>
      <c r="R6298">
        <f>IF($A6298="","",IF(ISNUMBER($A6298),$A6298,IFERROR(DATEVALUE($A6298),NA())))</f>
        <v/>
      </c>
    </row>
    <row r="6299">
      <c r="O6299">
        <f>IF($R6299="","",IF($Q$1="Weekly",INT(($R6299-2)/7),IF($Q$1="Quarterly",YEAR($R6299)*4+ROUNDUP(MONTH($R6299)/3),YEAR($R6299)*12+MONTH($R6299))))</f>
        <v/>
      </c>
      <c r="P6299">
        <f>IF($R6299="","",IF($R6300="",1,IF($O6299&lt;&gt;$O6300,1,0)))</f>
        <v/>
      </c>
      <c r="Q6299">
        <f>IF($P6299=1,SUM($P$7:$P6299),"")</f>
        <v/>
      </c>
      <c r="R6299">
        <f>IF($A6299="","",IF(ISNUMBER($A6299),$A6299,IFERROR(DATEVALUE($A6299),NA())))</f>
        <v/>
      </c>
    </row>
    <row r="6300">
      <c r="O6300">
        <f>IF($R6300="","",IF($Q$1="Weekly",INT(($R6300-2)/7),IF($Q$1="Quarterly",YEAR($R6300)*4+ROUNDUP(MONTH($R6300)/3),YEAR($R6300)*12+MONTH($R6300))))</f>
        <v/>
      </c>
      <c r="P6300">
        <f>IF($R6300="","",IF($R6301="",1,IF($O6300&lt;&gt;$O6301,1,0)))</f>
        <v/>
      </c>
      <c r="Q6300">
        <f>IF($P6300=1,SUM($P$7:$P6300),"")</f>
        <v/>
      </c>
      <c r="R6300">
        <f>IF($A6300="","",IF(ISNUMBER($A6300),$A6300,IFERROR(DATEVALUE($A6300),NA())))</f>
        <v/>
      </c>
    </row>
    <row r="6301">
      <c r="O6301">
        <f>IF($R6301="","",IF($Q$1="Weekly",INT(($R6301-2)/7),IF($Q$1="Quarterly",YEAR($R6301)*4+ROUNDUP(MONTH($R6301)/3),YEAR($R6301)*12+MONTH($R6301))))</f>
        <v/>
      </c>
      <c r="P6301">
        <f>IF($R6301="","",IF($R6302="",1,IF($O6301&lt;&gt;$O6302,1,0)))</f>
        <v/>
      </c>
      <c r="Q6301">
        <f>IF($P6301=1,SUM($P$7:$P6301),"")</f>
        <v/>
      </c>
      <c r="R6301">
        <f>IF($A6301="","",IF(ISNUMBER($A6301),$A6301,IFERROR(DATEVALUE($A6301),NA())))</f>
        <v/>
      </c>
    </row>
    <row r="6302">
      <c r="O6302">
        <f>IF($R6302="","",IF($Q$1="Weekly",INT(($R6302-2)/7),IF($Q$1="Quarterly",YEAR($R6302)*4+ROUNDUP(MONTH($R6302)/3),YEAR($R6302)*12+MONTH($R6302))))</f>
        <v/>
      </c>
      <c r="P6302">
        <f>IF($R6302="","",IF($R6303="",1,IF($O6302&lt;&gt;$O6303,1,0)))</f>
        <v/>
      </c>
      <c r="Q6302">
        <f>IF($P6302=1,SUM($P$7:$P6302),"")</f>
        <v/>
      </c>
      <c r="R6302">
        <f>IF($A6302="","",IF(ISNUMBER($A6302),$A6302,IFERROR(DATEVALUE($A6302),NA())))</f>
        <v/>
      </c>
    </row>
    <row r="6303">
      <c r="O6303">
        <f>IF($R6303="","",IF($Q$1="Weekly",INT(($R6303-2)/7),IF($Q$1="Quarterly",YEAR($R6303)*4+ROUNDUP(MONTH($R6303)/3),YEAR($R6303)*12+MONTH($R6303))))</f>
        <v/>
      </c>
      <c r="P6303">
        <f>IF($R6303="","",IF($R6304="",1,IF($O6303&lt;&gt;$O6304,1,0)))</f>
        <v/>
      </c>
      <c r="Q6303">
        <f>IF($P6303=1,SUM($P$7:$P6303),"")</f>
        <v/>
      </c>
      <c r="R6303">
        <f>IF($A6303="","",IF(ISNUMBER($A6303),$A6303,IFERROR(DATEVALUE($A6303),NA())))</f>
        <v/>
      </c>
    </row>
    <row r="6304">
      <c r="O6304">
        <f>IF($R6304="","",IF($Q$1="Weekly",INT(($R6304-2)/7),IF($Q$1="Quarterly",YEAR($R6304)*4+ROUNDUP(MONTH($R6304)/3),YEAR($R6304)*12+MONTH($R6304))))</f>
        <v/>
      </c>
      <c r="P6304">
        <f>IF($R6304="","",IF($R6305="",1,IF($O6304&lt;&gt;$O6305,1,0)))</f>
        <v/>
      </c>
      <c r="Q6304">
        <f>IF($P6304=1,SUM($P$7:$P6304),"")</f>
        <v/>
      </c>
      <c r="R6304">
        <f>IF($A6304="","",IF(ISNUMBER($A6304),$A6304,IFERROR(DATEVALUE($A6304),NA())))</f>
        <v/>
      </c>
    </row>
    <row r="6305">
      <c r="O6305">
        <f>IF($R6305="","",IF($Q$1="Weekly",INT(($R6305-2)/7),IF($Q$1="Quarterly",YEAR($R6305)*4+ROUNDUP(MONTH($R6305)/3),YEAR($R6305)*12+MONTH($R6305))))</f>
        <v/>
      </c>
      <c r="P6305">
        <f>IF($R6305="","",IF($R6306="",1,IF($O6305&lt;&gt;$O6306,1,0)))</f>
        <v/>
      </c>
      <c r="Q6305">
        <f>IF($P6305=1,SUM($P$7:$P6305),"")</f>
        <v/>
      </c>
      <c r="R6305">
        <f>IF($A6305="","",IF(ISNUMBER($A6305),$A6305,IFERROR(DATEVALUE($A6305),NA())))</f>
        <v/>
      </c>
    </row>
    <row r="6306">
      <c r="O6306">
        <f>IF($R6306="","",IF($Q$1="Weekly",INT(($R6306-2)/7),IF($Q$1="Quarterly",YEAR($R6306)*4+ROUNDUP(MONTH($R6306)/3),YEAR($R6306)*12+MONTH($R6306))))</f>
        <v/>
      </c>
      <c r="P6306">
        <f>IF($R6306="","",IF($R6307="",1,IF($O6306&lt;&gt;$O6307,1,0)))</f>
        <v/>
      </c>
      <c r="Q6306">
        <f>IF($P6306=1,SUM($P$7:$P6306),"")</f>
        <v/>
      </c>
      <c r="R6306">
        <f>IF($A6306="","",IF(ISNUMBER($A6306),$A6306,IFERROR(DATEVALUE($A6306),NA())))</f>
        <v/>
      </c>
    </row>
    <row r="6307">
      <c r="O6307">
        <f>IF($R6307="","",IF($Q$1="Weekly",INT(($R6307-2)/7),IF($Q$1="Quarterly",YEAR($R6307)*4+ROUNDUP(MONTH($R6307)/3),YEAR($R6307)*12+MONTH($R6307))))</f>
        <v/>
      </c>
      <c r="P6307">
        <f>IF($R6307="","",IF($R6308="",1,IF($O6307&lt;&gt;$O6308,1,0)))</f>
        <v/>
      </c>
      <c r="Q6307">
        <f>IF($P6307=1,SUM($P$7:$P6307),"")</f>
        <v/>
      </c>
      <c r="R6307">
        <f>IF($A6307="","",IF(ISNUMBER($A6307),$A6307,IFERROR(DATEVALUE($A6307),NA())))</f>
        <v/>
      </c>
    </row>
    <row r="6308">
      <c r="O6308">
        <f>IF($R6308="","",IF($Q$1="Weekly",INT(($R6308-2)/7),IF($Q$1="Quarterly",YEAR($R6308)*4+ROUNDUP(MONTH($R6308)/3),YEAR($R6308)*12+MONTH($R6308))))</f>
        <v/>
      </c>
      <c r="P6308">
        <f>IF($R6308="","",IF($R6309="",1,IF($O6308&lt;&gt;$O6309,1,0)))</f>
        <v/>
      </c>
      <c r="Q6308">
        <f>IF($P6308=1,SUM($P$7:$P6308),"")</f>
        <v/>
      </c>
      <c r="R6308">
        <f>IF($A6308="","",IF(ISNUMBER($A6308),$A6308,IFERROR(DATEVALUE($A6308),NA())))</f>
        <v/>
      </c>
    </row>
    <row r="6309">
      <c r="O6309">
        <f>IF($R6309="","",IF($Q$1="Weekly",INT(($R6309-2)/7),IF($Q$1="Quarterly",YEAR($R6309)*4+ROUNDUP(MONTH($R6309)/3),YEAR($R6309)*12+MONTH($R6309))))</f>
        <v/>
      </c>
      <c r="P6309">
        <f>IF($R6309="","",IF($R6310="",1,IF($O6309&lt;&gt;$O6310,1,0)))</f>
        <v/>
      </c>
      <c r="Q6309">
        <f>IF($P6309=1,SUM($P$7:$P6309),"")</f>
        <v/>
      </c>
      <c r="R6309">
        <f>IF($A6309="","",IF(ISNUMBER($A6309),$A6309,IFERROR(DATEVALUE($A6309),NA())))</f>
        <v/>
      </c>
    </row>
    <row r="6310">
      <c r="O6310">
        <f>IF($R6310="","",IF($Q$1="Weekly",INT(($R6310-2)/7),IF($Q$1="Quarterly",YEAR($R6310)*4+ROUNDUP(MONTH($R6310)/3),YEAR($R6310)*12+MONTH($R6310))))</f>
        <v/>
      </c>
      <c r="P6310">
        <f>IF($R6310="","",IF($R6311="",1,IF($O6310&lt;&gt;$O6311,1,0)))</f>
        <v/>
      </c>
      <c r="Q6310">
        <f>IF($P6310=1,SUM($P$7:$P6310),"")</f>
        <v/>
      </c>
      <c r="R6310">
        <f>IF($A6310="","",IF(ISNUMBER($A6310),$A6310,IFERROR(DATEVALUE($A6310),NA())))</f>
        <v/>
      </c>
    </row>
    <row r="6311">
      <c r="O6311">
        <f>IF($R6311="","",IF($Q$1="Weekly",INT(($R6311-2)/7),IF($Q$1="Quarterly",YEAR($R6311)*4+ROUNDUP(MONTH($R6311)/3),YEAR($R6311)*12+MONTH($R6311))))</f>
        <v/>
      </c>
      <c r="P6311">
        <f>IF($R6311="","",IF($R6312="",1,IF($O6311&lt;&gt;$O6312,1,0)))</f>
        <v/>
      </c>
      <c r="Q6311">
        <f>IF($P6311=1,SUM($P$7:$P6311),"")</f>
        <v/>
      </c>
      <c r="R6311">
        <f>IF($A6311="","",IF(ISNUMBER($A6311),$A6311,IFERROR(DATEVALUE($A6311),NA())))</f>
        <v/>
      </c>
    </row>
    <row r="6312">
      <c r="O6312">
        <f>IF($R6312="","",IF($Q$1="Weekly",INT(($R6312-2)/7),IF($Q$1="Quarterly",YEAR($R6312)*4+ROUNDUP(MONTH($R6312)/3),YEAR($R6312)*12+MONTH($R6312))))</f>
        <v/>
      </c>
      <c r="P6312">
        <f>IF($R6312="","",IF($R6313="",1,IF($O6312&lt;&gt;$O6313,1,0)))</f>
        <v/>
      </c>
      <c r="Q6312">
        <f>IF($P6312=1,SUM($P$7:$P6312),"")</f>
        <v/>
      </c>
      <c r="R6312">
        <f>IF($A6312="","",IF(ISNUMBER($A6312),$A6312,IFERROR(DATEVALUE($A6312),NA())))</f>
        <v/>
      </c>
    </row>
    <row r="6313">
      <c r="O6313">
        <f>IF($R6313="","",IF($Q$1="Weekly",INT(($R6313-2)/7),IF($Q$1="Quarterly",YEAR($R6313)*4+ROUNDUP(MONTH($R6313)/3),YEAR($R6313)*12+MONTH($R6313))))</f>
        <v/>
      </c>
      <c r="P6313">
        <f>IF($R6313="","",IF($R6314="",1,IF($O6313&lt;&gt;$O6314,1,0)))</f>
        <v/>
      </c>
      <c r="Q6313">
        <f>IF($P6313=1,SUM($P$7:$P6313),"")</f>
        <v/>
      </c>
      <c r="R6313">
        <f>IF($A6313="","",IF(ISNUMBER($A6313),$A6313,IFERROR(DATEVALUE($A6313),NA())))</f>
        <v/>
      </c>
    </row>
    <row r="6314">
      <c r="O6314">
        <f>IF($R6314="","",IF($Q$1="Weekly",INT(($R6314-2)/7),IF($Q$1="Quarterly",YEAR($R6314)*4+ROUNDUP(MONTH($R6314)/3),YEAR($R6314)*12+MONTH($R6314))))</f>
        <v/>
      </c>
      <c r="P6314">
        <f>IF($R6314="","",IF($R6315="",1,IF($O6314&lt;&gt;$O6315,1,0)))</f>
        <v/>
      </c>
      <c r="Q6314">
        <f>IF($P6314=1,SUM($P$7:$P6314),"")</f>
        <v/>
      </c>
      <c r="R6314">
        <f>IF($A6314="","",IF(ISNUMBER($A6314),$A6314,IFERROR(DATEVALUE($A6314),NA())))</f>
        <v/>
      </c>
    </row>
    <row r="6315">
      <c r="O6315">
        <f>IF($R6315="","",IF($Q$1="Weekly",INT(($R6315-2)/7),IF($Q$1="Quarterly",YEAR($R6315)*4+ROUNDUP(MONTH($R6315)/3),YEAR($R6315)*12+MONTH($R6315))))</f>
        <v/>
      </c>
      <c r="P6315">
        <f>IF($R6315="","",IF($R6316="",1,IF($O6315&lt;&gt;$O6316,1,0)))</f>
        <v/>
      </c>
      <c r="Q6315">
        <f>IF($P6315=1,SUM($P$7:$P6315),"")</f>
        <v/>
      </c>
      <c r="R6315">
        <f>IF($A6315="","",IF(ISNUMBER($A6315),$A6315,IFERROR(DATEVALUE($A6315),NA())))</f>
        <v/>
      </c>
    </row>
    <row r="6316">
      <c r="O6316">
        <f>IF($R6316="","",IF($Q$1="Weekly",INT(($R6316-2)/7),IF($Q$1="Quarterly",YEAR($R6316)*4+ROUNDUP(MONTH($R6316)/3),YEAR($R6316)*12+MONTH($R6316))))</f>
        <v/>
      </c>
      <c r="P6316">
        <f>IF($R6316="","",IF($R6317="",1,IF($O6316&lt;&gt;$O6317,1,0)))</f>
        <v/>
      </c>
      <c r="Q6316">
        <f>IF($P6316=1,SUM($P$7:$P6316),"")</f>
        <v/>
      </c>
      <c r="R6316">
        <f>IF($A6316="","",IF(ISNUMBER($A6316),$A6316,IFERROR(DATEVALUE($A6316),NA())))</f>
        <v/>
      </c>
    </row>
    <row r="6317">
      <c r="O6317">
        <f>IF($R6317="","",IF($Q$1="Weekly",INT(($R6317-2)/7),IF($Q$1="Quarterly",YEAR($R6317)*4+ROUNDUP(MONTH($R6317)/3),YEAR($R6317)*12+MONTH($R6317))))</f>
        <v/>
      </c>
      <c r="P6317">
        <f>IF($R6317="","",IF($R6318="",1,IF($O6317&lt;&gt;$O6318,1,0)))</f>
        <v/>
      </c>
      <c r="Q6317">
        <f>IF($P6317=1,SUM($P$7:$P6317),"")</f>
        <v/>
      </c>
      <c r="R6317">
        <f>IF($A6317="","",IF(ISNUMBER($A6317),$A6317,IFERROR(DATEVALUE($A6317),NA())))</f>
        <v/>
      </c>
    </row>
    <row r="6318">
      <c r="O6318">
        <f>IF($R6318="","",IF($Q$1="Weekly",INT(($R6318-2)/7),IF($Q$1="Quarterly",YEAR($R6318)*4+ROUNDUP(MONTH($R6318)/3),YEAR($R6318)*12+MONTH($R6318))))</f>
        <v/>
      </c>
      <c r="P6318">
        <f>IF($R6318="","",IF($R6319="",1,IF($O6318&lt;&gt;$O6319,1,0)))</f>
        <v/>
      </c>
      <c r="Q6318">
        <f>IF($P6318=1,SUM($P$7:$P6318),"")</f>
        <v/>
      </c>
      <c r="R6318">
        <f>IF($A6318="","",IF(ISNUMBER($A6318),$A6318,IFERROR(DATEVALUE($A6318),NA())))</f>
        <v/>
      </c>
    </row>
    <row r="6319">
      <c r="O6319">
        <f>IF($R6319="","",IF($Q$1="Weekly",INT(($R6319-2)/7),IF($Q$1="Quarterly",YEAR($R6319)*4+ROUNDUP(MONTH($R6319)/3),YEAR($R6319)*12+MONTH($R6319))))</f>
        <v/>
      </c>
      <c r="P6319">
        <f>IF($R6319="","",IF($R6320="",1,IF($O6319&lt;&gt;$O6320,1,0)))</f>
        <v/>
      </c>
      <c r="Q6319">
        <f>IF($P6319=1,SUM($P$7:$P6319),"")</f>
        <v/>
      </c>
      <c r="R6319">
        <f>IF($A6319="","",IF(ISNUMBER($A6319),$A6319,IFERROR(DATEVALUE($A6319),NA())))</f>
        <v/>
      </c>
    </row>
    <row r="6320">
      <c r="O6320">
        <f>IF($R6320="","",IF($Q$1="Weekly",INT(($R6320-2)/7),IF($Q$1="Quarterly",YEAR($R6320)*4+ROUNDUP(MONTH($R6320)/3),YEAR($R6320)*12+MONTH($R6320))))</f>
        <v/>
      </c>
      <c r="P6320">
        <f>IF($R6320="","",IF($R6321="",1,IF($O6320&lt;&gt;$O6321,1,0)))</f>
        <v/>
      </c>
      <c r="Q6320">
        <f>IF($P6320=1,SUM($P$7:$P6320),"")</f>
        <v/>
      </c>
      <c r="R6320">
        <f>IF($A6320="","",IF(ISNUMBER($A6320),$A6320,IFERROR(DATEVALUE($A6320),NA())))</f>
        <v/>
      </c>
    </row>
    <row r="6321">
      <c r="O6321">
        <f>IF($R6321="","",IF($Q$1="Weekly",INT(($R6321-2)/7),IF($Q$1="Quarterly",YEAR($R6321)*4+ROUNDUP(MONTH($R6321)/3),YEAR($R6321)*12+MONTH($R6321))))</f>
        <v/>
      </c>
      <c r="P6321">
        <f>IF($R6321="","",IF($R6322="",1,IF($O6321&lt;&gt;$O6322,1,0)))</f>
        <v/>
      </c>
      <c r="Q6321">
        <f>IF($P6321=1,SUM($P$7:$P6321),"")</f>
        <v/>
      </c>
      <c r="R6321">
        <f>IF($A6321="","",IF(ISNUMBER($A6321),$A6321,IFERROR(DATEVALUE($A6321),NA())))</f>
        <v/>
      </c>
    </row>
    <row r="6322">
      <c r="O6322">
        <f>IF($R6322="","",IF($Q$1="Weekly",INT(($R6322-2)/7),IF($Q$1="Quarterly",YEAR($R6322)*4+ROUNDUP(MONTH($R6322)/3),YEAR($R6322)*12+MONTH($R6322))))</f>
        <v/>
      </c>
      <c r="P6322">
        <f>IF($R6322="","",IF($R6323="",1,IF($O6322&lt;&gt;$O6323,1,0)))</f>
        <v/>
      </c>
      <c r="Q6322">
        <f>IF($P6322=1,SUM($P$7:$P6322),"")</f>
        <v/>
      </c>
      <c r="R6322">
        <f>IF($A6322="","",IF(ISNUMBER($A6322),$A6322,IFERROR(DATEVALUE($A6322),NA())))</f>
        <v/>
      </c>
    </row>
    <row r="6323">
      <c r="O6323">
        <f>IF($R6323="","",IF($Q$1="Weekly",INT(($R6323-2)/7),IF($Q$1="Quarterly",YEAR($R6323)*4+ROUNDUP(MONTH($R6323)/3),YEAR($R6323)*12+MONTH($R6323))))</f>
        <v/>
      </c>
      <c r="P6323">
        <f>IF($R6323="","",IF($R6324="",1,IF($O6323&lt;&gt;$O6324,1,0)))</f>
        <v/>
      </c>
      <c r="Q6323">
        <f>IF($P6323=1,SUM($P$7:$P6323),"")</f>
        <v/>
      </c>
      <c r="R6323">
        <f>IF($A6323="","",IF(ISNUMBER($A6323),$A6323,IFERROR(DATEVALUE($A6323),NA())))</f>
        <v/>
      </c>
    </row>
    <row r="6324">
      <c r="O6324">
        <f>IF($R6324="","",IF($Q$1="Weekly",INT(($R6324-2)/7),IF($Q$1="Quarterly",YEAR($R6324)*4+ROUNDUP(MONTH($R6324)/3),YEAR($R6324)*12+MONTH($R6324))))</f>
        <v/>
      </c>
      <c r="P6324">
        <f>IF($R6324="","",IF($R6325="",1,IF($O6324&lt;&gt;$O6325,1,0)))</f>
        <v/>
      </c>
      <c r="Q6324">
        <f>IF($P6324=1,SUM($P$7:$P6324),"")</f>
        <v/>
      </c>
      <c r="R6324">
        <f>IF($A6324="","",IF(ISNUMBER($A6324),$A6324,IFERROR(DATEVALUE($A6324),NA())))</f>
        <v/>
      </c>
    </row>
    <row r="6325">
      <c r="O6325">
        <f>IF($R6325="","",IF($Q$1="Weekly",INT(($R6325-2)/7),IF($Q$1="Quarterly",YEAR($R6325)*4+ROUNDUP(MONTH($R6325)/3),YEAR($R6325)*12+MONTH($R6325))))</f>
        <v/>
      </c>
      <c r="P6325">
        <f>IF($R6325="","",IF($R6326="",1,IF($O6325&lt;&gt;$O6326,1,0)))</f>
        <v/>
      </c>
      <c r="Q6325">
        <f>IF($P6325=1,SUM($P$7:$P6325),"")</f>
        <v/>
      </c>
      <c r="R6325">
        <f>IF($A6325="","",IF(ISNUMBER($A6325),$A6325,IFERROR(DATEVALUE($A6325),NA())))</f>
        <v/>
      </c>
    </row>
    <row r="6326">
      <c r="O6326">
        <f>IF($R6326="","",IF($Q$1="Weekly",INT(($R6326-2)/7),IF($Q$1="Quarterly",YEAR($R6326)*4+ROUNDUP(MONTH($R6326)/3),YEAR($R6326)*12+MONTH($R6326))))</f>
        <v/>
      </c>
      <c r="P6326">
        <f>IF($R6326="","",IF($R6327="",1,IF($O6326&lt;&gt;$O6327,1,0)))</f>
        <v/>
      </c>
      <c r="Q6326">
        <f>IF($P6326=1,SUM($P$7:$P6326),"")</f>
        <v/>
      </c>
      <c r="R6326">
        <f>IF($A6326="","",IF(ISNUMBER($A6326),$A6326,IFERROR(DATEVALUE($A6326),NA())))</f>
        <v/>
      </c>
    </row>
    <row r="6327">
      <c r="O6327">
        <f>IF($R6327="","",IF($Q$1="Weekly",INT(($R6327-2)/7),IF($Q$1="Quarterly",YEAR($R6327)*4+ROUNDUP(MONTH($R6327)/3),YEAR($R6327)*12+MONTH($R6327))))</f>
        <v/>
      </c>
      <c r="P6327">
        <f>IF($R6327="","",IF($R6328="",1,IF($O6327&lt;&gt;$O6328,1,0)))</f>
        <v/>
      </c>
      <c r="Q6327">
        <f>IF($P6327=1,SUM($P$7:$P6327),"")</f>
        <v/>
      </c>
      <c r="R6327">
        <f>IF($A6327="","",IF(ISNUMBER($A6327),$A6327,IFERROR(DATEVALUE($A6327),NA())))</f>
        <v/>
      </c>
    </row>
    <row r="6328">
      <c r="O6328">
        <f>IF($R6328="","",IF($Q$1="Weekly",INT(($R6328-2)/7),IF($Q$1="Quarterly",YEAR($R6328)*4+ROUNDUP(MONTH($R6328)/3),YEAR($R6328)*12+MONTH($R6328))))</f>
        <v/>
      </c>
      <c r="P6328">
        <f>IF($R6328="","",IF($R6329="",1,IF($O6328&lt;&gt;$O6329,1,0)))</f>
        <v/>
      </c>
      <c r="Q6328">
        <f>IF($P6328=1,SUM($P$7:$P6328),"")</f>
        <v/>
      </c>
      <c r="R6328">
        <f>IF($A6328="","",IF(ISNUMBER($A6328),$A6328,IFERROR(DATEVALUE($A6328),NA())))</f>
        <v/>
      </c>
    </row>
    <row r="6329">
      <c r="O6329">
        <f>IF($R6329="","",IF($Q$1="Weekly",INT(($R6329-2)/7),IF($Q$1="Quarterly",YEAR($R6329)*4+ROUNDUP(MONTH($R6329)/3),YEAR($R6329)*12+MONTH($R6329))))</f>
        <v/>
      </c>
      <c r="P6329">
        <f>IF($R6329="","",IF($R6330="",1,IF($O6329&lt;&gt;$O6330,1,0)))</f>
        <v/>
      </c>
      <c r="Q6329">
        <f>IF($P6329=1,SUM($P$7:$P6329),"")</f>
        <v/>
      </c>
      <c r="R6329">
        <f>IF($A6329="","",IF(ISNUMBER($A6329),$A6329,IFERROR(DATEVALUE($A6329),NA())))</f>
        <v/>
      </c>
    </row>
    <row r="6330">
      <c r="O6330">
        <f>IF($R6330="","",IF($Q$1="Weekly",INT(($R6330-2)/7),IF($Q$1="Quarterly",YEAR($R6330)*4+ROUNDUP(MONTH($R6330)/3),YEAR($R6330)*12+MONTH($R6330))))</f>
        <v/>
      </c>
      <c r="P6330">
        <f>IF($R6330="","",IF($R6331="",1,IF($O6330&lt;&gt;$O6331,1,0)))</f>
        <v/>
      </c>
      <c r="Q6330">
        <f>IF($P6330=1,SUM($P$7:$P6330),"")</f>
        <v/>
      </c>
      <c r="R6330">
        <f>IF($A6330="","",IF(ISNUMBER($A6330),$A6330,IFERROR(DATEVALUE($A6330),NA())))</f>
        <v/>
      </c>
    </row>
    <row r="6331">
      <c r="O6331">
        <f>IF($R6331="","",IF($Q$1="Weekly",INT(($R6331-2)/7),IF($Q$1="Quarterly",YEAR($R6331)*4+ROUNDUP(MONTH($R6331)/3),YEAR($R6331)*12+MONTH($R6331))))</f>
        <v/>
      </c>
      <c r="P6331">
        <f>IF($R6331="","",IF($R6332="",1,IF($O6331&lt;&gt;$O6332,1,0)))</f>
        <v/>
      </c>
      <c r="Q6331">
        <f>IF($P6331=1,SUM($P$7:$P6331),"")</f>
        <v/>
      </c>
      <c r="R6331">
        <f>IF($A6331="","",IF(ISNUMBER($A6331),$A6331,IFERROR(DATEVALUE($A6331),NA())))</f>
        <v/>
      </c>
    </row>
    <row r="6332">
      <c r="O6332">
        <f>IF($R6332="","",IF($Q$1="Weekly",INT(($R6332-2)/7),IF($Q$1="Quarterly",YEAR($R6332)*4+ROUNDUP(MONTH($R6332)/3),YEAR($R6332)*12+MONTH($R6332))))</f>
        <v/>
      </c>
      <c r="P6332">
        <f>IF($R6332="","",IF($R6333="",1,IF($O6332&lt;&gt;$O6333,1,0)))</f>
        <v/>
      </c>
      <c r="Q6332">
        <f>IF($P6332=1,SUM($P$7:$P6332),"")</f>
        <v/>
      </c>
      <c r="R6332">
        <f>IF($A6332="","",IF(ISNUMBER($A6332),$A6332,IFERROR(DATEVALUE($A6332),NA())))</f>
        <v/>
      </c>
    </row>
    <row r="6333">
      <c r="O6333">
        <f>IF($R6333="","",IF($Q$1="Weekly",INT(($R6333-2)/7),IF($Q$1="Quarterly",YEAR($R6333)*4+ROUNDUP(MONTH($R6333)/3),YEAR($R6333)*12+MONTH($R6333))))</f>
        <v/>
      </c>
      <c r="P6333">
        <f>IF($R6333="","",IF($R6334="",1,IF($O6333&lt;&gt;$O6334,1,0)))</f>
        <v/>
      </c>
      <c r="Q6333">
        <f>IF($P6333=1,SUM($P$7:$P6333),"")</f>
        <v/>
      </c>
      <c r="R6333">
        <f>IF($A6333="","",IF(ISNUMBER($A6333),$A6333,IFERROR(DATEVALUE($A6333),NA())))</f>
        <v/>
      </c>
    </row>
    <row r="6334">
      <c r="O6334">
        <f>IF($R6334="","",IF($Q$1="Weekly",INT(($R6334-2)/7),IF($Q$1="Quarterly",YEAR($R6334)*4+ROUNDUP(MONTH($R6334)/3),YEAR($R6334)*12+MONTH($R6334))))</f>
        <v/>
      </c>
      <c r="P6334">
        <f>IF($R6334="","",IF($R6335="",1,IF($O6334&lt;&gt;$O6335,1,0)))</f>
        <v/>
      </c>
      <c r="Q6334">
        <f>IF($P6334=1,SUM($P$7:$P6334),"")</f>
        <v/>
      </c>
      <c r="R6334">
        <f>IF($A6334="","",IF(ISNUMBER($A6334),$A6334,IFERROR(DATEVALUE($A6334),NA())))</f>
        <v/>
      </c>
    </row>
    <row r="6335">
      <c r="O6335">
        <f>IF($R6335="","",IF($Q$1="Weekly",INT(($R6335-2)/7),IF($Q$1="Quarterly",YEAR($R6335)*4+ROUNDUP(MONTH($R6335)/3),YEAR($R6335)*12+MONTH($R6335))))</f>
        <v/>
      </c>
      <c r="P6335">
        <f>IF($R6335="","",IF($R6336="",1,IF($O6335&lt;&gt;$O6336,1,0)))</f>
        <v/>
      </c>
      <c r="Q6335">
        <f>IF($P6335=1,SUM($P$7:$P6335),"")</f>
        <v/>
      </c>
      <c r="R6335">
        <f>IF($A6335="","",IF(ISNUMBER($A6335),$A6335,IFERROR(DATEVALUE($A6335),NA())))</f>
        <v/>
      </c>
    </row>
    <row r="6336">
      <c r="O6336">
        <f>IF($R6336="","",IF($Q$1="Weekly",INT(($R6336-2)/7),IF($Q$1="Quarterly",YEAR($R6336)*4+ROUNDUP(MONTH($R6336)/3),YEAR($R6336)*12+MONTH($R6336))))</f>
        <v/>
      </c>
      <c r="P6336">
        <f>IF($R6336="","",IF($R6337="",1,IF($O6336&lt;&gt;$O6337,1,0)))</f>
        <v/>
      </c>
      <c r="Q6336">
        <f>IF($P6336=1,SUM($P$7:$P6336),"")</f>
        <v/>
      </c>
      <c r="R6336">
        <f>IF($A6336="","",IF(ISNUMBER($A6336),$A6336,IFERROR(DATEVALUE($A6336),NA())))</f>
        <v/>
      </c>
    </row>
    <row r="6337">
      <c r="O6337">
        <f>IF($R6337="","",IF($Q$1="Weekly",INT(($R6337-2)/7),IF($Q$1="Quarterly",YEAR($R6337)*4+ROUNDUP(MONTH($R6337)/3),YEAR($R6337)*12+MONTH($R6337))))</f>
        <v/>
      </c>
      <c r="P6337">
        <f>IF($R6337="","",IF($R6338="",1,IF($O6337&lt;&gt;$O6338,1,0)))</f>
        <v/>
      </c>
      <c r="Q6337">
        <f>IF($P6337=1,SUM($P$7:$P6337),"")</f>
        <v/>
      </c>
      <c r="R6337">
        <f>IF($A6337="","",IF(ISNUMBER($A6337),$A6337,IFERROR(DATEVALUE($A6337),NA())))</f>
        <v/>
      </c>
    </row>
    <row r="6338">
      <c r="O6338">
        <f>IF($R6338="","",IF($Q$1="Weekly",INT(($R6338-2)/7),IF($Q$1="Quarterly",YEAR($R6338)*4+ROUNDUP(MONTH($R6338)/3),YEAR($R6338)*12+MONTH($R6338))))</f>
        <v/>
      </c>
      <c r="P6338">
        <f>IF($R6338="","",IF($R6339="",1,IF($O6338&lt;&gt;$O6339,1,0)))</f>
        <v/>
      </c>
      <c r="Q6338">
        <f>IF($P6338=1,SUM($P$7:$P6338),"")</f>
        <v/>
      </c>
      <c r="R6338">
        <f>IF($A6338="","",IF(ISNUMBER($A6338),$A6338,IFERROR(DATEVALUE($A6338),NA())))</f>
        <v/>
      </c>
    </row>
    <row r="6339">
      <c r="O6339">
        <f>IF($R6339="","",IF($Q$1="Weekly",INT(($R6339-2)/7),IF($Q$1="Quarterly",YEAR($R6339)*4+ROUNDUP(MONTH($R6339)/3),YEAR($R6339)*12+MONTH($R6339))))</f>
        <v/>
      </c>
      <c r="P6339">
        <f>IF($R6339="","",IF($R6340="",1,IF($O6339&lt;&gt;$O6340,1,0)))</f>
        <v/>
      </c>
      <c r="Q6339">
        <f>IF($P6339=1,SUM($P$7:$P6339),"")</f>
        <v/>
      </c>
      <c r="R6339">
        <f>IF($A6339="","",IF(ISNUMBER($A6339),$A6339,IFERROR(DATEVALUE($A6339),NA())))</f>
        <v/>
      </c>
    </row>
    <row r="6340">
      <c r="O6340">
        <f>IF($R6340="","",IF($Q$1="Weekly",INT(($R6340-2)/7),IF($Q$1="Quarterly",YEAR($R6340)*4+ROUNDUP(MONTH($R6340)/3),YEAR($R6340)*12+MONTH($R6340))))</f>
        <v/>
      </c>
      <c r="P6340">
        <f>IF($R6340="","",IF($R6341="",1,IF($O6340&lt;&gt;$O6341,1,0)))</f>
        <v/>
      </c>
      <c r="Q6340">
        <f>IF($P6340=1,SUM($P$7:$P6340),"")</f>
        <v/>
      </c>
      <c r="R6340">
        <f>IF($A6340="","",IF(ISNUMBER($A6340),$A6340,IFERROR(DATEVALUE($A6340),NA())))</f>
        <v/>
      </c>
    </row>
    <row r="6341">
      <c r="O6341">
        <f>IF($R6341="","",IF($Q$1="Weekly",INT(($R6341-2)/7),IF($Q$1="Quarterly",YEAR($R6341)*4+ROUNDUP(MONTH($R6341)/3),YEAR($R6341)*12+MONTH($R6341))))</f>
        <v/>
      </c>
      <c r="P6341">
        <f>IF($R6341="","",IF($R6342="",1,IF($O6341&lt;&gt;$O6342,1,0)))</f>
        <v/>
      </c>
      <c r="Q6341">
        <f>IF($P6341=1,SUM($P$7:$P6341),"")</f>
        <v/>
      </c>
      <c r="R6341">
        <f>IF($A6341="","",IF(ISNUMBER($A6341),$A6341,IFERROR(DATEVALUE($A6341),NA())))</f>
        <v/>
      </c>
    </row>
    <row r="6342">
      <c r="O6342">
        <f>IF($R6342="","",IF($Q$1="Weekly",INT(($R6342-2)/7),IF($Q$1="Quarterly",YEAR($R6342)*4+ROUNDUP(MONTH($R6342)/3),YEAR($R6342)*12+MONTH($R6342))))</f>
        <v/>
      </c>
      <c r="P6342">
        <f>IF($R6342="","",IF($R6343="",1,IF($O6342&lt;&gt;$O6343,1,0)))</f>
        <v/>
      </c>
      <c r="Q6342">
        <f>IF($P6342=1,SUM($P$7:$P6342),"")</f>
        <v/>
      </c>
      <c r="R6342">
        <f>IF($A6342="","",IF(ISNUMBER($A6342),$A6342,IFERROR(DATEVALUE($A6342),NA())))</f>
        <v/>
      </c>
    </row>
    <row r="6343">
      <c r="O6343">
        <f>IF($R6343="","",IF($Q$1="Weekly",INT(($R6343-2)/7),IF($Q$1="Quarterly",YEAR($R6343)*4+ROUNDUP(MONTH($R6343)/3),YEAR($R6343)*12+MONTH($R6343))))</f>
        <v/>
      </c>
      <c r="P6343">
        <f>IF($R6343="","",IF($R6344="",1,IF($O6343&lt;&gt;$O6344,1,0)))</f>
        <v/>
      </c>
      <c r="Q6343">
        <f>IF($P6343=1,SUM($P$7:$P6343),"")</f>
        <v/>
      </c>
      <c r="R6343">
        <f>IF($A6343="","",IF(ISNUMBER($A6343),$A6343,IFERROR(DATEVALUE($A6343),NA())))</f>
        <v/>
      </c>
    </row>
    <row r="6344">
      <c r="O6344">
        <f>IF($R6344="","",IF($Q$1="Weekly",INT(($R6344-2)/7),IF($Q$1="Quarterly",YEAR($R6344)*4+ROUNDUP(MONTH($R6344)/3),YEAR($R6344)*12+MONTH($R6344))))</f>
        <v/>
      </c>
      <c r="P6344">
        <f>IF($R6344="","",IF($R6345="",1,IF($O6344&lt;&gt;$O6345,1,0)))</f>
        <v/>
      </c>
      <c r="Q6344">
        <f>IF($P6344=1,SUM($P$7:$P6344),"")</f>
        <v/>
      </c>
      <c r="R6344">
        <f>IF($A6344="","",IF(ISNUMBER($A6344),$A6344,IFERROR(DATEVALUE($A6344),NA())))</f>
        <v/>
      </c>
    </row>
    <row r="6345">
      <c r="O6345">
        <f>IF($R6345="","",IF($Q$1="Weekly",INT(($R6345-2)/7),IF($Q$1="Quarterly",YEAR($R6345)*4+ROUNDUP(MONTH($R6345)/3),YEAR($R6345)*12+MONTH($R6345))))</f>
        <v/>
      </c>
      <c r="P6345">
        <f>IF($R6345="","",IF($R6346="",1,IF($O6345&lt;&gt;$O6346,1,0)))</f>
        <v/>
      </c>
      <c r="Q6345">
        <f>IF($P6345=1,SUM($P$7:$P6345),"")</f>
        <v/>
      </c>
      <c r="R6345">
        <f>IF($A6345="","",IF(ISNUMBER($A6345),$A6345,IFERROR(DATEVALUE($A6345),NA())))</f>
        <v/>
      </c>
    </row>
    <row r="6346">
      <c r="O6346">
        <f>IF($R6346="","",IF($Q$1="Weekly",INT(($R6346-2)/7),IF($Q$1="Quarterly",YEAR($R6346)*4+ROUNDUP(MONTH($R6346)/3),YEAR($R6346)*12+MONTH($R6346))))</f>
        <v/>
      </c>
      <c r="P6346">
        <f>IF($R6346="","",IF($R6347="",1,IF($O6346&lt;&gt;$O6347,1,0)))</f>
        <v/>
      </c>
      <c r="Q6346">
        <f>IF($P6346=1,SUM($P$7:$P6346),"")</f>
        <v/>
      </c>
      <c r="R6346">
        <f>IF($A6346="","",IF(ISNUMBER($A6346),$A6346,IFERROR(DATEVALUE($A6346),NA())))</f>
        <v/>
      </c>
    </row>
    <row r="6347">
      <c r="O6347">
        <f>IF($R6347="","",IF($Q$1="Weekly",INT(($R6347-2)/7),IF($Q$1="Quarterly",YEAR($R6347)*4+ROUNDUP(MONTH($R6347)/3),YEAR($R6347)*12+MONTH($R6347))))</f>
        <v/>
      </c>
      <c r="P6347">
        <f>IF($R6347="","",IF($R6348="",1,IF($O6347&lt;&gt;$O6348,1,0)))</f>
        <v/>
      </c>
      <c r="Q6347">
        <f>IF($P6347=1,SUM($P$7:$P6347),"")</f>
        <v/>
      </c>
      <c r="R6347">
        <f>IF($A6347="","",IF(ISNUMBER($A6347),$A6347,IFERROR(DATEVALUE($A6347),NA())))</f>
        <v/>
      </c>
    </row>
    <row r="6348">
      <c r="O6348">
        <f>IF($R6348="","",IF($Q$1="Weekly",INT(($R6348-2)/7),IF($Q$1="Quarterly",YEAR($R6348)*4+ROUNDUP(MONTH($R6348)/3),YEAR($R6348)*12+MONTH($R6348))))</f>
        <v/>
      </c>
      <c r="P6348">
        <f>IF($R6348="","",IF($R6349="",1,IF($O6348&lt;&gt;$O6349,1,0)))</f>
        <v/>
      </c>
      <c r="Q6348">
        <f>IF($P6348=1,SUM($P$7:$P6348),"")</f>
        <v/>
      </c>
      <c r="R6348">
        <f>IF($A6348="","",IF(ISNUMBER($A6348),$A6348,IFERROR(DATEVALUE($A6348),NA())))</f>
        <v/>
      </c>
    </row>
    <row r="6349">
      <c r="O6349">
        <f>IF($R6349="","",IF($Q$1="Weekly",INT(($R6349-2)/7),IF($Q$1="Quarterly",YEAR($R6349)*4+ROUNDUP(MONTH($R6349)/3),YEAR($R6349)*12+MONTH($R6349))))</f>
        <v/>
      </c>
      <c r="P6349">
        <f>IF($R6349="","",IF($R6350="",1,IF($O6349&lt;&gt;$O6350,1,0)))</f>
        <v/>
      </c>
      <c r="Q6349">
        <f>IF($P6349=1,SUM($P$7:$P6349),"")</f>
        <v/>
      </c>
      <c r="R6349">
        <f>IF($A6349="","",IF(ISNUMBER($A6349),$A6349,IFERROR(DATEVALUE($A6349),NA())))</f>
        <v/>
      </c>
    </row>
    <row r="6350">
      <c r="O6350">
        <f>IF($R6350="","",IF($Q$1="Weekly",INT(($R6350-2)/7),IF($Q$1="Quarterly",YEAR($R6350)*4+ROUNDUP(MONTH($R6350)/3),YEAR($R6350)*12+MONTH($R6350))))</f>
        <v/>
      </c>
      <c r="P6350">
        <f>IF($R6350="","",IF($R6351="",1,IF($O6350&lt;&gt;$O6351,1,0)))</f>
        <v/>
      </c>
      <c r="Q6350">
        <f>IF($P6350=1,SUM($P$7:$P6350),"")</f>
        <v/>
      </c>
      <c r="R6350">
        <f>IF($A6350="","",IF(ISNUMBER($A6350),$A6350,IFERROR(DATEVALUE($A6350),NA())))</f>
        <v/>
      </c>
    </row>
    <row r="6351">
      <c r="O6351">
        <f>IF($R6351="","",IF($Q$1="Weekly",INT(($R6351-2)/7),IF($Q$1="Quarterly",YEAR($R6351)*4+ROUNDUP(MONTH($R6351)/3),YEAR($R6351)*12+MONTH($R6351))))</f>
        <v/>
      </c>
      <c r="P6351">
        <f>IF($R6351="","",IF($R6352="",1,IF($O6351&lt;&gt;$O6352,1,0)))</f>
        <v/>
      </c>
      <c r="Q6351">
        <f>IF($P6351=1,SUM($P$7:$P6351),"")</f>
        <v/>
      </c>
      <c r="R6351">
        <f>IF($A6351="","",IF(ISNUMBER($A6351),$A6351,IFERROR(DATEVALUE($A6351),NA())))</f>
        <v/>
      </c>
    </row>
    <row r="6352">
      <c r="O6352">
        <f>IF($R6352="","",IF($Q$1="Weekly",INT(($R6352-2)/7),IF($Q$1="Quarterly",YEAR($R6352)*4+ROUNDUP(MONTH($R6352)/3),YEAR($R6352)*12+MONTH($R6352))))</f>
        <v/>
      </c>
      <c r="P6352">
        <f>IF($R6352="","",IF($R6353="",1,IF($O6352&lt;&gt;$O6353,1,0)))</f>
        <v/>
      </c>
      <c r="Q6352">
        <f>IF($P6352=1,SUM($P$7:$P6352),"")</f>
        <v/>
      </c>
      <c r="R6352">
        <f>IF($A6352="","",IF(ISNUMBER($A6352),$A6352,IFERROR(DATEVALUE($A6352),NA())))</f>
        <v/>
      </c>
    </row>
    <row r="6353">
      <c r="O6353">
        <f>IF($R6353="","",IF($Q$1="Weekly",INT(($R6353-2)/7),IF($Q$1="Quarterly",YEAR($R6353)*4+ROUNDUP(MONTH($R6353)/3),YEAR($R6353)*12+MONTH($R6353))))</f>
        <v/>
      </c>
      <c r="P6353">
        <f>IF($R6353="","",IF($R6354="",1,IF($O6353&lt;&gt;$O6354,1,0)))</f>
        <v/>
      </c>
      <c r="Q6353">
        <f>IF($P6353=1,SUM($P$7:$P6353),"")</f>
        <v/>
      </c>
      <c r="R6353">
        <f>IF($A6353="","",IF(ISNUMBER($A6353),$A6353,IFERROR(DATEVALUE($A6353),NA())))</f>
        <v/>
      </c>
    </row>
    <row r="6354">
      <c r="O6354">
        <f>IF($R6354="","",IF($Q$1="Weekly",INT(($R6354-2)/7),IF($Q$1="Quarterly",YEAR($R6354)*4+ROUNDUP(MONTH($R6354)/3),YEAR($R6354)*12+MONTH($R6354))))</f>
        <v/>
      </c>
      <c r="P6354">
        <f>IF($R6354="","",IF($R6355="",1,IF($O6354&lt;&gt;$O6355,1,0)))</f>
        <v/>
      </c>
      <c r="Q6354">
        <f>IF($P6354=1,SUM($P$7:$P6354),"")</f>
        <v/>
      </c>
      <c r="R6354">
        <f>IF($A6354="","",IF(ISNUMBER($A6354),$A6354,IFERROR(DATEVALUE($A6354),NA())))</f>
        <v/>
      </c>
    </row>
    <row r="6355">
      <c r="O6355">
        <f>IF($R6355="","",IF($Q$1="Weekly",INT(($R6355-2)/7),IF($Q$1="Quarterly",YEAR($R6355)*4+ROUNDUP(MONTH($R6355)/3),YEAR($R6355)*12+MONTH($R6355))))</f>
        <v/>
      </c>
      <c r="P6355">
        <f>IF($R6355="","",IF($R6356="",1,IF($O6355&lt;&gt;$O6356,1,0)))</f>
        <v/>
      </c>
      <c r="Q6355">
        <f>IF($P6355=1,SUM($P$7:$P6355),"")</f>
        <v/>
      </c>
      <c r="R6355">
        <f>IF($A6355="","",IF(ISNUMBER($A6355),$A6355,IFERROR(DATEVALUE($A6355),NA())))</f>
        <v/>
      </c>
    </row>
    <row r="6356">
      <c r="O6356">
        <f>IF($R6356="","",IF($Q$1="Weekly",INT(($R6356-2)/7),IF($Q$1="Quarterly",YEAR($R6356)*4+ROUNDUP(MONTH($R6356)/3),YEAR($R6356)*12+MONTH($R6356))))</f>
        <v/>
      </c>
      <c r="P6356">
        <f>IF($R6356="","",IF($R6357="",1,IF($O6356&lt;&gt;$O6357,1,0)))</f>
        <v/>
      </c>
      <c r="Q6356">
        <f>IF($P6356=1,SUM($P$7:$P6356),"")</f>
        <v/>
      </c>
      <c r="R6356">
        <f>IF($A6356="","",IF(ISNUMBER($A6356),$A6356,IFERROR(DATEVALUE($A6356),NA())))</f>
        <v/>
      </c>
    </row>
    <row r="6357">
      <c r="O6357">
        <f>IF($R6357="","",IF($Q$1="Weekly",INT(($R6357-2)/7),IF($Q$1="Quarterly",YEAR($R6357)*4+ROUNDUP(MONTH($R6357)/3),YEAR($R6357)*12+MONTH($R6357))))</f>
        <v/>
      </c>
      <c r="P6357">
        <f>IF($R6357="","",IF($R6358="",1,IF($O6357&lt;&gt;$O6358,1,0)))</f>
        <v/>
      </c>
      <c r="Q6357">
        <f>IF($P6357=1,SUM($P$7:$P6357),"")</f>
        <v/>
      </c>
      <c r="R6357">
        <f>IF($A6357="","",IF(ISNUMBER($A6357),$A6357,IFERROR(DATEVALUE($A6357),NA())))</f>
        <v/>
      </c>
    </row>
    <row r="6358">
      <c r="O6358">
        <f>IF($R6358="","",IF($Q$1="Weekly",INT(($R6358-2)/7),IF($Q$1="Quarterly",YEAR($R6358)*4+ROUNDUP(MONTH($R6358)/3),YEAR($R6358)*12+MONTH($R6358))))</f>
        <v/>
      </c>
      <c r="P6358">
        <f>IF($R6358="","",IF($R6359="",1,IF($O6358&lt;&gt;$O6359,1,0)))</f>
        <v/>
      </c>
      <c r="Q6358">
        <f>IF($P6358=1,SUM($P$7:$P6358),"")</f>
        <v/>
      </c>
      <c r="R6358">
        <f>IF($A6358="","",IF(ISNUMBER($A6358),$A6358,IFERROR(DATEVALUE($A6358),NA())))</f>
        <v/>
      </c>
    </row>
    <row r="6359">
      <c r="O6359">
        <f>IF($R6359="","",IF($Q$1="Weekly",INT(($R6359-2)/7),IF($Q$1="Quarterly",YEAR($R6359)*4+ROUNDUP(MONTH($R6359)/3),YEAR($R6359)*12+MONTH($R6359))))</f>
        <v/>
      </c>
      <c r="P6359">
        <f>IF($R6359="","",IF($R6360="",1,IF($O6359&lt;&gt;$O6360,1,0)))</f>
        <v/>
      </c>
      <c r="Q6359">
        <f>IF($P6359=1,SUM($P$7:$P6359),"")</f>
        <v/>
      </c>
      <c r="R6359">
        <f>IF($A6359="","",IF(ISNUMBER($A6359),$A6359,IFERROR(DATEVALUE($A6359),NA())))</f>
        <v/>
      </c>
    </row>
    <row r="6360">
      <c r="O6360">
        <f>IF($R6360="","",IF($Q$1="Weekly",INT(($R6360-2)/7),IF($Q$1="Quarterly",YEAR($R6360)*4+ROUNDUP(MONTH($R6360)/3),YEAR($R6360)*12+MONTH($R6360))))</f>
        <v/>
      </c>
      <c r="P6360">
        <f>IF($R6360="","",IF($R6361="",1,IF($O6360&lt;&gt;$O6361,1,0)))</f>
        <v/>
      </c>
      <c r="Q6360">
        <f>IF($P6360=1,SUM($P$7:$P6360),"")</f>
        <v/>
      </c>
      <c r="R6360">
        <f>IF($A6360="","",IF(ISNUMBER($A6360),$A6360,IFERROR(DATEVALUE($A6360),NA())))</f>
        <v/>
      </c>
    </row>
    <row r="6361">
      <c r="O6361">
        <f>IF($R6361="","",IF($Q$1="Weekly",INT(($R6361-2)/7),IF($Q$1="Quarterly",YEAR($R6361)*4+ROUNDUP(MONTH($R6361)/3),YEAR($R6361)*12+MONTH($R6361))))</f>
        <v/>
      </c>
      <c r="P6361">
        <f>IF($R6361="","",IF($R6362="",1,IF($O6361&lt;&gt;$O6362,1,0)))</f>
        <v/>
      </c>
      <c r="Q6361">
        <f>IF($P6361=1,SUM($P$7:$P6361),"")</f>
        <v/>
      </c>
      <c r="R6361">
        <f>IF($A6361="","",IF(ISNUMBER($A6361),$A6361,IFERROR(DATEVALUE($A6361),NA())))</f>
        <v/>
      </c>
    </row>
    <row r="6362">
      <c r="O6362">
        <f>IF($R6362="","",IF($Q$1="Weekly",INT(($R6362-2)/7),IF($Q$1="Quarterly",YEAR($R6362)*4+ROUNDUP(MONTH($R6362)/3),YEAR($R6362)*12+MONTH($R6362))))</f>
        <v/>
      </c>
      <c r="P6362">
        <f>IF($R6362="","",IF($R6363="",1,IF($O6362&lt;&gt;$O6363,1,0)))</f>
        <v/>
      </c>
      <c r="Q6362">
        <f>IF($P6362=1,SUM($P$7:$P6362),"")</f>
        <v/>
      </c>
      <c r="R6362">
        <f>IF($A6362="","",IF(ISNUMBER($A6362),$A6362,IFERROR(DATEVALUE($A6362),NA())))</f>
        <v/>
      </c>
    </row>
    <row r="6363">
      <c r="O6363">
        <f>IF($R6363="","",IF($Q$1="Weekly",INT(($R6363-2)/7),IF($Q$1="Quarterly",YEAR($R6363)*4+ROUNDUP(MONTH($R6363)/3),YEAR($R6363)*12+MONTH($R6363))))</f>
        <v/>
      </c>
      <c r="P6363">
        <f>IF($R6363="","",IF($R6364="",1,IF($O6363&lt;&gt;$O6364,1,0)))</f>
        <v/>
      </c>
      <c r="Q6363">
        <f>IF($P6363=1,SUM($P$7:$P6363),"")</f>
        <v/>
      </c>
      <c r="R6363">
        <f>IF($A6363="","",IF(ISNUMBER($A6363),$A6363,IFERROR(DATEVALUE($A6363),NA())))</f>
        <v/>
      </c>
    </row>
    <row r="6364">
      <c r="O6364">
        <f>IF($R6364="","",IF($Q$1="Weekly",INT(($R6364-2)/7),IF($Q$1="Quarterly",YEAR($R6364)*4+ROUNDUP(MONTH($R6364)/3),YEAR($R6364)*12+MONTH($R6364))))</f>
        <v/>
      </c>
      <c r="P6364">
        <f>IF($R6364="","",IF($R6365="",1,IF($O6364&lt;&gt;$O6365,1,0)))</f>
        <v/>
      </c>
      <c r="Q6364">
        <f>IF($P6364=1,SUM($P$7:$P6364),"")</f>
        <v/>
      </c>
      <c r="R6364">
        <f>IF($A6364="","",IF(ISNUMBER($A6364),$A6364,IFERROR(DATEVALUE($A6364),NA())))</f>
        <v/>
      </c>
    </row>
    <row r="6365">
      <c r="O6365">
        <f>IF($R6365="","",IF($Q$1="Weekly",INT(($R6365-2)/7),IF($Q$1="Quarterly",YEAR($R6365)*4+ROUNDUP(MONTH($R6365)/3),YEAR($R6365)*12+MONTH($R6365))))</f>
        <v/>
      </c>
      <c r="P6365">
        <f>IF($R6365="","",IF($R6366="",1,IF($O6365&lt;&gt;$O6366,1,0)))</f>
        <v/>
      </c>
      <c r="Q6365">
        <f>IF($P6365=1,SUM($P$7:$P6365),"")</f>
        <v/>
      </c>
      <c r="R6365">
        <f>IF($A6365="","",IF(ISNUMBER($A6365),$A6365,IFERROR(DATEVALUE($A6365),NA())))</f>
        <v/>
      </c>
    </row>
    <row r="6366">
      <c r="O6366">
        <f>IF($R6366="","",IF($Q$1="Weekly",INT(($R6366-2)/7),IF($Q$1="Quarterly",YEAR($R6366)*4+ROUNDUP(MONTH($R6366)/3),YEAR($R6366)*12+MONTH($R6366))))</f>
        <v/>
      </c>
      <c r="P6366">
        <f>IF($R6366="","",IF($R6367="",1,IF($O6366&lt;&gt;$O6367,1,0)))</f>
        <v/>
      </c>
      <c r="Q6366">
        <f>IF($P6366=1,SUM($P$7:$P6366),"")</f>
        <v/>
      </c>
      <c r="R6366">
        <f>IF($A6366="","",IF(ISNUMBER($A6366),$A6366,IFERROR(DATEVALUE($A6366),NA())))</f>
        <v/>
      </c>
    </row>
    <row r="6367">
      <c r="O6367">
        <f>IF($R6367="","",IF($Q$1="Weekly",INT(($R6367-2)/7),IF($Q$1="Quarterly",YEAR($R6367)*4+ROUNDUP(MONTH($R6367)/3),YEAR($R6367)*12+MONTH($R6367))))</f>
        <v/>
      </c>
      <c r="P6367">
        <f>IF($R6367="","",IF($R6368="",1,IF($O6367&lt;&gt;$O6368,1,0)))</f>
        <v/>
      </c>
      <c r="Q6367">
        <f>IF($P6367=1,SUM($P$7:$P6367),"")</f>
        <v/>
      </c>
      <c r="R6367">
        <f>IF($A6367="","",IF(ISNUMBER($A6367),$A6367,IFERROR(DATEVALUE($A6367),NA())))</f>
        <v/>
      </c>
    </row>
    <row r="6368">
      <c r="O6368">
        <f>IF($R6368="","",IF($Q$1="Weekly",INT(($R6368-2)/7),IF($Q$1="Quarterly",YEAR($R6368)*4+ROUNDUP(MONTH($R6368)/3),YEAR($R6368)*12+MONTH($R6368))))</f>
        <v/>
      </c>
      <c r="P6368">
        <f>IF($R6368="","",IF($R6369="",1,IF($O6368&lt;&gt;$O6369,1,0)))</f>
        <v/>
      </c>
      <c r="Q6368">
        <f>IF($P6368=1,SUM($P$7:$P6368),"")</f>
        <v/>
      </c>
      <c r="R6368">
        <f>IF($A6368="","",IF(ISNUMBER($A6368),$A6368,IFERROR(DATEVALUE($A6368),NA())))</f>
        <v/>
      </c>
    </row>
    <row r="6369">
      <c r="O6369">
        <f>IF($R6369="","",IF($Q$1="Weekly",INT(($R6369-2)/7),IF($Q$1="Quarterly",YEAR($R6369)*4+ROUNDUP(MONTH($R6369)/3),YEAR($R6369)*12+MONTH($R6369))))</f>
        <v/>
      </c>
      <c r="P6369">
        <f>IF($R6369="","",IF($R6370="",1,IF($O6369&lt;&gt;$O6370,1,0)))</f>
        <v/>
      </c>
      <c r="Q6369">
        <f>IF($P6369=1,SUM($P$7:$P6369),"")</f>
        <v/>
      </c>
      <c r="R6369">
        <f>IF($A6369="","",IF(ISNUMBER($A6369),$A6369,IFERROR(DATEVALUE($A6369),NA())))</f>
        <v/>
      </c>
    </row>
    <row r="6370">
      <c r="O6370">
        <f>IF($R6370="","",IF($Q$1="Weekly",INT(($R6370-2)/7),IF($Q$1="Quarterly",YEAR($R6370)*4+ROUNDUP(MONTH($R6370)/3),YEAR($R6370)*12+MONTH($R6370))))</f>
        <v/>
      </c>
      <c r="P6370">
        <f>IF($R6370="","",IF($R6371="",1,IF($O6370&lt;&gt;$O6371,1,0)))</f>
        <v/>
      </c>
      <c r="Q6370">
        <f>IF($P6370=1,SUM($P$7:$P6370),"")</f>
        <v/>
      </c>
      <c r="R6370">
        <f>IF($A6370="","",IF(ISNUMBER($A6370),$A6370,IFERROR(DATEVALUE($A6370),NA())))</f>
        <v/>
      </c>
    </row>
    <row r="6371">
      <c r="O6371">
        <f>IF($R6371="","",IF($Q$1="Weekly",INT(($R6371-2)/7),IF($Q$1="Quarterly",YEAR($R6371)*4+ROUNDUP(MONTH($R6371)/3),YEAR($R6371)*12+MONTH($R6371))))</f>
        <v/>
      </c>
      <c r="P6371">
        <f>IF($R6371="","",IF($R6372="",1,IF($O6371&lt;&gt;$O6372,1,0)))</f>
        <v/>
      </c>
      <c r="Q6371">
        <f>IF($P6371=1,SUM($P$7:$P6371),"")</f>
        <v/>
      </c>
      <c r="R6371">
        <f>IF($A6371="","",IF(ISNUMBER($A6371),$A6371,IFERROR(DATEVALUE($A6371),NA())))</f>
        <v/>
      </c>
    </row>
    <row r="6372">
      <c r="O6372">
        <f>IF($R6372="","",IF($Q$1="Weekly",INT(($R6372-2)/7),IF($Q$1="Quarterly",YEAR($R6372)*4+ROUNDUP(MONTH($R6372)/3),YEAR($R6372)*12+MONTH($R6372))))</f>
        <v/>
      </c>
      <c r="P6372">
        <f>IF($R6372="","",IF($R6373="",1,IF($O6372&lt;&gt;$O6373,1,0)))</f>
        <v/>
      </c>
      <c r="Q6372">
        <f>IF($P6372=1,SUM($P$7:$P6372),"")</f>
        <v/>
      </c>
      <c r="R6372">
        <f>IF($A6372="","",IF(ISNUMBER($A6372),$A6372,IFERROR(DATEVALUE($A6372),NA())))</f>
        <v/>
      </c>
    </row>
    <row r="6373">
      <c r="O6373">
        <f>IF($R6373="","",IF($Q$1="Weekly",INT(($R6373-2)/7),IF($Q$1="Quarterly",YEAR($R6373)*4+ROUNDUP(MONTH($R6373)/3),YEAR($R6373)*12+MONTH($R6373))))</f>
        <v/>
      </c>
      <c r="P6373">
        <f>IF($R6373="","",IF($R6374="",1,IF($O6373&lt;&gt;$O6374,1,0)))</f>
        <v/>
      </c>
      <c r="Q6373">
        <f>IF($P6373=1,SUM($P$7:$P6373),"")</f>
        <v/>
      </c>
      <c r="R6373">
        <f>IF($A6373="","",IF(ISNUMBER($A6373),$A6373,IFERROR(DATEVALUE($A6373),NA())))</f>
        <v/>
      </c>
    </row>
    <row r="6374">
      <c r="O6374">
        <f>IF($R6374="","",IF($Q$1="Weekly",INT(($R6374-2)/7),IF($Q$1="Quarterly",YEAR($R6374)*4+ROUNDUP(MONTH($R6374)/3),YEAR($R6374)*12+MONTH($R6374))))</f>
        <v/>
      </c>
      <c r="P6374">
        <f>IF($R6374="","",IF($R6375="",1,IF($O6374&lt;&gt;$O6375,1,0)))</f>
        <v/>
      </c>
      <c r="Q6374">
        <f>IF($P6374=1,SUM($P$7:$P6374),"")</f>
        <v/>
      </c>
      <c r="R6374">
        <f>IF($A6374="","",IF(ISNUMBER($A6374),$A6374,IFERROR(DATEVALUE($A6374),NA())))</f>
        <v/>
      </c>
    </row>
    <row r="6375">
      <c r="O6375">
        <f>IF($R6375="","",IF($Q$1="Weekly",INT(($R6375-2)/7),IF($Q$1="Quarterly",YEAR($R6375)*4+ROUNDUP(MONTH($R6375)/3),YEAR($R6375)*12+MONTH($R6375))))</f>
        <v/>
      </c>
      <c r="P6375">
        <f>IF($R6375="","",IF($R6376="",1,IF($O6375&lt;&gt;$O6376,1,0)))</f>
        <v/>
      </c>
      <c r="Q6375">
        <f>IF($P6375=1,SUM($P$7:$P6375),"")</f>
        <v/>
      </c>
      <c r="R6375">
        <f>IF($A6375="","",IF(ISNUMBER($A6375),$A6375,IFERROR(DATEVALUE($A6375),NA())))</f>
        <v/>
      </c>
    </row>
    <row r="6376">
      <c r="O6376">
        <f>IF($R6376="","",IF($Q$1="Weekly",INT(($R6376-2)/7),IF($Q$1="Quarterly",YEAR($R6376)*4+ROUNDUP(MONTH($R6376)/3),YEAR($R6376)*12+MONTH($R6376))))</f>
        <v/>
      </c>
      <c r="P6376">
        <f>IF($R6376="","",IF($R6377="",1,IF($O6376&lt;&gt;$O6377,1,0)))</f>
        <v/>
      </c>
      <c r="Q6376">
        <f>IF($P6376=1,SUM($P$7:$P6376),"")</f>
        <v/>
      </c>
      <c r="R6376">
        <f>IF($A6376="","",IF(ISNUMBER($A6376),$A6376,IFERROR(DATEVALUE($A6376),NA())))</f>
        <v/>
      </c>
    </row>
    <row r="6377">
      <c r="O6377">
        <f>IF($R6377="","",IF($Q$1="Weekly",INT(($R6377-2)/7),IF($Q$1="Quarterly",YEAR($R6377)*4+ROUNDUP(MONTH($R6377)/3),YEAR($R6377)*12+MONTH($R6377))))</f>
        <v/>
      </c>
      <c r="P6377">
        <f>IF($R6377="","",IF($R6378="",1,IF($O6377&lt;&gt;$O6378,1,0)))</f>
        <v/>
      </c>
      <c r="Q6377">
        <f>IF($P6377=1,SUM($P$7:$P6377),"")</f>
        <v/>
      </c>
      <c r="R6377">
        <f>IF($A6377="","",IF(ISNUMBER($A6377),$A6377,IFERROR(DATEVALUE($A6377),NA())))</f>
        <v/>
      </c>
    </row>
    <row r="6378">
      <c r="O6378">
        <f>IF($R6378="","",IF($Q$1="Weekly",INT(($R6378-2)/7),IF($Q$1="Quarterly",YEAR($R6378)*4+ROUNDUP(MONTH($R6378)/3),YEAR($R6378)*12+MONTH($R6378))))</f>
        <v/>
      </c>
      <c r="P6378">
        <f>IF($R6378="","",IF($R6379="",1,IF($O6378&lt;&gt;$O6379,1,0)))</f>
        <v/>
      </c>
      <c r="Q6378">
        <f>IF($P6378=1,SUM($P$7:$P6378),"")</f>
        <v/>
      </c>
      <c r="R6378">
        <f>IF($A6378="","",IF(ISNUMBER($A6378),$A6378,IFERROR(DATEVALUE($A6378),NA())))</f>
        <v/>
      </c>
    </row>
    <row r="6379">
      <c r="O6379">
        <f>IF($R6379="","",IF($Q$1="Weekly",INT(($R6379-2)/7),IF($Q$1="Quarterly",YEAR($R6379)*4+ROUNDUP(MONTH($R6379)/3),YEAR($R6379)*12+MONTH($R6379))))</f>
        <v/>
      </c>
      <c r="P6379">
        <f>IF($R6379="","",IF($R6380="",1,IF($O6379&lt;&gt;$O6380,1,0)))</f>
        <v/>
      </c>
      <c r="Q6379">
        <f>IF($P6379=1,SUM($P$7:$P6379),"")</f>
        <v/>
      </c>
      <c r="R6379">
        <f>IF($A6379="","",IF(ISNUMBER($A6379),$A6379,IFERROR(DATEVALUE($A6379),NA())))</f>
        <v/>
      </c>
    </row>
    <row r="6380">
      <c r="O6380">
        <f>IF($R6380="","",IF($Q$1="Weekly",INT(($R6380-2)/7),IF($Q$1="Quarterly",YEAR($R6380)*4+ROUNDUP(MONTH($R6380)/3),YEAR($R6380)*12+MONTH($R6380))))</f>
        <v/>
      </c>
      <c r="P6380">
        <f>IF($R6380="","",IF($R6381="",1,IF($O6380&lt;&gt;$O6381,1,0)))</f>
        <v/>
      </c>
      <c r="Q6380">
        <f>IF($P6380=1,SUM($P$7:$P6380),"")</f>
        <v/>
      </c>
      <c r="R6380">
        <f>IF($A6380="","",IF(ISNUMBER($A6380),$A6380,IFERROR(DATEVALUE($A6380),NA())))</f>
        <v/>
      </c>
    </row>
    <row r="6381">
      <c r="O6381">
        <f>IF($R6381="","",IF($Q$1="Weekly",INT(($R6381-2)/7),IF($Q$1="Quarterly",YEAR($R6381)*4+ROUNDUP(MONTH($R6381)/3),YEAR($R6381)*12+MONTH($R6381))))</f>
        <v/>
      </c>
      <c r="P6381">
        <f>IF($R6381="","",IF($R6382="",1,IF($O6381&lt;&gt;$O6382,1,0)))</f>
        <v/>
      </c>
      <c r="Q6381">
        <f>IF($P6381=1,SUM($P$7:$P6381),"")</f>
        <v/>
      </c>
      <c r="R6381">
        <f>IF($A6381="","",IF(ISNUMBER($A6381),$A6381,IFERROR(DATEVALUE($A6381),NA())))</f>
        <v/>
      </c>
    </row>
    <row r="6382">
      <c r="O6382">
        <f>IF($R6382="","",IF($Q$1="Weekly",INT(($R6382-2)/7),IF($Q$1="Quarterly",YEAR($R6382)*4+ROUNDUP(MONTH($R6382)/3),YEAR($R6382)*12+MONTH($R6382))))</f>
        <v/>
      </c>
      <c r="P6382">
        <f>IF($R6382="","",IF($R6383="",1,IF($O6382&lt;&gt;$O6383,1,0)))</f>
        <v/>
      </c>
      <c r="Q6382">
        <f>IF($P6382=1,SUM($P$7:$P6382),"")</f>
        <v/>
      </c>
      <c r="R6382">
        <f>IF($A6382="","",IF(ISNUMBER($A6382),$A6382,IFERROR(DATEVALUE($A6382),NA())))</f>
        <v/>
      </c>
    </row>
    <row r="6383">
      <c r="O6383">
        <f>IF($R6383="","",IF($Q$1="Weekly",INT(($R6383-2)/7),IF($Q$1="Quarterly",YEAR($R6383)*4+ROUNDUP(MONTH($R6383)/3),YEAR($R6383)*12+MONTH($R6383))))</f>
        <v/>
      </c>
      <c r="P6383">
        <f>IF($R6383="","",IF($R6384="",1,IF($O6383&lt;&gt;$O6384,1,0)))</f>
        <v/>
      </c>
      <c r="Q6383">
        <f>IF($P6383=1,SUM($P$7:$P6383),"")</f>
        <v/>
      </c>
      <c r="R6383">
        <f>IF($A6383="","",IF(ISNUMBER($A6383),$A6383,IFERROR(DATEVALUE($A6383),NA())))</f>
        <v/>
      </c>
    </row>
    <row r="6384">
      <c r="O6384">
        <f>IF($R6384="","",IF($Q$1="Weekly",INT(($R6384-2)/7),IF($Q$1="Quarterly",YEAR($R6384)*4+ROUNDUP(MONTH($R6384)/3),YEAR($R6384)*12+MONTH($R6384))))</f>
        <v/>
      </c>
      <c r="P6384">
        <f>IF($R6384="","",IF($R6385="",1,IF($O6384&lt;&gt;$O6385,1,0)))</f>
        <v/>
      </c>
      <c r="Q6384">
        <f>IF($P6384=1,SUM($P$7:$P6384),"")</f>
        <v/>
      </c>
      <c r="R6384">
        <f>IF($A6384="","",IF(ISNUMBER($A6384),$A6384,IFERROR(DATEVALUE($A6384),NA())))</f>
        <v/>
      </c>
    </row>
    <row r="6385">
      <c r="O6385">
        <f>IF($R6385="","",IF($Q$1="Weekly",INT(($R6385-2)/7),IF($Q$1="Quarterly",YEAR($R6385)*4+ROUNDUP(MONTH($R6385)/3),YEAR($R6385)*12+MONTH($R6385))))</f>
        <v/>
      </c>
      <c r="P6385">
        <f>IF($R6385="","",IF($R6386="",1,IF($O6385&lt;&gt;$O6386,1,0)))</f>
        <v/>
      </c>
      <c r="Q6385">
        <f>IF($P6385=1,SUM($P$7:$P6385),"")</f>
        <v/>
      </c>
      <c r="R6385">
        <f>IF($A6385="","",IF(ISNUMBER($A6385),$A6385,IFERROR(DATEVALUE($A6385),NA())))</f>
        <v/>
      </c>
    </row>
    <row r="6386">
      <c r="O6386">
        <f>IF($R6386="","",IF($Q$1="Weekly",INT(($R6386-2)/7),IF($Q$1="Quarterly",YEAR($R6386)*4+ROUNDUP(MONTH($R6386)/3),YEAR($R6386)*12+MONTH($R6386))))</f>
        <v/>
      </c>
      <c r="P6386">
        <f>IF($R6386="","",IF($R6387="",1,IF($O6386&lt;&gt;$O6387,1,0)))</f>
        <v/>
      </c>
      <c r="Q6386">
        <f>IF($P6386=1,SUM($P$7:$P6386),"")</f>
        <v/>
      </c>
      <c r="R6386">
        <f>IF($A6386="","",IF(ISNUMBER($A6386),$A6386,IFERROR(DATEVALUE($A6386),NA())))</f>
        <v/>
      </c>
    </row>
    <row r="6387">
      <c r="O6387">
        <f>IF($R6387="","",IF($Q$1="Weekly",INT(($R6387-2)/7),IF($Q$1="Quarterly",YEAR($R6387)*4+ROUNDUP(MONTH($R6387)/3),YEAR($R6387)*12+MONTH($R6387))))</f>
        <v/>
      </c>
      <c r="P6387">
        <f>IF($R6387="","",IF($R6388="",1,IF($O6387&lt;&gt;$O6388,1,0)))</f>
        <v/>
      </c>
      <c r="Q6387">
        <f>IF($P6387=1,SUM($P$7:$P6387),"")</f>
        <v/>
      </c>
      <c r="R6387">
        <f>IF($A6387="","",IF(ISNUMBER($A6387),$A6387,IFERROR(DATEVALUE($A6387),NA())))</f>
        <v/>
      </c>
    </row>
    <row r="6388">
      <c r="O6388">
        <f>IF($R6388="","",IF($Q$1="Weekly",INT(($R6388-2)/7),IF($Q$1="Quarterly",YEAR($R6388)*4+ROUNDUP(MONTH($R6388)/3),YEAR($R6388)*12+MONTH($R6388))))</f>
        <v/>
      </c>
      <c r="P6388">
        <f>IF($R6388="","",IF($R6389="",1,IF($O6388&lt;&gt;$O6389,1,0)))</f>
        <v/>
      </c>
      <c r="Q6388">
        <f>IF($P6388=1,SUM($P$7:$P6388),"")</f>
        <v/>
      </c>
      <c r="R6388">
        <f>IF($A6388="","",IF(ISNUMBER($A6388),$A6388,IFERROR(DATEVALUE($A6388),NA())))</f>
        <v/>
      </c>
    </row>
    <row r="6389">
      <c r="O6389">
        <f>IF($R6389="","",IF($Q$1="Weekly",INT(($R6389-2)/7),IF($Q$1="Quarterly",YEAR($R6389)*4+ROUNDUP(MONTH($R6389)/3),YEAR($R6389)*12+MONTH($R6389))))</f>
        <v/>
      </c>
      <c r="P6389">
        <f>IF($R6389="","",IF($R6390="",1,IF($O6389&lt;&gt;$O6390,1,0)))</f>
        <v/>
      </c>
      <c r="Q6389">
        <f>IF($P6389=1,SUM($P$7:$P6389),"")</f>
        <v/>
      </c>
      <c r="R6389">
        <f>IF($A6389="","",IF(ISNUMBER($A6389),$A6389,IFERROR(DATEVALUE($A6389),NA())))</f>
        <v/>
      </c>
    </row>
    <row r="6390">
      <c r="O6390">
        <f>IF($R6390="","",IF($Q$1="Weekly",INT(($R6390-2)/7),IF($Q$1="Quarterly",YEAR($R6390)*4+ROUNDUP(MONTH($R6390)/3),YEAR($R6390)*12+MONTH($R6390))))</f>
        <v/>
      </c>
      <c r="P6390">
        <f>IF($R6390="","",IF($R6391="",1,IF($O6390&lt;&gt;$O6391,1,0)))</f>
        <v/>
      </c>
      <c r="Q6390">
        <f>IF($P6390=1,SUM($P$7:$P6390),"")</f>
        <v/>
      </c>
      <c r="R6390">
        <f>IF($A6390="","",IF(ISNUMBER($A6390),$A6390,IFERROR(DATEVALUE($A6390),NA())))</f>
        <v/>
      </c>
    </row>
    <row r="6391">
      <c r="O6391">
        <f>IF($R6391="","",IF($Q$1="Weekly",INT(($R6391-2)/7),IF($Q$1="Quarterly",YEAR($R6391)*4+ROUNDUP(MONTH($R6391)/3),YEAR($R6391)*12+MONTH($R6391))))</f>
        <v/>
      </c>
      <c r="P6391">
        <f>IF($R6391="","",IF($R6392="",1,IF($O6391&lt;&gt;$O6392,1,0)))</f>
        <v/>
      </c>
      <c r="Q6391">
        <f>IF($P6391=1,SUM($P$7:$P6391),"")</f>
        <v/>
      </c>
      <c r="R6391">
        <f>IF($A6391="","",IF(ISNUMBER($A6391),$A6391,IFERROR(DATEVALUE($A6391),NA())))</f>
        <v/>
      </c>
    </row>
    <row r="6392">
      <c r="O6392">
        <f>IF($R6392="","",IF($Q$1="Weekly",INT(($R6392-2)/7),IF($Q$1="Quarterly",YEAR($R6392)*4+ROUNDUP(MONTH($R6392)/3),YEAR($R6392)*12+MONTH($R6392))))</f>
        <v/>
      </c>
      <c r="P6392">
        <f>IF($R6392="","",IF($R6393="",1,IF($O6392&lt;&gt;$O6393,1,0)))</f>
        <v/>
      </c>
      <c r="Q6392">
        <f>IF($P6392=1,SUM($P$7:$P6392),"")</f>
        <v/>
      </c>
      <c r="R6392">
        <f>IF($A6392="","",IF(ISNUMBER($A6392),$A6392,IFERROR(DATEVALUE($A6392),NA())))</f>
        <v/>
      </c>
    </row>
    <row r="6393">
      <c r="O6393">
        <f>IF($R6393="","",IF($Q$1="Weekly",INT(($R6393-2)/7),IF($Q$1="Quarterly",YEAR($R6393)*4+ROUNDUP(MONTH($R6393)/3),YEAR($R6393)*12+MONTH($R6393))))</f>
        <v/>
      </c>
      <c r="P6393">
        <f>IF($R6393="","",IF($R6394="",1,IF($O6393&lt;&gt;$O6394,1,0)))</f>
        <v/>
      </c>
      <c r="Q6393">
        <f>IF($P6393=1,SUM($P$7:$P6393),"")</f>
        <v/>
      </c>
      <c r="R6393">
        <f>IF($A6393="","",IF(ISNUMBER($A6393),$A6393,IFERROR(DATEVALUE($A6393),NA())))</f>
        <v/>
      </c>
    </row>
    <row r="6394">
      <c r="O6394">
        <f>IF($R6394="","",IF($Q$1="Weekly",INT(($R6394-2)/7),IF($Q$1="Quarterly",YEAR($R6394)*4+ROUNDUP(MONTH($R6394)/3),YEAR($R6394)*12+MONTH($R6394))))</f>
        <v/>
      </c>
      <c r="P6394">
        <f>IF($R6394="","",IF($R6395="",1,IF($O6394&lt;&gt;$O6395,1,0)))</f>
        <v/>
      </c>
      <c r="Q6394">
        <f>IF($P6394=1,SUM($P$7:$P6394),"")</f>
        <v/>
      </c>
      <c r="R6394">
        <f>IF($A6394="","",IF(ISNUMBER($A6394),$A6394,IFERROR(DATEVALUE($A6394),NA())))</f>
        <v/>
      </c>
    </row>
    <row r="6395">
      <c r="O6395">
        <f>IF($R6395="","",IF($Q$1="Weekly",INT(($R6395-2)/7),IF($Q$1="Quarterly",YEAR($R6395)*4+ROUNDUP(MONTH($R6395)/3),YEAR($R6395)*12+MONTH($R6395))))</f>
        <v/>
      </c>
      <c r="P6395">
        <f>IF($R6395="","",IF($R6396="",1,IF($O6395&lt;&gt;$O6396,1,0)))</f>
        <v/>
      </c>
      <c r="Q6395">
        <f>IF($P6395=1,SUM($P$7:$P6395),"")</f>
        <v/>
      </c>
      <c r="R6395">
        <f>IF($A6395="","",IF(ISNUMBER($A6395),$A6395,IFERROR(DATEVALUE($A6395),NA())))</f>
        <v/>
      </c>
    </row>
    <row r="6396">
      <c r="O6396">
        <f>IF($R6396="","",IF($Q$1="Weekly",INT(($R6396-2)/7),IF($Q$1="Quarterly",YEAR($R6396)*4+ROUNDUP(MONTH($R6396)/3),YEAR($R6396)*12+MONTH($R6396))))</f>
        <v/>
      </c>
      <c r="P6396">
        <f>IF($R6396="","",IF($R6397="",1,IF($O6396&lt;&gt;$O6397,1,0)))</f>
        <v/>
      </c>
      <c r="Q6396">
        <f>IF($P6396=1,SUM($P$7:$P6396),"")</f>
        <v/>
      </c>
      <c r="R6396">
        <f>IF($A6396="","",IF(ISNUMBER($A6396),$A6396,IFERROR(DATEVALUE($A6396),NA())))</f>
        <v/>
      </c>
    </row>
    <row r="6397">
      <c r="O6397">
        <f>IF($R6397="","",IF($Q$1="Weekly",INT(($R6397-2)/7),IF($Q$1="Quarterly",YEAR($R6397)*4+ROUNDUP(MONTH($R6397)/3),YEAR($R6397)*12+MONTH($R6397))))</f>
        <v/>
      </c>
      <c r="P6397">
        <f>IF($R6397="","",IF($R6398="",1,IF($O6397&lt;&gt;$O6398,1,0)))</f>
        <v/>
      </c>
      <c r="Q6397">
        <f>IF($P6397=1,SUM($P$7:$P6397),"")</f>
        <v/>
      </c>
      <c r="R6397">
        <f>IF($A6397="","",IF(ISNUMBER($A6397),$A6397,IFERROR(DATEVALUE($A6397),NA())))</f>
        <v/>
      </c>
    </row>
    <row r="6398">
      <c r="O6398">
        <f>IF($R6398="","",IF($Q$1="Weekly",INT(($R6398-2)/7),IF($Q$1="Quarterly",YEAR($R6398)*4+ROUNDUP(MONTH($R6398)/3),YEAR($R6398)*12+MONTH($R6398))))</f>
        <v/>
      </c>
      <c r="P6398">
        <f>IF($R6398="","",IF($R6399="",1,IF($O6398&lt;&gt;$O6399,1,0)))</f>
        <v/>
      </c>
      <c r="Q6398">
        <f>IF($P6398=1,SUM($P$7:$P6398),"")</f>
        <v/>
      </c>
      <c r="R6398">
        <f>IF($A6398="","",IF(ISNUMBER($A6398),$A6398,IFERROR(DATEVALUE($A6398),NA())))</f>
        <v/>
      </c>
    </row>
    <row r="6399">
      <c r="O6399">
        <f>IF($R6399="","",IF($Q$1="Weekly",INT(($R6399-2)/7),IF($Q$1="Quarterly",YEAR($R6399)*4+ROUNDUP(MONTH($R6399)/3),YEAR($R6399)*12+MONTH($R6399))))</f>
        <v/>
      </c>
      <c r="P6399">
        <f>IF($R6399="","",IF($R6400="",1,IF($O6399&lt;&gt;$O6400,1,0)))</f>
        <v/>
      </c>
      <c r="Q6399">
        <f>IF($P6399=1,SUM($P$7:$P6399),"")</f>
        <v/>
      </c>
      <c r="R6399">
        <f>IF($A6399="","",IF(ISNUMBER($A6399),$A6399,IFERROR(DATEVALUE($A6399),NA())))</f>
        <v/>
      </c>
    </row>
    <row r="6400">
      <c r="O6400">
        <f>IF($R6400="","",IF($Q$1="Weekly",INT(($R6400-2)/7),IF($Q$1="Quarterly",YEAR($R6400)*4+ROUNDUP(MONTH($R6400)/3),YEAR($R6400)*12+MONTH($R6400))))</f>
        <v/>
      </c>
      <c r="P6400">
        <f>IF($R6400="","",IF($R6401="",1,IF($O6400&lt;&gt;$O6401,1,0)))</f>
        <v/>
      </c>
      <c r="Q6400">
        <f>IF($P6400=1,SUM($P$7:$P6400),"")</f>
        <v/>
      </c>
      <c r="R6400">
        <f>IF($A6400="","",IF(ISNUMBER($A6400),$A6400,IFERROR(DATEVALUE($A6400),NA())))</f>
        <v/>
      </c>
    </row>
    <row r="6401">
      <c r="O6401">
        <f>IF($R6401="","",IF($Q$1="Weekly",INT(($R6401-2)/7),IF($Q$1="Quarterly",YEAR($R6401)*4+ROUNDUP(MONTH($R6401)/3),YEAR($R6401)*12+MONTH($R6401))))</f>
        <v/>
      </c>
      <c r="P6401">
        <f>IF($R6401="","",IF($R6402="",1,IF($O6401&lt;&gt;$O6402,1,0)))</f>
        <v/>
      </c>
      <c r="Q6401">
        <f>IF($P6401=1,SUM($P$7:$P6401),"")</f>
        <v/>
      </c>
      <c r="R6401">
        <f>IF($A6401="","",IF(ISNUMBER($A6401),$A6401,IFERROR(DATEVALUE($A6401),NA())))</f>
        <v/>
      </c>
    </row>
    <row r="6402">
      <c r="O6402">
        <f>IF($R6402="","",IF($Q$1="Weekly",INT(($R6402-2)/7),IF($Q$1="Quarterly",YEAR($R6402)*4+ROUNDUP(MONTH($R6402)/3),YEAR($R6402)*12+MONTH($R6402))))</f>
        <v/>
      </c>
      <c r="P6402">
        <f>IF($R6402="","",IF($R6403="",1,IF($O6402&lt;&gt;$O6403,1,0)))</f>
        <v/>
      </c>
      <c r="Q6402">
        <f>IF($P6402=1,SUM($P$7:$P6402),"")</f>
        <v/>
      </c>
      <c r="R6402">
        <f>IF($A6402="","",IF(ISNUMBER($A6402),$A6402,IFERROR(DATEVALUE($A6402),NA())))</f>
        <v/>
      </c>
    </row>
    <row r="6403">
      <c r="O6403">
        <f>IF($R6403="","",IF($Q$1="Weekly",INT(($R6403-2)/7),IF($Q$1="Quarterly",YEAR($R6403)*4+ROUNDUP(MONTH($R6403)/3),YEAR($R6403)*12+MONTH($R6403))))</f>
        <v/>
      </c>
      <c r="P6403">
        <f>IF($R6403="","",IF($R6404="",1,IF($O6403&lt;&gt;$O6404,1,0)))</f>
        <v/>
      </c>
      <c r="Q6403">
        <f>IF($P6403=1,SUM($P$7:$P6403),"")</f>
        <v/>
      </c>
      <c r="R6403">
        <f>IF($A6403="","",IF(ISNUMBER($A6403),$A6403,IFERROR(DATEVALUE($A6403),NA())))</f>
        <v/>
      </c>
    </row>
    <row r="6404">
      <c r="O6404">
        <f>IF($R6404="","",IF($Q$1="Weekly",INT(($R6404-2)/7),IF($Q$1="Quarterly",YEAR($R6404)*4+ROUNDUP(MONTH($R6404)/3),YEAR($R6404)*12+MONTH($R6404))))</f>
        <v/>
      </c>
      <c r="P6404">
        <f>IF($R6404="","",IF($R6405="",1,IF($O6404&lt;&gt;$O6405,1,0)))</f>
        <v/>
      </c>
      <c r="Q6404">
        <f>IF($P6404=1,SUM($P$7:$P6404),"")</f>
        <v/>
      </c>
      <c r="R6404">
        <f>IF($A6404="","",IF(ISNUMBER($A6404),$A6404,IFERROR(DATEVALUE($A6404),NA())))</f>
        <v/>
      </c>
    </row>
    <row r="6405">
      <c r="O6405">
        <f>IF($R6405="","",IF($Q$1="Weekly",INT(($R6405-2)/7),IF($Q$1="Quarterly",YEAR($R6405)*4+ROUNDUP(MONTH($R6405)/3),YEAR($R6405)*12+MONTH($R6405))))</f>
        <v/>
      </c>
      <c r="P6405">
        <f>IF($R6405="","",IF($R6406="",1,IF($O6405&lt;&gt;$O6406,1,0)))</f>
        <v/>
      </c>
      <c r="Q6405">
        <f>IF($P6405=1,SUM($P$7:$P6405),"")</f>
        <v/>
      </c>
      <c r="R6405">
        <f>IF($A6405="","",IF(ISNUMBER($A6405),$A6405,IFERROR(DATEVALUE($A6405),NA())))</f>
        <v/>
      </c>
    </row>
    <row r="6406">
      <c r="O6406">
        <f>IF($R6406="","",IF($Q$1="Weekly",INT(($R6406-2)/7),IF($Q$1="Quarterly",YEAR($R6406)*4+ROUNDUP(MONTH($R6406)/3),YEAR($R6406)*12+MONTH($R6406))))</f>
        <v/>
      </c>
      <c r="P6406">
        <f>IF($R6406="","",IF($R6407="",1,IF($O6406&lt;&gt;$O6407,1,0)))</f>
        <v/>
      </c>
      <c r="Q6406">
        <f>IF($P6406=1,SUM($P$7:$P6406),"")</f>
        <v/>
      </c>
      <c r="R6406">
        <f>IF($A6406="","",IF(ISNUMBER($A6406),$A6406,IFERROR(DATEVALUE($A6406),NA())))</f>
        <v/>
      </c>
    </row>
    <row r="6407">
      <c r="O6407">
        <f>IF($R6407="","",IF($Q$1="Weekly",INT(($R6407-2)/7),IF($Q$1="Quarterly",YEAR($R6407)*4+ROUNDUP(MONTH($R6407)/3),YEAR($R6407)*12+MONTH($R6407))))</f>
        <v/>
      </c>
      <c r="P6407">
        <f>IF($R6407="","",IF($R6408="",1,IF($O6407&lt;&gt;$O6408,1,0)))</f>
        <v/>
      </c>
      <c r="Q6407">
        <f>IF($P6407=1,SUM($P$7:$P6407),"")</f>
        <v/>
      </c>
      <c r="R6407">
        <f>IF($A6407="","",IF(ISNUMBER($A6407),$A6407,IFERROR(DATEVALUE($A6407),NA())))</f>
        <v/>
      </c>
    </row>
    <row r="6408">
      <c r="O6408">
        <f>IF($R6408="","",IF($Q$1="Weekly",INT(($R6408-2)/7),IF($Q$1="Quarterly",YEAR($R6408)*4+ROUNDUP(MONTH($R6408)/3),YEAR($R6408)*12+MONTH($R6408))))</f>
        <v/>
      </c>
      <c r="P6408">
        <f>IF($R6408="","",IF($R6409="",1,IF($O6408&lt;&gt;$O6409,1,0)))</f>
        <v/>
      </c>
      <c r="Q6408">
        <f>IF($P6408=1,SUM($P$7:$P6408),"")</f>
        <v/>
      </c>
      <c r="R6408">
        <f>IF($A6408="","",IF(ISNUMBER($A6408),$A6408,IFERROR(DATEVALUE($A6408),NA())))</f>
        <v/>
      </c>
    </row>
    <row r="6409">
      <c r="O6409">
        <f>IF($R6409="","",IF($Q$1="Weekly",INT(($R6409-2)/7),IF($Q$1="Quarterly",YEAR($R6409)*4+ROUNDUP(MONTH($R6409)/3),YEAR($R6409)*12+MONTH($R6409))))</f>
        <v/>
      </c>
      <c r="P6409">
        <f>IF($R6409="","",IF($R6410="",1,IF($O6409&lt;&gt;$O6410,1,0)))</f>
        <v/>
      </c>
      <c r="Q6409">
        <f>IF($P6409=1,SUM($P$7:$P6409),"")</f>
        <v/>
      </c>
      <c r="R6409">
        <f>IF($A6409="","",IF(ISNUMBER($A6409),$A6409,IFERROR(DATEVALUE($A6409),NA())))</f>
        <v/>
      </c>
    </row>
    <row r="6410">
      <c r="O6410">
        <f>IF($R6410="","",IF($Q$1="Weekly",INT(($R6410-2)/7),IF($Q$1="Quarterly",YEAR($R6410)*4+ROUNDUP(MONTH($R6410)/3),YEAR($R6410)*12+MONTH($R6410))))</f>
        <v/>
      </c>
      <c r="P6410">
        <f>IF($R6410="","",IF($R6411="",1,IF($O6410&lt;&gt;$O6411,1,0)))</f>
        <v/>
      </c>
      <c r="Q6410">
        <f>IF($P6410=1,SUM($P$7:$P6410),"")</f>
        <v/>
      </c>
      <c r="R6410">
        <f>IF($A6410="","",IF(ISNUMBER($A6410),$A6410,IFERROR(DATEVALUE($A6410),NA())))</f>
        <v/>
      </c>
    </row>
    <row r="6411">
      <c r="O6411">
        <f>IF($R6411="","",IF($Q$1="Weekly",INT(($R6411-2)/7),IF($Q$1="Quarterly",YEAR($R6411)*4+ROUNDUP(MONTH($R6411)/3),YEAR($R6411)*12+MONTH($R6411))))</f>
        <v/>
      </c>
      <c r="P6411">
        <f>IF($R6411="","",IF($R6412="",1,IF($O6411&lt;&gt;$O6412,1,0)))</f>
        <v/>
      </c>
      <c r="Q6411">
        <f>IF($P6411=1,SUM($P$7:$P6411),"")</f>
        <v/>
      </c>
      <c r="R6411">
        <f>IF($A6411="","",IF(ISNUMBER($A6411),$A6411,IFERROR(DATEVALUE($A6411),NA())))</f>
        <v/>
      </c>
    </row>
    <row r="6412">
      <c r="O6412">
        <f>IF($R6412="","",IF($Q$1="Weekly",INT(($R6412-2)/7),IF($Q$1="Quarterly",YEAR($R6412)*4+ROUNDUP(MONTH($R6412)/3),YEAR($R6412)*12+MONTH($R6412))))</f>
        <v/>
      </c>
      <c r="P6412">
        <f>IF($R6412="","",IF($R6413="",1,IF($O6412&lt;&gt;$O6413,1,0)))</f>
        <v/>
      </c>
      <c r="Q6412">
        <f>IF($P6412=1,SUM($P$7:$P6412),"")</f>
        <v/>
      </c>
      <c r="R6412">
        <f>IF($A6412="","",IF(ISNUMBER($A6412),$A6412,IFERROR(DATEVALUE($A6412),NA())))</f>
        <v/>
      </c>
    </row>
    <row r="6413">
      <c r="O6413">
        <f>IF($R6413="","",IF($Q$1="Weekly",INT(($R6413-2)/7),IF($Q$1="Quarterly",YEAR($R6413)*4+ROUNDUP(MONTH($R6413)/3),YEAR($R6413)*12+MONTH($R6413))))</f>
        <v/>
      </c>
      <c r="P6413">
        <f>IF($R6413="","",IF($R6414="",1,IF($O6413&lt;&gt;$O6414,1,0)))</f>
        <v/>
      </c>
      <c r="Q6413">
        <f>IF($P6413=1,SUM($P$7:$P6413),"")</f>
        <v/>
      </c>
      <c r="R6413">
        <f>IF($A6413="","",IF(ISNUMBER($A6413),$A6413,IFERROR(DATEVALUE($A6413),NA())))</f>
        <v/>
      </c>
    </row>
    <row r="6414">
      <c r="O6414">
        <f>IF($R6414="","",IF($Q$1="Weekly",INT(($R6414-2)/7),IF($Q$1="Quarterly",YEAR($R6414)*4+ROUNDUP(MONTH($R6414)/3),YEAR($R6414)*12+MONTH($R6414))))</f>
        <v/>
      </c>
      <c r="P6414">
        <f>IF($R6414="","",IF($R6415="",1,IF($O6414&lt;&gt;$O6415,1,0)))</f>
        <v/>
      </c>
      <c r="Q6414">
        <f>IF($P6414=1,SUM($P$7:$P6414),"")</f>
        <v/>
      </c>
      <c r="R6414">
        <f>IF($A6414="","",IF(ISNUMBER($A6414),$A6414,IFERROR(DATEVALUE($A6414),NA())))</f>
        <v/>
      </c>
    </row>
    <row r="6415">
      <c r="O6415">
        <f>IF($R6415="","",IF($Q$1="Weekly",INT(($R6415-2)/7),IF($Q$1="Quarterly",YEAR($R6415)*4+ROUNDUP(MONTH($R6415)/3),YEAR($R6415)*12+MONTH($R6415))))</f>
        <v/>
      </c>
      <c r="P6415">
        <f>IF($R6415="","",IF($R6416="",1,IF($O6415&lt;&gt;$O6416,1,0)))</f>
        <v/>
      </c>
      <c r="Q6415">
        <f>IF($P6415=1,SUM($P$7:$P6415),"")</f>
        <v/>
      </c>
      <c r="R6415">
        <f>IF($A6415="","",IF(ISNUMBER($A6415),$A6415,IFERROR(DATEVALUE($A6415),NA())))</f>
        <v/>
      </c>
    </row>
    <row r="6416">
      <c r="O6416">
        <f>IF($R6416="","",IF($Q$1="Weekly",INT(($R6416-2)/7),IF($Q$1="Quarterly",YEAR($R6416)*4+ROUNDUP(MONTH($R6416)/3),YEAR($R6416)*12+MONTH($R6416))))</f>
        <v/>
      </c>
      <c r="P6416">
        <f>IF($R6416="","",IF($R6417="",1,IF($O6416&lt;&gt;$O6417,1,0)))</f>
        <v/>
      </c>
      <c r="Q6416">
        <f>IF($P6416=1,SUM($P$7:$P6416),"")</f>
        <v/>
      </c>
      <c r="R6416">
        <f>IF($A6416="","",IF(ISNUMBER($A6416),$A6416,IFERROR(DATEVALUE($A6416),NA())))</f>
        <v/>
      </c>
    </row>
    <row r="6417">
      <c r="O6417">
        <f>IF($R6417="","",IF($Q$1="Weekly",INT(($R6417-2)/7),IF($Q$1="Quarterly",YEAR($R6417)*4+ROUNDUP(MONTH($R6417)/3),YEAR($R6417)*12+MONTH($R6417))))</f>
        <v/>
      </c>
      <c r="P6417">
        <f>IF($R6417="","",IF($R6418="",1,IF($O6417&lt;&gt;$O6418,1,0)))</f>
        <v/>
      </c>
      <c r="Q6417">
        <f>IF($P6417=1,SUM($P$7:$P6417),"")</f>
        <v/>
      </c>
      <c r="R6417">
        <f>IF($A6417="","",IF(ISNUMBER($A6417),$A6417,IFERROR(DATEVALUE($A6417),NA())))</f>
        <v/>
      </c>
    </row>
    <row r="6418">
      <c r="O6418">
        <f>IF($R6418="","",IF($Q$1="Weekly",INT(($R6418-2)/7),IF($Q$1="Quarterly",YEAR($R6418)*4+ROUNDUP(MONTH($R6418)/3),YEAR($R6418)*12+MONTH($R6418))))</f>
        <v/>
      </c>
      <c r="P6418">
        <f>IF($R6418="","",IF($R6419="",1,IF($O6418&lt;&gt;$O6419,1,0)))</f>
        <v/>
      </c>
      <c r="Q6418">
        <f>IF($P6418=1,SUM($P$7:$P6418),"")</f>
        <v/>
      </c>
      <c r="R6418">
        <f>IF($A6418="","",IF(ISNUMBER($A6418),$A6418,IFERROR(DATEVALUE($A6418),NA())))</f>
        <v/>
      </c>
    </row>
    <row r="6419">
      <c r="O6419">
        <f>IF($R6419="","",IF($Q$1="Weekly",INT(($R6419-2)/7),IF($Q$1="Quarterly",YEAR($R6419)*4+ROUNDUP(MONTH($R6419)/3),YEAR($R6419)*12+MONTH($R6419))))</f>
        <v/>
      </c>
      <c r="P6419">
        <f>IF($R6419="","",IF($R6420="",1,IF($O6419&lt;&gt;$O6420,1,0)))</f>
        <v/>
      </c>
      <c r="Q6419">
        <f>IF($P6419=1,SUM($P$7:$P6419),"")</f>
        <v/>
      </c>
      <c r="R6419">
        <f>IF($A6419="","",IF(ISNUMBER($A6419),$A6419,IFERROR(DATEVALUE($A6419),NA())))</f>
        <v/>
      </c>
    </row>
    <row r="6420">
      <c r="O6420">
        <f>IF($R6420="","",IF($Q$1="Weekly",INT(($R6420-2)/7),IF($Q$1="Quarterly",YEAR($R6420)*4+ROUNDUP(MONTH($R6420)/3),YEAR($R6420)*12+MONTH($R6420))))</f>
        <v/>
      </c>
      <c r="P6420">
        <f>IF($R6420="","",IF($R6421="",1,IF($O6420&lt;&gt;$O6421,1,0)))</f>
        <v/>
      </c>
      <c r="Q6420">
        <f>IF($P6420=1,SUM($P$7:$P6420),"")</f>
        <v/>
      </c>
      <c r="R6420">
        <f>IF($A6420="","",IF(ISNUMBER($A6420),$A6420,IFERROR(DATEVALUE($A6420),NA())))</f>
        <v/>
      </c>
    </row>
    <row r="6421">
      <c r="O6421">
        <f>IF($R6421="","",IF($Q$1="Weekly",INT(($R6421-2)/7),IF($Q$1="Quarterly",YEAR($R6421)*4+ROUNDUP(MONTH($R6421)/3),YEAR($R6421)*12+MONTH($R6421))))</f>
        <v/>
      </c>
      <c r="P6421">
        <f>IF($R6421="","",IF($R6422="",1,IF($O6421&lt;&gt;$O6422,1,0)))</f>
        <v/>
      </c>
      <c r="Q6421">
        <f>IF($P6421=1,SUM($P$7:$P6421),"")</f>
        <v/>
      </c>
      <c r="R6421">
        <f>IF($A6421="","",IF(ISNUMBER($A6421),$A6421,IFERROR(DATEVALUE($A6421),NA())))</f>
        <v/>
      </c>
    </row>
    <row r="6422">
      <c r="O6422">
        <f>IF($R6422="","",IF($Q$1="Weekly",INT(($R6422-2)/7),IF($Q$1="Quarterly",YEAR($R6422)*4+ROUNDUP(MONTH($R6422)/3),YEAR($R6422)*12+MONTH($R6422))))</f>
        <v/>
      </c>
      <c r="P6422">
        <f>IF($R6422="","",IF($R6423="",1,IF($O6422&lt;&gt;$O6423,1,0)))</f>
        <v/>
      </c>
      <c r="Q6422">
        <f>IF($P6422=1,SUM($P$7:$P6422),"")</f>
        <v/>
      </c>
      <c r="R6422">
        <f>IF($A6422="","",IF(ISNUMBER($A6422),$A6422,IFERROR(DATEVALUE($A6422),NA())))</f>
        <v/>
      </c>
    </row>
    <row r="6423">
      <c r="O6423">
        <f>IF($R6423="","",IF($Q$1="Weekly",INT(($R6423-2)/7),IF($Q$1="Quarterly",YEAR($R6423)*4+ROUNDUP(MONTH($R6423)/3),YEAR($R6423)*12+MONTH($R6423))))</f>
        <v/>
      </c>
      <c r="P6423">
        <f>IF($R6423="","",IF($R6424="",1,IF($O6423&lt;&gt;$O6424,1,0)))</f>
        <v/>
      </c>
      <c r="Q6423">
        <f>IF($P6423=1,SUM($P$7:$P6423),"")</f>
        <v/>
      </c>
      <c r="R6423">
        <f>IF($A6423="","",IF(ISNUMBER($A6423),$A6423,IFERROR(DATEVALUE($A6423),NA())))</f>
        <v/>
      </c>
    </row>
    <row r="6424">
      <c r="O6424">
        <f>IF($R6424="","",IF($Q$1="Weekly",INT(($R6424-2)/7),IF($Q$1="Quarterly",YEAR($R6424)*4+ROUNDUP(MONTH($R6424)/3),YEAR($R6424)*12+MONTH($R6424))))</f>
        <v/>
      </c>
      <c r="P6424">
        <f>IF($R6424="","",IF($R6425="",1,IF($O6424&lt;&gt;$O6425,1,0)))</f>
        <v/>
      </c>
      <c r="Q6424">
        <f>IF($P6424=1,SUM($P$7:$P6424),"")</f>
        <v/>
      </c>
      <c r="R6424">
        <f>IF($A6424="","",IF(ISNUMBER($A6424),$A6424,IFERROR(DATEVALUE($A6424),NA())))</f>
        <v/>
      </c>
    </row>
    <row r="6425">
      <c r="O6425">
        <f>IF($R6425="","",IF($Q$1="Weekly",INT(($R6425-2)/7),IF($Q$1="Quarterly",YEAR($R6425)*4+ROUNDUP(MONTH($R6425)/3),YEAR($R6425)*12+MONTH($R6425))))</f>
        <v/>
      </c>
      <c r="P6425">
        <f>IF($R6425="","",IF($R6426="",1,IF($O6425&lt;&gt;$O6426,1,0)))</f>
        <v/>
      </c>
      <c r="Q6425">
        <f>IF($P6425=1,SUM($P$7:$P6425),"")</f>
        <v/>
      </c>
      <c r="R6425">
        <f>IF($A6425="","",IF(ISNUMBER($A6425),$A6425,IFERROR(DATEVALUE($A6425),NA())))</f>
        <v/>
      </c>
    </row>
    <row r="6426">
      <c r="O6426">
        <f>IF($R6426="","",IF($Q$1="Weekly",INT(($R6426-2)/7),IF($Q$1="Quarterly",YEAR($R6426)*4+ROUNDUP(MONTH($R6426)/3),YEAR($R6426)*12+MONTH($R6426))))</f>
        <v/>
      </c>
      <c r="P6426">
        <f>IF($R6426="","",IF($R6427="",1,IF($O6426&lt;&gt;$O6427,1,0)))</f>
        <v/>
      </c>
      <c r="Q6426">
        <f>IF($P6426=1,SUM($P$7:$P6426),"")</f>
        <v/>
      </c>
      <c r="R6426">
        <f>IF($A6426="","",IF(ISNUMBER($A6426),$A6426,IFERROR(DATEVALUE($A6426),NA())))</f>
        <v/>
      </c>
    </row>
    <row r="6427">
      <c r="O6427">
        <f>IF($R6427="","",IF($Q$1="Weekly",INT(($R6427-2)/7),IF($Q$1="Quarterly",YEAR($R6427)*4+ROUNDUP(MONTH($R6427)/3),YEAR($R6427)*12+MONTH($R6427))))</f>
        <v/>
      </c>
      <c r="P6427">
        <f>IF($R6427="","",IF($R6428="",1,IF($O6427&lt;&gt;$O6428,1,0)))</f>
        <v/>
      </c>
      <c r="Q6427">
        <f>IF($P6427=1,SUM($P$7:$P6427),"")</f>
        <v/>
      </c>
      <c r="R6427">
        <f>IF($A6427="","",IF(ISNUMBER($A6427),$A6427,IFERROR(DATEVALUE($A6427),NA())))</f>
        <v/>
      </c>
    </row>
    <row r="6428">
      <c r="O6428">
        <f>IF($R6428="","",IF($Q$1="Weekly",INT(($R6428-2)/7),IF($Q$1="Quarterly",YEAR($R6428)*4+ROUNDUP(MONTH($R6428)/3),YEAR($R6428)*12+MONTH($R6428))))</f>
        <v/>
      </c>
      <c r="P6428">
        <f>IF($R6428="","",IF($R6429="",1,IF($O6428&lt;&gt;$O6429,1,0)))</f>
        <v/>
      </c>
      <c r="Q6428">
        <f>IF($P6428=1,SUM($P$7:$P6428),"")</f>
        <v/>
      </c>
      <c r="R6428">
        <f>IF($A6428="","",IF(ISNUMBER($A6428),$A6428,IFERROR(DATEVALUE($A6428),NA())))</f>
        <v/>
      </c>
    </row>
    <row r="6429">
      <c r="O6429">
        <f>IF($R6429="","",IF($Q$1="Weekly",INT(($R6429-2)/7),IF($Q$1="Quarterly",YEAR($R6429)*4+ROUNDUP(MONTH($R6429)/3),YEAR($R6429)*12+MONTH($R6429))))</f>
        <v/>
      </c>
      <c r="P6429">
        <f>IF($R6429="","",IF($R6430="",1,IF($O6429&lt;&gt;$O6430,1,0)))</f>
        <v/>
      </c>
      <c r="Q6429">
        <f>IF($P6429=1,SUM($P$7:$P6429),"")</f>
        <v/>
      </c>
      <c r="R6429">
        <f>IF($A6429="","",IF(ISNUMBER($A6429),$A6429,IFERROR(DATEVALUE($A6429),NA())))</f>
        <v/>
      </c>
    </row>
    <row r="6430">
      <c r="O6430">
        <f>IF($R6430="","",IF($Q$1="Weekly",INT(($R6430-2)/7),IF($Q$1="Quarterly",YEAR($R6430)*4+ROUNDUP(MONTH($R6430)/3),YEAR($R6430)*12+MONTH($R6430))))</f>
        <v/>
      </c>
      <c r="P6430">
        <f>IF($R6430="","",IF($R6431="",1,IF($O6430&lt;&gt;$O6431,1,0)))</f>
        <v/>
      </c>
      <c r="Q6430">
        <f>IF($P6430=1,SUM($P$7:$P6430),"")</f>
        <v/>
      </c>
      <c r="R6430">
        <f>IF($A6430="","",IF(ISNUMBER($A6430),$A6430,IFERROR(DATEVALUE($A6430),NA())))</f>
        <v/>
      </c>
    </row>
    <row r="6431">
      <c r="O6431">
        <f>IF($R6431="","",IF($Q$1="Weekly",INT(($R6431-2)/7),IF($Q$1="Quarterly",YEAR($R6431)*4+ROUNDUP(MONTH($R6431)/3),YEAR($R6431)*12+MONTH($R6431))))</f>
        <v/>
      </c>
      <c r="P6431">
        <f>IF($R6431="","",IF($R6432="",1,IF($O6431&lt;&gt;$O6432,1,0)))</f>
        <v/>
      </c>
      <c r="Q6431">
        <f>IF($P6431=1,SUM($P$7:$P6431),"")</f>
        <v/>
      </c>
      <c r="R6431">
        <f>IF($A6431="","",IF(ISNUMBER($A6431),$A6431,IFERROR(DATEVALUE($A6431),NA())))</f>
        <v/>
      </c>
    </row>
    <row r="6432">
      <c r="O6432">
        <f>IF($R6432="","",IF($Q$1="Weekly",INT(($R6432-2)/7),IF($Q$1="Quarterly",YEAR($R6432)*4+ROUNDUP(MONTH($R6432)/3),YEAR($R6432)*12+MONTH($R6432))))</f>
        <v/>
      </c>
      <c r="P6432">
        <f>IF($R6432="","",IF($R6433="",1,IF($O6432&lt;&gt;$O6433,1,0)))</f>
        <v/>
      </c>
      <c r="Q6432">
        <f>IF($P6432=1,SUM($P$7:$P6432),"")</f>
        <v/>
      </c>
      <c r="R6432">
        <f>IF($A6432="","",IF(ISNUMBER($A6432),$A6432,IFERROR(DATEVALUE($A6432),NA())))</f>
        <v/>
      </c>
    </row>
    <row r="6433">
      <c r="O6433">
        <f>IF($R6433="","",IF($Q$1="Weekly",INT(($R6433-2)/7),IF($Q$1="Quarterly",YEAR($R6433)*4+ROUNDUP(MONTH($R6433)/3),YEAR($R6433)*12+MONTH($R6433))))</f>
        <v/>
      </c>
      <c r="P6433">
        <f>IF($R6433="","",IF($R6434="",1,IF($O6433&lt;&gt;$O6434,1,0)))</f>
        <v/>
      </c>
      <c r="Q6433">
        <f>IF($P6433=1,SUM($P$7:$P6433),"")</f>
        <v/>
      </c>
      <c r="R6433">
        <f>IF($A6433="","",IF(ISNUMBER($A6433),$A6433,IFERROR(DATEVALUE($A6433),NA())))</f>
        <v/>
      </c>
    </row>
    <row r="6434">
      <c r="O6434">
        <f>IF($R6434="","",IF($Q$1="Weekly",INT(($R6434-2)/7),IF($Q$1="Quarterly",YEAR($R6434)*4+ROUNDUP(MONTH($R6434)/3),YEAR($R6434)*12+MONTH($R6434))))</f>
        <v/>
      </c>
      <c r="P6434">
        <f>IF($R6434="","",IF($R6435="",1,IF($O6434&lt;&gt;$O6435,1,0)))</f>
        <v/>
      </c>
      <c r="Q6434">
        <f>IF($P6434=1,SUM($P$7:$P6434),"")</f>
        <v/>
      </c>
      <c r="R6434">
        <f>IF($A6434="","",IF(ISNUMBER($A6434),$A6434,IFERROR(DATEVALUE($A6434),NA())))</f>
        <v/>
      </c>
    </row>
    <row r="6435">
      <c r="O6435">
        <f>IF($R6435="","",IF($Q$1="Weekly",INT(($R6435-2)/7),IF($Q$1="Quarterly",YEAR($R6435)*4+ROUNDUP(MONTH($R6435)/3),YEAR($R6435)*12+MONTH($R6435))))</f>
        <v/>
      </c>
      <c r="P6435">
        <f>IF($R6435="","",IF($R6436="",1,IF($O6435&lt;&gt;$O6436,1,0)))</f>
        <v/>
      </c>
      <c r="Q6435">
        <f>IF($P6435=1,SUM($P$7:$P6435),"")</f>
        <v/>
      </c>
      <c r="R6435">
        <f>IF($A6435="","",IF(ISNUMBER($A6435),$A6435,IFERROR(DATEVALUE($A6435),NA())))</f>
        <v/>
      </c>
    </row>
    <row r="6436">
      <c r="O6436">
        <f>IF($R6436="","",IF($Q$1="Weekly",INT(($R6436-2)/7),IF($Q$1="Quarterly",YEAR($R6436)*4+ROUNDUP(MONTH($R6436)/3),YEAR($R6436)*12+MONTH($R6436))))</f>
        <v/>
      </c>
      <c r="P6436">
        <f>IF($R6436="","",IF($R6437="",1,IF($O6436&lt;&gt;$O6437,1,0)))</f>
        <v/>
      </c>
      <c r="Q6436">
        <f>IF($P6436=1,SUM($P$7:$P6436),"")</f>
        <v/>
      </c>
      <c r="R6436">
        <f>IF($A6436="","",IF(ISNUMBER($A6436),$A6436,IFERROR(DATEVALUE($A6436),NA())))</f>
        <v/>
      </c>
    </row>
    <row r="6437">
      <c r="O6437">
        <f>IF($R6437="","",IF($Q$1="Weekly",INT(($R6437-2)/7),IF($Q$1="Quarterly",YEAR($R6437)*4+ROUNDUP(MONTH($R6437)/3),YEAR($R6437)*12+MONTH($R6437))))</f>
        <v/>
      </c>
      <c r="P6437">
        <f>IF($R6437="","",IF($R6438="",1,IF($O6437&lt;&gt;$O6438,1,0)))</f>
        <v/>
      </c>
      <c r="Q6437">
        <f>IF($P6437=1,SUM($P$7:$P6437),"")</f>
        <v/>
      </c>
      <c r="R6437">
        <f>IF($A6437="","",IF(ISNUMBER($A6437),$A6437,IFERROR(DATEVALUE($A6437),NA())))</f>
        <v/>
      </c>
    </row>
    <row r="6438">
      <c r="O6438">
        <f>IF($R6438="","",IF($Q$1="Weekly",INT(($R6438-2)/7),IF($Q$1="Quarterly",YEAR($R6438)*4+ROUNDUP(MONTH($R6438)/3),YEAR($R6438)*12+MONTH($R6438))))</f>
        <v/>
      </c>
      <c r="P6438">
        <f>IF($R6438="","",IF($R6439="",1,IF($O6438&lt;&gt;$O6439,1,0)))</f>
        <v/>
      </c>
      <c r="Q6438">
        <f>IF($P6438=1,SUM($P$7:$P6438),"")</f>
        <v/>
      </c>
      <c r="R6438">
        <f>IF($A6438="","",IF(ISNUMBER($A6438),$A6438,IFERROR(DATEVALUE($A6438),NA())))</f>
        <v/>
      </c>
    </row>
    <row r="6439">
      <c r="O6439">
        <f>IF($R6439="","",IF($Q$1="Weekly",INT(($R6439-2)/7),IF($Q$1="Quarterly",YEAR($R6439)*4+ROUNDUP(MONTH($R6439)/3),YEAR($R6439)*12+MONTH($R6439))))</f>
        <v/>
      </c>
      <c r="P6439">
        <f>IF($R6439="","",IF($R6440="",1,IF($O6439&lt;&gt;$O6440,1,0)))</f>
        <v/>
      </c>
      <c r="Q6439">
        <f>IF($P6439=1,SUM($P$7:$P6439),"")</f>
        <v/>
      </c>
      <c r="R6439">
        <f>IF($A6439="","",IF(ISNUMBER($A6439),$A6439,IFERROR(DATEVALUE($A6439),NA())))</f>
        <v/>
      </c>
    </row>
    <row r="6440">
      <c r="O6440">
        <f>IF($R6440="","",IF($Q$1="Weekly",INT(($R6440-2)/7),IF($Q$1="Quarterly",YEAR($R6440)*4+ROUNDUP(MONTH($R6440)/3),YEAR($R6440)*12+MONTH($R6440))))</f>
        <v/>
      </c>
      <c r="P6440">
        <f>IF($R6440="","",IF($R6441="",1,IF($O6440&lt;&gt;$O6441,1,0)))</f>
        <v/>
      </c>
      <c r="Q6440">
        <f>IF($P6440=1,SUM($P$7:$P6440),"")</f>
        <v/>
      </c>
      <c r="R6440">
        <f>IF($A6440="","",IF(ISNUMBER($A6440),$A6440,IFERROR(DATEVALUE($A6440),NA())))</f>
        <v/>
      </c>
    </row>
    <row r="6441">
      <c r="O6441">
        <f>IF($R6441="","",IF($Q$1="Weekly",INT(($R6441-2)/7),IF($Q$1="Quarterly",YEAR($R6441)*4+ROUNDUP(MONTH($R6441)/3),YEAR($R6441)*12+MONTH($R6441))))</f>
        <v/>
      </c>
      <c r="P6441">
        <f>IF($R6441="","",IF($R6442="",1,IF($O6441&lt;&gt;$O6442,1,0)))</f>
        <v/>
      </c>
      <c r="Q6441">
        <f>IF($P6441=1,SUM($P$7:$P6441),"")</f>
        <v/>
      </c>
      <c r="R6441">
        <f>IF($A6441="","",IF(ISNUMBER($A6441),$A6441,IFERROR(DATEVALUE($A6441),NA())))</f>
        <v/>
      </c>
    </row>
    <row r="6442">
      <c r="O6442">
        <f>IF($R6442="","",IF($Q$1="Weekly",INT(($R6442-2)/7),IF($Q$1="Quarterly",YEAR($R6442)*4+ROUNDUP(MONTH($R6442)/3),YEAR($R6442)*12+MONTH($R6442))))</f>
        <v/>
      </c>
      <c r="P6442">
        <f>IF($R6442="","",IF($R6443="",1,IF($O6442&lt;&gt;$O6443,1,0)))</f>
        <v/>
      </c>
      <c r="Q6442">
        <f>IF($P6442=1,SUM($P$7:$P6442),"")</f>
        <v/>
      </c>
      <c r="R6442">
        <f>IF($A6442="","",IF(ISNUMBER($A6442),$A6442,IFERROR(DATEVALUE($A6442),NA())))</f>
        <v/>
      </c>
    </row>
    <row r="6443">
      <c r="O6443">
        <f>IF($R6443="","",IF($Q$1="Weekly",INT(($R6443-2)/7),IF($Q$1="Quarterly",YEAR($R6443)*4+ROUNDUP(MONTH($R6443)/3),YEAR($R6443)*12+MONTH($R6443))))</f>
        <v/>
      </c>
      <c r="P6443">
        <f>IF($R6443="","",IF($R6444="",1,IF($O6443&lt;&gt;$O6444,1,0)))</f>
        <v/>
      </c>
      <c r="Q6443">
        <f>IF($P6443=1,SUM($P$7:$P6443),"")</f>
        <v/>
      </c>
      <c r="R6443">
        <f>IF($A6443="","",IF(ISNUMBER($A6443),$A6443,IFERROR(DATEVALUE($A6443),NA())))</f>
        <v/>
      </c>
    </row>
    <row r="6444">
      <c r="O6444">
        <f>IF($R6444="","",IF($Q$1="Weekly",INT(($R6444-2)/7),IF($Q$1="Quarterly",YEAR($R6444)*4+ROUNDUP(MONTH($R6444)/3),YEAR($R6444)*12+MONTH($R6444))))</f>
        <v/>
      </c>
      <c r="P6444">
        <f>IF($R6444="","",IF($R6445="",1,IF($O6444&lt;&gt;$O6445,1,0)))</f>
        <v/>
      </c>
      <c r="Q6444">
        <f>IF($P6444=1,SUM($P$7:$P6444),"")</f>
        <v/>
      </c>
      <c r="R6444">
        <f>IF($A6444="","",IF(ISNUMBER($A6444),$A6444,IFERROR(DATEVALUE($A6444),NA())))</f>
        <v/>
      </c>
    </row>
    <row r="6445">
      <c r="O6445">
        <f>IF($R6445="","",IF($Q$1="Weekly",INT(($R6445-2)/7),IF($Q$1="Quarterly",YEAR($R6445)*4+ROUNDUP(MONTH($R6445)/3),YEAR($R6445)*12+MONTH($R6445))))</f>
        <v/>
      </c>
      <c r="P6445">
        <f>IF($R6445="","",IF($R6446="",1,IF($O6445&lt;&gt;$O6446,1,0)))</f>
        <v/>
      </c>
      <c r="Q6445">
        <f>IF($P6445=1,SUM($P$7:$P6445),"")</f>
        <v/>
      </c>
      <c r="R6445">
        <f>IF($A6445="","",IF(ISNUMBER($A6445),$A6445,IFERROR(DATEVALUE($A6445),NA())))</f>
        <v/>
      </c>
    </row>
    <row r="6446">
      <c r="O6446">
        <f>IF($R6446="","",IF($Q$1="Weekly",INT(($R6446-2)/7),IF($Q$1="Quarterly",YEAR($R6446)*4+ROUNDUP(MONTH($R6446)/3),YEAR($R6446)*12+MONTH($R6446))))</f>
        <v/>
      </c>
      <c r="P6446">
        <f>IF($R6446="","",IF($R6447="",1,IF($O6446&lt;&gt;$O6447,1,0)))</f>
        <v/>
      </c>
      <c r="Q6446">
        <f>IF($P6446=1,SUM($P$7:$P6446),"")</f>
        <v/>
      </c>
      <c r="R6446">
        <f>IF($A6446="","",IF(ISNUMBER($A6446),$A6446,IFERROR(DATEVALUE($A6446),NA())))</f>
        <v/>
      </c>
    </row>
    <row r="6447">
      <c r="O6447">
        <f>IF($R6447="","",IF($Q$1="Weekly",INT(($R6447-2)/7),IF($Q$1="Quarterly",YEAR($R6447)*4+ROUNDUP(MONTH($R6447)/3),YEAR($R6447)*12+MONTH($R6447))))</f>
        <v/>
      </c>
      <c r="P6447">
        <f>IF($R6447="","",IF($R6448="",1,IF($O6447&lt;&gt;$O6448,1,0)))</f>
        <v/>
      </c>
      <c r="Q6447">
        <f>IF($P6447=1,SUM($P$7:$P6447),"")</f>
        <v/>
      </c>
      <c r="R6447">
        <f>IF($A6447="","",IF(ISNUMBER($A6447),$A6447,IFERROR(DATEVALUE($A6447),NA())))</f>
        <v/>
      </c>
    </row>
    <row r="6448">
      <c r="O6448">
        <f>IF($R6448="","",IF($Q$1="Weekly",INT(($R6448-2)/7),IF($Q$1="Quarterly",YEAR($R6448)*4+ROUNDUP(MONTH($R6448)/3),YEAR($R6448)*12+MONTH($R6448))))</f>
        <v/>
      </c>
      <c r="P6448">
        <f>IF($R6448="","",IF($R6449="",1,IF($O6448&lt;&gt;$O6449,1,0)))</f>
        <v/>
      </c>
      <c r="Q6448">
        <f>IF($P6448=1,SUM($P$7:$P6448),"")</f>
        <v/>
      </c>
      <c r="R6448">
        <f>IF($A6448="","",IF(ISNUMBER($A6448),$A6448,IFERROR(DATEVALUE($A6448),NA())))</f>
        <v/>
      </c>
    </row>
    <row r="6449">
      <c r="O6449">
        <f>IF($R6449="","",IF($Q$1="Weekly",INT(($R6449-2)/7),IF($Q$1="Quarterly",YEAR($R6449)*4+ROUNDUP(MONTH($R6449)/3),YEAR($R6449)*12+MONTH($R6449))))</f>
        <v/>
      </c>
      <c r="P6449">
        <f>IF($R6449="","",IF($R6450="",1,IF($O6449&lt;&gt;$O6450,1,0)))</f>
        <v/>
      </c>
      <c r="Q6449">
        <f>IF($P6449=1,SUM($P$7:$P6449),"")</f>
        <v/>
      </c>
      <c r="R6449">
        <f>IF($A6449="","",IF(ISNUMBER($A6449),$A6449,IFERROR(DATEVALUE($A6449),NA())))</f>
        <v/>
      </c>
    </row>
    <row r="6450">
      <c r="O6450">
        <f>IF($R6450="","",IF($Q$1="Weekly",INT(($R6450-2)/7),IF($Q$1="Quarterly",YEAR($R6450)*4+ROUNDUP(MONTH($R6450)/3),YEAR($R6450)*12+MONTH($R6450))))</f>
        <v/>
      </c>
      <c r="P6450">
        <f>IF($R6450="","",IF($R6451="",1,IF($O6450&lt;&gt;$O6451,1,0)))</f>
        <v/>
      </c>
      <c r="Q6450">
        <f>IF($P6450=1,SUM($P$7:$P6450),"")</f>
        <v/>
      </c>
      <c r="R6450">
        <f>IF($A6450="","",IF(ISNUMBER($A6450),$A6450,IFERROR(DATEVALUE($A6450),NA())))</f>
        <v/>
      </c>
    </row>
    <row r="6451">
      <c r="O6451">
        <f>IF($R6451="","",IF($Q$1="Weekly",INT(($R6451-2)/7),IF($Q$1="Quarterly",YEAR($R6451)*4+ROUNDUP(MONTH($R6451)/3),YEAR($R6451)*12+MONTH($R6451))))</f>
        <v/>
      </c>
      <c r="P6451">
        <f>IF($R6451="","",IF($R6452="",1,IF($O6451&lt;&gt;$O6452,1,0)))</f>
        <v/>
      </c>
      <c r="Q6451">
        <f>IF($P6451=1,SUM($P$7:$P6451),"")</f>
        <v/>
      </c>
      <c r="R6451">
        <f>IF($A6451="","",IF(ISNUMBER($A6451),$A6451,IFERROR(DATEVALUE($A6451),NA())))</f>
        <v/>
      </c>
    </row>
    <row r="6452">
      <c r="O6452">
        <f>IF($R6452="","",IF($Q$1="Weekly",INT(($R6452-2)/7),IF($Q$1="Quarterly",YEAR($R6452)*4+ROUNDUP(MONTH($R6452)/3),YEAR($R6452)*12+MONTH($R6452))))</f>
        <v/>
      </c>
      <c r="P6452">
        <f>IF($R6452="","",IF($R6453="",1,IF($O6452&lt;&gt;$O6453,1,0)))</f>
        <v/>
      </c>
      <c r="Q6452">
        <f>IF($P6452=1,SUM($P$7:$P6452),"")</f>
        <v/>
      </c>
      <c r="R6452">
        <f>IF($A6452="","",IF(ISNUMBER($A6452),$A6452,IFERROR(DATEVALUE($A6452),NA())))</f>
        <v/>
      </c>
    </row>
    <row r="6453">
      <c r="O6453">
        <f>IF($R6453="","",IF($Q$1="Weekly",INT(($R6453-2)/7),IF($Q$1="Quarterly",YEAR($R6453)*4+ROUNDUP(MONTH($R6453)/3),YEAR($R6453)*12+MONTH($R6453))))</f>
        <v/>
      </c>
      <c r="P6453">
        <f>IF($R6453="","",IF($R6454="",1,IF($O6453&lt;&gt;$O6454,1,0)))</f>
        <v/>
      </c>
      <c r="Q6453">
        <f>IF($P6453=1,SUM($P$7:$P6453),"")</f>
        <v/>
      </c>
      <c r="R6453">
        <f>IF($A6453="","",IF(ISNUMBER($A6453),$A6453,IFERROR(DATEVALUE($A6453),NA())))</f>
        <v/>
      </c>
    </row>
    <row r="6454">
      <c r="O6454">
        <f>IF($R6454="","",IF($Q$1="Weekly",INT(($R6454-2)/7),IF($Q$1="Quarterly",YEAR($R6454)*4+ROUNDUP(MONTH($R6454)/3),YEAR($R6454)*12+MONTH($R6454))))</f>
        <v/>
      </c>
      <c r="P6454">
        <f>IF($R6454="","",IF($R6455="",1,IF($O6454&lt;&gt;$O6455,1,0)))</f>
        <v/>
      </c>
      <c r="Q6454">
        <f>IF($P6454=1,SUM($P$7:$P6454),"")</f>
        <v/>
      </c>
      <c r="R6454">
        <f>IF($A6454="","",IF(ISNUMBER($A6454),$A6454,IFERROR(DATEVALUE($A6454),NA())))</f>
        <v/>
      </c>
    </row>
    <row r="6455">
      <c r="O6455">
        <f>IF($R6455="","",IF($Q$1="Weekly",INT(($R6455-2)/7),IF($Q$1="Quarterly",YEAR($R6455)*4+ROUNDUP(MONTH($R6455)/3),YEAR($R6455)*12+MONTH($R6455))))</f>
        <v/>
      </c>
      <c r="P6455">
        <f>IF($R6455="","",IF($R6456="",1,IF($O6455&lt;&gt;$O6456,1,0)))</f>
        <v/>
      </c>
      <c r="Q6455">
        <f>IF($P6455=1,SUM($P$7:$P6455),"")</f>
        <v/>
      </c>
      <c r="R6455">
        <f>IF($A6455="","",IF(ISNUMBER($A6455),$A6455,IFERROR(DATEVALUE($A6455),NA())))</f>
        <v/>
      </c>
    </row>
    <row r="6456">
      <c r="O6456">
        <f>IF($R6456="","",IF($Q$1="Weekly",INT(($R6456-2)/7),IF($Q$1="Quarterly",YEAR($R6456)*4+ROUNDUP(MONTH($R6456)/3),YEAR($R6456)*12+MONTH($R6456))))</f>
        <v/>
      </c>
      <c r="P6456">
        <f>IF($R6456="","",IF($R6457="",1,IF($O6456&lt;&gt;$O6457,1,0)))</f>
        <v/>
      </c>
      <c r="Q6456">
        <f>IF($P6456=1,SUM($P$7:$P6456),"")</f>
        <v/>
      </c>
      <c r="R6456">
        <f>IF($A6456="","",IF(ISNUMBER($A6456),$A6456,IFERROR(DATEVALUE($A6456),NA())))</f>
        <v/>
      </c>
    </row>
    <row r="6457">
      <c r="O6457">
        <f>IF($R6457="","",IF($Q$1="Weekly",INT(($R6457-2)/7),IF($Q$1="Quarterly",YEAR($R6457)*4+ROUNDUP(MONTH($R6457)/3),YEAR($R6457)*12+MONTH($R6457))))</f>
        <v/>
      </c>
      <c r="P6457">
        <f>IF($R6457="","",IF($R6458="",1,IF($O6457&lt;&gt;$O6458,1,0)))</f>
        <v/>
      </c>
      <c r="Q6457">
        <f>IF($P6457=1,SUM($P$7:$P6457),"")</f>
        <v/>
      </c>
      <c r="R6457">
        <f>IF($A6457="","",IF(ISNUMBER($A6457),$A6457,IFERROR(DATEVALUE($A6457),NA())))</f>
        <v/>
      </c>
    </row>
    <row r="6458">
      <c r="O6458">
        <f>IF($R6458="","",IF($Q$1="Weekly",INT(($R6458-2)/7),IF($Q$1="Quarterly",YEAR($R6458)*4+ROUNDUP(MONTH($R6458)/3),YEAR($R6458)*12+MONTH($R6458))))</f>
        <v/>
      </c>
      <c r="P6458">
        <f>IF($R6458="","",IF($R6459="",1,IF($O6458&lt;&gt;$O6459,1,0)))</f>
        <v/>
      </c>
      <c r="Q6458">
        <f>IF($P6458=1,SUM($P$7:$P6458),"")</f>
        <v/>
      </c>
      <c r="R6458">
        <f>IF($A6458="","",IF(ISNUMBER($A6458),$A6458,IFERROR(DATEVALUE($A6458),NA())))</f>
        <v/>
      </c>
    </row>
    <row r="6459">
      <c r="O6459">
        <f>IF($R6459="","",IF($Q$1="Weekly",INT(($R6459-2)/7),IF($Q$1="Quarterly",YEAR($R6459)*4+ROUNDUP(MONTH($R6459)/3),YEAR($R6459)*12+MONTH($R6459))))</f>
        <v/>
      </c>
      <c r="P6459">
        <f>IF($R6459="","",IF($R6460="",1,IF($O6459&lt;&gt;$O6460,1,0)))</f>
        <v/>
      </c>
      <c r="Q6459">
        <f>IF($P6459=1,SUM($P$7:$P6459),"")</f>
        <v/>
      </c>
      <c r="R6459">
        <f>IF($A6459="","",IF(ISNUMBER($A6459),$A6459,IFERROR(DATEVALUE($A6459),NA())))</f>
        <v/>
      </c>
    </row>
    <row r="6460">
      <c r="O6460">
        <f>IF($R6460="","",IF($Q$1="Weekly",INT(($R6460-2)/7),IF($Q$1="Quarterly",YEAR($R6460)*4+ROUNDUP(MONTH($R6460)/3),YEAR($R6460)*12+MONTH($R6460))))</f>
        <v/>
      </c>
      <c r="P6460">
        <f>IF($R6460="","",IF($R6461="",1,IF($O6460&lt;&gt;$O6461,1,0)))</f>
        <v/>
      </c>
      <c r="Q6460">
        <f>IF($P6460=1,SUM($P$7:$P6460),"")</f>
        <v/>
      </c>
      <c r="R6460">
        <f>IF($A6460="","",IF(ISNUMBER($A6460),$A6460,IFERROR(DATEVALUE($A6460),NA())))</f>
        <v/>
      </c>
    </row>
    <row r="6461">
      <c r="O6461">
        <f>IF($R6461="","",IF($Q$1="Weekly",INT(($R6461-2)/7),IF($Q$1="Quarterly",YEAR($R6461)*4+ROUNDUP(MONTH($R6461)/3),YEAR($R6461)*12+MONTH($R6461))))</f>
        <v/>
      </c>
      <c r="P6461">
        <f>IF($R6461="","",IF($R6462="",1,IF($O6461&lt;&gt;$O6462,1,0)))</f>
        <v/>
      </c>
      <c r="Q6461">
        <f>IF($P6461=1,SUM($P$7:$P6461),"")</f>
        <v/>
      </c>
      <c r="R6461">
        <f>IF($A6461="","",IF(ISNUMBER($A6461),$A6461,IFERROR(DATEVALUE($A6461),NA())))</f>
        <v/>
      </c>
    </row>
    <row r="6462">
      <c r="O6462">
        <f>IF($R6462="","",IF($Q$1="Weekly",INT(($R6462-2)/7),IF($Q$1="Quarterly",YEAR($R6462)*4+ROUNDUP(MONTH($R6462)/3),YEAR($R6462)*12+MONTH($R6462))))</f>
        <v/>
      </c>
      <c r="P6462">
        <f>IF($R6462="","",IF($R6463="",1,IF($O6462&lt;&gt;$O6463,1,0)))</f>
        <v/>
      </c>
      <c r="Q6462">
        <f>IF($P6462=1,SUM($P$7:$P6462),"")</f>
        <v/>
      </c>
      <c r="R6462">
        <f>IF($A6462="","",IF(ISNUMBER($A6462),$A6462,IFERROR(DATEVALUE($A6462),NA())))</f>
        <v/>
      </c>
    </row>
    <row r="6463">
      <c r="O6463">
        <f>IF($R6463="","",IF($Q$1="Weekly",INT(($R6463-2)/7),IF($Q$1="Quarterly",YEAR($R6463)*4+ROUNDUP(MONTH($R6463)/3),YEAR($R6463)*12+MONTH($R6463))))</f>
        <v/>
      </c>
      <c r="P6463">
        <f>IF($R6463="","",IF($R6464="",1,IF($O6463&lt;&gt;$O6464,1,0)))</f>
        <v/>
      </c>
      <c r="Q6463">
        <f>IF($P6463=1,SUM($P$7:$P6463),"")</f>
        <v/>
      </c>
      <c r="R6463">
        <f>IF($A6463="","",IF(ISNUMBER($A6463),$A6463,IFERROR(DATEVALUE($A6463),NA())))</f>
        <v/>
      </c>
    </row>
    <row r="6464">
      <c r="O6464">
        <f>IF($R6464="","",IF($Q$1="Weekly",INT(($R6464-2)/7),IF($Q$1="Quarterly",YEAR($R6464)*4+ROUNDUP(MONTH($R6464)/3),YEAR($R6464)*12+MONTH($R6464))))</f>
        <v/>
      </c>
      <c r="P6464">
        <f>IF($R6464="","",IF($R6465="",1,IF($O6464&lt;&gt;$O6465,1,0)))</f>
        <v/>
      </c>
      <c r="Q6464">
        <f>IF($P6464=1,SUM($P$7:$P6464),"")</f>
        <v/>
      </c>
      <c r="R6464">
        <f>IF($A6464="","",IF(ISNUMBER($A6464),$A6464,IFERROR(DATEVALUE($A6464),NA())))</f>
        <v/>
      </c>
    </row>
    <row r="6465">
      <c r="O6465">
        <f>IF($R6465="","",IF($Q$1="Weekly",INT(($R6465-2)/7),IF($Q$1="Quarterly",YEAR($R6465)*4+ROUNDUP(MONTH($R6465)/3),YEAR($R6465)*12+MONTH($R6465))))</f>
        <v/>
      </c>
      <c r="P6465">
        <f>IF($R6465="","",IF($R6466="",1,IF($O6465&lt;&gt;$O6466,1,0)))</f>
        <v/>
      </c>
      <c r="Q6465">
        <f>IF($P6465=1,SUM($P$7:$P6465),"")</f>
        <v/>
      </c>
      <c r="R6465">
        <f>IF($A6465="","",IF(ISNUMBER($A6465),$A6465,IFERROR(DATEVALUE($A6465),NA())))</f>
        <v/>
      </c>
    </row>
    <row r="6466">
      <c r="O6466">
        <f>IF($R6466="","",IF($Q$1="Weekly",INT(($R6466-2)/7),IF($Q$1="Quarterly",YEAR($R6466)*4+ROUNDUP(MONTH($R6466)/3),YEAR($R6466)*12+MONTH($R6466))))</f>
        <v/>
      </c>
      <c r="P6466">
        <f>IF($R6466="","",IF($R6467="",1,IF($O6466&lt;&gt;$O6467,1,0)))</f>
        <v/>
      </c>
      <c r="Q6466">
        <f>IF($P6466=1,SUM($P$7:$P6466),"")</f>
        <v/>
      </c>
      <c r="R6466">
        <f>IF($A6466="","",IF(ISNUMBER($A6466),$A6466,IFERROR(DATEVALUE($A6466),NA())))</f>
        <v/>
      </c>
    </row>
    <row r="6467">
      <c r="O6467">
        <f>IF($R6467="","",IF($Q$1="Weekly",INT(($R6467-2)/7),IF($Q$1="Quarterly",YEAR($R6467)*4+ROUNDUP(MONTH($R6467)/3),YEAR($R6467)*12+MONTH($R6467))))</f>
        <v/>
      </c>
      <c r="P6467">
        <f>IF($R6467="","",IF($R6468="",1,IF($O6467&lt;&gt;$O6468,1,0)))</f>
        <v/>
      </c>
      <c r="Q6467">
        <f>IF($P6467=1,SUM($P$7:$P6467),"")</f>
        <v/>
      </c>
      <c r="R6467">
        <f>IF($A6467="","",IF(ISNUMBER($A6467),$A6467,IFERROR(DATEVALUE($A6467),NA())))</f>
        <v/>
      </c>
    </row>
    <row r="6468">
      <c r="O6468">
        <f>IF($R6468="","",IF($Q$1="Weekly",INT(($R6468-2)/7),IF($Q$1="Quarterly",YEAR($R6468)*4+ROUNDUP(MONTH($R6468)/3),YEAR($R6468)*12+MONTH($R6468))))</f>
        <v/>
      </c>
      <c r="P6468">
        <f>IF($R6468="","",IF($R6469="",1,IF($O6468&lt;&gt;$O6469,1,0)))</f>
        <v/>
      </c>
      <c r="Q6468">
        <f>IF($P6468=1,SUM($P$7:$P6468),"")</f>
        <v/>
      </c>
      <c r="R6468">
        <f>IF($A6468="","",IF(ISNUMBER($A6468),$A6468,IFERROR(DATEVALUE($A6468),NA())))</f>
        <v/>
      </c>
    </row>
    <row r="6469">
      <c r="O6469">
        <f>IF($R6469="","",IF($Q$1="Weekly",INT(($R6469-2)/7),IF($Q$1="Quarterly",YEAR($R6469)*4+ROUNDUP(MONTH($R6469)/3),YEAR($R6469)*12+MONTH($R6469))))</f>
        <v/>
      </c>
      <c r="P6469">
        <f>IF($R6469="","",IF($R6470="",1,IF($O6469&lt;&gt;$O6470,1,0)))</f>
        <v/>
      </c>
      <c r="Q6469">
        <f>IF($P6469=1,SUM($P$7:$P6469),"")</f>
        <v/>
      </c>
      <c r="R6469">
        <f>IF($A6469="","",IF(ISNUMBER($A6469),$A6469,IFERROR(DATEVALUE($A6469),NA())))</f>
        <v/>
      </c>
    </row>
    <row r="6470">
      <c r="O6470">
        <f>IF($R6470="","",IF($Q$1="Weekly",INT(($R6470-2)/7),IF($Q$1="Quarterly",YEAR($R6470)*4+ROUNDUP(MONTH($R6470)/3),YEAR($R6470)*12+MONTH($R6470))))</f>
        <v/>
      </c>
      <c r="P6470">
        <f>IF($R6470="","",IF($R6471="",1,IF($O6470&lt;&gt;$O6471,1,0)))</f>
        <v/>
      </c>
      <c r="Q6470">
        <f>IF($P6470=1,SUM($P$7:$P6470),"")</f>
        <v/>
      </c>
      <c r="R6470">
        <f>IF($A6470="","",IF(ISNUMBER($A6470),$A6470,IFERROR(DATEVALUE($A6470),NA())))</f>
        <v/>
      </c>
    </row>
    <row r="6471">
      <c r="O6471">
        <f>IF($R6471="","",IF($Q$1="Weekly",INT(($R6471-2)/7),IF($Q$1="Quarterly",YEAR($R6471)*4+ROUNDUP(MONTH($R6471)/3),YEAR($R6471)*12+MONTH($R6471))))</f>
        <v/>
      </c>
      <c r="P6471">
        <f>IF($R6471="","",IF($R6472="",1,IF($O6471&lt;&gt;$O6472,1,0)))</f>
        <v/>
      </c>
      <c r="Q6471">
        <f>IF($P6471=1,SUM($P$7:$P6471),"")</f>
        <v/>
      </c>
      <c r="R6471">
        <f>IF($A6471="","",IF(ISNUMBER($A6471),$A6471,IFERROR(DATEVALUE($A6471),NA())))</f>
        <v/>
      </c>
    </row>
    <row r="6472">
      <c r="O6472">
        <f>IF($R6472="","",IF($Q$1="Weekly",INT(($R6472-2)/7),IF($Q$1="Quarterly",YEAR($R6472)*4+ROUNDUP(MONTH($R6472)/3),YEAR($R6472)*12+MONTH($R6472))))</f>
        <v/>
      </c>
      <c r="P6472">
        <f>IF($R6472="","",IF($R6473="",1,IF($O6472&lt;&gt;$O6473,1,0)))</f>
        <v/>
      </c>
      <c r="Q6472">
        <f>IF($P6472=1,SUM($P$7:$P6472),"")</f>
        <v/>
      </c>
      <c r="R6472">
        <f>IF($A6472="","",IF(ISNUMBER($A6472),$A6472,IFERROR(DATEVALUE($A6472),NA())))</f>
        <v/>
      </c>
    </row>
    <row r="6473">
      <c r="O6473">
        <f>IF($R6473="","",IF($Q$1="Weekly",INT(($R6473-2)/7),IF($Q$1="Quarterly",YEAR($R6473)*4+ROUNDUP(MONTH($R6473)/3),YEAR($R6473)*12+MONTH($R6473))))</f>
        <v/>
      </c>
      <c r="P6473">
        <f>IF($R6473="","",IF($R6474="",1,IF($O6473&lt;&gt;$O6474,1,0)))</f>
        <v/>
      </c>
      <c r="Q6473">
        <f>IF($P6473=1,SUM($P$7:$P6473),"")</f>
        <v/>
      </c>
      <c r="R6473">
        <f>IF($A6473="","",IF(ISNUMBER($A6473),$A6473,IFERROR(DATEVALUE($A6473),NA())))</f>
        <v/>
      </c>
    </row>
    <row r="6474">
      <c r="O6474">
        <f>IF($R6474="","",IF($Q$1="Weekly",INT(($R6474-2)/7),IF($Q$1="Quarterly",YEAR($R6474)*4+ROUNDUP(MONTH($R6474)/3),YEAR($R6474)*12+MONTH($R6474))))</f>
        <v/>
      </c>
      <c r="P6474">
        <f>IF($R6474="","",IF($R6475="",1,IF($O6474&lt;&gt;$O6475,1,0)))</f>
        <v/>
      </c>
      <c r="Q6474">
        <f>IF($P6474=1,SUM($P$7:$P6474),"")</f>
        <v/>
      </c>
      <c r="R6474">
        <f>IF($A6474="","",IF(ISNUMBER($A6474),$A6474,IFERROR(DATEVALUE($A6474),NA())))</f>
        <v/>
      </c>
    </row>
    <row r="6475">
      <c r="O6475">
        <f>IF($R6475="","",IF($Q$1="Weekly",INT(($R6475-2)/7),IF($Q$1="Quarterly",YEAR($R6475)*4+ROUNDUP(MONTH($R6475)/3),YEAR($R6475)*12+MONTH($R6475))))</f>
        <v/>
      </c>
      <c r="P6475">
        <f>IF($R6475="","",IF($R6476="",1,IF($O6475&lt;&gt;$O6476,1,0)))</f>
        <v/>
      </c>
      <c r="Q6475">
        <f>IF($P6475=1,SUM($P$7:$P6475),"")</f>
        <v/>
      </c>
      <c r="R6475">
        <f>IF($A6475="","",IF(ISNUMBER($A6475),$A6475,IFERROR(DATEVALUE($A6475),NA())))</f>
        <v/>
      </c>
    </row>
    <row r="6476">
      <c r="O6476">
        <f>IF($R6476="","",IF($Q$1="Weekly",INT(($R6476-2)/7),IF($Q$1="Quarterly",YEAR($R6476)*4+ROUNDUP(MONTH($R6476)/3),YEAR($R6476)*12+MONTH($R6476))))</f>
        <v/>
      </c>
      <c r="P6476">
        <f>IF($R6476="","",IF($R6477="",1,IF($O6476&lt;&gt;$O6477,1,0)))</f>
        <v/>
      </c>
      <c r="Q6476">
        <f>IF($P6476=1,SUM($P$7:$P6476),"")</f>
        <v/>
      </c>
      <c r="R6476">
        <f>IF($A6476="","",IF(ISNUMBER($A6476),$A6476,IFERROR(DATEVALUE($A6476),NA())))</f>
        <v/>
      </c>
    </row>
    <row r="6477">
      <c r="O6477">
        <f>IF($R6477="","",IF($Q$1="Weekly",INT(($R6477-2)/7),IF($Q$1="Quarterly",YEAR($R6477)*4+ROUNDUP(MONTH($R6477)/3),YEAR($R6477)*12+MONTH($R6477))))</f>
        <v/>
      </c>
      <c r="P6477">
        <f>IF($R6477="","",IF($R6478="",1,IF($O6477&lt;&gt;$O6478,1,0)))</f>
        <v/>
      </c>
      <c r="Q6477">
        <f>IF($P6477=1,SUM($P$7:$P6477),"")</f>
        <v/>
      </c>
      <c r="R6477">
        <f>IF($A6477="","",IF(ISNUMBER($A6477),$A6477,IFERROR(DATEVALUE($A6477),NA())))</f>
        <v/>
      </c>
    </row>
    <row r="6478">
      <c r="O6478">
        <f>IF($R6478="","",IF($Q$1="Weekly",INT(($R6478-2)/7),IF($Q$1="Quarterly",YEAR($R6478)*4+ROUNDUP(MONTH($R6478)/3),YEAR($R6478)*12+MONTH($R6478))))</f>
        <v/>
      </c>
      <c r="P6478">
        <f>IF($R6478="","",IF($R6479="",1,IF($O6478&lt;&gt;$O6479,1,0)))</f>
        <v/>
      </c>
      <c r="Q6478">
        <f>IF($P6478=1,SUM($P$7:$P6478),"")</f>
        <v/>
      </c>
      <c r="R6478">
        <f>IF($A6478="","",IF(ISNUMBER($A6478),$A6478,IFERROR(DATEVALUE($A6478),NA())))</f>
        <v/>
      </c>
    </row>
    <row r="6479">
      <c r="O6479">
        <f>IF($R6479="","",IF($Q$1="Weekly",INT(($R6479-2)/7),IF($Q$1="Quarterly",YEAR($R6479)*4+ROUNDUP(MONTH($R6479)/3),YEAR($R6479)*12+MONTH($R6479))))</f>
        <v/>
      </c>
      <c r="P6479">
        <f>IF($R6479="","",IF($R6480="",1,IF($O6479&lt;&gt;$O6480,1,0)))</f>
        <v/>
      </c>
      <c r="Q6479">
        <f>IF($P6479=1,SUM($P$7:$P6479),"")</f>
        <v/>
      </c>
      <c r="R6479">
        <f>IF($A6479="","",IF(ISNUMBER($A6479),$A6479,IFERROR(DATEVALUE($A6479),NA())))</f>
        <v/>
      </c>
    </row>
    <row r="6480">
      <c r="O6480">
        <f>IF($R6480="","",IF($Q$1="Weekly",INT(($R6480-2)/7),IF($Q$1="Quarterly",YEAR($R6480)*4+ROUNDUP(MONTH($R6480)/3),YEAR($R6480)*12+MONTH($R6480))))</f>
        <v/>
      </c>
      <c r="P6480">
        <f>IF($R6480="","",IF($R6481="",1,IF($O6480&lt;&gt;$O6481,1,0)))</f>
        <v/>
      </c>
      <c r="Q6480">
        <f>IF($P6480=1,SUM($P$7:$P6480),"")</f>
        <v/>
      </c>
      <c r="R6480">
        <f>IF($A6480="","",IF(ISNUMBER($A6480),$A6480,IFERROR(DATEVALUE($A6480),NA())))</f>
        <v/>
      </c>
    </row>
    <row r="6481">
      <c r="O6481">
        <f>IF($R6481="","",IF($Q$1="Weekly",INT(($R6481-2)/7),IF($Q$1="Quarterly",YEAR($R6481)*4+ROUNDUP(MONTH($R6481)/3),YEAR($R6481)*12+MONTH($R6481))))</f>
        <v/>
      </c>
      <c r="P6481">
        <f>IF($R6481="","",IF($R6482="",1,IF($O6481&lt;&gt;$O6482,1,0)))</f>
        <v/>
      </c>
      <c r="Q6481">
        <f>IF($P6481=1,SUM($P$7:$P6481),"")</f>
        <v/>
      </c>
      <c r="R6481">
        <f>IF($A6481="","",IF(ISNUMBER($A6481),$A6481,IFERROR(DATEVALUE($A6481),NA())))</f>
        <v/>
      </c>
    </row>
    <row r="6482">
      <c r="O6482">
        <f>IF($R6482="","",IF($Q$1="Weekly",INT(($R6482-2)/7),IF($Q$1="Quarterly",YEAR($R6482)*4+ROUNDUP(MONTH($R6482)/3),YEAR($R6482)*12+MONTH($R6482))))</f>
        <v/>
      </c>
      <c r="P6482">
        <f>IF($R6482="","",IF($R6483="",1,IF($O6482&lt;&gt;$O6483,1,0)))</f>
        <v/>
      </c>
      <c r="Q6482">
        <f>IF($P6482=1,SUM($P$7:$P6482),"")</f>
        <v/>
      </c>
      <c r="R6482">
        <f>IF($A6482="","",IF(ISNUMBER($A6482),$A6482,IFERROR(DATEVALUE($A6482),NA())))</f>
        <v/>
      </c>
    </row>
    <row r="6483">
      <c r="O6483">
        <f>IF($R6483="","",IF($Q$1="Weekly",INT(($R6483-2)/7),IF($Q$1="Quarterly",YEAR($R6483)*4+ROUNDUP(MONTH($R6483)/3),YEAR($R6483)*12+MONTH($R6483))))</f>
        <v/>
      </c>
      <c r="P6483">
        <f>IF($R6483="","",IF($R6484="",1,IF($O6483&lt;&gt;$O6484,1,0)))</f>
        <v/>
      </c>
      <c r="Q6483">
        <f>IF($P6483=1,SUM($P$7:$P6483),"")</f>
        <v/>
      </c>
      <c r="R6483">
        <f>IF($A6483="","",IF(ISNUMBER($A6483),$A6483,IFERROR(DATEVALUE($A6483),NA())))</f>
        <v/>
      </c>
    </row>
    <row r="6484">
      <c r="O6484">
        <f>IF($R6484="","",IF($Q$1="Weekly",INT(($R6484-2)/7),IF($Q$1="Quarterly",YEAR($R6484)*4+ROUNDUP(MONTH($R6484)/3),YEAR($R6484)*12+MONTH($R6484))))</f>
        <v/>
      </c>
      <c r="P6484">
        <f>IF($R6484="","",IF($R6485="",1,IF($O6484&lt;&gt;$O6485,1,0)))</f>
        <v/>
      </c>
      <c r="Q6484">
        <f>IF($P6484=1,SUM($P$7:$P6484),"")</f>
        <v/>
      </c>
      <c r="R6484">
        <f>IF($A6484="","",IF(ISNUMBER($A6484),$A6484,IFERROR(DATEVALUE($A6484),NA())))</f>
        <v/>
      </c>
    </row>
    <row r="6485">
      <c r="O6485">
        <f>IF($R6485="","",IF($Q$1="Weekly",INT(($R6485-2)/7),IF($Q$1="Quarterly",YEAR($R6485)*4+ROUNDUP(MONTH($R6485)/3),YEAR($R6485)*12+MONTH($R6485))))</f>
        <v/>
      </c>
      <c r="P6485">
        <f>IF($R6485="","",IF($R6486="",1,IF($O6485&lt;&gt;$O6486,1,0)))</f>
        <v/>
      </c>
      <c r="Q6485">
        <f>IF($P6485=1,SUM($P$7:$P6485),"")</f>
        <v/>
      </c>
      <c r="R6485">
        <f>IF($A6485="","",IF(ISNUMBER($A6485),$A6485,IFERROR(DATEVALUE($A6485),NA())))</f>
        <v/>
      </c>
    </row>
    <row r="6486">
      <c r="O6486">
        <f>IF($R6486="","",IF($Q$1="Weekly",INT(($R6486-2)/7),IF($Q$1="Quarterly",YEAR($R6486)*4+ROUNDUP(MONTH($R6486)/3),YEAR($R6486)*12+MONTH($R6486))))</f>
        <v/>
      </c>
      <c r="P6486">
        <f>IF($R6486="","",IF($R6487="",1,IF($O6486&lt;&gt;$O6487,1,0)))</f>
        <v/>
      </c>
      <c r="Q6486">
        <f>IF($P6486=1,SUM($P$7:$P6486),"")</f>
        <v/>
      </c>
      <c r="R6486">
        <f>IF($A6486="","",IF(ISNUMBER($A6486),$A6486,IFERROR(DATEVALUE($A6486),NA())))</f>
        <v/>
      </c>
    </row>
    <row r="6487">
      <c r="O6487">
        <f>IF($R6487="","",IF($Q$1="Weekly",INT(($R6487-2)/7),IF($Q$1="Quarterly",YEAR($R6487)*4+ROUNDUP(MONTH($R6487)/3),YEAR($R6487)*12+MONTH($R6487))))</f>
        <v/>
      </c>
      <c r="P6487">
        <f>IF($R6487="","",IF($R6488="",1,IF($O6487&lt;&gt;$O6488,1,0)))</f>
        <v/>
      </c>
      <c r="Q6487">
        <f>IF($P6487=1,SUM($P$7:$P6487),"")</f>
        <v/>
      </c>
      <c r="R6487">
        <f>IF($A6487="","",IF(ISNUMBER($A6487),$A6487,IFERROR(DATEVALUE($A6487),NA())))</f>
        <v/>
      </c>
    </row>
    <row r="6488">
      <c r="O6488">
        <f>IF($R6488="","",IF($Q$1="Weekly",INT(($R6488-2)/7),IF($Q$1="Quarterly",YEAR($R6488)*4+ROUNDUP(MONTH($R6488)/3),YEAR($R6488)*12+MONTH($R6488))))</f>
        <v/>
      </c>
      <c r="P6488">
        <f>IF($R6488="","",IF($R6489="",1,IF($O6488&lt;&gt;$O6489,1,0)))</f>
        <v/>
      </c>
      <c r="Q6488">
        <f>IF($P6488=1,SUM($P$7:$P6488),"")</f>
        <v/>
      </c>
      <c r="R6488">
        <f>IF($A6488="","",IF(ISNUMBER($A6488),$A6488,IFERROR(DATEVALUE($A6488),NA())))</f>
        <v/>
      </c>
    </row>
    <row r="6489">
      <c r="O6489">
        <f>IF($R6489="","",IF($Q$1="Weekly",INT(($R6489-2)/7),IF($Q$1="Quarterly",YEAR($R6489)*4+ROUNDUP(MONTH($R6489)/3),YEAR($R6489)*12+MONTH($R6489))))</f>
        <v/>
      </c>
      <c r="P6489">
        <f>IF($R6489="","",IF($R6490="",1,IF($O6489&lt;&gt;$O6490,1,0)))</f>
        <v/>
      </c>
      <c r="Q6489">
        <f>IF($P6489=1,SUM($P$7:$P6489),"")</f>
        <v/>
      </c>
      <c r="R6489">
        <f>IF($A6489="","",IF(ISNUMBER($A6489),$A6489,IFERROR(DATEVALUE($A6489),NA())))</f>
        <v/>
      </c>
    </row>
    <row r="6490">
      <c r="O6490">
        <f>IF($R6490="","",IF($Q$1="Weekly",INT(($R6490-2)/7),IF($Q$1="Quarterly",YEAR($R6490)*4+ROUNDUP(MONTH($R6490)/3),YEAR($R6490)*12+MONTH($R6490))))</f>
        <v/>
      </c>
      <c r="P6490">
        <f>IF($R6490="","",IF($R6491="",1,IF($O6490&lt;&gt;$O6491,1,0)))</f>
        <v/>
      </c>
      <c r="Q6490">
        <f>IF($P6490=1,SUM($P$7:$P6490),"")</f>
        <v/>
      </c>
      <c r="R6490">
        <f>IF($A6490="","",IF(ISNUMBER($A6490),$A6490,IFERROR(DATEVALUE($A6490),NA())))</f>
        <v/>
      </c>
    </row>
    <row r="6491">
      <c r="O6491">
        <f>IF($R6491="","",IF($Q$1="Weekly",INT(($R6491-2)/7),IF($Q$1="Quarterly",YEAR($R6491)*4+ROUNDUP(MONTH($R6491)/3),YEAR($R6491)*12+MONTH($R6491))))</f>
        <v/>
      </c>
      <c r="P6491">
        <f>IF($R6491="","",IF($R6492="",1,IF($O6491&lt;&gt;$O6492,1,0)))</f>
        <v/>
      </c>
      <c r="Q6491">
        <f>IF($P6491=1,SUM($P$7:$P6491),"")</f>
        <v/>
      </c>
      <c r="R6491">
        <f>IF($A6491="","",IF(ISNUMBER($A6491),$A6491,IFERROR(DATEVALUE($A6491),NA())))</f>
        <v/>
      </c>
    </row>
    <row r="6492">
      <c r="O6492">
        <f>IF($R6492="","",IF($Q$1="Weekly",INT(($R6492-2)/7),IF($Q$1="Quarterly",YEAR($R6492)*4+ROUNDUP(MONTH($R6492)/3),YEAR($R6492)*12+MONTH($R6492))))</f>
        <v/>
      </c>
      <c r="P6492">
        <f>IF($R6492="","",IF($R6493="",1,IF($O6492&lt;&gt;$O6493,1,0)))</f>
        <v/>
      </c>
      <c r="Q6492">
        <f>IF($P6492=1,SUM($P$7:$P6492),"")</f>
        <v/>
      </c>
      <c r="R6492">
        <f>IF($A6492="","",IF(ISNUMBER($A6492),$A6492,IFERROR(DATEVALUE($A6492),NA())))</f>
        <v/>
      </c>
    </row>
    <row r="6493">
      <c r="O6493">
        <f>IF($R6493="","",IF($Q$1="Weekly",INT(($R6493-2)/7),IF($Q$1="Quarterly",YEAR($R6493)*4+ROUNDUP(MONTH($R6493)/3),YEAR($R6493)*12+MONTH($R6493))))</f>
        <v/>
      </c>
      <c r="P6493">
        <f>IF($R6493="","",IF($R6494="",1,IF($O6493&lt;&gt;$O6494,1,0)))</f>
        <v/>
      </c>
      <c r="Q6493">
        <f>IF($P6493=1,SUM($P$7:$P6493),"")</f>
        <v/>
      </c>
      <c r="R6493">
        <f>IF($A6493="","",IF(ISNUMBER($A6493),$A6493,IFERROR(DATEVALUE($A6493),NA())))</f>
        <v/>
      </c>
    </row>
    <row r="6494">
      <c r="O6494">
        <f>IF($R6494="","",IF($Q$1="Weekly",INT(($R6494-2)/7),IF($Q$1="Quarterly",YEAR($R6494)*4+ROUNDUP(MONTH($R6494)/3),YEAR($R6494)*12+MONTH($R6494))))</f>
        <v/>
      </c>
      <c r="P6494">
        <f>IF($R6494="","",IF($R6495="",1,IF($O6494&lt;&gt;$O6495,1,0)))</f>
        <v/>
      </c>
      <c r="Q6494">
        <f>IF($P6494=1,SUM($P$7:$P6494),"")</f>
        <v/>
      </c>
      <c r="R6494">
        <f>IF($A6494="","",IF(ISNUMBER($A6494),$A6494,IFERROR(DATEVALUE($A6494),NA())))</f>
        <v/>
      </c>
    </row>
    <row r="6495">
      <c r="O6495">
        <f>IF($R6495="","",IF($Q$1="Weekly",INT(($R6495-2)/7),IF($Q$1="Quarterly",YEAR($R6495)*4+ROUNDUP(MONTH($R6495)/3),YEAR($R6495)*12+MONTH($R6495))))</f>
        <v/>
      </c>
      <c r="P6495">
        <f>IF($R6495="","",IF($R6496="",1,IF($O6495&lt;&gt;$O6496,1,0)))</f>
        <v/>
      </c>
      <c r="Q6495">
        <f>IF($P6495=1,SUM($P$7:$P6495),"")</f>
        <v/>
      </c>
      <c r="R6495">
        <f>IF($A6495="","",IF(ISNUMBER($A6495),$A6495,IFERROR(DATEVALUE($A6495),NA())))</f>
        <v/>
      </c>
    </row>
    <row r="6496">
      <c r="O6496">
        <f>IF($R6496="","",IF($Q$1="Weekly",INT(($R6496-2)/7),IF($Q$1="Quarterly",YEAR($R6496)*4+ROUNDUP(MONTH($R6496)/3),YEAR($R6496)*12+MONTH($R6496))))</f>
        <v/>
      </c>
      <c r="P6496">
        <f>IF($R6496="","",IF($R6497="",1,IF($O6496&lt;&gt;$O6497,1,0)))</f>
        <v/>
      </c>
      <c r="Q6496">
        <f>IF($P6496=1,SUM($P$7:$P6496),"")</f>
        <v/>
      </c>
      <c r="R6496">
        <f>IF($A6496="","",IF(ISNUMBER($A6496),$A6496,IFERROR(DATEVALUE($A6496),NA())))</f>
        <v/>
      </c>
    </row>
    <row r="6497">
      <c r="O6497">
        <f>IF($R6497="","",IF($Q$1="Weekly",INT(($R6497-2)/7),IF($Q$1="Quarterly",YEAR($R6497)*4+ROUNDUP(MONTH($R6497)/3),YEAR($R6497)*12+MONTH($R6497))))</f>
        <v/>
      </c>
      <c r="P6497">
        <f>IF($R6497="","",IF($R6498="",1,IF($O6497&lt;&gt;$O6498,1,0)))</f>
        <v/>
      </c>
      <c r="Q6497">
        <f>IF($P6497=1,SUM($P$7:$P6497),"")</f>
        <v/>
      </c>
      <c r="R6497">
        <f>IF($A6497="","",IF(ISNUMBER($A6497),$A6497,IFERROR(DATEVALUE($A6497),NA())))</f>
        <v/>
      </c>
    </row>
    <row r="6498">
      <c r="O6498">
        <f>IF($R6498="","",IF($Q$1="Weekly",INT(($R6498-2)/7),IF($Q$1="Quarterly",YEAR($R6498)*4+ROUNDUP(MONTH($R6498)/3),YEAR($R6498)*12+MONTH($R6498))))</f>
        <v/>
      </c>
      <c r="P6498">
        <f>IF($R6498="","",IF($R6499="",1,IF($O6498&lt;&gt;$O6499,1,0)))</f>
        <v/>
      </c>
      <c r="Q6498">
        <f>IF($P6498=1,SUM($P$7:$P6498),"")</f>
        <v/>
      </c>
      <c r="R6498">
        <f>IF($A6498="","",IF(ISNUMBER($A6498),$A6498,IFERROR(DATEVALUE($A6498),NA())))</f>
        <v/>
      </c>
    </row>
    <row r="6499">
      <c r="O6499">
        <f>IF($R6499="","",IF($Q$1="Weekly",INT(($R6499-2)/7),IF($Q$1="Quarterly",YEAR($R6499)*4+ROUNDUP(MONTH($R6499)/3),YEAR($R6499)*12+MONTH($R6499))))</f>
        <v/>
      </c>
      <c r="P6499">
        <f>IF($R6499="","",IF($R6500="",1,IF($O6499&lt;&gt;$O6500,1,0)))</f>
        <v/>
      </c>
      <c r="Q6499">
        <f>IF($P6499=1,SUM($P$7:$P6499),"")</f>
        <v/>
      </c>
      <c r="R6499">
        <f>IF($A6499="","",IF(ISNUMBER($A6499),$A6499,IFERROR(DATEVALUE($A6499),NA())))</f>
        <v/>
      </c>
    </row>
    <row r="6500">
      <c r="O6500">
        <f>IF($R6500="","",IF($Q$1="Weekly",INT(($R6500-2)/7),IF($Q$1="Quarterly",YEAR($R6500)*4+ROUNDUP(MONTH($R6500)/3),YEAR($R6500)*12+MONTH($R6500))))</f>
        <v/>
      </c>
      <c r="P6500">
        <f>IF($R6500="","",IF($R6501="",1,IF($O6500&lt;&gt;$O6501,1,0)))</f>
        <v/>
      </c>
      <c r="Q6500">
        <f>IF($P6500=1,SUM($P$7:$P6500),"")</f>
        <v/>
      </c>
      <c r="R6500">
        <f>IF($A6500="","",IF(ISNUMBER($A6500),$A6500,IFERROR(DATEVALUE($A6500),NA())))</f>
        <v/>
      </c>
    </row>
    <row r="6501">
      <c r="O6501">
        <f>IF($R6501="","",IF($Q$1="Weekly",INT(($R6501-2)/7),IF($Q$1="Quarterly",YEAR($R6501)*4+ROUNDUP(MONTH($R6501)/3),YEAR($R6501)*12+MONTH($R6501))))</f>
        <v/>
      </c>
      <c r="P6501">
        <f>IF($R6501="","",IF($R6502="",1,IF($O6501&lt;&gt;$O6502,1,0)))</f>
        <v/>
      </c>
      <c r="Q6501">
        <f>IF($P6501=1,SUM($P$7:$P6501),"")</f>
        <v/>
      </c>
      <c r="R6501">
        <f>IF($A6501="","",IF(ISNUMBER($A6501),$A6501,IFERROR(DATEVALUE($A6501),NA())))</f>
        <v/>
      </c>
    </row>
    <row r="6502">
      <c r="O6502">
        <f>IF($R6502="","",IF($Q$1="Weekly",INT(($R6502-2)/7),IF($Q$1="Quarterly",YEAR($R6502)*4+ROUNDUP(MONTH($R6502)/3),YEAR($R6502)*12+MONTH($R6502))))</f>
        <v/>
      </c>
      <c r="P6502">
        <f>IF($R6502="","",IF($R6503="",1,IF($O6502&lt;&gt;$O6503,1,0)))</f>
        <v/>
      </c>
      <c r="Q6502">
        <f>IF($P6502=1,SUM($P$7:$P6502),"")</f>
        <v/>
      </c>
      <c r="R6502">
        <f>IF($A6502="","",IF(ISNUMBER($A6502),$A6502,IFERROR(DATEVALUE($A6502),NA())))</f>
        <v/>
      </c>
    </row>
    <row r="6503">
      <c r="O6503">
        <f>IF($R6503="","",IF($Q$1="Weekly",INT(($R6503-2)/7),IF($Q$1="Quarterly",YEAR($R6503)*4+ROUNDUP(MONTH($R6503)/3),YEAR($R6503)*12+MONTH($R6503))))</f>
        <v/>
      </c>
      <c r="P6503">
        <f>IF($R6503="","",IF($R6504="",1,IF($O6503&lt;&gt;$O6504,1,0)))</f>
        <v/>
      </c>
      <c r="Q6503">
        <f>IF($P6503=1,SUM($P$7:$P6503),"")</f>
        <v/>
      </c>
      <c r="R6503">
        <f>IF($A6503="","",IF(ISNUMBER($A6503),$A6503,IFERROR(DATEVALUE($A6503),NA())))</f>
        <v/>
      </c>
    </row>
    <row r="6504">
      <c r="O6504">
        <f>IF($R6504="","",IF($Q$1="Weekly",INT(($R6504-2)/7),IF($Q$1="Quarterly",YEAR($R6504)*4+ROUNDUP(MONTH($R6504)/3),YEAR($R6504)*12+MONTH($R6504))))</f>
        <v/>
      </c>
      <c r="P6504">
        <f>IF($R6504="","",IF($R6505="",1,IF($O6504&lt;&gt;$O6505,1,0)))</f>
        <v/>
      </c>
      <c r="Q6504">
        <f>IF($P6504=1,SUM($P$7:$P6504),"")</f>
        <v/>
      </c>
      <c r="R6504">
        <f>IF($A6504="","",IF(ISNUMBER($A6504),$A6504,IFERROR(DATEVALUE($A6504),NA())))</f>
        <v/>
      </c>
    </row>
    <row r="6505">
      <c r="O6505">
        <f>IF($R6505="","",IF($Q$1="Weekly",INT(($R6505-2)/7),IF($Q$1="Quarterly",YEAR($R6505)*4+ROUNDUP(MONTH($R6505)/3),YEAR($R6505)*12+MONTH($R6505))))</f>
        <v/>
      </c>
      <c r="P6505">
        <f>IF($R6505="","",IF($R6506="",1,IF($O6505&lt;&gt;$O6506,1,0)))</f>
        <v/>
      </c>
      <c r="Q6505">
        <f>IF($P6505=1,SUM($P$7:$P6505),"")</f>
        <v/>
      </c>
      <c r="R6505">
        <f>IF($A6505="","",IF(ISNUMBER($A6505),$A6505,IFERROR(DATEVALUE($A6505),NA())))</f>
        <v/>
      </c>
    </row>
    <row r="6506">
      <c r="O6506">
        <f>IF($R6506="","",IF($Q$1="Weekly",INT(($R6506-2)/7),IF($Q$1="Quarterly",YEAR($R6506)*4+ROUNDUP(MONTH($R6506)/3),YEAR($R6506)*12+MONTH($R6506))))</f>
        <v/>
      </c>
      <c r="P6506">
        <f>IF($R6506="","",IF($R6507="",1,IF($O6506&lt;&gt;$O6507,1,0)))</f>
        <v/>
      </c>
      <c r="Q6506">
        <f>IF($P6506=1,SUM($P$7:$P6506),"")</f>
        <v/>
      </c>
      <c r="R6506">
        <f>IF($A6506="","",IF(ISNUMBER($A6506),$A6506,IFERROR(DATEVALUE($A6506),NA())))</f>
        <v/>
      </c>
    </row>
    <row r="6507">
      <c r="O6507">
        <f>IF($R6507="","",IF($Q$1="Weekly",INT(($R6507-2)/7),IF($Q$1="Quarterly",YEAR($R6507)*4+ROUNDUP(MONTH($R6507)/3),YEAR($R6507)*12+MONTH($R6507))))</f>
        <v/>
      </c>
      <c r="P6507">
        <f>IF($R6507="","",IF($R6508="",1,IF($O6507&lt;&gt;$O6508,1,0)))</f>
        <v/>
      </c>
      <c r="Q6507">
        <f>IF($P6507=1,SUM($P$7:$P6507),"")</f>
        <v/>
      </c>
      <c r="R6507">
        <f>IF($A6507="","",IF(ISNUMBER($A6507),$A6507,IFERROR(DATEVALUE($A6507),NA())))</f>
        <v/>
      </c>
    </row>
    <row r="6508">
      <c r="O6508">
        <f>IF($R6508="","",IF($Q$1="Weekly",INT(($R6508-2)/7),IF($Q$1="Quarterly",YEAR($R6508)*4+ROUNDUP(MONTH($R6508)/3),YEAR($R6508)*12+MONTH($R6508))))</f>
        <v/>
      </c>
      <c r="P6508">
        <f>IF($R6508="","",IF($R6509="",1,IF($O6508&lt;&gt;$O6509,1,0)))</f>
        <v/>
      </c>
      <c r="Q6508">
        <f>IF($P6508=1,SUM($P$7:$P6508),"")</f>
        <v/>
      </c>
      <c r="R6508">
        <f>IF($A6508="","",IF(ISNUMBER($A6508),$A6508,IFERROR(DATEVALUE($A6508),NA())))</f>
        <v/>
      </c>
    </row>
    <row r="6509">
      <c r="O6509">
        <f>IF($R6509="","",IF($Q$1="Weekly",INT(($R6509-2)/7),IF($Q$1="Quarterly",YEAR($R6509)*4+ROUNDUP(MONTH($R6509)/3),YEAR($R6509)*12+MONTH($R6509))))</f>
        <v/>
      </c>
      <c r="P6509">
        <f>IF($R6509="","",IF($R6510="",1,IF($O6509&lt;&gt;$O6510,1,0)))</f>
        <v/>
      </c>
      <c r="Q6509">
        <f>IF($P6509=1,SUM($P$7:$P6509),"")</f>
        <v/>
      </c>
      <c r="R6509">
        <f>IF($A6509="","",IF(ISNUMBER($A6509),$A6509,IFERROR(DATEVALUE($A6509),NA())))</f>
        <v/>
      </c>
    </row>
    <row r="6510">
      <c r="O6510">
        <f>IF($R6510="","",IF($Q$1="Weekly",INT(($R6510-2)/7),IF($Q$1="Quarterly",YEAR($R6510)*4+ROUNDUP(MONTH($R6510)/3),YEAR($R6510)*12+MONTH($R6510))))</f>
        <v/>
      </c>
      <c r="P6510">
        <f>IF($R6510="","",IF($R6511="",1,IF($O6510&lt;&gt;$O6511,1,0)))</f>
        <v/>
      </c>
      <c r="Q6510">
        <f>IF($P6510=1,SUM($P$7:$P6510),"")</f>
        <v/>
      </c>
      <c r="R6510">
        <f>IF($A6510="","",IF(ISNUMBER($A6510),$A6510,IFERROR(DATEVALUE($A6510),NA())))</f>
        <v/>
      </c>
    </row>
    <row r="6511">
      <c r="O6511">
        <f>IF($R6511="","",IF($Q$1="Weekly",INT(($R6511-2)/7),IF($Q$1="Quarterly",YEAR($R6511)*4+ROUNDUP(MONTH($R6511)/3),YEAR($R6511)*12+MONTH($R6511))))</f>
        <v/>
      </c>
      <c r="P6511">
        <f>IF($R6511="","",IF($R6512="",1,IF($O6511&lt;&gt;$O6512,1,0)))</f>
        <v/>
      </c>
      <c r="Q6511">
        <f>IF($P6511=1,SUM($P$7:$P6511),"")</f>
        <v/>
      </c>
      <c r="R6511">
        <f>IF($A6511="","",IF(ISNUMBER($A6511),$A6511,IFERROR(DATEVALUE($A6511),NA())))</f>
        <v/>
      </c>
    </row>
    <row r="6512">
      <c r="O6512">
        <f>IF($R6512="","",IF($Q$1="Weekly",INT(($R6512-2)/7),IF($Q$1="Quarterly",YEAR($R6512)*4+ROUNDUP(MONTH($R6512)/3),YEAR($R6512)*12+MONTH($R6512))))</f>
        <v/>
      </c>
      <c r="P6512">
        <f>IF($R6512="","",IF($R6513="",1,IF($O6512&lt;&gt;$O6513,1,0)))</f>
        <v/>
      </c>
      <c r="Q6512">
        <f>IF($P6512=1,SUM($P$7:$P6512),"")</f>
        <v/>
      </c>
      <c r="R6512">
        <f>IF($A6512="","",IF(ISNUMBER($A6512),$A6512,IFERROR(DATEVALUE($A6512),NA())))</f>
        <v/>
      </c>
    </row>
    <row r="6513">
      <c r="O6513">
        <f>IF($R6513="","",IF($Q$1="Weekly",INT(($R6513-2)/7),IF($Q$1="Quarterly",YEAR($R6513)*4+ROUNDUP(MONTH($R6513)/3),YEAR($R6513)*12+MONTH($R6513))))</f>
        <v/>
      </c>
      <c r="P6513">
        <f>IF($R6513="","",IF($R6514="",1,IF($O6513&lt;&gt;$O6514,1,0)))</f>
        <v/>
      </c>
      <c r="Q6513">
        <f>IF($P6513=1,SUM($P$7:$P6513),"")</f>
        <v/>
      </c>
      <c r="R6513">
        <f>IF($A6513="","",IF(ISNUMBER($A6513),$A6513,IFERROR(DATEVALUE($A6513),NA())))</f>
        <v/>
      </c>
    </row>
    <row r="6514">
      <c r="O6514">
        <f>IF($R6514="","",IF($Q$1="Weekly",INT(($R6514-2)/7),IF($Q$1="Quarterly",YEAR($R6514)*4+ROUNDUP(MONTH($R6514)/3),YEAR($R6514)*12+MONTH($R6514))))</f>
        <v/>
      </c>
      <c r="P6514">
        <f>IF($R6514="","",IF($R6515="",1,IF($O6514&lt;&gt;$O6515,1,0)))</f>
        <v/>
      </c>
      <c r="Q6514">
        <f>IF($P6514=1,SUM($P$7:$P6514),"")</f>
        <v/>
      </c>
      <c r="R6514">
        <f>IF($A6514="","",IF(ISNUMBER($A6514),$A6514,IFERROR(DATEVALUE($A6514),NA())))</f>
        <v/>
      </c>
    </row>
    <row r="6515">
      <c r="O6515">
        <f>IF($R6515="","",IF($Q$1="Weekly",INT(($R6515-2)/7),IF($Q$1="Quarterly",YEAR($R6515)*4+ROUNDUP(MONTH($R6515)/3),YEAR($R6515)*12+MONTH($R6515))))</f>
        <v/>
      </c>
      <c r="P6515">
        <f>IF($R6515="","",IF($R6516="",1,IF($O6515&lt;&gt;$O6516,1,0)))</f>
        <v/>
      </c>
      <c r="Q6515">
        <f>IF($P6515=1,SUM($P$7:$P6515),"")</f>
        <v/>
      </c>
      <c r="R6515">
        <f>IF($A6515="","",IF(ISNUMBER($A6515),$A6515,IFERROR(DATEVALUE($A6515),NA())))</f>
        <v/>
      </c>
    </row>
    <row r="6516">
      <c r="O6516">
        <f>IF($R6516="","",IF($Q$1="Weekly",INT(($R6516-2)/7),IF($Q$1="Quarterly",YEAR($R6516)*4+ROUNDUP(MONTH($R6516)/3),YEAR($R6516)*12+MONTH($R6516))))</f>
        <v/>
      </c>
      <c r="P6516">
        <f>IF($R6516="","",IF($R6517="",1,IF($O6516&lt;&gt;$O6517,1,0)))</f>
        <v/>
      </c>
      <c r="Q6516">
        <f>IF($P6516=1,SUM($P$7:$P6516),"")</f>
        <v/>
      </c>
      <c r="R6516">
        <f>IF($A6516="","",IF(ISNUMBER($A6516),$A6516,IFERROR(DATEVALUE($A6516),NA())))</f>
        <v/>
      </c>
    </row>
    <row r="6517">
      <c r="O6517">
        <f>IF($R6517="","",IF($Q$1="Weekly",INT(($R6517-2)/7),IF($Q$1="Quarterly",YEAR($R6517)*4+ROUNDUP(MONTH($R6517)/3),YEAR($R6517)*12+MONTH($R6517))))</f>
        <v/>
      </c>
      <c r="P6517">
        <f>IF($R6517="","",IF($R6518="",1,IF($O6517&lt;&gt;$O6518,1,0)))</f>
        <v/>
      </c>
      <c r="Q6517">
        <f>IF($P6517=1,SUM($P$7:$P6517),"")</f>
        <v/>
      </c>
      <c r="R6517">
        <f>IF($A6517="","",IF(ISNUMBER($A6517),$A6517,IFERROR(DATEVALUE($A6517),NA())))</f>
        <v/>
      </c>
    </row>
    <row r="6518">
      <c r="O6518">
        <f>IF($R6518="","",IF($Q$1="Weekly",INT(($R6518-2)/7),IF($Q$1="Quarterly",YEAR($R6518)*4+ROUNDUP(MONTH($R6518)/3),YEAR($R6518)*12+MONTH($R6518))))</f>
        <v/>
      </c>
      <c r="P6518">
        <f>IF($R6518="","",IF($R6519="",1,IF($O6518&lt;&gt;$O6519,1,0)))</f>
        <v/>
      </c>
      <c r="Q6518">
        <f>IF($P6518=1,SUM($P$7:$P6518),"")</f>
        <v/>
      </c>
      <c r="R6518">
        <f>IF($A6518="","",IF(ISNUMBER($A6518),$A6518,IFERROR(DATEVALUE($A6518),NA())))</f>
        <v/>
      </c>
    </row>
    <row r="6519">
      <c r="O6519">
        <f>IF($R6519="","",IF($Q$1="Weekly",INT(($R6519-2)/7),IF($Q$1="Quarterly",YEAR($R6519)*4+ROUNDUP(MONTH($R6519)/3),YEAR($R6519)*12+MONTH($R6519))))</f>
        <v/>
      </c>
      <c r="P6519">
        <f>IF($R6519="","",IF($R6520="",1,IF($O6519&lt;&gt;$O6520,1,0)))</f>
        <v/>
      </c>
      <c r="Q6519">
        <f>IF($P6519=1,SUM($P$7:$P6519),"")</f>
        <v/>
      </c>
      <c r="R6519">
        <f>IF($A6519="","",IF(ISNUMBER($A6519),$A6519,IFERROR(DATEVALUE($A6519),NA())))</f>
        <v/>
      </c>
    </row>
    <row r="6520">
      <c r="O6520">
        <f>IF($R6520="","",IF($Q$1="Weekly",INT(($R6520-2)/7),IF($Q$1="Quarterly",YEAR($R6520)*4+ROUNDUP(MONTH($R6520)/3),YEAR($R6520)*12+MONTH($R6520))))</f>
        <v/>
      </c>
      <c r="P6520">
        <f>IF($R6520="","",IF($R6521="",1,IF($O6520&lt;&gt;$O6521,1,0)))</f>
        <v/>
      </c>
      <c r="Q6520">
        <f>IF($P6520=1,SUM($P$7:$P6520),"")</f>
        <v/>
      </c>
      <c r="R6520">
        <f>IF($A6520="","",IF(ISNUMBER($A6520),$A6520,IFERROR(DATEVALUE($A6520),NA())))</f>
        <v/>
      </c>
    </row>
    <row r="6521">
      <c r="O6521">
        <f>IF($R6521="","",IF($Q$1="Weekly",INT(($R6521-2)/7),IF($Q$1="Quarterly",YEAR($R6521)*4+ROUNDUP(MONTH($R6521)/3),YEAR($R6521)*12+MONTH($R6521))))</f>
        <v/>
      </c>
      <c r="P6521">
        <f>IF($R6521="","",IF($R6522="",1,IF($O6521&lt;&gt;$O6522,1,0)))</f>
        <v/>
      </c>
      <c r="Q6521">
        <f>IF($P6521=1,SUM($P$7:$P6521),"")</f>
        <v/>
      </c>
      <c r="R6521">
        <f>IF($A6521="","",IF(ISNUMBER($A6521),$A6521,IFERROR(DATEVALUE($A6521),NA())))</f>
        <v/>
      </c>
    </row>
    <row r="6522">
      <c r="O6522">
        <f>IF($R6522="","",IF($Q$1="Weekly",INT(($R6522-2)/7),IF($Q$1="Quarterly",YEAR($R6522)*4+ROUNDUP(MONTH($R6522)/3),YEAR($R6522)*12+MONTH($R6522))))</f>
        <v/>
      </c>
      <c r="P6522">
        <f>IF($R6522="","",IF($R6523="",1,IF($O6522&lt;&gt;$O6523,1,0)))</f>
        <v/>
      </c>
      <c r="Q6522">
        <f>IF($P6522=1,SUM($P$7:$P6522),"")</f>
        <v/>
      </c>
      <c r="R6522">
        <f>IF($A6522="","",IF(ISNUMBER($A6522),$A6522,IFERROR(DATEVALUE($A6522),NA())))</f>
        <v/>
      </c>
    </row>
    <row r="6523">
      <c r="O6523">
        <f>IF($R6523="","",IF($Q$1="Weekly",INT(($R6523-2)/7),IF($Q$1="Quarterly",YEAR($R6523)*4+ROUNDUP(MONTH($R6523)/3),YEAR($R6523)*12+MONTH($R6523))))</f>
        <v/>
      </c>
      <c r="P6523">
        <f>IF($R6523="","",IF($R6524="",1,IF($O6523&lt;&gt;$O6524,1,0)))</f>
        <v/>
      </c>
      <c r="Q6523">
        <f>IF($P6523=1,SUM($P$7:$P6523),"")</f>
        <v/>
      </c>
      <c r="R6523">
        <f>IF($A6523="","",IF(ISNUMBER($A6523),$A6523,IFERROR(DATEVALUE($A6523),NA())))</f>
        <v/>
      </c>
    </row>
    <row r="6524">
      <c r="O6524">
        <f>IF($R6524="","",IF($Q$1="Weekly",INT(($R6524-2)/7),IF($Q$1="Quarterly",YEAR($R6524)*4+ROUNDUP(MONTH($R6524)/3),YEAR($R6524)*12+MONTH($R6524))))</f>
        <v/>
      </c>
      <c r="P6524">
        <f>IF($R6524="","",IF($R6525="",1,IF($O6524&lt;&gt;$O6525,1,0)))</f>
        <v/>
      </c>
      <c r="Q6524">
        <f>IF($P6524=1,SUM($P$7:$P6524),"")</f>
        <v/>
      </c>
      <c r="R6524">
        <f>IF($A6524="","",IF(ISNUMBER($A6524),$A6524,IFERROR(DATEVALUE($A6524),NA())))</f>
        <v/>
      </c>
    </row>
    <row r="6525">
      <c r="O6525">
        <f>IF($R6525="","",IF($Q$1="Weekly",INT(($R6525-2)/7),IF($Q$1="Quarterly",YEAR($R6525)*4+ROUNDUP(MONTH($R6525)/3),YEAR($R6525)*12+MONTH($R6525))))</f>
        <v/>
      </c>
      <c r="P6525">
        <f>IF($R6525="","",IF($R6526="",1,IF($O6525&lt;&gt;$O6526,1,0)))</f>
        <v/>
      </c>
      <c r="Q6525">
        <f>IF($P6525=1,SUM($P$7:$P6525),"")</f>
        <v/>
      </c>
      <c r="R6525">
        <f>IF($A6525="","",IF(ISNUMBER($A6525),$A6525,IFERROR(DATEVALUE($A6525),NA())))</f>
        <v/>
      </c>
    </row>
    <row r="6526">
      <c r="O6526">
        <f>IF($R6526="","",IF($Q$1="Weekly",INT(($R6526-2)/7),IF($Q$1="Quarterly",YEAR($R6526)*4+ROUNDUP(MONTH($R6526)/3),YEAR($R6526)*12+MONTH($R6526))))</f>
        <v/>
      </c>
      <c r="P6526">
        <f>IF($R6526="","",IF($R6527="",1,IF($O6526&lt;&gt;$O6527,1,0)))</f>
        <v/>
      </c>
      <c r="Q6526">
        <f>IF($P6526=1,SUM($P$7:$P6526),"")</f>
        <v/>
      </c>
      <c r="R6526">
        <f>IF($A6526="","",IF(ISNUMBER($A6526),$A6526,IFERROR(DATEVALUE($A6526),NA())))</f>
        <v/>
      </c>
    </row>
    <row r="6527">
      <c r="O6527">
        <f>IF($R6527="","",IF($Q$1="Weekly",INT(($R6527-2)/7),IF($Q$1="Quarterly",YEAR($R6527)*4+ROUNDUP(MONTH($R6527)/3),YEAR($R6527)*12+MONTH($R6527))))</f>
        <v/>
      </c>
      <c r="P6527">
        <f>IF($R6527="","",IF($R6528="",1,IF($O6527&lt;&gt;$O6528,1,0)))</f>
        <v/>
      </c>
      <c r="Q6527">
        <f>IF($P6527=1,SUM($P$7:$P6527),"")</f>
        <v/>
      </c>
      <c r="R6527">
        <f>IF($A6527="","",IF(ISNUMBER($A6527),$A6527,IFERROR(DATEVALUE($A6527),NA())))</f>
        <v/>
      </c>
    </row>
    <row r="6528">
      <c r="O6528">
        <f>IF($R6528="","",IF($Q$1="Weekly",INT(($R6528-2)/7),IF($Q$1="Quarterly",YEAR($R6528)*4+ROUNDUP(MONTH($R6528)/3),YEAR($R6528)*12+MONTH($R6528))))</f>
        <v/>
      </c>
      <c r="P6528">
        <f>IF($R6528="","",IF($R6529="",1,IF($O6528&lt;&gt;$O6529,1,0)))</f>
        <v/>
      </c>
      <c r="Q6528">
        <f>IF($P6528=1,SUM($P$7:$P6528),"")</f>
        <v/>
      </c>
      <c r="R6528">
        <f>IF($A6528="","",IF(ISNUMBER($A6528),$A6528,IFERROR(DATEVALUE($A6528),NA())))</f>
        <v/>
      </c>
    </row>
    <row r="6529">
      <c r="O6529">
        <f>IF($R6529="","",IF($Q$1="Weekly",INT(($R6529-2)/7),IF($Q$1="Quarterly",YEAR($R6529)*4+ROUNDUP(MONTH($R6529)/3),YEAR($R6529)*12+MONTH($R6529))))</f>
        <v/>
      </c>
      <c r="P6529">
        <f>IF($R6529="","",IF($R6530="",1,IF($O6529&lt;&gt;$O6530,1,0)))</f>
        <v/>
      </c>
      <c r="Q6529">
        <f>IF($P6529=1,SUM($P$7:$P6529),"")</f>
        <v/>
      </c>
      <c r="R6529">
        <f>IF($A6529="","",IF(ISNUMBER($A6529),$A6529,IFERROR(DATEVALUE($A6529),NA())))</f>
        <v/>
      </c>
    </row>
    <row r="6530">
      <c r="O6530">
        <f>IF($R6530="","",IF($Q$1="Weekly",INT(($R6530-2)/7),IF($Q$1="Quarterly",YEAR($R6530)*4+ROUNDUP(MONTH($R6530)/3),YEAR($R6530)*12+MONTH($R6530))))</f>
        <v/>
      </c>
      <c r="P6530">
        <f>IF($R6530="","",IF($R6531="",1,IF($O6530&lt;&gt;$O6531,1,0)))</f>
        <v/>
      </c>
      <c r="Q6530">
        <f>IF($P6530=1,SUM($P$7:$P6530),"")</f>
        <v/>
      </c>
      <c r="R6530">
        <f>IF($A6530="","",IF(ISNUMBER($A6530),$A6530,IFERROR(DATEVALUE($A6530),NA())))</f>
        <v/>
      </c>
    </row>
    <row r="6531">
      <c r="O6531">
        <f>IF($R6531="","",IF($Q$1="Weekly",INT(($R6531-2)/7),IF($Q$1="Quarterly",YEAR($R6531)*4+ROUNDUP(MONTH($R6531)/3),YEAR($R6531)*12+MONTH($R6531))))</f>
        <v/>
      </c>
      <c r="P6531">
        <f>IF($R6531="","",IF($R6532="",1,IF($O6531&lt;&gt;$O6532,1,0)))</f>
        <v/>
      </c>
      <c r="Q6531">
        <f>IF($P6531=1,SUM($P$7:$P6531),"")</f>
        <v/>
      </c>
      <c r="R6531">
        <f>IF($A6531="","",IF(ISNUMBER($A6531),$A6531,IFERROR(DATEVALUE($A6531),NA())))</f>
        <v/>
      </c>
    </row>
    <row r="6532">
      <c r="O6532">
        <f>IF($R6532="","",IF($Q$1="Weekly",INT(($R6532-2)/7),IF($Q$1="Quarterly",YEAR($R6532)*4+ROUNDUP(MONTH($R6532)/3),YEAR($R6532)*12+MONTH($R6532))))</f>
        <v/>
      </c>
      <c r="P6532">
        <f>IF($R6532="","",IF($R6533="",1,IF($O6532&lt;&gt;$O6533,1,0)))</f>
        <v/>
      </c>
      <c r="Q6532">
        <f>IF($P6532=1,SUM($P$7:$P6532),"")</f>
        <v/>
      </c>
      <c r="R6532">
        <f>IF($A6532="","",IF(ISNUMBER($A6532),$A6532,IFERROR(DATEVALUE($A6532),NA())))</f>
        <v/>
      </c>
    </row>
    <row r="6533">
      <c r="O6533">
        <f>IF($R6533="","",IF($Q$1="Weekly",INT(($R6533-2)/7),IF($Q$1="Quarterly",YEAR($R6533)*4+ROUNDUP(MONTH($R6533)/3),YEAR($R6533)*12+MONTH($R6533))))</f>
        <v/>
      </c>
      <c r="P6533">
        <f>IF($R6533="","",IF($R6534="",1,IF($O6533&lt;&gt;$O6534,1,0)))</f>
        <v/>
      </c>
      <c r="Q6533">
        <f>IF($P6533=1,SUM($P$7:$P6533),"")</f>
        <v/>
      </c>
      <c r="R6533">
        <f>IF($A6533="","",IF(ISNUMBER($A6533),$A6533,IFERROR(DATEVALUE($A6533),NA())))</f>
        <v/>
      </c>
    </row>
    <row r="6534">
      <c r="O6534">
        <f>IF($R6534="","",IF($Q$1="Weekly",INT(($R6534-2)/7),IF($Q$1="Quarterly",YEAR($R6534)*4+ROUNDUP(MONTH($R6534)/3),YEAR($R6534)*12+MONTH($R6534))))</f>
        <v/>
      </c>
      <c r="P6534">
        <f>IF($R6534="","",IF($R6535="",1,IF($O6534&lt;&gt;$O6535,1,0)))</f>
        <v/>
      </c>
      <c r="Q6534">
        <f>IF($P6534=1,SUM($P$7:$P6534),"")</f>
        <v/>
      </c>
      <c r="R6534">
        <f>IF($A6534="","",IF(ISNUMBER($A6534),$A6534,IFERROR(DATEVALUE($A6534),NA())))</f>
        <v/>
      </c>
    </row>
    <row r="6535">
      <c r="O6535">
        <f>IF($R6535="","",IF($Q$1="Weekly",INT(($R6535-2)/7),IF($Q$1="Quarterly",YEAR($R6535)*4+ROUNDUP(MONTH($R6535)/3),YEAR($R6535)*12+MONTH($R6535))))</f>
        <v/>
      </c>
      <c r="P6535">
        <f>IF($R6535="","",IF($R6536="",1,IF($O6535&lt;&gt;$O6536,1,0)))</f>
        <v/>
      </c>
      <c r="Q6535">
        <f>IF($P6535=1,SUM($P$7:$P6535),"")</f>
        <v/>
      </c>
      <c r="R6535">
        <f>IF($A6535="","",IF(ISNUMBER($A6535),$A6535,IFERROR(DATEVALUE($A6535),NA())))</f>
        <v/>
      </c>
    </row>
    <row r="6536">
      <c r="O6536">
        <f>IF($R6536="","",IF($Q$1="Weekly",INT(($R6536-2)/7),IF($Q$1="Quarterly",YEAR($R6536)*4+ROUNDUP(MONTH($R6536)/3),YEAR($R6536)*12+MONTH($R6536))))</f>
        <v/>
      </c>
      <c r="P6536">
        <f>IF($R6536="","",IF($R6537="",1,IF($O6536&lt;&gt;$O6537,1,0)))</f>
        <v/>
      </c>
      <c r="Q6536">
        <f>IF($P6536=1,SUM($P$7:$P6536),"")</f>
        <v/>
      </c>
      <c r="R6536">
        <f>IF($A6536="","",IF(ISNUMBER($A6536),$A6536,IFERROR(DATEVALUE($A6536),NA())))</f>
        <v/>
      </c>
    </row>
    <row r="6537">
      <c r="O6537">
        <f>IF($R6537="","",IF($Q$1="Weekly",INT(($R6537-2)/7),IF($Q$1="Quarterly",YEAR($R6537)*4+ROUNDUP(MONTH($R6537)/3),YEAR($R6537)*12+MONTH($R6537))))</f>
        <v/>
      </c>
      <c r="P6537">
        <f>IF($R6537="","",IF($R6538="",1,IF($O6537&lt;&gt;$O6538,1,0)))</f>
        <v/>
      </c>
      <c r="Q6537">
        <f>IF($P6537=1,SUM($P$7:$P6537),"")</f>
        <v/>
      </c>
      <c r="R6537">
        <f>IF($A6537="","",IF(ISNUMBER($A6537),$A6537,IFERROR(DATEVALUE($A6537),NA())))</f>
        <v/>
      </c>
    </row>
    <row r="6538">
      <c r="O6538">
        <f>IF($R6538="","",IF($Q$1="Weekly",INT(($R6538-2)/7),IF($Q$1="Quarterly",YEAR($R6538)*4+ROUNDUP(MONTH($R6538)/3),YEAR($R6538)*12+MONTH($R6538))))</f>
        <v/>
      </c>
      <c r="P6538">
        <f>IF($R6538="","",IF($R6539="",1,IF($O6538&lt;&gt;$O6539,1,0)))</f>
        <v/>
      </c>
      <c r="Q6538">
        <f>IF($P6538=1,SUM($P$7:$P6538),"")</f>
        <v/>
      </c>
      <c r="R6538">
        <f>IF($A6538="","",IF(ISNUMBER($A6538),$A6538,IFERROR(DATEVALUE($A6538),NA())))</f>
        <v/>
      </c>
    </row>
    <row r="6539">
      <c r="O6539">
        <f>IF($R6539="","",IF($Q$1="Weekly",INT(($R6539-2)/7),IF($Q$1="Quarterly",YEAR($R6539)*4+ROUNDUP(MONTH($R6539)/3),YEAR($R6539)*12+MONTH($R6539))))</f>
        <v/>
      </c>
      <c r="P6539">
        <f>IF($R6539="","",IF($R6540="",1,IF($O6539&lt;&gt;$O6540,1,0)))</f>
        <v/>
      </c>
      <c r="Q6539">
        <f>IF($P6539=1,SUM($P$7:$P6539),"")</f>
        <v/>
      </c>
      <c r="R6539">
        <f>IF($A6539="","",IF(ISNUMBER($A6539),$A6539,IFERROR(DATEVALUE($A6539),NA())))</f>
        <v/>
      </c>
    </row>
    <row r="6540">
      <c r="O6540">
        <f>IF($R6540="","",IF($Q$1="Weekly",INT(($R6540-2)/7),IF($Q$1="Quarterly",YEAR($R6540)*4+ROUNDUP(MONTH($R6540)/3),YEAR($R6540)*12+MONTH($R6540))))</f>
        <v/>
      </c>
      <c r="P6540">
        <f>IF($R6540="","",IF($R6541="",1,IF($O6540&lt;&gt;$O6541,1,0)))</f>
        <v/>
      </c>
      <c r="Q6540">
        <f>IF($P6540=1,SUM($P$7:$P6540),"")</f>
        <v/>
      </c>
      <c r="R6540">
        <f>IF($A6540="","",IF(ISNUMBER($A6540),$A6540,IFERROR(DATEVALUE($A6540),NA())))</f>
        <v/>
      </c>
    </row>
    <row r="6541">
      <c r="O6541">
        <f>IF($R6541="","",IF($Q$1="Weekly",INT(($R6541-2)/7),IF($Q$1="Quarterly",YEAR($R6541)*4+ROUNDUP(MONTH($R6541)/3),YEAR($R6541)*12+MONTH($R6541))))</f>
        <v/>
      </c>
      <c r="P6541">
        <f>IF($R6541="","",IF($R6542="",1,IF($O6541&lt;&gt;$O6542,1,0)))</f>
        <v/>
      </c>
      <c r="Q6541">
        <f>IF($P6541=1,SUM($P$7:$P6541),"")</f>
        <v/>
      </c>
      <c r="R6541">
        <f>IF($A6541="","",IF(ISNUMBER($A6541),$A6541,IFERROR(DATEVALUE($A6541),NA())))</f>
        <v/>
      </c>
    </row>
    <row r="6542">
      <c r="O6542">
        <f>IF($R6542="","",IF($Q$1="Weekly",INT(($R6542-2)/7),IF($Q$1="Quarterly",YEAR($R6542)*4+ROUNDUP(MONTH($R6542)/3),YEAR($R6542)*12+MONTH($R6542))))</f>
        <v/>
      </c>
      <c r="P6542">
        <f>IF($R6542="","",IF($R6543="",1,IF($O6542&lt;&gt;$O6543,1,0)))</f>
        <v/>
      </c>
      <c r="Q6542">
        <f>IF($P6542=1,SUM($P$7:$P6542),"")</f>
        <v/>
      </c>
      <c r="R6542">
        <f>IF($A6542="","",IF(ISNUMBER($A6542),$A6542,IFERROR(DATEVALUE($A6542),NA())))</f>
        <v/>
      </c>
    </row>
    <row r="6543">
      <c r="O6543">
        <f>IF($R6543="","",IF($Q$1="Weekly",INT(($R6543-2)/7),IF($Q$1="Quarterly",YEAR($R6543)*4+ROUNDUP(MONTH($R6543)/3),YEAR($R6543)*12+MONTH($R6543))))</f>
        <v/>
      </c>
      <c r="P6543">
        <f>IF($R6543="","",IF($R6544="",1,IF($O6543&lt;&gt;$O6544,1,0)))</f>
        <v/>
      </c>
      <c r="Q6543">
        <f>IF($P6543=1,SUM($P$7:$P6543),"")</f>
        <v/>
      </c>
      <c r="R6543">
        <f>IF($A6543="","",IF(ISNUMBER($A6543),$A6543,IFERROR(DATEVALUE($A6543),NA())))</f>
        <v/>
      </c>
    </row>
    <row r="6544">
      <c r="O6544">
        <f>IF($R6544="","",IF($Q$1="Weekly",INT(($R6544-2)/7),IF($Q$1="Quarterly",YEAR($R6544)*4+ROUNDUP(MONTH($R6544)/3),YEAR($R6544)*12+MONTH($R6544))))</f>
        <v/>
      </c>
      <c r="P6544">
        <f>IF($R6544="","",IF($R6545="",1,IF($O6544&lt;&gt;$O6545,1,0)))</f>
        <v/>
      </c>
      <c r="Q6544">
        <f>IF($P6544=1,SUM($P$7:$P6544),"")</f>
        <v/>
      </c>
      <c r="R6544">
        <f>IF($A6544="","",IF(ISNUMBER($A6544),$A6544,IFERROR(DATEVALUE($A6544),NA())))</f>
        <v/>
      </c>
    </row>
    <row r="6545">
      <c r="O6545">
        <f>IF($R6545="","",IF($Q$1="Weekly",INT(($R6545-2)/7),IF($Q$1="Quarterly",YEAR($R6545)*4+ROUNDUP(MONTH($R6545)/3),YEAR($R6545)*12+MONTH($R6545))))</f>
        <v/>
      </c>
      <c r="P6545">
        <f>IF($R6545="","",IF($R6546="",1,IF($O6545&lt;&gt;$O6546,1,0)))</f>
        <v/>
      </c>
      <c r="Q6545">
        <f>IF($P6545=1,SUM($P$7:$P6545),"")</f>
        <v/>
      </c>
      <c r="R6545">
        <f>IF($A6545="","",IF(ISNUMBER($A6545),$A6545,IFERROR(DATEVALUE($A6545),NA())))</f>
        <v/>
      </c>
    </row>
    <row r="6546">
      <c r="O6546">
        <f>IF($R6546="","",IF($Q$1="Weekly",INT(($R6546-2)/7),IF($Q$1="Quarterly",YEAR($R6546)*4+ROUNDUP(MONTH($R6546)/3),YEAR($R6546)*12+MONTH($R6546))))</f>
        <v/>
      </c>
      <c r="P6546">
        <f>IF($R6546="","",IF($R6547="",1,IF($O6546&lt;&gt;$O6547,1,0)))</f>
        <v/>
      </c>
      <c r="Q6546">
        <f>IF($P6546=1,SUM($P$7:$P6546),"")</f>
        <v/>
      </c>
      <c r="R6546">
        <f>IF($A6546="","",IF(ISNUMBER($A6546),$A6546,IFERROR(DATEVALUE($A6546),NA())))</f>
        <v/>
      </c>
    </row>
    <row r="6547">
      <c r="O6547">
        <f>IF($R6547="","",IF($Q$1="Weekly",INT(($R6547-2)/7),IF($Q$1="Quarterly",YEAR($R6547)*4+ROUNDUP(MONTH($R6547)/3),YEAR($R6547)*12+MONTH($R6547))))</f>
        <v/>
      </c>
      <c r="P6547">
        <f>IF($R6547="","",IF($R6548="",1,IF($O6547&lt;&gt;$O6548,1,0)))</f>
        <v/>
      </c>
      <c r="Q6547">
        <f>IF($P6547=1,SUM($P$7:$P6547),"")</f>
        <v/>
      </c>
      <c r="R6547">
        <f>IF($A6547="","",IF(ISNUMBER($A6547),$A6547,IFERROR(DATEVALUE($A6547),NA())))</f>
        <v/>
      </c>
    </row>
    <row r="6548">
      <c r="O6548">
        <f>IF($R6548="","",IF($Q$1="Weekly",INT(($R6548-2)/7),IF($Q$1="Quarterly",YEAR($R6548)*4+ROUNDUP(MONTH($R6548)/3),YEAR($R6548)*12+MONTH($R6548))))</f>
        <v/>
      </c>
      <c r="P6548">
        <f>IF($R6548="","",IF($R6549="",1,IF($O6548&lt;&gt;$O6549,1,0)))</f>
        <v/>
      </c>
      <c r="Q6548">
        <f>IF($P6548=1,SUM($P$7:$P6548),"")</f>
        <v/>
      </c>
      <c r="R6548">
        <f>IF($A6548="","",IF(ISNUMBER($A6548),$A6548,IFERROR(DATEVALUE($A6548),NA())))</f>
        <v/>
      </c>
    </row>
    <row r="6549">
      <c r="O6549">
        <f>IF($R6549="","",IF($Q$1="Weekly",INT(($R6549-2)/7),IF($Q$1="Quarterly",YEAR($R6549)*4+ROUNDUP(MONTH($R6549)/3),YEAR($R6549)*12+MONTH($R6549))))</f>
        <v/>
      </c>
      <c r="P6549">
        <f>IF($R6549="","",IF($R6550="",1,IF($O6549&lt;&gt;$O6550,1,0)))</f>
        <v/>
      </c>
      <c r="Q6549">
        <f>IF($P6549=1,SUM($P$7:$P6549),"")</f>
        <v/>
      </c>
      <c r="R6549">
        <f>IF($A6549="","",IF(ISNUMBER($A6549),$A6549,IFERROR(DATEVALUE($A6549),NA())))</f>
        <v/>
      </c>
    </row>
    <row r="6550">
      <c r="O6550">
        <f>IF($R6550="","",IF($Q$1="Weekly",INT(($R6550-2)/7),IF($Q$1="Quarterly",YEAR($R6550)*4+ROUNDUP(MONTH($R6550)/3),YEAR($R6550)*12+MONTH($R6550))))</f>
        <v/>
      </c>
      <c r="P6550">
        <f>IF($R6550="","",IF($R6551="",1,IF($O6550&lt;&gt;$O6551,1,0)))</f>
        <v/>
      </c>
      <c r="Q6550">
        <f>IF($P6550=1,SUM($P$7:$P6550),"")</f>
        <v/>
      </c>
      <c r="R6550">
        <f>IF($A6550="","",IF(ISNUMBER($A6550),$A6550,IFERROR(DATEVALUE($A6550),NA())))</f>
        <v/>
      </c>
    </row>
    <row r="6551">
      <c r="O6551">
        <f>IF($R6551="","",IF($Q$1="Weekly",INT(($R6551-2)/7),IF($Q$1="Quarterly",YEAR($R6551)*4+ROUNDUP(MONTH($R6551)/3),YEAR($R6551)*12+MONTH($R6551))))</f>
        <v/>
      </c>
      <c r="P6551">
        <f>IF($R6551="","",IF($R6552="",1,IF($O6551&lt;&gt;$O6552,1,0)))</f>
        <v/>
      </c>
      <c r="Q6551">
        <f>IF($P6551=1,SUM($P$7:$P6551),"")</f>
        <v/>
      </c>
      <c r="R6551">
        <f>IF($A6551="","",IF(ISNUMBER($A6551),$A6551,IFERROR(DATEVALUE($A6551),NA())))</f>
        <v/>
      </c>
    </row>
    <row r="6552">
      <c r="O6552">
        <f>IF($R6552="","",IF($Q$1="Weekly",INT(($R6552-2)/7),IF($Q$1="Quarterly",YEAR($R6552)*4+ROUNDUP(MONTH($R6552)/3),YEAR($R6552)*12+MONTH($R6552))))</f>
        <v/>
      </c>
      <c r="P6552">
        <f>IF($R6552="","",IF($R6553="",1,IF($O6552&lt;&gt;$O6553,1,0)))</f>
        <v/>
      </c>
      <c r="Q6552">
        <f>IF($P6552=1,SUM($P$7:$P6552),"")</f>
        <v/>
      </c>
      <c r="R6552">
        <f>IF($A6552="","",IF(ISNUMBER($A6552),$A6552,IFERROR(DATEVALUE($A6552),NA())))</f>
        <v/>
      </c>
    </row>
    <row r="6553">
      <c r="O6553">
        <f>IF($R6553="","",IF($Q$1="Weekly",INT(($R6553-2)/7),IF($Q$1="Quarterly",YEAR($R6553)*4+ROUNDUP(MONTH($R6553)/3),YEAR($R6553)*12+MONTH($R6553))))</f>
        <v/>
      </c>
      <c r="P6553">
        <f>IF($R6553="","",IF($R6554="",1,IF($O6553&lt;&gt;$O6554,1,0)))</f>
        <v/>
      </c>
      <c r="Q6553">
        <f>IF($P6553=1,SUM($P$7:$P6553),"")</f>
        <v/>
      </c>
      <c r="R6553">
        <f>IF($A6553="","",IF(ISNUMBER($A6553),$A6553,IFERROR(DATEVALUE($A6553),NA())))</f>
        <v/>
      </c>
    </row>
    <row r="6554">
      <c r="O6554">
        <f>IF($R6554="","",IF($Q$1="Weekly",INT(($R6554-2)/7),IF($Q$1="Quarterly",YEAR($R6554)*4+ROUNDUP(MONTH($R6554)/3),YEAR($R6554)*12+MONTH($R6554))))</f>
        <v/>
      </c>
      <c r="P6554">
        <f>IF($R6554="","",IF($R6555="",1,IF($O6554&lt;&gt;$O6555,1,0)))</f>
        <v/>
      </c>
      <c r="Q6554">
        <f>IF($P6554=1,SUM($P$7:$P6554),"")</f>
        <v/>
      </c>
      <c r="R6554">
        <f>IF($A6554="","",IF(ISNUMBER($A6554),$A6554,IFERROR(DATEVALUE($A6554),NA())))</f>
        <v/>
      </c>
    </row>
    <row r="6555">
      <c r="O6555">
        <f>IF($R6555="","",IF($Q$1="Weekly",INT(($R6555-2)/7),IF($Q$1="Quarterly",YEAR($R6555)*4+ROUNDUP(MONTH($R6555)/3),YEAR($R6555)*12+MONTH($R6555))))</f>
        <v/>
      </c>
      <c r="P6555">
        <f>IF($R6555="","",IF($R6556="",1,IF($O6555&lt;&gt;$O6556,1,0)))</f>
        <v/>
      </c>
      <c r="Q6555">
        <f>IF($P6555=1,SUM($P$7:$P6555),"")</f>
        <v/>
      </c>
      <c r="R6555">
        <f>IF($A6555="","",IF(ISNUMBER($A6555),$A6555,IFERROR(DATEVALUE($A6555),NA())))</f>
        <v/>
      </c>
    </row>
    <row r="6556">
      <c r="O6556">
        <f>IF($R6556="","",IF($Q$1="Weekly",INT(($R6556-2)/7),IF($Q$1="Quarterly",YEAR($R6556)*4+ROUNDUP(MONTH($R6556)/3),YEAR($R6556)*12+MONTH($R6556))))</f>
        <v/>
      </c>
      <c r="P6556">
        <f>IF($R6556="","",IF($R6557="",1,IF($O6556&lt;&gt;$O6557,1,0)))</f>
        <v/>
      </c>
      <c r="Q6556">
        <f>IF($P6556=1,SUM($P$7:$P6556),"")</f>
        <v/>
      </c>
      <c r="R6556">
        <f>IF($A6556="","",IF(ISNUMBER($A6556),$A6556,IFERROR(DATEVALUE($A6556),NA())))</f>
        <v/>
      </c>
    </row>
    <row r="6557">
      <c r="O6557">
        <f>IF($R6557="","",IF($Q$1="Weekly",INT(($R6557-2)/7),IF($Q$1="Quarterly",YEAR($R6557)*4+ROUNDUP(MONTH($R6557)/3),YEAR($R6557)*12+MONTH($R6557))))</f>
        <v/>
      </c>
      <c r="P6557">
        <f>IF($R6557="","",IF($R6558="",1,IF($O6557&lt;&gt;$O6558,1,0)))</f>
        <v/>
      </c>
      <c r="Q6557">
        <f>IF($P6557=1,SUM($P$7:$P6557),"")</f>
        <v/>
      </c>
      <c r="R6557">
        <f>IF($A6557="","",IF(ISNUMBER($A6557),$A6557,IFERROR(DATEVALUE($A6557),NA())))</f>
        <v/>
      </c>
    </row>
    <row r="6558">
      <c r="O6558">
        <f>IF($R6558="","",IF($Q$1="Weekly",INT(($R6558-2)/7),IF($Q$1="Quarterly",YEAR($R6558)*4+ROUNDUP(MONTH($R6558)/3),YEAR($R6558)*12+MONTH($R6558))))</f>
        <v/>
      </c>
      <c r="P6558">
        <f>IF($R6558="","",IF($R6559="",1,IF($O6558&lt;&gt;$O6559,1,0)))</f>
        <v/>
      </c>
      <c r="Q6558">
        <f>IF($P6558=1,SUM($P$7:$P6558),"")</f>
        <v/>
      </c>
      <c r="R6558">
        <f>IF($A6558="","",IF(ISNUMBER($A6558),$A6558,IFERROR(DATEVALUE($A6558),NA())))</f>
        <v/>
      </c>
    </row>
    <row r="6559">
      <c r="O6559">
        <f>IF($R6559="","",IF($Q$1="Weekly",INT(($R6559-2)/7),IF($Q$1="Quarterly",YEAR($R6559)*4+ROUNDUP(MONTH($R6559)/3),YEAR($R6559)*12+MONTH($R6559))))</f>
        <v/>
      </c>
      <c r="P6559">
        <f>IF($R6559="","",IF($R6560="",1,IF($O6559&lt;&gt;$O6560,1,0)))</f>
        <v/>
      </c>
      <c r="Q6559">
        <f>IF($P6559=1,SUM($P$7:$P6559),"")</f>
        <v/>
      </c>
      <c r="R6559">
        <f>IF($A6559="","",IF(ISNUMBER($A6559),$A6559,IFERROR(DATEVALUE($A6559),NA())))</f>
        <v/>
      </c>
    </row>
    <row r="6560">
      <c r="O6560">
        <f>IF($R6560="","",IF($Q$1="Weekly",INT(($R6560-2)/7),IF($Q$1="Quarterly",YEAR($R6560)*4+ROUNDUP(MONTH($R6560)/3),YEAR($R6560)*12+MONTH($R6560))))</f>
        <v/>
      </c>
      <c r="P6560">
        <f>IF($R6560="","",IF($R6561="",1,IF($O6560&lt;&gt;$O6561,1,0)))</f>
        <v/>
      </c>
      <c r="Q6560">
        <f>IF($P6560=1,SUM($P$7:$P6560),"")</f>
        <v/>
      </c>
      <c r="R6560">
        <f>IF($A6560="","",IF(ISNUMBER($A6560),$A6560,IFERROR(DATEVALUE($A6560),NA())))</f>
        <v/>
      </c>
    </row>
    <row r="6561">
      <c r="O6561">
        <f>IF($R6561="","",IF($Q$1="Weekly",INT(($R6561-2)/7),IF($Q$1="Quarterly",YEAR($R6561)*4+ROUNDUP(MONTH($R6561)/3),YEAR($R6561)*12+MONTH($R6561))))</f>
        <v/>
      </c>
      <c r="P6561">
        <f>IF($R6561="","",IF($R6562="",1,IF($O6561&lt;&gt;$O6562,1,0)))</f>
        <v/>
      </c>
      <c r="Q6561">
        <f>IF($P6561=1,SUM($P$7:$P6561),"")</f>
        <v/>
      </c>
      <c r="R6561">
        <f>IF($A6561="","",IF(ISNUMBER($A6561),$A6561,IFERROR(DATEVALUE($A6561),NA())))</f>
        <v/>
      </c>
    </row>
    <row r="6562">
      <c r="O6562">
        <f>IF($R6562="","",IF($Q$1="Weekly",INT(($R6562-2)/7),IF($Q$1="Quarterly",YEAR($R6562)*4+ROUNDUP(MONTH($R6562)/3),YEAR($R6562)*12+MONTH($R6562))))</f>
        <v/>
      </c>
      <c r="P6562">
        <f>IF($R6562="","",IF($R6563="",1,IF($O6562&lt;&gt;$O6563,1,0)))</f>
        <v/>
      </c>
      <c r="Q6562">
        <f>IF($P6562=1,SUM($P$7:$P6562),"")</f>
        <v/>
      </c>
      <c r="R6562">
        <f>IF($A6562="","",IF(ISNUMBER($A6562),$A6562,IFERROR(DATEVALUE($A6562),NA())))</f>
        <v/>
      </c>
    </row>
    <row r="6563">
      <c r="O6563">
        <f>IF($R6563="","",IF($Q$1="Weekly",INT(($R6563-2)/7),IF($Q$1="Quarterly",YEAR($R6563)*4+ROUNDUP(MONTH($R6563)/3),YEAR($R6563)*12+MONTH($R6563))))</f>
        <v/>
      </c>
      <c r="P6563">
        <f>IF($R6563="","",IF($R6564="",1,IF($O6563&lt;&gt;$O6564,1,0)))</f>
        <v/>
      </c>
      <c r="Q6563">
        <f>IF($P6563=1,SUM($P$7:$P6563),"")</f>
        <v/>
      </c>
      <c r="R6563">
        <f>IF($A6563="","",IF(ISNUMBER($A6563),$A6563,IFERROR(DATEVALUE($A6563),NA())))</f>
        <v/>
      </c>
    </row>
    <row r="6564">
      <c r="O6564">
        <f>IF($R6564="","",IF($Q$1="Weekly",INT(($R6564-2)/7),IF($Q$1="Quarterly",YEAR($R6564)*4+ROUNDUP(MONTH($R6564)/3),YEAR($R6564)*12+MONTH($R6564))))</f>
        <v/>
      </c>
      <c r="P6564">
        <f>IF($R6564="","",IF($R6565="",1,IF($O6564&lt;&gt;$O6565,1,0)))</f>
        <v/>
      </c>
      <c r="Q6564">
        <f>IF($P6564=1,SUM($P$7:$P6564),"")</f>
        <v/>
      </c>
      <c r="R6564">
        <f>IF($A6564="","",IF(ISNUMBER($A6564),$A6564,IFERROR(DATEVALUE($A6564),NA())))</f>
        <v/>
      </c>
    </row>
    <row r="6565">
      <c r="O6565">
        <f>IF($R6565="","",IF($Q$1="Weekly",INT(($R6565-2)/7),IF($Q$1="Quarterly",YEAR($R6565)*4+ROUNDUP(MONTH($R6565)/3),YEAR($R6565)*12+MONTH($R6565))))</f>
        <v/>
      </c>
      <c r="P6565">
        <f>IF($R6565="","",IF($R6566="",1,IF($O6565&lt;&gt;$O6566,1,0)))</f>
        <v/>
      </c>
      <c r="Q6565">
        <f>IF($P6565=1,SUM($P$7:$P6565),"")</f>
        <v/>
      </c>
      <c r="R6565">
        <f>IF($A6565="","",IF(ISNUMBER($A6565),$A6565,IFERROR(DATEVALUE($A6565),NA())))</f>
        <v/>
      </c>
    </row>
    <row r="6566">
      <c r="O6566">
        <f>IF($R6566="","",IF($Q$1="Weekly",INT(($R6566-2)/7),IF($Q$1="Quarterly",YEAR($R6566)*4+ROUNDUP(MONTH($R6566)/3),YEAR($R6566)*12+MONTH($R6566))))</f>
        <v/>
      </c>
      <c r="P6566">
        <f>IF($R6566="","",IF($R6567="",1,IF($O6566&lt;&gt;$O6567,1,0)))</f>
        <v/>
      </c>
      <c r="Q6566">
        <f>IF($P6566=1,SUM($P$7:$P6566),"")</f>
        <v/>
      </c>
      <c r="R6566">
        <f>IF($A6566="","",IF(ISNUMBER($A6566),$A6566,IFERROR(DATEVALUE($A6566),NA())))</f>
        <v/>
      </c>
    </row>
    <row r="6567">
      <c r="O6567">
        <f>IF($R6567="","",IF($Q$1="Weekly",INT(($R6567-2)/7),IF($Q$1="Quarterly",YEAR($R6567)*4+ROUNDUP(MONTH($R6567)/3),YEAR($R6567)*12+MONTH($R6567))))</f>
        <v/>
      </c>
      <c r="P6567">
        <f>IF($R6567="","",IF($R6568="",1,IF($O6567&lt;&gt;$O6568,1,0)))</f>
        <v/>
      </c>
      <c r="Q6567">
        <f>IF($P6567=1,SUM($P$7:$P6567),"")</f>
        <v/>
      </c>
      <c r="R6567">
        <f>IF($A6567="","",IF(ISNUMBER($A6567),$A6567,IFERROR(DATEVALUE($A6567),NA())))</f>
        <v/>
      </c>
    </row>
    <row r="6568">
      <c r="O6568">
        <f>IF($R6568="","",IF($Q$1="Weekly",INT(($R6568-2)/7),IF($Q$1="Quarterly",YEAR($R6568)*4+ROUNDUP(MONTH($R6568)/3),YEAR($R6568)*12+MONTH($R6568))))</f>
        <v/>
      </c>
      <c r="P6568">
        <f>IF($R6568="","",IF($R6569="",1,IF($O6568&lt;&gt;$O6569,1,0)))</f>
        <v/>
      </c>
      <c r="Q6568">
        <f>IF($P6568=1,SUM($P$7:$P6568),"")</f>
        <v/>
      </c>
      <c r="R6568">
        <f>IF($A6568="","",IF(ISNUMBER($A6568),$A6568,IFERROR(DATEVALUE($A6568),NA())))</f>
        <v/>
      </c>
    </row>
    <row r="6569">
      <c r="O6569">
        <f>IF($R6569="","",IF($Q$1="Weekly",INT(($R6569-2)/7),IF($Q$1="Quarterly",YEAR($R6569)*4+ROUNDUP(MONTH($R6569)/3),YEAR($R6569)*12+MONTH($R6569))))</f>
        <v/>
      </c>
      <c r="P6569">
        <f>IF($R6569="","",IF($R6570="",1,IF($O6569&lt;&gt;$O6570,1,0)))</f>
        <v/>
      </c>
      <c r="Q6569">
        <f>IF($P6569=1,SUM($P$7:$P6569),"")</f>
        <v/>
      </c>
      <c r="R6569">
        <f>IF($A6569="","",IF(ISNUMBER($A6569),$A6569,IFERROR(DATEVALUE($A6569),NA())))</f>
        <v/>
      </c>
    </row>
    <row r="6570">
      <c r="O6570">
        <f>IF($R6570="","",IF($Q$1="Weekly",INT(($R6570-2)/7),IF($Q$1="Quarterly",YEAR($R6570)*4+ROUNDUP(MONTH($R6570)/3),YEAR($R6570)*12+MONTH($R6570))))</f>
        <v/>
      </c>
      <c r="P6570">
        <f>IF($R6570="","",IF($R6571="",1,IF($O6570&lt;&gt;$O6571,1,0)))</f>
        <v/>
      </c>
      <c r="Q6570">
        <f>IF($P6570=1,SUM($P$7:$P6570),"")</f>
        <v/>
      </c>
      <c r="R6570">
        <f>IF($A6570="","",IF(ISNUMBER($A6570),$A6570,IFERROR(DATEVALUE($A6570),NA())))</f>
        <v/>
      </c>
    </row>
    <row r="6571">
      <c r="O6571">
        <f>IF($R6571="","",IF($Q$1="Weekly",INT(($R6571-2)/7),IF($Q$1="Quarterly",YEAR($R6571)*4+ROUNDUP(MONTH($R6571)/3),YEAR($R6571)*12+MONTH($R6571))))</f>
        <v/>
      </c>
      <c r="P6571">
        <f>IF($R6571="","",IF($R6572="",1,IF($O6571&lt;&gt;$O6572,1,0)))</f>
        <v/>
      </c>
      <c r="Q6571">
        <f>IF($P6571=1,SUM($P$7:$P6571),"")</f>
        <v/>
      </c>
      <c r="R6571">
        <f>IF($A6571="","",IF(ISNUMBER($A6571),$A6571,IFERROR(DATEVALUE($A6571),NA())))</f>
        <v/>
      </c>
    </row>
    <row r="6572">
      <c r="O6572">
        <f>IF($R6572="","",IF($Q$1="Weekly",INT(($R6572-2)/7),IF($Q$1="Quarterly",YEAR($R6572)*4+ROUNDUP(MONTH($R6572)/3),YEAR($R6572)*12+MONTH($R6572))))</f>
        <v/>
      </c>
      <c r="P6572">
        <f>IF($R6572="","",IF($R6573="",1,IF($O6572&lt;&gt;$O6573,1,0)))</f>
        <v/>
      </c>
      <c r="Q6572">
        <f>IF($P6572=1,SUM($P$7:$P6572),"")</f>
        <v/>
      </c>
      <c r="R6572">
        <f>IF($A6572="","",IF(ISNUMBER($A6572),$A6572,IFERROR(DATEVALUE($A6572),NA())))</f>
        <v/>
      </c>
    </row>
    <row r="6573">
      <c r="O6573">
        <f>IF($R6573="","",IF($Q$1="Weekly",INT(($R6573-2)/7),IF($Q$1="Quarterly",YEAR($R6573)*4+ROUNDUP(MONTH($R6573)/3),YEAR($R6573)*12+MONTH($R6573))))</f>
        <v/>
      </c>
      <c r="P6573">
        <f>IF($R6573="","",IF($R6574="",1,IF($O6573&lt;&gt;$O6574,1,0)))</f>
        <v/>
      </c>
      <c r="Q6573">
        <f>IF($P6573=1,SUM($P$7:$P6573),"")</f>
        <v/>
      </c>
      <c r="R6573">
        <f>IF($A6573="","",IF(ISNUMBER($A6573),$A6573,IFERROR(DATEVALUE($A6573),NA())))</f>
        <v/>
      </c>
    </row>
    <row r="6574">
      <c r="O6574">
        <f>IF($R6574="","",IF($Q$1="Weekly",INT(($R6574-2)/7),IF($Q$1="Quarterly",YEAR($R6574)*4+ROUNDUP(MONTH($R6574)/3),YEAR($R6574)*12+MONTH($R6574))))</f>
        <v/>
      </c>
      <c r="P6574">
        <f>IF($R6574="","",IF($R6575="",1,IF($O6574&lt;&gt;$O6575,1,0)))</f>
        <v/>
      </c>
      <c r="Q6574">
        <f>IF($P6574=1,SUM($P$7:$P6574),"")</f>
        <v/>
      </c>
      <c r="R6574">
        <f>IF($A6574="","",IF(ISNUMBER($A6574),$A6574,IFERROR(DATEVALUE($A6574),NA())))</f>
        <v/>
      </c>
    </row>
    <row r="6575">
      <c r="O6575">
        <f>IF($R6575="","",IF($Q$1="Weekly",INT(($R6575-2)/7),IF($Q$1="Quarterly",YEAR($R6575)*4+ROUNDUP(MONTH($R6575)/3),YEAR($R6575)*12+MONTH($R6575))))</f>
        <v/>
      </c>
      <c r="P6575">
        <f>IF($R6575="","",IF($R6576="",1,IF($O6575&lt;&gt;$O6576,1,0)))</f>
        <v/>
      </c>
      <c r="Q6575">
        <f>IF($P6575=1,SUM($P$7:$P6575),"")</f>
        <v/>
      </c>
      <c r="R6575">
        <f>IF($A6575="","",IF(ISNUMBER($A6575),$A6575,IFERROR(DATEVALUE($A6575),NA())))</f>
        <v/>
      </c>
    </row>
    <row r="6576">
      <c r="O6576">
        <f>IF($R6576="","",IF($Q$1="Weekly",INT(($R6576-2)/7),IF($Q$1="Quarterly",YEAR($R6576)*4+ROUNDUP(MONTH($R6576)/3),YEAR($R6576)*12+MONTH($R6576))))</f>
        <v/>
      </c>
      <c r="P6576">
        <f>IF($R6576="","",IF($R6577="",1,IF($O6576&lt;&gt;$O6577,1,0)))</f>
        <v/>
      </c>
      <c r="Q6576">
        <f>IF($P6576=1,SUM($P$7:$P6576),"")</f>
        <v/>
      </c>
      <c r="R6576">
        <f>IF($A6576="","",IF(ISNUMBER($A6576),$A6576,IFERROR(DATEVALUE($A6576),NA())))</f>
        <v/>
      </c>
    </row>
    <row r="6577">
      <c r="O6577">
        <f>IF($R6577="","",IF($Q$1="Weekly",INT(($R6577-2)/7),IF($Q$1="Quarterly",YEAR($R6577)*4+ROUNDUP(MONTH($R6577)/3),YEAR($R6577)*12+MONTH($R6577))))</f>
        <v/>
      </c>
      <c r="P6577">
        <f>IF($R6577="","",IF($R6578="",1,IF($O6577&lt;&gt;$O6578,1,0)))</f>
        <v/>
      </c>
      <c r="Q6577">
        <f>IF($P6577=1,SUM($P$7:$P6577),"")</f>
        <v/>
      </c>
      <c r="R6577">
        <f>IF($A6577="","",IF(ISNUMBER($A6577),$A6577,IFERROR(DATEVALUE($A6577),NA())))</f>
        <v/>
      </c>
    </row>
    <row r="6578">
      <c r="O6578">
        <f>IF($R6578="","",IF($Q$1="Weekly",INT(($R6578-2)/7),IF($Q$1="Quarterly",YEAR($R6578)*4+ROUNDUP(MONTH($R6578)/3),YEAR($R6578)*12+MONTH($R6578))))</f>
        <v/>
      </c>
      <c r="P6578">
        <f>IF($R6578="","",IF($R6579="",1,IF($O6578&lt;&gt;$O6579,1,0)))</f>
        <v/>
      </c>
      <c r="Q6578">
        <f>IF($P6578=1,SUM($P$7:$P6578),"")</f>
        <v/>
      </c>
      <c r="R6578">
        <f>IF($A6578="","",IF(ISNUMBER($A6578),$A6578,IFERROR(DATEVALUE($A6578),NA())))</f>
        <v/>
      </c>
    </row>
    <row r="6579">
      <c r="O6579">
        <f>IF($R6579="","",IF($Q$1="Weekly",INT(($R6579-2)/7),IF($Q$1="Quarterly",YEAR($R6579)*4+ROUNDUP(MONTH($R6579)/3),YEAR($R6579)*12+MONTH($R6579))))</f>
        <v/>
      </c>
      <c r="P6579">
        <f>IF($R6579="","",IF($R6580="",1,IF($O6579&lt;&gt;$O6580,1,0)))</f>
        <v/>
      </c>
      <c r="Q6579">
        <f>IF($P6579=1,SUM($P$7:$P6579),"")</f>
        <v/>
      </c>
      <c r="R6579">
        <f>IF($A6579="","",IF(ISNUMBER($A6579),$A6579,IFERROR(DATEVALUE($A6579),NA())))</f>
        <v/>
      </c>
    </row>
    <row r="6580">
      <c r="O6580">
        <f>IF($R6580="","",IF($Q$1="Weekly",INT(($R6580-2)/7),IF($Q$1="Quarterly",YEAR($R6580)*4+ROUNDUP(MONTH($R6580)/3),YEAR($R6580)*12+MONTH($R6580))))</f>
        <v/>
      </c>
      <c r="P6580">
        <f>IF($R6580="","",IF($R6581="",1,IF($O6580&lt;&gt;$O6581,1,0)))</f>
        <v/>
      </c>
      <c r="Q6580">
        <f>IF($P6580=1,SUM($P$7:$P6580),"")</f>
        <v/>
      </c>
      <c r="R6580">
        <f>IF($A6580="","",IF(ISNUMBER($A6580),$A6580,IFERROR(DATEVALUE($A6580),NA())))</f>
        <v/>
      </c>
    </row>
    <row r="6581">
      <c r="O6581">
        <f>IF($R6581="","",IF($Q$1="Weekly",INT(($R6581-2)/7),IF($Q$1="Quarterly",YEAR($R6581)*4+ROUNDUP(MONTH($R6581)/3),YEAR($R6581)*12+MONTH($R6581))))</f>
        <v/>
      </c>
      <c r="P6581">
        <f>IF($R6581="","",IF($R6582="",1,IF($O6581&lt;&gt;$O6582,1,0)))</f>
        <v/>
      </c>
      <c r="Q6581">
        <f>IF($P6581=1,SUM($P$7:$P6581),"")</f>
        <v/>
      </c>
      <c r="R6581">
        <f>IF($A6581="","",IF(ISNUMBER($A6581),$A6581,IFERROR(DATEVALUE($A6581),NA())))</f>
        <v/>
      </c>
    </row>
    <row r="6582">
      <c r="O6582">
        <f>IF($R6582="","",IF($Q$1="Weekly",INT(($R6582-2)/7),IF($Q$1="Quarterly",YEAR($R6582)*4+ROUNDUP(MONTH($R6582)/3),YEAR($R6582)*12+MONTH($R6582))))</f>
        <v/>
      </c>
      <c r="P6582">
        <f>IF($R6582="","",IF($R6583="",1,IF($O6582&lt;&gt;$O6583,1,0)))</f>
        <v/>
      </c>
      <c r="Q6582">
        <f>IF($P6582=1,SUM($P$7:$P6582),"")</f>
        <v/>
      </c>
      <c r="R6582">
        <f>IF($A6582="","",IF(ISNUMBER($A6582),$A6582,IFERROR(DATEVALUE($A6582),NA())))</f>
        <v/>
      </c>
    </row>
    <row r="6583">
      <c r="O6583">
        <f>IF($R6583="","",IF($Q$1="Weekly",INT(($R6583-2)/7),IF($Q$1="Quarterly",YEAR($R6583)*4+ROUNDUP(MONTH($R6583)/3),YEAR($R6583)*12+MONTH($R6583))))</f>
        <v/>
      </c>
      <c r="P6583">
        <f>IF($R6583="","",IF($R6584="",1,IF($O6583&lt;&gt;$O6584,1,0)))</f>
        <v/>
      </c>
      <c r="Q6583">
        <f>IF($P6583=1,SUM($P$7:$P6583),"")</f>
        <v/>
      </c>
      <c r="R6583">
        <f>IF($A6583="","",IF(ISNUMBER($A6583),$A6583,IFERROR(DATEVALUE($A6583),NA())))</f>
        <v/>
      </c>
    </row>
    <row r="6584">
      <c r="O6584">
        <f>IF($R6584="","",IF($Q$1="Weekly",INT(($R6584-2)/7),IF($Q$1="Quarterly",YEAR($R6584)*4+ROUNDUP(MONTH($R6584)/3),YEAR($R6584)*12+MONTH($R6584))))</f>
        <v/>
      </c>
      <c r="P6584">
        <f>IF($R6584="","",IF($R6585="",1,IF($O6584&lt;&gt;$O6585,1,0)))</f>
        <v/>
      </c>
      <c r="Q6584">
        <f>IF($P6584=1,SUM($P$7:$P6584),"")</f>
        <v/>
      </c>
      <c r="R6584">
        <f>IF($A6584="","",IF(ISNUMBER($A6584),$A6584,IFERROR(DATEVALUE($A6584),NA())))</f>
        <v/>
      </c>
    </row>
    <row r="6585">
      <c r="O6585">
        <f>IF($R6585="","",IF($Q$1="Weekly",INT(($R6585-2)/7),IF($Q$1="Quarterly",YEAR($R6585)*4+ROUNDUP(MONTH($R6585)/3),YEAR($R6585)*12+MONTH($R6585))))</f>
        <v/>
      </c>
      <c r="P6585">
        <f>IF($R6585="","",IF($R6586="",1,IF($O6585&lt;&gt;$O6586,1,0)))</f>
        <v/>
      </c>
      <c r="Q6585">
        <f>IF($P6585=1,SUM($P$7:$P6585),"")</f>
        <v/>
      </c>
      <c r="R6585">
        <f>IF($A6585="","",IF(ISNUMBER($A6585),$A6585,IFERROR(DATEVALUE($A6585),NA())))</f>
        <v/>
      </c>
    </row>
    <row r="6586">
      <c r="O6586">
        <f>IF($R6586="","",IF($Q$1="Weekly",INT(($R6586-2)/7),IF($Q$1="Quarterly",YEAR($R6586)*4+ROUNDUP(MONTH($R6586)/3),YEAR($R6586)*12+MONTH($R6586))))</f>
        <v/>
      </c>
      <c r="P6586">
        <f>IF($R6586="","",IF($R6587="",1,IF($O6586&lt;&gt;$O6587,1,0)))</f>
        <v/>
      </c>
      <c r="Q6586">
        <f>IF($P6586=1,SUM($P$7:$P6586),"")</f>
        <v/>
      </c>
      <c r="R6586">
        <f>IF($A6586="","",IF(ISNUMBER($A6586),$A6586,IFERROR(DATEVALUE($A6586),NA())))</f>
        <v/>
      </c>
    </row>
    <row r="6587">
      <c r="O6587">
        <f>IF($R6587="","",IF($Q$1="Weekly",INT(($R6587-2)/7),IF($Q$1="Quarterly",YEAR($R6587)*4+ROUNDUP(MONTH($R6587)/3),YEAR($R6587)*12+MONTH($R6587))))</f>
        <v/>
      </c>
      <c r="P6587">
        <f>IF($R6587="","",IF($R6588="",1,IF($O6587&lt;&gt;$O6588,1,0)))</f>
        <v/>
      </c>
      <c r="Q6587">
        <f>IF($P6587=1,SUM($P$7:$P6587),"")</f>
        <v/>
      </c>
      <c r="R6587">
        <f>IF($A6587="","",IF(ISNUMBER($A6587),$A6587,IFERROR(DATEVALUE($A6587),NA())))</f>
        <v/>
      </c>
    </row>
    <row r="6588">
      <c r="O6588">
        <f>IF($R6588="","",IF($Q$1="Weekly",INT(($R6588-2)/7),IF($Q$1="Quarterly",YEAR($R6588)*4+ROUNDUP(MONTH($R6588)/3),YEAR($R6588)*12+MONTH($R6588))))</f>
        <v/>
      </c>
      <c r="P6588">
        <f>IF($R6588="","",IF($R6589="",1,IF($O6588&lt;&gt;$O6589,1,0)))</f>
        <v/>
      </c>
      <c r="Q6588">
        <f>IF($P6588=1,SUM($P$7:$P6588),"")</f>
        <v/>
      </c>
      <c r="R6588">
        <f>IF($A6588="","",IF(ISNUMBER($A6588),$A6588,IFERROR(DATEVALUE($A6588),NA())))</f>
        <v/>
      </c>
    </row>
    <row r="6589">
      <c r="O6589">
        <f>IF($R6589="","",IF($Q$1="Weekly",INT(($R6589-2)/7),IF($Q$1="Quarterly",YEAR($R6589)*4+ROUNDUP(MONTH($R6589)/3),YEAR($R6589)*12+MONTH($R6589))))</f>
        <v/>
      </c>
      <c r="P6589">
        <f>IF($R6589="","",IF($R6590="",1,IF($O6589&lt;&gt;$O6590,1,0)))</f>
        <v/>
      </c>
      <c r="Q6589">
        <f>IF($P6589=1,SUM($P$7:$P6589),"")</f>
        <v/>
      </c>
      <c r="R6589">
        <f>IF($A6589="","",IF(ISNUMBER($A6589),$A6589,IFERROR(DATEVALUE($A6589),NA())))</f>
        <v/>
      </c>
    </row>
    <row r="6590">
      <c r="O6590">
        <f>IF($R6590="","",IF($Q$1="Weekly",INT(($R6590-2)/7),IF($Q$1="Quarterly",YEAR($R6590)*4+ROUNDUP(MONTH($R6590)/3),YEAR($R6590)*12+MONTH($R6590))))</f>
        <v/>
      </c>
      <c r="P6590">
        <f>IF($R6590="","",IF($R6591="",1,IF($O6590&lt;&gt;$O6591,1,0)))</f>
        <v/>
      </c>
      <c r="Q6590">
        <f>IF($P6590=1,SUM($P$7:$P6590),"")</f>
        <v/>
      </c>
      <c r="R6590">
        <f>IF($A6590="","",IF(ISNUMBER($A6590),$A6590,IFERROR(DATEVALUE($A6590),NA())))</f>
        <v/>
      </c>
    </row>
    <row r="6591">
      <c r="O6591">
        <f>IF($R6591="","",IF($Q$1="Weekly",INT(($R6591-2)/7),IF($Q$1="Quarterly",YEAR($R6591)*4+ROUNDUP(MONTH($R6591)/3),YEAR($R6591)*12+MONTH($R6591))))</f>
        <v/>
      </c>
      <c r="P6591">
        <f>IF($R6591="","",IF($R6592="",1,IF($O6591&lt;&gt;$O6592,1,0)))</f>
        <v/>
      </c>
      <c r="Q6591">
        <f>IF($P6591=1,SUM($P$7:$P6591),"")</f>
        <v/>
      </c>
      <c r="R6591">
        <f>IF($A6591="","",IF(ISNUMBER($A6591),$A6591,IFERROR(DATEVALUE($A6591),NA())))</f>
        <v/>
      </c>
    </row>
    <row r="6592">
      <c r="O6592">
        <f>IF($R6592="","",IF($Q$1="Weekly",INT(($R6592-2)/7),IF($Q$1="Quarterly",YEAR($R6592)*4+ROUNDUP(MONTH($R6592)/3),YEAR($R6592)*12+MONTH($R6592))))</f>
        <v/>
      </c>
      <c r="P6592">
        <f>IF($R6592="","",IF($R6593="",1,IF($O6592&lt;&gt;$O6593,1,0)))</f>
        <v/>
      </c>
      <c r="Q6592">
        <f>IF($P6592=1,SUM($P$7:$P6592),"")</f>
        <v/>
      </c>
      <c r="R6592">
        <f>IF($A6592="","",IF(ISNUMBER($A6592),$A6592,IFERROR(DATEVALUE($A6592),NA())))</f>
        <v/>
      </c>
    </row>
    <row r="6593">
      <c r="O6593">
        <f>IF($R6593="","",IF($Q$1="Weekly",INT(($R6593-2)/7),IF($Q$1="Quarterly",YEAR($R6593)*4+ROUNDUP(MONTH($R6593)/3),YEAR($R6593)*12+MONTH($R6593))))</f>
        <v/>
      </c>
      <c r="P6593">
        <f>IF($R6593="","",IF($R6594="",1,IF($O6593&lt;&gt;$O6594,1,0)))</f>
        <v/>
      </c>
      <c r="Q6593">
        <f>IF($P6593=1,SUM($P$7:$P6593),"")</f>
        <v/>
      </c>
      <c r="R6593">
        <f>IF($A6593="","",IF(ISNUMBER($A6593),$A6593,IFERROR(DATEVALUE($A6593),NA())))</f>
        <v/>
      </c>
    </row>
    <row r="6594">
      <c r="O6594">
        <f>IF($R6594="","",IF($Q$1="Weekly",INT(($R6594-2)/7),IF($Q$1="Quarterly",YEAR($R6594)*4+ROUNDUP(MONTH($R6594)/3),YEAR($R6594)*12+MONTH($R6594))))</f>
        <v/>
      </c>
      <c r="P6594">
        <f>IF($R6594="","",IF($R6595="",1,IF($O6594&lt;&gt;$O6595,1,0)))</f>
        <v/>
      </c>
      <c r="Q6594">
        <f>IF($P6594=1,SUM($P$7:$P6594),"")</f>
        <v/>
      </c>
      <c r="R6594">
        <f>IF($A6594="","",IF(ISNUMBER($A6594),$A6594,IFERROR(DATEVALUE($A6594),NA())))</f>
        <v/>
      </c>
    </row>
    <row r="6595">
      <c r="O6595">
        <f>IF($R6595="","",IF($Q$1="Weekly",INT(($R6595-2)/7),IF($Q$1="Quarterly",YEAR($R6595)*4+ROUNDUP(MONTH($R6595)/3),YEAR($R6595)*12+MONTH($R6595))))</f>
        <v/>
      </c>
      <c r="P6595">
        <f>IF($R6595="","",IF($R6596="",1,IF($O6595&lt;&gt;$O6596,1,0)))</f>
        <v/>
      </c>
      <c r="Q6595">
        <f>IF($P6595=1,SUM($P$7:$P6595),"")</f>
        <v/>
      </c>
      <c r="R6595">
        <f>IF($A6595="","",IF(ISNUMBER($A6595),$A6595,IFERROR(DATEVALUE($A6595),NA())))</f>
        <v/>
      </c>
    </row>
    <row r="6596">
      <c r="O6596">
        <f>IF($R6596="","",IF($Q$1="Weekly",INT(($R6596-2)/7),IF($Q$1="Quarterly",YEAR($R6596)*4+ROUNDUP(MONTH($R6596)/3),YEAR($R6596)*12+MONTH($R6596))))</f>
        <v/>
      </c>
      <c r="P6596">
        <f>IF($R6596="","",IF($R6597="",1,IF($O6596&lt;&gt;$O6597,1,0)))</f>
        <v/>
      </c>
      <c r="Q6596">
        <f>IF($P6596=1,SUM($P$7:$P6596),"")</f>
        <v/>
      </c>
      <c r="R6596">
        <f>IF($A6596="","",IF(ISNUMBER($A6596),$A6596,IFERROR(DATEVALUE($A6596),NA())))</f>
        <v/>
      </c>
    </row>
    <row r="6597">
      <c r="O6597">
        <f>IF($R6597="","",IF($Q$1="Weekly",INT(($R6597-2)/7),IF($Q$1="Quarterly",YEAR($R6597)*4+ROUNDUP(MONTH($R6597)/3),YEAR($R6597)*12+MONTH($R6597))))</f>
        <v/>
      </c>
      <c r="P6597">
        <f>IF($R6597="","",IF($R6598="",1,IF($O6597&lt;&gt;$O6598,1,0)))</f>
        <v/>
      </c>
      <c r="Q6597">
        <f>IF($P6597=1,SUM($P$7:$P6597),"")</f>
        <v/>
      </c>
      <c r="R6597">
        <f>IF($A6597="","",IF(ISNUMBER($A6597),$A6597,IFERROR(DATEVALUE($A6597),NA())))</f>
        <v/>
      </c>
    </row>
    <row r="6598">
      <c r="O6598">
        <f>IF($R6598="","",IF($Q$1="Weekly",INT(($R6598-2)/7),IF($Q$1="Quarterly",YEAR($R6598)*4+ROUNDUP(MONTH($R6598)/3),YEAR($R6598)*12+MONTH($R6598))))</f>
        <v/>
      </c>
      <c r="P6598">
        <f>IF($R6598="","",IF($R6599="",1,IF($O6598&lt;&gt;$O6599,1,0)))</f>
        <v/>
      </c>
      <c r="Q6598">
        <f>IF($P6598=1,SUM($P$7:$P6598),"")</f>
        <v/>
      </c>
      <c r="R6598">
        <f>IF($A6598="","",IF(ISNUMBER($A6598),$A6598,IFERROR(DATEVALUE($A6598),NA())))</f>
        <v/>
      </c>
    </row>
    <row r="6599">
      <c r="O6599">
        <f>IF($R6599="","",IF($Q$1="Weekly",INT(($R6599-2)/7),IF($Q$1="Quarterly",YEAR($R6599)*4+ROUNDUP(MONTH($R6599)/3),YEAR($R6599)*12+MONTH($R6599))))</f>
        <v/>
      </c>
      <c r="P6599">
        <f>IF($R6599="","",IF($R6600="",1,IF($O6599&lt;&gt;$O6600,1,0)))</f>
        <v/>
      </c>
      <c r="Q6599">
        <f>IF($P6599=1,SUM($P$7:$P6599),"")</f>
        <v/>
      </c>
      <c r="R6599">
        <f>IF($A6599="","",IF(ISNUMBER($A6599),$A6599,IFERROR(DATEVALUE($A6599),NA())))</f>
        <v/>
      </c>
    </row>
    <row r="6600">
      <c r="O6600">
        <f>IF($R6600="","",IF($Q$1="Weekly",INT(($R6600-2)/7),IF($Q$1="Quarterly",YEAR($R6600)*4+ROUNDUP(MONTH($R6600)/3),YEAR($R6600)*12+MONTH($R6600))))</f>
        <v/>
      </c>
      <c r="P6600">
        <f>IF($R6600="","",IF($R6601="",1,IF($O6600&lt;&gt;$O6601,1,0)))</f>
        <v/>
      </c>
      <c r="Q6600">
        <f>IF($P6600=1,SUM($P$7:$P6600),"")</f>
        <v/>
      </c>
      <c r="R6600">
        <f>IF($A6600="","",IF(ISNUMBER($A6600),$A6600,IFERROR(DATEVALUE($A6600),NA())))</f>
        <v/>
      </c>
    </row>
  </sheetData>
  <mergeCells count="1">
    <mergeCell ref="A1:N1"/>
  </mergeCells>
  <dataValidations count="2">
    <dataValidation sqref="B5 C5 D5 E5 F5 G5 H5 I5 J5 K5" showDropDown="0" showInputMessage="0" showErrorMessage="0" allowBlank="0" type="list">
      <formula1>"log,diff"</formula1>
    </dataValidation>
    <dataValidation sqref="Q1" showDropDown="0" showInputMessage="0" showErrorMessage="0" allowBlank="0" type="list">
      <formula1>"Monthly,Weekly,Quarterly"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9" customWidth="1" min="3" max="3"/>
    <col width="78" customWidth="1" min="4" max="4"/>
  </cols>
  <sheetData>
    <row r="1">
      <c r="A1" s="1" t="inlineStr">
        <is>
          <t>Analysis (paste) — DIAGNOSTICS.  Paste data there, press F9, then read the verdict below.</t>
        </is>
      </c>
    </row>
    <row r="2">
      <c r="A2" s="14" t="inlineStr">
        <is>
          <t>VERDICT →</t>
        </is>
      </c>
      <c r="B2" s="17">
        <f>IF(COUNTA('Analysis (paste)'!A7:A60000)=0,"Paste your daily data on the Bloomberg sheet starting at A7.",IF(COUNT('Analysis (paste)'!R7:R60000)=0,"Dates won't parse to real dates — select column A there, then Data &gt; Text to Columns &gt; Finish (type=Date).",IF(IFERROR(MAX('Analysis (paste)'!R7:R60000)-MIN('Analysis (paste)'!R7:R60000),0)=0,"All your dates are IDENTICAL — the date column didn't paste as a series; re-paste column A.",IF(SUM('Analysis (paste)'!P7:P60000)&lt;=1,"Dates parse and span time, but the period key never advances (≤1 period-end) — your DATE COLUMN A is not a clean daily series (mostly repeated / non-sequential values). See rows 14-17 below (date at row 7 vs row 1000) and re-paste column A as the actual daily dates.",IF(NOT(ISNUMBER('Analysis (paste)'!AU4)),"Periods OK but the regression is blank — make sure factor columns C-N hold numeric data.","All good — the model should be populated."))))) </f>
        <v/>
      </c>
    </row>
    <row r="4">
      <c r="A4" s="5" t="inlineStr">
        <is>
          <t>Stage</t>
        </is>
      </c>
      <c r="B4" s="5" t="inlineStr">
        <is>
          <t>Value</t>
        </is>
      </c>
      <c r="C4" s="5" t="inlineStr">
        <is>
          <t>Status</t>
        </is>
      </c>
      <c r="D4" s="5" t="inlineStr">
        <is>
          <t>What it means / how to fix</t>
        </is>
      </c>
    </row>
    <row r="5">
      <c r="A5" t="inlineStr">
        <is>
          <t>1. Data rows (col A)</t>
        </is>
      </c>
      <c r="B5">
        <f>COUNTA('Analysis (paste)'!A7:A60000)</f>
        <v/>
      </c>
      <c r="C5" s="6">
        <f>IF(B5&gt;0,"OK","FIX")</f>
        <v/>
      </c>
      <c r="D5" s="18" t="inlineStr">
        <is>
          <t>How many rows of pasted data. FIX → paste daily data starting at A7.</t>
        </is>
      </c>
    </row>
    <row r="6">
      <c r="A6" t="inlineStr">
        <is>
          <t>2. A7 cell type</t>
        </is>
      </c>
      <c r="B6">
        <f>IF(ISNUMBER('Analysis (paste)'!A7),"real date","TEXT")</f>
        <v/>
      </c>
      <c r="C6" s="6">
        <f>IF(B6="real date","OK","note")</f>
        <v/>
      </c>
      <c r="D6" s="18" t="inlineStr">
        <is>
          <t>Text dates are fine — they're auto-coerced (check row 4 below). Just confirms what BBG pasted.</t>
        </is>
      </c>
    </row>
    <row r="7">
      <c r="A7" t="inlineStr">
        <is>
          <t>3. A7 sample</t>
        </is>
      </c>
      <c r="B7">
        <f>'Analysis (paste)'!A7</f>
        <v/>
      </c>
      <c r="D7" s="18" t="inlineStr">
        <is>
          <t>What is literally in your first data cell (sanity check).</t>
        </is>
      </c>
    </row>
    <row r="8">
      <c r="A8" t="inlineStr">
        <is>
          <t>4. Parsed dates (R)</t>
        </is>
      </c>
      <c r="B8">
        <f>COUNT('Analysis (paste)'!R7:R60000)</f>
        <v/>
      </c>
      <c r="C8" s="6">
        <f>IF(B8&gt;=B5*0.9,"OK",IF(B8=0,"FIX","warn"))</f>
        <v/>
      </c>
      <c r="D8" s="18" t="inlineStr">
        <is>
          <t>How many dates became real dates. 0 → DATEVALUE can't read the format; convert col A (Text to Columns &gt; Date).</t>
        </is>
      </c>
    </row>
    <row r="9">
      <c r="A9" t="inlineStr">
        <is>
          <t>5. Earliest date</t>
        </is>
      </c>
      <c r="B9">
        <f>IFERROR(MIN('Analysis (paste)'!R7:R60000),"none")</f>
        <v/>
      </c>
      <c r="D9" s="18" t="inlineStr">
        <is>
          <t>First parsed date (should be your sample start, e.g. 2003).</t>
        </is>
      </c>
    </row>
    <row r="10">
      <c r="A10" t="inlineStr">
        <is>
          <t>6. Latest date</t>
        </is>
      </c>
      <c r="B10">
        <f>IFERROR(MAX('Analysis (paste)'!R7:R60000),"none")</f>
        <v/>
      </c>
      <c r="D10" s="18" t="inlineStr">
        <is>
          <t>Last parsed date (should be ~today).</t>
        </is>
      </c>
    </row>
    <row r="11">
      <c r="A11" t="inlineStr">
        <is>
          <t>7. Date span (days)</t>
        </is>
      </c>
      <c r="B11">
        <f>IFERROR(MAX('Analysis (paste)'!R7:R60000)-MIN('Analysis (paste)'!R7:R60000),0)</f>
        <v/>
      </c>
      <c r="C11" s="6">
        <f>IF(B11&gt;40,"OK",IF(B11=0,"FIX","warn"))</f>
        <v/>
      </c>
      <c r="D11" s="18" t="inlineStr">
        <is>
          <t>FIX (=0) → every date is the SAME — re-paste column A. warn (&lt;40) → less than ~2 months of data.</t>
        </is>
      </c>
    </row>
    <row r="12">
      <c r="A12" t="inlineStr">
        <is>
          <t>8. Frequency (Q1)</t>
        </is>
      </c>
      <c r="B12">
        <f>'Analysis (paste)'!Q1</f>
        <v/>
      </c>
      <c r="C12" s="6">
        <f>IF(OR(B12="Monthly",B12="Weekly",B12="Quarterly"),"OK","FIX")</f>
        <v/>
      </c>
      <c r="D12" s="18" t="inlineStr">
        <is>
          <t>FIX → set cell Q1 on the Bloomberg sheet to Monthly, Weekly, or Quarterly.</t>
        </is>
      </c>
    </row>
    <row r="13">
      <c r="A13" t="inlineStr">
        <is>
          <t>9. Period key varies?</t>
        </is>
      </c>
      <c r="B13">
        <f>IF(IFERROR('Analysis (paste)'!O1000,'Analysis (paste)'!O7)='Analysis (paste)'!O7,"constant","varies")</f>
        <v/>
      </c>
      <c r="C13" s="6">
        <f>IF(B13="varies","OK","FIX")</f>
        <v/>
      </c>
      <c r="D13" s="18" t="inlineStr">
        <is>
          <t>Does the month/week/quarter key change over time? constant → dates aren't varying by period (see rows 4 &amp; 7).</t>
        </is>
      </c>
    </row>
    <row r="14">
      <c r="A14" t="inlineStr">
        <is>
          <t>10. Period-ends found (ΣP)</t>
        </is>
      </c>
      <c r="B14">
        <f>SUM('Analysis (paste)'!P7:P60000)</f>
        <v/>
      </c>
      <c r="C14" s="6">
        <f>IF(B14&gt;2,"OK",IF(B14&lt;=1,"FIX","warn"))</f>
        <v/>
      </c>
      <c r="D14" s="18" t="inlineStr">
        <is>
          <t>Number of completed periods. FIX (≤1) is the #1 cause of a blank sheet — the period-end flag isn't firing (see rows 7 &amp; 9).</t>
        </is>
      </c>
    </row>
    <row r="15">
      <c r="A15" t="inlineStr">
        <is>
          <t>11. # periods (Q3)</t>
        </is>
      </c>
      <c r="B15">
        <f>'Analysis (paste)'!Q3</f>
        <v/>
      </c>
      <c r="C15" s="6">
        <f>IF(B15&gt;2,"OK","FIX")</f>
        <v/>
      </c>
      <c r="D15" s="18" t="inlineStr">
        <is>
          <t>Should match row 10. Drives the whole model.</t>
        </is>
      </c>
    </row>
    <row r="16">
      <c r="A16" t="inlineStr">
        <is>
          <t>12. Resampled levels (T)</t>
        </is>
      </c>
      <c r="B16">
        <f>COUNT('Analysis (paste)'!T7:T1306)</f>
        <v/>
      </c>
      <c r="C16" s="6">
        <f>IF(B16&gt;2,"OK","FIX")</f>
        <v/>
      </c>
      <c r="D16" s="18" t="inlineStr">
        <is>
          <t>Resampled gold levels (S-AD block). Should ≈ # periods. FIX → fix period detection first (rows 7-11).</t>
        </is>
      </c>
    </row>
    <row r="17">
      <c r="A17" t="inlineStr">
        <is>
          <t>13. Regression β (AU4)</t>
        </is>
      </c>
      <c r="B17">
        <f>IF(ISNUMBER('Analysis (paste)'!AU4),'Analysis (paste)'!AU4,"BLANK/ERR")</f>
        <v/>
      </c>
      <c r="C17" s="6">
        <f>IF(ISNUMBER(B17),"OK","FIX")</f>
        <v/>
      </c>
      <c r="D17" s="18" t="inlineStr">
        <is>
          <t>First model coefficient. FIX with periods OK → ensure factor columns C-N hold numeric data.</t>
        </is>
      </c>
    </row>
    <row r="18">
      <c r="A18" t="inlineStr">
        <is>
          <t>14. date at row 7</t>
        </is>
      </c>
      <c r="B18">
        <f>'Analysis (paste)'!R7</f>
        <v/>
      </c>
      <c r="D18" s="18" t="inlineStr">
        <is>
          <t>Your 1st parsed date — LOOK at rows 14-16: they must be DIFFERENT, increasing dates.</t>
        </is>
      </c>
    </row>
    <row r="19">
      <c r="A19" t="inlineStr">
        <is>
          <t>15. date at row 100</t>
        </is>
      </c>
      <c r="B19">
        <f>'Analysis (paste)'!R100</f>
        <v/>
      </c>
      <c r="D19" s="18" t="inlineStr">
        <is>
          <t>~5 months in. If equal to row 7 → dates are repeated.</t>
        </is>
      </c>
    </row>
    <row r="20">
      <c r="A20" t="inlineStr">
        <is>
          <t>16. date at row 1000</t>
        </is>
      </c>
      <c r="B20">
        <f>'Analysis (paste)'!R1000</f>
        <v/>
      </c>
      <c r="D20" s="18" t="inlineStr">
        <is>
          <t>~4 years in. If equal to row 7 (or blank) → date column is repeated / too short → re-paste column A.</t>
        </is>
      </c>
    </row>
    <row r="21">
      <c r="A21" t="inlineStr">
        <is>
          <t>17. month-key min→max</t>
        </is>
      </c>
      <c r="B21">
        <f>IFERROR(MIN('Analysis (paste)'!O7:O60000)&amp;" to "&amp;MAX('Analysis (paste)'!O7:O60000),"err")</f>
        <v/>
      </c>
      <c r="C21" s="6">
        <f>IFERROR(IF(MIN('Analysis (paste)'!O7:O60000)=MAX('Analysis (paste)'!O7:O60000),"FIX","OK"),"err")</f>
        <v/>
      </c>
      <c r="D21" s="18" t="inlineStr">
        <is>
          <t>If the two numbers are EQUAL, every row maps to the same period → the dates never advance (root cause).</t>
        </is>
      </c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 [v12]  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WALK-FORWARD OOS: fit β on the trailing 5y window, apply to the NEXT period's factors (genuine</t>
        </is>
      </c>
    </row>
    <row r="6">
      <c r="A6" t="inlineStr">
        <is>
          <t xml:space="preserve">   1-step). OOS R² vs RW(0) &amp; vs RW+drift, RMSE ratio.</t>
        </is>
      </c>
    </row>
    <row r="7">
      <c r="A7" t="inlineStr">
        <is>
          <t>CALC IS MANUAL (press F9) — the rolling regressions are heavy; recompute on demand.</t>
        </is>
      </c>
    </row>
    <row r="8">
      <c r="A8" t="inlineStr">
        <is>
          <t>★ ANALYSIS (paste) sheet — the GENERIC daily template (use this for arbitrary series):</t>
        </is>
      </c>
    </row>
    <row r="9">
      <c r="A9" t="inlineStr">
        <is>
          <t xml:space="preserve">   A=Date, B=dependent (Y), C..K=up to 9 explanatory series (X1..X9). Put each column's transform</t>
        </is>
      </c>
    </row>
    <row r="10">
      <c r="A10" t="inlineStr">
        <is>
          <t xml:space="preserve">   in ROW 5 (log = price/index → log return; diff = yield/spread/vol → Δlevel). Rename headers in</t>
        </is>
      </c>
    </row>
    <row r="11">
      <c r="A11" t="inlineStr">
        <is>
          <t xml:space="preserve">   ROW 4. Paste DAILY data (market-close days) from ROW 7 down; text or real dates both coerce.</t>
        </is>
      </c>
    </row>
    <row r="12">
      <c r="A12" t="inlineStr">
        <is>
          <t xml:space="preserve">   Pick Monthly/Weekly/Quarterly in cell Q1 → resamples daily→period-end and runs the static</t>
        </is>
      </c>
    </row>
    <row r="13">
      <c r="A13" t="inlineStr">
        <is>
          <t xml:space="preserve">   regression + 5y rolling walk-forward OOS + all charts. Period key uses a plain nested IF (no</t>
        </is>
      </c>
    </row>
    <row r="14">
      <c r="A14" t="inlineStr">
        <is>
          <t xml:space="preserve">   array constants) for cross-Excel robustness. See the DIAGNOSTICS tab if anything looks blank.</t>
        </is>
      </c>
    </row>
    <row r="15">
      <c r="A15" t="inlineStr"/>
    </row>
    <row r="16">
      <c r="A16" t="inlineStr">
        <is>
          <t>Factor / Bloomberg ticker / Transform / Expected β (monthly cross-check):</t>
        </is>
      </c>
    </row>
    <row r="17">
      <c r="A17" s="5" t="inlineStr">
        <is>
          <t>Factor</t>
        </is>
      </c>
      <c r="B17" s="5" t="inlineStr">
        <is>
          <t>Bloomberg ticker</t>
        </is>
      </c>
      <c r="C17" s="5" t="inlineStr">
        <is>
          <t>Transform</t>
        </is>
      </c>
      <c r="D17" s="5" t="inlineStr">
        <is>
          <t>Expected β (monthly)</t>
        </is>
      </c>
    </row>
    <row r="18">
      <c r="A18" t="inlineStr">
        <is>
          <t>10Y breakeven</t>
        </is>
      </c>
      <c r="B18" t="inlineStr">
        <is>
          <t>USGGBE10 Index</t>
        </is>
      </c>
      <c r="C18" t="inlineStr">
        <is>
          <t>Δ</t>
        </is>
      </c>
      <c r="D18" t="n">
        <v>0.0268</v>
      </c>
    </row>
    <row r="19">
      <c r="A19" t="inlineStr">
        <is>
          <t>10Y TIPS real</t>
        </is>
      </c>
      <c r="B19" t="inlineStr">
        <is>
          <t>USGGT10Y Index</t>
        </is>
      </c>
      <c r="C19" t="inlineStr">
        <is>
          <t>Δ</t>
        </is>
      </c>
      <c r="D19" t="n">
        <v>-0.0837</v>
      </c>
    </row>
    <row r="20">
      <c r="A20" t="inlineStr">
        <is>
          <t>US Dollar Index DXY</t>
        </is>
      </c>
      <c r="B20" t="inlineStr">
        <is>
          <t>DXY Curncy</t>
        </is>
      </c>
      <c r="C20" t="inlineStr">
        <is>
          <t>log ret</t>
        </is>
      </c>
      <c r="D20" t="n">
        <v>-0.898</v>
      </c>
    </row>
    <row r="21">
      <c r="A21" t="inlineStr">
        <is>
          <t>WTI crude oil</t>
        </is>
      </c>
      <c r="B21" t="inlineStr">
        <is>
          <t>CL1 Comdty</t>
        </is>
      </c>
      <c r="C21" t="inlineStr">
        <is>
          <t>log ret</t>
        </is>
      </c>
      <c r="D21" t="n">
        <v>-0.0191</v>
      </c>
    </row>
    <row r="22">
      <c r="A22" t="inlineStr">
        <is>
          <t>Equity vol VIX</t>
        </is>
      </c>
      <c r="B22" t="inlineStr">
        <is>
          <t>VIX Index</t>
        </is>
      </c>
      <c r="C22" t="inlineStr">
        <is>
          <t>Δ</t>
        </is>
      </c>
      <c r="D22" t="n">
        <v>0.0001</v>
      </c>
    </row>
    <row r="23">
      <c r="A23" t="inlineStr">
        <is>
          <t>Rate vol MOVE</t>
        </is>
      </c>
      <c r="B23" t="inlineStr">
        <is>
          <t>MOVE Index</t>
        </is>
      </c>
      <c r="C23" t="inlineStr">
        <is>
          <t>Δ</t>
        </is>
      </c>
      <c r="D23" t="n">
        <v>0.0005999999999999999</v>
      </c>
    </row>
    <row r="24">
      <c r="A24" t="inlineStr">
        <is>
          <t>S&amp;P 500 (price)</t>
        </is>
      </c>
      <c r="B24" t="inlineStr">
        <is>
          <t>SPX Index</t>
        </is>
      </c>
      <c r="C24" t="inlineStr">
        <is>
          <t>log ret</t>
        </is>
      </c>
      <c r="D24" t="n">
        <v>-0.1455</v>
      </c>
    </row>
    <row r="25">
      <c r="A25" t="inlineStr">
        <is>
          <t>US Agg bonds TR</t>
        </is>
      </c>
      <c r="B25" t="inlineStr">
        <is>
          <t>LBUSTRUU Index</t>
        </is>
      </c>
      <c r="C25" t="inlineStr">
        <is>
          <t>log ret</t>
        </is>
      </c>
      <c r="D25" t="n">
        <v>-0.1548</v>
      </c>
    </row>
    <row r="26">
      <c r="A26" t="inlineStr">
        <is>
          <t>Intercept α (monthly)</t>
        </is>
      </c>
      <c r="D26" t="n">
        <v>0.01031</v>
      </c>
    </row>
    <row r="27">
      <c r="A27" t="inlineStr">
        <is>
          <t>R² (monthly)</t>
        </is>
      </c>
      <c r="D27" t="n">
        <v>0.3264</v>
      </c>
    </row>
    <row r="29">
      <c r="A29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2026-06-25T02:02:36Z</dcterms:created>
  <dcterms:modified xmlns:dcterms="http://purl.org/dc/terms/" xmlns:xsi="http://www.w3.org/2001/XMLSchema-instance" xsi:type="dcterms:W3CDTF">2026-06-25T02:02:37Z</dcterms:modified>
</cp:coreProperties>
</file>